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PDC2CIF006.onelondon.tfl.local\vdm5_data3$\RichardCameron\Data\historical tables\hist tabs versions\"/>
    </mc:Choice>
  </mc:AlternateContent>
  <xr:revisionPtr revIDLastSave="0" documentId="8_{6327228B-935A-40ED-9A5B-2912547FF2B9}" xr6:coauthVersionLast="47" xr6:coauthVersionMax="47" xr10:uidLastSave="{00000000-0000-0000-0000-000000000000}"/>
  <bookViews>
    <workbookView xWindow="2205" yWindow="930" windowWidth="21600" windowHeight="11385" tabRatio="699" firstSheet="1" activeTab="1" xr2:uid="{00000000-000D-0000-FFFF-FFFF00000000}"/>
  </bookViews>
  <sheets>
    <sheet name="Metadata" sheetId="44" r:id="rId1"/>
    <sheet name="Contents" sheetId="1" r:id="rId2"/>
    <sheet name="Table 1" sheetId="2" r:id="rId3"/>
    <sheet name="Table 2" sheetId="3" r:id="rId4"/>
    <sheet name="Table 3" sheetId="5" r:id="rId5"/>
    <sheet name="Table 4" sheetId="78" r:id="rId6"/>
    <sheet name="Table 5" sheetId="9" r:id="rId7"/>
    <sheet name="Table 6" sheetId="13" r:id="rId8"/>
    <sheet name="Table 7" sheetId="45" r:id="rId9"/>
    <sheet name="Table 8" sheetId="47" r:id="rId10"/>
    <sheet name="Table 9" sheetId="49" r:id="rId11"/>
    <sheet name="Table 10" sheetId="51" r:id="rId12"/>
    <sheet name="Table 11" sheetId="53" r:id="rId13"/>
    <sheet name="Table 12" sheetId="15" r:id="rId14"/>
    <sheet name="Table 13" sheetId="17" r:id="rId15"/>
    <sheet name="Table 14" sheetId="19" r:id="rId16"/>
    <sheet name="Table 15" sheetId="21" r:id="rId17"/>
    <sheet name="Table 16" sheetId="23" r:id="rId18"/>
    <sheet name="Table 17" sheetId="25" r:id="rId19"/>
    <sheet name="Table 18" sheetId="27" r:id="rId20"/>
    <sheet name="Table 19" sheetId="57" r:id="rId21"/>
    <sheet name="Table 20" sheetId="59" r:id="rId22"/>
    <sheet name="Table 21" sheetId="29" r:id="rId23"/>
    <sheet name="Table 22" sheetId="31" r:id="rId24"/>
    <sheet name="Table 23" sheetId="32" r:id="rId25"/>
    <sheet name="Table 24" sheetId="34" r:id="rId26"/>
    <sheet name="Table 25" sheetId="36" r:id="rId27"/>
    <sheet name="Table 26" sheetId="38" r:id="rId28"/>
    <sheet name="Table 27" sheetId="40" r:id="rId29"/>
    <sheet name="Table 28" sheetId="42" r:id="rId30"/>
    <sheet name="Table 29" sheetId="62" r:id="rId31"/>
    <sheet name="Table 30" sheetId="65" r:id="rId32"/>
    <sheet name="Table 31" sheetId="66" r:id="rId33"/>
    <sheet name="Table 32" sheetId="68" r:id="rId34"/>
    <sheet name="Table 33" sheetId="70" r:id="rId35"/>
    <sheet name="Table D1" sheetId="71" r:id="rId36"/>
    <sheet name="Table D2" sheetId="74" r:id="rId37"/>
    <sheet name="Table D3" sheetId="76" r:id="rId38"/>
    <sheet name="Table D4" sheetId="77" r:id="rId39"/>
    <sheet name="Table 2 Data" sheetId="4" r:id="rId40"/>
    <sheet name="Table 3 Data" sheetId="6" r:id="rId41"/>
    <sheet name="Table 4 data" sheetId="81" r:id="rId42"/>
    <sheet name="Table 5 Data" sheetId="10" r:id="rId43"/>
    <sheet name="Table 6 Data" sheetId="14" r:id="rId44"/>
    <sheet name="Table 7 Data" sheetId="46" r:id="rId45"/>
    <sheet name="Table 8 Data" sheetId="48" r:id="rId46"/>
    <sheet name="Table 9 Data" sheetId="50" r:id="rId47"/>
    <sheet name="Table 10 Data" sheetId="52" r:id="rId48"/>
    <sheet name="Table 11 Data" sheetId="54" r:id="rId49"/>
    <sheet name="Table 12 Data" sheetId="16" r:id="rId50"/>
    <sheet name="Table 13 Data" sheetId="18" r:id="rId51"/>
    <sheet name="Table 14 Data" sheetId="20" r:id="rId52"/>
    <sheet name="Table 15 Data" sheetId="72" r:id="rId53"/>
    <sheet name="Table 16 Data" sheetId="24" r:id="rId54"/>
    <sheet name="Table 17 Data" sheetId="26" r:id="rId55"/>
    <sheet name="Table 18 Data" sheetId="28" r:id="rId56"/>
    <sheet name="Table 19 Data" sheetId="58" r:id="rId57"/>
    <sheet name="Table 20 Data" sheetId="60" r:id="rId58"/>
    <sheet name="Table 21 Data" sheetId="30" r:id="rId59"/>
    <sheet name="Table 23 Data" sheetId="33" r:id="rId60"/>
    <sheet name="Table 24 Data" sheetId="35" r:id="rId61"/>
    <sheet name="Table 25 Data" sheetId="37" r:id="rId62"/>
    <sheet name="Table 26 Data" sheetId="39" r:id="rId63"/>
    <sheet name="Table 27 Data" sheetId="41" r:id="rId64"/>
    <sheet name="Table 28 Data" sheetId="43" r:id="rId65"/>
    <sheet name="Table 29 Data" sheetId="63" r:id="rId66"/>
    <sheet name="Table 30 Data" sheetId="64" r:id="rId67"/>
    <sheet name="Table 31 Data" sheetId="67" r:id="rId68"/>
    <sheet name="Table 32 Data" sheetId="69" r:id="rId69"/>
    <sheet name="Table D1 Data" sheetId="22" r:id="rId70"/>
    <sheet name="Table D2 Data" sheetId="73" r:id="rId71"/>
    <sheet name="Table D3 Data" sheetId="75" r:id="rId72"/>
    <sheet name="Table D4 Data" sheetId="56" r:id="rId73"/>
    <sheet name="Glossary" sheetId="61" r:id="rId74"/>
  </sheets>
  <definedNames>
    <definedName name="_xlnm._FilterDatabase" localSheetId="56" hidden="1">'Table 19 Data'!$A$1:$O$1148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40" l="1"/>
  <c r="C10" i="40"/>
  <c r="D10" i="40"/>
  <c r="E10" i="40"/>
  <c r="F10" i="40"/>
  <c r="G10" i="40"/>
  <c r="H10" i="40"/>
  <c r="I10" i="40"/>
  <c r="J10" i="40"/>
  <c r="K10" i="40"/>
  <c r="C11" i="40"/>
  <c r="D11" i="40"/>
  <c r="D21" i="40" s="1"/>
  <c r="E11" i="40"/>
  <c r="E21" i="40" s="1"/>
  <c r="F11" i="40"/>
  <c r="G11" i="40"/>
  <c r="H11" i="40"/>
  <c r="I11" i="40"/>
  <c r="J11" i="40"/>
  <c r="K11" i="40"/>
  <c r="C12" i="40"/>
  <c r="D12" i="40"/>
  <c r="E12" i="40"/>
  <c r="F12" i="40"/>
  <c r="G12" i="40"/>
  <c r="H12" i="40"/>
  <c r="I12" i="40"/>
  <c r="J12" i="40"/>
  <c r="K12" i="40"/>
  <c r="B12" i="40"/>
  <c r="B11" i="40"/>
  <c r="B10" i="40"/>
  <c r="G20" i="40" s="1"/>
  <c r="F21" i="40"/>
  <c r="G21" i="40"/>
  <c r="I17" i="40"/>
  <c r="H17" i="40"/>
  <c r="G17" i="40"/>
  <c r="F17" i="40"/>
  <c r="E17" i="40"/>
  <c r="D17" i="40"/>
  <c r="C17" i="40"/>
  <c r="I16" i="40"/>
  <c r="H16" i="40"/>
  <c r="G16" i="40"/>
  <c r="F16" i="40"/>
  <c r="E16" i="40"/>
  <c r="D16" i="40"/>
  <c r="C16" i="40"/>
  <c r="I15" i="40"/>
  <c r="H15" i="40"/>
  <c r="G15" i="40"/>
  <c r="F15" i="40"/>
  <c r="E15" i="40"/>
  <c r="D15" i="40"/>
  <c r="C15" i="40"/>
  <c r="K16" i="38"/>
  <c r="J16" i="38"/>
  <c r="I16" i="38"/>
  <c r="H16" i="38"/>
  <c r="G16" i="38"/>
  <c r="F16" i="38"/>
  <c r="E16" i="38"/>
  <c r="D16" i="38"/>
  <c r="C16" i="38"/>
  <c r="C9" i="38"/>
  <c r="D9" i="38"/>
  <c r="E9" i="38"/>
  <c r="F9" i="38"/>
  <c r="G9" i="38"/>
  <c r="H9" i="38"/>
  <c r="I9" i="38"/>
  <c r="J9" i="38"/>
  <c r="K9" i="38"/>
  <c r="B9" i="38"/>
  <c r="H7" i="36"/>
  <c r="I7" i="36"/>
  <c r="J7" i="36"/>
  <c r="H8" i="36"/>
  <c r="I8" i="36"/>
  <c r="J8" i="36"/>
  <c r="H9" i="36"/>
  <c r="I9" i="36"/>
  <c r="J9" i="36"/>
  <c r="H10" i="36"/>
  <c r="I10" i="36"/>
  <c r="J10" i="36"/>
  <c r="C7" i="36"/>
  <c r="D7" i="36"/>
  <c r="E7" i="36"/>
  <c r="F7" i="36"/>
  <c r="G7" i="36"/>
  <c r="C8" i="36"/>
  <c r="D8" i="36"/>
  <c r="E8" i="36"/>
  <c r="F8" i="36"/>
  <c r="G8" i="36"/>
  <c r="C9" i="36"/>
  <c r="D9" i="36"/>
  <c r="E9" i="36"/>
  <c r="F9" i="36"/>
  <c r="G9" i="36"/>
  <c r="C10" i="36"/>
  <c r="D10" i="36"/>
  <c r="E10" i="36"/>
  <c r="F10" i="36"/>
  <c r="G10" i="36"/>
  <c r="C6" i="36"/>
  <c r="D6" i="36"/>
  <c r="E6" i="36"/>
  <c r="F6" i="36"/>
  <c r="G6" i="36"/>
  <c r="H6" i="36"/>
  <c r="I6" i="36"/>
  <c r="J6" i="36"/>
  <c r="B6" i="36"/>
  <c r="G15" i="36" s="1"/>
  <c r="C5" i="36"/>
  <c r="D5" i="36"/>
  <c r="E5" i="36"/>
  <c r="F5" i="36"/>
  <c r="G5" i="36"/>
  <c r="H5" i="36"/>
  <c r="I5" i="36"/>
  <c r="J5" i="36"/>
  <c r="B5" i="36"/>
  <c r="B10" i="36"/>
  <c r="B9" i="36"/>
  <c r="B8" i="36"/>
  <c r="B7" i="36"/>
  <c r="C13" i="25"/>
  <c r="D13" i="25"/>
  <c r="E13" i="25"/>
  <c r="F13" i="25"/>
  <c r="G13" i="25"/>
  <c r="H13" i="25"/>
  <c r="I13" i="25"/>
  <c r="J13" i="25"/>
  <c r="K13" i="25"/>
  <c r="B13" i="25"/>
  <c r="C11" i="42"/>
  <c r="D11" i="42"/>
  <c r="E11" i="42"/>
  <c r="F11" i="42"/>
  <c r="G11" i="42"/>
  <c r="B11" i="42"/>
  <c r="BO7" i="43"/>
  <c r="BO8" i="43"/>
  <c r="BO9" i="43"/>
  <c r="BO10" i="43"/>
  <c r="BO11" i="43"/>
  <c r="BO12" i="43"/>
  <c r="BO13" i="43"/>
  <c r="BO14" i="43"/>
  <c r="BO15" i="43"/>
  <c r="BO16" i="43"/>
  <c r="BO17" i="43"/>
  <c r="BO18" i="43"/>
  <c r="BO19" i="43"/>
  <c r="BO20" i="43"/>
  <c r="BO21" i="43"/>
  <c r="BO22" i="43"/>
  <c r="BO23" i="43"/>
  <c r="BO24" i="43"/>
  <c r="BO25" i="43"/>
  <c r="BO26" i="43"/>
  <c r="BO27" i="43"/>
  <c r="BO28" i="43"/>
  <c r="BO29" i="43"/>
  <c r="BO30" i="43"/>
  <c r="BO31" i="43"/>
  <c r="BO32" i="43"/>
  <c r="BO33" i="43"/>
  <c r="BO34" i="43"/>
  <c r="BO35" i="43"/>
  <c r="BO36" i="43"/>
  <c r="BO37" i="43"/>
  <c r="BO38" i="43"/>
  <c r="BO42" i="43"/>
  <c r="BO6" i="43"/>
  <c r="BH7" i="43"/>
  <c r="BH8" i="43"/>
  <c r="BH9" i="43"/>
  <c r="BH10" i="43"/>
  <c r="BH11" i="43"/>
  <c r="BH12" i="43"/>
  <c r="BH13" i="43"/>
  <c r="BH14" i="43"/>
  <c r="BH15" i="43"/>
  <c r="BH16" i="43"/>
  <c r="BH17" i="43"/>
  <c r="BH18" i="43"/>
  <c r="BH19" i="43"/>
  <c r="BH20" i="43"/>
  <c r="BH21" i="43"/>
  <c r="BH22" i="43"/>
  <c r="BH23" i="43"/>
  <c r="BH24" i="43"/>
  <c r="BH25" i="43"/>
  <c r="BH26" i="43"/>
  <c r="BH27" i="43"/>
  <c r="BH28" i="43"/>
  <c r="BH29" i="43"/>
  <c r="BH30" i="43"/>
  <c r="BH31" i="43"/>
  <c r="BH32" i="43"/>
  <c r="BH33" i="43"/>
  <c r="BH34" i="43"/>
  <c r="BH35" i="43"/>
  <c r="BH36" i="43"/>
  <c r="BH37" i="43"/>
  <c r="BH38" i="43"/>
  <c r="BH42" i="43"/>
  <c r="BF42" i="43"/>
  <c r="BF7" i="43"/>
  <c r="BF8" i="43"/>
  <c r="BF9" i="43"/>
  <c r="BF10" i="43"/>
  <c r="BF11" i="43"/>
  <c r="BF12" i="43"/>
  <c r="BF13" i="43"/>
  <c r="BF14" i="43"/>
  <c r="BF15" i="43"/>
  <c r="BF16" i="43"/>
  <c r="BF17" i="43"/>
  <c r="BF18" i="43"/>
  <c r="BF19" i="43"/>
  <c r="BF20" i="43"/>
  <c r="BF21" i="43"/>
  <c r="BF22" i="43"/>
  <c r="BF23" i="43"/>
  <c r="BF24" i="43"/>
  <c r="BF25" i="43"/>
  <c r="BF26" i="43"/>
  <c r="BF27" i="43"/>
  <c r="BF28" i="43"/>
  <c r="BF29" i="43"/>
  <c r="BF30" i="43"/>
  <c r="BF31" i="43"/>
  <c r="BF32" i="43"/>
  <c r="BF33" i="43"/>
  <c r="BF34" i="43"/>
  <c r="BF35" i="43"/>
  <c r="BF36" i="43"/>
  <c r="BF37" i="43"/>
  <c r="BF38" i="43"/>
  <c r="BH6" i="43"/>
  <c r="BF6" i="43"/>
  <c r="H21" i="40" l="1"/>
  <c r="I21" i="40"/>
  <c r="J21" i="40"/>
  <c r="I22" i="40"/>
  <c r="J22" i="40"/>
  <c r="C22" i="40"/>
  <c r="D22" i="40"/>
  <c r="E22" i="40"/>
  <c r="F22" i="40"/>
  <c r="G22" i="40"/>
  <c r="H22" i="40"/>
  <c r="K21" i="40"/>
  <c r="C21" i="40"/>
  <c r="K22" i="40"/>
  <c r="H20" i="40"/>
  <c r="I20" i="40"/>
  <c r="J20" i="40"/>
  <c r="K20" i="40"/>
  <c r="L20" i="40"/>
  <c r="F20" i="40"/>
  <c r="C20" i="40"/>
  <c r="D20" i="40"/>
  <c r="E20" i="40"/>
  <c r="H16" i="36"/>
  <c r="E19" i="36"/>
  <c r="E18" i="36"/>
  <c r="F19" i="36"/>
  <c r="G19" i="36"/>
  <c r="I19" i="36"/>
  <c r="J19" i="36"/>
  <c r="C19" i="36"/>
  <c r="H19" i="36"/>
  <c r="C16" i="36"/>
  <c r="G17" i="36"/>
  <c r="D16" i="36"/>
  <c r="H17" i="36"/>
  <c r="E16" i="36"/>
  <c r="C15" i="36"/>
  <c r="G16" i="36"/>
  <c r="C18" i="36"/>
  <c r="G18" i="36"/>
  <c r="H18" i="36"/>
  <c r="I16" i="36"/>
  <c r="I18" i="36"/>
  <c r="F15" i="36"/>
  <c r="J16" i="36"/>
  <c r="F18" i="36"/>
  <c r="J18" i="36"/>
  <c r="C17" i="36"/>
  <c r="D17" i="36"/>
  <c r="D15" i="36"/>
  <c r="I15" i="36"/>
  <c r="E17" i="36"/>
  <c r="E15" i="36"/>
  <c r="H15" i="36"/>
  <c r="I17" i="36"/>
  <c r="D18" i="36"/>
  <c r="F16" i="36"/>
  <c r="J17" i="36"/>
  <c r="J15" i="36"/>
  <c r="F17" i="36"/>
  <c r="F14" i="36"/>
  <c r="I14" i="36"/>
  <c r="C14" i="36"/>
  <c r="E14" i="36"/>
  <c r="G14" i="36"/>
  <c r="H14" i="36"/>
  <c r="D19" i="36"/>
  <c r="G9" i="42"/>
  <c r="E9" i="42"/>
  <c r="C9" i="42"/>
  <c r="W46" i="43"/>
  <c r="V46" i="43"/>
  <c r="U46" i="43"/>
  <c r="T46" i="43"/>
  <c r="S46" i="43"/>
  <c r="AE46" i="43"/>
  <c r="AD46" i="43"/>
  <c r="AC46" i="43"/>
  <c r="AB46" i="43"/>
  <c r="AA46" i="43"/>
  <c r="AM46" i="43"/>
  <c r="AL46" i="43"/>
  <c r="AK46" i="43"/>
  <c r="AJ46" i="43"/>
  <c r="AI46" i="43"/>
  <c r="AR46" i="43"/>
  <c r="AS46" i="43"/>
  <c r="AT46" i="43"/>
  <c r="AU46" i="43"/>
  <c r="AQ46" i="43"/>
  <c r="W118" i="69"/>
  <c r="V118" i="69"/>
  <c r="U118" i="69"/>
  <c r="T118" i="69"/>
  <c r="S118" i="69"/>
  <c r="R118" i="69"/>
  <c r="Q118" i="69"/>
  <c r="P118" i="69"/>
  <c r="O118" i="69"/>
  <c r="N118" i="69"/>
  <c r="W78" i="69"/>
  <c r="V78" i="69"/>
  <c r="U78" i="69"/>
  <c r="T78" i="69"/>
  <c r="S78" i="69"/>
  <c r="R78" i="69"/>
  <c r="Q78" i="69"/>
  <c r="P78" i="69"/>
  <c r="O78" i="69"/>
  <c r="N78" i="69"/>
  <c r="O38" i="69"/>
  <c r="P38" i="69"/>
  <c r="Q38" i="69"/>
  <c r="R38" i="69"/>
  <c r="S38" i="69"/>
  <c r="T38" i="69"/>
  <c r="U38" i="69"/>
  <c r="V38" i="69"/>
  <c r="W38" i="69"/>
  <c r="N38" i="69"/>
  <c r="W41" i="69"/>
  <c r="V41" i="69"/>
  <c r="U41" i="69"/>
  <c r="T41" i="69"/>
  <c r="S41" i="69"/>
  <c r="R41" i="69"/>
  <c r="Q41" i="69"/>
  <c r="P41" i="69"/>
  <c r="O41" i="69"/>
  <c r="N41" i="69"/>
  <c r="W81" i="69"/>
  <c r="V81" i="69"/>
  <c r="U81" i="69"/>
  <c r="T81" i="69"/>
  <c r="S81" i="69"/>
  <c r="R81" i="69"/>
  <c r="Q81" i="69"/>
  <c r="P81" i="69"/>
  <c r="O81" i="69"/>
  <c r="N81" i="69"/>
  <c r="O121" i="69"/>
  <c r="P121" i="69"/>
  <c r="Q121" i="69"/>
  <c r="R121" i="69"/>
  <c r="S121" i="69"/>
  <c r="T121" i="69"/>
  <c r="U121" i="69"/>
  <c r="V121" i="69"/>
  <c r="W121" i="69"/>
  <c r="N121" i="69"/>
  <c r="H11" i="19"/>
  <c r="F11" i="19"/>
  <c r="E11" i="19"/>
  <c r="D11" i="19"/>
  <c r="C11" i="19"/>
  <c r="B11" i="19"/>
  <c r="C9" i="13"/>
  <c r="D9" i="13"/>
  <c r="E9" i="13"/>
  <c r="F9" i="13"/>
  <c r="G9" i="13"/>
  <c r="B9" i="13"/>
  <c r="Q9" i="13"/>
  <c r="AQ5" i="14"/>
  <c r="AQ6" i="14"/>
  <c r="AQ7" i="14"/>
  <c r="AQ8" i="14"/>
  <c r="AQ9" i="14"/>
  <c r="AQ10" i="14"/>
  <c r="AQ11" i="14"/>
  <c r="AQ12" i="14"/>
  <c r="AQ13" i="14"/>
  <c r="AQ14" i="14"/>
  <c r="AQ15" i="14"/>
  <c r="AQ16" i="14"/>
  <c r="AQ17" i="14"/>
  <c r="AQ18" i="14"/>
  <c r="AQ19" i="14"/>
  <c r="AQ20" i="14"/>
  <c r="AQ21" i="14"/>
  <c r="AQ22" i="14"/>
  <c r="AQ23" i="14"/>
  <c r="AQ24" i="14"/>
  <c r="AQ25" i="14"/>
  <c r="AQ26" i="14"/>
  <c r="AQ27" i="14"/>
  <c r="AQ28" i="14"/>
  <c r="AQ29" i="14"/>
  <c r="AQ30" i="14"/>
  <c r="AQ31" i="14"/>
  <c r="AQ32" i="14"/>
  <c r="AQ33" i="14"/>
  <c r="AQ34" i="14"/>
  <c r="AQ35" i="14"/>
  <c r="AQ36" i="14"/>
  <c r="AQ40" i="14"/>
  <c r="AQ4" i="14"/>
  <c r="H20" i="19" l="1"/>
  <c r="E20" i="19"/>
  <c r="F20" i="19"/>
  <c r="C20" i="19"/>
  <c r="D20" i="19"/>
  <c r="D16" i="13"/>
  <c r="G16" i="13"/>
  <c r="H11" i="9"/>
  <c r="G11" i="9"/>
  <c r="F11" i="9"/>
  <c r="D11" i="9"/>
  <c r="E11" i="9"/>
  <c r="C11" i="9"/>
  <c r="B11" i="9"/>
  <c r="F10" i="9"/>
  <c r="H10" i="9"/>
  <c r="E10" i="9"/>
  <c r="G10" i="9"/>
  <c r="F9" i="9"/>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1" i="10"/>
  <c r="E162" i="10"/>
  <c r="E163" i="10"/>
  <c r="E164" i="10"/>
  <c r="E127" i="10"/>
  <c r="H7" i="9"/>
  <c r="G7" i="9"/>
  <c r="G9" i="9"/>
  <c r="H9" i="9"/>
  <c r="H8" i="9"/>
  <c r="G8" i="9"/>
  <c r="F16" i="13" l="1"/>
  <c r="C16" i="13"/>
  <c r="E16" i="13"/>
  <c r="B8" i="9"/>
  <c r="E87" i="10"/>
  <c r="E88" i="10"/>
  <c r="E89" i="10"/>
  <c r="E90" i="10"/>
  <c r="E91" i="10"/>
  <c r="F8" i="9" s="1"/>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20" i="10"/>
  <c r="E121" i="10"/>
  <c r="E122" i="10"/>
  <c r="E123" i="10"/>
  <c r="E86" i="10"/>
  <c r="E46" i="10"/>
  <c r="E47" i="10"/>
  <c r="E48" i="10"/>
  <c r="E49" i="10"/>
  <c r="E50" i="10"/>
  <c r="F7" i="9" s="1"/>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9" i="10"/>
  <c r="E80" i="10"/>
  <c r="E81" i="10"/>
  <c r="E82" i="10"/>
  <c r="E45" i="10"/>
  <c r="D10" i="9"/>
  <c r="E9" i="9"/>
  <c r="D9" i="9"/>
  <c r="E8" i="9"/>
  <c r="D8" i="9"/>
  <c r="E7" i="9"/>
  <c r="D7" i="9"/>
  <c r="E6" i="9"/>
  <c r="D6" i="9"/>
  <c r="C8" i="9"/>
  <c r="H6" i="9"/>
  <c r="G6" i="9"/>
  <c r="C7" i="9"/>
  <c r="C9" i="9"/>
  <c r="C10" i="9"/>
  <c r="F6" i="9"/>
  <c r="C6" i="9"/>
  <c r="B10" i="9" l="1"/>
  <c r="B9" i="9"/>
  <c r="B7" i="9"/>
  <c r="B6" i="9"/>
  <c r="C10" i="78"/>
  <c r="D10" i="78"/>
  <c r="E10" i="78"/>
  <c r="F10" i="78"/>
  <c r="G10" i="78"/>
  <c r="H10" i="78"/>
  <c r="I10" i="78"/>
  <c r="J10" i="78"/>
  <c r="K10" i="78"/>
  <c r="C11" i="78"/>
  <c r="D11" i="78"/>
  <c r="E11" i="78"/>
  <c r="F11" i="78"/>
  <c r="G11" i="78"/>
  <c r="H11" i="78"/>
  <c r="I11" i="78"/>
  <c r="J11" i="78"/>
  <c r="K11" i="78"/>
  <c r="B10" i="78"/>
  <c r="B11" i="78"/>
  <c r="C7" i="78"/>
  <c r="D7" i="78"/>
  <c r="E7" i="78"/>
  <c r="F7" i="78"/>
  <c r="G7" i="78"/>
  <c r="H7" i="78"/>
  <c r="I7" i="78"/>
  <c r="J7" i="78"/>
  <c r="K7" i="78"/>
  <c r="C8" i="78"/>
  <c r="D8" i="78"/>
  <c r="E8" i="78"/>
  <c r="F8" i="78"/>
  <c r="G8" i="78"/>
  <c r="H8" i="78"/>
  <c r="I8" i="78"/>
  <c r="J8" i="78"/>
  <c r="K8" i="78"/>
  <c r="C9" i="78"/>
  <c r="D9" i="78"/>
  <c r="E9" i="78"/>
  <c r="F9" i="78"/>
  <c r="G9" i="78"/>
  <c r="H9" i="78"/>
  <c r="I9" i="78"/>
  <c r="J9" i="78"/>
  <c r="K9" i="78"/>
  <c r="B9" i="78"/>
  <c r="B8" i="78"/>
  <c r="B7" i="78"/>
  <c r="C6" i="78"/>
  <c r="D6" i="78"/>
  <c r="E6" i="78"/>
  <c r="F6" i="78"/>
  <c r="G6" i="78"/>
  <c r="H6" i="78"/>
  <c r="I6" i="78"/>
  <c r="J6" i="78"/>
  <c r="K6" i="78"/>
  <c r="B6" i="78"/>
  <c r="D38" i="70"/>
  <c r="K48" i="50"/>
  <c r="B11" i="49"/>
  <c r="BH9" i="50"/>
  <c r="BH10" i="50"/>
  <c r="BH11" i="50"/>
  <c r="BH12" i="50"/>
  <c r="BH13" i="50"/>
  <c r="BH14" i="50"/>
  <c r="BH15" i="50"/>
  <c r="BH16" i="50"/>
  <c r="BH17" i="50"/>
  <c r="BH18" i="50"/>
  <c r="BH19" i="50"/>
  <c r="BH20" i="50"/>
  <c r="BH21" i="50"/>
  <c r="BH22" i="50"/>
  <c r="BH23" i="50"/>
  <c r="BH24" i="50"/>
  <c r="BH25" i="50"/>
  <c r="BH26" i="50"/>
  <c r="BH27" i="50"/>
  <c r="BH28" i="50"/>
  <c r="BH29" i="50"/>
  <c r="BH30" i="50"/>
  <c r="BH31" i="50"/>
  <c r="BH32" i="50"/>
  <c r="BH33" i="50"/>
  <c r="BH34" i="50"/>
  <c r="BH35" i="50"/>
  <c r="BH36" i="50"/>
  <c r="BH37" i="50"/>
  <c r="BH38" i="50"/>
  <c r="BH39" i="50"/>
  <c r="BH40" i="50"/>
  <c r="BH41" i="50"/>
  <c r="BH8" i="50"/>
  <c r="B11" i="47"/>
  <c r="D13" i="68" l="1"/>
  <c r="E13" i="68"/>
  <c r="F13" i="68"/>
  <c r="G13" i="68"/>
  <c r="H13" i="68"/>
  <c r="I13" i="68"/>
  <c r="J13" i="68"/>
  <c r="K13" i="68"/>
  <c r="L13" i="68"/>
  <c r="C13" i="68"/>
  <c r="D10" i="68"/>
  <c r="D21" i="68" s="1"/>
  <c r="E10" i="68"/>
  <c r="E21" i="68" s="1"/>
  <c r="F10" i="68"/>
  <c r="F21" i="68" s="1"/>
  <c r="G10" i="68"/>
  <c r="H10" i="68"/>
  <c r="I10" i="68"/>
  <c r="J10" i="68"/>
  <c r="K10" i="68"/>
  <c r="K21" i="68" s="1"/>
  <c r="L10" i="68"/>
  <c r="C10" i="68"/>
  <c r="L21" i="68" s="1"/>
  <c r="D7" i="68"/>
  <c r="E7" i="68"/>
  <c r="F7" i="68"/>
  <c r="G7" i="68"/>
  <c r="H7" i="68"/>
  <c r="I7" i="68"/>
  <c r="J7" i="68"/>
  <c r="J18" i="68" s="1"/>
  <c r="K7" i="68"/>
  <c r="K18" i="68" s="1"/>
  <c r="L7" i="68"/>
  <c r="C7" i="68"/>
  <c r="H18" i="68" l="1"/>
  <c r="F18" i="68"/>
  <c r="I18" i="68"/>
  <c r="G18" i="68"/>
  <c r="E18" i="68"/>
  <c r="H24" i="68"/>
  <c r="D18" i="68"/>
  <c r="L18" i="68"/>
  <c r="J21" i="68"/>
  <c r="I21" i="68"/>
  <c r="I24" i="68"/>
  <c r="J24" i="68"/>
  <c r="K24" i="68"/>
  <c r="L24" i="68"/>
  <c r="G24" i="68"/>
  <c r="H21" i="68"/>
  <c r="G21" i="68"/>
  <c r="E24" i="68"/>
  <c r="F24" i="68"/>
  <c r="D24" i="68"/>
  <c r="D17" i="66" l="1"/>
  <c r="D32" i="66" s="1"/>
  <c r="E17" i="66"/>
  <c r="E32" i="66" s="1"/>
  <c r="F17" i="66"/>
  <c r="F32" i="66" s="1"/>
  <c r="G17" i="66"/>
  <c r="G32" i="66" s="1"/>
  <c r="H17" i="66"/>
  <c r="H32" i="66" s="1"/>
  <c r="I17" i="66"/>
  <c r="I32" i="66" s="1"/>
  <c r="J17" i="66"/>
  <c r="K17" i="66"/>
  <c r="L17" i="66"/>
  <c r="M17" i="66"/>
  <c r="N17" i="66"/>
  <c r="O17" i="66"/>
  <c r="O32" i="66" s="1"/>
  <c r="P17" i="66"/>
  <c r="P32" i="66" s="1"/>
  <c r="Q17" i="66"/>
  <c r="Q32" i="66" s="1"/>
  <c r="R17" i="66"/>
  <c r="R32" i="66" s="1"/>
  <c r="S17" i="66"/>
  <c r="S32" i="66" s="1"/>
  <c r="T17" i="66"/>
  <c r="T32" i="66" s="1"/>
  <c r="U17" i="66"/>
  <c r="U32" i="66" s="1"/>
  <c r="V17" i="66"/>
  <c r="W17" i="66"/>
  <c r="X17" i="66"/>
  <c r="Y17" i="66"/>
  <c r="C17" i="66"/>
  <c r="D13" i="66"/>
  <c r="D28" i="66" s="1"/>
  <c r="E13" i="66"/>
  <c r="E28" i="66" s="1"/>
  <c r="F13" i="66"/>
  <c r="F28" i="66" s="1"/>
  <c r="G13" i="66"/>
  <c r="G28" i="66" s="1"/>
  <c r="H13" i="66"/>
  <c r="H28" i="66" s="1"/>
  <c r="I13" i="66"/>
  <c r="I28" i="66" s="1"/>
  <c r="J13" i="66"/>
  <c r="J28" i="66" s="1"/>
  <c r="K13" i="66"/>
  <c r="L13" i="66"/>
  <c r="M13" i="66"/>
  <c r="N13" i="66"/>
  <c r="O13" i="66"/>
  <c r="P13" i="66"/>
  <c r="P28" i="66" s="1"/>
  <c r="Q13" i="66"/>
  <c r="Q28" i="66" s="1"/>
  <c r="R13" i="66"/>
  <c r="R28" i="66" s="1"/>
  <c r="S13" i="66"/>
  <c r="S28" i="66" s="1"/>
  <c r="T13" i="66"/>
  <c r="T28" i="66" s="1"/>
  <c r="U13" i="66"/>
  <c r="U28" i="66" s="1"/>
  <c r="V13" i="66"/>
  <c r="V28" i="66" s="1"/>
  <c r="W13" i="66"/>
  <c r="X13" i="66"/>
  <c r="Y13" i="66"/>
  <c r="C13" i="66"/>
  <c r="E9" i="66"/>
  <c r="F9" i="66"/>
  <c r="F24" i="66" s="1"/>
  <c r="G9" i="66"/>
  <c r="G24" i="66" s="1"/>
  <c r="H9" i="66"/>
  <c r="H24" i="66" s="1"/>
  <c r="I9" i="66"/>
  <c r="I24" i="66" s="1"/>
  <c r="J9" i="66"/>
  <c r="K9" i="66"/>
  <c r="K24" i="66" s="1"/>
  <c r="L9" i="66"/>
  <c r="L24" i="66" s="1"/>
  <c r="M9" i="66"/>
  <c r="N9" i="66"/>
  <c r="O9" i="66"/>
  <c r="P9" i="66"/>
  <c r="Q9" i="66"/>
  <c r="R9" i="66"/>
  <c r="R24" i="66" s="1"/>
  <c r="S9" i="66"/>
  <c r="S24" i="66" s="1"/>
  <c r="T9" i="66"/>
  <c r="T24" i="66" s="1"/>
  <c r="U9" i="66"/>
  <c r="U24" i="66" s="1"/>
  <c r="V9" i="66"/>
  <c r="V24" i="66" s="1"/>
  <c r="W9" i="66"/>
  <c r="W24" i="66" s="1"/>
  <c r="X9" i="66"/>
  <c r="X24" i="66" s="1"/>
  <c r="Y9" i="66"/>
  <c r="D9" i="66"/>
  <c r="C9" i="66"/>
  <c r="S11" i="62"/>
  <c r="R11" i="62"/>
  <c r="J24" i="66" l="1"/>
  <c r="Q24" i="66"/>
  <c r="E24" i="66"/>
  <c r="O28" i="66"/>
  <c r="P24" i="66"/>
  <c r="N28" i="66"/>
  <c r="M32" i="66"/>
  <c r="O24" i="66"/>
  <c r="Y28" i="66"/>
  <c r="X32" i="66"/>
  <c r="L32" i="66"/>
  <c r="D24" i="66"/>
  <c r="N24" i="66"/>
  <c r="X28" i="66"/>
  <c r="L28" i="66"/>
  <c r="W32" i="66"/>
  <c r="K32" i="66"/>
  <c r="N32" i="66"/>
  <c r="Y32" i="66"/>
  <c r="M28" i="66"/>
  <c r="Y24" i="66"/>
  <c r="M24" i="66"/>
  <c r="W28" i="66"/>
  <c r="K28" i="66"/>
  <c r="V32" i="66"/>
  <c r="J32" i="66"/>
  <c r="G11" i="15"/>
  <c r="F11" i="15"/>
  <c r="E11" i="15"/>
  <c r="D11" i="15"/>
  <c r="C11" i="15"/>
  <c r="B11" i="15"/>
  <c r="C39" i="2"/>
  <c r="C5" i="77"/>
  <c r="D5" i="77"/>
  <c r="E5" i="77"/>
  <c r="F5" i="77"/>
  <c r="C6" i="77"/>
  <c r="D6" i="77"/>
  <c r="E6" i="77"/>
  <c r="F6" i="77"/>
  <c r="B6" i="77"/>
  <c r="B5" i="77"/>
  <c r="C20" i="15" l="1"/>
  <c r="D20" i="15"/>
  <c r="G20" i="15"/>
  <c r="E20" i="15"/>
  <c r="F20" i="15"/>
  <c r="D11" i="77"/>
  <c r="F11" i="77"/>
  <c r="D10" i="77"/>
  <c r="F10" i="77"/>
  <c r="C10" i="77"/>
  <c r="E10" i="77"/>
  <c r="C11" i="77"/>
  <c r="E11" i="77"/>
  <c r="C6" i="76"/>
  <c r="D6" i="76"/>
  <c r="E6" i="76"/>
  <c r="F6" i="76"/>
  <c r="G6" i="76"/>
  <c r="H6" i="76"/>
  <c r="I6" i="76"/>
  <c r="C7" i="76"/>
  <c r="D7" i="76"/>
  <c r="E7" i="76"/>
  <c r="F7" i="76"/>
  <c r="G7" i="76"/>
  <c r="H7" i="76"/>
  <c r="I7" i="76"/>
  <c r="B7" i="76"/>
  <c r="B6" i="76"/>
  <c r="C12" i="76" l="1"/>
  <c r="D12" i="76"/>
  <c r="F12" i="76"/>
  <c r="H12" i="76"/>
  <c r="D13" i="76"/>
  <c r="F13" i="76"/>
  <c r="H13" i="76"/>
  <c r="E12" i="76"/>
  <c r="G12" i="76"/>
  <c r="I12" i="76"/>
  <c r="C13" i="76"/>
  <c r="E13" i="76"/>
  <c r="G13" i="76"/>
  <c r="I13" i="76"/>
  <c r="C7" i="74"/>
  <c r="D7" i="74"/>
  <c r="E7" i="74"/>
  <c r="F7" i="74"/>
  <c r="G7" i="74"/>
  <c r="H7" i="74"/>
  <c r="I7" i="74"/>
  <c r="B7" i="74"/>
  <c r="C6" i="74"/>
  <c r="D6" i="74"/>
  <c r="E6" i="74"/>
  <c r="F6" i="74"/>
  <c r="G6" i="74"/>
  <c r="H6" i="74"/>
  <c r="I6" i="74"/>
  <c r="B6" i="74"/>
  <c r="D13" i="74" l="1"/>
  <c r="F13" i="74"/>
  <c r="H13" i="74"/>
  <c r="D14" i="74"/>
  <c r="F14" i="74"/>
  <c r="H14" i="74"/>
  <c r="C13" i="74"/>
  <c r="E13" i="74"/>
  <c r="G13" i="74"/>
  <c r="I13" i="74"/>
  <c r="C14" i="74"/>
  <c r="E14" i="74"/>
  <c r="G14" i="74"/>
  <c r="I14" i="74"/>
  <c r="C10" i="59"/>
  <c r="D10" i="59"/>
  <c r="E10" i="59"/>
  <c r="F10" i="59"/>
  <c r="G10" i="59"/>
  <c r="H10" i="59"/>
  <c r="I10" i="59"/>
  <c r="J10" i="59"/>
  <c r="K10" i="59"/>
  <c r="B10" i="59"/>
  <c r="F9" i="59"/>
  <c r="G9" i="59"/>
  <c r="H9" i="59"/>
  <c r="I9" i="59"/>
  <c r="J9" i="59"/>
  <c r="K9" i="59"/>
  <c r="F8" i="59"/>
  <c r="G8" i="59"/>
  <c r="H8" i="59"/>
  <c r="I8" i="59"/>
  <c r="J8" i="59"/>
  <c r="K8" i="59"/>
  <c r="F7" i="59"/>
  <c r="G7" i="59"/>
  <c r="H7" i="59"/>
  <c r="I7" i="59"/>
  <c r="J7" i="59"/>
  <c r="K7" i="59"/>
  <c r="C7" i="21" l="1"/>
  <c r="D7" i="21"/>
  <c r="D13" i="21" s="1"/>
  <c r="E7" i="21"/>
  <c r="E13" i="21" s="1"/>
  <c r="F7" i="21"/>
  <c r="G7" i="21"/>
  <c r="G13" i="21" s="1"/>
  <c r="H7" i="21"/>
  <c r="H13" i="21" s="1"/>
  <c r="B7" i="21"/>
  <c r="C6" i="21"/>
  <c r="D6" i="21"/>
  <c r="D12" i="21" s="1"/>
  <c r="E6" i="21"/>
  <c r="E12" i="21" s="1"/>
  <c r="F6" i="21"/>
  <c r="G6" i="21"/>
  <c r="G12" i="21" s="1"/>
  <c r="H6" i="21"/>
  <c r="B6" i="21"/>
  <c r="H12" i="21" l="1"/>
  <c r="C12" i="21"/>
  <c r="F13" i="21"/>
  <c r="F12" i="21"/>
  <c r="C13" i="21"/>
  <c r="I8" i="71" l="1"/>
  <c r="H8" i="71"/>
  <c r="G8" i="71"/>
  <c r="F8" i="71"/>
  <c r="E8" i="71"/>
  <c r="D8" i="71"/>
  <c r="C8" i="71"/>
  <c r="B8" i="71"/>
  <c r="I7" i="71"/>
  <c r="H7" i="71"/>
  <c r="G7" i="71"/>
  <c r="F7" i="71"/>
  <c r="E7" i="71"/>
  <c r="D7" i="71"/>
  <c r="C7" i="71"/>
  <c r="B7" i="71"/>
  <c r="C16" i="71" l="1"/>
  <c r="D15" i="71"/>
  <c r="F15" i="71"/>
  <c r="H15" i="71"/>
  <c r="D16" i="71"/>
  <c r="F16" i="71"/>
  <c r="H16" i="71"/>
  <c r="C15" i="71"/>
  <c r="E15" i="71"/>
  <c r="G15" i="71"/>
  <c r="I15" i="71"/>
  <c r="E16" i="71"/>
  <c r="G16" i="71"/>
  <c r="I16" i="71"/>
  <c r="B10" i="49"/>
  <c r="C10" i="49"/>
  <c r="D10" i="49"/>
  <c r="E10" i="49"/>
  <c r="F10" i="49"/>
  <c r="G10" i="49"/>
  <c r="H10" i="49"/>
  <c r="I10" i="49"/>
  <c r="I19" i="49" s="1"/>
  <c r="J10" i="49"/>
  <c r="J19" i="49" s="1"/>
  <c r="C9" i="49"/>
  <c r="D9" i="49"/>
  <c r="E9" i="49"/>
  <c r="F9" i="49"/>
  <c r="G9" i="49"/>
  <c r="H9" i="49"/>
  <c r="I9" i="49"/>
  <c r="I18" i="49" s="1"/>
  <c r="J9" i="49"/>
  <c r="J18" i="49" s="1"/>
  <c r="B9" i="49"/>
  <c r="C8" i="49"/>
  <c r="D8" i="49"/>
  <c r="E8" i="49"/>
  <c r="F8" i="49"/>
  <c r="G8" i="49"/>
  <c r="H8" i="49"/>
  <c r="I8" i="49"/>
  <c r="J8" i="49"/>
  <c r="K8" i="49"/>
  <c r="L8" i="49"/>
  <c r="M8" i="49"/>
  <c r="B8" i="49"/>
  <c r="C7" i="49"/>
  <c r="D7" i="49"/>
  <c r="E7" i="49"/>
  <c r="F7" i="49"/>
  <c r="G7" i="49"/>
  <c r="H7" i="49"/>
  <c r="I7" i="49"/>
  <c r="J7" i="49"/>
  <c r="K7" i="49"/>
  <c r="L7" i="49"/>
  <c r="M7" i="49"/>
  <c r="B7" i="49"/>
  <c r="J16" i="49" l="1"/>
  <c r="I16" i="49"/>
  <c r="I17" i="49"/>
  <c r="F17" i="49"/>
  <c r="D19" i="49"/>
  <c r="J17" i="49"/>
  <c r="G18" i="49"/>
  <c r="C19" i="49"/>
  <c r="L17" i="49"/>
  <c r="G16" i="49"/>
  <c r="G17" i="49"/>
  <c r="F19" i="49"/>
  <c r="G19" i="49"/>
  <c r="M16" i="49"/>
  <c r="M17" i="49"/>
  <c r="L16" i="49"/>
  <c r="F16" i="49"/>
  <c r="D16" i="49"/>
  <c r="D17" i="49"/>
  <c r="F18" i="49"/>
  <c r="D18" i="49"/>
  <c r="C16" i="49"/>
  <c r="C17" i="49"/>
  <c r="C18" i="49"/>
  <c r="C10" i="47"/>
  <c r="D10" i="47"/>
  <c r="E10" i="47"/>
  <c r="F10" i="47"/>
  <c r="G10" i="47"/>
  <c r="H10" i="47"/>
  <c r="I10" i="47"/>
  <c r="J10" i="47"/>
  <c r="B10" i="47"/>
  <c r="C9" i="47"/>
  <c r="D9" i="47"/>
  <c r="E9" i="47"/>
  <c r="F9" i="47"/>
  <c r="G9" i="47"/>
  <c r="H9" i="47"/>
  <c r="I9" i="47"/>
  <c r="I18" i="47" s="1"/>
  <c r="J9" i="47"/>
  <c r="B9" i="47"/>
  <c r="C8" i="47"/>
  <c r="D8" i="47"/>
  <c r="E8" i="47"/>
  <c r="F8" i="47"/>
  <c r="G8" i="47"/>
  <c r="H8" i="47"/>
  <c r="I8" i="47"/>
  <c r="J8" i="47"/>
  <c r="K8" i="47"/>
  <c r="L8" i="47"/>
  <c r="L17" i="47" s="1"/>
  <c r="M8" i="47"/>
  <c r="B8" i="47"/>
  <c r="C7" i="47"/>
  <c r="D7" i="47"/>
  <c r="E7" i="47"/>
  <c r="F7" i="47"/>
  <c r="G7" i="47"/>
  <c r="H7" i="47"/>
  <c r="I7" i="47"/>
  <c r="J7" i="47"/>
  <c r="K7" i="47"/>
  <c r="L7" i="47"/>
  <c r="L16" i="47" s="1"/>
  <c r="M7" i="47"/>
  <c r="B7" i="47"/>
  <c r="J19" i="47" l="1"/>
  <c r="M16" i="47"/>
  <c r="M17" i="47"/>
  <c r="J18" i="47"/>
  <c r="G19" i="47"/>
  <c r="F16" i="47"/>
  <c r="J16" i="47"/>
  <c r="J17" i="47"/>
  <c r="I16" i="47"/>
  <c r="I17" i="47"/>
  <c r="G16" i="47"/>
  <c r="G17" i="47"/>
  <c r="I19" i="47"/>
  <c r="G18" i="47"/>
  <c r="F19" i="47"/>
  <c r="F17" i="47"/>
  <c r="F18" i="47"/>
  <c r="D18" i="47"/>
  <c r="D19" i="47"/>
  <c r="C18" i="47"/>
  <c r="C19" i="47"/>
  <c r="O39" i="2"/>
  <c r="O41" i="2"/>
  <c r="O40" i="2" l="1"/>
  <c r="Q39" i="2" l="1"/>
  <c r="W41" i="2" l="1"/>
  <c r="V41" i="2"/>
  <c r="U41" i="2"/>
  <c r="T41" i="2"/>
  <c r="S41" i="2"/>
  <c r="R41" i="2"/>
  <c r="Q41" i="2"/>
  <c r="Q40" i="2" s="1"/>
  <c r="P41" i="2"/>
  <c r="N41" i="2"/>
  <c r="M41" i="2"/>
  <c r="L41" i="2"/>
  <c r="K41" i="2"/>
  <c r="J41" i="2"/>
  <c r="I41" i="2"/>
  <c r="H41" i="2"/>
  <c r="G41" i="2"/>
  <c r="F41" i="2"/>
  <c r="E41" i="2"/>
  <c r="D41" i="2"/>
  <c r="C41" i="2"/>
  <c r="B41" i="2"/>
  <c r="W39" i="2"/>
  <c r="W40" i="2" s="1"/>
  <c r="V39" i="2"/>
  <c r="V40" i="2" s="1"/>
  <c r="U39" i="2"/>
  <c r="U40" i="2" s="1"/>
  <c r="T39" i="2"/>
  <c r="S39" i="2"/>
  <c r="R39" i="2"/>
  <c r="P39" i="2"/>
  <c r="N39" i="2"/>
  <c r="M39" i="2"/>
  <c r="L39" i="2"/>
  <c r="K39" i="2"/>
  <c r="J39" i="2"/>
  <c r="J40" i="2" s="1"/>
  <c r="I39" i="2"/>
  <c r="I40" i="2" s="1"/>
  <c r="H39" i="2"/>
  <c r="G39" i="2"/>
  <c r="G40" i="2" s="1"/>
  <c r="F39" i="2"/>
  <c r="E39" i="2"/>
  <c r="D39" i="2"/>
  <c r="B39" i="2"/>
  <c r="K40" i="2" l="1"/>
  <c r="R40" i="2"/>
  <c r="M40" i="2"/>
  <c r="B40" i="2"/>
  <c r="E40" i="2"/>
  <c r="F40" i="2"/>
  <c r="N40" i="2"/>
  <c r="S40" i="2"/>
  <c r="C40" i="2"/>
  <c r="D40" i="2"/>
  <c r="H40" i="2"/>
  <c r="L40" i="2"/>
  <c r="P40" i="2"/>
  <c r="T40" i="2"/>
  <c r="Y16" i="66" l="1"/>
  <c r="X16" i="66"/>
  <c r="W16" i="66"/>
  <c r="V16" i="66"/>
  <c r="U16" i="66"/>
  <c r="T16" i="66"/>
  <c r="S16" i="66"/>
  <c r="R16" i="66"/>
  <c r="Q16" i="66"/>
  <c r="P16" i="66"/>
  <c r="O16" i="66"/>
  <c r="N16" i="66"/>
  <c r="M16" i="66"/>
  <c r="L16" i="66"/>
  <c r="K16" i="66"/>
  <c r="J16" i="66"/>
  <c r="I16" i="66"/>
  <c r="H16" i="66"/>
  <c r="G16" i="66"/>
  <c r="F16" i="66"/>
  <c r="E16" i="66"/>
  <c r="D16" i="66"/>
  <c r="Y15" i="66"/>
  <c r="X15" i="66"/>
  <c r="W15" i="66"/>
  <c r="V15" i="66"/>
  <c r="U15" i="66"/>
  <c r="T15" i="66"/>
  <c r="S15" i="66"/>
  <c r="R15" i="66"/>
  <c r="Q15" i="66"/>
  <c r="P15" i="66"/>
  <c r="O15" i="66"/>
  <c r="N15" i="66"/>
  <c r="M15" i="66"/>
  <c r="L15" i="66"/>
  <c r="K15" i="66"/>
  <c r="J15" i="66"/>
  <c r="I15" i="66"/>
  <c r="H15" i="66"/>
  <c r="G15" i="66"/>
  <c r="F15" i="66"/>
  <c r="E15" i="66"/>
  <c r="D15" i="66"/>
  <c r="Y14" i="66"/>
  <c r="X14" i="66"/>
  <c r="W14" i="66"/>
  <c r="V14" i="66"/>
  <c r="U14" i="66"/>
  <c r="T14" i="66"/>
  <c r="S14" i="66"/>
  <c r="R14" i="66"/>
  <c r="Q14" i="66"/>
  <c r="P14" i="66"/>
  <c r="O14" i="66"/>
  <c r="N14" i="66"/>
  <c r="M14" i="66"/>
  <c r="L14" i="66"/>
  <c r="K14" i="66"/>
  <c r="J14" i="66"/>
  <c r="I14" i="66"/>
  <c r="H14" i="66"/>
  <c r="G14" i="66"/>
  <c r="F14" i="66"/>
  <c r="E14" i="66"/>
  <c r="D14" i="66"/>
  <c r="Y12" i="66"/>
  <c r="X12" i="66"/>
  <c r="W12" i="66"/>
  <c r="V12" i="66"/>
  <c r="U12" i="66"/>
  <c r="T12" i="66"/>
  <c r="S12" i="66"/>
  <c r="R12" i="66"/>
  <c r="Q12" i="66"/>
  <c r="P12" i="66"/>
  <c r="O12" i="66"/>
  <c r="N12" i="66"/>
  <c r="M12" i="66"/>
  <c r="L12" i="66"/>
  <c r="K12" i="66"/>
  <c r="J12" i="66"/>
  <c r="I12" i="66"/>
  <c r="H12" i="66"/>
  <c r="G12" i="66"/>
  <c r="F12" i="66"/>
  <c r="E12" i="66"/>
  <c r="D12" i="66"/>
  <c r="Y11" i="66"/>
  <c r="X11" i="66"/>
  <c r="W11" i="66"/>
  <c r="V11" i="66"/>
  <c r="U11" i="66"/>
  <c r="T11" i="66"/>
  <c r="S11" i="66"/>
  <c r="R11" i="66"/>
  <c r="Q11" i="66"/>
  <c r="P11" i="66"/>
  <c r="O11" i="66"/>
  <c r="N11" i="66"/>
  <c r="M11" i="66"/>
  <c r="L11" i="66"/>
  <c r="K11" i="66"/>
  <c r="J11" i="66"/>
  <c r="I11" i="66"/>
  <c r="H11" i="66"/>
  <c r="G11" i="66"/>
  <c r="F11" i="66"/>
  <c r="E11" i="66"/>
  <c r="D11" i="66"/>
  <c r="Y10" i="66"/>
  <c r="X10" i="66"/>
  <c r="W10" i="66"/>
  <c r="V10" i="66"/>
  <c r="U10" i="66"/>
  <c r="T10" i="66"/>
  <c r="S10" i="66"/>
  <c r="R10" i="66"/>
  <c r="Q10" i="66"/>
  <c r="P10" i="66"/>
  <c r="O10" i="66"/>
  <c r="N10" i="66"/>
  <c r="M10" i="66"/>
  <c r="L10" i="66"/>
  <c r="K10" i="66"/>
  <c r="J10" i="66"/>
  <c r="I10" i="66"/>
  <c r="H10" i="66"/>
  <c r="G10" i="66"/>
  <c r="F10" i="66"/>
  <c r="E10" i="66"/>
  <c r="D10" i="66"/>
  <c r="Y7" i="66"/>
  <c r="X7" i="66"/>
  <c r="W7" i="66"/>
  <c r="V7" i="66"/>
  <c r="U7" i="66"/>
  <c r="T7" i="66"/>
  <c r="S7" i="66"/>
  <c r="R7" i="66"/>
  <c r="Q7" i="66"/>
  <c r="P7" i="66"/>
  <c r="O7" i="66"/>
  <c r="N7" i="66"/>
  <c r="M7" i="66"/>
  <c r="L7" i="66"/>
  <c r="K7" i="66"/>
  <c r="J7" i="66"/>
  <c r="I7" i="66"/>
  <c r="H7" i="66"/>
  <c r="G7" i="66"/>
  <c r="F7" i="66"/>
  <c r="E7" i="66"/>
  <c r="D7" i="66"/>
  <c r="Y6" i="66"/>
  <c r="X6" i="66"/>
  <c r="W6" i="66"/>
  <c r="V6" i="66"/>
  <c r="U6" i="66"/>
  <c r="T6" i="66"/>
  <c r="S6" i="66"/>
  <c r="R6" i="66"/>
  <c r="Q6" i="66"/>
  <c r="P6" i="66"/>
  <c r="O6" i="66"/>
  <c r="N6" i="66"/>
  <c r="M6" i="66"/>
  <c r="L6" i="66"/>
  <c r="K6" i="66"/>
  <c r="J6" i="66"/>
  <c r="I6" i="66"/>
  <c r="H6" i="66"/>
  <c r="G6" i="66"/>
  <c r="F6" i="66"/>
  <c r="E6" i="66"/>
  <c r="D6" i="66"/>
  <c r="C16" i="66"/>
  <c r="C15" i="66"/>
  <c r="C14" i="66"/>
  <c r="C12" i="66"/>
  <c r="C11" i="66"/>
  <c r="C10" i="66"/>
  <c r="C7" i="66"/>
  <c r="C6" i="66"/>
  <c r="J22" i="66" l="1"/>
  <c r="V22" i="66"/>
  <c r="N26" i="66"/>
  <c r="D27" i="66"/>
  <c r="P27" i="66"/>
  <c r="F29" i="66"/>
  <c r="M26" i="66"/>
  <c r="O27" i="66"/>
  <c r="Q29" i="66"/>
  <c r="Q31" i="66"/>
  <c r="O29" i="66"/>
  <c r="E30" i="66"/>
  <c r="Q30" i="66"/>
  <c r="S31" i="66"/>
  <c r="S30" i="66"/>
  <c r="T21" i="66"/>
  <c r="T30" i="66"/>
  <c r="J31" i="66"/>
  <c r="V31" i="66"/>
  <c r="O26" i="66"/>
  <c r="E27" i="66"/>
  <c r="Q27" i="66"/>
  <c r="I30" i="66"/>
  <c r="U30" i="66"/>
  <c r="K31" i="66"/>
  <c r="W31" i="66"/>
  <c r="D26" i="66"/>
  <c r="P26" i="66"/>
  <c r="F27" i="66"/>
  <c r="R27" i="66"/>
  <c r="T29" i="66"/>
  <c r="J30" i="66"/>
  <c r="V30" i="66"/>
  <c r="L31" i="66"/>
  <c r="X31" i="66"/>
  <c r="G30" i="66"/>
  <c r="G27" i="66"/>
  <c r="S27" i="66"/>
  <c r="U29" i="66"/>
  <c r="K30" i="66"/>
  <c r="W30" i="66"/>
  <c r="Y31" i="66"/>
  <c r="H30" i="66"/>
  <c r="V29" i="66"/>
  <c r="L30" i="66"/>
  <c r="N31" i="66"/>
  <c r="O30" i="66"/>
  <c r="U21" i="66"/>
  <c r="L22" i="66"/>
  <c r="Y22" i="66"/>
  <c r="N22" i="66"/>
  <c r="P25" i="66"/>
  <c r="R26" i="66"/>
  <c r="T27" i="66"/>
  <c r="N21" i="66"/>
  <c r="D22" i="66"/>
  <c r="P22" i="66"/>
  <c r="F25" i="66"/>
  <c r="H26" i="66"/>
  <c r="T26" i="66"/>
  <c r="J27" i="66"/>
  <c r="V27" i="66"/>
  <c r="N30" i="66"/>
  <c r="D31" i="66"/>
  <c r="P31" i="66"/>
  <c r="N25" i="66"/>
  <c r="O25" i="66"/>
  <c r="O21" i="66"/>
  <c r="E22" i="66"/>
  <c r="Q22" i="66"/>
  <c r="I26" i="66"/>
  <c r="U26" i="66"/>
  <c r="K27" i="66"/>
  <c r="W27" i="66"/>
  <c r="E31" i="66"/>
  <c r="D21" i="66"/>
  <c r="P21" i="66"/>
  <c r="F22" i="66"/>
  <c r="R22" i="66"/>
  <c r="T25" i="66"/>
  <c r="J26" i="66"/>
  <c r="V26" i="66"/>
  <c r="L27" i="66"/>
  <c r="X27" i="66"/>
  <c r="N29" i="66"/>
  <c r="D30" i="66"/>
  <c r="P30" i="66"/>
  <c r="F31" i="66"/>
  <c r="R31" i="66"/>
  <c r="E26" i="66"/>
  <c r="Q21" i="66"/>
  <c r="G22" i="66"/>
  <c r="S22" i="66"/>
  <c r="U25" i="66"/>
  <c r="K26" i="66"/>
  <c r="W26" i="66"/>
  <c r="M27" i="66"/>
  <c r="Y27" i="66"/>
  <c r="G31" i="66"/>
  <c r="F21" i="66"/>
  <c r="H22" i="66"/>
  <c r="T22" i="66"/>
  <c r="V25" i="66"/>
  <c r="L26" i="66"/>
  <c r="N27" i="66"/>
  <c r="D29" i="66"/>
  <c r="P29" i="66"/>
  <c r="F30" i="66"/>
  <c r="R30" i="66"/>
  <c r="H31" i="66"/>
  <c r="T31" i="66"/>
  <c r="W22" i="66"/>
  <c r="I22" i="66"/>
  <c r="U22" i="66"/>
  <c r="Y26" i="66"/>
  <c r="I31" i="66"/>
  <c r="U31" i="66"/>
  <c r="K22" i="66"/>
  <c r="V21" i="66"/>
  <c r="M22" i="66"/>
  <c r="Q26" i="66"/>
  <c r="M31" i="66"/>
  <c r="D25" i="66"/>
  <c r="F26" i="66"/>
  <c r="H27" i="66"/>
  <c r="O22" i="66"/>
  <c r="Q25" i="66"/>
  <c r="G26" i="66"/>
  <c r="S26" i="66"/>
  <c r="I27" i="66"/>
  <c r="U27" i="66"/>
  <c r="M30" i="66"/>
  <c r="Y30" i="66"/>
  <c r="O31" i="66"/>
  <c r="L12" i="68"/>
  <c r="K12" i="68"/>
  <c r="J12" i="68"/>
  <c r="I12" i="68"/>
  <c r="H12" i="68"/>
  <c r="G12" i="68"/>
  <c r="F12" i="68"/>
  <c r="E12" i="68"/>
  <c r="D12" i="68"/>
  <c r="C12" i="68"/>
  <c r="L11" i="68"/>
  <c r="K11" i="68"/>
  <c r="J11" i="68"/>
  <c r="I11" i="68"/>
  <c r="H11" i="68"/>
  <c r="G11" i="68"/>
  <c r="F11" i="68"/>
  <c r="E11" i="68"/>
  <c r="D11" i="68"/>
  <c r="C11" i="68"/>
  <c r="L9" i="68"/>
  <c r="K9" i="68"/>
  <c r="J9" i="68"/>
  <c r="I9" i="68"/>
  <c r="H9" i="68"/>
  <c r="G9" i="68"/>
  <c r="F9" i="68"/>
  <c r="E9" i="68"/>
  <c r="D9" i="68"/>
  <c r="C9" i="68"/>
  <c r="L8" i="68"/>
  <c r="L19" i="68" s="1"/>
  <c r="K8" i="68"/>
  <c r="K19" i="68" s="1"/>
  <c r="J8" i="68"/>
  <c r="I8" i="68"/>
  <c r="H8" i="68"/>
  <c r="G8" i="68"/>
  <c r="F8" i="68"/>
  <c r="E8" i="68"/>
  <c r="D8" i="68"/>
  <c r="C8" i="68"/>
  <c r="L6" i="68"/>
  <c r="K6" i="68"/>
  <c r="J6" i="68"/>
  <c r="I6" i="68"/>
  <c r="I17" i="68" s="1"/>
  <c r="H6" i="68"/>
  <c r="G6" i="68"/>
  <c r="F6" i="68"/>
  <c r="E6" i="68"/>
  <c r="D6" i="68"/>
  <c r="C6" i="68"/>
  <c r="L5" i="68"/>
  <c r="L16" i="68" s="1"/>
  <c r="K5" i="68"/>
  <c r="J5" i="68"/>
  <c r="I5" i="68"/>
  <c r="H5" i="68"/>
  <c r="H16" i="68" s="1"/>
  <c r="G5" i="68"/>
  <c r="F5" i="68"/>
  <c r="E5" i="68"/>
  <c r="D5" i="68"/>
  <c r="C5" i="68"/>
  <c r="J17" i="68" l="1"/>
  <c r="H23" i="68"/>
  <c r="J23" i="68"/>
  <c r="G23" i="68"/>
  <c r="K23" i="68"/>
  <c r="E23" i="68"/>
  <c r="I23" i="68"/>
  <c r="F23" i="68"/>
  <c r="D22" i="68"/>
  <c r="E22" i="68"/>
  <c r="F20" i="68"/>
  <c r="I22" i="68"/>
  <c r="H20" i="68"/>
  <c r="L23" i="68"/>
  <c r="G19" i="68"/>
  <c r="I20" i="68"/>
  <c r="K22" i="68"/>
  <c r="G22" i="68"/>
  <c r="F19" i="68"/>
  <c r="J22" i="68"/>
  <c r="H19" i="68"/>
  <c r="J20" i="68"/>
  <c r="L22" i="68"/>
  <c r="F22" i="68"/>
  <c r="H22" i="68"/>
  <c r="G20" i="68"/>
  <c r="I19" i="68"/>
  <c r="D20" i="68"/>
  <c r="E20" i="68"/>
  <c r="D19" i="68"/>
  <c r="E19" i="68"/>
  <c r="K20" i="68"/>
  <c r="J19" i="68"/>
  <c r="L20" i="68"/>
  <c r="D23" i="68"/>
  <c r="J16" i="68"/>
  <c r="E17" i="68"/>
  <c r="D16" i="68"/>
  <c r="F17" i="68"/>
  <c r="L17" i="68"/>
  <c r="G17" i="68"/>
  <c r="K17" i="68"/>
  <c r="G16" i="68"/>
  <c r="K16" i="68"/>
  <c r="D17" i="68"/>
  <c r="H17" i="68"/>
  <c r="E16" i="68"/>
  <c r="I16" i="68"/>
  <c r="F16" i="68"/>
  <c r="Y8" i="66"/>
  <c r="W8" i="66"/>
  <c r="U8" i="66"/>
  <c r="S8" i="66"/>
  <c r="Q8" i="66"/>
  <c r="Q23" i="66" s="1"/>
  <c r="O8" i="66"/>
  <c r="M8" i="66"/>
  <c r="K8" i="66"/>
  <c r="I8" i="66"/>
  <c r="F8" i="66"/>
  <c r="E8" i="66"/>
  <c r="D8" i="66"/>
  <c r="C8" i="66"/>
  <c r="S23" i="66" l="1"/>
  <c r="U23" i="66"/>
  <c r="W23" i="66"/>
  <c r="Y23" i="66"/>
  <c r="F23" i="66"/>
  <c r="I23" i="66"/>
  <c r="K23" i="66"/>
  <c r="D23" i="66"/>
  <c r="M23" i="66"/>
  <c r="E23" i="66"/>
  <c r="O23" i="66"/>
  <c r="J8" i="66"/>
  <c r="J23" i="66" s="1"/>
  <c r="L8" i="66"/>
  <c r="L23" i="66" s="1"/>
  <c r="N8" i="66"/>
  <c r="N23" i="66" s="1"/>
  <c r="P8" i="66"/>
  <c r="P23" i="66" s="1"/>
  <c r="R8" i="66"/>
  <c r="R23" i="66" s="1"/>
  <c r="T8" i="66"/>
  <c r="T23" i="66" s="1"/>
  <c r="V8" i="66"/>
  <c r="V23" i="66" s="1"/>
  <c r="X8" i="66"/>
  <c r="X23" i="66" s="1"/>
  <c r="G8" i="66"/>
  <c r="G23" i="66" s="1"/>
  <c r="H8" i="66"/>
  <c r="H23" i="66" s="1"/>
  <c r="F36" i="65"/>
  <c r="T35" i="65"/>
  <c r="S35" i="65"/>
  <c r="Q35" i="65"/>
  <c r="P35" i="65"/>
  <c r="O35" i="65"/>
  <c r="N35" i="65"/>
  <c r="J35" i="65"/>
  <c r="I35" i="65"/>
  <c r="H35" i="65"/>
  <c r="G35" i="65"/>
  <c r="F35" i="65"/>
  <c r="E35" i="65"/>
  <c r="T34" i="65"/>
  <c r="S34" i="65"/>
  <c r="Q34" i="65"/>
  <c r="P34" i="65"/>
  <c r="O34" i="65"/>
  <c r="M34" i="65"/>
  <c r="J34" i="65"/>
  <c r="I34" i="65"/>
  <c r="H34" i="65"/>
  <c r="G34" i="65"/>
  <c r="F34" i="65"/>
  <c r="E34" i="65"/>
  <c r="F31" i="65"/>
  <c r="T30" i="65"/>
  <c r="S30" i="65"/>
  <c r="Q30" i="65"/>
  <c r="P30" i="65"/>
  <c r="O30" i="65"/>
  <c r="N30" i="65"/>
  <c r="J30" i="65"/>
  <c r="I30" i="65"/>
  <c r="H30" i="65"/>
  <c r="G30" i="65"/>
  <c r="F30" i="65"/>
  <c r="E30" i="65"/>
  <c r="T29" i="65"/>
  <c r="S29" i="65"/>
  <c r="Q29" i="65"/>
  <c r="P29" i="65"/>
  <c r="O29" i="65"/>
  <c r="M29" i="65"/>
  <c r="J29" i="65"/>
  <c r="I29" i="65"/>
  <c r="H29" i="65"/>
  <c r="G29" i="65"/>
  <c r="F29" i="65"/>
  <c r="E29" i="65"/>
  <c r="F26" i="65"/>
  <c r="T25" i="65"/>
  <c r="S25" i="65"/>
  <c r="Q25" i="65"/>
  <c r="P25" i="65"/>
  <c r="O25" i="65"/>
  <c r="N25" i="65"/>
  <c r="J25" i="65"/>
  <c r="I25" i="65"/>
  <c r="H25" i="65"/>
  <c r="G25" i="65"/>
  <c r="F25" i="65"/>
  <c r="E25" i="65"/>
  <c r="T24" i="65"/>
  <c r="S24" i="65"/>
  <c r="Q24" i="65"/>
  <c r="P24" i="65"/>
  <c r="O24" i="65"/>
  <c r="M24" i="65"/>
  <c r="J24" i="65"/>
  <c r="I24" i="65"/>
  <c r="H24" i="65"/>
  <c r="G24" i="65"/>
  <c r="F24" i="65"/>
  <c r="E24" i="65"/>
  <c r="L40" i="62"/>
  <c r="K40" i="62"/>
  <c r="J40" i="62"/>
  <c r="I40" i="62"/>
  <c r="H40" i="62"/>
  <c r="G40" i="62"/>
  <c r="G26" i="62"/>
  <c r="H26" i="62"/>
  <c r="I26" i="62"/>
  <c r="J26" i="62"/>
  <c r="K26" i="62"/>
  <c r="L26" i="62"/>
  <c r="M26" i="62"/>
  <c r="N26" i="62"/>
  <c r="O26" i="62"/>
  <c r="P26" i="62"/>
  <c r="G27" i="62"/>
  <c r="H27" i="62"/>
  <c r="I27" i="62"/>
  <c r="J27" i="62"/>
  <c r="K27" i="62"/>
  <c r="L27" i="62"/>
  <c r="M27" i="62"/>
  <c r="N27" i="62"/>
  <c r="O27" i="62"/>
  <c r="P27" i="62"/>
  <c r="G31" i="62"/>
  <c r="H31" i="62"/>
  <c r="I31" i="62"/>
  <c r="J31" i="62"/>
  <c r="K31" i="62"/>
  <c r="L31" i="62"/>
  <c r="M31" i="62"/>
  <c r="N31" i="62"/>
  <c r="O31" i="62"/>
  <c r="P31" i="62"/>
  <c r="G32" i="62"/>
  <c r="H32" i="62"/>
  <c r="I32" i="62"/>
  <c r="J32" i="62"/>
  <c r="K32" i="62"/>
  <c r="L32" i="62"/>
  <c r="M32" i="62"/>
  <c r="N32" i="62"/>
  <c r="O32" i="62"/>
  <c r="P32" i="62"/>
  <c r="G36" i="62"/>
  <c r="H36" i="62"/>
  <c r="I36" i="62"/>
  <c r="J36" i="62"/>
  <c r="K36" i="62"/>
  <c r="L36" i="62"/>
  <c r="M36" i="62"/>
  <c r="N36" i="62"/>
  <c r="O36" i="62"/>
  <c r="P36" i="62"/>
  <c r="G37" i="62"/>
  <c r="H37" i="62"/>
  <c r="I37" i="62"/>
  <c r="J37" i="62"/>
  <c r="K37" i="62"/>
  <c r="L37" i="62"/>
  <c r="M37" i="62"/>
  <c r="N37" i="62"/>
  <c r="O37" i="62"/>
  <c r="P37" i="62"/>
  <c r="V17" i="65"/>
  <c r="U17" i="65"/>
  <c r="T17" i="65"/>
  <c r="S17" i="65"/>
  <c r="R17" i="65"/>
  <c r="Q17" i="65"/>
  <c r="P17" i="65"/>
  <c r="O17" i="65"/>
  <c r="N17" i="65"/>
  <c r="M17" i="65"/>
  <c r="L17" i="65"/>
  <c r="K17" i="65"/>
  <c r="J17" i="65"/>
  <c r="I17" i="65"/>
  <c r="H17" i="65"/>
  <c r="G17" i="65"/>
  <c r="F17" i="65"/>
  <c r="E17" i="65"/>
  <c r="D17" i="65"/>
  <c r="C17" i="65"/>
  <c r="V12" i="65"/>
  <c r="U12" i="65"/>
  <c r="T12" i="65"/>
  <c r="S12" i="65"/>
  <c r="R12" i="65"/>
  <c r="Q12" i="65"/>
  <c r="P12" i="65"/>
  <c r="O12" i="65"/>
  <c r="N12" i="65"/>
  <c r="M12" i="65"/>
  <c r="L12" i="65"/>
  <c r="K12" i="65"/>
  <c r="J12" i="65"/>
  <c r="I12" i="65"/>
  <c r="H12" i="65"/>
  <c r="G12" i="65"/>
  <c r="F12" i="65"/>
  <c r="E12" i="65"/>
  <c r="D12" i="65"/>
  <c r="C12" i="65"/>
  <c r="V7" i="65"/>
  <c r="U7" i="65"/>
  <c r="T7" i="65"/>
  <c r="S7" i="65"/>
  <c r="R7" i="65"/>
  <c r="Q7" i="65"/>
  <c r="P7" i="65"/>
  <c r="O7" i="65"/>
  <c r="N7" i="65"/>
  <c r="M7" i="65"/>
  <c r="L7" i="65"/>
  <c r="K7" i="65"/>
  <c r="J7" i="65"/>
  <c r="I7" i="65"/>
  <c r="H7" i="65"/>
  <c r="G7" i="65"/>
  <c r="F7" i="65"/>
  <c r="E7" i="65"/>
  <c r="D7" i="65"/>
  <c r="C7" i="65"/>
  <c r="D35" i="65" l="1"/>
  <c r="D30" i="65"/>
  <c r="D25" i="65"/>
  <c r="K25" i="65"/>
  <c r="M25" i="65"/>
  <c r="U25" i="65"/>
  <c r="K30" i="65"/>
  <c r="M30" i="65"/>
  <c r="U30" i="65"/>
  <c r="K35" i="65"/>
  <c r="M35" i="65"/>
  <c r="U35" i="65"/>
  <c r="L25" i="65"/>
  <c r="R25" i="65"/>
  <c r="V25" i="65"/>
  <c r="L30" i="65"/>
  <c r="R30" i="65"/>
  <c r="V30" i="65"/>
  <c r="L35" i="65"/>
  <c r="R35" i="65"/>
  <c r="V35" i="65"/>
  <c r="P18" i="62"/>
  <c r="O18" i="62"/>
  <c r="N18" i="62"/>
  <c r="M18" i="62"/>
  <c r="L18" i="62"/>
  <c r="K18" i="62"/>
  <c r="J18" i="62"/>
  <c r="I18" i="62"/>
  <c r="H18" i="62"/>
  <c r="G18" i="62"/>
  <c r="F18" i="62"/>
  <c r="E18" i="62"/>
  <c r="D18" i="62"/>
  <c r="C18" i="62"/>
  <c r="P13" i="62"/>
  <c r="O13" i="62"/>
  <c r="N13" i="62"/>
  <c r="M13" i="62"/>
  <c r="L13" i="62"/>
  <c r="K13" i="62"/>
  <c r="J13" i="62"/>
  <c r="I13" i="62"/>
  <c r="H13" i="62"/>
  <c r="G13" i="62"/>
  <c r="F13" i="62"/>
  <c r="E13" i="62"/>
  <c r="D13" i="62"/>
  <c r="C13" i="62"/>
  <c r="P7" i="62"/>
  <c r="O7" i="62"/>
  <c r="N7" i="62"/>
  <c r="M7" i="62"/>
  <c r="L7" i="62"/>
  <c r="K7" i="62"/>
  <c r="J7" i="62"/>
  <c r="I7" i="62"/>
  <c r="H7" i="62"/>
  <c r="G7" i="62"/>
  <c r="F7" i="62"/>
  <c r="E7" i="62"/>
  <c r="D7" i="62"/>
  <c r="C7" i="62"/>
  <c r="R7" i="62" s="1"/>
  <c r="S7" i="62" s="1"/>
  <c r="D27" i="62" l="1"/>
  <c r="E27" i="62"/>
  <c r="F27" i="62"/>
  <c r="F37" i="62"/>
  <c r="F32" i="62"/>
  <c r="D37" i="62"/>
  <c r="E37" i="62"/>
  <c r="E32" i="62"/>
  <c r="D32" i="62"/>
  <c r="V16" i="65"/>
  <c r="U16" i="65"/>
  <c r="T16" i="65"/>
  <c r="S16" i="65"/>
  <c r="R16" i="65"/>
  <c r="Q16" i="65"/>
  <c r="P16" i="65"/>
  <c r="O16" i="65"/>
  <c r="N16" i="65"/>
  <c r="M16" i="65"/>
  <c r="L16" i="65"/>
  <c r="K16" i="65"/>
  <c r="J16" i="65"/>
  <c r="I16" i="65"/>
  <c r="H16" i="65"/>
  <c r="G16" i="65"/>
  <c r="F16" i="65"/>
  <c r="E16" i="65"/>
  <c r="D16" i="65"/>
  <c r="C16" i="65"/>
  <c r="V11" i="65"/>
  <c r="U11" i="65"/>
  <c r="T11" i="65"/>
  <c r="S11" i="65"/>
  <c r="R11" i="65"/>
  <c r="Q11" i="65"/>
  <c r="P11" i="65"/>
  <c r="O11" i="65"/>
  <c r="N11" i="65"/>
  <c r="M11" i="65"/>
  <c r="L11" i="65"/>
  <c r="K11" i="65"/>
  <c r="J11" i="65"/>
  <c r="I11" i="65"/>
  <c r="H11" i="65"/>
  <c r="G11" i="65"/>
  <c r="F11" i="65"/>
  <c r="E11" i="65"/>
  <c r="D11" i="65"/>
  <c r="C11" i="65"/>
  <c r="V6" i="65"/>
  <c r="U6" i="65"/>
  <c r="T6" i="65"/>
  <c r="S6" i="65"/>
  <c r="R6" i="65"/>
  <c r="Q6" i="65"/>
  <c r="P6" i="65"/>
  <c r="O6" i="65"/>
  <c r="N6" i="65"/>
  <c r="M6" i="65"/>
  <c r="L6" i="65"/>
  <c r="K6" i="65"/>
  <c r="J6" i="65"/>
  <c r="I6" i="65"/>
  <c r="H6" i="65"/>
  <c r="G6" i="65"/>
  <c r="F6" i="65"/>
  <c r="E6" i="65"/>
  <c r="D6" i="65"/>
  <c r="C6" i="65"/>
  <c r="P17" i="62"/>
  <c r="O17" i="62"/>
  <c r="N17" i="62"/>
  <c r="M17" i="62"/>
  <c r="L17" i="62"/>
  <c r="K17" i="62"/>
  <c r="J17" i="62"/>
  <c r="I17" i="62"/>
  <c r="H17" i="62"/>
  <c r="G17" i="62"/>
  <c r="F17" i="62"/>
  <c r="E17" i="62"/>
  <c r="D17" i="62"/>
  <c r="C17" i="62"/>
  <c r="P12" i="62"/>
  <c r="O12" i="62"/>
  <c r="N12" i="62"/>
  <c r="M12" i="62"/>
  <c r="L12" i="62"/>
  <c r="K12" i="62"/>
  <c r="J12" i="62"/>
  <c r="I12" i="62"/>
  <c r="H12" i="62"/>
  <c r="G12" i="62"/>
  <c r="F12" i="62"/>
  <c r="E12" i="62"/>
  <c r="D12" i="62"/>
  <c r="C12" i="62"/>
  <c r="P6" i="62"/>
  <c r="O6" i="62"/>
  <c r="N6" i="62"/>
  <c r="M6" i="62"/>
  <c r="L6" i="62"/>
  <c r="K6" i="62"/>
  <c r="J6" i="62"/>
  <c r="I6" i="62"/>
  <c r="H6" i="62"/>
  <c r="G6" i="62"/>
  <c r="F6" i="62"/>
  <c r="E6" i="62"/>
  <c r="D6" i="62"/>
  <c r="C6" i="62"/>
  <c r="C14" i="62"/>
  <c r="D14" i="62"/>
  <c r="D33" i="62" s="1"/>
  <c r="E14" i="62"/>
  <c r="F14" i="62"/>
  <c r="G14" i="62"/>
  <c r="G33" i="62" s="1"/>
  <c r="H14" i="62"/>
  <c r="H33" i="62" s="1"/>
  <c r="I14" i="62"/>
  <c r="J14" i="62"/>
  <c r="K14" i="62"/>
  <c r="K33" i="62" s="1"/>
  <c r="L14" i="62"/>
  <c r="M14" i="62"/>
  <c r="N14" i="62"/>
  <c r="O14" i="62"/>
  <c r="O33" i="62" s="1"/>
  <c r="P14" i="62"/>
  <c r="P33" i="62" s="1"/>
  <c r="C15" i="62"/>
  <c r="D15" i="62"/>
  <c r="E15" i="62"/>
  <c r="F15" i="62"/>
  <c r="G15" i="62"/>
  <c r="H15" i="62"/>
  <c r="I15" i="62"/>
  <c r="J15" i="62"/>
  <c r="K15" i="62"/>
  <c r="L15" i="62"/>
  <c r="M15" i="62"/>
  <c r="N15" i="62"/>
  <c r="O15" i="62"/>
  <c r="P15" i="62"/>
  <c r="V20" i="65"/>
  <c r="U20" i="65"/>
  <c r="T20" i="65"/>
  <c r="S20" i="65"/>
  <c r="R20" i="65"/>
  <c r="Q20" i="65"/>
  <c r="P20" i="65"/>
  <c r="O20" i="65"/>
  <c r="N20" i="65"/>
  <c r="M20" i="65"/>
  <c r="L20" i="65"/>
  <c r="K20" i="65"/>
  <c r="J20" i="65"/>
  <c r="I20" i="65"/>
  <c r="H20" i="65"/>
  <c r="G20" i="65"/>
  <c r="F20" i="65"/>
  <c r="E20" i="65"/>
  <c r="D20" i="65"/>
  <c r="V15" i="65"/>
  <c r="U15" i="65"/>
  <c r="T15" i="65"/>
  <c r="S15" i="65"/>
  <c r="R15" i="65"/>
  <c r="Q15" i="65"/>
  <c r="P15" i="65"/>
  <c r="O15" i="65"/>
  <c r="N15" i="65"/>
  <c r="M15" i="65"/>
  <c r="L15" i="65"/>
  <c r="K15" i="65"/>
  <c r="J15" i="65"/>
  <c r="I15" i="65"/>
  <c r="H15" i="65"/>
  <c r="G15" i="65"/>
  <c r="F15" i="65"/>
  <c r="E15" i="65"/>
  <c r="D15" i="65"/>
  <c r="S10" i="65"/>
  <c r="R10" i="65"/>
  <c r="Q10" i="65"/>
  <c r="O10" i="65"/>
  <c r="N10" i="65"/>
  <c r="M10" i="65"/>
  <c r="L10" i="65"/>
  <c r="K10" i="65"/>
  <c r="I10" i="65"/>
  <c r="H10" i="65"/>
  <c r="G10" i="65"/>
  <c r="F10" i="65"/>
  <c r="E10" i="65"/>
  <c r="V10" i="65"/>
  <c r="U10" i="65"/>
  <c r="T10" i="65"/>
  <c r="P10" i="65"/>
  <c r="J10" i="65"/>
  <c r="D10" i="65"/>
  <c r="C20" i="65"/>
  <c r="C10" i="65"/>
  <c r="V19" i="65"/>
  <c r="U19" i="65"/>
  <c r="T19" i="65"/>
  <c r="S19" i="65"/>
  <c r="R19" i="65"/>
  <c r="Q19" i="65"/>
  <c r="P19" i="65"/>
  <c r="O19" i="65"/>
  <c r="N19" i="65"/>
  <c r="M19" i="65"/>
  <c r="L19" i="65"/>
  <c r="K19" i="65"/>
  <c r="J19" i="65"/>
  <c r="I19" i="65"/>
  <c r="H19" i="65"/>
  <c r="G19" i="65"/>
  <c r="F19" i="65"/>
  <c r="E19" i="65"/>
  <c r="D19" i="65"/>
  <c r="C19" i="65"/>
  <c r="V18" i="65"/>
  <c r="U18" i="65"/>
  <c r="T18" i="65"/>
  <c r="S18" i="65"/>
  <c r="R18" i="65"/>
  <c r="Q18" i="65"/>
  <c r="P18" i="65"/>
  <c r="O18" i="65"/>
  <c r="N18" i="65"/>
  <c r="M18" i="65"/>
  <c r="L18" i="65"/>
  <c r="K18" i="65"/>
  <c r="J18" i="65"/>
  <c r="I18" i="65"/>
  <c r="H18" i="65"/>
  <c r="G18" i="65"/>
  <c r="F18" i="65"/>
  <c r="E18" i="65"/>
  <c r="D18" i="65"/>
  <c r="C18" i="65"/>
  <c r="V14" i="65"/>
  <c r="U14" i="65"/>
  <c r="T14" i="65"/>
  <c r="S14" i="65"/>
  <c r="R14" i="65"/>
  <c r="Q14" i="65"/>
  <c r="P14" i="65"/>
  <c r="O14" i="65"/>
  <c r="N14" i="65"/>
  <c r="M14" i="65"/>
  <c r="L14" i="65"/>
  <c r="K14" i="65"/>
  <c r="J14" i="65"/>
  <c r="I14" i="65"/>
  <c r="H14" i="65"/>
  <c r="G14" i="65"/>
  <c r="F14" i="65"/>
  <c r="E14" i="65"/>
  <c r="D14" i="65"/>
  <c r="C14" i="65"/>
  <c r="C9" i="65"/>
  <c r="V13" i="65"/>
  <c r="U13" i="65"/>
  <c r="T13" i="65"/>
  <c r="S13" i="65"/>
  <c r="R13" i="65"/>
  <c r="Q13" i="65"/>
  <c r="P13" i="65"/>
  <c r="O13" i="65"/>
  <c r="N13" i="65"/>
  <c r="M13" i="65"/>
  <c r="L13" i="65"/>
  <c r="K13" i="65"/>
  <c r="J13" i="65"/>
  <c r="I13" i="65"/>
  <c r="H13" i="65"/>
  <c r="G13" i="65"/>
  <c r="F13" i="65"/>
  <c r="E13" i="65"/>
  <c r="D13" i="65"/>
  <c r="C13" i="65"/>
  <c r="F8" i="65"/>
  <c r="V9" i="65"/>
  <c r="U9" i="65"/>
  <c r="T9" i="65"/>
  <c r="T27" i="65" s="1"/>
  <c r="S9" i="65"/>
  <c r="R9" i="65"/>
  <c r="Q9" i="65"/>
  <c r="Q27" i="65" s="1"/>
  <c r="P9" i="65"/>
  <c r="P27" i="65" s="1"/>
  <c r="O9" i="65"/>
  <c r="N9" i="65"/>
  <c r="M9" i="65"/>
  <c r="L9" i="65"/>
  <c r="K9" i="65"/>
  <c r="J9" i="65"/>
  <c r="I9" i="65"/>
  <c r="H9" i="65"/>
  <c r="H27" i="65" s="1"/>
  <c r="G9" i="65"/>
  <c r="F9" i="65"/>
  <c r="E9" i="65"/>
  <c r="E27" i="65" s="1"/>
  <c r="D9" i="65"/>
  <c r="D27" i="65" s="1"/>
  <c r="O34" i="62" l="1"/>
  <c r="R6" i="62"/>
  <c r="S6" i="62" s="1"/>
  <c r="L33" i="62"/>
  <c r="I27" i="65"/>
  <c r="U27" i="65"/>
  <c r="M27" i="65"/>
  <c r="K34" i="62"/>
  <c r="L27" i="65"/>
  <c r="G34" i="62"/>
  <c r="N34" i="62"/>
  <c r="J34" i="62"/>
  <c r="F34" i="62"/>
  <c r="E36" i="62"/>
  <c r="F27" i="65"/>
  <c r="N27" i="65"/>
  <c r="R27" i="65"/>
  <c r="G27" i="65"/>
  <c r="K27" i="65"/>
  <c r="O27" i="65"/>
  <c r="S27" i="65"/>
  <c r="J27" i="65"/>
  <c r="V27" i="65"/>
  <c r="M34" i="62"/>
  <c r="I34" i="62"/>
  <c r="E34" i="62"/>
  <c r="D31" i="62"/>
  <c r="F36" i="62"/>
  <c r="E31" i="62"/>
  <c r="F31" i="62"/>
  <c r="D36" i="62"/>
  <c r="D34" i="65"/>
  <c r="D29" i="65"/>
  <c r="D24" i="65"/>
  <c r="P34" i="62"/>
  <c r="L34" i="62"/>
  <c r="H34" i="62"/>
  <c r="D34" i="62"/>
  <c r="N33" i="62"/>
  <c r="J33" i="62"/>
  <c r="F33" i="62"/>
  <c r="M33" i="62"/>
  <c r="I33" i="62"/>
  <c r="E33" i="62"/>
  <c r="E26" i="62"/>
  <c r="F26" i="62"/>
  <c r="D26" i="62"/>
  <c r="E31" i="65"/>
  <c r="G31" i="65"/>
  <c r="I31" i="65"/>
  <c r="K31" i="65"/>
  <c r="M31" i="65"/>
  <c r="O31" i="65"/>
  <c r="Q31" i="65"/>
  <c r="S31" i="65"/>
  <c r="U31" i="65"/>
  <c r="D32" i="65"/>
  <c r="F32" i="65"/>
  <c r="H32" i="65"/>
  <c r="J32" i="65"/>
  <c r="L32" i="65"/>
  <c r="N32" i="65"/>
  <c r="P32" i="65"/>
  <c r="R32" i="65"/>
  <c r="T32" i="65"/>
  <c r="V32" i="65"/>
  <c r="D36" i="65"/>
  <c r="H36" i="65"/>
  <c r="J36" i="65"/>
  <c r="L36" i="65"/>
  <c r="N36" i="65"/>
  <c r="P36" i="65"/>
  <c r="R36" i="65"/>
  <c r="T36" i="65"/>
  <c r="V36" i="65"/>
  <c r="D37" i="65"/>
  <c r="F37" i="65"/>
  <c r="H37" i="65"/>
  <c r="J37" i="65"/>
  <c r="L37" i="65"/>
  <c r="N37" i="65"/>
  <c r="P37" i="65"/>
  <c r="R37" i="65"/>
  <c r="T37" i="65"/>
  <c r="V37" i="65"/>
  <c r="J28" i="65"/>
  <c r="T28" i="65"/>
  <c r="V28" i="65"/>
  <c r="U38" i="65"/>
  <c r="K24" i="65"/>
  <c r="U24" i="65"/>
  <c r="K29" i="65"/>
  <c r="U29" i="65"/>
  <c r="K34" i="65"/>
  <c r="U34" i="65"/>
  <c r="D31" i="65"/>
  <c r="H31" i="65"/>
  <c r="J31" i="65"/>
  <c r="L31" i="65"/>
  <c r="N31" i="65"/>
  <c r="P31" i="65"/>
  <c r="R31" i="65"/>
  <c r="T31" i="65"/>
  <c r="V31" i="65"/>
  <c r="E32" i="65"/>
  <c r="G32" i="65"/>
  <c r="I32" i="65"/>
  <c r="K32" i="65"/>
  <c r="M32" i="65"/>
  <c r="O32" i="65"/>
  <c r="Q32" i="65"/>
  <c r="S32" i="65"/>
  <c r="U32" i="65"/>
  <c r="E36" i="65"/>
  <c r="G36" i="65"/>
  <c r="I36" i="65"/>
  <c r="K36" i="65"/>
  <c r="M36" i="65"/>
  <c r="O36" i="65"/>
  <c r="Q36" i="65"/>
  <c r="S36" i="65"/>
  <c r="U36" i="65"/>
  <c r="E37" i="65"/>
  <c r="G37" i="65"/>
  <c r="I37" i="65"/>
  <c r="K37" i="65"/>
  <c r="M37" i="65"/>
  <c r="O37" i="65"/>
  <c r="Q37" i="65"/>
  <c r="S37" i="65"/>
  <c r="U37" i="65"/>
  <c r="D28" i="65"/>
  <c r="P28" i="65"/>
  <c r="U28" i="65"/>
  <c r="D38" i="65"/>
  <c r="J38" i="65"/>
  <c r="P38" i="65"/>
  <c r="T38" i="65"/>
  <c r="V38" i="65"/>
  <c r="L24" i="65"/>
  <c r="N24" i="65"/>
  <c r="R24" i="65"/>
  <c r="V24" i="65"/>
  <c r="L29" i="65"/>
  <c r="N29" i="65"/>
  <c r="R29" i="65"/>
  <c r="V29" i="65"/>
  <c r="L34" i="65"/>
  <c r="N34" i="65"/>
  <c r="R34" i="65"/>
  <c r="V34" i="65"/>
  <c r="C15" i="65"/>
  <c r="J33" i="65" s="1"/>
  <c r="V33" i="65" l="1"/>
  <c r="P33" i="65"/>
  <c r="D33" i="65"/>
  <c r="U33" i="65"/>
  <c r="T33" i="65"/>
  <c r="V8" i="65" l="1"/>
  <c r="U8" i="65"/>
  <c r="T8" i="65"/>
  <c r="S8" i="65"/>
  <c r="R8" i="65"/>
  <c r="Q8" i="65"/>
  <c r="P8" i="65"/>
  <c r="O8" i="65"/>
  <c r="N8" i="65"/>
  <c r="M8" i="65"/>
  <c r="L8" i="65"/>
  <c r="K8" i="65"/>
  <c r="J8" i="65"/>
  <c r="I8" i="65"/>
  <c r="H8" i="65"/>
  <c r="G8" i="65"/>
  <c r="E8" i="65"/>
  <c r="D8" i="65"/>
  <c r="C8" i="65"/>
  <c r="D26" i="65" l="1"/>
  <c r="G26" i="65"/>
  <c r="K26" i="65"/>
  <c r="O26" i="65"/>
  <c r="S26" i="65"/>
  <c r="I26" i="65"/>
  <c r="M26" i="65"/>
  <c r="Q26" i="65"/>
  <c r="U26" i="65"/>
  <c r="E26" i="65"/>
  <c r="H26" i="65"/>
  <c r="J26" i="65"/>
  <c r="L26" i="65"/>
  <c r="N26" i="65"/>
  <c r="P26" i="65"/>
  <c r="R26" i="65"/>
  <c r="T26" i="65"/>
  <c r="V26" i="65"/>
  <c r="P21" i="62"/>
  <c r="O21" i="62"/>
  <c r="N21" i="62"/>
  <c r="M21" i="62"/>
  <c r="L21" i="62"/>
  <c r="K21" i="62"/>
  <c r="J21" i="62"/>
  <c r="I21" i="62"/>
  <c r="H21" i="62"/>
  <c r="G21" i="62"/>
  <c r="F21" i="62"/>
  <c r="E21" i="62"/>
  <c r="D21" i="62"/>
  <c r="C21" i="62"/>
  <c r="P16" i="62"/>
  <c r="O16" i="62"/>
  <c r="N16" i="62"/>
  <c r="M16" i="62"/>
  <c r="L16" i="62"/>
  <c r="K16" i="62"/>
  <c r="J16" i="62"/>
  <c r="I16" i="62"/>
  <c r="H16" i="62"/>
  <c r="G16" i="62"/>
  <c r="F16" i="62"/>
  <c r="E16" i="62"/>
  <c r="D16" i="62"/>
  <c r="C16" i="62"/>
  <c r="P10" i="62"/>
  <c r="O10" i="62"/>
  <c r="N10" i="62"/>
  <c r="M10" i="62"/>
  <c r="L10" i="62"/>
  <c r="K10" i="62"/>
  <c r="J10" i="62"/>
  <c r="I10" i="62"/>
  <c r="H10" i="62"/>
  <c r="G10" i="62"/>
  <c r="F10" i="62"/>
  <c r="E10" i="62"/>
  <c r="D10" i="62"/>
  <c r="C10" i="62"/>
  <c r="R10" i="62" s="1"/>
  <c r="S10" i="62" s="1"/>
  <c r="D40" i="62" l="1"/>
  <c r="F35" i="62"/>
  <c r="F40" i="62"/>
  <c r="N40" i="62"/>
  <c r="O40" i="62"/>
  <c r="P40" i="62"/>
  <c r="E40" i="62"/>
  <c r="M40" i="62"/>
  <c r="D35" i="62"/>
  <c r="P35" i="62"/>
  <c r="E35" i="62"/>
  <c r="M35" i="62"/>
  <c r="N35" i="62"/>
  <c r="O35" i="62"/>
  <c r="D30" i="62"/>
  <c r="L30" i="62"/>
  <c r="F30" i="62"/>
  <c r="J30" i="62"/>
  <c r="N30" i="62"/>
  <c r="K30" i="62"/>
  <c r="O30" i="62"/>
  <c r="P30" i="62"/>
  <c r="G30" i="62"/>
  <c r="H30" i="62"/>
  <c r="E30" i="62"/>
  <c r="I30" i="62"/>
  <c r="M30" i="62"/>
  <c r="P20" i="62"/>
  <c r="O20" i="62"/>
  <c r="D20" i="62"/>
  <c r="P9" i="62"/>
  <c r="O9" i="62"/>
  <c r="N9" i="62"/>
  <c r="M9" i="62"/>
  <c r="L9" i="62"/>
  <c r="K9" i="62"/>
  <c r="J9" i="62"/>
  <c r="I9" i="62"/>
  <c r="H9" i="62"/>
  <c r="G9" i="62"/>
  <c r="F9" i="62"/>
  <c r="E9" i="62"/>
  <c r="D9" i="62"/>
  <c r="C9" i="62"/>
  <c r="R9" i="62" s="1"/>
  <c r="M20" i="62"/>
  <c r="L20" i="62"/>
  <c r="K20" i="62"/>
  <c r="J20" i="62"/>
  <c r="I20" i="62"/>
  <c r="H20" i="62"/>
  <c r="G20" i="62"/>
  <c r="F20" i="62"/>
  <c r="E20" i="62"/>
  <c r="C20" i="62"/>
  <c r="S9" i="62" l="1"/>
  <c r="S13" i="62"/>
  <c r="E39" i="62"/>
  <c r="J39" i="62"/>
  <c r="P39" i="62"/>
  <c r="L39" i="62"/>
  <c r="F39" i="62"/>
  <c r="G39" i="62"/>
  <c r="K39" i="62"/>
  <c r="D39" i="62"/>
  <c r="H39" i="62"/>
  <c r="I39" i="62"/>
  <c r="M39" i="62"/>
  <c r="O39" i="62"/>
  <c r="F29" i="62"/>
  <c r="J29" i="62"/>
  <c r="G29" i="62"/>
  <c r="D29" i="62"/>
  <c r="H29" i="62"/>
  <c r="L29" i="62"/>
  <c r="P29" i="62"/>
  <c r="K29" i="62"/>
  <c r="E29" i="62"/>
  <c r="I29" i="62"/>
  <c r="M29" i="62"/>
  <c r="N29" i="62"/>
  <c r="O29" i="62"/>
  <c r="P19" i="62"/>
  <c r="O19" i="62"/>
  <c r="N19" i="62"/>
  <c r="M19" i="62"/>
  <c r="L19" i="62"/>
  <c r="K19" i="62"/>
  <c r="J19" i="62"/>
  <c r="I19" i="62"/>
  <c r="H19" i="62"/>
  <c r="G19" i="62"/>
  <c r="F19" i="62"/>
  <c r="E19" i="62"/>
  <c r="D19" i="62"/>
  <c r="C19" i="62"/>
  <c r="P8" i="62"/>
  <c r="O8" i="62"/>
  <c r="N8" i="62"/>
  <c r="M8" i="62"/>
  <c r="L8" i="62"/>
  <c r="K8" i="62"/>
  <c r="J8" i="62"/>
  <c r="I8" i="62"/>
  <c r="H8" i="62"/>
  <c r="G8" i="62"/>
  <c r="F8" i="62"/>
  <c r="E8" i="62"/>
  <c r="D8" i="62"/>
  <c r="C8" i="62"/>
  <c r="R8" i="62" s="1"/>
  <c r="S8" i="62" s="1"/>
  <c r="F38" i="62" l="1"/>
  <c r="J38" i="62"/>
  <c r="N38" i="62"/>
  <c r="G38" i="62"/>
  <c r="K38" i="62"/>
  <c r="O38" i="62"/>
  <c r="D38" i="62"/>
  <c r="H38" i="62"/>
  <c r="L38" i="62"/>
  <c r="P38" i="62"/>
  <c r="E38" i="62"/>
  <c r="I38" i="62"/>
  <c r="M38" i="62"/>
  <c r="G28" i="62"/>
  <c r="K28" i="62"/>
  <c r="O28" i="62"/>
  <c r="H28" i="62"/>
  <c r="L28" i="62"/>
  <c r="P28" i="62"/>
  <c r="D28" i="62"/>
  <c r="E28" i="62"/>
  <c r="I28" i="62"/>
  <c r="M28" i="62"/>
  <c r="F28" i="62"/>
  <c r="J28" i="62"/>
  <c r="N28" i="62"/>
  <c r="N20" i="62"/>
  <c r="N39" i="62" s="1"/>
  <c r="C13" i="17" l="1"/>
  <c r="D13" i="17"/>
  <c r="E13" i="17"/>
  <c r="F13" i="17"/>
  <c r="G13" i="17"/>
  <c r="B13" i="17"/>
  <c r="E14" i="17"/>
  <c r="C14" i="17"/>
  <c r="D14" i="17"/>
  <c r="F14" i="17"/>
  <c r="G14" i="17"/>
  <c r="B14" i="17"/>
  <c r="C27" i="17" l="1"/>
  <c r="G26" i="17"/>
  <c r="F27" i="17"/>
  <c r="F26" i="17"/>
  <c r="D26" i="17"/>
  <c r="G27" i="17"/>
  <c r="D27" i="17"/>
  <c r="E27" i="17"/>
  <c r="E26" i="17"/>
  <c r="C26" i="17"/>
  <c r="C11" i="53"/>
  <c r="D11" i="53"/>
  <c r="E11" i="53"/>
  <c r="F11" i="53"/>
  <c r="G11" i="53"/>
  <c r="H11" i="53"/>
  <c r="I11" i="53"/>
  <c r="J11" i="53"/>
  <c r="B11" i="53"/>
  <c r="C10" i="53"/>
  <c r="D10" i="53"/>
  <c r="E10" i="53"/>
  <c r="F10" i="53"/>
  <c r="G10" i="53"/>
  <c r="H10" i="53"/>
  <c r="I10" i="53"/>
  <c r="J10" i="53"/>
  <c r="B10" i="53"/>
  <c r="I19" i="53" l="1"/>
  <c r="G19" i="53"/>
  <c r="E19" i="53"/>
  <c r="C19" i="53"/>
  <c r="J20" i="53"/>
  <c r="H20" i="53"/>
  <c r="F20" i="53"/>
  <c r="D20" i="53"/>
  <c r="J19" i="53"/>
  <c r="H19" i="53"/>
  <c r="F19" i="53"/>
  <c r="D19" i="53"/>
  <c r="I20" i="53"/>
  <c r="G20" i="53"/>
  <c r="E20" i="53"/>
  <c r="C20" i="53"/>
  <c r="J11" i="51"/>
  <c r="I11" i="51"/>
  <c r="H11" i="51"/>
  <c r="G11" i="51"/>
  <c r="F11" i="51"/>
  <c r="E11" i="51"/>
  <c r="D11" i="51"/>
  <c r="C11" i="51"/>
  <c r="B11" i="51"/>
  <c r="J10" i="51"/>
  <c r="I10" i="51"/>
  <c r="H10" i="51"/>
  <c r="G10" i="51"/>
  <c r="F10" i="51"/>
  <c r="E10" i="51"/>
  <c r="D10" i="51"/>
  <c r="C10" i="51"/>
  <c r="B10" i="51"/>
  <c r="B7" i="51"/>
  <c r="D19" i="51" l="1"/>
  <c r="F19" i="51"/>
  <c r="H19" i="51"/>
  <c r="J19" i="51"/>
  <c r="C20" i="51"/>
  <c r="E20" i="51"/>
  <c r="G20" i="51"/>
  <c r="I20" i="51"/>
  <c r="C19" i="51"/>
  <c r="E19" i="51"/>
  <c r="G19" i="51"/>
  <c r="I19" i="51"/>
  <c r="D20" i="51"/>
  <c r="F20" i="51"/>
  <c r="H20" i="51"/>
  <c r="J20" i="51"/>
  <c r="K15" i="38" l="1"/>
  <c r="K14" i="38"/>
  <c r="C9" i="59"/>
  <c r="D9" i="59"/>
  <c r="E9" i="59"/>
  <c r="B9" i="59"/>
  <c r="C8" i="59"/>
  <c r="D8" i="59"/>
  <c r="E8" i="59"/>
  <c r="B8" i="59"/>
  <c r="C7" i="59"/>
  <c r="D7" i="59"/>
  <c r="E7" i="59"/>
  <c r="B7" i="59"/>
  <c r="A33" i="58" l="1"/>
  <c r="A34" i="58"/>
  <c r="A35" i="58"/>
  <c r="A36" i="58"/>
  <c r="A37" i="58"/>
  <c r="A38" i="58"/>
  <c r="A39" i="58"/>
  <c r="A40" i="58"/>
  <c r="A41" i="58"/>
  <c r="A42" i="58"/>
  <c r="A43" i="58"/>
  <c r="A44" i="58"/>
  <c r="A45" i="58"/>
  <c r="A46" i="58"/>
  <c r="A47" i="58"/>
  <c r="A48" i="58"/>
  <c r="A49" i="58"/>
  <c r="A50" i="58"/>
  <c r="A51" i="58"/>
  <c r="A52" i="58"/>
  <c r="A53" i="58"/>
  <c r="A54" i="58"/>
  <c r="A55" i="58"/>
  <c r="A56" i="58"/>
  <c r="A57" i="58"/>
  <c r="A58" i="58"/>
  <c r="A59" i="58"/>
  <c r="A60" i="58"/>
  <c r="A61" i="58"/>
  <c r="A62" i="58"/>
  <c r="A63" i="58"/>
  <c r="A64" i="58"/>
  <c r="A65" i="58"/>
  <c r="A66" i="58"/>
  <c r="A67" i="58"/>
  <c r="A68" i="58"/>
  <c r="A69" i="58"/>
  <c r="A70" i="58"/>
  <c r="A71" i="58"/>
  <c r="A72" i="58"/>
  <c r="A73" i="58"/>
  <c r="A74" i="58"/>
  <c r="A75" i="58"/>
  <c r="A76" i="58"/>
  <c r="A77" i="58"/>
  <c r="A78" i="58"/>
  <c r="A79" i="58"/>
  <c r="A80" i="58"/>
  <c r="A81" i="58"/>
  <c r="A82" i="58"/>
  <c r="A83" i="58"/>
  <c r="A84" i="58"/>
  <c r="A85" i="58"/>
  <c r="A86" i="58"/>
  <c r="A87" i="58"/>
  <c r="A88" i="58"/>
  <c r="A89" i="58"/>
  <c r="A90" i="58"/>
  <c r="A91" i="58"/>
  <c r="A92" i="58"/>
  <c r="A93" i="58"/>
  <c r="A94" i="58"/>
  <c r="A95" i="58"/>
  <c r="A96" i="58"/>
  <c r="A97" i="58"/>
  <c r="A98" i="58"/>
  <c r="A99" i="58"/>
  <c r="A100" i="58"/>
  <c r="A101" i="58"/>
  <c r="A102" i="58"/>
  <c r="A103" i="58"/>
  <c r="A104" i="58"/>
  <c r="A105" i="58"/>
  <c r="A106" i="58"/>
  <c r="A107" i="58"/>
  <c r="A108" i="58"/>
  <c r="A109" i="58"/>
  <c r="A110" i="58"/>
  <c r="A111" i="58"/>
  <c r="A112" i="58"/>
  <c r="A113" i="58"/>
  <c r="A114" i="58"/>
  <c r="A115" i="58"/>
  <c r="A116" i="58"/>
  <c r="A117" i="58"/>
  <c r="A118" i="58"/>
  <c r="A119" i="58"/>
  <c r="A120" i="58"/>
  <c r="A121" i="58"/>
  <c r="A122" i="58"/>
  <c r="A123" i="58"/>
  <c r="A124" i="58"/>
  <c r="A125" i="58"/>
  <c r="A126" i="58"/>
  <c r="A127" i="58"/>
  <c r="A128" i="58"/>
  <c r="A129" i="58"/>
  <c r="A130" i="58"/>
  <c r="A131" i="58"/>
  <c r="A132" i="58"/>
  <c r="A133" i="58"/>
  <c r="A134" i="58"/>
  <c r="A135" i="58"/>
  <c r="A136" i="58"/>
  <c r="A137" i="58"/>
  <c r="A138" i="58"/>
  <c r="A139" i="58"/>
  <c r="A140" i="58"/>
  <c r="A141" i="58"/>
  <c r="A142" i="58"/>
  <c r="A143" i="58"/>
  <c r="A144" i="58"/>
  <c r="A145" i="58"/>
  <c r="A146" i="58"/>
  <c r="A147" i="58"/>
  <c r="A148" i="58"/>
  <c r="A149" i="58"/>
  <c r="A150" i="58"/>
  <c r="A151" i="58"/>
  <c r="A152" i="58"/>
  <c r="A153" i="58"/>
  <c r="A154" i="58"/>
  <c r="A155" i="58"/>
  <c r="A156" i="58"/>
  <c r="A157" i="58"/>
  <c r="A158" i="58"/>
  <c r="A159" i="58"/>
  <c r="A160" i="58"/>
  <c r="A161" i="58"/>
  <c r="A162" i="58"/>
  <c r="A163" i="58"/>
  <c r="A164" i="58"/>
  <c r="A165" i="58"/>
  <c r="A166" i="58"/>
  <c r="A167" i="58"/>
  <c r="A168" i="58"/>
  <c r="A169" i="58"/>
  <c r="A170" i="58"/>
  <c r="A171" i="58"/>
  <c r="A172" i="58"/>
  <c r="A173" i="58"/>
  <c r="A174" i="58"/>
  <c r="A175" i="58"/>
  <c r="A176" i="58"/>
  <c r="A177" i="58"/>
  <c r="A178" i="58"/>
  <c r="A179" i="58"/>
  <c r="A180" i="58"/>
  <c r="A181" i="58"/>
  <c r="A182" i="58"/>
  <c r="A183" i="58"/>
  <c r="A184" i="58"/>
  <c r="A185" i="58"/>
  <c r="A186" i="58"/>
  <c r="A187" i="58"/>
  <c r="A188" i="58"/>
  <c r="A189" i="58"/>
  <c r="A190" i="58"/>
  <c r="A191" i="58"/>
  <c r="A192" i="58"/>
  <c r="A193" i="58"/>
  <c r="A194" i="58"/>
  <c r="A195" i="58"/>
  <c r="A196" i="58"/>
  <c r="A197" i="58"/>
  <c r="A198" i="58"/>
  <c r="A199" i="58"/>
  <c r="A200" i="58"/>
  <c r="A201" i="58"/>
  <c r="A202" i="58"/>
  <c r="A203" i="58"/>
  <c r="A204" i="58"/>
  <c r="A205" i="58"/>
  <c r="A206" i="58"/>
  <c r="A207" i="58"/>
  <c r="A208" i="58"/>
  <c r="A209" i="58"/>
  <c r="A210" i="58"/>
  <c r="A211" i="58"/>
  <c r="A212" i="58"/>
  <c r="A213" i="58"/>
  <c r="A214" i="58"/>
  <c r="A215" i="58"/>
  <c r="A216" i="58"/>
  <c r="A217" i="58"/>
  <c r="A218" i="58"/>
  <c r="A219" i="58"/>
  <c r="A220" i="58"/>
  <c r="A221" i="58"/>
  <c r="A222" i="58"/>
  <c r="A223" i="58"/>
  <c r="A224" i="58"/>
  <c r="A225" i="58"/>
  <c r="A226" i="58"/>
  <c r="A227" i="58"/>
  <c r="A228" i="58"/>
  <c r="A229" i="58"/>
  <c r="A230" i="58"/>
  <c r="A231" i="58"/>
  <c r="A232" i="58"/>
  <c r="A233" i="58"/>
  <c r="A234" i="58"/>
  <c r="A235" i="58"/>
  <c r="A236" i="58"/>
  <c r="A237" i="58"/>
  <c r="A238" i="58"/>
  <c r="A239" i="58"/>
  <c r="A240" i="58"/>
  <c r="A241" i="58"/>
  <c r="A242" i="58"/>
  <c r="A243" i="58"/>
  <c r="A244" i="58"/>
  <c r="A245" i="58"/>
  <c r="A246" i="58"/>
  <c r="A247" i="58"/>
  <c r="A248" i="58"/>
  <c r="A249" i="58"/>
  <c r="A250" i="58"/>
  <c r="A251" i="58"/>
  <c r="A252" i="58"/>
  <c r="A253" i="58"/>
  <c r="A254" i="58"/>
  <c r="A255" i="58"/>
  <c r="A256" i="58"/>
  <c r="A257" i="58"/>
  <c r="A258" i="58"/>
  <c r="A259" i="58"/>
  <c r="A260" i="58"/>
  <c r="A261" i="58"/>
  <c r="A262" i="58"/>
  <c r="A263" i="58"/>
  <c r="A264" i="58"/>
  <c r="A265" i="58"/>
  <c r="A266" i="58"/>
  <c r="A267" i="58"/>
  <c r="A268" i="58"/>
  <c r="A269" i="58"/>
  <c r="A270" i="58"/>
  <c r="A271" i="58"/>
  <c r="A272" i="58"/>
  <c r="A273" i="58"/>
  <c r="A274" i="58"/>
  <c r="A275" i="58"/>
  <c r="A276" i="58"/>
  <c r="A277" i="58"/>
  <c r="A278" i="58"/>
  <c r="A279" i="58"/>
  <c r="A280" i="58"/>
  <c r="A281" i="58"/>
  <c r="A282" i="58"/>
  <c r="A283" i="58"/>
  <c r="A284" i="58"/>
  <c r="A285" i="58"/>
  <c r="A286" i="58"/>
  <c r="A287" i="58"/>
  <c r="A288" i="58"/>
  <c r="A289" i="58"/>
  <c r="A290" i="58"/>
  <c r="A291" i="58"/>
  <c r="A292" i="58"/>
  <c r="A293" i="58"/>
  <c r="A294" i="58"/>
  <c r="A295" i="58"/>
  <c r="A296" i="58"/>
  <c r="A297" i="58"/>
  <c r="A298" i="58"/>
  <c r="A299" i="58"/>
  <c r="A300" i="58"/>
  <c r="A301" i="58"/>
  <c r="A302" i="58"/>
  <c r="A303" i="58"/>
  <c r="A304" i="58"/>
  <c r="A305" i="58"/>
  <c r="A306" i="58"/>
  <c r="A307" i="58"/>
  <c r="A308" i="58"/>
  <c r="A309" i="58"/>
  <c r="A310" i="58"/>
  <c r="A311" i="58"/>
  <c r="A312" i="58"/>
  <c r="A313" i="58"/>
  <c r="A314" i="58"/>
  <c r="A315" i="58"/>
  <c r="A316" i="58"/>
  <c r="A317" i="58"/>
  <c r="A318" i="58"/>
  <c r="A319" i="58"/>
  <c r="A320" i="58"/>
  <c r="A321" i="58"/>
  <c r="A322" i="58"/>
  <c r="A323" i="58"/>
  <c r="A324" i="58"/>
  <c r="A325" i="58"/>
  <c r="A326" i="58"/>
  <c r="A327" i="58"/>
  <c r="A328" i="58"/>
  <c r="A329" i="58"/>
  <c r="A330" i="58"/>
  <c r="A331" i="58"/>
  <c r="A332" i="58"/>
  <c r="A333" i="58"/>
  <c r="A334" i="58"/>
  <c r="A335" i="58"/>
  <c r="A336" i="58"/>
  <c r="A337" i="58"/>
  <c r="A338" i="58"/>
  <c r="A339" i="58"/>
  <c r="A340" i="58"/>
  <c r="A341" i="58"/>
  <c r="A342" i="58"/>
  <c r="A343" i="58"/>
  <c r="A344" i="58"/>
  <c r="A345" i="58"/>
  <c r="A346" i="58"/>
  <c r="A347" i="58"/>
  <c r="A348" i="58"/>
  <c r="A349" i="58"/>
  <c r="A350" i="58"/>
  <c r="A351" i="58"/>
  <c r="A352" i="58"/>
  <c r="A353" i="58"/>
  <c r="A354" i="58"/>
  <c r="A355" i="58"/>
  <c r="A356" i="58"/>
  <c r="A357" i="58"/>
  <c r="A358" i="58"/>
  <c r="A359" i="58"/>
  <c r="A360" i="58"/>
  <c r="A361" i="58"/>
  <c r="A362" i="58"/>
  <c r="A363" i="58"/>
  <c r="A364" i="58"/>
  <c r="A365" i="58"/>
  <c r="A366" i="58"/>
  <c r="A367" i="58"/>
  <c r="A368" i="58"/>
  <c r="A369" i="58"/>
  <c r="A370" i="58"/>
  <c r="A371" i="58"/>
  <c r="A372" i="58"/>
  <c r="A373" i="58"/>
  <c r="A374" i="58"/>
  <c r="A375" i="58"/>
  <c r="A376" i="58"/>
  <c r="A377" i="58"/>
  <c r="A378" i="58"/>
  <c r="A379" i="58"/>
  <c r="A380" i="58"/>
  <c r="A381" i="58"/>
  <c r="A382" i="58"/>
  <c r="A383" i="58"/>
  <c r="A384" i="58"/>
  <c r="A385" i="58"/>
  <c r="A386" i="58"/>
  <c r="A387" i="58"/>
  <c r="A388" i="58"/>
  <c r="A389" i="58"/>
  <c r="A390" i="58"/>
  <c r="A391" i="58"/>
  <c r="A392" i="58"/>
  <c r="A393" i="58"/>
  <c r="A394" i="58"/>
  <c r="A395" i="58"/>
  <c r="A396" i="58"/>
  <c r="A397" i="58"/>
  <c r="A398" i="58"/>
  <c r="A399" i="58"/>
  <c r="A400" i="58"/>
  <c r="A401" i="58"/>
  <c r="A402" i="58"/>
  <c r="A403" i="58"/>
  <c r="A404" i="58"/>
  <c r="A405" i="58"/>
  <c r="A406" i="58"/>
  <c r="A407" i="58"/>
  <c r="A408" i="58"/>
  <c r="A409" i="58"/>
  <c r="A410" i="58"/>
  <c r="A411" i="58"/>
  <c r="A412" i="58"/>
  <c r="A413" i="58"/>
  <c r="A414" i="58"/>
  <c r="A415" i="58"/>
  <c r="A416" i="58"/>
  <c r="A417" i="58"/>
  <c r="A418" i="58"/>
  <c r="A419" i="58"/>
  <c r="A420" i="58"/>
  <c r="A421" i="58"/>
  <c r="A422" i="58"/>
  <c r="A423" i="58"/>
  <c r="A424" i="58"/>
  <c r="A425" i="58"/>
  <c r="A426" i="58"/>
  <c r="A427" i="58"/>
  <c r="A428" i="58"/>
  <c r="A429" i="58"/>
  <c r="A430" i="58"/>
  <c r="A431" i="58"/>
  <c r="A432" i="58"/>
  <c r="A433" i="58"/>
  <c r="A434" i="58"/>
  <c r="A435" i="58"/>
  <c r="A436" i="58"/>
  <c r="A437" i="58"/>
  <c r="A438" i="58"/>
  <c r="A439" i="58"/>
  <c r="A440" i="58"/>
  <c r="A441" i="58"/>
  <c r="A442" i="58"/>
  <c r="A443" i="58"/>
  <c r="A444" i="58"/>
  <c r="A445" i="58"/>
  <c r="A446" i="58"/>
  <c r="A447" i="58"/>
  <c r="A448" i="58"/>
  <c r="A449" i="58"/>
  <c r="A450" i="58"/>
  <c r="A451" i="58"/>
  <c r="A452" i="58"/>
  <c r="A453" i="58"/>
  <c r="A454" i="58"/>
  <c r="A455" i="58"/>
  <c r="A456" i="58"/>
  <c r="A457" i="58"/>
  <c r="A458" i="58"/>
  <c r="A459" i="58"/>
  <c r="A460" i="58"/>
  <c r="A461" i="58"/>
  <c r="A462" i="58"/>
  <c r="A463" i="58"/>
  <c r="A464" i="58"/>
  <c r="A465" i="58"/>
  <c r="A466" i="58"/>
  <c r="A467" i="58"/>
  <c r="A468" i="58"/>
  <c r="A469" i="58"/>
  <c r="A470" i="58"/>
  <c r="A471" i="58"/>
  <c r="A472" i="58"/>
  <c r="A473" i="58"/>
  <c r="A474" i="58"/>
  <c r="A475" i="58"/>
  <c r="A476" i="58"/>
  <c r="A477" i="58"/>
  <c r="A478" i="58"/>
  <c r="A479" i="58"/>
  <c r="A480" i="58"/>
  <c r="A481" i="58"/>
  <c r="A482" i="58"/>
  <c r="A483" i="58"/>
  <c r="A484" i="58"/>
  <c r="A485" i="58"/>
  <c r="A486" i="58"/>
  <c r="A487" i="58"/>
  <c r="A488" i="58"/>
  <c r="A489" i="58"/>
  <c r="A490" i="58"/>
  <c r="A491" i="58"/>
  <c r="A492" i="58"/>
  <c r="A493" i="58"/>
  <c r="A494" i="58"/>
  <c r="A495" i="58"/>
  <c r="A496" i="58"/>
  <c r="A497" i="58"/>
  <c r="A498" i="58"/>
  <c r="A499" i="58"/>
  <c r="A500" i="58"/>
  <c r="A501" i="58"/>
  <c r="A502" i="58"/>
  <c r="A503" i="58"/>
  <c r="A504" i="58"/>
  <c r="A505" i="58"/>
  <c r="A506" i="58"/>
  <c r="A507" i="58"/>
  <c r="A508" i="58"/>
  <c r="A509" i="58"/>
  <c r="A510" i="58"/>
  <c r="A511" i="58"/>
  <c r="A512" i="58"/>
  <c r="A513" i="58"/>
  <c r="A514" i="58"/>
  <c r="A515" i="58"/>
  <c r="A516" i="58"/>
  <c r="A517" i="58"/>
  <c r="A518" i="58"/>
  <c r="A519" i="58"/>
  <c r="A520" i="58"/>
  <c r="A521" i="58"/>
  <c r="A522" i="58"/>
  <c r="A523" i="58"/>
  <c r="A524" i="58"/>
  <c r="A525" i="58"/>
  <c r="A526" i="58"/>
  <c r="A527" i="58"/>
  <c r="A528" i="58"/>
  <c r="A529" i="58"/>
  <c r="A530" i="58"/>
  <c r="A531" i="58"/>
  <c r="A532" i="58"/>
  <c r="A533" i="58"/>
  <c r="A534" i="58"/>
  <c r="A535" i="58"/>
  <c r="A536" i="58"/>
  <c r="A537" i="58"/>
  <c r="A538" i="58"/>
  <c r="A539" i="58"/>
  <c r="A540" i="58"/>
  <c r="A541" i="58"/>
  <c r="A542" i="58"/>
  <c r="A543" i="58"/>
  <c r="A544" i="58"/>
  <c r="A545" i="58"/>
  <c r="A546" i="58"/>
  <c r="A547" i="58"/>
  <c r="A548" i="58"/>
  <c r="A549" i="58"/>
  <c r="A550" i="58"/>
  <c r="A551" i="58"/>
  <c r="A552" i="58"/>
  <c r="A553" i="58"/>
  <c r="A554" i="58"/>
  <c r="A555" i="58"/>
  <c r="A556" i="58"/>
  <c r="A557" i="58"/>
  <c r="A558" i="58"/>
  <c r="A559" i="58"/>
  <c r="A560" i="58"/>
  <c r="A561" i="58"/>
  <c r="A562" i="58"/>
  <c r="A563" i="58"/>
  <c r="A564" i="58"/>
  <c r="A565" i="58"/>
  <c r="A566" i="58"/>
  <c r="A567" i="58"/>
  <c r="A568" i="58"/>
  <c r="A569" i="58"/>
  <c r="A570" i="58"/>
  <c r="A571" i="58"/>
  <c r="A572" i="58"/>
  <c r="A573" i="58"/>
  <c r="A574" i="58"/>
  <c r="A575" i="58"/>
  <c r="A576" i="58"/>
  <c r="A577" i="58"/>
  <c r="A578" i="58"/>
  <c r="A579" i="58"/>
  <c r="A580" i="58"/>
  <c r="A581" i="58"/>
  <c r="A582" i="58"/>
  <c r="A583" i="58"/>
  <c r="A584" i="58"/>
  <c r="A585" i="58"/>
  <c r="A586" i="58"/>
  <c r="A587" i="58"/>
  <c r="A588" i="58"/>
  <c r="A589" i="58"/>
  <c r="A590" i="58"/>
  <c r="A591" i="58"/>
  <c r="A592" i="58"/>
  <c r="A593" i="58"/>
  <c r="A594" i="58"/>
  <c r="A595" i="58"/>
  <c r="A596" i="58"/>
  <c r="A597" i="58"/>
  <c r="A598" i="58"/>
  <c r="A599" i="58"/>
  <c r="A600" i="58"/>
  <c r="A601" i="58"/>
  <c r="A602" i="58"/>
  <c r="A603" i="58"/>
  <c r="A604" i="58"/>
  <c r="A605" i="58"/>
  <c r="A606" i="58"/>
  <c r="A607" i="58"/>
  <c r="A608" i="58"/>
  <c r="A609" i="58"/>
  <c r="A610" i="58"/>
  <c r="A611" i="58"/>
  <c r="A612" i="58"/>
  <c r="A613" i="58"/>
  <c r="A614" i="58"/>
  <c r="A615" i="58"/>
  <c r="A616" i="58"/>
  <c r="A617" i="58"/>
  <c r="A618" i="58"/>
  <c r="A619" i="58"/>
  <c r="A620" i="58"/>
  <c r="A621" i="58"/>
  <c r="A622" i="58"/>
  <c r="A623" i="58"/>
  <c r="A624" i="58"/>
  <c r="A625" i="58"/>
  <c r="A626" i="58"/>
  <c r="A627" i="58"/>
  <c r="A628" i="58"/>
  <c r="A629" i="58"/>
  <c r="A630" i="58"/>
  <c r="A631" i="58"/>
  <c r="A632" i="58"/>
  <c r="A633" i="58"/>
  <c r="A634" i="58"/>
  <c r="A635" i="58"/>
  <c r="A636" i="58"/>
  <c r="A637" i="58"/>
  <c r="A638" i="58"/>
  <c r="A639" i="58"/>
  <c r="A640" i="58"/>
  <c r="A641" i="58"/>
  <c r="A642" i="58"/>
  <c r="A643" i="58"/>
  <c r="A644" i="58"/>
  <c r="A645" i="58"/>
  <c r="A646" i="58"/>
  <c r="A647" i="58"/>
  <c r="A648" i="58"/>
  <c r="A649" i="58"/>
  <c r="A650" i="58"/>
  <c r="A651" i="58"/>
  <c r="A652" i="58"/>
  <c r="A653" i="58"/>
  <c r="A654" i="58"/>
  <c r="A655" i="58"/>
  <c r="A656" i="58"/>
  <c r="A657" i="58"/>
  <c r="A658" i="58"/>
  <c r="A659" i="58"/>
  <c r="A660" i="58"/>
  <c r="A661" i="58"/>
  <c r="A662" i="58"/>
  <c r="A663" i="58"/>
  <c r="A664" i="58"/>
  <c r="A665" i="58"/>
  <c r="A666" i="58"/>
  <c r="A667" i="58"/>
  <c r="A668" i="58"/>
  <c r="A669" i="58"/>
  <c r="A670" i="58"/>
  <c r="A671" i="58"/>
  <c r="A672" i="58"/>
  <c r="A673" i="58"/>
  <c r="A674" i="58"/>
  <c r="A675" i="58"/>
  <c r="A676" i="58"/>
  <c r="A677" i="58"/>
  <c r="A678" i="58"/>
  <c r="A679" i="58"/>
  <c r="A680" i="58"/>
  <c r="A681" i="58"/>
  <c r="A682" i="58"/>
  <c r="A683" i="58"/>
  <c r="A684" i="58"/>
  <c r="A685" i="58"/>
  <c r="A686" i="58"/>
  <c r="A687" i="58"/>
  <c r="A688" i="58"/>
  <c r="A689" i="58"/>
  <c r="A690" i="58"/>
  <c r="A691" i="58"/>
  <c r="A692" i="58"/>
  <c r="A693" i="58"/>
  <c r="A694" i="58"/>
  <c r="A695" i="58"/>
  <c r="A696" i="58"/>
  <c r="A697" i="58"/>
  <c r="A698" i="58"/>
  <c r="A699" i="58"/>
  <c r="A700" i="58"/>
  <c r="A701" i="58"/>
  <c r="A702" i="58"/>
  <c r="A703" i="58"/>
  <c r="A704" i="58"/>
  <c r="A705" i="58"/>
  <c r="A706" i="58"/>
  <c r="A707" i="58"/>
  <c r="A708" i="58"/>
  <c r="A709" i="58"/>
  <c r="A710" i="58"/>
  <c r="A711" i="58"/>
  <c r="A712" i="58"/>
  <c r="A713" i="58"/>
  <c r="A714" i="58"/>
  <c r="A715" i="58"/>
  <c r="A716" i="58"/>
  <c r="A717" i="58"/>
  <c r="A718" i="58"/>
  <c r="A719" i="58"/>
  <c r="A720" i="58"/>
  <c r="A721" i="58"/>
  <c r="A722" i="58"/>
  <c r="A723" i="58"/>
  <c r="A724" i="58"/>
  <c r="A725" i="58"/>
  <c r="A726" i="58"/>
  <c r="A727" i="58"/>
  <c r="A728" i="58"/>
  <c r="A729" i="58"/>
  <c r="A730" i="58"/>
  <c r="A731" i="58"/>
  <c r="A732" i="58"/>
  <c r="A733" i="58"/>
  <c r="A734" i="58"/>
  <c r="A735" i="58"/>
  <c r="A736" i="58"/>
  <c r="A737" i="58"/>
  <c r="A738" i="58"/>
  <c r="A739" i="58"/>
  <c r="A740" i="58"/>
  <c r="A741" i="58"/>
  <c r="A742" i="58"/>
  <c r="A743" i="58"/>
  <c r="A744" i="58"/>
  <c r="A745" i="58"/>
  <c r="A746" i="58"/>
  <c r="A747" i="58"/>
  <c r="A748" i="58"/>
  <c r="A749" i="58"/>
  <c r="A750" i="58"/>
  <c r="A751" i="58"/>
  <c r="A752" i="58"/>
  <c r="A753" i="58"/>
  <c r="A754" i="58"/>
  <c r="A755" i="58"/>
  <c r="A756" i="58"/>
  <c r="A757" i="58"/>
  <c r="A758" i="58"/>
  <c r="A759" i="58"/>
  <c r="A760" i="58"/>
  <c r="A761" i="58"/>
  <c r="A762" i="58"/>
  <c r="A763" i="58"/>
  <c r="A764" i="58"/>
  <c r="A765" i="58"/>
  <c r="A766" i="58"/>
  <c r="A767" i="58"/>
  <c r="A768" i="58"/>
  <c r="A769" i="58"/>
  <c r="A770" i="58"/>
  <c r="A771" i="58"/>
  <c r="A772" i="58"/>
  <c r="A773" i="58"/>
  <c r="A774" i="58"/>
  <c r="A775" i="58"/>
  <c r="A776" i="58"/>
  <c r="A777" i="58"/>
  <c r="A778" i="58"/>
  <c r="A779" i="58"/>
  <c r="A780" i="58"/>
  <c r="A781" i="58"/>
  <c r="A782" i="58"/>
  <c r="A783" i="58"/>
  <c r="A784" i="58"/>
  <c r="A785" i="58"/>
  <c r="A786" i="58"/>
  <c r="A787" i="58"/>
  <c r="A788" i="58"/>
  <c r="A789" i="58"/>
  <c r="A790" i="58"/>
  <c r="A791" i="58"/>
  <c r="A792" i="58"/>
  <c r="A793" i="58"/>
  <c r="A794" i="58"/>
  <c r="A795" i="58"/>
  <c r="A796" i="58"/>
  <c r="A797" i="58"/>
  <c r="A798" i="58"/>
  <c r="A799" i="58"/>
  <c r="A800" i="58"/>
  <c r="A801" i="58"/>
  <c r="A802" i="58"/>
  <c r="A803" i="58"/>
  <c r="A804" i="58"/>
  <c r="A805" i="58"/>
  <c r="A806" i="58"/>
  <c r="A807" i="58"/>
  <c r="A808" i="58"/>
  <c r="A809" i="58"/>
  <c r="A810" i="58"/>
  <c r="A811" i="58"/>
  <c r="A812" i="58"/>
  <c r="A813" i="58"/>
  <c r="A814" i="58"/>
  <c r="A815" i="58"/>
  <c r="A816" i="58"/>
  <c r="A817" i="58"/>
  <c r="A818" i="58"/>
  <c r="A819" i="58"/>
  <c r="A820" i="58"/>
  <c r="A821" i="58"/>
  <c r="A822" i="58"/>
  <c r="A823" i="58"/>
  <c r="A824" i="58"/>
  <c r="A825" i="58"/>
  <c r="A826" i="58"/>
  <c r="A827" i="58"/>
  <c r="A828" i="58"/>
  <c r="A829" i="58"/>
  <c r="A830" i="58"/>
  <c r="A831" i="58"/>
  <c r="A832" i="58"/>
  <c r="A833" i="58"/>
  <c r="A834" i="58"/>
  <c r="A835" i="58"/>
  <c r="A836" i="58"/>
  <c r="A837" i="58"/>
  <c r="A838" i="58"/>
  <c r="A839" i="58"/>
  <c r="A840" i="58"/>
  <c r="A841" i="58"/>
  <c r="A842" i="58"/>
  <c r="A843" i="58"/>
  <c r="A844" i="58"/>
  <c r="A845" i="58"/>
  <c r="A846" i="58"/>
  <c r="A847" i="58"/>
  <c r="A848" i="58"/>
  <c r="A849" i="58"/>
  <c r="A850" i="58"/>
  <c r="A851" i="58"/>
  <c r="A852" i="58"/>
  <c r="A853" i="58"/>
  <c r="A854" i="58"/>
  <c r="A855" i="58"/>
  <c r="A856" i="58"/>
  <c r="A857" i="58"/>
  <c r="A858" i="58"/>
  <c r="A859" i="58"/>
  <c r="A860" i="58"/>
  <c r="A861" i="58"/>
  <c r="A862" i="58"/>
  <c r="A863" i="58"/>
  <c r="A864" i="58"/>
  <c r="A865" i="58"/>
  <c r="A866" i="58"/>
  <c r="A867" i="58"/>
  <c r="A868" i="58"/>
  <c r="A869" i="58"/>
  <c r="A870" i="58"/>
  <c r="A871" i="58"/>
  <c r="A872" i="58"/>
  <c r="A873" i="58"/>
  <c r="A874" i="58"/>
  <c r="A875" i="58"/>
  <c r="A876" i="58"/>
  <c r="A877" i="58"/>
  <c r="A878" i="58"/>
  <c r="A879" i="58"/>
  <c r="A880" i="58"/>
  <c r="A881" i="58"/>
  <c r="A882" i="58"/>
  <c r="A883" i="58"/>
  <c r="A884" i="58"/>
  <c r="A885" i="58"/>
  <c r="A886" i="58"/>
  <c r="A887" i="58"/>
  <c r="A888" i="58"/>
  <c r="A889" i="58"/>
  <c r="A890" i="58"/>
  <c r="A891" i="58"/>
  <c r="A892" i="58"/>
  <c r="A893" i="58"/>
  <c r="A894" i="58"/>
  <c r="A895" i="58"/>
  <c r="A896" i="58"/>
  <c r="A897" i="58"/>
  <c r="A898" i="58"/>
  <c r="A899" i="58"/>
  <c r="A900" i="58"/>
  <c r="A901" i="58"/>
  <c r="A902" i="58"/>
  <c r="A903" i="58"/>
  <c r="A904" i="58"/>
  <c r="A905" i="58"/>
  <c r="A906" i="58"/>
  <c r="A907" i="58"/>
  <c r="A908" i="58"/>
  <c r="A909" i="58"/>
  <c r="A910" i="58"/>
  <c r="A911" i="58"/>
  <c r="A912" i="58"/>
  <c r="A913" i="58"/>
  <c r="A914" i="58"/>
  <c r="A915" i="58"/>
  <c r="A916" i="58"/>
  <c r="A917" i="58"/>
  <c r="A918" i="58"/>
  <c r="A919" i="58"/>
  <c r="A920" i="58"/>
  <c r="A921" i="58"/>
  <c r="A922" i="58"/>
  <c r="A923" i="58"/>
  <c r="A924" i="58"/>
  <c r="A925" i="58"/>
  <c r="A926" i="58"/>
  <c r="A927" i="58"/>
  <c r="A928" i="58"/>
  <c r="A929" i="58"/>
  <c r="A930" i="58"/>
  <c r="A931" i="58"/>
  <c r="A932" i="58"/>
  <c r="A933" i="58"/>
  <c r="A934" i="58"/>
  <c r="A935" i="58"/>
  <c r="A936" i="58"/>
  <c r="A937" i="58"/>
  <c r="A938" i="58"/>
  <c r="A939" i="58"/>
  <c r="A940" i="58"/>
  <c r="A941" i="58"/>
  <c r="A942" i="58"/>
  <c r="A943" i="58"/>
  <c r="A944" i="58"/>
  <c r="A945" i="58"/>
  <c r="A946" i="58"/>
  <c r="A947" i="58"/>
  <c r="A948" i="58"/>
  <c r="A949" i="58"/>
  <c r="A950" i="58"/>
  <c r="A951" i="58"/>
  <c r="A952" i="58"/>
  <c r="A953" i="58"/>
  <c r="A954" i="58"/>
  <c r="A955" i="58"/>
  <c r="A956" i="58"/>
  <c r="A957" i="58"/>
  <c r="A958" i="58"/>
  <c r="A959" i="58"/>
  <c r="A960" i="58"/>
  <c r="A961" i="58"/>
  <c r="A962" i="58"/>
  <c r="A963" i="58"/>
  <c r="A964" i="58"/>
  <c r="A965" i="58"/>
  <c r="A966" i="58"/>
  <c r="A967" i="58"/>
  <c r="A968" i="58"/>
  <c r="A969" i="58"/>
  <c r="A970" i="58"/>
  <c r="A971" i="58"/>
  <c r="A972" i="58"/>
  <c r="A973" i="58"/>
  <c r="A974" i="58"/>
  <c r="A975" i="58"/>
  <c r="A976" i="58"/>
  <c r="A977" i="58"/>
  <c r="A978" i="58"/>
  <c r="A979" i="58"/>
  <c r="A980" i="58"/>
  <c r="A981" i="58"/>
  <c r="A982" i="58"/>
  <c r="A983" i="58"/>
  <c r="A984" i="58"/>
  <c r="A985" i="58"/>
  <c r="A986" i="58"/>
  <c r="A987" i="58"/>
  <c r="A988" i="58"/>
  <c r="A989" i="58"/>
  <c r="A990" i="58"/>
  <c r="A991" i="58"/>
  <c r="A992" i="58"/>
  <c r="A993" i="58"/>
  <c r="A994" i="58"/>
  <c r="A995" i="58"/>
  <c r="A996" i="58"/>
  <c r="A997" i="58"/>
  <c r="A998" i="58"/>
  <c r="A999" i="58"/>
  <c r="A1000" i="58"/>
  <c r="A1001" i="58"/>
  <c r="A1002" i="58"/>
  <c r="A1003" i="58"/>
  <c r="A1004" i="58"/>
  <c r="A1005" i="58"/>
  <c r="A1006" i="58"/>
  <c r="A1007" i="58"/>
  <c r="A1008" i="58"/>
  <c r="A1009" i="58"/>
  <c r="A1010" i="58"/>
  <c r="A1011" i="58"/>
  <c r="A1012" i="58"/>
  <c r="A1013" i="58"/>
  <c r="A1014" i="58"/>
  <c r="A1015" i="58"/>
  <c r="A1016" i="58"/>
  <c r="A1017" i="58"/>
  <c r="A1018" i="58"/>
  <c r="A1019" i="58"/>
  <c r="A1020" i="58"/>
  <c r="A1021" i="58"/>
  <c r="A1022" i="58"/>
  <c r="A1023" i="58"/>
  <c r="A1024" i="58"/>
  <c r="A1025" i="58"/>
  <c r="A1026" i="58"/>
  <c r="A1027" i="58"/>
  <c r="A1028" i="58"/>
  <c r="A1029" i="58"/>
  <c r="A1030" i="58"/>
  <c r="A1031" i="58"/>
  <c r="A1032" i="58"/>
  <c r="A1033" i="58"/>
  <c r="A1034" i="58"/>
  <c r="A1035" i="58"/>
  <c r="A1036" i="58"/>
  <c r="A1037" i="58"/>
  <c r="A1038" i="58"/>
  <c r="A1039" i="58"/>
  <c r="A1040" i="58"/>
  <c r="A1041" i="58"/>
  <c r="A1042" i="58"/>
  <c r="A1043" i="58"/>
  <c r="A1044" i="58"/>
  <c r="A1045" i="58"/>
  <c r="A1046" i="58"/>
  <c r="A1047" i="58"/>
  <c r="A1048" i="58"/>
  <c r="A1049" i="58"/>
  <c r="A1050" i="58"/>
  <c r="A1051" i="58"/>
  <c r="A1052" i="58"/>
  <c r="A1053" i="58"/>
  <c r="A1054" i="58"/>
  <c r="A1055" i="58"/>
  <c r="A1056" i="58"/>
  <c r="A1057" i="58"/>
  <c r="A1058" i="58"/>
  <c r="A1059" i="58"/>
  <c r="A1060" i="58"/>
  <c r="A1061" i="58"/>
  <c r="A1062" i="58"/>
  <c r="A1063" i="58"/>
  <c r="A1064" i="58"/>
  <c r="A1065" i="58"/>
  <c r="A1066" i="58"/>
  <c r="A1067" i="58"/>
  <c r="A1068" i="58"/>
  <c r="A1069" i="58"/>
  <c r="A1070" i="58"/>
  <c r="A1071" i="58"/>
  <c r="A1072" i="58"/>
  <c r="A1073" i="58"/>
  <c r="A1074" i="58"/>
  <c r="A1075" i="58"/>
  <c r="A1076" i="58"/>
  <c r="A1077" i="58"/>
  <c r="A1078" i="58"/>
  <c r="A1079" i="58"/>
  <c r="A1080" i="58"/>
  <c r="A1081" i="58"/>
  <c r="A1082" i="58"/>
  <c r="A1083" i="58"/>
  <c r="A1084" i="58"/>
  <c r="A1085" i="58"/>
  <c r="A1086" i="58"/>
  <c r="A1087" i="58"/>
  <c r="A1088" i="58"/>
  <c r="A1089" i="58"/>
  <c r="A1090" i="58"/>
  <c r="A1091" i="58"/>
  <c r="A1092" i="58"/>
  <c r="A1093" i="58"/>
  <c r="A1094" i="58"/>
  <c r="A1095" i="58"/>
  <c r="A1096" i="58"/>
  <c r="A1097" i="58"/>
  <c r="A1098" i="58"/>
  <c r="A1099" i="58"/>
  <c r="A1100" i="58"/>
  <c r="A1101" i="58"/>
  <c r="A1102" i="58"/>
  <c r="A1103" i="58"/>
  <c r="A1104" i="58"/>
  <c r="A1105" i="58"/>
  <c r="A1106" i="58"/>
  <c r="A1107" i="58"/>
  <c r="A1108" i="58"/>
  <c r="A1109" i="58"/>
  <c r="A1110" i="58"/>
  <c r="A1111" i="58"/>
  <c r="A1112" i="58"/>
  <c r="A1113" i="58"/>
  <c r="A1114" i="58"/>
  <c r="A1115" i="58"/>
  <c r="A1116" i="58"/>
  <c r="A1117" i="58"/>
  <c r="A1118" i="58"/>
  <c r="A1119" i="58"/>
  <c r="A1120" i="58"/>
  <c r="A1121" i="58"/>
  <c r="A1122" i="58"/>
  <c r="A1123" i="58"/>
  <c r="A1124" i="58"/>
  <c r="A1125" i="58"/>
  <c r="A1126" i="58"/>
  <c r="A1127" i="58"/>
  <c r="A1128" i="58"/>
  <c r="A1129" i="58"/>
  <c r="A1130" i="58"/>
  <c r="A1131" i="58"/>
  <c r="A1132" i="58"/>
  <c r="A1133" i="58"/>
  <c r="A1134" i="58"/>
  <c r="A1135" i="58"/>
  <c r="A1136" i="58"/>
  <c r="A1137" i="58"/>
  <c r="A1138" i="58"/>
  <c r="A1139" i="58"/>
  <c r="A1140" i="58"/>
  <c r="A1141" i="58"/>
  <c r="A1142" i="58"/>
  <c r="A1143" i="58"/>
  <c r="A1144" i="58"/>
  <c r="A1145" i="58"/>
  <c r="A1146" i="58"/>
  <c r="A1147" i="58"/>
  <c r="A1148" i="58"/>
  <c r="I7" i="53"/>
  <c r="H7" i="53"/>
  <c r="G7" i="53"/>
  <c r="F7" i="53"/>
  <c r="E7" i="53"/>
  <c r="D7" i="53"/>
  <c r="C7" i="53"/>
  <c r="B7" i="53"/>
  <c r="A32" i="58" l="1"/>
  <c r="A31" i="58"/>
  <c r="A30" i="58"/>
  <c r="A29" i="58"/>
  <c r="A28" i="58"/>
  <c r="A27" i="58"/>
  <c r="A26" i="58"/>
  <c r="A25" i="58"/>
  <c r="A24" i="58"/>
  <c r="A23" i="58"/>
  <c r="AA36" i="57"/>
  <c r="AA37" i="57"/>
  <c r="AA38" i="57"/>
  <c r="AA35" i="57"/>
  <c r="AA30" i="57"/>
  <c r="AA31" i="57"/>
  <c r="AA32" i="57"/>
  <c r="AA29" i="57"/>
  <c r="AA24" i="57"/>
  <c r="AA25" i="57"/>
  <c r="AA26" i="57"/>
  <c r="AA23" i="57"/>
  <c r="AA18" i="57"/>
  <c r="AA19" i="57"/>
  <c r="AA20" i="57"/>
  <c r="AA17" i="57"/>
  <c r="AA12" i="57"/>
  <c r="AA13" i="57"/>
  <c r="AA14" i="57"/>
  <c r="AA11" i="57"/>
  <c r="AA6" i="57"/>
  <c r="AA7" i="57"/>
  <c r="AA8" i="57"/>
  <c r="AA5" i="57"/>
  <c r="A4" i="58"/>
  <c r="A5" i="58"/>
  <c r="A6" i="58"/>
  <c r="A7" i="58"/>
  <c r="A8" i="58"/>
  <c r="A9" i="58"/>
  <c r="A10" i="58"/>
  <c r="A11" i="58"/>
  <c r="A12" i="58"/>
  <c r="A13" i="58"/>
  <c r="A14" i="58"/>
  <c r="A15" i="58"/>
  <c r="A16" i="58"/>
  <c r="A17" i="58"/>
  <c r="A18" i="58"/>
  <c r="A19" i="58"/>
  <c r="A20" i="58"/>
  <c r="A21" i="58"/>
  <c r="A22" i="58"/>
  <c r="A3" i="58"/>
  <c r="J29" i="57" l="1"/>
  <c r="I29" i="57"/>
  <c r="J31" i="57"/>
  <c r="I31" i="57"/>
  <c r="I32" i="57"/>
  <c r="J32" i="57"/>
  <c r="J30" i="57"/>
  <c r="I30" i="57"/>
  <c r="C5" i="57"/>
  <c r="E5" i="57"/>
  <c r="G5" i="57"/>
  <c r="I5" i="57"/>
  <c r="D5" i="57"/>
  <c r="F5" i="57"/>
  <c r="H5" i="57"/>
  <c r="B5" i="57"/>
  <c r="I7" i="57"/>
  <c r="G7" i="57"/>
  <c r="E7" i="57"/>
  <c r="H7" i="57"/>
  <c r="F7" i="57"/>
  <c r="D7" i="57"/>
  <c r="C7" i="57"/>
  <c r="B7" i="57"/>
  <c r="G11" i="57"/>
  <c r="E11" i="57"/>
  <c r="C11" i="57"/>
  <c r="H11" i="57"/>
  <c r="F11" i="57"/>
  <c r="D11" i="57"/>
  <c r="B11" i="57"/>
  <c r="G13" i="57"/>
  <c r="E13" i="57"/>
  <c r="C13" i="57"/>
  <c r="H13" i="57"/>
  <c r="F13" i="57"/>
  <c r="D13" i="57"/>
  <c r="B13" i="57"/>
  <c r="I17" i="57"/>
  <c r="G17" i="57"/>
  <c r="E17" i="57"/>
  <c r="C17" i="57"/>
  <c r="H17" i="57"/>
  <c r="F17" i="57"/>
  <c r="D17" i="57"/>
  <c r="B17" i="57"/>
  <c r="I19" i="57"/>
  <c r="G19" i="57"/>
  <c r="E19" i="57"/>
  <c r="C19" i="57"/>
  <c r="H19" i="57"/>
  <c r="F19" i="57"/>
  <c r="D19" i="57"/>
  <c r="B19" i="57"/>
  <c r="I23" i="57"/>
  <c r="G23" i="57"/>
  <c r="E23" i="57"/>
  <c r="C23" i="57"/>
  <c r="H23" i="57"/>
  <c r="F23" i="57"/>
  <c r="D23" i="57"/>
  <c r="B23" i="57"/>
  <c r="I25" i="57"/>
  <c r="G25" i="57"/>
  <c r="E25" i="57"/>
  <c r="C25" i="57"/>
  <c r="H25" i="57"/>
  <c r="F25" i="57"/>
  <c r="D25" i="57"/>
  <c r="B25" i="57"/>
  <c r="G29" i="57"/>
  <c r="E29" i="57"/>
  <c r="C29" i="57"/>
  <c r="H29" i="57"/>
  <c r="F29" i="57"/>
  <c r="D29" i="57"/>
  <c r="B29" i="57"/>
  <c r="G31" i="57"/>
  <c r="E31" i="57"/>
  <c r="C31" i="57"/>
  <c r="H31" i="57"/>
  <c r="F31" i="57"/>
  <c r="D31" i="57"/>
  <c r="B31" i="57"/>
  <c r="G35" i="57"/>
  <c r="E35" i="57"/>
  <c r="C35" i="57"/>
  <c r="H35" i="57"/>
  <c r="F35" i="57"/>
  <c r="D35" i="57"/>
  <c r="B35" i="57"/>
  <c r="G37" i="57"/>
  <c r="E37" i="57"/>
  <c r="C37" i="57"/>
  <c r="H37" i="57"/>
  <c r="F37" i="57"/>
  <c r="D37" i="57"/>
  <c r="B37" i="57"/>
  <c r="I8" i="57"/>
  <c r="G8" i="57"/>
  <c r="E8" i="57"/>
  <c r="C8" i="57"/>
  <c r="H8" i="57"/>
  <c r="F8" i="57"/>
  <c r="D8" i="57"/>
  <c r="B8" i="57"/>
  <c r="I6" i="57"/>
  <c r="G6" i="57"/>
  <c r="E6" i="57"/>
  <c r="C6" i="57"/>
  <c r="H6" i="57"/>
  <c r="F6" i="57"/>
  <c r="D6" i="57"/>
  <c r="B6" i="57"/>
  <c r="H14" i="57"/>
  <c r="F14" i="57"/>
  <c r="D14" i="57"/>
  <c r="B14" i="57"/>
  <c r="G14" i="57"/>
  <c r="E14" i="57"/>
  <c r="C14" i="57"/>
  <c r="H12" i="57"/>
  <c r="F12" i="57"/>
  <c r="D12" i="57"/>
  <c r="B12" i="57"/>
  <c r="G12" i="57"/>
  <c r="E12" i="57"/>
  <c r="C12" i="57"/>
  <c r="I20" i="57"/>
  <c r="G20" i="57"/>
  <c r="E20" i="57"/>
  <c r="C20" i="57"/>
  <c r="H20" i="57"/>
  <c r="F20" i="57"/>
  <c r="D20" i="57"/>
  <c r="B20" i="57"/>
  <c r="I18" i="57"/>
  <c r="G18" i="57"/>
  <c r="E18" i="57"/>
  <c r="C18" i="57"/>
  <c r="H18" i="57"/>
  <c r="F18" i="57"/>
  <c r="D18" i="57"/>
  <c r="B18" i="57"/>
  <c r="I26" i="57"/>
  <c r="G26" i="57"/>
  <c r="E26" i="57"/>
  <c r="C26" i="57"/>
  <c r="H26" i="57"/>
  <c r="F26" i="57"/>
  <c r="D26" i="57"/>
  <c r="B26" i="57"/>
  <c r="I24" i="57"/>
  <c r="G24" i="57"/>
  <c r="E24" i="57"/>
  <c r="C24" i="57"/>
  <c r="H24" i="57"/>
  <c r="F24" i="57"/>
  <c r="D24" i="57"/>
  <c r="B24" i="57"/>
  <c r="G32" i="57"/>
  <c r="E32" i="57"/>
  <c r="C32" i="57"/>
  <c r="H32" i="57"/>
  <c r="F32" i="57"/>
  <c r="D32" i="57"/>
  <c r="B32" i="57"/>
  <c r="G30" i="57"/>
  <c r="E30" i="57"/>
  <c r="C30" i="57"/>
  <c r="H30" i="57"/>
  <c r="F30" i="57"/>
  <c r="D30" i="57"/>
  <c r="B30" i="57"/>
  <c r="G38" i="57"/>
  <c r="E38" i="57"/>
  <c r="C38" i="57"/>
  <c r="H38" i="57"/>
  <c r="F38" i="57"/>
  <c r="D38" i="57"/>
  <c r="B38" i="57"/>
  <c r="G36" i="57"/>
  <c r="E36" i="57"/>
  <c r="C36" i="57"/>
  <c r="H36" i="57"/>
  <c r="F36" i="57"/>
  <c r="D36" i="57"/>
  <c r="B36" i="57"/>
  <c r="I6" i="53"/>
  <c r="C6" i="53"/>
  <c r="D6" i="53"/>
  <c r="E6" i="53"/>
  <c r="F6" i="53"/>
  <c r="G6" i="53"/>
  <c r="H6" i="53"/>
  <c r="B6" i="53"/>
  <c r="D5" i="53"/>
  <c r="E5" i="53"/>
  <c r="F5" i="53"/>
  <c r="G5" i="53"/>
  <c r="H5" i="53"/>
  <c r="I5" i="53"/>
  <c r="C5" i="53"/>
  <c r="B5" i="53"/>
  <c r="C15" i="53" l="1"/>
  <c r="D14" i="53"/>
  <c r="F14" i="53"/>
  <c r="H14" i="53"/>
  <c r="D15" i="53"/>
  <c r="F15" i="53"/>
  <c r="H15" i="53"/>
  <c r="D16" i="53"/>
  <c r="F16" i="53"/>
  <c r="H16" i="53"/>
  <c r="C14" i="53"/>
  <c r="E14" i="53"/>
  <c r="G14" i="53"/>
  <c r="I14" i="53"/>
  <c r="E15" i="53"/>
  <c r="G15" i="53"/>
  <c r="I15" i="53"/>
  <c r="C16" i="53"/>
  <c r="E16" i="53"/>
  <c r="G16" i="53"/>
  <c r="I16" i="53"/>
  <c r="C7" i="51"/>
  <c r="D7" i="51"/>
  <c r="E7" i="51"/>
  <c r="F7" i="51"/>
  <c r="G7" i="51"/>
  <c r="H7" i="51"/>
  <c r="I7" i="51"/>
  <c r="I16" i="51" s="1"/>
  <c r="C6" i="51"/>
  <c r="D6" i="51"/>
  <c r="E6" i="51"/>
  <c r="F6" i="51"/>
  <c r="G6" i="51"/>
  <c r="H6" i="51"/>
  <c r="I6" i="51"/>
  <c r="B6" i="51"/>
  <c r="C5" i="51"/>
  <c r="D5" i="51"/>
  <c r="E5" i="51"/>
  <c r="F5" i="51"/>
  <c r="G5" i="51"/>
  <c r="H5" i="51"/>
  <c r="I5" i="51"/>
  <c r="B5" i="51"/>
  <c r="D13" i="45"/>
  <c r="C13" i="45"/>
  <c r="D9" i="45"/>
  <c r="C9" i="45"/>
  <c r="B9" i="45"/>
  <c r="D8" i="45"/>
  <c r="C8" i="45"/>
  <c r="B8" i="45"/>
  <c r="D7" i="45"/>
  <c r="C7" i="45"/>
  <c r="B7" i="45"/>
  <c r="D6" i="45"/>
  <c r="C6" i="45"/>
  <c r="B6" i="45"/>
  <c r="I14" i="51" l="1"/>
  <c r="I15" i="51"/>
  <c r="D17" i="47"/>
  <c r="C17" i="47"/>
  <c r="C16" i="47"/>
  <c r="D16" i="47"/>
  <c r="C14" i="45"/>
  <c r="C16" i="45"/>
  <c r="H14" i="51"/>
  <c r="F14" i="51"/>
  <c r="D14" i="51"/>
  <c r="H15" i="51"/>
  <c r="F15" i="51"/>
  <c r="D15" i="51"/>
  <c r="H16" i="51"/>
  <c r="F16" i="51"/>
  <c r="D16" i="51"/>
  <c r="G14" i="51"/>
  <c r="E14" i="51"/>
  <c r="C14" i="51"/>
  <c r="G15" i="51"/>
  <c r="E15" i="51"/>
  <c r="C15" i="51"/>
  <c r="G16" i="51"/>
  <c r="E16" i="51"/>
  <c r="C16" i="51"/>
  <c r="D15" i="45"/>
  <c r="D14" i="45"/>
  <c r="C15" i="45"/>
  <c r="D16" i="45"/>
  <c r="G8" i="42" l="1"/>
  <c r="G7" i="42"/>
  <c r="G6" i="42"/>
  <c r="E8" i="42"/>
  <c r="E7" i="42"/>
  <c r="E6" i="42"/>
  <c r="C8" i="42"/>
  <c r="C7" i="42"/>
  <c r="C6" i="42"/>
  <c r="I9" i="32" l="1"/>
  <c r="I8" i="32"/>
  <c r="I7" i="32"/>
  <c r="I6" i="32"/>
  <c r="G9" i="32"/>
  <c r="G8" i="32"/>
  <c r="G7" i="32"/>
  <c r="G6" i="32"/>
  <c r="E8" i="32"/>
  <c r="E7" i="32"/>
  <c r="E6" i="32"/>
  <c r="C8" i="32"/>
  <c r="C7" i="32"/>
  <c r="C6" i="32"/>
  <c r="C12" i="25" l="1"/>
  <c r="D12" i="25"/>
  <c r="E12" i="25"/>
  <c r="F12" i="25"/>
  <c r="G12" i="25"/>
  <c r="H12" i="25"/>
  <c r="I12" i="25"/>
  <c r="J12" i="25"/>
  <c r="K12" i="25"/>
  <c r="B12" i="25"/>
  <c r="C11" i="25"/>
  <c r="D11" i="25"/>
  <c r="E11" i="25"/>
  <c r="F11" i="25"/>
  <c r="G11" i="25"/>
  <c r="H11" i="25"/>
  <c r="I11" i="25"/>
  <c r="J11" i="25"/>
  <c r="K11" i="25"/>
  <c r="B11" i="25"/>
  <c r="C7" i="25"/>
  <c r="D7" i="25"/>
  <c r="E7" i="25"/>
  <c r="F7" i="25"/>
  <c r="G7" i="25"/>
  <c r="H7" i="25"/>
  <c r="I7" i="25"/>
  <c r="J7" i="25"/>
  <c r="K7" i="25"/>
  <c r="B7" i="25"/>
  <c r="C6" i="25"/>
  <c r="D6" i="25"/>
  <c r="E6" i="25"/>
  <c r="G6" i="25"/>
  <c r="H6" i="25"/>
  <c r="I6" i="25"/>
  <c r="J6" i="25"/>
  <c r="B6" i="25"/>
  <c r="G10" i="15" l="1"/>
  <c r="E10" i="15"/>
  <c r="F10" i="15"/>
  <c r="G9" i="15"/>
  <c r="E9" i="15"/>
  <c r="F9" i="15"/>
  <c r="G8" i="15"/>
  <c r="E8" i="15"/>
  <c r="F8" i="15"/>
  <c r="G7" i="15"/>
  <c r="E7" i="15"/>
  <c r="F7" i="15"/>
  <c r="G6" i="15"/>
  <c r="E6" i="15"/>
  <c r="F6" i="15"/>
  <c r="D6" i="15"/>
  <c r="C6" i="15"/>
  <c r="G5" i="15"/>
  <c r="E5" i="15"/>
  <c r="F5" i="15"/>
  <c r="G10" i="42" l="1"/>
  <c r="F10" i="42"/>
  <c r="E10" i="42"/>
  <c r="D10" i="42"/>
  <c r="C10" i="42"/>
  <c r="B10" i="42"/>
  <c r="F9" i="42"/>
  <c r="D9" i="42"/>
  <c r="B9" i="42"/>
  <c r="F8" i="42"/>
  <c r="D8" i="42"/>
  <c r="B8" i="42"/>
  <c r="F7" i="42"/>
  <c r="D7" i="42"/>
  <c r="B7" i="42"/>
  <c r="F6" i="42"/>
  <c r="D6" i="42"/>
  <c r="B6" i="42"/>
  <c r="I7" i="40"/>
  <c r="H7" i="40"/>
  <c r="G7" i="40"/>
  <c r="F7" i="40"/>
  <c r="E7" i="40"/>
  <c r="D7" i="40"/>
  <c r="C7" i="40"/>
  <c r="B7" i="40"/>
  <c r="I6" i="40"/>
  <c r="H6" i="40"/>
  <c r="G6" i="40"/>
  <c r="F6" i="40"/>
  <c r="E6" i="40"/>
  <c r="D6" i="40"/>
  <c r="C6" i="40"/>
  <c r="B6" i="40"/>
  <c r="I5" i="40"/>
  <c r="H5" i="40"/>
  <c r="G5" i="40"/>
  <c r="F5" i="40"/>
  <c r="E5" i="40"/>
  <c r="D5" i="40"/>
  <c r="C5" i="40"/>
  <c r="B5" i="40"/>
  <c r="K8" i="38"/>
  <c r="J8" i="38"/>
  <c r="I8" i="38"/>
  <c r="H8" i="38"/>
  <c r="G8" i="38"/>
  <c r="F8" i="38"/>
  <c r="E8" i="38"/>
  <c r="D8" i="38"/>
  <c r="C8" i="38"/>
  <c r="B8" i="38"/>
  <c r="K7" i="38"/>
  <c r="J7" i="38"/>
  <c r="I7" i="38"/>
  <c r="H7" i="38"/>
  <c r="G7" i="38"/>
  <c r="F7" i="38"/>
  <c r="E7" i="38"/>
  <c r="D7" i="38"/>
  <c r="C7" i="38"/>
  <c r="B7" i="38"/>
  <c r="K6" i="38"/>
  <c r="J6" i="38"/>
  <c r="I6" i="38"/>
  <c r="H6" i="38"/>
  <c r="G6" i="38"/>
  <c r="F6" i="38"/>
  <c r="E6" i="38"/>
  <c r="D6" i="38"/>
  <c r="C6" i="38"/>
  <c r="B6" i="38"/>
  <c r="K5" i="38"/>
  <c r="J5" i="38"/>
  <c r="I5" i="38"/>
  <c r="H5" i="38"/>
  <c r="G5" i="38"/>
  <c r="F5" i="38"/>
  <c r="E5" i="38"/>
  <c r="D5" i="38"/>
  <c r="C5" i="38"/>
  <c r="B5" i="38"/>
  <c r="I10" i="32"/>
  <c r="H10" i="32"/>
  <c r="G10" i="32"/>
  <c r="F10" i="32"/>
  <c r="E10" i="32"/>
  <c r="D10" i="32"/>
  <c r="C10" i="32"/>
  <c r="B10" i="32"/>
  <c r="H9" i="32"/>
  <c r="F9" i="32"/>
  <c r="E9" i="32"/>
  <c r="D9" i="32"/>
  <c r="C9" i="32"/>
  <c r="B9" i="32"/>
  <c r="H8" i="32"/>
  <c r="F8" i="32"/>
  <c r="D8" i="32"/>
  <c r="B8" i="32"/>
  <c r="H7" i="32"/>
  <c r="F7" i="32"/>
  <c r="D7" i="32"/>
  <c r="B7" i="32"/>
  <c r="H6" i="32"/>
  <c r="F6" i="32"/>
  <c r="D6" i="32"/>
  <c r="B6" i="32"/>
  <c r="I9" i="34"/>
  <c r="H9" i="34"/>
  <c r="G9" i="34"/>
  <c r="F9" i="34"/>
  <c r="E9" i="34"/>
  <c r="D9" i="34"/>
  <c r="C9" i="34"/>
  <c r="B9" i="34"/>
  <c r="I8" i="34"/>
  <c r="H8" i="34"/>
  <c r="G8" i="34"/>
  <c r="F8" i="34"/>
  <c r="E8" i="34"/>
  <c r="D8" i="34"/>
  <c r="C8" i="34"/>
  <c r="B8" i="34"/>
  <c r="I7" i="34"/>
  <c r="H7" i="34"/>
  <c r="G7" i="34"/>
  <c r="F7" i="34"/>
  <c r="E7" i="34"/>
  <c r="D7" i="34"/>
  <c r="C7" i="34"/>
  <c r="B7" i="34"/>
  <c r="C15" i="34" s="1"/>
  <c r="I6" i="34"/>
  <c r="H6" i="34"/>
  <c r="G6" i="34"/>
  <c r="F6" i="34"/>
  <c r="E6" i="34"/>
  <c r="D6" i="34"/>
  <c r="C6" i="34"/>
  <c r="B6" i="34"/>
  <c r="C14" i="34" s="1"/>
  <c r="Q10" i="29"/>
  <c r="P10" i="29"/>
  <c r="O10" i="29"/>
  <c r="N10" i="29"/>
  <c r="M10" i="29"/>
  <c r="L10" i="29"/>
  <c r="K10" i="29"/>
  <c r="J10" i="29"/>
  <c r="I10" i="29"/>
  <c r="H10" i="29"/>
  <c r="G10" i="29"/>
  <c r="F10" i="29"/>
  <c r="E10" i="29"/>
  <c r="D10" i="29"/>
  <c r="C10" i="29"/>
  <c r="B10" i="29"/>
  <c r="Q9" i="29"/>
  <c r="P9" i="29"/>
  <c r="O9" i="29"/>
  <c r="N9" i="29"/>
  <c r="M9" i="29"/>
  <c r="L9" i="29"/>
  <c r="K9" i="29"/>
  <c r="J9" i="29"/>
  <c r="I9" i="29"/>
  <c r="H9" i="29"/>
  <c r="G9" i="29"/>
  <c r="F9" i="29"/>
  <c r="E9" i="29"/>
  <c r="D9" i="29"/>
  <c r="C9" i="29"/>
  <c r="B9" i="29"/>
  <c r="Q8" i="29"/>
  <c r="P8" i="29"/>
  <c r="O8" i="29"/>
  <c r="N8" i="29"/>
  <c r="M8" i="29"/>
  <c r="L8" i="29"/>
  <c r="K8" i="29"/>
  <c r="J8" i="29"/>
  <c r="I8" i="29"/>
  <c r="H8" i="29"/>
  <c r="G8" i="29"/>
  <c r="F8" i="29"/>
  <c r="E8" i="29"/>
  <c r="D8" i="29"/>
  <c r="C8" i="29"/>
  <c r="B8" i="29"/>
  <c r="Q7" i="29"/>
  <c r="P7" i="29"/>
  <c r="O7" i="29"/>
  <c r="N7" i="29"/>
  <c r="M7" i="29"/>
  <c r="L7" i="29"/>
  <c r="K7" i="29"/>
  <c r="J7" i="29"/>
  <c r="I7" i="29"/>
  <c r="H7" i="29"/>
  <c r="G7" i="29"/>
  <c r="F7" i="29"/>
  <c r="E7" i="29"/>
  <c r="D7" i="29"/>
  <c r="C7" i="29"/>
  <c r="B7" i="29"/>
  <c r="H9" i="27"/>
  <c r="G9" i="27"/>
  <c r="F9" i="27"/>
  <c r="E9" i="27"/>
  <c r="D9" i="27"/>
  <c r="C9" i="27"/>
  <c r="B9" i="27"/>
  <c r="H8" i="27"/>
  <c r="G8" i="27"/>
  <c r="F8" i="27"/>
  <c r="E8" i="27"/>
  <c r="D8" i="27"/>
  <c r="C8" i="27"/>
  <c r="B8" i="27"/>
  <c r="H7" i="27"/>
  <c r="G7" i="27"/>
  <c r="F7" i="27"/>
  <c r="E7" i="27"/>
  <c r="D7" i="27"/>
  <c r="C7" i="27"/>
  <c r="B7" i="27"/>
  <c r="H6" i="27"/>
  <c r="G6" i="27"/>
  <c r="F6" i="27"/>
  <c r="E6" i="27"/>
  <c r="D6" i="27"/>
  <c r="C6" i="27"/>
  <c r="B6" i="27"/>
  <c r="J10" i="23"/>
  <c r="I10" i="23"/>
  <c r="H10" i="23"/>
  <c r="G10" i="23"/>
  <c r="F10" i="23"/>
  <c r="E10" i="23"/>
  <c r="D10" i="23"/>
  <c r="C10" i="23"/>
  <c r="B10" i="23"/>
  <c r="J9" i="23"/>
  <c r="I9" i="23"/>
  <c r="H9" i="23"/>
  <c r="G9" i="23"/>
  <c r="F9" i="23"/>
  <c r="E9" i="23"/>
  <c r="D9" i="23"/>
  <c r="C9" i="23"/>
  <c r="B9" i="23"/>
  <c r="J8" i="23"/>
  <c r="I8" i="23"/>
  <c r="H8" i="23"/>
  <c r="G8" i="23"/>
  <c r="F8" i="23"/>
  <c r="E8" i="23"/>
  <c r="D8" i="23"/>
  <c r="C8" i="23"/>
  <c r="B8" i="23"/>
  <c r="J7" i="23"/>
  <c r="I7" i="23"/>
  <c r="H7" i="23"/>
  <c r="G7" i="23"/>
  <c r="F7" i="23"/>
  <c r="E7" i="23"/>
  <c r="D7" i="23"/>
  <c r="C7" i="23"/>
  <c r="B7" i="23"/>
  <c r="H10" i="19"/>
  <c r="G10" i="19"/>
  <c r="F10" i="19"/>
  <c r="E10" i="19"/>
  <c r="D10" i="19"/>
  <c r="C10" i="19"/>
  <c r="B10" i="19"/>
  <c r="H9" i="19"/>
  <c r="G9" i="19"/>
  <c r="F9" i="19"/>
  <c r="E9" i="19"/>
  <c r="D9" i="19"/>
  <c r="C9" i="19"/>
  <c r="B9" i="19"/>
  <c r="H8" i="19"/>
  <c r="F8" i="19"/>
  <c r="E8" i="19"/>
  <c r="D8" i="19"/>
  <c r="C8" i="19"/>
  <c r="B8" i="19"/>
  <c r="H7" i="19"/>
  <c r="F7" i="19"/>
  <c r="E7" i="19"/>
  <c r="D7" i="19"/>
  <c r="C7" i="19"/>
  <c r="B7" i="19"/>
  <c r="H6" i="19"/>
  <c r="F6" i="19"/>
  <c r="E6" i="19"/>
  <c r="D6" i="19"/>
  <c r="C6" i="19"/>
  <c r="B6" i="19"/>
  <c r="I9" i="17"/>
  <c r="H9" i="17"/>
  <c r="G9" i="17"/>
  <c r="F9" i="17"/>
  <c r="E9" i="17"/>
  <c r="D9" i="17"/>
  <c r="C9" i="17"/>
  <c r="B9" i="17"/>
  <c r="I8" i="17"/>
  <c r="H8" i="17"/>
  <c r="G8" i="17"/>
  <c r="F8" i="17"/>
  <c r="E8" i="17"/>
  <c r="D8" i="17"/>
  <c r="C8" i="17"/>
  <c r="B8" i="17"/>
  <c r="I7" i="17"/>
  <c r="H7" i="17"/>
  <c r="G7" i="17"/>
  <c r="F7" i="17"/>
  <c r="E7" i="17"/>
  <c r="D7" i="17"/>
  <c r="C7" i="17"/>
  <c r="B7" i="17"/>
  <c r="I6" i="17"/>
  <c r="H6" i="17"/>
  <c r="G6" i="17"/>
  <c r="F6" i="17"/>
  <c r="E6" i="17"/>
  <c r="D6" i="17"/>
  <c r="C6" i="17"/>
  <c r="B6" i="17"/>
  <c r="D10" i="15"/>
  <c r="C10" i="15"/>
  <c r="B10" i="15"/>
  <c r="G19" i="15" s="1"/>
  <c r="D9" i="15"/>
  <c r="C9" i="15"/>
  <c r="B9" i="15"/>
  <c r="E18" i="15" s="1"/>
  <c r="D8" i="15"/>
  <c r="C8" i="15"/>
  <c r="B8" i="15"/>
  <c r="E17" i="15" s="1"/>
  <c r="D7" i="15"/>
  <c r="C7" i="15"/>
  <c r="B7" i="15"/>
  <c r="E16" i="15" s="1"/>
  <c r="B6" i="15"/>
  <c r="D5" i="15"/>
  <c r="C5" i="15"/>
  <c r="B5" i="15"/>
  <c r="G13" i="15"/>
  <c r="F13" i="15"/>
  <c r="D13" i="15"/>
  <c r="C13" i="15"/>
  <c r="B13" i="15"/>
  <c r="Q8" i="13"/>
  <c r="Q7" i="13"/>
  <c r="Q6" i="13"/>
  <c r="D6" i="13" s="1"/>
  <c r="Q5" i="13"/>
  <c r="D5" i="13" s="1"/>
  <c r="X31" i="5"/>
  <c r="X30" i="5"/>
  <c r="X29" i="5"/>
  <c r="X28" i="5"/>
  <c r="X27" i="5"/>
  <c r="X26" i="5"/>
  <c r="X25" i="5"/>
  <c r="X24" i="5"/>
  <c r="X23" i="5"/>
  <c r="X22" i="5"/>
  <c r="X21" i="5"/>
  <c r="X20" i="5"/>
  <c r="X19" i="5"/>
  <c r="X18" i="5"/>
  <c r="X17" i="5"/>
  <c r="X16" i="5"/>
  <c r="X15" i="5"/>
  <c r="X14" i="5"/>
  <c r="X13" i="5"/>
  <c r="X12" i="5"/>
  <c r="X11" i="5"/>
  <c r="X10" i="5"/>
  <c r="X9" i="5"/>
  <c r="X8" i="5"/>
  <c r="X7" i="5"/>
  <c r="X6" i="5"/>
  <c r="X32" i="3"/>
  <c r="X31" i="3"/>
  <c r="X30" i="3"/>
  <c r="X29" i="3"/>
  <c r="X28" i="3"/>
  <c r="X27" i="3"/>
  <c r="X26" i="3"/>
  <c r="X25" i="3"/>
  <c r="X24" i="3"/>
  <c r="X23" i="3"/>
  <c r="X22" i="3"/>
  <c r="X21" i="3"/>
  <c r="X20" i="3"/>
  <c r="X19" i="3"/>
  <c r="X18" i="3"/>
  <c r="X17" i="3"/>
  <c r="X16" i="3"/>
  <c r="X15" i="3"/>
  <c r="X14" i="3"/>
  <c r="X13" i="3"/>
  <c r="X12" i="3"/>
  <c r="X11" i="3"/>
  <c r="X10" i="3"/>
  <c r="X9" i="3"/>
  <c r="X8" i="3"/>
  <c r="X7" i="3"/>
  <c r="X6" i="3"/>
  <c r="C17" i="19" l="1"/>
  <c r="B26" i="5"/>
  <c r="S26" i="5"/>
  <c r="R26" i="5"/>
  <c r="Q26" i="5"/>
  <c r="P26" i="5"/>
  <c r="K26" i="5"/>
  <c r="U26" i="5"/>
  <c r="T26" i="5"/>
  <c r="T57" i="5" s="1"/>
  <c r="O26" i="5"/>
  <c r="O57" i="5" s="1"/>
  <c r="V26" i="5"/>
  <c r="V57" i="5" s="1"/>
  <c r="M26" i="5"/>
  <c r="M57" i="5" s="1"/>
  <c r="L26" i="5"/>
  <c r="N26" i="5"/>
  <c r="C17" i="5"/>
  <c r="S17" i="5"/>
  <c r="R17" i="5"/>
  <c r="Q17" i="5"/>
  <c r="P17" i="5"/>
  <c r="P48" i="5" s="1"/>
  <c r="K17" i="5"/>
  <c r="V17" i="5"/>
  <c r="U17" i="5"/>
  <c r="T17" i="5"/>
  <c r="T48" i="5" s="1"/>
  <c r="N17" i="5"/>
  <c r="N48" i="5" s="1"/>
  <c r="M17" i="5"/>
  <c r="O17" i="5"/>
  <c r="L17" i="5"/>
  <c r="E30" i="5"/>
  <c r="S30" i="5"/>
  <c r="R30" i="5"/>
  <c r="Q30" i="5"/>
  <c r="Q61" i="5" s="1"/>
  <c r="P30" i="5"/>
  <c r="P61" i="5" s="1"/>
  <c r="K30" i="5"/>
  <c r="U30" i="5"/>
  <c r="M30" i="5"/>
  <c r="M61" i="5" s="1"/>
  <c r="T30" i="5"/>
  <c r="T61" i="5" s="1"/>
  <c r="L30" i="5"/>
  <c r="O30" i="5"/>
  <c r="N30" i="5"/>
  <c r="V30" i="5"/>
  <c r="O8" i="5"/>
  <c r="T8" i="5"/>
  <c r="P8" i="5"/>
  <c r="P39" i="5" s="1"/>
  <c r="U8" i="5"/>
  <c r="K8" i="5"/>
  <c r="V8" i="5"/>
  <c r="Q8" i="5"/>
  <c r="Q39" i="5" s="1"/>
  <c r="R8" i="5"/>
  <c r="R39" i="5" s="1"/>
  <c r="S8" i="5"/>
  <c r="L8" i="5"/>
  <c r="M8" i="5"/>
  <c r="N8" i="5"/>
  <c r="E9" i="5"/>
  <c r="K9" i="5"/>
  <c r="L9" i="5"/>
  <c r="M9" i="5"/>
  <c r="Q9" i="5"/>
  <c r="Q40" i="5" s="1"/>
  <c r="V9" i="5"/>
  <c r="O9" i="5"/>
  <c r="O40" i="5" s="1"/>
  <c r="S9" i="5"/>
  <c r="S40" i="5" s="1"/>
  <c r="U9" i="5"/>
  <c r="P9" i="5"/>
  <c r="T9" i="5"/>
  <c r="R9" i="5"/>
  <c r="N9" i="5"/>
  <c r="F21" i="5"/>
  <c r="S21" i="5"/>
  <c r="S52" i="5" s="1"/>
  <c r="R21" i="5"/>
  <c r="R52" i="5" s="1"/>
  <c r="Q21" i="5"/>
  <c r="Q52" i="5" s="1"/>
  <c r="P21" i="5"/>
  <c r="P52" i="5" s="1"/>
  <c r="K21" i="5"/>
  <c r="K52" i="5" s="1"/>
  <c r="M21" i="5"/>
  <c r="M52" i="5" s="1"/>
  <c r="L21" i="5"/>
  <c r="U21" i="5"/>
  <c r="T21" i="5"/>
  <c r="V21" i="5"/>
  <c r="O21" i="5"/>
  <c r="N21" i="5"/>
  <c r="S16" i="5"/>
  <c r="S47" i="5" s="1"/>
  <c r="R16" i="5"/>
  <c r="R47" i="5" s="1"/>
  <c r="Q16" i="5"/>
  <c r="Q47" i="5" s="1"/>
  <c r="P16" i="5"/>
  <c r="P47" i="5" s="1"/>
  <c r="K16" i="5"/>
  <c r="K47" i="5" s="1"/>
  <c r="U16" i="5"/>
  <c r="U47" i="5" s="1"/>
  <c r="M16" i="5"/>
  <c r="T16" i="5"/>
  <c r="L16" i="5"/>
  <c r="O16" i="5"/>
  <c r="N16" i="5"/>
  <c r="V16" i="5"/>
  <c r="C31" i="5"/>
  <c r="C62" i="5" s="1"/>
  <c r="S31" i="5"/>
  <c r="S62" i="5" s="1"/>
  <c r="R31" i="5"/>
  <c r="R62" i="5" s="1"/>
  <c r="Q31" i="5"/>
  <c r="Q62" i="5" s="1"/>
  <c r="P31" i="5"/>
  <c r="P62" i="5" s="1"/>
  <c r="K31" i="5"/>
  <c r="K62" i="5" s="1"/>
  <c r="T31" i="5"/>
  <c r="V31" i="5"/>
  <c r="U31" i="5"/>
  <c r="N31" i="5"/>
  <c r="M31" i="5"/>
  <c r="O31" i="5"/>
  <c r="L31" i="5"/>
  <c r="S20" i="5"/>
  <c r="S51" i="5" s="1"/>
  <c r="R20" i="5"/>
  <c r="R51" i="5" s="1"/>
  <c r="Q20" i="5"/>
  <c r="Q51" i="5" s="1"/>
  <c r="P20" i="5"/>
  <c r="P51" i="5" s="1"/>
  <c r="K20" i="5"/>
  <c r="K51" i="5" s="1"/>
  <c r="N20" i="5"/>
  <c r="V20" i="5"/>
  <c r="T20" i="5"/>
  <c r="U20" i="5"/>
  <c r="O20" i="5"/>
  <c r="L20" i="5"/>
  <c r="M20" i="5"/>
  <c r="C22" i="5"/>
  <c r="C53" i="5" s="1"/>
  <c r="S22" i="5"/>
  <c r="S53" i="5" s="1"/>
  <c r="R22" i="5"/>
  <c r="R53" i="5" s="1"/>
  <c r="Q22" i="5"/>
  <c r="Q53" i="5" s="1"/>
  <c r="P22" i="5"/>
  <c r="P53" i="5" s="1"/>
  <c r="K22" i="5"/>
  <c r="V22" i="5"/>
  <c r="N22" i="5"/>
  <c r="M22" i="5"/>
  <c r="U22" i="5"/>
  <c r="T22" i="5"/>
  <c r="L22" i="5"/>
  <c r="O22" i="5"/>
  <c r="O53" i="5" s="1"/>
  <c r="D27" i="5"/>
  <c r="D58" i="5" s="1"/>
  <c r="S27" i="5"/>
  <c r="S58" i="5" s="1"/>
  <c r="R27" i="5"/>
  <c r="R58" i="5" s="1"/>
  <c r="Q27" i="5"/>
  <c r="P27" i="5"/>
  <c r="K27" i="5"/>
  <c r="N27" i="5"/>
  <c r="M27" i="5"/>
  <c r="L27" i="5"/>
  <c r="V27" i="5"/>
  <c r="U27" i="5"/>
  <c r="T27" i="5"/>
  <c r="O27" i="5"/>
  <c r="O58" i="5" s="1"/>
  <c r="F28" i="5"/>
  <c r="F59" i="5" s="1"/>
  <c r="S28" i="5"/>
  <c r="S59" i="5" s="1"/>
  <c r="R28" i="5"/>
  <c r="Q28" i="5"/>
  <c r="P28" i="5"/>
  <c r="K28" i="5"/>
  <c r="V28" i="5"/>
  <c r="O28" i="5"/>
  <c r="U28" i="5"/>
  <c r="T28" i="5"/>
  <c r="N28" i="5"/>
  <c r="N59" i="5" s="1"/>
  <c r="M28" i="5"/>
  <c r="L28" i="5"/>
  <c r="L59" i="5" s="1"/>
  <c r="D18" i="5"/>
  <c r="D49" i="5" s="1"/>
  <c r="S18" i="5"/>
  <c r="R18" i="5"/>
  <c r="Q18" i="5"/>
  <c r="P18" i="5"/>
  <c r="K18" i="5"/>
  <c r="O18" i="5"/>
  <c r="N18" i="5"/>
  <c r="N49" i="5" s="1"/>
  <c r="M18" i="5"/>
  <c r="L18" i="5"/>
  <c r="V18" i="5"/>
  <c r="U18" i="5"/>
  <c r="U49" i="5" s="1"/>
  <c r="T18" i="5"/>
  <c r="T49" i="5" s="1"/>
  <c r="C17" i="29"/>
  <c r="B10" i="5"/>
  <c r="K10" i="5"/>
  <c r="V10" i="5"/>
  <c r="M10" i="5"/>
  <c r="Q10" i="5"/>
  <c r="O10" i="5"/>
  <c r="O41" i="5" s="1"/>
  <c r="L10" i="5"/>
  <c r="N10" i="5"/>
  <c r="N41" i="5" s="1"/>
  <c r="P10" i="5"/>
  <c r="P41" i="5" s="1"/>
  <c r="U10" i="5"/>
  <c r="U41" i="5" s="1"/>
  <c r="T10" i="5"/>
  <c r="T41" i="5" s="1"/>
  <c r="S10" i="5"/>
  <c r="R10" i="5"/>
  <c r="R41" i="5" s="1"/>
  <c r="D11" i="5"/>
  <c r="D42" i="5" s="1"/>
  <c r="L11" i="5"/>
  <c r="S11" i="5"/>
  <c r="M11" i="5"/>
  <c r="R11" i="5"/>
  <c r="R42" i="5" s="1"/>
  <c r="N11" i="5"/>
  <c r="N42" i="5" s="1"/>
  <c r="Q11" i="5"/>
  <c r="Q42" i="5" s="1"/>
  <c r="O11" i="5"/>
  <c r="O42" i="5" s="1"/>
  <c r="K11" i="5"/>
  <c r="K42" i="5" s="1"/>
  <c r="V11" i="5"/>
  <c r="V42" i="5" s="1"/>
  <c r="P11" i="5"/>
  <c r="U11" i="5"/>
  <c r="T11" i="5"/>
  <c r="E23" i="5"/>
  <c r="S23" i="5"/>
  <c r="R23" i="5"/>
  <c r="R54" i="5" s="1"/>
  <c r="Q23" i="5"/>
  <c r="Q54" i="5" s="1"/>
  <c r="P23" i="5"/>
  <c r="P54" i="5" s="1"/>
  <c r="K23" i="5"/>
  <c r="V23" i="5"/>
  <c r="U23" i="5"/>
  <c r="U54" i="5" s="1"/>
  <c r="O23" i="5"/>
  <c r="O54" i="5" s="1"/>
  <c r="N23" i="5"/>
  <c r="T23" i="5"/>
  <c r="M23" i="5"/>
  <c r="L23" i="5"/>
  <c r="C15" i="5"/>
  <c r="S15" i="5"/>
  <c r="S46" i="5" s="1"/>
  <c r="R15" i="5"/>
  <c r="R46" i="5" s="1"/>
  <c r="Q15" i="5"/>
  <c r="Q46" i="5" s="1"/>
  <c r="P15" i="5"/>
  <c r="P46" i="5" s="1"/>
  <c r="K15" i="5"/>
  <c r="L15" i="5"/>
  <c r="L46" i="5" s="1"/>
  <c r="V15" i="5"/>
  <c r="V46" i="5" s="1"/>
  <c r="T15" i="5"/>
  <c r="O15" i="5"/>
  <c r="O46" i="5" s="1"/>
  <c r="U15" i="5"/>
  <c r="N15" i="5"/>
  <c r="M15" i="5"/>
  <c r="C29" i="5"/>
  <c r="S29" i="5"/>
  <c r="S60" i="5" s="1"/>
  <c r="R29" i="5"/>
  <c r="R60" i="5" s="1"/>
  <c r="Q29" i="5"/>
  <c r="Q60" i="5" s="1"/>
  <c r="P29" i="5"/>
  <c r="P60" i="5" s="1"/>
  <c r="K29" i="5"/>
  <c r="K60" i="5" s="1"/>
  <c r="L29" i="5"/>
  <c r="L60" i="5" s="1"/>
  <c r="V29" i="5"/>
  <c r="T29" i="5"/>
  <c r="O29" i="5"/>
  <c r="O60" i="5" s="1"/>
  <c r="M29" i="5"/>
  <c r="U29" i="5"/>
  <c r="N29" i="5"/>
  <c r="N60" i="5" s="1"/>
  <c r="F6" i="5"/>
  <c r="R6" i="5"/>
  <c r="R37" i="5" s="1"/>
  <c r="S6" i="5"/>
  <c r="S37" i="5" s="1"/>
  <c r="T6" i="5"/>
  <c r="T37" i="5" s="1"/>
  <c r="U6" i="5"/>
  <c r="U37" i="5" s="1"/>
  <c r="P6" i="5"/>
  <c r="P37" i="5" s="1"/>
  <c r="Q6" i="5"/>
  <c r="Q37" i="5" s="1"/>
  <c r="O6" i="5"/>
  <c r="O37" i="5" s="1"/>
  <c r="V6" i="5"/>
  <c r="N6" i="5"/>
  <c r="N37" i="5" s="1"/>
  <c r="V12" i="5"/>
  <c r="O12" i="5"/>
  <c r="O43" i="5" s="1"/>
  <c r="Q12" i="5"/>
  <c r="Q43" i="5" s="1"/>
  <c r="U12" i="5"/>
  <c r="T12" i="5"/>
  <c r="R12" i="5"/>
  <c r="R43" i="5" s="1"/>
  <c r="S12" i="5"/>
  <c r="S43" i="5" s="1"/>
  <c r="M12" i="5"/>
  <c r="M43" i="5" s="1"/>
  <c r="N12" i="5"/>
  <c r="L12" i="5"/>
  <c r="P12" i="5"/>
  <c r="P43" i="5" s="1"/>
  <c r="K12" i="5"/>
  <c r="S24" i="5"/>
  <c r="R24" i="5"/>
  <c r="R55" i="5" s="1"/>
  <c r="Q24" i="5"/>
  <c r="Q55" i="5" s="1"/>
  <c r="P24" i="5"/>
  <c r="P55" i="5" s="1"/>
  <c r="K24" i="5"/>
  <c r="T24" i="5"/>
  <c r="O24" i="5"/>
  <c r="O55" i="5" s="1"/>
  <c r="L24" i="5"/>
  <c r="L55" i="5" s="1"/>
  <c r="N24" i="5"/>
  <c r="M24" i="5"/>
  <c r="V24" i="5"/>
  <c r="U24" i="5"/>
  <c r="F14" i="5"/>
  <c r="S14" i="5"/>
  <c r="S45" i="5" s="1"/>
  <c r="R14" i="5"/>
  <c r="R45" i="5" s="1"/>
  <c r="Q14" i="5"/>
  <c r="Q45" i="5" s="1"/>
  <c r="P14" i="5"/>
  <c r="P45" i="5" s="1"/>
  <c r="K14" i="5"/>
  <c r="N14" i="5"/>
  <c r="N45" i="5" s="1"/>
  <c r="V14" i="5"/>
  <c r="V45" i="5" s="1"/>
  <c r="U14" i="5"/>
  <c r="M14" i="5"/>
  <c r="T14" i="5"/>
  <c r="O14" i="5"/>
  <c r="O45" i="5" s="1"/>
  <c r="L14" i="5"/>
  <c r="C16" i="29"/>
  <c r="C16" i="19"/>
  <c r="G14" i="34"/>
  <c r="T30" i="3"/>
  <c r="V30" i="3"/>
  <c r="U30" i="3"/>
  <c r="D31" i="3"/>
  <c r="T31" i="3"/>
  <c r="U31" i="3"/>
  <c r="V31" i="3"/>
  <c r="U8" i="3"/>
  <c r="S8" i="3"/>
  <c r="V8" i="3"/>
  <c r="T8" i="3"/>
  <c r="T20" i="3"/>
  <c r="U20" i="3"/>
  <c r="V20" i="3"/>
  <c r="U32" i="3"/>
  <c r="V32" i="3"/>
  <c r="T32" i="3"/>
  <c r="V21" i="3"/>
  <c r="T21" i="3"/>
  <c r="U21" i="3"/>
  <c r="U9" i="3"/>
  <c r="S9" i="3"/>
  <c r="T9" i="3"/>
  <c r="V9" i="3"/>
  <c r="V10" i="3"/>
  <c r="V41" i="3" s="1"/>
  <c r="U10" i="3"/>
  <c r="T10" i="3"/>
  <c r="U22" i="3"/>
  <c r="V22" i="3"/>
  <c r="T22" i="3"/>
  <c r="T23" i="3"/>
  <c r="U23" i="3"/>
  <c r="V23" i="3"/>
  <c r="U24" i="3"/>
  <c r="V24" i="3"/>
  <c r="T24" i="3"/>
  <c r="U17" i="3"/>
  <c r="T17" i="3"/>
  <c r="V17" i="3"/>
  <c r="T11" i="3"/>
  <c r="U11" i="3"/>
  <c r="V11" i="3"/>
  <c r="S14" i="3"/>
  <c r="T14" i="3"/>
  <c r="U14" i="3"/>
  <c r="V14" i="3"/>
  <c r="V26" i="3"/>
  <c r="U26" i="3"/>
  <c r="T26" i="3"/>
  <c r="T18" i="3"/>
  <c r="U18" i="3"/>
  <c r="V18" i="3"/>
  <c r="T15" i="3"/>
  <c r="S15" i="3"/>
  <c r="U15" i="3"/>
  <c r="V15" i="3"/>
  <c r="U27" i="3"/>
  <c r="V27" i="3"/>
  <c r="T27" i="3"/>
  <c r="S6" i="3"/>
  <c r="S37" i="3" s="1"/>
  <c r="T6" i="3"/>
  <c r="T37" i="3" s="1"/>
  <c r="U6" i="3"/>
  <c r="V6" i="3"/>
  <c r="U12" i="3"/>
  <c r="V12" i="3"/>
  <c r="T12" i="3"/>
  <c r="T16" i="3"/>
  <c r="U16" i="3"/>
  <c r="V16" i="3"/>
  <c r="T28" i="3"/>
  <c r="U28" i="3"/>
  <c r="V28" i="3"/>
  <c r="E19" i="15"/>
  <c r="E17" i="29"/>
  <c r="E16" i="29"/>
  <c r="C14" i="27"/>
  <c r="I21" i="17"/>
  <c r="I19" i="17"/>
  <c r="E6" i="3"/>
  <c r="K30" i="3"/>
  <c r="B32" i="3"/>
  <c r="K12" i="38"/>
  <c r="C13" i="38"/>
  <c r="C15" i="38"/>
  <c r="C18" i="29"/>
  <c r="C15" i="29"/>
  <c r="E15" i="29"/>
  <c r="H19" i="19"/>
  <c r="H15" i="19"/>
  <c r="H17" i="19"/>
  <c r="H16" i="19"/>
  <c r="H18" i="19"/>
  <c r="H29" i="5"/>
  <c r="D21" i="5"/>
  <c r="D52" i="5" s="1"/>
  <c r="H17" i="5"/>
  <c r="B17" i="5"/>
  <c r="F29" i="5"/>
  <c r="I21" i="5"/>
  <c r="B21" i="5"/>
  <c r="G17" i="5"/>
  <c r="D29" i="5"/>
  <c r="D60" i="5" s="1"/>
  <c r="H21" i="5"/>
  <c r="D17" i="5"/>
  <c r="D48" i="5" s="1"/>
  <c r="J9" i="5"/>
  <c r="J29" i="5"/>
  <c r="J17" i="5"/>
  <c r="E8" i="5"/>
  <c r="I8" i="5"/>
  <c r="E12" i="5"/>
  <c r="I12" i="5"/>
  <c r="C16" i="5"/>
  <c r="G16" i="5"/>
  <c r="E20" i="5"/>
  <c r="I20" i="5"/>
  <c r="E24" i="5"/>
  <c r="I24" i="5"/>
  <c r="C10" i="5"/>
  <c r="C41" i="5" s="1"/>
  <c r="C9" i="5"/>
  <c r="C40" i="5" s="1"/>
  <c r="G9" i="5"/>
  <c r="E17" i="5"/>
  <c r="I17" i="5"/>
  <c r="C21" i="5"/>
  <c r="G21" i="5"/>
  <c r="E29" i="5"/>
  <c r="I29" i="5"/>
  <c r="M6" i="5"/>
  <c r="I6" i="5"/>
  <c r="E6" i="5"/>
  <c r="E37" i="5" s="1"/>
  <c r="J31" i="5"/>
  <c r="F31" i="5"/>
  <c r="F62" i="5" s="1"/>
  <c r="B31" i="5"/>
  <c r="H30" i="5"/>
  <c r="D30" i="5"/>
  <c r="D61" i="5" s="1"/>
  <c r="G29" i="5"/>
  <c r="B29" i="5"/>
  <c r="I28" i="5"/>
  <c r="D28" i="5"/>
  <c r="D59" i="5" s="1"/>
  <c r="F27" i="5"/>
  <c r="H26" i="5"/>
  <c r="J24" i="5"/>
  <c r="D24" i="5"/>
  <c r="D55" i="5" s="1"/>
  <c r="F23" i="5"/>
  <c r="F54" i="5" s="1"/>
  <c r="H22" i="5"/>
  <c r="J21" i="5"/>
  <c r="E21" i="5"/>
  <c r="G20" i="5"/>
  <c r="B20" i="5"/>
  <c r="I18" i="5"/>
  <c r="F17" i="5"/>
  <c r="H16" i="5"/>
  <c r="B16" i="5"/>
  <c r="B47" i="5" s="1"/>
  <c r="J15" i="5"/>
  <c r="D15" i="5"/>
  <c r="D46" i="5" s="1"/>
  <c r="H12" i="5"/>
  <c r="C12" i="5"/>
  <c r="J11" i="5"/>
  <c r="E11" i="5"/>
  <c r="G10" i="5"/>
  <c r="I9" i="5"/>
  <c r="D9" i="5"/>
  <c r="F8" i="5"/>
  <c r="E10" i="5"/>
  <c r="I10" i="5"/>
  <c r="C14" i="5"/>
  <c r="C45" i="5" s="1"/>
  <c r="G14" i="5"/>
  <c r="G45" i="5" s="1"/>
  <c r="C18" i="5"/>
  <c r="C49" i="5" s="1"/>
  <c r="G18" i="5"/>
  <c r="E22" i="5"/>
  <c r="I22" i="5"/>
  <c r="C26" i="5"/>
  <c r="G26" i="5"/>
  <c r="B6" i="5"/>
  <c r="B37" i="5" s="1"/>
  <c r="L6" i="5"/>
  <c r="H6" i="5"/>
  <c r="H37" i="5" s="1"/>
  <c r="D6" i="5"/>
  <c r="I31" i="5"/>
  <c r="E31" i="5"/>
  <c r="E62" i="5" s="1"/>
  <c r="G30" i="5"/>
  <c r="G61" i="5" s="1"/>
  <c r="C30" i="5"/>
  <c r="H28" i="5"/>
  <c r="B28" i="5"/>
  <c r="B59" i="5" s="1"/>
  <c r="J27" i="5"/>
  <c r="F26" i="5"/>
  <c r="H24" i="5"/>
  <c r="C24" i="5"/>
  <c r="C55" i="5" s="1"/>
  <c r="J23" i="5"/>
  <c r="G22" i="5"/>
  <c r="B22" i="5"/>
  <c r="B53" i="5" s="1"/>
  <c r="F20" i="5"/>
  <c r="F51" i="5" s="1"/>
  <c r="H18" i="5"/>
  <c r="B18" i="5"/>
  <c r="F16" i="5"/>
  <c r="H15" i="5"/>
  <c r="J14" i="5"/>
  <c r="E14" i="5"/>
  <c r="G12" i="5"/>
  <c r="B12" i="5"/>
  <c r="B43" i="5" s="1"/>
  <c r="I11" i="5"/>
  <c r="F10" i="5"/>
  <c r="H9" i="5"/>
  <c r="B9" i="5"/>
  <c r="B40" i="5" s="1"/>
  <c r="J8" i="5"/>
  <c r="D8" i="5"/>
  <c r="C11" i="5"/>
  <c r="G11" i="5"/>
  <c r="E15" i="5"/>
  <c r="I15" i="5"/>
  <c r="C23" i="5"/>
  <c r="C54" i="5" s="1"/>
  <c r="G23" i="5"/>
  <c r="E27" i="5"/>
  <c r="I27" i="5"/>
  <c r="K6" i="5"/>
  <c r="K37" i="5" s="1"/>
  <c r="G6" i="5"/>
  <c r="G37" i="5" s="1"/>
  <c r="C6" i="5"/>
  <c r="H31" i="5"/>
  <c r="D31" i="5"/>
  <c r="J30" i="5"/>
  <c r="F30" i="5"/>
  <c r="B30" i="5"/>
  <c r="H27" i="5"/>
  <c r="C27" i="5"/>
  <c r="C58" i="5" s="1"/>
  <c r="J26" i="5"/>
  <c r="E26" i="5"/>
  <c r="G24" i="5"/>
  <c r="G55" i="5" s="1"/>
  <c r="B24" i="5"/>
  <c r="B55" i="5" s="1"/>
  <c r="I23" i="5"/>
  <c r="D23" i="5"/>
  <c r="F22" i="5"/>
  <c r="J20" i="5"/>
  <c r="D20" i="5"/>
  <c r="F18" i="5"/>
  <c r="J16" i="5"/>
  <c r="E16" i="5"/>
  <c r="G15" i="5"/>
  <c r="B15" i="5"/>
  <c r="B46" i="5" s="1"/>
  <c r="I14" i="5"/>
  <c r="D14" i="5"/>
  <c r="D45" i="5" s="1"/>
  <c r="F12" i="5"/>
  <c r="F43" i="5" s="1"/>
  <c r="H11" i="5"/>
  <c r="B11" i="5"/>
  <c r="J10" i="5"/>
  <c r="D10" i="5"/>
  <c r="F9" i="5"/>
  <c r="H8" i="5"/>
  <c r="C8" i="5"/>
  <c r="C39" i="5" s="1"/>
  <c r="C28" i="5"/>
  <c r="C59" i="5" s="1"/>
  <c r="G28" i="5"/>
  <c r="J6" i="5"/>
  <c r="G31" i="5"/>
  <c r="G62" i="5" s="1"/>
  <c r="I30" i="5"/>
  <c r="J28" i="5"/>
  <c r="E28" i="5"/>
  <c r="G27" i="5"/>
  <c r="B27" i="5"/>
  <c r="I26" i="5"/>
  <c r="D26" i="5"/>
  <c r="D57" i="5" s="1"/>
  <c r="F24" i="5"/>
  <c r="H23" i="5"/>
  <c r="B23" i="5"/>
  <c r="B54" i="5" s="1"/>
  <c r="J22" i="5"/>
  <c r="D22" i="5"/>
  <c r="D53" i="5" s="1"/>
  <c r="H20" i="5"/>
  <c r="C20" i="5"/>
  <c r="J18" i="5"/>
  <c r="E18" i="5"/>
  <c r="I16" i="5"/>
  <c r="D16" i="5"/>
  <c r="F15" i="5"/>
  <c r="H14" i="5"/>
  <c r="B14" i="5"/>
  <c r="B45" i="5" s="1"/>
  <c r="J12" i="5"/>
  <c r="D12" i="5"/>
  <c r="D43" i="5" s="1"/>
  <c r="F11" i="5"/>
  <c r="F42" i="5" s="1"/>
  <c r="H10" i="5"/>
  <c r="G8" i="5"/>
  <c r="B8" i="5"/>
  <c r="B39" i="5" s="1"/>
  <c r="B12" i="3"/>
  <c r="F12" i="3"/>
  <c r="J12" i="3"/>
  <c r="N12" i="3"/>
  <c r="R12" i="3"/>
  <c r="C12" i="3"/>
  <c r="G12" i="3"/>
  <c r="K12" i="3"/>
  <c r="O12" i="3"/>
  <c r="S12" i="3"/>
  <c r="D12" i="3"/>
  <c r="H12" i="3"/>
  <c r="L12" i="3"/>
  <c r="P12" i="3"/>
  <c r="E12" i="3"/>
  <c r="I12" i="3"/>
  <c r="M12" i="3"/>
  <c r="Q12" i="3"/>
  <c r="D14" i="3"/>
  <c r="H14" i="3"/>
  <c r="L14" i="3"/>
  <c r="P14" i="3"/>
  <c r="E14" i="3"/>
  <c r="I14" i="3"/>
  <c r="M14" i="3"/>
  <c r="Q14" i="3"/>
  <c r="B14" i="3"/>
  <c r="F14" i="3"/>
  <c r="J14" i="3"/>
  <c r="N14" i="3"/>
  <c r="R14" i="3"/>
  <c r="C14" i="3"/>
  <c r="G14" i="3"/>
  <c r="K14" i="3"/>
  <c r="O14" i="3"/>
  <c r="B22" i="3"/>
  <c r="F22" i="3"/>
  <c r="J22" i="3"/>
  <c r="N22" i="3"/>
  <c r="R22" i="3"/>
  <c r="C22" i="3"/>
  <c r="G22" i="3"/>
  <c r="K22" i="3"/>
  <c r="O22" i="3"/>
  <c r="S22" i="3"/>
  <c r="D22" i="3"/>
  <c r="H22" i="3"/>
  <c r="L22" i="3"/>
  <c r="P22" i="3"/>
  <c r="E22" i="3"/>
  <c r="I22" i="3"/>
  <c r="M22" i="3"/>
  <c r="Q22" i="3"/>
  <c r="D11" i="3"/>
  <c r="H11" i="3"/>
  <c r="L11" i="3"/>
  <c r="P11" i="3"/>
  <c r="E11" i="3"/>
  <c r="I11" i="3"/>
  <c r="M11" i="3"/>
  <c r="Q11" i="3"/>
  <c r="B11" i="3"/>
  <c r="F11" i="3"/>
  <c r="J11" i="3"/>
  <c r="N11" i="3"/>
  <c r="R11" i="3"/>
  <c r="C11" i="3"/>
  <c r="G11" i="3"/>
  <c r="K11" i="3"/>
  <c r="O11" i="3"/>
  <c r="S11" i="3"/>
  <c r="B15" i="3"/>
  <c r="F15" i="3"/>
  <c r="J15" i="3"/>
  <c r="N15" i="3"/>
  <c r="R15" i="3"/>
  <c r="C15" i="3"/>
  <c r="G15" i="3"/>
  <c r="K15" i="3"/>
  <c r="O15" i="3"/>
  <c r="D15" i="3"/>
  <c r="H15" i="3"/>
  <c r="L15" i="3"/>
  <c r="P15" i="3"/>
  <c r="E15" i="3"/>
  <c r="I15" i="3"/>
  <c r="M15" i="3"/>
  <c r="Q15" i="3"/>
  <c r="D23" i="3"/>
  <c r="H23" i="3"/>
  <c r="L23" i="3"/>
  <c r="P23" i="3"/>
  <c r="E23" i="3"/>
  <c r="I23" i="3"/>
  <c r="M23" i="3"/>
  <c r="Q23" i="3"/>
  <c r="B23" i="3"/>
  <c r="F23" i="3"/>
  <c r="J23" i="3"/>
  <c r="N23" i="3"/>
  <c r="R23" i="3"/>
  <c r="C23" i="3"/>
  <c r="G23" i="3"/>
  <c r="K23" i="3"/>
  <c r="O23" i="3"/>
  <c r="S23" i="3"/>
  <c r="B27" i="3"/>
  <c r="F27" i="3"/>
  <c r="J27" i="3"/>
  <c r="N27" i="3"/>
  <c r="R27" i="3"/>
  <c r="C27" i="3"/>
  <c r="G27" i="3"/>
  <c r="K27" i="3"/>
  <c r="O27" i="3"/>
  <c r="S27" i="3"/>
  <c r="D27" i="3"/>
  <c r="D58" i="3" s="1"/>
  <c r="H27" i="3"/>
  <c r="L27" i="3"/>
  <c r="P27" i="3"/>
  <c r="E27" i="3"/>
  <c r="I27" i="3"/>
  <c r="M27" i="3"/>
  <c r="Q27" i="3"/>
  <c r="B6" i="3"/>
  <c r="P6" i="3"/>
  <c r="L6" i="3"/>
  <c r="H6" i="3"/>
  <c r="D6" i="3"/>
  <c r="Q32" i="3"/>
  <c r="M32" i="3"/>
  <c r="I32" i="3"/>
  <c r="E32" i="3"/>
  <c r="S31" i="3"/>
  <c r="O31" i="3"/>
  <c r="K31" i="3"/>
  <c r="G31" i="3"/>
  <c r="C31" i="3"/>
  <c r="O30" i="3"/>
  <c r="F30" i="3"/>
  <c r="F61" i="3" s="1"/>
  <c r="B8" i="3"/>
  <c r="B39" i="3" s="1"/>
  <c r="F8" i="3"/>
  <c r="J8" i="3"/>
  <c r="N8" i="3"/>
  <c r="R8" i="3"/>
  <c r="C8" i="3"/>
  <c r="G8" i="3"/>
  <c r="K8" i="3"/>
  <c r="O8" i="3"/>
  <c r="D8" i="3"/>
  <c r="H8" i="3"/>
  <c r="L8" i="3"/>
  <c r="P8" i="3"/>
  <c r="E8" i="3"/>
  <c r="I8" i="3"/>
  <c r="M8" i="3"/>
  <c r="Q8" i="3"/>
  <c r="D16" i="3"/>
  <c r="H16" i="3"/>
  <c r="L16" i="3"/>
  <c r="P16" i="3"/>
  <c r="E16" i="3"/>
  <c r="I16" i="3"/>
  <c r="M16" i="3"/>
  <c r="Q16" i="3"/>
  <c r="B16" i="3"/>
  <c r="F16" i="3"/>
  <c r="J16" i="3"/>
  <c r="N16" i="3"/>
  <c r="R16" i="3"/>
  <c r="C16" i="3"/>
  <c r="G16" i="3"/>
  <c r="K16" i="3"/>
  <c r="O16" i="3"/>
  <c r="S16" i="3"/>
  <c r="B20" i="3"/>
  <c r="B51" i="3" s="1"/>
  <c r="F20" i="3"/>
  <c r="J20" i="3"/>
  <c r="N20" i="3"/>
  <c r="R20" i="3"/>
  <c r="C20" i="3"/>
  <c r="G20" i="3"/>
  <c r="K20" i="3"/>
  <c r="O20" i="3"/>
  <c r="S20" i="3"/>
  <c r="D20" i="3"/>
  <c r="H20" i="3"/>
  <c r="L20" i="3"/>
  <c r="P20" i="3"/>
  <c r="E20" i="3"/>
  <c r="I20" i="3"/>
  <c r="M20" i="3"/>
  <c r="Q20" i="3"/>
  <c r="B24" i="3"/>
  <c r="F24" i="3"/>
  <c r="J24" i="3"/>
  <c r="N24" i="3"/>
  <c r="R24" i="3"/>
  <c r="C24" i="3"/>
  <c r="G24" i="3"/>
  <c r="K24" i="3"/>
  <c r="O24" i="3"/>
  <c r="S24" i="3"/>
  <c r="D24" i="3"/>
  <c r="H24" i="3"/>
  <c r="L24" i="3"/>
  <c r="P24" i="3"/>
  <c r="E24" i="3"/>
  <c r="I24" i="3"/>
  <c r="M24" i="3"/>
  <c r="Q24" i="3"/>
  <c r="D28" i="3"/>
  <c r="D59" i="3" s="1"/>
  <c r="H28" i="3"/>
  <c r="E28" i="3"/>
  <c r="I28" i="3"/>
  <c r="M28" i="3"/>
  <c r="Q28" i="3"/>
  <c r="B28" i="3"/>
  <c r="F28" i="3"/>
  <c r="J28" i="3"/>
  <c r="N28" i="3"/>
  <c r="R28" i="3"/>
  <c r="C28" i="3"/>
  <c r="G28" i="3"/>
  <c r="K28" i="3"/>
  <c r="O28" i="3"/>
  <c r="S28" i="3"/>
  <c r="O6" i="3"/>
  <c r="K6" i="3"/>
  <c r="G6" i="3"/>
  <c r="C6" i="3"/>
  <c r="P32" i="3"/>
  <c r="L32" i="3"/>
  <c r="H32" i="3"/>
  <c r="D32" i="3"/>
  <c r="D63" i="3" s="1"/>
  <c r="R31" i="3"/>
  <c r="N31" i="3"/>
  <c r="J31" i="3"/>
  <c r="F31" i="3"/>
  <c r="B31" i="3"/>
  <c r="N30" i="3"/>
  <c r="B30" i="3"/>
  <c r="D9" i="3"/>
  <c r="H9" i="3"/>
  <c r="L9" i="3"/>
  <c r="P9" i="3"/>
  <c r="E9" i="3"/>
  <c r="I9" i="3"/>
  <c r="M9" i="3"/>
  <c r="Q9" i="3"/>
  <c r="B9" i="3"/>
  <c r="F9" i="3"/>
  <c r="J9" i="3"/>
  <c r="N9" i="3"/>
  <c r="R9" i="3"/>
  <c r="C9" i="3"/>
  <c r="G9" i="3"/>
  <c r="K9" i="3"/>
  <c r="O9" i="3"/>
  <c r="B17" i="3"/>
  <c r="F17" i="3"/>
  <c r="J17" i="3"/>
  <c r="N17" i="3"/>
  <c r="R17" i="3"/>
  <c r="C17" i="3"/>
  <c r="G17" i="3"/>
  <c r="K17" i="3"/>
  <c r="O17" i="3"/>
  <c r="S17" i="3"/>
  <c r="D17" i="3"/>
  <c r="D48" i="3" s="1"/>
  <c r="H17" i="3"/>
  <c r="L17" i="3"/>
  <c r="P17" i="3"/>
  <c r="E17" i="3"/>
  <c r="I17" i="3"/>
  <c r="M17" i="3"/>
  <c r="Q17" i="3"/>
  <c r="D21" i="3"/>
  <c r="H21" i="3"/>
  <c r="L21" i="3"/>
  <c r="P21" i="3"/>
  <c r="E21" i="3"/>
  <c r="I21" i="3"/>
  <c r="M21" i="3"/>
  <c r="Q21" i="3"/>
  <c r="B21" i="3"/>
  <c r="F21" i="3"/>
  <c r="J21" i="3"/>
  <c r="N21" i="3"/>
  <c r="R21" i="3"/>
  <c r="C21" i="3"/>
  <c r="G21" i="3"/>
  <c r="K21" i="3"/>
  <c r="O21" i="3"/>
  <c r="S21" i="3"/>
  <c r="R6" i="3"/>
  <c r="R37" i="3" s="1"/>
  <c r="N6" i="3"/>
  <c r="N37" i="3" s="1"/>
  <c r="J6" i="3"/>
  <c r="F6" i="3"/>
  <c r="S32" i="3"/>
  <c r="O32" i="3"/>
  <c r="K32" i="3"/>
  <c r="G32" i="3"/>
  <c r="C32" i="3"/>
  <c r="Q31" i="3"/>
  <c r="M31" i="3"/>
  <c r="I31" i="3"/>
  <c r="E31" i="3"/>
  <c r="S30" i="3"/>
  <c r="P28" i="3"/>
  <c r="B10" i="3"/>
  <c r="F10" i="3"/>
  <c r="J10" i="3"/>
  <c r="N10" i="3"/>
  <c r="R10" i="3"/>
  <c r="C10" i="3"/>
  <c r="G10" i="3"/>
  <c r="K10" i="3"/>
  <c r="O10" i="3"/>
  <c r="S10" i="3"/>
  <c r="D10" i="3"/>
  <c r="H10" i="3"/>
  <c r="L10" i="3"/>
  <c r="P10" i="3"/>
  <c r="E10" i="3"/>
  <c r="I10" i="3"/>
  <c r="M10" i="3"/>
  <c r="Q10" i="3"/>
  <c r="D18" i="3"/>
  <c r="H18" i="3"/>
  <c r="L18" i="3"/>
  <c r="P18" i="3"/>
  <c r="E18" i="3"/>
  <c r="I18" i="3"/>
  <c r="M18" i="3"/>
  <c r="Q18" i="3"/>
  <c r="B18" i="3"/>
  <c r="F18" i="3"/>
  <c r="J18" i="3"/>
  <c r="N18" i="3"/>
  <c r="R18" i="3"/>
  <c r="C18" i="3"/>
  <c r="C49" i="3" s="1"/>
  <c r="G18" i="3"/>
  <c r="K18" i="3"/>
  <c r="O18" i="3"/>
  <c r="S18" i="3"/>
  <c r="D26" i="3"/>
  <c r="H26" i="3"/>
  <c r="L26" i="3"/>
  <c r="P26" i="3"/>
  <c r="E26" i="3"/>
  <c r="I26" i="3"/>
  <c r="M26" i="3"/>
  <c r="Q26" i="3"/>
  <c r="B26" i="3"/>
  <c r="F26" i="3"/>
  <c r="J26" i="3"/>
  <c r="N26" i="3"/>
  <c r="R26" i="3"/>
  <c r="C26" i="3"/>
  <c r="G26" i="3"/>
  <c r="K26" i="3"/>
  <c r="O26" i="3"/>
  <c r="S26" i="3"/>
  <c r="C30" i="3"/>
  <c r="G30" i="3"/>
  <c r="D30" i="3"/>
  <c r="H30" i="3"/>
  <c r="L30" i="3"/>
  <c r="P30" i="3"/>
  <c r="E30" i="3"/>
  <c r="I30" i="3"/>
  <c r="M30" i="3"/>
  <c r="Q30" i="3"/>
  <c r="Q6" i="3"/>
  <c r="Q37" i="3" s="1"/>
  <c r="M6" i="3"/>
  <c r="I6" i="3"/>
  <c r="R32" i="3"/>
  <c r="N32" i="3"/>
  <c r="J32" i="3"/>
  <c r="F32" i="3"/>
  <c r="P31" i="3"/>
  <c r="L31" i="3"/>
  <c r="H31" i="3"/>
  <c r="R30" i="3"/>
  <c r="J30" i="3"/>
  <c r="L28" i="3"/>
  <c r="F14" i="15"/>
  <c r="G14" i="15"/>
  <c r="D14" i="15"/>
  <c r="G16" i="15"/>
  <c r="F16" i="15"/>
  <c r="D16" i="15"/>
  <c r="F18" i="15"/>
  <c r="G18" i="15"/>
  <c r="D18" i="15"/>
  <c r="G15" i="15"/>
  <c r="D15" i="15"/>
  <c r="F15" i="15"/>
  <c r="F17" i="15"/>
  <c r="G17" i="15"/>
  <c r="D17" i="15"/>
  <c r="C17" i="15"/>
  <c r="C8" i="13"/>
  <c r="E8" i="13"/>
  <c r="G8" i="13"/>
  <c r="D8" i="13"/>
  <c r="F8" i="13"/>
  <c r="B8" i="13"/>
  <c r="D7" i="13"/>
  <c r="F7" i="13"/>
  <c r="B7" i="13"/>
  <c r="C7" i="13"/>
  <c r="E7" i="13"/>
  <c r="G7" i="13"/>
  <c r="G5" i="13"/>
  <c r="E5" i="13"/>
  <c r="C5" i="13"/>
  <c r="G6" i="13"/>
  <c r="E6" i="13"/>
  <c r="C6" i="13"/>
  <c r="B5" i="13"/>
  <c r="D12" i="13" s="1"/>
  <c r="F5" i="13"/>
  <c r="B6" i="13"/>
  <c r="F6" i="13"/>
  <c r="C15" i="19"/>
  <c r="C18" i="19"/>
  <c r="D12" i="38"/>
  <c r="F12" i="38"/>
  <c r="H12" i="38"/>
  <c r="J12" i="38"/>
  <c r="D13" i="38"/>
  <c r="F13" i="38"/>
  <c r="H13" i="38"/>
  <c r="J13" i="38"/>
  <c r="D14" i="38"/>
  <c r="F14" i="38"/>
  <c r="H14" i="38"/>
  <c r="J14" i="38"/>
  <c r="D15" i="38"/>
  <c r="F15" i="38"/>
  <c r="H15" i="38"/>
  <c r="J15" i="38"/>
  <c r="E13" i="38"/>
  <c r="G13" i="38"/>
  <c r="I13" i="38"/>
  <c r="K13" i="38"/>
  <c r="E15" i="38"/>
  <c r="G15" i="38"/>
  <c r="I15" i="38"/>
  <c r="C12" i="38"/>
  <c r="E12" i="38"/>
  <c r="G12" i="38"/>
  <c r="I12" i="38"/>
  <c r="C14" i="38"/>
  <c r="E14" i="38"/>
  <c r="G14" i="38"/>
  <c r="I14" i="38"/>
  <c r="D14" i="34"/>
  <c r="H14" i="34"/>
  <c r="D15" i="34"/>
  <c r="H15" i="34"/>
  <c r="D16" i="34"/>
  <c r="H16" i="34"/>
  <c r="D17" i="34"/>
  <c r="H17" i="34"/>
  <c r="E14" i="34"/>
  <c r="I14" i="34"/>
  <c r="E15" i="34"/>
  <c r="G15" i="34"/>
  <c r="I15" i="34"/>
  <c r="C16" i="34"/>
  <c r="E16" i="34"/>
  <c r="G16" i="34"/>
  <c r="I16" i="34"/>
  <c r="C17" i="34"/>
  <c r="E17" i="34"/>
  <c r="G17" i="34"/>
  <c r="I17" i="34"/>
  <c r="D15" i="29"/>
  <c r="F15" i="29"/>
  <c r="H15" i="29"/>
  <c r="J15" i="29"/>
  <c r="L15" i="29"/>
  <c r="N15" i="29"/>
  <c r="P15" i="29"/>
  <c r="D16" i="29"/>
  <c r="F16" i="29"/>
  <c r="H16" i="29"/>
  <c r="J16" i="29"/>
  <c r="L16" i="29"/>
  <c r="N16" i="29"/>
  <c r="P16" i="29"/>
  <c r="D17" i="29"/>
  <c r="F17" i="29"/>
  <c r="H17" i="29"/>
  <c r="J17" i="29"/>
  <c r="L17" i="29"/>
  <c r="N17" i="29"/>
  <c r="P17" i="29"/>
  <c r="D18" i="29"/>
  <c r="F18" i="29"/>
  <c r="H18" i="29"/>
  <c r="J18" i="29"/>
  <c r="L18" i="29"/>
  <c r="N18" i="29"/>
  <c r="P18" i="29"/>
  <c r="G15" i="29"/>
  <c r="I15" i="29"/>
  <c r="K15" i="29"/>
  <c r="M15" i="29"/>
  <c r="O15" i="29"/>
  <c r="Q15" i="29"/>
  <c r="G16" i="29"/>
  <c r="I16" i="29"/>
  <c r="K16" i="29"/>
  <c r="M16" i="29"/>
  <c r="O16" i="29"/>
  <c r="Q16" i="29"/>
  <c r="G17" i="29"/>
  <c r="I17" i="29"/>
  <c r="K17" i="29"/>
  <c r="M17" i="29"/>
  <c r="O17" i="29"/>
  <c r="Q17" i="29"/>
  <c r="E18" i="29"/>
  <c r="G18" i="29"/>
  <c r="I18" i="29"/>
  <c r="K18" i="29"/>
  <c r="M18" i="29"/>
  <c r="O18" i="29"/>
  <c r="Q18" i="29"/>
  <c r="D14" i="27"/>
  <c r="F14" i="27"/>
  <c r="H14" i="27"/>
  <c r="C15" i="27"/>
  <c r="E15" i="27"/>
  <c r="G15" i="27"/>
  <c r="D16" i="27"/>
  <c r="F16" i="27"/>
  <c r="H16" i="27"/>
  <c r="C17" i="27"/>
  <c r="E17" i="27"/>
  <c r="G17" i="27"/>
  <c r="E14" i="27"/>
  <c r="G14" i="27"/>
  <c r="D15" i="27"/>
  <c r="F15" i="27"/>
  <c r="H15" i="27"/>
  <c r="C16" i="27"/>
  <c r="E16" i="27"/>
  <c r="G16" i="27"/>
  <c r="D17" i="27"/>
  <c r="F17" i="27"/>
  <c r="H17" i="27"/>
  <c r="D16" i="23"/>
  <c r="F16" i="23"/>
  <c r="H16" i="23"/>
  <c r="J16" i="23"/>
  <c r="C17" i="23"/>
  <c r="E17" i="23"/>
  <c r="G17" i="23"/>
  <c r="I17" i="23"/>
  <c r="D18" i="23"/>
  <c r="F18" i="23"/>
  <c r="H18" i="23"/>
  <c r="J18" i="23"/>
  <c r="C19" i="23"/>
  <c r="G19" i="23"/>
  <c r="C16" i="23"/>
  <c r="E16" i="23"/>
  <c r="G16" i="23"/>
  <c r="I16" i="23"/>
  <c r="D17" i="23"/>
  <c r="F17" i="23"/>
  <c r="H17" i="23"/>
  <c r="J17" i="23"/>
  <c r="C18" i="23"/>
  <c r="E18" i="23"/>
  <c r="G18" i="23"/>
  <c r="I18" i="23"/>
  <c r="D19" i="23"/>
  <c r="H19" i="23"/>
  <c r="D15" i="19"/>
  <c r="F15" i="19"/>
  <c r="D16" i="19"/>
  <c r="F16" i="19"/>
  <c r="D17" i="19"/>
  <c r="F17" i="19"/>
  <c r="D18" i="19"/>
  <c r="F18" i="19"/>
  <c r="C19" i="19"/>
  <c r="E19" i="19"/>
  <c r="G19" i="19"/>
  <c r="E15" i="19"/>
  <c r="E16" i="19"/>
  <c r="E17" i="19"/>
  <c r="E18" i="19"/>
  <c r="G18" i="19"/>
  <c r="D19" i="19"/>
  <c r="F19" i="19"/>
  <c r="D19" i="17"/>
  <c r="F19" i="17"/>
  <c r="D20" i="17"/>
  <c r="F20" i="17"/>
  <c r="H20" i="17"/>
  <c r="D21" i="17"/>
  <c r="F21" i="17"/>
  <c r="H21" i="17"/>
  <c r="D22" i="17"/>
  <c r="F22" i="17"/>
  <c r="H22" i="17"/>
  <c r="C20" i="17"/>
  <c r="E20" i="17"/>
  <c r="G20" i="17"/>
  <c r="I20" i="17"/>
  <c r="C22" i="17"/>
  <c r="E22" i="17"/>
  <c r="G22" i="17"/>
  <c r="I22" i="17"/>
  <c r="C19" i="17"/>
  <c r="E19" i="17"/>
  <c r="C21" i="17"/>
  <c r="E21" i="17"/>
  <c r="G21" i="17"/>
  <c r="D19" i="15"/>
  <c r="C14" i="15"/>
  <c r="C15" i="15"/>
  <c r="C16" i="15"/>
  <c r="C18" i="15"/>
  <c r="C19" i="15"/>
  <c r="F19" i="15"/>
  <c r="I54" i="5" l="1"/>
  <c r="V55" i="3"/>
  <c r="V40" i="5"/>
  <c r="V39" i="5"/>
  <c r="U61" i="5"/>
  <c r="U48" i="5"/>
  <c r="J54" i="5"/>
  <c r="J60" i="5"/>
  <c r="V59" i="3"/>
  <c r="V40" i="3"/>
  <c r="J37" i="5"/>
  <c r="H40" i="5"/>
  <c r="I62" i="5"/>
  <c r="J55" i="5"/>
  <c r="J40" i="5"/>
  <c r="U59" i="3"/>
  <c r="T40" i="3"/>
  <c r="T55" i="5"/>
  <c r="V54" i="5"/>
  <c r="V49" i="5"/>
  <c r="G59" i="5"/>
  <c r="E57" i="5"/>
  <c r="G53" i="5"/>
  <c r="I41" i="5"/>
  <c r="T59" i="3"/>
  <c r="T58" i="5"/>
  <c r="I42" i="5"/>
  <c r="I61" i="5"/>
  <c r="H49" i="5"/>
  <c r="J48" i="5"/>
  <c r="U48" i="3"/>
  <c r="J62" i="5"/>
  <c r="T55" i="3"/>
  <c r="J46" i="5"/>
  <c r="F41" i="5"/>
  <c r="I37" i="5"/>
  <c r="V58" i="3"/>
  <c r="P37" i="3"/>
  <c r="H54" i="5"/>
  <c r="G46" i="5"/>
  <c r="J57" i="5"/>
  <c r="E58" i="5"/>
  <c r="E41" i="5"/>
  <c r="H41" i="5"/>
  <c r="T57" i="3"/>
  <c r="U51" i="3"/>
  <c r="H60" i="5"/>
  <c r="U57" i="3"/>
  <c r="I45" i="5"/>
  <c r="I55" i="5"/>
  <c r="T58" i="3"/>
  <c r="E55" i="5"/>
  <c r="V39" i="3"/>
  <c r="T43" i="5"/>
  <c r="K54" i="5"/>
  <c r="K39" i="5"/>
  <c r="H51" i="5"/>
  <c r="J39" i="5"/>
  <c r="H43" i="5"/>
  <c r="T51" i="3"/>
  <c r="J53" i="5"/>
  <c r="T39" i="3"/>
  <c r="M59" i="5"/>
  <c r="U55" i="3"/>
  <c r="K55" i="5"/>
  <c r="K61" i="5"/>
  <c r="V57" i="3"/>
  <c r="K45" i="5"/>
  <c r="K46" i="5"/>
  <c r="J43" i="5"/>
  <c r="I58" i="5"/>
  <c r="H57" i="5"/>
  <c r="V45" i="3"/>
  <c r="L49" i="5"/>
  <c r="V48" i="5"/>
  <c r="E49" i="5"/>
  <c r="G58" i="5"/>
  <c r="J41" i="5"/>
  <c r="J51" i="5"/>
  <c r="J61" i="5"/>
  <c r="G42" i="5"/>
  <c r="H46" i="5"/>
  <c r="I53" i="5"/>
  <c r="E42" i="5"/>
  <c r="E52" i="5"/>
  <c r="I48" i="5"/>
  <c r="E43" i="5"/>
  <c r="F60" i="5"/>
  <c r="U43" i="3"/>
  <c r="V49" i="3"/>
  <c r="T42" i="3"/>
  <c r="U53" i="3"/>
  <c r="V63" i="3"/>
  <c r="T45" i="5"/>
  <c r="V55" i="5"/>
  <c r="V37" i="5"/>
  <c r="U46" i="5"/>
  <c r="M54" i="5"/>
  <c r="T42" i="5"/>
  <c r="O37" i="3"/>
  <c r="G39" i="5"/>
  <c r="C51" i="5"/>
  <c r="J59" i="5"/>
  <c r="H42" i="5"/>
  <c r="D54" i="5"/>
  <c r="H62" i="5"/>
  <c r="D39" i="5"/>
  <c r="B49" i="5"/>
  <c r="C61" i="5"/>
  <c r="G49" i="5"/>
  <c r="C43" i="5"/>
  <c r="H53" i="5"/>
  <c r="B62" i="5"/>
  <c r="G40" i="5"/>
  <c r="E39" i="5"/>
  <c r="H48" i="5"/>
  <c r="U37" i="3"/>
  <c r="T49" i="3"/>
  <c r="T48" i="3"/>
  <c r="U41" i="3"/>
  <c r="V51" i="3"/>
  <c r="U45" i="5"/>
  <c r="N55" i="5"/>
  <c r="N43" i="5"/>
  <c r="V60" i="5"/>
  <c r="T46" i="5"/>
  <c r="N54" i="5"/>
  <c r="P42" i="5"/>
  <c r="S41" i="5"/>
  <c r="S49" i="5"/>
  <c r="R59" i="5"/>
  <c r="Q58" i="5"/>
  <c r="K53" i="5"/>
  <c r="N51" i="5"/>
  <c r="T62" i="5"/>
  <c r="M47" i="5"/>
  <c r="L52" i="5"/>
  <c r="U40" i="5"/>
  <c r="S39" i="5"/>
  <c r="L61" i="5"/>
  <c r="M48" i="5"/>
  <c r="L57" i="5"/>
  <c r="F46" i="5"/>
  <c r="H39" i="5"/>
  <c r="J47" i="5"/>
  <c r="H58" i="5"/>
  <c r="G43" i="5"/>
  <c r="H55" i="5"/>
  <c r="D40" i="5"/>
  <c r="I49" i="5"/>
  <c r="I59" i="5"/>
  <c r="E60" i="5"/>
  <c r="G47" i="5"/>
  <c r="G48" i="5"/>
  <c r="T47" i="3"/>
  <c r="U46" i="3"/>
  <c r="T54" i="3"/>
  <c r="T52" i="3"/>
  <c r="V62" i="3"/>
  <c r="C60" i="5"/>
  <c r="M42" i="5"/>
  <c r="Q41" i="5"/>
  <c r="O49" i="5"/>
  <c r="O59" i="5"/>
  <c r="L58" i="5"/>
  <c r="T53" i="5"/>
  <c r="L51" i="5"/>
  <c r="O62" i="5"/>
  <c r="V47" i="5"/>
  <c r="N52" i="5"/>
  <c r="F52" i="5"/>
  <c r="K40" i="5"/>
  <c r="T39" i="5"/>
  <c r="R61" i="5"/>
  <c r="Q48" i="5"/>
  <c r="P57" i="5"/>
  <c r="H47" i="5"/>
  <c r="F58" i="5"/>
  <c r="M37" i="5"/>
  <c r="I51" i="5"/>
  <c r="H52" i="5"/>
  <c r="V47" i="3"/>
  <c r="U58" i="3"/>
  <c r="U45" i="3"/>
  <c r="V54" i="3"/>
  <c r="U40" i="3"/>
  <c r="U43" i="5"/>
  <c r="L41" i="5"/>
  <c r="M49" i="5"/>
  <c r="T59" i="5"/>
  <c r="U58" i="5"/>
  <c r="M40" i="5"/>
  <c r="U39" i="5"/>
  <c r="K48" i="5"/>
  <c r="U57" i="5"/>
  <c r="H45" i="5"/>
  <c r="F55" i="5"/>
  <c r="E47" i="5"/>
  <c r="G54" i="5"/>
  <c r="L37" i="5"/>
  <c r="F39" i="5"/>
  <c r="F48" i="5"/>
  <c r="I60" i="5"/>
  <c r="E51" i="5"/>
  <c r="U47" i="3"/>
  <c r="V46" i="3"/>
  <c r="T45" i="3"/>
  <c r="U54" i="3"/>
  <c r="U52" i="3"/>
  <c r="U39" i="3"/>
  <c r="U59" i="5"/>
  <c r="V58" i="5"/>
  <c r="L53" i="5"/>
  <c r="M51" i="5"/>
  <c r="L62" i="5"/>
  <c r="L40" i="5"/>
  <c r="K57" i="5"/>
  <c r="D47" i="5"/>
  <c r="I57" i="5"/>
  <c r="F40" i="5"/>
  <c r="F49" i="5"/>
  <c r="B61" i="5"/>
  <c r="I46" i="5"/>
  <c r="E45" i="5"/>
  <c r="F57" i="5"/>
  <c r="G57" i="5"/>
  <c r="I40" i="5"/>
  <c r="B51" i="5"/>
  <c r="B60" i="5"/>
  <c r="G52" i="5"/>
  <c r="C47" i="5"/>
  <c r="B52" i="5"/>
  <c r="T43" i="3"/>
  <c r="V42" i="3"/>
  <c r="T53" i="3"/>
  <c r="V52" i="3"/>
  <c r="U62" i="3"/>
  <c r="L45" i="5"/>
  <c r="F45" i="5"/>
  <c r="S55" i="5"/>
  <c r="V43" i="5"/>
  <c r="U60" i="5"/>
  <c r="M46" i="5"/>
  <c r="C46" i="5"/>
  <c r="S54" i="5"/>
  <c r="S42" i="5"/>
  <c r="M41" i="5"/>
  <c r="K49" i="5"/>
  <c r="V59" i="5"/>
  <c r="M58" i="5"/>
  <c r="U53" i="5"/>
  <c r="O51" i="5"/>
  <c r="M62" i="5"/>
  <c r="N47" i="5"/>
  <c r="O52" i="5"/>
  <c r="N40" i="5"/>
  <c r="E40" i="5"/>
  <c r="O39" i="5"/>
  <c r="S61" i="5"/>
  <c r="R48" i="5"/>
  <c r="Q57" i="5"/>
  <c r="I47" i="5"/>
  <c r="B58" i="5"/>
  <c r="D41" i="5"/>
  <c r="D51" i="5"/>
  <c r="F61" i="5"/>
  <c r="E46" i="5"/>
  <c r="J45" i="5"/>
  <c r="J58" i="5"/>
  <c r="C57" i="5"/>
  <c r="G41" i="5"/>
  <c r="G51" i="5"/>
  <c r="G60" i="5"/>
  <c r="C52" i="5"/>
  <c r="I43" i="5"/>
  <c r="I52" i="5"/>
  <c r="V43" i="3"/>
  <c r="T46" i="3"/>
  <c r="U42" i="3"/>
  <c r="V53" i="3"/>
  <c r="T63" i="3"/>
  <c r="T62" i="3"/>
  <c r="U55" i="5"/>
  <c r="K43" i="5"/>
  <c r="M60" i="5"/>
  <c r="N46" i="5"/>
  <c r="L54" i="5"/>
  <c r="E54" i="5"/>
  <c r="L42" i="5"/>
  <c r="V41" i="5"/>
  <c r="P49" i="5"/>
  <c r="K59" i="5"/>
  <c r="N58" i="5"/>
  <c r="M53" i="5"/>
  <c r="U51" i="5"/>
  <c r="N62" i="5"/>
  <c r="O47" i="5"/>
  <c r="V52" i="5"/>
  <c r="R40" i="5"/>
  <c r="N39" i="5"/>
  <c r="V61" i="5"/>
  <c r="E61" i="5"/>
  <c r="S48" i="5"/>
  <c r="R57" i="5"/>
  <c r="K41" i="5"/>
  <c r="Q49" i="5"/>
  <c r="P59" i="5"/>
  <c r="K58" i="5"/>
  <c r="N53" i="5"/>
  <c r="T51" i="5"/>
  <c r="U62" i="5"/>
  <c r="L47" i="5"/>
  <c r="T52" i="5"/>
  <c r="T40" i="5"/>
  <c r="M39" i="5"/>
  <c r="N61" i="5"/>
  <c r="L48" i="5"/>
  <c r="C48" i="5"/>
  <c r="S57" i="5"/>
  <c r="J49" i="5"/>
  <c r="E59" i="5"/>
  <c r="B42" i="5"/>
  <c r="F53" i="5"/>
  <c r="D62" i="5"/>
  <c r="C42" i="5"/>
  <c r="F47" i="5"/>
  <c r="H59" i="5"/>
  <c r="E53" i="5"/>
  <c r="J42" i="5"/>
  <c r="J52" i="5"/>
  <c r="H61" i="5"/>
  <c r="E48" i="5"/>
  <c r="I39" i="5"/>
  <c r="B48" i="5"/>
  <c r="V37" i="3"/>
  <c r="U49" i="3"/>
  <c r="V48" i="3"/>
  <c r="T41" i="3"/>
  <c r="U63" i="3"/>
  <c r="M45" i="5"/>
  <c r="M55" i="5"/>
  <c r="L43" i="5"/>
  <c r="T60" i="5"/>
  <c r="T54" i="5"/>
  <c r="U42" i="5"/>
  <c r="B41" i="5"/>
  <c r="R49" i="5"/>
  <c r="Q59" i="5"/>
  <c r="P58" i="5"/>
  <c r="V53" i="5"/>
  <c r="V51" i="5"/>
  <c r="V62" i="5"/>
  <c r="T47" i="5"/>
  <c r="U52" i="5"/>
  <c r="P40" i="5"/>
  <c r="L39" i="5"/>
  <c r="O61" i="5"/>
  <c r="O48" i="5"/>
  <c r="N57" i="5"/>
  <c r="B57" i="5"/>
  <c r="E13" i="13"/>
  <c r="E15" i="13"/>
  <c r="D15" i="13"/>
  <c r="D43" i="3"/>
  <c r="D45" i="3"/>
  <c r="K57" i="3"/>
  <c r="K63" i="3"/>
  <c r="E58" i="3"/>
  <c r="M48" i="3"/>
  <c r="E43" i="3"/>
  <c r="D40" i="3"/>
  <c r="C37" i="3"/>
  <c r="H51" i="3"/>
  <c r="H49" i="3"/>
  <c r="H63" i="3"/>
  <c r="C53" i="3"/>
  <c r="B33" i="3"/>
  <c r="D52" i="3"/>
  <c r="I37" i="3"/>
  <c r="D37" i="3"/>
  <c r="O54" i="3"/>
  <c r="I45" i="3"/>
  <c r="D42" i="3"/>
  <c r="C41" i="3"/>
  <c r="C63" i="3"/>
  <c r="I47" i="3"/>
  <c r="G43" i="3"/>
  <c r="G58" i="3"/>
  <c r="B55" i="3"/>
  <c r="J42" i="3"/>
  <c r="H54" i="3"/>
  <c r="K43" i="3"/>
  <c r="F45" i="3"/>
  <c r="H45" i="3"/>
  <c r="D54" i="3"/>
  <c r="J45" i="3"/>
  <c r="H39" i="3"/>
  <c r="I58" i="3"/>
  <c r="I55" i="3"/>
  <c r="F49" i="3"/>
  <c r="E55" i="3"/>
  <c r="J41" i="3"/>
  <c r="F59" i="3"/>
  <c r="F55" i="3"/>
  <c r="C47" i="3"/>
  <c r="H47" i="3"/>
  <c r="C46" i="3"/>
  <c r="C43" i="3"/>
  <c r="J54" i="3"/>
  <c r="D47" i="3"/>
  <c r="H62" i="3"/>
  <c r="I61" i="3"/>
  <c r="C57" i="3"/>
  <c r="B59" i="3"/>
  <c r="I54" i="3"/>
  <c r="E61" i="3"/>
  <c r="F52" i="3"/>
  <c r="I48" i="3"/>
  <c r="F40" i="3"/>
  <c r="H55" i="3"/>
  <c r="I46" i="3"/>
  <c r="F42" i="3"/>
  <c r="H40" i="3"/>
  <c r="F53" i="3"/>
  <c r="I42" i="3"/>
  <c r="G48" i="3"/>
  <c r="H41" i="3"/>
  <c r="E48" i="3"/>
  <c r="B40" i="3"/>
  <c r="E63" i="3"/>
  <c r="J58" i="3"/>
  <c r="J53" i="3"/>
  <c r="J43" i="3"/>
  <c r="H42" i="3"/>
  <c r="J61" i="3"/>
  <c r="E41" i="3"/>
  <c r="F54" i="3"/>
  <c r="J37" i="3"/>
  <c r="I39" i="3"/>
  <c r="F58" i="3"/>
  <c r="F46" i="3"/>
  <c r="H43" i="3"/>
  <c r="J49" i="3"/>
  <c r="H52" i="3"/>
  <c r="G59" i="3"/>
  <c r="F39" i="3"/>
  <c r="J59" i="3"/>
  <c r="B52" i="3"/>
  <c r="J51" i="3"/>
  <c r="B47" i="3"/>
  <c r="E39" i="3"/>
  <c r="J39" i="3"/>
  <c r="B46" i="3"/>
  <c r="I63" i="3"/>
  <c r="E51" i="3"/>
  <c r="G57" i="3"/>
  <c r="F62" i="3"/>
  <c r="D55" i="3"/>
  <c r="I53" i="3"/>
  <c r="F63" i="3"/>
  <c r="J57" i="3"/>
  <c r="F48" i="3"/>
  <c r="J62" i="3"/>
  <c r="I59" i="3"/>
  <c r="I51" i="3"/>
  <c r="J46" i="3"/>
  <c r="I43" i="3"/>
  <c r="H53" i="3"/>
  <c r="J63" i="3"/>
  <c r="F57" i="3"/>
  <c r="E62" i="3"/>
  <c r="B48" i="3"/>
  <c r="E59" i="3"/>
  <c r="H46" i="3"/>
  <c r="I62" i="3"/>
  <c r="I52" i="3"/>
  <c r="H48" i="3"/>
  <c r="I40" i="3"/>
  <c r="H59" i="3"/>
  <c r="H58" i="3"/>
  <c r="L42" i="3"/>
  <c r="L51" i="3"/>
  <c r="M63" i="3"/>
  <c r="N39" i="3"/>
  <c r="M52" i="3"/>
  <c r="D37" i="5"/>
  <c r="P43" i="3"/>
  <c r="M40" i="3"/>
  <c r="L48" i="3"/>
  <c r="M62" i="3"/>
  <c r="G55" i="3"/>
  <c r="G62" i="3"/>
  <c r="G47" i="3"/>
  <c r="G41" i="3"/>
  <c r="G52" i="3"/>
  <c r="L52" i="3"/>
  <c r="L63" i="3"/>
  <c r="D51" i="3"/>
  <c r="E47" i="3"/>
  <c r="D39" i="3"/>
  <c r="N63" i="3"/>
  <c r="G61" i="3"/>
  <c r="E52" i="3"/>
  <c r="O57" i="3"/>
  <c r="E57" i="3"/>
  <c r="G63" i="3"/>
  <c r="G51" i="3"/>
  <c r="G39" i="3"/>
  <c r="C37" i="5"/>
  <c r="F13" i="13"/>
  <c r="C13" i="13"/>
  <c r="G13" i="13"/>
  <c r="D13" i="13"/>
  <c r="E14" i="13"/>
  <c r="L55" i="3"/>
  <c r="R63" i="3"/>
  <c r="S57" i="3"/>
  <c r="Q57" i="3"/>
  <c r="S49" i="3"/>
  <c r="Q49" i="3"/>
  <c r="Q41" i="3"/>
  <c r="S41" i="3"/>
  <c r="S63" i="3"/>
  <c r="R52" i="3"/>
  <c r="R48" i="3"/>
  <c r="R40" i="3"/>
  <c r="R59" i="3"/>
  <c r="R55" i="3"/>
  <c r="R51" i="3"/>
  <c r="R47" i="3"/>
  <c r="R39" i="3"/>
  <c r="R58" i="3"/>
  <c r="R54" i="3"/>
  <c r="R46" i="3"/>
  <c r="R42" i="3"/>
  <c r="R53" i="3"/>
  <c r="R45" i="3"/>
  <c r="R43" i="3"/>
  <c r="R57" i="3"/>
  <c r="R49" i="3"/>
  <c r="R41" i="3"/>
  <c r="Q62" i="3"/>
  <c r="S52" i="3"/>
  <c r="Q52" i="3"/>
  <c r="Q48" i="3"/>
  <c r="S48" i="3"/>
  <c r="S40" i="3"/>
  <c r="Q40" i="3"/>
  <c r="R62" i="3"/>
  <c r="S59" i="3"/>
  <c r="Q59" i="3"/>
  <c r="Q55" i="3"/>
  <c r="S55" i="3"/>
  <c r="Q51" i="3"/>
  <c r="S51" i="3"/>
  <c r="S47" i="3"/>
  <c r="Q47" i="3"/>
  <c r="Q39" i="3"/>
  <c r="S39" i="3"/>
  <c r="S62" i="3"/>
  <c r="Q63" i="3"/>
  <c r="Q58" i="3"/>
  <c r="S58" i="3"/>
  <c r="S54" i="3"/>
  <c r="Q54" i="3"/>
  <c r="Q46" i="3"/>
  <c r="S46" i="3"/>
  <c r="S42" i="3"/>
  <c r="Q42" i="3"/>
  <c r="Q53" i="3"/>
  <c r="S53" i="3"/>
  <c r="S45" i="3"/>
  <c r="Q45" i="3"/>
  <c r="Q43" i="3"/>
  <c r="S43" i="3"/>
  <c r="J55" i="3"/>
  <c r="J47" i="3"/>
  <c r="C40" i="3"/>
  <c r="M58" i="3"/>
  <c r="D62" i="3"/>
  <c r="B58" i="3"/>
  <c r="B54" i="3"/>
  <c r="D46" i="3"/>
  <c r="B63" i="3"/>
  <c r="C62" i="3"/>
  <c r="C58" i="3"/>
  <c r="B53" i="3"/>
  <c r="B45" i="3"/>
  <c r="B42" i="3"/>
  <c r="C54" i="3"/>
  <c r="D53" i="3"/>
  <c r="C45" i="3"/>
  <c r="B43" i="3"/>
  <c r="C42" i="3"/>
  <c r="D61" i="3"/>
  <c r="C61" i="3"/>
  <c r="B57" i="3"/>
  <c r="D57" i="3"/>
  <c r="B49" i="3"/>
  <c r="D49" i="3"/>
  <c r="D41" i="3"/>
  <c r="O49" i="3"/>
  <c r="O41" i="3"/>
  <c r="O63" i="3"/>
  <c r="M59" i="3"/>
  <c r="L54" i="3"/>
  <c r="L46" i="3"/>
  <c r="M51" i="3"/>
  <c r="J40" i="3"/>
  <c r="C59" i="3"/>
  <c r="C51" i="3"/>
  <c r="L57" i="3"/>
  <c r="O61" i="3"/>
  <c r="K47" i="3"/>
  <c r="O39" i="3"/>
  <c r="I57" i="3"/>
  <c r="H57" i="3"/>
  <c r="I41" i="3"/>
  <c r="J52" i="3"/>
  <c r="J48" i="3"/>
  <c r="M55" i="3"/>
  <c r="K61" i="3"/>
  <c r="K59" i="3"/>
  <c r="L58" i="3"/>
  <c r="K62" i="3"/>
  <c r="K58" i="3"/>
  <c r="K51" i="3"/>
  <c r="M47" i="3"/>
  <c r="L47" i="3"/>
  <c r="M43" i="3"/>
  <c r="L59" i="3"/>
  <c r="L62" i="3"/>
  <c r="M61" i="3"/>
  <c r="L61" i="3"/>
  <c r="B41" i="3"/>
  <c r="C52" i="3"/>
  <c r="C48" i="3"/>
  <c r="B61" i="3"/>
  <c r="B62" i="3"/>
  <c r="C55" i="3"/>
  <c r="M57" i="3"/>
  <c r="M41" i="3"/>
  <c r="K52" i="3"/>
  <c r="K48" i="3"/>
  <c r="C39" i="3"/>
  <c r="N40" i="3"/>
  <c r="N52" i="3"/>
  <c r="P48" i="3"/>
  <c r="O59" i="3"/>
  <c r="P58" i="3"/>
  <c r="P51" i="3"/>
  <c r="O47" i="3"/>
  <c r="N47" i="3"/>
  <c r="N41" i="3"/>
  <c r="K55" i="3"/>
  <c r="N55" i="3"/>
  <c r="P39" i="3"/>
  <c r="K39" i="3"/>
  <c r="O55" i="3"/>
  <c r="P54" i="3"/>
  <c r="N46" i="3"/>
  <c r="N61" i="3"/>
  <c r="P59" i="3"/>
  <c r="N53" i="3"/>
  <c r="O52" i="3"/>
  <c r="N45" i="3"/>
  <c r="O43" i="3"/>
  <c r="P42" i="3"/>
  <c r="P53" i="3"/>
  <c r="O45" i="3"/>
  <c r="O42" i="3"/>
  <c r="H61" i="3"/>
  <c r="I49" i="3"/>
  <c r="N62" i="3"/>
  <c r="N58" i="3"/>
  <c r="N54" i="3"/>
  <c r="P52" i="3"/>
  <c r="N48" i="3"/>
  <c r="P46" i="3"/>
  <c r="P63" i="3"/>
  <c r="O62" i="3"/>
  <c r="N59" i="3"/>
  <c r="O58" i="3"/>
  <c r="P57" i="3"/>
  <c r="P55" i="3"/>
  <c r="O51" i="3"/>
  <c r="N49" i="3"/>
  <c r="O48" i="3"/>
  <c r="P47" i="3"/>
  <c r="N42" i="3"/>
  <c r="P40" i="3"/>
  <c r="O53" i="3"/>
  <c r="N51" i="3"/>
  <c r="O46" i="3"/>
  <c r="P45" i="3"/>
  <c r="N43" i="3"/>
  <c r="P41" i="3"/>
  <c r="O40" i="3"/>
  <c r="P62" i="3"/>
  <c r="P61" i="3"/>
  <c r="P49" i="3"/>
  <c r="N57" i="3"/>
  <c r="F37" i="5"/>
  <c r="F12" i="13"/>
  <c r="G14" i="13"/>
  <c r="C14" i="13"/>
  <c r="F14" i="13"/>
  <c r="D14" i="13"/>
  <c r="E12" i="13"/>
  <c r="C12" i="13"/>
  <c r="G12" i="13"/>
  <c r="C15" i="13"/>
  <c r="F15" i="13"/>
  <c r="K41" i="3"/>
  <c r="L40" i="3"/>
  <c r="M39" i="3"/>
  <c r="G37" i="3"/>
  <c r="M37" i="3"/>
  <c r="M54" i="3"/>
  <c r="E54" i="3"/>
  <c r="G53" i="3"/>
  <c r="K53" i="3"/>
  <c r="L53" i="3"/>
  <c r="F51" i="3"/>
  <c r="G49" i="3"/>
  <c r="K49" i="3"/>
  <c r="L49" i="3"/>
  <c r="M46" i="3"/>
  <c r="E46" i="3"/>
  <c r="G45" i="3"/>
  <c r="K45" i="3"/>
  <c r="L45" i="3"/>
  <c r="L43" i="3"/>
  <c r="K42" i="3"/>
  <c r="G42" i="3"/>
  <c r="L41" i="3"/>
  <c r="K40" i="3"/>
  <c r="G40" i="3"/>
  <c r="L39" i="3"/>
  <c r="L37" i="3"/>
  <c r="F37" i="3"/>
  <c r="K54" i="3"/>
  <c r="G54" i="3"/>
  <c r="E53" i="3"/>
  <c r="M53" i="3"/>
  <c r="E49" i="3"/>
  <c r="M49" i="3"/>
  <c r="F47" i="3"/>
  <c r="K46" i="3"/>
  <c r="G46" i="3"/>
  <c r="E45" i="3"/>
  <c r="M45" i="3"/>
  <c r="F43" i="3"/>
  <c r="M42" i="3"/>
  <c r="E42" i="3"/>
  <c r="F41" i="3"/>
  <c r="E40" i="3"/>
</calcChain>
</file>

<file path=xl/sharedStrings.xml><?xml version="1.0" encoding="utf-8"?>
<sst xmlns="http://schemas.openxmlformats.org/spreadsheetml/2006/main" count="32121" uniqueCount="3076">
  <si>
    <t>Table Number</t>
  </si>
  <si>
    <t>2011</t>
  </si>
  <si>
    <t>--</t>
  </si>
  <si>
    <t>2001</t>
  </si>
  <si>
    <t>1991</t>
  </si>
  <si>
    <t>Tenure</t>
  </si>
  <si>
    <t>changes to new commonweath and rest of the world</t>
  </si>
  <si>
    <t>Dwellings</t>
  </si>
  <si>
    <t>Calculated</t>
  </si>
  <si>
    <t>Unemployment by SEG</t>
  </si>
  <si>
    <t>Not comparable with previous census's</t>
  </si>
  <si>
    <t>Former industry of the unemployed</t>
  </si>
  <si>
    <t>Figures are in 000s</t>
  </si>
  <si>
    <t>1801</t>
  </si>
  <si>
    <t>1811</t>
  </si>
  <si>
    <t>1821</t>
  </si>
  <si>
    <t>1831</t>
  </si>
  <si>
    <t>1841</t>
  </si>
  <si>
    <t>1851</t>
  </si>
  <si>
    <t>1861</t>
  </si>
  <si>
    <t>1871</t>
  </si>
  <si>
    <t>1881</t>
  </si>
  <si>
    <t>1891</t>
  </si>
  <si>
    <t>1901</t>
  </si>
  <si>
    <t>1911</t>
  </si>
  <si>
    <t>1921</t>
  </si>
  <si>
    <t>1931</t>
  </si>
  <si>
    <t>1951</t>
  </si>
  <si>
    <t>1961</t>
  </si>
  <si>
    <t>1971</t>
  </si>
  <si>
    <t>1981</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</si>
  <si>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</si>
  <si>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</si>
  <si>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</si>
  <si>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</si>
  <si>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</si>
  <si>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</si>
  <si>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</si>
  <si>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</si>
  <si>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</si>
  <si>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</si>
  <si>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</si>
  <si>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</si>
  <si>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</si>
  <si>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</si>
  <si>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</si>
  <si>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</si>
  <si>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</si>
  <si>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</si>
  <si>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</si>
  <si>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</si>
  <si>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</si>
  <si>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</si>
  <si>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</si>
  <si>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</si>
  <si>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</si>
  <si>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</si>
  <si>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</si>
  <si>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</si>
  <si>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</si>
  <si>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</si>
  <si>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</si>
  <si>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</si>
  <si>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</si>
  <si>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Central London</t>
  </si>
  <si>
    <t>Rest of Inner London</t>
  </si>
  <si>
    <t>Outer London</t>
  </si>
  <si>
    <t>Greater London</t>
  </si>
  <si>
    <t>Select Local Authority:</t>
  </si>
  <si>
    <t>Totals</t>
  </si>
  <si>
    <t>Persons</t>
  </si>
  <si>
    <t>Males</t>
  </si>
  <si>
    <t>Females</t>
  </si>
  <si>
    <t>Total</t>
  </si>
  <si>
    <t>0-4</t>
  </si>
  <si>
    <t>5-9</t>
  </si>
  <si>
    <t>10-14</t>
  </si>
  <si>
    <t>15-19</t>
  </si>
  <si>
    <t>20-24</t>
  </si>
  <si>
    <t>25-29</t>
  </si>
  <si>
    <t>30-34</t>
  </si>
  <si>
    <t>35-39</t>
  </si>
  <si>
    <t>40-44</t>
  </si>
  <si>
    <t>45-49</t>
  </si>
  <si>
    <t>50-54</t>
  </si>
  <si>
    <t>55-59</t>
  </si>
  <si>
    <t>60-64</t>
  </si>
  <si>
    <t>65-69</t>
  </si>
  <si>
    <t>70-74</t>
  </si>
  <si>
    <t>75-79</t>
  </si>
  <si>
    <t>80-84</t>
  </si>
  <si>
    <t>85 and over</t>
  </si>
  <si>
    <t>S.W.D. (all ages)</t>
  </si>
  <si>
    <t>S.W.D. (16+)</t>
  </si>
  <si>
    <t>Married</t>
  </si>
  <si>
    <t>0-20</t>
  </si>
  <si>
    <t>Total Pensioners</t>
  </si>
  <si>
    <t>Total Pensioners in Households</t>
  </si>
  <si>
    <t>One Person Pensioner Households</t>
  </si>
  <si>
    <t>Central</t>
  </si>
  <si>
    <t>Female</t>
  </si>
  <si>
    <t>Table 5: Pensioner Households</t>
  </si>
  <si>
    <t>Pensioners in Communcal Establishments</t>
  </si>
  <si>
    <t>Pensioners in Households</t>
  </si>
  <si>
    <t>One Person Pensioner Household</t>
  </si>
  <si>
    <t>Households with Two or More People</t>
  </si>
  <si>
    <t>Total Households with Pensioners</t>
  </si>
  <si>
    <t>Male</t>
  </si>
  <si>
    <t>All Pensioners</t>
  </si>
  <si>
    <t>Pensioner and Non-Pensioner</t>
  </si>
  <si>
    <t>All</t>
  </si>
  <si>
    <t>All residents</t>
  </si>
  <si>
    <t>Irish</t>
  </si>
  <si>
    <t>birthplaces</t>
  </si>
  <si>
    <t>United</t>
  </si>
  <si>
    <t>Republic</t>
  </si>
  <si>
    <t>Kingdom</t>
  </si>
  <si>
    <t>All ages
 1 and over</t>
  </si>
  <si>
    <t>Aged
1 to 15</t>
  </si>
  <si>
    <t>Aged
16 to 44</t>
  </si>
  <si>
    <t>Aged
45 to 59/64</t>
  </si>
  <si>
    <t>Aged
60/65 and over</t>
  </si>
  <si>
    <t>Migrants in household</t>
  </si>
  <si>
    <t>Percentages</t>
  </si>
  <si>
    <t>Total Households</t>
  </si>
  <si>
    <t>Owner Occupied</t>
  </si>
  <si>
    <t>Rented from Local Authority</t>
  </si>
  <si>
    <t>Rented Privately</t>
  </si>
  <si>
    <t>Rented from</t>
  </si>
  <si>
    <t>Rented</t>
  </si>
  <si>
    <t>Other</t>
  </si>
  <si>
    <t>Owner</t>
  </si>
  <si>
    <t>Local</t>
  </si>
  <si>
    <t>Housing</t>
  </si>
  <si>
    <t>households</t>
  </si>
  <si>
    <t>occupied</t>
  </si>
  <si>
    <t>Authority</t>
  </si>
  <si>
    <t>Association</t>
  </si>
  <si>
    <t>Privately</t>
  </si>
  <si>
    <t>Association / Registered Social Landlord ***</t>
  </si>
  <si>
    <t>Without exclusive use of:</t>
  </si>
  <si>
    <t>1 to 1.5</t>
  </si>
  <si>
    <t>Over 1.5</t>
  </si>
  <si>
    <t>Bath</t>
  </si>
  <si>
    <t>WC*</t>
  </si>
  <si>
    <t>Bath/Inside WC/Hot Water</t>
  </si>
  <si>
    <t xml:space="preserve">    Persons per room:</t>
  </si>
  <si>
    <t>Households in</t>
  </si>
  <si>
    <t>***</t>
  </si>
  <si>
    <t>Over 1</t>
  </si>
  <si>
    <t>Not self-</t>
  </si>
  <si>
    <t>non-permanent</t>
  </si>
  <si>
    <t>Total *</t>
  </si>
  <si>
    <t>bath/inside WC/</t>
  </si>
  <si>
    <t>to 1.5</t>
  </si>
  <si>
    <t>bath</t>
  </si>
  <si>
    <t>bath/WC</t>
  </si>
  <si>
    <t>contained</t>
  </si>
  <si>
    <t>acommodation</t>
  </si>
  <si>
    <t>bath*</t>
  </si>
  <si>
    <t>inside WC*</t>
  </si>
  <si>
    <t>hot water *</t>
  </si>
  <si>
    <t>inside WC</t>
  </si>
  <si>
    <t>bath/inside WC</t>
  </si>
  <si>
    <t>contained / shared accommodation</t>
  </si>
  <si>
    <t>Households with:</t>
  </si>
  <si>
    <t>No car</t>
  </si>
  <si>
    <t>1 car</t>
  </si>
  <si>
    <t>2 cars</t>
  </si>
  <si>
    <t>3 or more</t>
  </si>
  <si>
    <t/>
  </si>
  <si>
    <t>3 cars</t>
  </si>
  <si>
    <t>4 or more</t>
  </si>
  <si>
    <t>cars</t>
  </si>
  <si>
    <t>Households with one adult</t>
  </si>
  <si>
    <t>Households with two or more adults</t>
  </si>
  <si>
    <t>No children under 16</t>
  </si>
  <si>
    <t>With children</t>
  </si>
  <si>
    <t>No children</t>
  </si>
  <si>
    <t>Under 16
Total</t>
  </si>
  <si>
    <t>Under</t>
  </si>
  <si>
    <t>At least</t>
  </si>
  <si>
    <t>under 16</t>
  </si>
  <si>
    <t>Total*</t>
  </si>
  <si>
    <t>pensionable</t>
  </si>
  <si>
    <t>one aged</t>
  </si>
  <si>
    <t>All aged</t>
  </si>
  <si>
    <t>age</t>
  </si>
  <si>
    <t>0 to 4</t>
  </si>
  <si>
    <t>5 to 15</t>
  </si>
  <si>
    <t>Male lone parents</t>
  </si>
  <si>
    <t>Female lone parents</t>
  </si>
  <si>
    <t>Economically Active</t>
  </si>
  <si>
    <t>in employment</t>
  </si>
  <si>
    <t>Economically active</t>
  </si>
  <si>
    <t>Economically</t>
  </si>
  <si>
    <t>lone parents</t>
  </si>
  <si>
    <t>unemployed</t>
  </si>
  <si>
    <t>inactive</t>
  </si>
  <si>
    <t>Males aged</t>
  </si>
  <si>
    <t>Females aged</t>
  </si>
  <si>
    <t>16 to 29</t>
  </si>
  <si>
    <t>30 to 44</t>
  </si>
  <si>
    <t>45 to 64</t>
  </si>
  <si>
    <t>65 plus</t>
  </si>
  <si>
    <t>Households headed by</t>
  </si>
  <si>
    <t>45 to 59</t>
  </si>
  <si>
    <t>60 plus</t>
  </si>
  <si>
    <t>Table 22: Headship by age and sex</t>
  </si>
  <si>
    <t>Total Persons</t>
  </si>
  <si>
    <t>persons</t>
  </si>
  <si>
    <t>single,</t>
  </si>
  <si>
    <t>married</t>
  </si>
  <si>
    <t>widowed,</t>
  </si>
  <si>
    <t>divorced</t>
  </si>
  <si>
    <t>All tenures</t>
  </si>
  <si>
    <t>Owner occupied</t>
  </si>
  <si>
    <t>All other rented</t>
  </si>
  <si>
    <t>Household spaces in:</t>
  </si>
  <si>
    <t>Rented from local authority</t>
  </si>
  <si>
    <t>household</t>
  </si>
  <si>
    <t>houses and converted flats</t>
  </si>
  <si>
    <t>purpose-built</t>
  </si>
  <si>
    <t>other permanent</t>
  </si>
  <si>
    <t>spaces</t>
  </si>
  <si>
    <t>in unshared dwellings</t>
  </si>
  <si>
    <t>flats</t>
  </si>
  <si>
    <t>accommodation</t>
  </si>
  <si>
    <t>Economic-</t>
  </si>
  <si>
    <t>Activity</t>
  </si>
  <si>
    <t>ally active</t>
  </si>
  <si>
    <t>rate</t>
  </si>
  <si>
    <t>aged 16+</t>
  </si>
  <si>
    <t>aged 16-64</t>
  </si>
  <si>
    <t>aged 16-59</t>
  </si>
  <si>
    <t>Total employees and self-employed</t>
  </si>
  <si>
    <t>Emplyees working full time</t>
  </si>
  <si>
    <t>Employees working part time</t>
  </si>
  <si>
    <t>Self-employed</t>
  </si>
  <si>
    <t>employees</t>
  </si>
  <si>
    <t>and self-</t>
  </si>
  <si>
    <t>working</t>
  </si>
  <si>
    <t>Self-</t>
  </si>
  <si>
    <t>employed</t>
  </si>
  <si>
    <t>full-time</t>
  </si>
  <si>
    <t>part-time</t>
  </si>
  <si>
    <t>Bus</t>
  </si>
  <si>
    <t>Car</t>
  </si>
  <si>
    <t>Motorcycle</t>
  </si>
  <si>
    <t>British Rail</t>
  </si>
  <si>
    <t>Motor</t>
  </si>
  <si>
    <t>Pedal</t>
  </si>
  <si>
    <t>(includes</t>
  </si>
  <si>
    <t>Rail</t>
  </si>
  <si>
    <t>cycle</t>
  </si>
  <si>
    <t>means*</t>
  </si>
  <si>
    <t>train</t>
  </si>
  <si>
    <t>underground)</t>
  </si>
  <si>
    <t>Construction</t>
  </si>
  <si>
    <t>Transport</t>
  </si>
  <si>
    <t>Agriculture</t>
  </si>
  <si>
    <t>Energy</t>
  </si>
  <si>
    <t>Mining</t>
  </si>
  <si>
    <t>Distribution</t>
  </si>
  <si>
    <t>Banking</t>
  </si>
  <si>
    <t>Not stated</t>
  </si>
  <si>
    <t>employees and</t>
  </si>
  <si>
    <t>forestry</t>
  </si>
  <si>
    <t>and</t>
  </si>
  <si>
    <t>services</t>
  </si>
  <si>
    <t>self-employed</t>
  </si>
  <si>
    <t>and fishing</t>
  </si>
  <si>
    <t>water</t>
  </si>
  <si>
    <t>manufacturing</t>
  </si>
  <si>
    <t>catering</t>
  </si>
  <si>
    <t>finance</t>
  </si>
  <si>
    <t>outside UK</t>
  </si>
  <si>
    <t>Socio-economic group</t>
  </si>
  <si>
    <t>economically</t>
  </si>
  <si>
    <t>1,2,3,4</t>
  </si>
  <si>
    <t>5,6</t>
  </si>
  <si>
    <t>8,9,12</t>
  </si>
  <si>
    <t>7,10</t>
  </si>
  <si>
    <t>13,14,15</t>
  </si>
  <si>
    <t>16,17</t>
  </si>
  <si>
    <t>active</t>
  </si>
  <si>
    <t>Employers,</t>
  </si>
  <si>
    <t>Intermediate</t>
  </si>
  <si>
    <t>Skilled</t>
  </si>
  <si>
    <t>Semi-skilled</t>
  </si>
  <si>
    <t>Unskilled</t>
  </si>
  <si>
    <t>Farmers and</t>
  </si>
  <si>
    <t>Armed</t>
  </si>
  <si>
    <t>residents</t>
  </si>
  <si>
    <t>managers and</t>
  </si>
  <si>
    <t>and junior</t>
  </si>
  <si>
    <t>manual</t>
  </si>
  <si>
    <t>agricultural</t>
  </si>
  <si>
    <t>forces and</t>
  </si>
  <si>
    <t>professional</t>
  </si>
  <si>
    <t>non manual</t>
  </si>
  <si>
    <t>workers</t>
  </si>
  <si>
    <t>not stated*</t>
  </si>
  <si>
    <t>Number Unemployed</t>
  </si>
  <si>
    <t>Unemployment Rate</t>
  </si>
  <si>
    <t>Number</t>
  </si>
  <si>
    <t>Unemployment</t>
  </si>
  <si>
    <t>Link</t>
  </si>
  <si>
    <t>Economic Activity, Full/Part Time by Sex</t>
  </si>
  <si>
    <t>Residents by Single Years of Age &lt;21</t>
  </si>
  <si>
    <t>SEG of Residents/NS-Sec</t>
  </si>
  <si>
    <t>Migrants by Age</t>
  </si>
  <si>
    <t>Household Characteristics (Including Amenities)</t>
  </si>
  <si>
    <t>Car Availability</t>
  </si>
  <si>
    <t>Household Composition</t>
  </si>
  <si>
    <t>Households with One Lone Parent and Child(ren) Under 16 - Economic Activity of the Lone Parent</t>
  </si>
  <si>
    <t>Headship by Sex and Marital Status</t>
  </si>
  <si>
    <t>Household Spaces, Occupancy, Type and Tenure</t>
  </si>
  <si>
    <t>Economic Activity</t>
  </si>
  <si>
    <t>Means of Transport to Work</t>
  </si>
  <si>
    <t>Employment by Industry</t>
  </si>
  <si>
    <t>Unemployment Rates</t>
  </si>
  <si>
    <t>Back to Contents</t>
  </si>
  <si>
    <t>Bicycle</t>
  </si>
  <si>
    <t>Other Rail</t>
  </si>
  <si>
    <t>Occupations</t>
  </si>
  <si>
    <t>Full-time Student</t>
  </si>
  <si>
    <t>All Ages
 1 and over</t>
  </si>
  <si>
    <t>Persons per Room:</t>
  </si>
  <si>
    <t>Without Exclusive Use of:</t>
  </si>
  <si>
    <t>Households With:</t>
  </si>
  <si>
    <t>No Car</t>
  </si>
  <si>
    <t>1 Car</t>
  </si>
  <si>
    <t>2 Cars</t>
  </si>
  <si>
    <t>Total Cars</t>
  </si>
  <si>
    <t>Households with One Adult</t>
  </si>
  <si>
    <t>No Children Under 16</t>
  </si>
  <si>
    <t>With Children</t>
  </si>
  <si>
    <t>Under Pensionable Age</t>
  </si>
  <si>
    <t>At Least One Aged 0 to 4</t>
  </si>
  <si>
    <t>All Aged 5 to 15</t>
  </si>
  <si>
    <t>Households with Two or More Adults</t>
  </si>
  <si>
    <t>No Children</t>
  </si>
  <si>
    <t>Total Lone Parents</t>
  </si>
  <si>
    <t>Male Lone Parents</t>
  </si>
  <si>
    <t>In Employment</t>
  </si>
  <si>
    <t>Economically Inactive</t>
  </si>
  <si>
    <t>Males Aged</t>
  </si>
  <si>
    <t>Females Aged</t>
  </si>
  <si>
    <t>Total Households Spaces</t>
  </si>
  <si>
    <t>Household Spaces In:</t>
  </si>
  <si>
    <t>Houses and Converted Flats in Unshared Dwellings</t>
  </si>
  <si>
    <t>Purpose Built Flats</t>
  </si>
  <si>
    <t>Other Permanent Accommodation</t>
  </si>
  <si>
    <t>All Other Rented</t>
  </si>
  <si>
    <t>Local Authority</t>
  </si>
  <si>
    <t>Activity Rate Aged 16+</t>
  </si>
  <si>
    <t>Activity Rate Aged 16-64</t>
  </si>
  <si>
    <t>Total Employees and Self-Employed</t>
  </si>
  <si>
    <t>Emplyees Working Full Time</t>
  </si>
  <si>
    <t>Employees Working Part Time</t>
  </si>
  <si>
    <t>Self-Employed</t>
  </si>
  <si>
    <t>Agriculture, Forestry and Fishing</t>
  </si>
  <si>
    <t>Energy and Water</t>
  </si>
  <si>
    <t>Mining and Manufacturing</t>
  </si>
  <si>
    <t>Banking and Finance</t>
  </si>
  <si>
    <t>Other Services</t>
  </si>
  <si>
    <t>Not Stated/Outside UK</t>
  </si>
  <si>
    <t>Total Economically Active</t>
  </si>
  <si>
    <t>5, 6 Intermediate and Junior Non Manual Workers</t>
  </si>
  <si>
    <t>8,9,12 Skilled Manual Workers</t>
  </si>
  <si>
    <t>7,10 Skilled Manual Workers</t>
  </si>
  <si>
    <t>11 Unskilled Manual Workers</t>
  </si>
  <si>
    <t>13,14,15 Farmers and Agricultural Workers</t>
  </si>
  <si>
    <t>16,17 Armed Forces and Not Stated*</t>
  </si>
  <si>
    <t>Pensioner Households</t>
  </si>
  <si>
    <t>Female Lone Parents</t>
  </si>
  <si>
    <t>Married/Civil Partnership</t>
  </si>
  <si>
    <t>All ages 1 and over</t>
  </si>
  <si>
    <t>Aged 1 to 15</t>
  </si>
  <si>
    <t>Aged 16 to 44</t>
  </si>
  <si>
    <t>Aged 45 to 59/64</t>
  </si>
  <si>
    <t>Aged 60/65 and over</t>
  </si>
  <si>
    <t xml:space="preserve"> CR 7</t>
  </si>
  <si>
    <t>CR 9</t>
  </si>
  <si>
    <t>CR 17</t>
  </si>
  <si>
    <t>CR 11</t>
  </si>
  <si>
    <t>CR 18</t>
  </si>
  <si>
    <t>CR 8</t>
  </si>
  <si>
    <t>CR 23</t>
  </si>
  <si>
    <t xml:space="preserve"> CR 6, 15</t>
  </si>
  <si>
    <t>CR 6, 15</t>
  </si>
  <si>
    <t>CR 19</t>
  </si>
  <si>
    <t>CR 11, 18, 23</t>
  </si>
  <si>
    <t>CR 22, 25, 26</t>
  </si>
  <si>
    <t>RM 413, CR 2</t>
  </si>
  <si>
    <t>RM 413</t>
  </si>
  <si>
    <t xml:space="preserve">CR 30, 16 </t>
  </si>
  <si>
    <t>1981
County Report (CR)
Small Area Statistics (SAS)</t>
  </si>
  <si>
    <t>SAS 1</t>
  </si>
  <si>
    <t>SAS 21</t>
  </si>
  <si>
    <t>SAS 15</t>
  </si>
  <si>
    <t>SAS 10</t>
  </si>
  <si>
    <t>SAS 20</t>
  </si>
  <si>
    <t>SAS 12</t>
  </si>
  <si>
    <t>SAS 27</t>
  </si>
  <si>
    <t>SAS 40</t>
  </si>
  <si>
    <t>SAS 26</t>
  </si>
  <si>
    <t>SAS 39</t>
  </si>
  <si>
    <t xml:space="preserve"> SAS 35</t>
  </si>
  <si>
    <t>SAS 58</t>
  </si>
  <si>
    <t>SAS 61</t>
  </si>
  <si>
    <t>SAS 8</t>
  </si>
  <si>
    <t>SAS 7</t>
  </si>
  <si>
    <t>SAS 47</t>
  </si>
  <si>
    <t>SAS 82</t>
  </si>
  <si>
    <t>SAS 76</t>
  </si>
  <si>
    <t>SAS 50</t>
  </si>
  <si>
    <t>SAS 92</t>
  </si>
  <si>
    <t>SAS 9</t>
  </si>
  <si>
    <t xml:space="preserve">SAS 50 </t>
  </si>
  <si>
    <t>SAS 2, 32</t>
  </si>
  <si>
    <t>SAS 2, 47</t>
  </si>
  <si>
    <t>SAS 8, 30</t>
  </si>
  <si>
    <t>SAS 10, 28</t>
  </si>
  <si>
    <t>SAS 20, 42</t>
  </si>
  <si>
    <t>SAS 24, 25</t>
  </si>
  <si>
    <t>SAS 18, 29</t>
  </si>
  <si>
    <t>SAS 50, 53</t>
  </si>
  <si>
    <t>1961
County Report (CR)
Research Memorandum (RM)</t>
  </si>
  <si>
    <t>SAS 37, 38</t>
  </si>
  <si>
    <t>SAS 32, 42</t>
  </si>
  <si>
    <t>SAS 92, 94</t>
  </si>
  <si>
    <t>2001
Theme Table (TT)
Standard Tables (ST)
Specially Commissioned Tables (SCT)
Key Statistics (KS)</t>
  </si>
  <si>
    <t>ST 001</t>
  </si>
  <si>
    <t>ST 015</t>
  </si>
  <si>
    <t>KS 018</t>
  </si>
  <si>
    <t>ST 052</t>
  </si>
  <si>
    <t>KS 017</t>
  </si>
  <si>
    <t>ST 031</t>
  </si>
  <si>
    <t>ST 003</t>
  </si>
  <si>
    <t>ST 035</t>
  </si>
  <si>
    <t>ST 001, 002</t>
  </si>
  <si>
    <t>ST 023</t>
  </si>
  <si>
    <t>KS 009</t>
  </si>
  <si>
    <t>KS 101EW</t>
  </si>
  <si>
    <t>KS 404EW</t>
  </si>
  <si>
    <t>KS 401EW</t>
  </si>
  <si>
    <t>CT 0015</t>
  </si>
  <si>
    <t>Data Link</t>
  </si>
  <si>
    <t>Table Contents</t>
  </si>
  <si>
    <t>1971
County Report (CR)
Research Memorandum (RM)</t>
  </si>
  <si>
    <t>Go to Data</t>
  </si>
  <si>
    <t>India</t>
  </si>
  <si>
    <t>Bangladesh</t>
  </si>
  <si>
    <t>Pakistan</t>
  </si>
  <si>
    <t>Caribbean</t>
  </si>
  <si>
    <t>Poland</t>
  </si>
  <si>
    <t>Rest of Europe</t>
  </si>
  <si>
    <t>Rest of</t>
  </si>
  <si>
    <t>Europe</t>
  </si>
  <si>
    <t>SAS 4</t>
  </si>
  <si>
    <t>Table 26</t>
  </si>
  <si>
    <t>Table 27</t>
  </si>
  <si>
    <t>Table 28</t>
  </si>
  <si>
    <t>Table 29</t>
  </si>
  <si>
    <t>Table 30</t>
  </si>
  <si>
    <t>Table 19</t>
  </si>
  <si>
    <t>Table 18</t>
  </si>
  <si>
    <t>Table 17</t>
  </si>
  <si>
    <t>Table 16</t>
  </si>
  <si>
    <t>Table 15</t>
  </si>
  <si>
    <t>Table 7</t>
  </si>
  <si>
    <t>Table 6</t>
  </si>
  <si>
    <t>Table 5</t>
  </si>
  <si>
    <t>Table 4</t>
  </si>
  <si>
    <t>Table 3</t>
  </si>
  <si>
    <t>Table 2</t>
  </si>
  <si>
    <t>65 to 84</t>
  </si>
  <si>
    <t>85 plus</t>
  </si>
  <si>
    <t>60 to 84</t>
  </si>
  <si>
    <t>Not Available</t>
  </si>
  <si>
    <t>CR 6</t>
  </si>
  <si>
    <t>SAS 2</t>
  </si>
  <si>
    <t>ST 008</t>
  </si>
  <si>
    <t>Availability of Cars Report 1971</t>
  </si>
  <si>
    <t>ST 048, 049</t>
  </si>
  <si>
    <t>SAS 5, 9</t>
  </si>
  <si>
    <t>SAS 51</t>
  </si>
  <si>
    <t>UV 034, KS 011</t>
  </si>
  <si>
    <t>Migrants in households</t>
  </si>
  <si>
    <t>1,2,3,4 Employers, Managers and Professional Workers</t>
  </si>
  <si>
    <t>S.W.D* (all ages)</t>
  </si>
  <si>
    <t>S.W.D* (16+)</t>
  </si>
  <si>
    <t>Caravan or Other Mobile or Temporary Structure</t>
  </si>
  <si>
    <t>Total Household</t>
  </si>
  <si>
    <t>ST 028</t>
  </si>
  <si>
    <t>Introduction</t>
  </si>
  <si>
    <t>Copyright</t>
  </si>
  <si>
    <t xml:space="preserve">Adapted from the Office for National Statistics licensed under the Open Government Licence </t>
  </si>
  <si>
    <t>v.1.0.</t>
  </si>
  <si>
    <t>For more information please contact the Census Information Scheme:</t>
  </si>
  <si>
    <t>http://saspac.org/</t>
  </si>
  <si>
    <t>Data outputted using SASPAC. For more information please visit:</t>
  </si>
  <si>
    <t>census@london.gov.uk</t>
  </si>
  <si>
    <t>Click here to start</t>
  </si>
  <si>
    <t>Economically Active Aged 16-64</t>
  </si>
  <si>
    <t>Cars Per Household</t>
  </si>
  <si>
    <t>Note: A migrant is a person with a different address one year previously</t>
  </si>
  <si>
    <t>Note: Adult refers to a person aged 16 or over</t>
  </si>
  <si>
    <t xml:space="preserve">Local Authorities can be selected from a drop down box located in the top right of the page, </t>
  </si>
  <si>
    <t>ST 048</t>
  </si>
  <si>
    <t xml:space="preserve">where navigation buttons are also located to return to the contents or to view the raw Census </t>
  </si>
  <si>
    <t>data. Navigation to the contents and the tables within the data pages is located at the top left</t>
  </si>
  <si>
    <t>of the page.</t>
  </si>
  <si>
    <t>Historical Census Tables</t>
  </si>
  <si>
    <t>a table containing data for a user-selected Local Authority as well as links to raw census outputs.</t>
  </si>
  <si>
    <t>This workbook contains historical census data across a range of indicators. Each page presents</t>
  </si>
  <si>
    <t>ST 115</t>
  </si>
  <si>
    <t>DC 1101EW</t>
  </si>
  <si>
    <t>present in all</t>
  </si>
  <si>
    <t>establishments</t>
  </si>
  <si>
    <t>Table 8</t>
  </si>
  <si>
    <t>Non resident</t>
  </si>
  <si>
    <t>Table 9</t>
  </si>
  <si>
    <t>CR 24</t>
  </si>
  <si>
    <t>SAS 3</t>
  </si>
  <si>
    <t>SAS 6</t>
  </si>
  <si>
    <t>CR 13</t>
  </si>
  <si>
    <t>SAS 14</t>
  </si>
  <si>
    <t>SAS 22</t>
  </si>
  <si>
    <t>SAS 37</t>
  </si>
  <si>
    <t>SAS 11</t>
  </si>
  <si>
    <t>SAS 54</t>
  </si>
  <si>
    <t>ST 016</t>
  </si>
  <si>
    <t>Table 10</t>
  </si>
  <si>
    <t>45 to</t>
  </si>
  <si>
    <t>Retirement</t>
  </si>
  <si>
    <t>75 and</t>
  </si>
  <si>
    <t>All ages</t>
  </si>
  <si>
    <t>16 to 34</t>
  </si>
  <si>
    <t>35 to 44</t>
  </si>
  <si>
    <t>retirement age</t>
  </si>
  <si>
    <t>age to 74</t>
  </si>
  <si>
    <t>over</t>
  </si>
  <si>
    <t>Table 11</t>
  </si>
  <si>
    <t>All Ages</t>
  </si>
  <si>
    <t>45 to Retirement Age</t>
  </si>
  <si>
    <t>Retirement Age to 74</t>
  </si>
  <si>
    <t>75 and Over</t>
  </si>
  <si>
    <t>Table 12</t>
  </si>
  <si>
    <t>Table 13</t>
  </si>
  <si>
    <t>Table 23</t>
  </si>
  <si>
    <t>Table 25</t>
  </si>
  <si>
    <t>Table 14</t>
  </si>
  <si>
    <t>Not available</t>
  </si>
  <si>
    <t>United Kingdom</t>
  </si>
  <si>
    <t>New</t>
  </si>
  <si>
    <t>Common-</t>
  </si>
  <si>
    <t>world</t>
  </si>
  <si>
    <t>wealth</t>
  </si>
  <si>
    <t>Birthplace of Head of Household</t>
  </si>
  <si>
    <t>Household by Size and Rooms Occupied</t>
  </si>
  <si>
    <t>Household Spaces, Occupancy, Type and Number of Rooms</t>
  </si>
  <si>
    <t>All Households</t>
  </si>
  <si>
    <t>7 or more</t>
  </si>
  <si>
    <t>Total Rooms</t>
  </si>
  <si>
    <t>Persons per Room</t>
  </si>
  <si>
    <t>6 or more</t>
  </si>
  <si>
    <t>Households with the following number of persons</t>
  </si>
  <si>
    <t>All HHs</t>
  </si>
  <si>
    <t>Total households</t>
  </si>
  <si>
    <t>Total persons</t>
  </si>
  <si>
    <t>Total rooms</t>
  </si>
  <si>
    <t>Persons per room</t>
  </si>
  <si>
    <t>_</t>
  </si>
  <si>
    <t>Table 21</t>
  </si>
  <si>
    <t>TT 009</t>
  </si>
  <si>
    <t>ST 126</t>
  </si>
  <si>
    <t>Central Heating</t>
  </si>
  <si>
    <t>Heating</t>
  </si>
  <si>
    <t>Age 24 and under</t>
  </si>
  <si>
    <t>Age 25 to 34</t>
  </si>
  <si>
    <t>Age 35 to 49</t>
  </si>
  <si>
    <t>Age 50 to 64</t>
  </si>
  <si>
    <t>Age 65+</t>
  </si>
  <si>
    <t>All types of</t>
  </si>
  <si>
    <t>Households</t>
  </si>
  <si>
    <t>Vacant</t>
  </si>
  <si>
    <t>Accommodation not</t>
  </si>
  <si>
    <t>not used as</t>
  </si>
  <si>
    <t xml:space="preserve"> occupancy</t>
  </si>
  <si>
    <t>with residents</t>
  </si>
  <si>
    <t>used as main residence</t>
  </si>
  <si>
    <t>main residence</t>
  </si>
  <si>
    <t>rooms</t>
  </si>
  <si>
    <t>All Types of Occupancy</t>
  </si>
  <si>
    <t>Total Household Spaces</t>
  </si>
  <si>
    <t>Households with Residents</t>
  </si>
  <si>
    <t>Vacant Accommodation</t>
  </si>
  <si>
    <t>DC 6206EW</t>
  </si>
  <si>
    <t>QS 605EW</t>
  </si>
  <si>
    <t>KS 601EW</t>
  </si>
  <si>
    <t>All Usual Residents</t>
  </si>
  <si>
    <t>N/A</t>
  </si>
  <si>
    <t>DC 1116EW</t>
  </si>
  <si>
    <t>DC 3401EW</t>
  </si>
  <si>
    <t>0 to 15</t>
  </si>
  <si>
    <t>16 to 24</t>
  </si>
  <si>
    <t>25 to 34</t>
  </si>
  <si>
    <t>35 to 49</t>
  </si>
  <si>
    <t>50 to 64</t>
  </si>
  <si>
    <t>65 to 74</t>
  </si>
  <si>
    <t>75 to 84</t>
  </si>
  <si>
    <t>76 to 84</t>
  </si>
  <si>
    <t>DC 2117EW</t>
  </si>
  <si>
    <t>Glossary</t>
  </si>
  <si>
    <t>Sources</t>
  </si>
  <si>
    <t>Footnotes</t>
  </si>
  <si>
    <t>1939</t>
  </si>
  <si>
    <t>1961 to 2011</t>
  </si>
  <si>
    <t>Table 3: Residents by Single Years of Age, under 21</t>
  </si>
  <si>
    <t xml:space="preserve">1971 Census County Report, Tables 6 &amp; 15; 1981 Census Small Area Statistics, Tables 2 &amp; 32; 1991 Census Small Area Statistics, Tables 2 &amp; 47; </t>
  </si>
  <si>
    <t>1971 to 2011</t>
  </si>
  <si>
    <t>1981 to 2011</t>
  </si>
  <si>
    <t>Source</t>
  </si>
  <si>
    <t>1961 Census County Report, Table 24; 1971 Census County Report, Table 6; 1981 Census Small Area Statistics, Table 3; 1991 Census Small Area Statistics, Table 3;</t>
  </si>
  <si>
    <t>Communal Establishments</t>
  </si>
  <si>
    <t>Persons Present and All Usual Residents in Medical and Care Establishments</t>
  </si>
  <si>
    <t>1981 Census Small Area Statistics, Table 6; 1991 Cenus Small Area Statistics, Table 11; 2001 Standard Tables,  ST001; 2011 Detailed Characteristics, DC2117EW.</t>
  </si>
  <si>
    <t>1981 Census Small Area Statistics, Table 6; 1991 Cenus Small Area Statistics, Table 11; 2001 Standard Tables. ST126; 2011 Detailed Characteristics, DC3401EW.</t>
  </si>
  <si>
    <t>Residents (Other Than Staff and Their Relatives) in Communal Establishments by Age</t>
  </si>
  <si>
    <t>1961 Census County Report, Table 17; 1971 Census County Report, Table 19; 1981 Census Small Area Statistics, Table 10;</t>
  </si>
  <si>
    <t>1961 Census County Report, Tables 11, 18 and 23; 1971 Census County Report, Tables 22, 25 and 26; 1981 Census Small Area Statistics, Tables 10 and 28; 1991 Census Small Area Statistics, Tables 20 and 42; 2001 Standard Tables, ST052; 2011 Quick Statistics, QS113EW, QS402EW, QS410EW &amp; QS415EW</t>
  </si>
  <si>
    <t>WC</t>
  </si>
  <si>
    <t>Not Self-Contained</t>
  </si>
  <si>
    <t>1981 Census Small Area Statistics, Table 27; 1991 Census Small Area Statistics, Table 40; 2001 Census Standard Table 031; 2011 Key Statistics, KS107EW.</t>
  </si>
  <si>
    <t>Household Representative Person (HRP) by Age and Sex</t>
  </si>
  <si>
    <t xml:space="preserve">1961 Census County Report, Table 11; 1971 Census County Report, Table 30 and Small Area Statistics, Table 16; 1981 figures estimated; </t>
  </si>
  <si>
    <t xml:space="preserve">1971 Census Small Area Statistics, Table 18; 1981 Census Small Area Statistics, Tables 5 &amp; 9; 1991 Census Small Area Statistics, Table 8; 2001 Census Standard Table ST028; </t>
  </si>
  <si>
    <t>2011 Key Statistics, KS603EW.</t>
  </si>
  <si>
    <t>1981 Census Small Area Statistics, Table 7; 1991 Census Small Area Statistics, Table 8; 2001 Standard Tables, ST035; 2011 Key Statistics, KS601EW</t>
  </si>
  <si>
    <t>Distribution and Catering</t>
  </si>
  <si>
    <t xml:space="preserve">1971 Census Small Area Statistics, Table 23; 1981 Census Small Area Statistics, Table 50; 1991 Census Small Area Statistics, Table 92; 2001 Standard Tables, ST023; </t>
  </si>
  <si>
    <t>1971 Census County Report Tables, Table 18; 1981 Census Small Area Statistics, Table 9; 1991 Census Small Area Statistics, Table 8;</t>
  </si>
  <si>
    <t>Household</t>
  </si>
  <si>
    <t>In 1961, for the first time in the Census, questions which were difficult to categorise, such as occupation, qualification and family relationships, were coded from a 10% sample of the questionnaires. The sample was drawn by randomly selecting one household (and hence all the people within that household) from each ‘stratum’ of ten sequentially numbered forms together with one person randomly selected from each stratum of ten sequentially numbered individual forms in communal establishments.</t>
  </si>
  <si>
    <t>Head of household</t>
  </si>
  <si>
    <t>Household space</t>
  </si>
  <si>
    <t>This is the space either occupied by a household or in the case of vacant property the space intended for occupation by one household. The exact definition of a household space (involving the inclusion of bathrooms, WCs, small kitchens and circulation space) has changed slightly since 1961 but this has not affected the number.</t>
  </si>
  <si>
    <t>Housing Association</t>
  </si>
  <si>
    <t>Before 1961 the number of households renting from a Housing Association was small but in the 1960s and 70s their number increased significantly. Renting from a Housing Association was mentioned on the Census form as a category of tenure for the first time in 1971 even though it was grouped with private rented unfurnished, but in 1981 it had a separate category.</t>
  </si>
  <si>
    <t>Renting with a job or business</t>
  </si>
  <si>
    <t>In 1961, 1981 and 1991 these tenures had a separate category. In 1971 they were classified as renting unfurnished from a private landlord unless furnished tenure was specified in which case they were treated as rented furnished.</t>
  </si>
  <si>
    <t>Amenities</t>
  </si>
  <si>
    <t>In 1961 the amenities were cold and/or hot water supply, a fixed bath and a WC. In 1971 the availability of a cooker and kitchen sink was asked, the bath facility was extended to include a shower and whether or not the entrance to the WC was from inside or outside the building. Hence, the availability of a WC in 1961 includes those outside the building but in 1971 and later only includes those within the building. In 1981 the availability of cooker, kitchen sink and hot water were excluded. In 1991 whether or not the accommodation had central heating and in all or some rooms was asked for the first time and replaced the section in the 1981 question on outside WCs. In all four Census years, the data given are whether the household’s access to amenities were exclusive, shared with another household or lacking.</t>
  </si>
  <si>
    <t>Number of rooms</t>
  </si>
  <si>
    <t>This is the totality of all the rooms used by the household for living purposes. It excludes bathrooms, toilets, small kitchens (less than six feet wide in 1961 &amp; 1971 and 2 metres in 1981 &amp; 1991), lobbies and store-rooms. Rooms divided by a curtain or portable screen count as one; those divided by a fixed or sliding partition count as two. Rooms used solely in connection with business were excluded up to and including 1981 but were included in 1991.</t>
  </si>
  <si>
    <t>Self-contained accommodation</t>
  </si>
  <si>
    <t>Dwelling</t>
  </si>
  <si>
    <t>Households and household spaces in non-permanent accommodation</t>
  </si>
  <si>
    <t>This includes caravans, houseboats and other mobile or temporary structures. The occupants of non-permanent accommodation were treated as a single household. The treatment of non-permanent accommodation is similar in all 4 Census.</t>
  </si>
  <si>
    <t>Family</t>
  </si>
  <si>
    <t>There is no difference in the definition from 1961 to 1981 but in 1991 the category ‘living together as a couple’ appeared for the first time. Hence, a ‘common-law couple’ was regarded as a family in 1991 but in previous years was regarded as unrelated adults.</t>
  </si>
  <si>
    <t>Dependent child</t>
  </si>
  <si>
    <t>In 1961, a dependent child was either a person in a family aged under 15 or a child of any age in a family in full-time education. In 1971 the definition was changed for those aged 15 and over to include only those children in families who were between 15 and 24 years old and classified as a student. The definition was similar in 1981 except that the school leaving age was raised from 15 to 16 during the 1970s making all children under 16 in families dependent. In 1991 all persons under 16 were dependent but those aged 19 to 24 were no longer regarded as dependent and 16 to 18 year olds had to be economically inactive and in full-time education to be regarded as dependent.</t>
  </si>
  <si>
    <t>Lone parent</t>
  </si>
  <si>
    <t>As with the definition of a family, the only change in definition of a lone parent is in 1991 where the category ‘living together as a couple’ appeared for the first time. Hence, a parent with children living with a person as a ‘common-law couple’ was regarded as a lone parent with children living with one other adult up to and including 1981. The change in the definition of a dependent child further affected the number of lone parent families with dependent children.
It should be noted that there is a difference in the definition between a lone parent family and a lone parent household. For example, if two lone parents are living in the same household or if a lone parent lives with other adult(s) some tables would classify the household composition as containing 2 or more adults with children without stating the relationship between the adults.</t>
  </si>
  <si>
    <t>A migrant</t>
  </si>
  <si>
    <t>A migrant is a person with an address on Census day which is different to their address one year previously.</t>
  </si>
  <si>
    <t>A qualified person</t>
  </si>
  <si>
    <t>A qualified person in 1981 and 1991 was someone who held at least one qualification at level a, b or c. These were
level a - higher degrees of UK standard,
level b - first degrees and all other qualifications of UK first degree standard, and
level c - qualifications that are generally obtained at age 18 or over, are above GCE    ‘A’ level standard and below UK first degree standard.</t>
  </si>
  <si>
    <t>Economically active or inactive</t>
  </si>
  <si>
    <t>An economically active person is someone who is either employed, is unemployed but available for work or is unemployed and temporarily sick but will be available for work when recovered. An economically inactive person is someone who is not available for work. Up to, and including 1981, all students were classified as economically inactive but in 1991 students with (or looking for) a job in the week before Census day were classified as economically active. Additionally, persons on government employment and training schemes (introduced widely only since the early 1980s), were classified as economically active and in employment in 1991.</t>
  </si>
  <si>
    <t>Economic position and employment status</t>
  </si>
  <si>
    <t>Employed people, including students but excluding people on a Government scheme,  have an employment status which determines whether they are working for an employer, or are self-employed with or without employees. Everybody aged 16 or over has an economic position which says whether they are employed (in which case their economic position is the same as their employment status) unemployed or economically inactive. People on a government scheme have their own economic position, as do unemployed students.</t>
  </si>
  <si>
    <t>Employed full/part time</t>
  </si>
  <si>
    <t>A question was asked in 1991 about the number of hours worked per week in a person’s main job but in 1981 the question only asked whether a person worked full-time (31 hours or more per week) or part time (30 hours or less).</t>
  </si>
  <si>
    <t>Industry</t>
  </si>
  <si>
    <t>There were differences between categories in 1971 and 1981 but not between 1981 and 1991.</t>
  </si>
  <si>
    <t>Occupation</t>
  </si>
  <si>
    <t>Codings changed between 1971, 1981 and 1991 and so figures are not comparable.</t>
  </si>
  <si>
    <t>Social class</t>
  </si>
  <si>
    <t>Social class is designed to bring together people with similar levels of occupational skill. No social class data was re-worked to London borough level in 1961 but the social class groupings are the same in 1971, 1981 and 1991. However, as social class is based on occupation and the occupation groupings have changed between 1971, 1981 and 1991 then the allocation of occupation to social class is slightly different in the Census years.</t>
  </si>
  <si>
    <t>Socio-economic grouping (SEG) is designed to bring together people with jobs of similar social and economic status. The socio-economic groupings are the same in 1981 and 1991 but as SEG is based on occupation and the occupation groupings have changed between 1981 and 1991 then the allocation of occupation to SEG is slightly different in the Census years.</t>
  </si>
  <si>
    <t>Means of Transport to work</t>
  </si>
  <si>
    <t>In all years, if more than one mode of transport was used, the one coded is that which applies to the longest part by distance irrespective of the time taken.</t>
  </si>
  <si>
    <t>People on a Government scheme</t>
  </si>
  <si>
    <t>As stated above, government employment and training schemes have been introduced widely only since the early 1980s and hence Census figures are available for the first time in 1991. People on such a scheme were regarded as being employed but as they were not required to answer questions regarding their job, employer or place of work they have been excluded from such tables which are confined to people who are either employees or self-employed.</t>
  </si>
  <si>
    <t>SEG and social class for the unemployed and people on a government scheme</t>
  </si>
  <si>
    <t>Unemployed people were assigned an SEG and social class based on their most recent job. However, people who had not had a job in the 10-year period before the Census were not assigned an SEG or social class.
People on a government scheme were not assigned an SEG unless they had had a job in the 10-year period before Census day in which case the SEG was based on that job. However, they were not assigned a social class even if they had had a job in that 10-year period.</t>
  </si>
  <si>
    <t>Imputation of missing households</t>
  </si>
  <si>
    <t>Communal establishments</t>
  </si>
  <si>
    <t xml:space="preserve">Restricted areas </t>
  </si>
  <si>
    <t>Because of confidentiality restrictions there are thresholds which have to be met before Small Area Statistics and Local Base Statistics become available. In the SAS, areas must have at least 50 residents and 16 households and in the LBS must have at least 1000 residents and 320 households. If an area does not meet these criteria, it will be regarded as restricted and their data will not be released but instead will be added to a contiguous area - reference should be made to User Guide number 43.</t>
  </si>
  <si>
    <t>Special enumeration districts</t>
  </si>
  <si>
    <t>If a communal establishment was expected to have 100 or more people on Census night, it was regarded as forming a special ED on its own.</t>
  </si>
  <si>
    <t xml:space="preserve">Shipping areas </t>
  </si>
  <si>
    <t>If a ship or pleasure craft was temporarily moored in an area on Census night the people enumerated on it were assigned to a shipping ED and shipping ward. All local authorities were regarded as having a shipping ED and ward but all values are zero if there were no temporary moorings on Census night. People in houseboats which were permanently moored were assigned to a normal ED and ward.</t>
  </si>
  <si>
    <t>Definition</t>
  </si>
  <si>
    <t>Country of Birth by Sex (Europe)</t>
  </si>
  <si>
    <t>Ethnicity</t>
  </si>
  <si>
    <t>Religion</t>
  </si>
  <si>
    <t>Workday Population</t>
  </si>
  <si>
    <t>Europe: Total</t>
  </si>
  <si>
    <t>Ireland</t>
  </si>
  <si>
    <t>France</t>
  </si>
  <si>
    <t>Italy</t>
  </si>
  <si>
    <t>Turkey</t>
  </si>
  <si>
    <t>Germany</t>
  </si>
  <si>
    <t>Cyprus</t>
  </si>
  <si>
    <t>EU as at 2001</t>
  </si>
  <si>
    <t xml:space="preserve">Europe: </t>
  </si>
  <si>
    <t>UK</t>
  </si>
  <si>
    <t>All Res</t>
  </si>
  <si>
    <t>Country of Birth: All Categories</t>
  </si>
  <si>
    <t>EU accession</t>
  </si>
  <si>
    <t>Africa: Total</t>
  </si>
  <si>
    <t>Africa</t>
  </si>
  <si>
    <t>Nigeria</t>
  </si>
  <si>
    <t>Somalia</t>
  </si>
  <si>
    <t>Kenya</t>
  </si>
  <si>
    <t>Ghana</t>
  </si>
  <si>
    <t>South Africa</t>
  </si>
  <si>
    <t>Asia: Total</t>
  </si>
  <si>
    <t>Asia</t>
  </si>
  <si>
    <t>Sri Lanka</t>
  </si>
  <si>
    <t>Philipines</t>
  </si>
  <si>
    <t>North America</t>
  </si>
  <si>
    <t>USA</t>
  </si>
  <si>
    <t>Jamaica</t>
  </si>
  <si>
    <t>South America</t>
  </si>
  <si>
    <t>Austalasia and Antarctica</t>
  </si>
  <si>
    <t>Country of</t>
  </si>
  <si>
    <t>Birth</t>
  </si>
  <si>
    <t>South</t>
  </si>
  <si>
    <t>America</t>
  </si>
  <si>
    <t>Australasia</t>
  </si>
  <si>
    <t>and Antarc</t>
  </si>
  <si>
    <t>Country of Birth: All Excluding Europe</t>
  </si>
  <si>
    <t>1991
Small Area Statistics (SAS) Specially Commissioned Tables (SCT)</t>
  </si>
  <si>
    <t>SCT 14</t>
  </si>
  <si>
    <t>1971 Small Area Statistics, 008; 1981 Small Area Statistics, T4; 1991 Specially Commissioned Tables, T14; 2001 Commissioned Tables, C0182; 2011 Detailed Charectaristics &amp; Commissioned Tables, DC2205EW &amp; CT0048</t>
  </si>
  <si>
    <t>Country of Birth by Sex (Rest of the World)</t>
  </si>
  <si>
    <t>1991 to 2011</t>
  </si>
  <si>
    <t>White</t>
  </si>
  <si>
    <t>White:
Total</t>
  </si>
  <si>
    <t>British</t>
  </si>
  <si>
    <t>Other White</t>
  </si>
  <si>
    <t>Mixed/Multiple Ethnic Group</t>
  </si>
  <si>
    <t>White and Black Caribbean</t>
  </si>
  <si>
    <t>White and Black African</t>
  </si>
  <si>
    <t>White and Asian</t>
  </si>
  <si>
    <t>Other Mixed</t>
  </si>
  <si>
    <t>Asian or Asian British</t>
  </si>
  <si>
    <t>Indian</t>
  </si>
  <si>
    <t>Pakistani</t>
  </si>
  <si>
    <t>Bangladeshi</t>
  </si>
  <si>
    <t>Chinese</t>
  </si>
  <si>
    <t>Other Asian</t>
  </si>
  <si>
    <t>Black/African/Caribbean/Black British</t>
  </si>
  <si>
    <t>Asian or Asian British: Total</t>
  </si>
  <si>
    <t>African</t>
  </si>
  <si>
    <t>Other Black</t>
  </si>
  <si>
    <t>Other Ethnic Group: Total</t>
  </si>
  <si>
    <t>Other Ethnic Group</t>
  </si>
  <si>
    <t>Arab</t>
  </si>
  <si>
    <t>Black/African/
Caribbean/
Black British: 
Total</t>
  </si>
  <si>
    <t>Mixed/
Multiple Ethnic Group: Total</t>
  </si>
  <si>
    <t>Any Other Ethnic Group</t>
  </si>
  <si>
    <t>2001 to 2011</t>
  </si>
  <si>
    <t>Christian</t>
  </si>
  <si>
    <t>Buddhist</t>
  </si>
  <si>
    <t>Hindu</t>
  </si>
  <si>
    <t>Jewish</t>
  </si>
  <si>
    <t>Muslim</t>
  </si>
  <si>
    <t>Sikh</t>
  </si>
  <si>
    <t>Other Religion</t>
  </si>
  <si>
    <t>No Religion</t>
  </si>
  <si>
    <t>Not Stated</t>
  </si>
  <si>
    <t>DC 2101EW</t>
  </si>
  <si>
    <t>ST 101</t>
  </si>
  <si>
    <t>ST 103</t>
  </si>
  <si>
    <t>DC 2107EW</t>
  </si>
  <si>
    <t xml:space="preserve">Footnotes </t>
  </si>
  <si>
    <t xml:space="preserve">Not Self-Contained/households in shared dwellings </t>
  </si>
  <si>
    <t>Tables 20 and 42; 2001 Standard Tables, ST052; 2011 Quick Statistics &amp; Detailed Characteristics, QS113EW, QS402EW, QS410EW, QS415EW &amp; DC4403EW.</t>
  </si>
  <si>
    <t>QS 113, 402, 410 &amp; 415
DC 4403EW</t>
  </si>
  <si>
    <t>WD 102EW</t>
  </si>
  <si>
    <t>TT 010</t>
  </si>
  <si>
    <t>The National Statistics Socio-economic Classification (NS-SEC) provides an indication of socioeconomic position based on occupation. It is an Office for National Statistics standard classification. To assign a person aged 16 to 74 to an NS-SEC category their occupation title is combined with information about their employment status, whether they are employed or self-employed, and whether or not they supervise other employees. Full-time students are recorded in the' full-time students' category regardless of whether they are economically active or not.
The rebased version of NS-SEC used in census results uses occupation coded to SOC2010. More information about NS-SEC:
http://ons.gov.uk/ons/guide-method/classifications/current-standardclassifications/soc2010/soc2010-volume-3-ns-sec--rebased-on-soc2010--usermanual/index.html.
In 2011 Census results, because the census did not ask a question about the number of employees at a person's workplace, the reduced method of deriving NS-SEC (which does not require this information) is used.</t>
  </si>
  <si>
    <t>NS-SEC</t>
  </si>
  <si>
    <t>Employees Working Full Time</t>
  </si>
  <si>
    <t>EU incl Accession Countries</t>
  </si>
  <si>
    <t xml:space="preserve">3. S.W.D is Single, widowed or divorced. </t>
  </si>
  <si>
    <t>2. Pensionable age 1971 to 2001: 60 (female) &amp; 65 (male); Pensionable age 2011: 65 (All)</t>
  </si>
  <si>
    <t>3. Tables are persons/hholds of pensionable age. ‘Pensioner’ is shorthand for this.</t>
  </si>
  <si>
    <t>2. City of London is merged with Westminster in 2011.</t>
  </si>
  <si>
    <t xml:space="preserve">1. Figures include campers and people sleeping rough. </t>
  </si>
  <si>
    <t>2. Persons present from 1981 to 1991, All Usual Residents from 2001 onwards.</t>
  </si>
  <si>
    <t>3. City of London is merged with Westminster 2011.</t>
  </si>
  <si>
    <t>1. City of London is merged with Westminster.</t>
  </si>
  <si>
    <t>1. Figures include households in non-permanent accommodation</t>
  </si>
  <si>
    <t>2. Rented from Housing Association or Registered Socal Landlord in 2001</t>
  </si>
  <si>
    <t>1. All figures include households in non-permanent accommodation.</t>
  </si>
  <si>
    <t>2. 1961: The WC may be inside or outside the building.</t>
  </si>
  <si>
    <t>3. Definition of self-contained is earlier Census'</t>
  </si>
  <si>
    <t>4. 2001 Not Self-contained has the same definition as households in shared dwellings in 2011.</t>
  </si>
  <si>
    <t>1. All figures in this table include households in non-permanent accommodation.</t>
  </si>
  <si>
    <t>1.All parents aged 16 and over for 1981 &amp; 1991, parents aged 16-74 for 2001 &amp; 2011.</t>
  </si>
  <si>
    <t>4. 1981 is 60+; 1991 60  to 84.</t>
  </si>
  <si>
    <t>1. Data on Civil Partnerships only applies to 2011.</t>
  </si>
  <si>
    <t>1. Figures exclude economically active students.</t>
  </si>
  <si>
    <t>2. 16-74 only for 2001 &amp; 2011.</t>
  </si>
  <si>
    <t>1. Accommodation and food service activities in 2011.</t>
  </si>
  <si>
    <t>2. Transport and storage in 2011.</t>
  </si>
  <si>
    <t xml:space="preserve">1. 1971 figures are for residents aged 15 and over. </t>
  </si>
  <si>
    <t>2. 1981 &amp; 1991 are for residents aged 16 and over.</t>
  </si>
  <si>
    <t>1. EU contries as at 2001: Austria, Belgium, Denmark, Finland, France, Germany, Greece, Ireland, Italy, Luxemberg, Netherlands, Portugal, Spain, Sweden &amp; United Kingdom.</t>
  </si>
  <si>
    <t xml:space="preserve">2. EU accession countries: Austria, Belgium, Bulgaria, Cyprus, Czech Republic, Denmark, Estonia, Finland, France, Germany, Greece, Hungary, Ireland, Italy, Latvia, Lithuania, </t>
  </si>
  <si>
    <t>3. In 2001 Local Authorities with a population of less than 200 residents are not counted for, however are counted for in the Greater London total.</t>
  </si>
  <si>
    <t xml:space="preserve">    Luxemberg, Malta, Netherlands, Poland, Portugal, Romania, Slovakia, Slovenia, Spain, Sweden &amp; United Kingdom.</t>
  </si>
  <si>
    <t>1. In 2001 Local Authorities with a population of less than 200 residents are not counted for, however are counted for in the Greater London total.</t>
  </si>
  <si>
    <t>3. 2011 Data is Total Populations.</t>
  </si>
  <si>
    <t>4. 1971 to 1981: Australsia and Antarctica includes Canada (Old Commonwealth).</t>
  </si>
  <si>
    <t>5. In 1971 and 1981, Africa, the Americas and the Caribbean only included those in the New Commonwealth.</t>
  </si>
  <si>
    <t>2. In 2011 North America include the Caribbean, and South America includes Central America.</t>
  </si>
  <si>
    <t>1. 2001 is Daytime Population (16-74) and usual residents (0-15 &amp; 75+)</t>
  </si>
  <si>
    <t xml:space="preserve">KS 107EW
</t>
  </si>
  <si>
    <t xml:space="preserve">KS 603EW
</t>
  </si>
  <si>
    <t>The basic definition of a dwelling is ‘a building or part of a building which provides structurally separate accommodation’. 
The method of counting dwellings and the detailed definition of a dwelling have changed. In 1961, the enumerators were given the definition of a dwelling and were then required to identify the number of dwellings in their enumeration district. However, there were problems with applying the correct definition and so in 1971 the enumerators were only required to gather basic information based on shared entrances and facilities; the decision on whether a dwelling was shared was taken elsewhere.
A question on dwellings was not asked in 1981 but an estimate was calculated. It was taken to be the number of households in self contained permanent buildings plus a percentage of households in non self-contained permanent buildings plus the number of households in non-permanent accommodation. However, information on dwellings was gathered in 1991 when, as in 1971, the number of dwellings was based on information collected by the enumerators about the nature of any sharing.
These differences mean that the figures are not wholly consistent and an element of caution in their use is advised. However, consistent or substantial changes in the figures are likely to reflect actual variation.</t>
  </si>
  <si>
    <t>Transport, Information and Communications</t>
  </si>
  <si>
    <t>3. Distribution and Catering for 2001 is the sum of G and H from UV034, and G and I in 2011 from table QS605EW.</t>
  </si>
  <si>
    <t>4. Transport, Information and Communications for 2011 is the sum of H and J from table QS605EW</t>
  </si>
  <si>
    <t>5. Banking and Finance includes business services from 2001 to 2011 (and some of 2011’s Admin and Support), 2001 is the sum of J and K from table UV034, and K, L, M &amp; N for 2011 from table QS605EW.</t>
  </si>
  <si>
    <t>Total Persons present</t>
  </si>
  <si>
    <t>Total Usual residents</t>
  </si>
  <si>
    <t>percent Usual residents</t>
  </si>
  <si>
    <t>percent Persons present</t>
  </si>
  <si>
    <t>2001(2)</t>
  </si>
  <si>
    <t>Single, Widowed, Divorced, Disolved Civil Partnership</t>
  </si>
  <si>
    <t>Economically Active Aged 16+</t>
  </si>
  <si>
    <t>1. Data for 2001 &amp; 2011 is all usual residents aged 16-74 only.</t>
  </si>
  <si>
    <t>2. Female economic activity is for the age range 16-59 in columns H &amp; I for 1971 to 1991 only.</t>
  </si>
  <si>
    <t>Other means</t>
  </si>
  <si>
    <t>City of LondonTotal</t>
  </si>
  <si>
    <t>City of London0-4</t>
  </si>
  <si>
    <t>City of London5-9</t>
  </si>
  <si>
    <t>City of London10-14</t>
  </si>
  <si>
    <t>City of London15-19</t>
  </si>
  <si>
    <t>City of London20-24</t>
  </si>
  <si>
    <t>City of London25-29</t>
  </si>
  <si>
    <t>City of London30-34</t>
  </si>
  <si>
    <t>City of London35-39</t>
  </si>
  <si>
    <t>City of London40-44</t>
  </si>
  <si>
    <t>City of London45-49</t>
  </si>
  <si>
    <t>City of London50-54</t>
  </si>
  <si>
    <t>City of London55-59</t>
  </si>
  <si>
    <t>City of London60-64</t>
  </si>
  <si>
    <t>City of London65-69</t>
  </si>
  <si>
    <t>City of London70-74</t>
  </si>
  <si>
    <t>City of London75-79</t>
  </si>
  <si>
    <t>City of London80-84</t>
  </si>
  <si>
    <t>City of London85 and over</t>
  </si>
  <si>
    <t>City of LondonS.W.D. (all ages)</t>
  </si>
  <si>
    <t>City of LondonS.W.D. (16+)</t>
  </si>
  <si>
    <t>City of LondonMarried</t>
  </si>
  <si>
    <t>Barking and DagenhamTotal</t>
  </si>
  <si>
    <t>Barking and Dagenham0-4</t>
  </si>
  <si>
    <t>Barking and Dagenham5-9</t>
  </si>
  <si>
    <t>Barking and Dagenham10-14</t>
  </si>
  <si>
    <t>Barking and Dagenham15-19</t>
  </si>
  <si>
    <t>Barking and Dagenham20-24</t>
  </si>
  <si>
    <t>Barking and Dagenham25-29</t>
  </si>
  <si>
    <t>Barking and Dagenham30-34</t>
  </si>
  <si>
    <t>Barking and Dagenham35-39</t>
  </si>
  <si>
    <t>Barking and Dagenham40-44</t>
  </si>
  <si>
    <t>Barking and Dagenham45-49</t>
  </si>
  <si>
    <t>Barking and Dagenham50-54</t>
  </si>
  <si>
    <t>Barking and Dagenham55-59</t>
  </si>
  <si>
    <t>Barking and Dagenham60-64</t>
  </si>
  <si>
    <t>Barking and Dagenham65-69</t>
  </si>
  <si>
    <t>Barking and Dagenham70-74</t>
  </si>
  <si>
    <t>Barking and Dagenham75-79</t>
  </si>
  <si>
    <t>Barking and Dagenham80-84</t>
  </si>
  <si>
    <t>Barking and Dagenham85 and over</t>
  </si>
  <si>
    <t>Barking and DagenhamS.W.D. (all ages)</t>
  </si>
  <si>
    <t>Barking and DagenhamS.W.D. (16+)</t>
  </si>
  <si>
    <t>Barking and DagenhamMarried</t>
  </si>
  <si>
    <t>BarnetTotal</t>
  </si>
  <si>
    <t>Barnet0-4</t>
  </si>
  <si>
    <t>Barnet5-9</t>
  </si>
  <si>
    <t>Barnet10-14</t>
  </si>
  <si>
    <t>Barnet15-19</t>
  </si>
  <si>
    <t>Barnet20-24</t>
  </si>
  <si>
    <t>Barnet25-29</t>
  </si>
  <si>
    <t>Barnet30-34</t>
  </si>
  <si>
    <t>Barnet35-39</t>
  </si>
  <si>
    <t>Barnet40-44</t>
  </si>
  <si>
    <t>Barnet45-49</t>
  </si>
  <si>
    <t>Barnet50-54</t>
  </si>
  <si>
    <t>Barnet55-59</t>
  </si>
  <si>
    <t>Barnet60-64</t>
  </si>
  <si>
    <t>Barnet65-69</t>
  </si>
  <si>
    <t>Barnet70-74</t>
  </si>
  <si>
    <t>Barnet75-79</t>
  </si>
  <si>
    <t>Barnet80-84</t>
  </si>
  <si>
    <t>Barnet85 and over</t>
  </si>
  <si>
    <t>BarnetS.W.D. (all ages)</t>
  </si>
  <si>
    <t>BarnetS.W.D. (16+)</t>
  </si>
  <si>
    <t>BarnetMarried</t>
  </si>
  <si>
    <t>BexleyTotal</t>
  </si>
  <si>
    <t>Bexley0-4</t>
  </si>
  <si>
    <t>Bexley5-9</t>
  </si>
  <si>
    <t>Bexley10-14</t>
  </si>
  <si>
    <t>Bexley15-19</t>
  </si>
  <si>
    <t>Bexley20-24</t>
  </si>
  <si>
    <t>Bexley25-29</t>
  </si>
  <si>
    <t>Bexley30-34</t>
  </si>
  <si>
    <t>Bexley35-39</t>
  </si>
  <si>
    <t>Bexley40-44</t>
  </si>
  <si>
    <t>Bexley45-49</t>
  </si>
  <si>
    <t>Bexley50-54</t>
  </si>
  <si>
    <t>Bexley55-59</t>
  </si>
  <si>
    <t>Bexley60-64</t>
  </si>
  <si>
    <t>Bexley65-69</t>
  </si>
  <si>
    <t>Bexley70-74</t>
  </si>
  <si>
    <t>Bexley75-79</t>
  </si>
  <si>
    <t>Bexley80-84</t>
  </si>
  <si>
    <t>Bexley85 and over</t>
  </si>
  <si>
    <t>BexleyS.W.D. (all ages)</t>
  </si>
  <si>
    <t>BexleyS.W.D. (16+)</t>
  </si>
  <si>
    <t>BexleyMarried</t>
  </si>
  <si>
    <t>BrentTotal</t>
  </si>
  <si>
    <t>Brent0-4</t>
  </si>
  <si>
    <t>Brent5-9</t>
  </si>
  <si>
    <t>Brent10-14</t>
  </si>
  <si>
    <t>Brent15-19</t>
  </si>
  <si>
    <t>Brent20-24</t>
  </si>
  <si>
    <t>Brent25-29</t>
  </si>
  <si>
    <t>Brent30-34</t>
  </si>
  <si>
    <t>Brent35-39</t>
  </si>
  <si>
    <t>Brent40-44</t>
  </si>
  <si>
    <t>Brent45-49</t>
  </si>
  <si>
    <t>Brent50-54</t>
  </si>
  <si>
    <t>Brent55-59</t>
  </si>
  <si>
    <t>Brent60-64</t>
  </si>
  <si>
    <t>Brent65-69</t>
  </si>
  <si>
    <t>Brent70-74</t>
  </si>
  <si>
    <t>Brent75-79</t>
  </si>
  <si>
    <t>Brent80-84</t>
  </si>
  <si>
    <t>Brent85 and over</t>
  </si>
  <si>
    <t>BrentS.W.D. (all ages)</t>
  </si>
  <si>
    <t>BrentS.W.D. (16+)</t>
  </si>
  <si>
    <t>BrentMarried</t>
  </si>
  <si>
    <t>BromleyTotal</t>
  </si>
  <si>
    <t>Bromley0-4</t>
  </si>
  <si>
    <t>Bromley5-9</t>
  </si>
  <si>
    <t>Bromley10-14</t>
  </si>
  <si>
    <t>Bromley15-19</t>
  </si>
  <si>
    <t>Bromley20-24</t>
  </si>
  <si>
    <t>Bromley25-29</t>
  </si>
  <si>
    <t>Bromley30-34</t>
  </si>
  <si>
    <t>Bromley35-39</t>
  </si>
  <si>
    <t>Bromley40-44</t>
  </si>
  <si>
    <t>Bromley45-49</t>
  </si>
  <si>
    <t>Bromley50-54</t>
  </si>
  <si>
    <t>Bromley55-59</t>
  </si>
  <si>
    <t>Bromley60-64</t>
  </si>
  <si>
    <t>Bromley65-69</t>
  </si>
  <si>
    <t>Bromley70-74</t>
  </si>
  <si>
    <t>Bromley75-79</t>
  </si>
  <si>
    <t>Bromley80-84</t>
  </si>
  <si>
    <t>Bromley85 and over</t>
  </si>
  <si>
    <t>BromleyS.W.D. (all ages)</t>
  </si>
  <si>
    <t>BromleyS.W.D. (16+)</t>
  </si>
  <si>
    <t>BromleyMarried</t>
  </si>
  <si>
    <t>CamdenTotal</t>
  </si>
  <si>
    <t>Camden0-4</t>
  </si>
  <si>
    <t>Camden5-9</t>
  </si>
  <si>
    <t>Camden10-14</t>
  </si>
  <si>
    <t>Camden15-19</t>
  </si>
  <si>
    <t>Camden20-24</t>
  </si>
  <si>
    <t>Camden25-29</t>
  </si>
  <si>
    <t>Camden30-34</t>
  </si>
  <si>
    <t>Camden35-39</t>
  </si>
  <si>
    <t>Camden40-44</t>
  </si>
  <si>
    <t>Camden45-49</t>
  </si>
  <si>
    <t>Camden50-54</t>
  </si>
  <si>
    <t>Camden55-59</t>
  </si>
  <si>
    <t>Camden60-64</t>
  </si>
  <si>
    <t>Camden65-69</t>
  </si>
  <si>
    <t>Camden70-74</t>
  </si>
  <si>
    <t>Camden75-79</t>
  </si>
  <si>
    <t>Camden80-84</t>
  </si>
  <si>
    <t>Camden85 and over</t>
  </si>
  <si>
    <t>CamdenS.W.D. (all ages)</t>
  </si>
  <si>
    <t>CamdenS.W.D. (16+)</t>
  </si>
  <si>
    <t>CamdenMarried</t>
  </si>
  <si>
    <t>CroydonTotal</t>
  </si>
  <si>
    <t>Croydon0-4</t>
  </si>
  <si>
    <t>Croydon5-9</t>
  </si>
  <si>
    <t>Croydon10-14</t>
  </si>
  <si>
    <t>Croydon15-19</t>
  </si>
  <si>
    <t>Croydon20-24</t>
  </si>
  <si>
    <t>Croydon25-29</t>
  </si>
  <si>
    <t>Croydon30-34</t>
  </si>
  <si>
    <t>Croydon35-39</t>
  </si>
  <si>
    <t>Croydon40-44</t>
  </si>
  <si>
    <t>Croydon45-49</t>
  </si>
  <si>
    <t>Croydon50-54</t>
  </si>
  <si>
    <t>Croydon55-59</t>
  </si>
  <si>
    <t>Croydon60-64</t>
  </si>
  <si>
    <t>Croydon65-69</t>
  </si>
  <si>
    <t>Croydon70-74</t>
  </si>
  <si>
    <t>Croydon75-79</t>
  </si>
  <si>
    <t>Croydon80-84</t>
  </si>
  <si>
    <t>Croydon85 and over</t>
  </si>
  <si>
    <t>CroydonS.W.D. (all ages)</t>
  </si>
  <si>
    <t>CroydonS.W.D. (16+)</t>
  </si>
  <si>
    <t>CroydonMarried</t>
  </si>
  <si>
    <t>EalingTotal</t>
  </si>
  <si>
    <t>Ealing0-4</t>
  </si>
  <si>
    <t>Ealing5-9</t>
  </si>
  <si>
    <t>Ealing10-14</t>
  </si>
  <si>
    <t>Ealing15-19</t>
  </si>
  <si>
    <t>Ealing20-24</t>
  </si>
  <si>
    <t>Ealing25-29</t>
  </si>
  <si>
    <t>Ealing30-34</t>
  </si>
  <si>
    <t>Ealing35-39</t>
  </si>
  <si>
    <t>Ealing40-44</t>
  </si>
  <si>
    <t>Ealing45-49</t>
  </si>
  <si>
    <t>Ealing50-54</t>
  </si>
  <si>
    <t>Ealing55-59</t>
  </si>
  <si>
    <t>Ealing60-64</t>
  </si>
  <si>
    <t>Ealing65-69</t>
  </si>
  <si>
    <t>Ealing70-74</t>
  </si>
  <si>
    <t>Ealing75-79</t>
  </si>
  <si>
    <t>Ealing80-84</t>
  </si>
  <si>
    <t>Ealing85 and over</t>
  </si>
  <si>
    <t>EalingS.W.D. (all ages)</t>
  </si>
  <si>
    <t>EalingS.W.D. (16+)</t>
  </si>
  <si>
    <t>EalingMarried</t>
  </si>
  <si>
    <t>EnfieldTotal</t>
  </si>
  <si>
    <t>Enfield0-4</t>
  </si>
  <si>
    <t>Enfield5-9</t>
  </si>
  <si>
    <t>Enfield10-14</t>
  </si>
  <si>
    <t>Enfield15-19</t>
  </si>
  <si>
    <t>Enfield20-24</t>
  </si>
  <si>
    <t>Enfield25-29</t>
  </si>
  <si>
    <t>Enfield30-34</t>
  </si>
  <si>
    <t>Enfield35-39</t>
  </si>
  <si>
    <t>Enfield40-44</t>
  </si>
  <si>
    <t>Enfield45-49</t>
  </si>
  <si>
    <t>Enfield50-54</t>
  </si>
  <si>
    <t>Enfield55-59</t>
  </si>
  <si>
    <t>Enfield60-64</t>
  </si>
  <si>
    <t>Enfield65-69</t>
  </si>
  <si>
    <t>Enfield70-74</t>
  </si>
  <si>
    <t>Enfield75-79</t>
  </si>
  <si>
    <t>Enfield80-84</t>
  </si>
  <si>
    <t>Enfield85 and over</t>
  </si>
  <si>
    <t>EnfieldS.W.D. (all ages)</t>
  </si>
  <si>
    <t>EnfieldS.W.D. (16+)</t>
  </si>
  <si>
    <t>EnfieldMarried</t>
  </si>
  <si>
    <t>GreenwichTotal</t>
  </si>
  <si>
    <t>Greenwich0-4</t>
  </si>
  <si>
    <t>Greenwich5-9</t>
  </si>
  <si>
    <t>Greenwich10-14</t>
  </si>
  <si>
    <t>Greenwich15-19</t>
  </si>
  <si>
    <t>Greenwich20-24</t>
  </si>
  <si>
    <t>Greenwich25-29</t>
  </si>
  <si>
    <t>Greenwich30-34</t>
  </si>
  <si>
    <t>Greenwich35-39</t>
  </si>
  <si>
    <t>Greenwich40-44</t>
  </si>
  <si>
    <t>Greenwich45-49</t>
  </si>
  <si>
    <t>Greenwich50-54</t>
  </si>
  <si>
    <t>Greenwich55-59</t>
  </si>
  <si>
    <t>Greenwich60-64</t>
  </si>
  <si>
    <t>Greenwich65-69</t>
  </si>
  <si>
    <t>Greenwich70-74</t>
  </si>
  <si>
    <t>Greenwich75-79</t>
  </si>
  <si>
    <t>Greenwich80-84</t>
  </si>
  <si>
    <t>Greenwich85 and over</t>
  </si>
  <si>
    <t>GreenwichS.W.D. (all ages)</t>
  </si>
  <si>
    <t>GreenwichS.W.D. (16+)</t>
  </si>
  <si>
    <t>GreenwichMarried</t>
  </si>
  <si>
    <t>HackneyTotal</t>
  </si>
  <si>
    <t>Hackney0-4</t>
  </si>
  <si>
    <t>Hackney5-9</t>
  </si>
  <si>
    <t>Hackney10-14</t>
  </si>
  <si>
    <t>Hackney15-19</t>
  </si>
  <si>
    <t>Hackney20-24</t>
  </si>
  <si>
    <t>Hackney25-29</t>
  </si>
  <si>
    <t>Hackney30-34</t>
  </si>
  <si>
    <t>Hackney35-39</t>
  </si>
  <si>
    <t>Hackney40-44</t>
  </si>
  <si>
    <t>Hackney45-49</t>
  </si>
  <si>
    <t>Hackney50-54</t>
  </si>
  <si>
    <t>Hackney55-59</t>
  </si>
  <si>
    <t>Hackney60-64</t>
  </si>
  <si>
    <t>Hackney65-69</t>
  </si>
  <si>
    <t>Hackney70-74</t>
  </si>
  <si>
    <t>Hackney75-79</t>
  </si>
  <si>
    <t>Hackney80-84</t>
  </si>
  <si>
    <t>Hackney85 and over</t>
  </si>
  <si>
    <t>HackneyS.W.D. (all ages)</t>
  </si>
  <si>
    <t>HackneyS.W.D. (16+)</t>
  </si>
  <si>
    <t>HackneyMarried</t>
  </si>
  <si>
    <t>Hammersmith and FulhamTotal</t>
  </si>
  <si>
    <t>Hammersmith and Fulham0-4</t>
  </si>
  <si>
    <t>Hammersmith and Fulham5-9</t>
  </si>
  <si>
    <t>Hammersmith and Fulham10-14</t>
  </si>
  <si>
    <t>Hammersmith and Fulham15-19</t>
  </si>
  <si>
    <t>Hammersmith and Fulham20-24</t>
  </si>
  <si>
    <t>Hammersmith and Fulham25-29</t>
  </si>
  <si>
    <t>Hammersmith and Fulham30-34</t>
  </si>
  <si>
    <t>Hammersmith and Fulham35-39</t>
  </si>
  <si>
    <t>Hammersmith and Fulham40-44</t>
  </si>
  <si>
    <t>Hammersmith and Fulham45-49</t>
  </si>
  <si>
    <t>Hammersmith and Fulham50-54</t>
  </si>
  <si>
    <t>Hammersmith and Fulham55-59</t>
  </si>
  <si>
    <t>Hammersmith and Fulham60-64</t>
  </si>
  <si>
    <t>Hammersmith and Fulham65-69</t>
  </si>
  <si>
    <t>Hammersmith and Fulham70-74</t>
  </si>
  <si>
    <t>Hammersmith and Fulham75-79</t>
  </si>
  <si>
    <t>Hammersmith and Fulham80-84</t>
  </si>
  <si>
    <t>Hammersmith and Fulham85 and over</t>
  </si>
  <si>
    <t>Hammersmith and FulhamS.W.D. (all ages)</t>
  </si>
  <si>
    <t>Hammersmith and FulhamS.W.D. (16+)</t>
  </si>
  <si>
    <t>Hammersmith and FulhamMarried</t>
  </si>
  <si>
    <t>HaringeyTotal</t>
  </si>
  <si>
    <t>Haringey0-4</t>
  </si>
  <si>
    <t>Haringey5-9</t>
  </si>
  <si>
    <t>Haringey10-14</t>
  </si>
  <si>
    <t>Haringey15-19</t>
  </si>
  <si>
    <t>Haringey20-24</t>
  </si>
  <si>
    <t>Haringey25-29</t>
  </si>
  <si>
    <t>Haringey30-34</t>
  </si>
  <si>
    <t>Haringey35-39</t>
  </si>
  <si>
    <t>Haringey40-44</t>
  </si>
  <si>
    <t>Haringey45-49</t>
  </si>
  <si>
    <t>Haringey50-54</t>
  </si>
  <si>
    <t>Haringey55-59</t>
  </si>
  <si>
    <t>Haringey60-64</t>
  </si>
  <si>
    <t>Haringey65-69</t>
  </si>
  <si>
    <t>Haringey70-74</t>
  </si>
  <si>
    <t>Haringey75-79</t>
  </si>
  <si>
    <t>Haringey80-84</t>
  </si>
  <si>
    <t>Haringey85 and over</t>
  </si>
  <si>
    <t>HaringeyS.W.D. (all ages)</t>
  </si>
  <si>
    <t>HaringeyS.W.D. (16+)</t>
  </si>
  <si>
    <t>HaringeyMarried</t>
  </si>
  <si>
    <t>HarrowTotal</t>
  </si>
  <si>
    <t>Harrow0-4</t>
  </si>
  <si>
    <t>Harrow5-9</t>
  </si>
  <si>
    <t>Harrow10-14</t>
  </si>
  <si>
    <t>Harrow15-19</t>
  </si>
  <si>
    <t>Harrow20-24</t>
  </si>
  <si>
    <t>Harrow25-29</t>
  </si>
  <si>
    <t>Harrow30-34</t>
  </si>
  <si>
    <t>Harrow35-39</t>
  </si>
  <si>
    <t>Harrow40-44</t>
  </si>
  <si>
    <t>Harrow45-49</t>
  </si>
  <si>
    <t>Harrow50-54</t>
  </si>
  <si>
    <t>Harrow55-59</t>
  </si>
  <si>
    <t>Harrow60-64</t>
  </si>
  <si>
    <t>Harrow65-69</t>
  </si>
  <si>
    <t>Harrow70-74</t>
  </si>
  <si>
    <t>Harrow75-79</t>
  </si>
  <si>
    <t>Harrow80-84</t>
  </si>
  <si>
    <t>Harrow85 and over</t>
  </si>
  <si>
    <t>HarrowS.W.D. (all ages)</t>
  </si>
  <si>
    <t>HarrowS.W.D. (16+)</t>
  </si>
  <si>
    <t>HarrowMarried</t>
  </si>
  <si>
    <t>HaveringTotal</t>
  </si>
  <si>
    <t>Havering0-4</t>
  </si>
  <si>
    <t>Havering5-9</t>
  </si>
  <si>
    <t>Havering10-14</t>
  </si>
  <si>
    <t>Havering15-19</t>
  </si>
  <si>
    <t>Havering20-24</t>
  </si>
  <si>
    <t>Havering25-29</t>
  </si>
  <si>
    <t>Havering30-34</t>
  </si>
  <si>
    <t>Havering35-39</t>
  </si>
  <si>
    <t>Havering40-44</t>
  </si>
  <si>
    <t>Havering45-49</t>
  </si>
  <si>
    <t>Havering50-54</t>
  </si>
  <si>
    <t>Havering55-59</t>
  </si>
  <si>
    <t>Havering60-64</t>
  </si>
  <si>
    <t>Havering65-69</t>
  </si>
  <si>
    <t>Havering70-74</t>
  </si>
  <si>
    <t>Havering75-79</t>
  </si>
  <si>
    <t>Havering80-84</t>
  </si>
  <si>
    <t>Havering85 and over</t>
  </si>
  <si>
    <t>HaveringS.W.D. (all ages)</t>
  </si>
  <si>
    <t>HaveringS.W.D. (16+)</t>
  </si>
  <si>
    <t>HaveringMarried</t>
  </si>
  <si>
    <t>HillingdonTotal</t>
  </si>
  <si>
    <t>Hillingdon0-4</t>
  </si>
  <si>
    <t>Hillingdon5-9</t>
  </si>
  <si>
    <t>Hillingdon10-14</t>
  </si>
  <si>
    <t>Hillingdon15-19</t>
  </si>
  <si>
    <t>Hillingdon20-24</t>
  </si>
  <si>
    <t>Hillingdon25-29</t>
  </si>
  <si>
    <t>Hillingdon30-34</t>
  </si>
  <si>
    <t>Hillingdon35-39</t>
  </si>
  <si>
    <t>Hillingdon40-44</t>
  </si>
  <si>
    <t>Hillingdon45-49</t>
  </si>
  <si>
    <t>Hillingdon50-54</t>
  </si>
  <si>
    <t>Hillingdon55-59</t>
  </si>
  <si>
    <t>Hillingdon60-64</t>
  </si>
  <si>
    <t>Hillingdon65-69</t>
  </si>
  <si>
    <t>Hillingdon70-74</t>
  </si>
  <si>
    <t>Hillingdon75-79</t>
  </si>
  <si>
    <t>Hillingdon80-84</t>
  </si>
  <si>
    <t>Hillingdon85 and over</t>
  </si>
  <si>
    <t>HillingdonS.W.D. (all ages)</t>
  </si>
  <si>
    <t>HillingdonS.W.D. (16+)</t>
  </si>
  <si>
    <t>HillingdonMarried</t>
  </si>
  <si>
    <t>HounslowTotal</t>
  </si>
  <si>
    <t>Hounslow0-4</t>
  </si>
  <si>
    <t>Hounslow5-9</t>
  </si>
  <si>
    <t>Hounslow10-14</t>
  </si>
  <si>
    <t>Hounslow15-19</t>
  </si>
  <si>
    <t>Hounslow20-24</t>
  </si>
  <si>
    <t>Hounslow25-29</t>
  </si>
  <si>
    <t>Hounslow30-34</t>
  </si>
  <si>
    <t>Hounslow35-39</t>
  </si>
  <si>
    <t>Hounslow40-44</t>
  </si>
  <si>
    <t>Hounslow45-49</t>
  </si>
  <si>
    <t>Hounslow50-54</t>
  </si>
  <si>
    <t>Hounslow55-59</t>
  </si>
  <si>
    <t>Hounslow60-64</t>
  </si>
  <si>
    <t>Hounslow65-69</t>
  </si>
  <si>
    <t>Hounslow70-74</t>
  </si>
  <si>
    <t>Hounslow75-79</t>
  </si>
  <si>
    <t>Hounslow80-84</t>
  </si>
  <si>
    <t>Hounslow85 and over</t>
  </si>
  <si>
    <t>HounslowS.W.D. (all ages)</t>
  </si>
  <si>
    <t>HounslowS.W.D. (16+)</t>
  </si>
  <si>
    <t>HounslowMarried</t>
  </si>
  <si>
    <t>IslingtonTotal</t>
  </si>
  <si>
    <t>Islington0-4</t>
  </si>
  <si>
    <t>Islington5-9</t>
  </si>
  <si>
    <t>Islington10-14</t>
  </si>
  <si>
    <t>Islington15-19</t>
  </si>
  <si>
    <t>Islington20-24</t>
  </si>
  <si>
    <t>Islington25-29</t>
  </si>
  <si>
    <t>Islington30-34</t>
  </si>
  <si>
    <t>Islington35-39</t>
  </si>
  <si>
    <t>Islington40-44</t>
  </si>
  <si>
    <t>Islington45-49</t>
  </si>
  <si>
    <t>Islington50-54</t>
  </si>
  <si>
    <t>Islington55-59</t>
  </si>
  <si>
    <t>Islington60-64</t>
  </si>
  <si>
    <t>Islington65-69</t>
  </si>
  <si>
    <t>Islington70-74</t>
  </si>
  <si>
    <t>Islington75-79</t>
  </si>
  <si>
    <t>Islington80-84</t>
  </si>
  <si>
    <t>Islington85 and over</t>
  </si>
  <si>
    <t>IslingtonS.W.D. (all ages)</t>
  </si>
  <si>
    <t>IslingtonS.W.D. (16+)</t>
  </si>
  <si>
    <t>IslingtonMarried</t>
  </si>
  <si>
    <t>Kensington and ChelseaTotal</t>
  </si>
  <si>
    <t>Kensington and Chelsea0-4</t>
  </si>
  <si>
    <t>Kensington and Chelsea5-9</t>
  </si>
  <si>
    <t>Kensington and Chelsea10-14</t>
  </si>
  <si>
    <t>Kensington and Chelsea15-19</t>
  </si>
  <si>
    <t>Kensington and Chelsea20-24</t>
  </si>
  <si>
    <t>Kensington and Chelsea25-29</t>
  </si>
  <si>
    <t>Kensington and Chelsea30-34</t>
  </si>
  <si>
    <t>Kensington and Chelsea35-39</t>
  </si>
  <si>
    <t>Kensington and Chelsea40-44</t>
  </si>
  <si>
    <t>Kensington and Chelsea45-49</t>
  </si>
  <si>
    <t>Kensington and Chelsea50-54</t>
  </si>
  <si>
    <t>Kensington and Chelsea55-59</t>
  </si>
  <si>
    <t>Kensington and Chelsea60-64</t>
  </si>
  <si>
    <t>Kensington and Chelsea65-69</t>
  </si>
  <si>
    <t>Kensington and Chelsea70-74</t>
  </si>
  <si>
    <t>Kensington and Chelsea75-79</t>
  </si>
  <si>
    <t>Kensington and Chelsea80-84</t>
  </si>
  <si>
    <t>Kensington and Chelsea85 and over</t>
  </si>
  <si>
    <t>Kensington and ChelseaS.W.D. (all ages)</t>
  </si>
  <si>
    <t>Kensington and ChelseaS.W.D. (16+)</t>
  </si>
  <si>
    <t>Kensington and ChelseaMarried</t>
  </si>
  <si>
    <t>Kingston upon ThamesTotal</t>
  </si>
  <si>
    <t>Kingston upon Thames0-4</t>
  </si>
  <si>
    <t>Kingston upon Thames5-9</t>
  </si>
  <si>
    <t>Kingston upon Thames10-14</t>
  </si>
  <si>
    <t>Kingston upon Thames15-19</t>
  </si>
  <si>
    <t>Kingston upon Thames20-24</t>
  </si>
  <si>
    <t>Kingston upon Thames25-29</t>
  </si>
  <si>
    <t>Kingston upon Thames30-34</t>
  </si>
  <si>
    <t>Kingston upon Thames35-39</t>
  </si>
  <si>
    <t>Kingston upon Thames40-44</t>
  </si>
  <si>
    <t>Kingston upon Thames45-49</t>
  </si>
  <si>
    <t>Kingston upon Thames50-54</t>
  </si>
  <si>
    <t>Kingston upon Thames55-59</t>
  </si>
  <si>
    <t>Kingston upon Thames60-64</t>
  </si>
  <si>
    <t>Kingston upon Thames65-69</t>
  </si>
  <si>
    <t>Kingston upon Thames70-74</t>
  </si>
  <si>
    <t>Kingston upon Thames75-79</t>
  </si>
  <si>
    <t>Kingston upon Thames80-84</t>
  </si>
  <si>
    <t>Kingston upon Thames85 and over</t>
  </si>
  <si>
    <t>Kingston upon ThamesS.W.D. (all ages)</t>
  </si>
  <si>
    <t>Kingston upon ThamesS.W.D. (16+)</t>
  </si>
  <si>
    <t>Kingston upon ThamesMarried</t>
  </si>
  <si>
    <t>LambethTotal</t>
  </si>
  <si>
    <t>Lambeth0-4</t>
  </si>
  <si>
    <t>Lambeth5-9</t>
  </si>
  <si>
    <t>Lambeth10-14</t>
  </si>
  <si>
    <t>Lambeth15-19</t>
  </si>
  <si>
    <t>Lambeth20-24</t>
  </si>
  <si>
    <t>Lambeth25-29</t>
  </si>
  <si>
    <t>Lambeth30-34</t>
  </si>
  <si>
    <t>Lambeth35-39</t>
  </si>
  <si>
    <t>Lambeth40-44</t>
  </si>
  <si>
    <t>Lambeth45-49</t>
  </si>
  <si>
    <t>Lambeth50-54</t>
  </si>
  <si>
    <t>Lambeth55-59</t>
  </si>
  <si>
    <t>Lambeth60-64</t>
  </si>
  <si>
    <t>Lambeth65-69</t>
  </si>
  <si>
    <t>Lambeth70-74</t>
  </si>
  <si>
    <t>Lambeth75-79</t>
  </si>
  <si>
    <t>Lambeth80-84</t>
  </si>
  <si>
    <t>Lambeth85 and over</t>
  </si>
  <si>
    <t>LambethS.W.D. (all ages)</t>
  </si>
  <si>
    <t>LambethS.W.D. (16+)</t>
  </si>
  <si>
    <t>LambethMarried</t>
  </si>
  <si>
    <t>LewishamTotal</t>
  </si>
  <si>
    <t>Lewisham0-4</t>
  </si>
  <si>
    <t>Lewisham5-9</t>
  </si>
  <si>
    <t>Lewisham10-14</t>
  </si>
  <si>
    <t>Lewisham15-19</t>
  </si>
  <si>
    <t>Lewisham20-24</t>
  </si>
  <si>
    <t>Lewisham25-29</t>
  </si>
  <si>
    <t>Lewisham30-34</t>
  </si>
  <si>
    <t>Lewisham35-39</t>
  </si>
  <si>
    <t>Lewisham40-44</t>
  </si>
  <si>
    <t>Lewisham45-49</t>
  </si>
  <si>
    <t>Lewisham50-54</t>
  </si>
  <si>
    <t>Lewisham55-59</t>
  </si>
  <si>
    <t>Lewisham60-64</t>
  </si>
  <si>
    <t>Lewisham65-69</t>
  </si>
  <si>
    <t>Lewisham70-74</t>
  </si>
  <si>
    <t>Lewisham75-79</t>
  </si>
  <si>
    <t>Lewisham80-84</t>
  </si>
  <si>
    <t>Lewisham85 and over</t>
  </si>
  <si>
    <t>LewishamS.W.D. (all ages)</t>
  </si>
  <si>
    <t>LewishamS.W.D. (16+)</t>
  </si>
  <si>
    <t>LewishamMarried</t>
  </si>
  <si>
    <t>MertonTotal</t>
  </si>
  <si>
    <t>Merton0-4</t>
  </si>
  <si>
    <t>Merton5-9</t>
  </si>
  <si>
    <t>Merton10-14</t>
  </si>
  <si>
    <t>Merton15-19</t>
  </si>
  <si>
    <t>Merton20-24</t>
  </si>
  <si>
    <t>Merton25-29</t>
  </si>
  <si>
    <t>Merton30-34</t>
  </si>
  <si>
    <t>Merton35-39</t>
  </si>
  <si>
    <t>Merton40-44</t>
  </si>
  <si>
    <t>Merton45-49</t>
  </si>
  <si>
    <t>Merton50-54</t>
  </si>
  <si>
    <t>Merton55-59</t>
  </si>
  <si>
    <t>Merton60-64</t>
  </si>
  <si>
    <t>Merton65-69</t>
  </si>
  <si>
    <t>Merton70-74</t>
  </si>
  <si>
    <t>Merton75-79</t>
  </si>
  <si>
    <t>Merton80-84</t>
  </si>
  <si>
    <t>Merton85 and over</t>
  </si>
  <si>
    <t>MertonS.W.D. (all ages)</t>
  </si>
  <si>
    <t>MertonS.W.D. (16+)</t>
  </si>
  <si>
    <t>MertonMarried</t>
  </si>
  <si>
    <t>NewhamTotal</t>
  </si>
  <si>
    <t>Newham0-4</t>
  </si>
  <si>
    <t>Newham5-9</t>
  </si>
  <si>
    <t>Newham10-14</t>
  </si>
  <si>
    <t>Newham15-19</t>
  </si>
  <si>
    <t>Newham20-24</t>
  </si>
  <si>
    <t>Newham25-29</t>
  </si>
  <si>
    <t>Newham30-34</t>
  </si>
  <si>
    <t>Newham35-39</t>
  </si>
  <si>
    <t>Newham40-44</t>
  </si>
  <si>
    <t>Newham45-49</t>
  </si>
  <si>
    <t>Newham50-54</t>
  </si>
  <si>
    <t>Newham55-59</t>
  </si>
  <si>
    <t>Newham60-64</t>
  </si>
  <si>
    <t>Newham65-69</t>
  </si>
  <si>
    <t>Newham70-74</t>
  </si>
  <si>
    <t>Newham75-79</t>
  </si>
  <si>
    <t>Newham80-84</t>
  </si>
  <si>
    <t>Newham85 and over</t>
  </si>
  <si>
    <t>NewhamS.W.D. (all ages)</t>
  </si>
  <si>
    <t>NewhamS.W.D. (16+)</t>
  </si>
  <si>
    <t>NewhamMarried</t>
  </si>
  <si>
    <t>RedbridgeTotal</t>
  </si>
  <si>
    <t>Redbridge0-4</t>
  </si>
  <si>
    <t>Redbridge5-9</t>
  </si>
  <si>
    <t>Redbridge10-14</t>
  </si>
  <si>
    <t>Redbridge15-19</t>
  </si>
  <si>
    <t>Redbridge20-24</t>
  </si>
  <si>
    <t>Redbridge25-29</t>
  </si>
  <si>
    <t>Redbridge30-34</t>
  </si>
  <si>
    <t>Redbridge35-39</t>
  </si>
  <si>
    <t>Redbridge40-44</t>
  </si>
  <si>
    <t>Redbridge45-49</t>
  </si>
  <si>
    <t>Redbridge50-54</t>
  </si>
  <si>
    <t>Redbridge55-59</t>
  </si>
  <si>
    <t>Redbridge60-64</t>
  </si>
  <si>
    <t>Redbridge65-69</t>
  </si>
  <si>
    <t>Redbridge70-74</t>
  </si>
  <si>
    <t>Redbridge75-79</t>
  </si>
  <si>
    <t>Redbridge80-84</t>
  </si>
  <si>
    <t>Redbridge85 and over</t>
  </si>
  <si>
    <t>RedbridgeS.W.D. (all ages)</t>
  </si>
  <si>
    <t>RedbridgeS.W.D. (16+)</t>
  </si>
  <si>
    <t>RedbridgeMarried</t>
  </si>
  <si>
    <t>Richmond upon ThamesTotal</t>
  </si>
  <si>
    <t>Richmond upon Thames0-4</t>
  </si>
  <si>
    <t>Richmond upon Thames5-9</t>
  </si>
  <si>
    <t>Richmond upon Thames10-14</t>
  </si>
  <si>
    <t>Richmond upon Thames15-19</t>
  </si>
  <si>
    <t>Richmond upon Thames20-24</t>
  </si>
  <si>
    <t>Richmond upon Thames25-29</t>
  </si>
  <si>
    <t>Richmond upon Thames30-34</t>
  </si>
  <si>
    <t>Richmond upon Thames35-39</t>
  </si>
  <si>
    <t>Richmond upon Thames40-44</t>
  </si>
  <si>
    <t>Richmond upon Thames45-49</t>
  </si>
  <si>
    <t>Richmond upon Thames50-54</t>
  </si>
  <si>
    <t>Richmond upon Thames55-59</t>
  </si>
  <si>
    <t>Richmond upon Thames60-64</t>
  </si>
  <si>
    <t>Richmond upon Thames65-69</t>
  </si>
  <si>
    <t>Richmond upon Thames70-74</t>
  </si>
  <si>
    <t>Richmond upon Thames75-79</t>
  </si>
  <si>
    <t>Richmond upon Thames80-84</t>
  </si>
  <si>
    <t>Richmond upon Thames85 and over</t>
  </si>
  <si>
    <t>Richmond upon ThamesS.W.D. (all ages)</t>
  </si>
  <si>
    <t>Richmond upon ThamesS.W.D. (16+)</t>
  </si>
  <si>
    <t>Richmond upon ThamesMarried</t>
  </si>
  <si>
    <t>SouthwarkTotal</t>
  </si>
  <si>
    <t>Southwark0-4</t>
  </si>
  <si>
    <t>Southwark5-9</t>
  </si>
  <si>
    <t>Southwark10-14</t>
  </si>
  <si>
    <t>Southwark15-19</t>
  </si>
  <si>
    <t>Southwark20-24</t>
  </si>
  <si>
    <t>Southwark25-29</t>
  </si>
  <si>
    <t>Southwark30-34</t>
  </si>
  <si>
    <t>Southwark35-39</t>
  </si>
  <si>
    <t>Southwark40-44</t>
  </si>
  <si>
    <t>Southwark45-49</t>
  </si>
  <si>
    <t>Southwark50-54</t>
  </si>
  <si>
    <t>Southwark55-59</t>
  </si>
  <si>
    <t>Southwark60-64</t>
  </si>
  <si>
    <t>Southwark65-69</t>
  </si>
  <si>
    <t>Southwark70-74</t>
  </si>
  <si>
    <t>Southwark75-79</t>
  </si>
  <si>
    <t>Southwark80-84</t>
  </si>
  <si>
    <t>Southwark85 and over</t>
  </si>
  <si>
    <t>SouthwarkS.W.D. (all ages)</t>
  </si>
  <si>
    <t>SouthwarkS.W.D. (16+)</t>
  </si>
  <si>
    <t>SouthwarkMarried</t>
  </si>
  <si>
    <t>SuttonTotal</t>
  </si>
  <si>
    <t>Sutton0-4</t>
  </si>
  <si>
    <t>Sutton5-9</t>
  </si>
  <si>
    <t>Sutton10-14</t>
  </si>
  <si>
    <t>Sutton15-19</t>
  </si>
  <si>
    <t>Sutton20-24</t>
  </si>
  <si>
    <t>Sutton25-29</t>
  </si>
  <si>
    <t>Sutton30-34</t>
  </si>
  <si>
    <t>Sutton35-39</t>
  </si>
  <si>
    <t>Sutton40-44</t>
  </si>
  <si>
    <t>Sutton45-49</t>
  </si>
  <si>
    <t>Sutton50-54</t>
  </si>
  <si>
    <t>Sutton55-59</t>
  </si>
  <si>
    <t>Sutton60-64</t>
  </si>
  <si>
    <t>Sutton65-69</t>
  </si>
  <si>
    <t>Sutton70-74</t>
  </si>
  <si>
    <t>Sutton75-79</t>
  </si>
  <si>
    <t>Sutton80-84</t>
  </si>
  <si>
    <t>Sutton85 and over</t>
  </si>
  <si>
    <t>SuttonS.W.D. (all ages)</t>
  </si>
  <si>
    <t>SuttonS.W.D. (16+)</t>
  </si>
  <si>
    <t>SuttonMarried</t>
  </si>
  <si>
    <t>Tower HamletsTotal</t>
  </si>
  <si>
    <t>Tower Hamlets0-4</t>
  </si>
  <si>
    <t>Tower Hamlets5-9</t>
  </si>
  <si>
    <t>Tower Hamlets10-14</t>
  </si>
  <si>
    <t>Tower Hamlets15-19</t>
  </si>
  <si>
    <t>Tower Hamlets20-24</t>
  </si>
  <si>
    <t>Tower Hamlets25-29</t>
  </si>
  <si>
    <t>Tower Hamlets30-34</t>
  </si>
  <si>
    <t>Tower Hamlets35-39</t>
  </si>
  <si>
    <t>Tower Hamlets40-44</t>
  </si>
  <si>
    <t>Tower Hamlets45-49</t>
  </si>
  <si>
    <t>Tower Hamlets50-54</t>
  </si>
  <si>
    <t>Tower Hamlets55-59</t>
  </si>
  <si>
    <t>Tower Hamlets60-64</t>
  </si>
  <si>
    <t>Tower Hamlets65-69</t>
  </si>
  <si>
    <t>Tower Hamlets70-74</t>
  </si>
  <si>
    <t>Tower Hamlets75-79</t>
  </si>
  <si>
    <t>Tower Hamlets80-84</t>
  </si>
  <si>
    <t>Tower Hamlets85 and over</t>
  </si>
  <si>
    <t>Tower HamletsS.W.D. (all ages)</t>
  </si>
  <si>
    <t>Tower HamletsS.W.D. (16+)</t>
  </si>
  <si>
    <t>Tower HamletsMarried</t>
  </si>
  <si>
    <t>Waltham ForestTotal</t>
  </si>
  <si>
    <t>Waltham Forest0-4</t>
  </si>
  <si>
    <t>Waltham Forest5-9</t>
  </si>
  <si>
    <t>Waltham Forest10-14</t>
  </si>
  <si>
    <t>Waltham Forest15-19</t>
  </si>
  <si>
    <t>Waltham Forest20-24</t>
  </si>
  <si>
    <t>Waltham Forest25-29</t>
  </si>
  <si>
    <t>Waltham Forest30-34</t>
  </si>
  <si>
    <t>Waltham Forest35-39</t>
  </si>
  <si>
    <t>Waltham Forest40-44</t>
  </si>
  <si>
    <t>Waltham Forest45-49</t>
  </si>
  <si>
    <t>Waltham Forest50-54</t>
  </si>
  <si>
    <t>Waltham Forest55-59</t>
  </si>
  <si>
    <t>Waltham Forest60-64</t>
  </si>
  <si>
    <t>Waltham Forest65-69</t>
  </si>
  <si>
    <t>Waltham Forest70-74</t>
  </si>
  <si>
    <t>Waltham Forest75-79</t>
  </si>
  <si>
    <t>Waltham Forest80-84</t>
  </si>
  <si>
    <t>Waltham Forest85 and over</t>
  </si>
  <si>
    <t>Waltham ForestS.W.D. (all ages)</t>
  </si>
  <si>
    <t>Waltham ForestS.W.D. (16+)</t>
  </si>
  <si>
    <t>Waltham ForestMarried</t>
  </si>
  <si>
    <t>WandsworthTotal</t>
  </si>
  <si>
    <t>Wandsworth0-4</t>
  </si>
  <si>
    <t>Wandsworth5-9</t>
  </si>
  <si>
    <t>Wandsworth10-14</t>
  </si>
  <si>
    <t>Wandsworth15-19</t>
  </si>
  <si>
    <t>Wandsworth20-24</t>
  </si>
  <si>
    <t>Wandsworth25-29</t>
  </si>
  <si>
    <t>Wandsworth30-34</t>
  </si>
  <si>
    <t>Wandsworth35-39</t>
  </si>
  <si>
    <t>Wandsworth40-44</t>
  </si>
  <si>
    <t>Wandsworth45-49</t>
  </si>
  <si>
    <t>Wandsworth50-54</t>
  </si>
  <si>
    <t>Wandsworth55-59</t>
  </si>
  <si>
    <t>Wandsworth60-64</t>
  </si>
  <si>
    <t>Wandsworth65-69</t>
  </si>
  <si>
    <t>Wandsworth70-74</t>
  </si>
  <si>
    <t>Wandsworth75-79</t>
  </si>
  <si>
    <t>Wandsworth80-84</t>
  </si>
  <si>
    <t>Wandsworth85 and over</t>
  </si>
  <si>
    <t>WandsworthS.W.D. (all ages)</t>
  </si>
  <si>
    <t>WandsworthS.W.D. (16+)</t>
  </si>
  <si>
    <t>WandsworthMarried</t>
  </si>
  <si>
    <t>WestminsterTotal</t>
  </si>
  <si>
    <t>Westminster0-4</t>
  </si>
  <si>
    <t>Westminster5-9</t>
  </si>
  <si>
    <t>Westminster10-14</t>
  </si>
  <si>
    <t>Westminster15-19</t>
  </si>
  <si>
    <t>Westminster20-24</t>
  </si>
  <si>
    <t>Westminster25-29</t>
  </si>
  <si>
    <t>Westminster30-34</t>
  </si>
  <si>
    <t>Westminster35-39</t>
  </si>
  <si>
    <t>Westminster40-44</t>
  </si>
  <si>
    <t>Westminster45-49</t>
  </si>
  <si>
    <t>Westminster50-54</t>
  </si>
  <si>
    <t>Westminster55-59</t>
  </si>
  <si>
    <t>Westminster60-64</t>
  </si>
  <si>
    <t>Westminster65-69</t>
  </si>
  <si>
    <t>Westminster70-74</t>
  </si>
  <si>
    <t>Westminster75-79</t>
  </si>
  <si>
    <t>Westminster80-84</t>
  </si>
  <si>
    <t>Westminster85 and over</t>
  </si>
  <si>
    <t>WestminsterS.W.D. (all ages)</t>
  </si>
  <si>
    <t>WestminsterS.W.D. (16+)</t>
  </si>
  <si>
    <t>WestminsterMarried</t>
  </si>
  <si>
    <t>Central LondonTotal</t>
  </si>
  <si>
    <t>Central London0-4</t>
  </si>
  <si>
    <t>Central London5-9</t>
  </si>
  <si>
    <t>Central London10-14</t>
  </si>
  <si>
    <t>Central London15-19</t>
  </si>
  <si>
    <t>Central London20-24</t>
  </si>
  <si>
    <t>Central London25-29</t>
  </si>
  <si>
    <t>Central London30-34</t>
  </si>
  <si>
    <t>Central London35-39</t>
  </si>
  <si>
    <t>Central London40-44</t>
  </si>
  <si>
    <t>Central London45-49</t>
  </si>
  <si>
    <t>Central London50-54</t>
  </si>
  <si>
    <t>Central London55-59</t>
  </si>
  <si>
    <t>Central London60-64</t>
  </si>
  <si>
    <t>Central London65-69</t>
  </si>
  <si>
    <t>Central London70-74</t>
  </si>
  <si>
    <t>Central London75-79</t>
  </si>
  <si>
    <t>Central London80-84</t>
  </si>
  <si>
    <t>Central London85 and over</t>
  </si>
  <si>
    <t>Central LondonS.W.D. (all ages)</t>
  </si>
  <si>
    <t>Central LondonS.W.D. (16+)</t>
  </si>
  <si>
    <t>Central LondonMarried</t>
  </si>
  <si>
    <t>Rest of Inner LondonTotal</t>
  </si>
  <si>
    <t>Rest of Inner London0-4</t>
  </si>
  <si>
    <t>Rest of Inner London5-9</t>
  </si>
  <si>
    <t>Rest of Inner London10-14</t>
  </si>
  <si>
    <t>Rest of Inner London15-19</t>
  </si>
  <si>
    <t>Rest of Inner London20-24</t>
  </si>
  <si>
    <t>Rest of Inner London25-29</t>
  </si>
  <si>
    <t>Rest of Inner London30-34</t>
  </si>
  <si>
    <t>Rest of Inner London35-39</t>
  </si>
  <si>
    <t>Rest of Inner London40-44</t>
  </si>
  <si>
    <t>Rest of Inner London45-49</t>
  </si>
  <si>
    <t>Rest of Inner London50-54</t>
  </si>
  <si>
    <t>Rest of Inner London55-59</t>
  </si>
  <si>
    <t>Rest of Inner London60-64</t>
  </si>
  <si>
    <t>Rest of Inner London65-69</t>
  </si>
  <si>
    <t>Rest of Inner London70-74</t>
  </si>
  <si>
    <t>Rest of Inner London75-79</t>
  </si>
  <si>
    <t>Rest of Inner London80-84</t>
  </si>
  <si>
    <t>Rest of Inner London85 and over</t>
  </si>
  <si>
    <t>Rest of Inner LondonS.W.D. (all ages)</t>
  </si>
  <si>
    <t>Rest of Inner LondonS.W.D. (16+)</t>
  </si>
  <si>
    <t>Rest of Inner LondonMarried</t>
  </si>
  <si>
    <t>Outer LondonTotal</t>
  </si>
  <si>
    <t>Outer London0-4</t>
  </si>
  <si>
    <t>Outer London5-9</t>
  </si>
  <si>
    <t>Outer London10-14</t>
  </si>
  <si>
    <t>Outer London15-19</t>
  </si>
  <si>
    <t>Outer London20-24</t>
  </si>
  <si>
    <t>Outer London25-29</t>
  </si>
  <si>
    <t>Outer London30-34</t>
  </si>
  <si>
    <t>Outer London35-39</t>
  </si>
  <si>
    <t>Outer London40-44</t>
  </si>
  <si>
    <t>Outer London45-49</t>
  </si>
  <si>
    <t>Outer London50-54</t>
  </si>
  <si>
    <t>Outer London55-59</t>
  </si>
  <si>
    <t>Outer London60-64</t>
  </si>
  <si>
    <t>Outer London65-69</t>
  </si>
  <si>
    <t>Outer London70-74</t>
  </si>
  <si>
    <t>Outer London75-79</t>
  </si>
  <si>
    <t>Outer London80-84</t>
  </si>
  <si>
    <t>Outer London85 and over</t>
  </si>
  <si>
    <t>Outer LondonS.W.D. (all ages)</t>
  </si>
  <si>
    <t>Outer LondonS.W.D. (16+)</t>
  </si>
  <si>
    <t>Outer LondonMarried</t>
  </si>
  <si>
    <t>Greater LondonTotal</t>
  </si>
  <si>
    <t>Greater London0-4</t>
  </si>
  <si>
    <t>Greater London5-9</t>
  </si>
  <si>
    <t>Greater London10-14</t>
  </si>
  <si>
    <t>Greater London15-19</t>
  </si>
  <si>
    <t>Greater London20-24</t>
  </si>
  <si>
    <t>Greater London25-29</t>
  </si>
  <si>
    <t>Greater London30-34</t>
  </si>
  <si>
    <t>Greater London35-39</t>
  </si>
  <si>
    <t>Greater London40-44</t>
  </si>
  <si>
    <t>Greater London45-49</t>
  </si>
  <si>
    <t>Greater London50-54</t>
  </si>
  <si>
    <t>Greater London55-59</t>
  </si>
  <si>
    <t>Greater London60-64</t>
  </si>
  <si>
    <t>Greater London65-69</t>
  </si>
  <si>
    <t>Greater London70-74</t>
  </si>
  <si>
    <t>Greater London75-79</t>
  </si>
  <si>
    <t>Greater London80-84</t>
  </si>
  <si>
    <t>Greater London85 and over</t>
  </si>
  <si>
    <t>Greater LondonS.W.D. (all ages)</t>
  </si>
  <si>
    <t>Greater LondonS.W.D. (16+)</t>
  </si>
  <si>
    <t>Greater LondonMarried</t>
  </si>
  <si>
    <t>City of London0-20</t>
  </si>
  <si>
    <t>City of London0</t>
  </si>
  <si>
    <t>City of London1</t>
  </si>
  <si>
    <t>City of London2</t>
  </si>
  <si>
    <t>City of London3</t>
  </si>
  <si>
    <t>City of London4</t>
  </si>
  <si>
    <t>City of London5</t>
  </si>
  <si>
    <t>City of London6</t>
  </si>
  <si>
    <t>City of London7</t>
  </si>
  <si>
    <t>City of London8</t>
  </si>
  <si>
    <t>City of London9</t>
  </si>
  <si>
    <t>City of London10</t>
  </si>
  <si>
    <t>City of London11</t>
  </si>
  <si>
    <t>City of London12</t>
  </si>
  <si>
    <t>City of London13</t>
  </si>
  <si>
    <t>City of London14</t>
  </si>
  <si>
    <t>City of London15</t>
  </si>
  <si>
    <t>City of London16</t>
  </si>
  <si>
    <t>City of London17</t>
  </si>
  <si>
    <t>City of London18</t>
  </si>
  <si>
    <t>City of London19</t>
  </si>
  <si>
    <t>City of London20</t>
  </si>
  <si>
    <t>Barking and Dagenham0-20</t>
  </si>
  <si>
    <t>Barking and Dagenham0</t>
  </si>
  <si>
    <t>Barking and Dagenham1</t>
  </si>
  <si>
    <t>Barking and Dagenham2</t>
  </si>
  <si>
    <t>Barking and Dagenham3</t>
  </si>
  <si>
    <t>Barking and Dagenham4</t>
  </si>
  <si>
    <t>Barking and Dagenham5</t>
  </si>
  <si>
    <t>Barking and Dagenham6</t>
  </si>
  <si>
    <t>Barking and Dagenham7</t>
  </si>
  <si>
    <t>Barking and Dagenham8</t>
  </si>
  <si>
    <t>Barking and Dagenham9</t>
  </si>
  <si>
    <t>Barking and Dagenham10</t>
  </si>
  <si>
    <t>Barking and Dagenham11</t>
  </si>
  <si>
    <t>Barking and Dagenham12</t>
  </si>
  <si>
    <t>Barking and Dagenham13</t>
  </si>
  <si>
    <t>Barking and Dagenham14</t>
  </si>
  <si>
    <t>Barking and Dagenham15</t>
  </si>
  <si>
    <t>Barking and Dagenham16</t>
  </si>
  <si>
    <t>Barking and Dagenham17</t>
  </si>
  <si>
    <t>Barking and Dagenham18</t>
  </si>
  <si>
    <t>Barking and Dagenham19</t>
  </si>
  <si>
    <t>Barking and Dagenham20</t>
  </si>
  <si>
    <t>Barnet0-20</t>
  </si>
  <si>
    <t>Barnet0</t>
  </si>
  <si>
    <t>Barnet1</t>
  </si>
  <si>
    <t>Barnet2</t>
  </si>
  <si>
    <t>Barnet3</t>
  </si>
  <si>
    <t>Barnet4</t>
  </si>
  <si>
    <t>Barnet5</t>
  </si>
  <si>
    <t>Barnet6</t>
  </si>
  <si>
    <t>Barnet7</t>
  </si>
  <si>
    <t>Barnet8</t>
  </si>
  <si>
    <t>Barnet9</t>
  </si>
  <si>
    <t>Barnet10</t>
  </si>
  <si>
    <t>Barnet11</t>
  </si>
  <si>
    <t>Barnet12</t>
  </si>
  <si>
    <t>Barnet13</t>
  </si>
  <si>
    <t>Barnet14</t>
  </si>
  <si>
    <t>Barnet15</t>
  </si>
  <si>
    <t>Barnet16</t>
  </si>
  <si>
    <t>Barnet17</t>
  </si>
  <si>
    <t>Barnet18</t>
  </si>
  <si>
    <t>Barnet19</t>
  </si>
  <si>
    <t>Barnet20</t>
  </si>
  <si>
    <t>Bexley0-20</t>
  </si>
  <si>
    <t>Bexley0</t>
  </si>
  <si>
    <t>Bexley1</t>
  </si>
  <si>
    <t>Bexley2</t>
  </si>
  <si>
    <t>Bexley3</t>
  </si>
  <si>
    <t>Bexley4</t>
  </si>
  <si>
    <t>Bexley5</t>
  </si>
  <si>
    <t>Bexley6</t>
  </si>
  <si>
    <t>Bexley7</t>
  </si>
  <si>
    <t>Bexley8</t>
  </si>
  <si>
    <t>Bexley9</t>
  </si>
  <si>
    <t>Bexley10</t>
  </si>
  <si>
    <t>Bexley11</t>
  </si>
  <si>
    <t>Bexley12</t>
  </si>
  <si>
    <t>Bexley13</t>
  </si>
  <si>
    <t>Bexley14</t>
  </si>
  <si>
    <t>Bexley15</t>
  </si>
  <si>
    <t>Bexley16</t>
  </si>
  <si>
    <t>Bexley17</t>
  </si>
  <si>
    <t>Bexley18</t>
  </si>
  <si>
    <t>Bexley19</t>
  </si>
  <si>
    <t>Bexley20</t>
  </si>
  <si>
    <t>Brent0-20</t>
  </si>
  <si>
    <t>Brent0</t>
  </si>
  <si>
    <t>Brent1</t>
  </si>
  <si>
    <t>Brent2</t>
  </si>
  <si>
    <t>Brent3</t>
  </si>
  <si>
    <t>Brent4</t>
  </si>
  <si>
    <t>Brent5</t>
  </si>
  <si>
    <t>Brent6</t>
  </si>
  <si>
    <t>Brent7</t>
  </si>
  <si>
    <t>Brent8</t>
  </si>
  <si>
    <t>Brent9</t>
  </si>
  <si>
    <t>Brent10</t>
  </si>
  <si>
    <t>Brent11</t>
  </si>
  <si>
    <t>Brent12</t>
  </si>
  <si>
    <t>Brent13</t>
  </si>
  <si>
    <t>Brent14</t>
  </si>
  <si>
    <t>Brent15</t>
  </si>
  <si>
    <t>Brent16</t>
  </si>
  <si>
    <t>Brent17</t>
  </si>
  <si>
    <t>Brent18</t>
  </si>
  <si>
    <t>Brent19</t>
  </si>
  <si>
    <t>Brent20</t>
  </si>
  <si>
    <t>Bromley0-20</t>
  </si>
  <si>
    <t>Bromley0</t>
  </si>
  <si>
    <t>Bromley1</t>
  </si>
  <si>
    <t>Bromley2</t>
  </si>
  <si>
    <t>Bromley3</t>
  </si>
  <si>
    <t>Bromley4</t>
  </si>
  <si>
    <t>Bromley5</t>
  </si>
  <si>
    <t>Bromley6</t>
  </si>
  <si>
    <t>Bromley7</t>
  </si>
  <si>
    <t>Bromley8</t>
  </si>
  <si>
    <t>Bromley9</t>
  </si>
  <si>
    <t>Bromley10</t>
  </si>
  <si>
    <t>Bromley11</t>
  </si>
  <si>
    <t>Bromley12</t>
  </si>
  <si>
    <t>Bromley13</t>
  </si>
  <si>
    <t>Bromley14</t>
  </si>
  <si>
    <t>Bromley15</t>
  </si>
  <si>
    <t>Bromley16</t>
  </si>
  <si>
    <t>Bromley17</t>
  </si>
  <si>
    <t>Bromley18</t>
  </si>
  <si>
    <t>Bromley19</t>
  </si>
  <si>
    <t>Bromley20</t>
  </si>
  <si>
    <t>Camden0-20</t>
  </si>
  <si>
    <t>Camden0</t>
  </si>
  <si>
    <t>Camden1</t>
  </si>
  <si>
    <t>Camden2</t>
  </si>
  <si>
    <t>Camden3</t>
  </si>
  <si>
    <t>Camden4</t>
  </si>
  <si>
    <t>Camden5</t>
  </si>
  <si>
    <t>Camden6</t>
  </si>
  <si>
    <t>Camden7</t>
  </si>
  <si>
    <t>Camden8</t>
  </si>
  <si>
    <t>Camden9</t>
  </si>
  <si>
    <t>Camden10</t>
  </si>
  <si>
    <t>Camden11</t>
  </si>
  <si>
    <t>Camden12</t>
  </si>
  <si>
    <t>Camden13</t>
  </si>
  <si>
    <t>Camden14</t>
  </si>
  <si>
    <t>Camden15</t>
  </si>
  <si>
    <t>Camden16</t>
  </si>
  <si>
    <t>Camden17</t>
  </si>
  <si>
    <t>Camden18</t>
  </si>
  <si>
    <t>Camden19</t>
  </si>
  <si>
    <t>Camden20</t>
  </si>
  <si>
    <t>Croydon0-20</t>
  </si>
  <si>
    <t>Croydon0</t>
  </si>
  <si>
    <t>Croydon1</t>
  </si>
  <si>
    <t>Croydon2</t>
  </si>
  <si>
    <t>Croydon3</t>
  </si>
  <si>
    <t>Croydon4</t>
  </si>
  <si>
    <t>Croydon5</t>
  </si>
  <si>
    <t>Croydon6</t>
  </si>
  <si>
    <t>Croydon7</t>
  </si>
  <si>
    <t>Croydon8</t>
  </si>
  <si>
    <t>Croydon9</t>
  </si>
  <si>
    <t>Croydon10</t>
  </si>
  <si>
    <t>Croydon11</t>
  </si>
  <si>
    <t>Croydon12</t>
  </si>
  <si>
    <t>Croydon13</t>
  </si>
  <si>
    <t>Croydon14</t>
  </si>
  <si>
    <t>Croydon15</t>
  </si>
  <si>
    <t>Croydon16</t>
  </si>
  <si>
    <t>Croydon17</t>
  </si>
  <si>
    <t>Croydon18</t>
  </si>
  <si>
    <t>Croydon19</t>
  </si>
  <si>
    <t>Croydon20</t>
  </si>
  <si>
    <t>Ealing0-20</t>
  </si>
  <si>
    <t>Ealing0</t>
  </si>
  <si>
    <t>Ealing1</t>
  </si>
  <si>
    <t>Ealing2</t>
  </si>
  <si>
    <t>Ealing3</t>
  </si>
  <si>
    <t>Ealing4</t>
  </si>
  <si>
    <t>Ealing5</t>
  </si>
  <si>
    <t>Ealing6</t>
  </si>
  <si>
    <t>Ealing7</t>
  </si>
  <si>
    <t>Ealing8</t>
  </si>
  <si>
    <t>Ealing9</t>
  </si>
  <si>
    <t>Ealing10</t>
  </si>
  <si>
    <t>Ealing11</t>
  </si>
  <si>
    <t>Ealing12</t>
  </si>
  <si>
    <t>Ealing13</t>
  </si>
  <si>
    <t>Ealing14</t>
  </si>
  <si>
    <t>Ealing15</t>
  </si>
  <si>
    <t>Ealing16</t>
  </si>
  <si>
    <t>Ealing17</t>
  </si>
  <si>
    <t>Ealing18</t>
  </si>
  <si>
    <t>Ealing19</t>
  </si>
  <si>
    <t>Ealing20</t>
  </si>
  <si>
    <t>Enfield0-20</t>
  </si>
  <si>
    <t>Enfield0</t>
  </si>
  <si>
    <t>Enfield1</t>
  </si>
  <si>
    <t>Enfield2</t>
  </si>
  <si>
    <t>Enfield3</t>
  </si>
  <si>
    <t>Enfield4</t>
  </si>
  <si>
    <t>Enfield5</t>
  </si>
  <si>
    <t>Enfield6</t>
  </si>
  <si>
    <t>Enfield7</t>
  </si>
  <si>
    <t>Enfield8</t>
  </si>
  <si>
    <t>Enfield9</t>
  </si>
  <si>
    <t>Enfield10</t>
  </si>
  <si>
    <t>Enfield11</t>
  </si>
  <si>
    <t>Enfield12</t>
  </si>
  <si>
    <t>Enfield13</t>
  </si>
  <si>
    <t>Enfield14</t>
  </si>
  <si>
    <t>Enfield15</t>
  </si>
  <si>
    <t>Enfield16</t>
  </si>
  <si>
    <t>Enfield17</t>
  </si>
  <si>
    <t>Enfield18</t>
  </si>
  <si>
    <t>Enfield19</t>
  </si>
  <si>
    <t>Enfield20</t>
  </si>
  <si>
    <t>Greenwich0-20</t>
  </si>
  <si>
    <t>Greenwich0</t>
  </si>
  <si>
    <t>Greenwich1</t>
  </si>
  <si>
    <t>Greenwich2</t>
  </si>
  <si>
    <t>Greenwich3</t>
  </si>
  <si>
    <t>Greenwich4</t>
  </si>
  <si>
    <t>Greenwich5</t>
  </si>
  <si>
    <t>Greenwich6</t>
  </si>
  <si>
    <t>Greenwich7</t>
  </si>
  <si>
    <t>Greenwich8</t>
  </si>
  <si>
    <t>Greenwich9</t>
  </si>
  <si>
    <t>Greenwich10</t>
  </si>
  <si>
    <t>Greenwich11</t>
  </si>
  <si>
    <t>Greenwich12</t>
  </si>
  <si>
    <t>Greenwich13</t>
  </si>
  <si>
    <t>Greenwich14</t>
  </si>
  <si>
    <t>Greenwich15</t>
  </si>
  <si>
    <t>Greenwich16</t>
  </si>
  <si>
    <t>Greenwich17</t>
  </si>
  <si>
    <t>Greenwich18</t>
  </si>
  <si>
    <t>Greenwich19</t>
  </si>
  <si>
    <t>Greenwich20</t>
  </si>
  <si>
    <t>Hackney0-20</t>
  </si>
  <si>
    <t>Hackney0</t>
  </si>
  <si>
    <t>Hackney1</t>
  </si>
  <si>
    <t>Hackney2</t>
  </si>
  <si>
    <t>Hackney3</t>
  </si>
  <si>
    <t>Hackney4</t>
  </si>
  <si>
    <t>Hackney5</t>
  </si>
  <si>
    <t>Hackney6</t>
  </si>
  <si>
    <t>Hackney7</t>
  </si>
  <si>
    <t>Hackney8</t>
  </si>
  <si>
    <t>Hackney9</t>
  </si>
  <si>
    <t>Hackney10</t>
  </si>
  <si>
    <t>Hackney11</t>
  </si>
  <si>
    <t>Hackney12</t>
  </si>
  <si>
    <t>Hackney13</t>
  </si>
  <si>
    <t>Hackney14</t>
  </si>
  <si>
    <t>Hackney15</t>
  </si>
  <si>
    <t>Hackney16</t>
  </si>
  <si>
    <t>Hackney17</t>
  </si>
  <si>
    <t>Hackney18</t>
  </si>
  <si>
    <t>Hackney19</t>
  </si>
  <si>
    <t>Hackney20</t>
  </si>
  <si>
    <t>Hammersmith and Fulham0-20</t>
  </si>
  <si>
    <t>Hammersmith and Fulham0</t>
  </si>
  <si>
    <t>Hammersmith and Fulham1</t>
  </si>
  <si>
    <t>Hammersmith and Fulham2</t>
  </si>
  <si>
    <t>Hammersmith and Fulham3</t>
  </si>
  <si>
    <t>Hammersmith and Fulham4</t>
  </si>
  <si>
    <t>Hammersmith and Fulham5</t>
  </si>
  <si>
    <t>Hammersmith and Fulham6</t>
  </si>
  <si>
    <t>Hammersmith and Fulham7</t>
  </si>
  <si>
    <t>Hammersmith and Fulham8</t>
  </si>
  <si>
    <t>Hammersmith and Fulham9</t>
  </si>
  <si>
    <t>Hammersmith and Fulham10</t>
  </si>
  <si>
    <t>Hammersmith and Fulham11</t>
  </si>
  <si>
    <t>Hammersmith and Fulham12</t>
  </si>
  <si>
    <t>Hammersmith and Fulham13</t>
  </si>
  <si>
    <t>Hammersmith and Fulham14</t>
  </si>
  <si>
    <t>Hammersmith and Fulham15</t>
  </si>
  <si>
    <t>Hammersmith and Fulham16</t>
  </si>
  <si>
    <t>Hammersmith and Fulham17</t>
  </si>
  <si>
    <t>Hammersmith and Fulham18</t>
  </si>
  <si>
    <t>Hammersmith and Fulham19</t>
  </si>
  <si>
    <t>Hammersmith and Fulham20</t>
  </si>
  <si>
    <t>Haringey0-20</t>
  </si>
  <si>
    <t>Haringey0</t>
  </si>
  <si>
    <t>Haringey1</t>
  </si>
  <si>
    <t>Haringey2</t>
  </si>
  <si>
    <t>Haringey3</t>
  </si>
  <si>
    <t>Haringey4</t>
  </si>
  <si>
    <t>Haringey5</t>
  </si>
  <si>
    <t>Haringey6</t>
  </si>
  <si>
    <t>Haringey7</t>
  </si>
  <si>
    <t>Haringey8</t>
  </si>
  <si>
    <t>Haringey9</t>
  </si>
  <si>
    <t>Haringey10</t>
  </si>
  <si>
    <t>Haringey11</t>
  </si>
  <si>
    <t>Haringey12</t>
  </si>
  <si>
    <t>Haringey13</t>
  </si>
  <si>
    <t>Haringey14</t>
  </si>
  <si>
    <t>Haringey15</t>
  </si>
  <si>
    <t>Haringey16</t>
  </si>
  <si>
    <t>Haringey17</t>
  </si>
  <si>
    <t>Haringey18</t>
  </si>
  <si>
    <t>Haringey19</t>
  </si>
  <si>
    <t>Haringey20</t>
  </si>
  <si>
    <t>Harrow0-20</t>
  </si>
  <si>
    <t>Harrow0</t>
  </si>
  <si>
    <t>Harrow1</t>
  </si>
  <si>
    <t>Harrow2</t>
  </si>
  <si>
    <t>Harrow3</t>
  </si>
  <si>
    <t>Harrow4</t>
  </si>
  <si>
    <t>Harrow5</t>
  </si>
  <si>
    <t>Harrow6</t>
  </si>
  <si>
    <t>Harrow7</t>
  </si>
  <si>
    <t>Harrow8</t>
  </si>
  <si>
    <t>Harrow9</t>
  </si>
  <si>
    <t>Harrow10</t>
  </si>
  <si>
    <t>Harrow11</t>
  </si>
  <si>
    <t>Harrow12</t>
  </si>
  <si>
    <t>Harrow13</t>
  </si>
  <si>
    <t>Harrow14</t>
  </si>
  <si>
    <t>Harrow15</t>
  </si>
  <si>
    <t>Harrow16</t>
  </si>
  <si>
    <t>Harrow17</t>
  </si>
  <si>
    <t>Harrow18</t>
  </si>
  <si>
    <t>Harrow19</t>
  </si>
  <si>
    <t>Harrow20</t>
  </si>
  <si>
    <t>Havering0-20</t>
  </si>
  <si>
    <t>Havering0</t>
  </si>
  <si>
    <t>Havering1</t>
  </si>
  <si>
    <t>Havering2</t>
  </si>
  <si>
    <t>Havering3</t>
  </si>
  <si>
    <t>Havering4</t>
  </si>
  <si>
    <t>Havering5</t>
  </si>
  <si>
    <t>Havering6</t>
  </si>
  <si>
    <t>Havering7</t>
  </si>
  <si>
    <t>Havering8</t>
  </si>
  <si>
    <t>Havering9</t>
  </si>
  <si>
    <t>Havering10</t>
  </si>
  <si>
    <t>Havering11</t>
  </si>
  <si>
    <t>Havering12</t>
  </si>
  <si>
    <t>Havering13</t>
  </si>
  <si>
    <t>Havering14</t>
  </si>
  <si>
    <t>Havering15</t>
  </si>
  <si>
    <t>Havering16</t>
  </si>
  <si>
    <t>Havering17</t>
  </si>
  <si>
    <t>Havering18</t>
  </si>
  <si>
    <t>Havering19</t>
  </si>
  <si>
    <t>Havering20</t>
  </si>
  <si>
    <t>Hillingdon0-20</t>
  </si>
  <si>
    <t>Hillingdon0</t>
  </si>
  <si>
    <t>Hillingdon1</t>
  </si>
  <si>
    <t>Hillingdon2</t>
  </si>
  <si>
    <t>Hillingdon3</t>
  </si>
  <si>
    <t>Hillingdon4</t>
  </si>
  <si>
    <t>Hillingdon5</t>
  </si>
  <si>
    <t>Hillingdon6</t>
  </si>
  <si>
    <t>Hillingdon7</t>
  </si>
  <si>
    <t>Hillingdon8</t>
  </si>
  <si>
    <t>Hillingdon9</t>
  </si>
  <si>
    <t>Hillingdon10</t>
  </si>
  <si>
    <t>Hillingdon11</t>
  </si>
  <si>
    <t>Hillingdon12</t>
  </si>
  <si>
    <t>Hillingdon13</t>
  </si>
  <si>
    <t>Hillingdon14</t>
  </si>
  <si>
    <t>Hillingdon15</t>
  </si>
  <si>
    <t>Hillingdon16</t>
  </si>
  <si>
    <t>Hillingdon17</t>
  </si>
  <si>
    <t>Hillingdon18</t>
  </si>
  <si>
    <t>Hillingdon19</t>
  </si>
  <si>
    <t>Hillingdon20</t>
  </si>
  <si>
    <t>Hounslow0-20</t>
  </si>
  <si>
    <t>Hounslow0</t>
  </si>
  <si>
    <t>Hounslow1</t>
  </si>
  <si>
    <t>Hounslow2</t>
  </si>
  <si>
    <t>Hounslow3</t>
  </si>
  <si>
    <t>Hounslow4</t>
  </si>
  <si>
    <t>Hounslow5</t>
  </si>
  <si>
    <t>Hounslow6</t>
  </si>
  <si>
    <t>Hounslow7</t>
  </si>
  <si>
    <t>Hounslow8</t>
  </si>
  <si>
    <t>Hounslow9</t>
  </si>
  <si>
    <t>Hounslow10</t>
  </si>
  <si>
    <t>Hounslow11</t>
  </si>
  <si>
    <t>Hounslow12</t>
  </si>
  <si>
    <t>Hounslow13</t>
  </si>
  <si>
    <t>Hounslow14</t>
  </si>
  <si>
    <t>Hounslow15</t>
  </si>
  <si>
    <t>Hounslow16</t>
  </si>
  <si>
    <t>Hounslow17</t>
  </si>
  <si>
    <t>Hounslow18</t>
  </si>
  <si>
    <t>Hounslow19</t>
  </si>
  <si>
    <t>Hounslow20</t>
  </si>
  <si>
    <t>Islington0-20</t>
  </si>
  <si>
    <t>Islington0</t>
  </si>
  <si>
    <t>Islington1</t>
  </si>
  <si>
    <t>Islington2</t>
  </si>
  <si>
    <t>Islington3</t>
  </si>
  <si>
    <t>Islington4</t>
  </si>
  <si>
    <t>Islington5</t>
  </si>
  <si>
    <t>Islington6</t>
  </si>
  <si>
    <t>Islington7</t>
  </si>
  <si>
    <t>Islington8</t>
  </si>
  <si>
    <t>Islington9</t>
  </si>
  <si>
    <t>Islington10</t>
  </si>
  <si>
    <t>Islington11</t>
  </si>
  <si>
    <t>Islington12</t>
  </si>
  <si>
    <t>Islington13</t>
  </si>
  <si>
    <t>Islington14</t>
  </si>
  <si>
    <t>Islington15</t>
  </si>
  <si>
    <t>Islington16</t>
  </si>
  <si>
    <t>Islington17</t>
  </si>
  <si>
    <t>Islington18</t>
  </si>
  <si>
    <t>Islington19</t>
  </si>
  <si>
    <t>Islington20</t>
  </si>
  <si>
    <t>Kensington and Chelsea0-20</t>
  </si>
  <si>
    <t>Kensington and Chelsea0</t>
  </si>
  <si>
    <t>Kensington and Chelsea1</t>
  </si>
  <si>
    <t>Kensington and Chelsea2</t>
  </si>
  <si>
    <t>Kensington and Chelsea3</t>
  </si>
  <si>
    <t>Kensington and Chelsea4</t>
  </si>
  <si>
    <t>Kensington and Chelsea5</t>
  </si>
  <si>
    <t>Kensington and Chelsea6</t>
  </si>
  <si>
    <t>Kensington and Chelsea7</t>
  </si>
  <si>
    <t>Kensington and Chelsea8</t>
  </si>
  <si>
    <t>Kensington and Chelsea9</t>
  </si>
  <si>
    <t>Kensington and Chelsea10</t>
  </si>
  <si>
    <t>Kensington and Chelsea11</t>
  </si>
  <si>
    <t>Kensington and Chelsea12</t>
  </si>
  <si>
    <t>Kensington and Chelsea13</t>
  </si>
  <si>
    <t>Kensington and Chelsea14</t>
  </si>
  <si>
    <t>Kensington and Chelsea15</t>
  </si>
  <si>
    <t>Kensington and Chelsea16</t>
  </si>
  <si>
    <t>Kensington and Chelsea17</t>
  </si>
  <si>
    <t>Kensington and Chelsea18</t>
  </si>
  <si>
    <t>Kensington and Chelsea19</t>
  </si>
  <si>
    <t>Kensington and Chelsea20</t>
  </si>
  <si>
    <t>Kingston upon Thames0-20</t>
  </si>
  <si>
    <t>Kingston upon Thames0</t>
  </si>
  <si>
    <t>Kingston upon Thames1</t>
  </si>
  <si>
    <t>Kingston upon Thames2</t>
  </si>
  <si>
    <t>Kingston upon Thames3</t>
  </si>
  <si>
    <t>Kingston upon Thames4</t>
  </si>
  <si>
    <t>Kingston upon Thames5</t>
  </si>
  <si>
    <t>Kingston upon Thames6</t>
  </si>
  <si>
    <t>Kingston upon Thames7</t>
  </si>
  <si>
    <t>Kingston upon Thames8</t>
  </si>
  <si>
    <t>Kingston upon Thames9</t>
  </si>
  <si>
    <t>Kingston upon Thames10</t>
  </si>
  <si>
    <t>Kingston upon Thames11</t>
  </si>
  <si>
    <t>Kingston upon Thames12</t>
  </si>
  <si>
    <t>Kingston upon Thames13</t>
  </si>
  <si>
    <t>Kingston upon Thames14</t>
  </si>
  <si>
    <t>Kingston upon Thames15</t>
  </si>
  <si>
    <t>Kingston upon Thames16</t>
  </si>
  <si>
    <t>Kingston upon Thames17</t>
  </si>
  <si>
    <t>Kingston upon Thames18</t>
  </si>
  <si>
    <t>Kingston upon Thames19</t>
  </si>
  <si>
    <t>Kingston upon Thames20</t>
  </si>
  <si>
    <t>Lambeth0-20</t>
  </si>
  <si>
    <t>Lambeth0</t>
  </si>
  <si>
    <t>Lambeth1</t>
  </si>
  <si>
    <t>Lambeth2</t>
  </si>
  <si>
    <t>Lambeth3</t>
  </si>
  <si>
    <t>Lambeth4</t>
  </si>
  <si>
    <t>Lambeth5</t>
  </si>
  <si>
    <t>Lambeth6</t>
  </si>
  <si>
    <t>Lambeth7</t>
  </si>
  <si>
    <t>Lambeth8</t>
  </si>
  <si>
    <t>Lambeth9</t>
  </si>
  <si>
    <t>Lambeth10</t>
  </si>
  <si>
    <t>Lambeth11</t>
  </si>
  <si>
    <t>Lambeth12</t>
  </si>
  <si>
    <t>Lambeth13</t>
  </si>
  <si>
    <t>Lambeth14</t>
  </si>
  <si>
    <t>Lambeth15</t>
  </si>
  <si>
    <t>Lambeth16</t>
  </si>
  <si>
    <t>Lambeth17</t>
  </si>
  <si>
    <t>Lambeth18</t>
  </si>
  <si>
    <t>Lambeth19</t>
  </si>
  <si>
    <t>Lambeth20</t>
  </si>
  <si>
    <t>Lewisham0-20</t>
  </si>
  <si>
    <t>Lewisham0</t>
  </si>
  <si>
    <t>Lewisham1</t>
  </si>
  <si>
    <t>Lewisham2</t>
  </si>
  <si>
    <t>Lewisham3</t>
  </si>
  <si>
    <t>Lewisham4</t>
  </si>
  <si>
    <t>Lewisham5</t>
  </si>
  <si>
    <t>Lewisham6</t>
  </si>
  <si>
    <t>Lewisham7</t>
  </si>
  <si>
    <t>Lewisham8</t>
  </si>
  <si>
    <t>Lewisham9</t>
  </si>
  <si>
    <t>Lewisham10</t>
  </si>
  <si>
    <t>Lewisham11</t>
  </si>
  <si>
    <t>Lewisham12</t>
  </si>
  <si>
    <t>Lewisham13</t>
  </si>
  <si>
    <t>Lewisham14</t>
  </si>
  <si>
    <t>Lewisham15</t>
  </si>
  <si>
    <t>Lewisham16</t>
  </si>
  <si>
    <t>Lewisham17</t>
  </si>
  <si>
    <t>Lewisham18</t>
  </si>
  <si>
    <t>Lewisham19</t>
  </si>
  <si>
    <t>Lewisham20</t>
  </si>
  <si>
    <t>Merton0-20</t>
  </si>
  <si>
    <t>Merton0</t>
  </si>
  <si>
    <t>Merton1</t>
  </si>
  <si>
    <t>Merton2</t>
  </si>
  <si>
    <t>Merton3</t>
  </si>
  <si>
    <t>Merton4</t>
  </si>
  <si>
    <t>Merton5</t>
  </si>
  <si>
    <t>Merton6</t>
  </si>
  <si>
    <t>Merton7</t>
  </si>
  <si>
    <t>Merton8</t>
  </si>
  <si>
    <t>Merton9</t>
  </si>
  <si>
    <t>Merton10</t>
  </si>
  <si>
    <t>Merton11</t>
  </si>
  <si>
    <t>Merton12</t>
  </si>
  <si>
    <t>Merton13</t>
  </si>
  <si>
    <t>Merton14</t>
  </si>
  <si>
    <t>Merton15</t>
  </si>
  <si>
    <t>Merton16</t>
  </si>
  <si>
    <t>Merton17</t>
  </si>
  <si>
    <t>Merton18</t>
  </si>
  <si>
    <t>Merton19</t>
  </si>
  <si>
    <t>Merton20</t>
  </si>
  <si>
    <t>Newham0-20</t>
  </si>
  <si>
    <t>Newham0</t>
  </si>
  <si>
    <t>Newham1</t>
  </si>
  <si>
    <t>Newham2</t>
  </si>
  <si>
    <t>Newham3</t>
  </si>
  <si>
    <t>Newham4</t>
  </si>
  <si>
    <t>Newham5</t>
  </si>
  <si>
    <t>Newham6</t>
  </si>
  <si>
    <t>Newham7</t>
  </si>
  <si>
    <t>Newham8</t>
  </si>
  <si>
    <t>Newham9</t>
  </si>
  <si>
    <t>Newham10</t>
  </si>
  <si>
    <t>Newham11</t>
  </si>
  <si>
    <t>Newham12</t>
  </si>
  <si>
    <t>Newham13</t>
  </si>
  <si>
    <t>Newham14</t>
  </si>
  <si>
    <t>Newham15</t>
  </si>
  <si>
    <t>Newham16</t>
  </si>
  <si>
    <t>Newham17</t>
  </si>
  <si>
    <t>Newham18</t>
  </si>
  <si>
    <t>Newham19</t>
  </si>
  <si>
    <t>Newham20</t>
  </si>
  <si>
    <t>Redbridge0-20</t>
  </si>
  <si>
    <t>Redbridge0</t>
  </si>
  <si>
    <t>Redbridge1</t>
  </si>
  <si>
    <t>Redbridge2</t>
  </si>
  <si>
    <t>Redbridge3</t>
  </si>
  <si>
    <t>Redbridge4</t>
  </si>
  <si>
    <t>Redbridge5</t>
  </si>
  <si>
    <t>Redbridge6</t>
  </si>
  <si>
    <t>Redbridge7</t>
  </si>
  <si>
    <t>Redbridge8</t>
  </si>
  <si>
    <t>Redbridge9</t>
  </si>
  <si>
    <t>Redbridge10</t>
  </si>
  <si>
    <t>Redbridge11</t>
  </si>
  <si>
    <t>Redbridge12</t>
  </si>
  <si>
    <t>Redbridge13</t>
  </si>
  <si>
    <t>Redbridge14</t>
  </si>
  <si>
    <t>Redbridge15</t>
  </si>
  <si>
    <t>Redbridge16</t>
  </si>
  <si>
    <t>Redbridge17</t>
  </si>
  <si>
    <t>Redbridge18</t>
  </si>
  <si>
    <t>Redbridge19</t>
  </si>
  <si>
    <t>Redbridge20</t>
  </si>
  <si>
    <t>Richmond upon Thames0-20</t>
  </si>
  <si>
    <t>Richmond upon Thames0</t>
  </si>
  <si>
    <t>Richmond upon Thames1</t>
  </si>
  <si>
    <t>Richmond upon Thames2</t>
  </si>
  <si>
    <t>Richmond upon Thames3</t>
  </si>
  <si>
    <t>Richmond upon Thames4</t>
  </si>
  <si>
    <t>Richmond upon Thames5</t>
  </si>
  <si>
    <t>Richmond upon Thames6</t>
  </si>
  <si>
    <t>Richmond upon Thames7</t>
  </si>
  <si>
    <t>Richmond upon Thames8</t>
  </si>
  <si>
    <t>Richmond upon Thames9</t>
  </si>
  <si>
    <t>Richmond upon Thames10</t>
  </si>
  <si>
    <t>Richmond upon Thames11</t>
  </si>
  <si>
    <t>Richmond upon Thames12</t>
  </si>
  <si>
    <t>Richmond upon Thames13</t>
  </si>
  <si>
    <t>Richmond upon Thames14</t>
  </si>
  <si>
    <t>Richmond upon Thames15</t>
  </si>
  <si>
    <t>Richmond upon Thames16</t>
  </si>
  <si>
    <t>Richmond upon Thames17</t>
  </si>
  <si>
    <t>Richmond upon Thames18</t>
  </si>
  <si>
    <t>Richmond upon Thames19</t>
  </si>
  <si>
    <t>Richmond upon Thames20</t>
  </si>
  <si>
    <t>Southwark0-20</t>
  </si>
  <si>
    <t>Southwark0</t>
  </si>
  <si>
    <t>Southwark1</t>
  </si>
  <si>
    <t>Southwark2</t>
  </si>
  <si>
    <t>Southwark3</t>
  </si>
  <si>
    <t>Southwark4</t>
  </si>
  <si>
    <t>Southwark5</t>
  </si>
  <si>
    <t>Southwark6</t>
  </si>
  <si>
    <t>Southwark7</t>
  </si>
  <si>
    <t>Southwark8</t>
  </si>
  <si>
    <t>Southwark9</t>
  </si>
  <si>
    <t>Southwark10</t>
  </si>
  <si>
    <t>Southwark11</t>
  </si>
  <si>
    <t>Southwark12</t>
  </si>
  <si>
    <t>Southwark13</t>
  </si>
  <si>
    <t>Southwark14</t>
  </si>
  <si>
    <t>Southwark15</t>
  </si>
  <si>
    <t>Southwark16</t>
  </si>
  <si>
    <t>Southwark17</t>
  </si>
  <si>
    <t>Southwark18</t>
  </si>
  <si>
    <t>Southwark19</t>
  </si>
  <si>
    <t>Southwark20</t>
  </si>
  <si>
    <t>Sutton0-20</t>
  </si>
  <si>
    <t>Sutton0</t>
  </si>
  <si>
    <t>Sutton1</t>
  </si>
  <si>
    <t>Sutton2</t>
  </si>
  <si>
    <t>Sutton3</t>
  </si>
  <si>
    <t>Sutton4</t>
  </si>
  <si>
    <t>Sutton5</t>
  </si>
  <si>
    <t>Sutton6</t>
  </si>
  <si>
    <t>Sutton7</t>
  </si>
  <si>
    <t>Sutton8</t>
  </si>
  <si>
    <t>Sutton9</t>
  </si>
  <si>
    <t>Sutton10</t>
  </si>
  <si>
    <t>Sutton11</t>
  </si>
  <si>
    <t>Sutton12</t>
  </si>
  <si>
    <t>Sutton13</t>
  </si>
  <si>
    <t>Sutton14</t>
  </si>
  <si>
    <t>Sutton15</t>
  </si>
  <si>
    <t>Sutton16</t>
  </si>
  <si>
    <t>Sutton17</t>
  </si>
  <si>
    <t>Sutton18</t>
  </si>
  <si>
    <t>Sutton19</t>
  </si>
  <si>
    <t>Sutton20</t>
  </si>
  <si>
    <t>Tower Hamlets0-20</t>
  </si>
  <si>
    <t>Tower Hamlets0</t>
  </si>
  <si>
    <t>Tower Hamlets1</t>
  </si>
  <si>
    <t>Tower Hamlets2</t>
  </si>
  <si>
    <t>Tower Hamlets3</t>
  </si>
  <si>
    <t>Tower Hamlets4</t>
  </si>
  <si>
    <t>Tower Hamlets5</t>
  </si>
  <si>
    <t>Tower Hamlets6</t>
  </si>
  <si>
    <t>Tower Hamlets7</t>
  </si>
  <si>
    <t>Tower Hamlets8</t>
  </si>
  <si>
    <t>Tower Hamlets9</t>
  </si>
  <si>
    <t>Tower Hamlets10</t>
  </si>
  <si>
    <t>Tower Hamlets11</t>
  </si>
  <si>
    <t>Tower Hamlets12</t>
  </si>
  <si>
    <t>Tower Hamlets13</t>
  </si>
  <si>
    <t>Tower Hamlets14</t>
  </si>
  <si>
    <t>Tower Hamlets15</t>
  </si>
  <si>
    <t>Tower Hamlets16</t>
  </si>
  <si>
    <t>Tower Hamlets17</t>
  </si>
  <si>
    <t>Tower Hamlets18</t>
  </si>
  <si>
    <t>Tower Hamlets19</t>
  </si>
  <si>
    <t>Tower Hamlets20</t>
  </si>
  <si>
    <t>Waltham Forest0-20</t>
  </si>
  <si>
    <t>Waltham Forest0</t>
  </si>
  <si>
    <t>Waltham Forest1</t>
  </si>
  <si>
    <t>Waltham Forest2</t>
  </si>
  <si>
    <t>Waltham Forest3</t>
  </si>
  <si>
    <t>Waltham Forest4</t>
  </si>
  <si>
    <t>Waltham Forest5</t>
  </si>
  <si>
    <t>Waltham Forest6</t>
  </si>
  <si>
    <t>Waltham Forest7</t>
  </si>
  <si>
    <t>Waltham Forest8</t>
  </si>
  <si>
    <t>Waltham Forest9</t>
  </si>
  <si>
    <t>Waltham Forest10</t>
  </si>
  <si>
    <t>Waltham Forest11</t>
  </si>
  <si>
    <t>Waltham Forest12</t>
  </si>
  <si>
    <t>Waltham Forest13</t>
  </si>
  <si>
    <t>Waltham Forest14</t>
  </si>
  <si>
    <t>Waltham Forest15</t>
  </si>
  <si>
    <t>Waltham Forest16</t>
  </si>
  <si>
    <t>Waltham Forest17</t>
  </si>
  <si>
    <t>Waltham Forest18</t>
  </si>
  <si>
    <t>Waltham Forest19</t>
  </si>
  <si>
    <t>Waltham Forest20</t>
  </si>
  <si>
    <t>Wandsworth0-20</t>
  </si>
  <si>
    <t>Wandsworth0</t>
  </si>
  <si>
    <t>Wandsworth1</t>
  </si>
  <si>
    <t>Wandsworth2</t>
  </si>
  <si>
    <t>Wandsworth3</t>
  </si>
  <si>
    <t>Wandsworth4</t>
  </si>
  <si>
    <t>Wandsworth5</t>
  </si>
  <si>
    <t>Wandsworth6</t>
  </si>
  <si>
    <t>Wandsworth7</t>
  </si>
  <si>
    <t>Wandsworth8</t>
  </si>
  <si>
    <t>Wandsworth9</t>
  </si>
  <si>
    <t>Wandsworth10</t>
  </si>
  <si>
    <t>Wandsworth11</t>
  </si>
  <si>
    <t>Wandsworth12</t>
  </si>
  <si>
    <t>Wandsworth13</t>
  </si>
  <si>
    <t>Wandsworth14</t>
  </si>
  <si>
    <t>Wandsworth15</t>
  </si>
  <si>
    <t>Wandsworth16</t>
  </si>
  <si>
    <t>Wandsworth17</t>
  </si>
  <si>
    <t>Wandsworth18</t>
  </si>
  <si>
    <t>Wandsworth19</t>
  </si>
  <si>
    <t>Wandsworth20</t>
  </si>
  <si>
    <t>Westminster0-20</t>
  </si>
  <si>
    <t>Westminster0</t>
  </si>
  <si>
    <t>Westminster1</t>
  </si>
  <si>
    <t>Westminster2</t>
  </si>
  <si>
    <t>Westminster3</t>
  </si>
  <si>
    <t>Westminster4</t>
  </si>
  <si>
    <t>Westminster5</t>
  </si>
  <si>
    <t>Westminster6</t>
  </si>
  <si>
    <t>Westminster7</t>
  </si>
  <si>
    <t>Westminster8</t>
  </si>
  <si>
    <t>Westminster9</t>
  </si>
  <si>
    <t>Westminster10</t>
  </si>
  <si>
    <t>Westminster11</t>
  </si>
  <si>
    <t>Westminster12</t>
  </si>
  <si>
    <t>Westminster13</t>
  </si>
  <si>
    <t>Westminster14</t>
  </si>
  <si>
    <t>Westminster15</t>
  </si>
  <si>
    <t>Westminster16</t>
  </si>
  <si>
    <t>Westminster17</t>
  </si>
  <si>
    <t>Westminster18</t>
  </si>
  <si>
    <t>Westminster19</t>
  </si>
  <si>
    <t>Westminster20</t>
  </si>
  <si>
    <t>Central London0-20</t>
  </si>
  <si>
    <t>Central London0</t>
  </si>
  <si>
    <t>Central London1</t>
  </si>
  <si>
    <t>Central London2</t>
  </si>
  <si>
    <t>Central London3</t>
  </si>
  <si>
    <t>Central London4</t>
  </si>
  <si>
    <t>Central London5</t>
  </si>
  <si>
    <t>Central London6</t>
  </si>
  <si>
    <t>Central London7</t>
  </si>
  <si>
    <t>Central London8</t>
  </si>
  <si>
    <t>Central London9</t>
  </si>
  <si>
    <t>Central London10</t>
  </si>
  <si>
    <t>Central London11</t>
  </si>
  <si>
    <t>Central London12</t>
  </si>
  <si>
    <t>Central London13</t>
  </si>
  <si>
    <t>Central London14</t>
  </si>
  <si>
    <t>Central London15</t>
  </si>
  <si>
    <t>Central London16</t>
  </si>
  <si>
    <t>Central London17</t>
  </si>
  <si>
    <t>Central London18</t>
  </si>
  <si>
    <t>Central London19</t>
  </si>
  <si>
    <t>Central London20</t>
  </si>
  <si>
    <t>Rest of Inner London0-20</t>
  </si>
  <si>
    <t>Rest of Inner London0</t>
  </si>
  <si>
    <t>Rest of Inner London1</t>
  </si>
  <si>
    <t>Rest of Inner London2</t>
  </si>
  <si>
    <t>Rest of Inner London3</t>
  </si>
  <si>
    <t>Rest of Inner London4</t>
  </si>
  <si>
    <t>Rest of Inner London5</t>
  </si>
  <si>
    <t>Rest of Inner London6</t>
  </si>
  <si>
    <t>Rest of Inner London7</t>
  </si>
  <si>
    <t>Rest of Inner London8</t>
  </si>
  <si>
    <t>Rest of Inner London9</t>
  </si>
  <si>
    <t>Rest of Inner London10</t>
  </si>
  <si>
    <t>Rest of Inner London11</t>
  </si>
  <si>
    <t>Rest of Inner London12</t>
  </si>
  <si>
    <t>Rest of Inner London13</t>
  </si>
  <si>
    <t>Rest of Inner London14</t>
  </si>
  <si>
    <t>Rest of Inner London15</t>
  </si>
  <si>
    <t>Rest of Inner London16</t>
  </si>
  <si>
    <t>Rest of Inner London17</t>
  </si>
  <si>
    <t>Rest of Inner London18</t>
  </si>
  <si>
    <t>Rest of Inner London19</t>
  </si>
  <si>
    <t>Rest of Inner London20</t>
  </si>
  <si>
    <t>Outer London0-20</t>
  </si>
  <si>
    <t>Outer London0</t>
  </si>
  <si>
    <t>Outer London1</t>
  </si>
  <si>
    <t>Outer London2</t>
  </si>
  <si>
    <t>Outer London3</t>
  </si>
  <si>
    <t>Outer London4</t>
  </si>
  <si>
    <t>Outer London5</t>
  </si>
  <si>
    <t>Outer London6</t>
  </si>
  <si>
    <t>Outer London7</t>
  </si>
  <si>
    <t>Outer London8</t>
  </si>
  <si>
    <t>Outer London9</t>
  </si>
  <si>
    <t>Outer London10</t>
  </si>
  <si>
    <t>Outer London11</t>
  </si>
  <si>
    <t>Outer London12</t>
  </si>
  <si>
    <t>Outer London13</t>
  </si>
  <si>
    <t>Outer London14</t>
  </si>
  <si>
    <t>Outer London15</t>
  </si>
  <si>
    <t>Outer London16</t>
  </si>
  <si>
    <t>Outer London17</t>
  </si>
  <si>
    <t>Outer London18</t>
  </si>
  <si>
    <t>Outer London19</t>
  </si>
  <si>
    <t>Outer London20</t>
  </si>
  <si>
    <t>Greater London0-20</t>
  </si>
  <si>
    <t>Greater London0</t>
  </si>
  <si>
    <t>Greater London1</t>
  </si>
  <si>
    <t>Greater London2</t>
  </si>
  <si>
    <t>Greater London3</t>
  </si>
  <si>
    <t>Greater London4</t>
  </si>
  <si>
    <t>Greater London5</t>
  </si>
  <si>
    <t>Greater London6</t>
  </si>
  <si>
    <t>Greater London7</t>
  </si>
  <si>
    <t>Greater London8</t>
  </si>
  <si>
    <t>Greater London9</t>
  </si>
  <si>
    <t>Greater London10</t>
  </si>
  <si>
    <t>Greater London11</t>
  </si>
  <si>
    <t>Greater London12</t>
  </si>
  <si>
    <t>Greater London13</t>
  </si>
  <si>
    <t>Greater London14</t>
  </si>
  <si>
    <t>Greater London15</t>
  </si>
  <si>
    <t>Greater London16</t>
  </si>
  <si>
    <t>Greater London17</t>
  </si>
  <si>
    <t>Greater London18</t>
  </si>
  <si>
    <t>Greater London19</t>
  </si>
  <si>
    <t>Greater London20</t>
  </si>
  <si>
    <t>1981City of London</t>
  </si>
  <si>
    <t>1991City of London</t>
  </si>
  <si>
    <t>2001City of London</t>
  </si>
  <si>
    <t>2011City of London</t>
  </si>
  <si>
    <t>1981Barking and Dagenham</t>
  </si>
  <si>
    <t>1991Barking and Dagenham</t>
  </si>
  <si>
    <t>2001Barking and Dagenham</t>
  </si>
  <si>
    <t>2011Barking and Dagenham</t>
  </si>
  <si>
    <t>1981Barnet</t>
  </si>
  <si>
    <t>1991Barnet</t>
  </si>
  <si>
    <t>2001Barnet</t>
  </si>
  <si>
    <t>2011Barnet</t>
  </si>
  <si>
    <t>1981Bexley</t>
  </si>
  <si>
    <t>1991Bexley</t>
  </si>
  <si>
    <t>2001Bexley</t>
  </si>
  <si>
    <t>2011Bexley</t>
  </si>
  <si>
    <t>1981Brent</t>
  </si>
  <si>
    <t>1991Brent</t>
  </si>
  <si>
    <t>2001Brent</t>
  </si>
  <si>
    <t>2011Brent</t>
  </si>
  <si>
    <t>1981Bromley</t>
  </si>
  <si>
    <t>1991Bromley</t>
  </si>
  <si>
    <t>2001Bromley</t>
  </si>
  <si>
    <t>2011Bromley</t>
  </si>
  <si>
    <t>1981Camden</t>
  </si>
  <si>
    <t>1991Camden</t>
  </si>
  <si>
    <t>2001Camden</t>
  </si>
  <si>
    <t>2011Camden</t>
  </si>
  <si>
    <t>1981Croydon</t>
  </si>
  <si>
    <t>1991Croydon</t>
  </si>
  <si>
    <t>2001Croydon</t>
  </si>
  <si>
    <t>2011Croydon</t>
  </si>
  <si>
    <t>1981Ealing</t>
  </si>
  <si>
    <t>1991Ealing</t>
  </si>
  <si>
    <t>2001Ealing</t>
  </si>
  <si>
    <t>2011Ealing</t>
  </si>
  <si>
    <t>1981Enfield</t>
  </si>
  <si>
    <t>1991Enfield</t>
  </si>
  <si>
    <t>2001Enfield</t>
  </si>
  <si>
    <t>2011Enfield</t>
  </si>
  <si>
    <t>1981Greenwich</t>
  </si>
  <si>
    <t>1991Greenwich</t>
  </si>
  <si>
    <t>2001Greenwich</t>
  </si>
  <si>
    <t>2011Greenwich</t>
  </si>
  <si>
    <t>1981Hackney</t>
  </si>
  <si>
    <t>1991Hackney</t>
  </si>
  <si>
    <t>2001Hackney</t>
  </si>
  <si>
    <t>2011Hackney</t>
  </si>
  <si>
    <t>1981Hammersmith and Fulham</t>
  </si>
  <si>
    <t>1991Hammersmith and Fulham</t>
  </si>
  <si>
    <t>2001Hammersmith and Fulham</t>
  </si>
  <si>
    <t>2011Hammersmith and Fulham</t>
  </si>
  <si>
    <t>1981Haringey</t>
  </si>
  <si>
    <t>1991Haringey</t>
  </si>
  <si>
    <t>2001Haringey</t>
  </si>
  <si>
    <t>2011Haringey</t>
  </si>
  <si>
    <t>1981Harrow</t>
  </si>
  <si>
    <t>1991Harrow</t>
  </si>
  <si>
    <t>2001Harrow</t>
  </si>
  <si>
    <t>2011Harrow</t>
  </si>
  <si>
    <t>1981Havering</t>
  </si>
  <si>
    <t>1991Havering</t>
  </si>
  <si>
    <t>2001Havering</t>
  </si>
  <si>
    <t>2011Havering</t>
  </si>
  <si>
    <t>1981Hillingdon</t>
  </si>
  <si>
    <t>1991Hillingdon</t>
  </si>
  <si>
    <t>2001Hillingdon</t>
  </si>
  <si>
    <t>2011Hillingdon</t>
  </si>
  <si>
    <t>1981Hounslow</t>
  </si>
  <si>
    <t>1991Hounslow</t>
  </si>
  <si>
    <t>2001Hounslow</t>
  </si>
  <si>
    <t>2011Hounslow</t>
  </si>
  <si>
    <t>1981Islington</t>
  </si>
  <si>
    <t>1991Islington</t>
  </si>
  <si>
    <t>2001Islington</t>
  </si>
  <si>
    <t>2011Islington</t>
  </si>
  <si>
    <t>1981Kensington and Chelsea</t>
  </si>
  <si>
    <t>1991Kensington and Chelsea</t>
  </si>
  <si>
    <t>2001Kensington and Chelsea</t>
  </si>
  <si>
    <t>2011Kensington and Chelsea</t>
  </si>
  <si>
    <t>1981Kingston upon Thames</t>
  </si>
  <si>
    <t>1991Kingston upon Thames</t>
  </si>
  <si>
    <t>2001Kingston upon Thames</t>
  </si>
  <si>
    <t>2011Kingston upon Thames</t>
  </si>
  <si>
    <t>1981Lambeth</t>
  </si>
  <si>
    <t>1991Lambeth</t>
  </si>
  <si>
    <t>2001Lambeth</t>
  </si>
  <si>
    <t>2011Lambeth</t>
  </si>
  <si>
    <t>1981Lewisham</t>
  </si>
  <si>
    <t>1991Lewisham</t>
  </si>
  <si>
    <t>2001Lewisham</t>
  </si>
  <si>
    <t>2011Lewisham</t>
  </si>
  <si>
    <t>1981Merton</t>
  </si>
  <si>
    <t>1991Merton</t>
  </si>
  <si>
    <t>2001Merton</t>
  </si>
  <si>
    <t>2011Merton</t>
  </si>
  <si>
    <t>1981Newham</t>
  </si>
  <si>
    <t>1991Newham</t>
  </si>
  <si>
    <t>2001Newham</t>
  </si>
  <si>
    <t>2011Newham</t>
  </si>
  <si>
    <t>1981Redbridge</t>
  </si>
  <si>
    <t>1991Redbridge</t>
  </si>
  <si>
    <t>2001Redbridge</t>
  </si>
  <si>
    <t>2011Redbridge</t>
  </si>
  <si>
    <t>1981Richmond upon Thames</t>
  </si>
  <si>
    <t>1991Richmond upon Thames</t>
  </si>
  <si>
    <t>2001Richmond upon Thames</t>
  </si>
  <si>
    <t>2011Richmond upon Thames</t>
  </si>
  <si>
    <t>1981Southwark</t>
  </si>
  <si>
    <t>1991Southwark</t>
  </si>
  <si>
    <t>2001Southwark</t>
  </si>
  <si>
    <t>2011Southwark</t>
  </si>
  <si>
    <t>1981Sutton</t>
  </si>
  <si>
    <t>1991Sutton</t>
  </si>
  <si>
    <t>2001Sutton</t>
  </si>
  <si>
    <t>2011Sutton</t>
  </si>
  <si>
    <t>1981Tower Hamlets</t>
  </si>
  <si>
    <t>1991Tower Hamlets</t>
  </si>
  <si>
    <t>2001Tower Hamlets</t>
  </si>
  <si>
    <t>2011Tower Hamlets</t>
  </si>
  <si>
    <t>1981Waltham Forest</t>
  </si>
  <si>
    <t>1991Waltham Forest</t>
  </si>
  <si>
    <t>2001Waltham Forest</t>
  </si>
  <si>
    <t>2011Waltham Forest</t>
  </si>
  <si>
    <t>1981Wandsworth</t>
  </si>
  <si>
    <t>1991Wandsworth</t>
  </si>
  <si>
    <t>2001Wandsworth</t>
  </si>
  <si>
    <t>2011Wandsworth</t>
  </si>
  <si>
    <t>1981Westminster</t>
  </si>
  <si>
    <t>1991Westminster</t>
  </si>
  <si>
    <t>2001Westminster</t>
  </si>
  <si>
    <t>2011Westminster</t>
  </si>
  <si>
    <t>1981Central London</t>
  </si>
  <si>
    <t>1991Central London</t>
  </si>
  <si>
    <t>2001Central London</t>
  </si>
  <si>
    <t>2011Central London</t>
  </si>
  <si>
    <t>1981Rest of Inner London</t>
  </si>
  <si>
    <t>1991Rest of Inner London</t>
  </si>
  <si>
    <t>2001Rest of Inner London</t>
  </si>
  <si>
    <t>2011Rest of Inner London</t>
  </si>
  <si>
    <t>1981Outer London</t>
  </si>
  <si>
    <t>1991Outer London</t>
  </si>
  <si>
    <t>2001Outer London</t>
  </si>
  <si>
    <t>2011Outer London</t>
  </si>
  <si>
    <t>1981Greater London</t>
  </si>
  <si>
    <t>1991Greater London</t>
  </si>
  <si>
    <t>2001Greater London</t>
  </si>
  <si>
    <t>2011Greater London</t>
  </si>
  <si>
    <t>All HRP's</t>
  </si>
  <si>
    <t>KS 402EW</t>
  </si>
  <si>
    <t>2. Different age structures available from 2001.</t>
  </si>
  <si>
    <t>Accommodation Not Used as Main Residence</t>
  </si>
  <si>
    <t>Self-contained (2001) is the same as unshared (Shared/unshared applies to a dwelling, and self-contained or not applies to a household space, 2011). The definition in 1991 is broadly comparable too, the scope of the question changed between 1991 and 2001 but the definition appears to be much the same. 1981 and 1971 are not comparable: a lot more households would be non-self-contained in these years if the later definition was used. There was just one commissioned table including self-containment in 2001 and the figures appear to be for (households in) shared dwellings. Move on to 2011. Again we have no regular tables on self-containment but a commissioned table (CT0294) gives self-contained households and the totals are much larger than households in shared dwellings. So self-contained != shared in 2011 - perhaps the same was true in 2001 but they got the table wrong (M323).</t>
  </si>
  <si>
    <t>Population base</t>
  </si>
  <si>
    <t>1991 Specially Commissioned Tables, T14; 2001 Commissioned Tables, C0182; 2011 Detailed Characteristics &amp; Commissioned Tables, DC2205EW &amp; CT0048</t>
  </si>
  <si>
    <t>Residents in all</t>
  </si>
  <si>
    <t>Usual Residents in all</t>
  </si>
  <si>
    <t>Present in/Residents of Communal Establishments</t>
  </si>
  <si>
    <t>1. Figures are a count of persons present for 1961 and 1971, Residents for 1981, and All Usual Residents from 1991 onwards.</t>
  </si>
  <si>
    <t>Resident</t>
  </si>
  <si>
    <t>Staff</t>
  </si>
  <si>
    <t>Non-staff</t>
  </si>
  <si>
    <t>Non-resident</t>
  </si>
  <si>
    <t>Persons Present and All Usual Residents in Communal Establishments Outside the Medical and Care Sector</t>
  </si>
  <si>
    <t>CT0404</t>
  </si>
  <si>
    <t>Persons Present in Communal Establishment by Age</t>
  </si>
  <si>
    <t>1. Includes households with no adults</t>
  </si>
  <si>
    <t>Total Households¹</t>
  </si>
  <si>
    <t>1981 Census Small Area Statistics, Tables 18 and 29; 1991 Census Small Area Statistics, Tables 32 and 42.</t>
  </si>
  <si>
    <t>1981 to 1991 - No longer updated</t>
  </si>
  <si>
    <t>Table D1</t>
  </si>
  <si>
    <t>Table D1: Household Composition</t>
  </si>
  <si>
    <t>D1</t>
  </si>
  <si>
    <t>Discontinued Tables</t>
  </si>
  <si>
    <t>Total Families</t>
  </si>
  <si>
    <t>Couple family</t>
  </si>
  <si>
    <t>Lone parent family</t>
  </si>
  <si>
    <t>No dependent Children</t>
  </si>
  <si>
    <t>Dependent Children</t>
  </si>
  <si>
    <t>2001 Census Area Statistics Tables, CS007; 2011 Detailed Characteristics, DC1114EW.</t>
  </si>
  <si>
    <t>Family Composition</t>
  </si>
  <si>
    <t>CS 007</t>
  </si>
  <si>
    <t>DC 1114EW</t>
  </si>
  <si>
    <t>1 person households</t>
  </si>
  <si>
    <t>2 person households</t>
  </si>
  <si>
    <t>3 person households</t>
  </si>
  <si>
    <t>4 person households</t>
  </si>
  <si>
    <t>5 person households</t>
  </si>
  <si>
    <t>6 person households</t>
  </si>
  <si>
    <t>7 or more person households</t>
  </si>
  <si>
    <t>6 or more person households</t>
  </si>
  <si>
    <t>7 person households</t>
  </si>
  <si>
    <t>8 or more person households</t>
  </si>
  <si>
    <t>8 or more</t>
  </si>
  <si>
    <t>ST 051</t>
  </si>
  <si>
    <t>1961 Census Small Area Statistics, Table 13; 1971, Census Small Area Statistics, Table 19; 1981, Census Small Area Statistics, Table 14;</t>
  </si>
  <si>
    <t>1. Total rooms for 2001 and 2011 are estimates calculated by multiplying the number of households by number of rooms. However for "8 or more rooms" the number of households was multiplied by nine.</t>
  </si>
  <si>
    <t>1981 Census Small Area Statistics, Table 26; 1991 Census Small Area Statistics, Table 39; 2001 Census Standard Table 003; 2011 Detailed Characteristics, DC1101EW.</t>
  </si>
  <si>
    <t xml:space="preserve">1991, Census Small Area Statistics, Table 22; 2001 Census Standard Table 051;  2011 Detailed Characteristics, DC4404EW. </t>
  </si>
  <si>
    <t>DC 4404EW</t>
  </si>
  <si>
    <t>Household spaces with no usual residents</t>
  </si>
  <si>
    <t>Total with no residents</t>
  </si>
  <si>
    <t>1. Total rooms not available for these variables in 2001 and 2011.</t>
  </si>
  <si>
    <t>2. For 2011 household spaces with no usual residents wasn't split by vacant accomodation/accomodation not used as main residence</t>
  </si>
  <si>
    <t>1981, Census Small Area Statistics, Table 11; 1991, Census Small Area Statistics, Table 54; 2001, Standard Tables, ST016; 2011 Detailed Characteristics DC4403EW.</t>
  </si>
  <si>
    <t>Rented From Local Authority or Registered Social Landlord</t>
  </si>
  <si>
    <t>1981 Census Small Area Statistics, Table 35; 1991 Census Small Area Statistics, Table 58; 2001 Census Standard Table ST048 &amp; ST049; 2011 Detailed Characteristics DC4402EW.</t>
  </si>
  <si>
    <t>1. 1981 and 1991 registered socal landlord is included in other.</t>
  </si>
  <si>
    <t>2. For 2011, "Houses and converted Flats in Unshared Dwellings" = "Whole house or bungalow" and "Flat, maisonette or apartment that is part of a converted or shared house (including bed-sits)"</t>
  </si>
  <si>
    <t>3. For 2011, "Other Permanent Accomodation" includes mobile/temporary accomodation</t>
  </si>
  <si>
    <t>DC 4403EW</t>
  </si>
  <si>
    <t>DC 4402EW</t>
  </si>
  <si>
    <t>Caribbean  (incl Jamaica)</t>
  </si>
  <si>
    <t>Caribbean
(incl. Jamaica)</t>
  </si>
  <si>
    <t>DC 2205EW &amp; CT0048 More in the future</t>
  </si>
  <si>
    <t>D2</t>
  </si>
  <si>
    <t>D3</t>
  </si>
  <si>
    <t>D4</t>
  </si>
  <si>
    <t>Table D4</t>
  </si>
  <si>
    <r>
      <t xml:space="preserve">Population Count </t>
    </r>
    <r>
      <rPr>
        <u/>
        <sz val="8"/>
        <color theme="10"/>
        <rFont val="Calibri"/>
        <family val="2"/>
        <scheme val="minor"/>
      </rPr>
      <t>(1801 to 2011)</t>
    </r>
  </si>
  <si>
    <t>Table D2</t>
  </si>
  <si>
    <t>Table D2: Socio economic group of unemployed residents aged 16 and over</t>
  </si>
  <si>
    <t>1981 Census Small Area Statistics, Table 50; 1991 Census Small Area Statistics, Table 92</t>
  </si>
  <si>
    <t>1. Figures for this table are from the 10% sample but have been grossed by a factor which is the number of residents from the 100% sample divided by the number of residents from the 10% sample.</t>
  </si>
  <si>
    <t xml:space="preserve">2. Those people who had not had a job in the 10 year period prior to Census day, and hence did not have an SEG, have been included with Armed forces and not stated.
</t>
  </si>
  <si>
    <r>
      <rPr>
        <sz val="11"/>
        <color theme="1"/>
        <rFont val="Calibri"/>
        <family val="2"/>
        <scheme val="minor"/>
      </rPr>
      <t xml:space="preserve">  </t>
    </r>
    <r>
      <rPr>
        <sz val="10"/>
        <color theme="1"/>
        <rFont val="Calibri"/>
        <family val="2"/>
        <scheme val="minor"/>
      </rPr>
      <t xml:space="preserve">  Different areas will have different grossing factors and so the figures for Central, Rest of Inner, Outer and Greater London will be slightly different to the sum of the relevant boroughs. </t>
    </r>
  </si>
  <si>
    <t xml:space="preserve">Total economically active residents
</t>
  </si>
  <si>
    <t>16,17 Armed forces and not stated</t>
  </si>
  <si>
    <t>1,2,3,4 Employers, managers and professional workers</t>
  </si>
  <si>
    <t>5,6 Intermediate and junior non manual workers</t>
  </si>
  <si>
    <t>8,9,12 Skilled manual workers</t>
  </si>
  <si>
    <t>7,10 Semi-skilled manual workers</t>
  </si>
  <si>
    <t>11 Unskilled manual workers</t>
  </si>
  <si>
    <t>13,14,15 Farmers and agricultural workers</t>
  </si>
  <si>
    <t>Table D3</t>
  </si>
  <si>
    <t>Constr-</t>
  </si>
  <si>
    <t>Distri-</t>
  </si>
  <si>
    <t>*Banking,</t>
  </si>
  <si>
    <t>and  water</t>
  </si>
  <si>
    <t>uction</t>
  </si>
  <si>
    <t>bution and</t>
  </si>
  <si>
    <t>&amp; fishing</t>
  </si>
  <si>
    <t>manufac-</t>
  </si>
  <si>
    <t>and other</t>
  </si>
  <si>
    <t>turing</t>
  </si>
  <si>
    <t>Total unemployed residents</t>
  </si>
  <si>
    <t>Agriculture forestry &amp; fishing</t>
  </si>
  <si>
    <t>Energy and  water</t>
  </si>
  <si>
    <t>Mining and manufacturing</t>
  </si>
  <si>
    <t>Distribution and catering</t>
  </si>
  <si>
    <t>Banking, finance and other services</t>
  </si>
  <si>
    <t>Table D3: Former industry of unemployed residents</t>
  </si>
  <si>
    <t xml:space="preserve">2.  Those people who had not had a job in the 10 year period prior to Census day have been included with Banking, finance and other services
</t>
  </si>
  <si>
    <t>1981 Census Small Area Statistics, Tables 50 and 53; 1991 Census Small Area Statistics, Tables 92 and 94.</t>
  </si>
  <si>
    <t>All birthplaces</t>
  </si>
  <si>
    <t>Irish Republic</t>
  </si>
  <si>
    <t>New Common-wealth</t>
  </si>
  <si>
    <t>Rest of world</t>
  </si>
  <si>
    <t>Table D4: Birthplace of Head of Household</t>
  </si>
  <si>
    <t>1981 Census Small Area Statistics, Tables 37; 1991 Census Small Area Statistics, Tables 50.</t>
  </si>
  <si>
    <t>Table 6: Migrants by Age</t>
  </si>
  <si>
    <t>Table 8: Persons Present and All Usual Residents in Medical and Care Establishments</t>
  </si>
  <si>
    <t>Table 9: Persons Present and All Usual Residents in Communal Establishments Outside the Medical and Care Sector</t>
  </si>
  <si>
    <t>Table 10: Persons Present in Communal Establishments by Age</t>
  </si>
  <si>
    <t>Table 11: Residents (Other Than Staff and Their Relatives) in Communal Establishments by Age</t>
  </si>
  <si>
    <t>Table 12: Tenure of households</t>
  </si>
  <si>
    <t>Table 13: Household Characteristics</t>
  </si>
  <si>
    <t>Table 14: Car availability</t>
  </si>
  <si>
    <t>Table 15: Family Composition</t>
  </si>
  <si>
    <t>Table 16: Households with One Lone Parent and Child(ren) Under 16 - Economic Activity of the Lone Parent</t>
  </si>
  <si>
    <t>Table 17: Household Representative Person (HRP) by Age and Sex</t>
  </si>
  <si>
    <t>Table 18: Households Representative Person (HRP) by Sex and Marital Status</t>
  </si>
  <si>
    <t>Table 19: Household by Size and Rooms Occupied</t>
  </si>
  <si>
    <t>Table 20: Household Spaces, Occupancy, Type and Number of Rooms</t>
  </si>
  <si>
    <t>Table 20</t>
  </si>
  <si>
    <t>Table 21: Household Spaces with Residents in Permanent Accommodation by Type and Tenure</t>
  </si>
  <si>
    <t>Table 22: Total number of dwellings, occupied plus vacant</t>
  </si>
  <si>
    <t>Table 23: Economic Activity</t>
  </si>
  <si>
    <t>Table 24: Economic Activity, Full/Part Time by Sex</t>
  </si>
  <si>
    <t>Table 24</t>
  </si>
  <si>
    <t>Table 25: Means of Travel to Work</t>
  </si>
  <si>
    <t>Table 26: Industry of Employed Residents</t>
  </si>
  <si>
    <t>Table 27: NS-SeC</t>
  </si>
  <si>
    <t>Table 28: Unemployment Rates</t>
  </si>
  <si>
    <t>Table 29: Country of Birth by Sex (Europe)</t>
  </si>
  <si>
    <t>Table 30: Country of Birth by Sex (Rest of the World)</t>
  </si>
  <si>
    <t>Table 31: Ethnic Group</t>
  </si>
  <si>
    <t>Table 31</t>
  </si>
  <si>
    <t>Table 32: Religion</t>
  </si>
  <si>
    <t>Table 32</t>
  </si>
  <si>
    <t>Table 33: Workday Population</t>
  </si>
  <si>
    <t>2. 1939 figure is a mid-year estimate.</t>
  </si>
  <si>
    <t>Topic</t>
  </si>
  <si>
    <t>Household Representative Person (HRP)</t>
  </si>
  <si>
    <t>In 1981 and 1991 the head was taken as the person appearing against person number 1 on the Census questionnaire provided he/she was aged at least 16 and was usually resident at the address of enumeration. In 1961 and 1971 the head was also decided by the household but did not necessarily have to be the first person on the form. The minimum age was then 15. In 2001 was replaced by Household Representative Person</t>
  </si>
  <si>
    <r>
      <t xml:space="preserve">The population base differs between censuses due to the way the population was counted at the time.
</t>
    </r>
    <r>
      <rPr>
        <b/>
        <sz val="11"/>
        <color theme="1"/>
        <rFont val="Calibri"/>
        <family val="2"/>
        <scheme val="minor"/>
      </rPr>
      <t>Up to 1971:</t>
    </r>
    <r>
      <rPr>
        <sz val="11"/>
        <color theme="1"/>
        <rFont val="Calibri"/>
        <family val="2"/>
        <scheme val="minor"/>
      </rPr>
      <t xml:space="preserve"> Persons present - a count of both residents and visitors present at an address on Census night
</t>
    </r>
    <r>
      <rPr>
        <b/>
        <sz val="11"/>
        <color theme="1"/>
        <rFont val="Calibri"/>
        <family val="2"/>
        <scheme val="minor"/>
      </rPr>
      <t>1981:</t>
    </r>
    <r>
      <rPr>
        <sz val="11"/>
        <color theme="1"/>
        <rFont val="Calibri"/>
        <family val="2"/>
        <scheme val="minor"/>
      </rPr>
      <t xml:space="preserve"> Residents - a count of present residents plus those usually resident but absent on census night. Absent residents were only counted when there were one or more persons in their respective household on census night.
</t>
    </r>
    <r>
      <rPr>
        <b/>
        <sz val="11"/>
        <color theme="1"/>
        <rFont val="Calibri"/>
        <family val="2"/>
        <scheme val="minor"/>
      </rPr>
      <t>1991:</t>
    </r>
    <r>
      <rPr>
        <sz val="11"/>
        <color theme="1"/>
        <rFont val="Calibri"/>
        <family val="2"/>
        <scheme val="minor"/>
      </rPr>
      <t xml:space="preserve"> Most outputs were on Usual Resident basis. Absent residents and wholly absent households were imputed if not ennumerated.
</t>
    </r>
    <r>
      <rPr>
        <b/>
        <sz val="11"/>
        <color theme="1"/>
        <rFont val="Calibri"/>
        <family val="2"/>
        <scheme val="minor"/>
      </rPr>
      <t>2001 and 2011:</t>
    </r>
    <r>
      <rPr>
        <sz val="11"/>
        <color theme="1"/>
        <rFont val="Calibri"/>
        <family val="2"/>
        <scheme val="minor"/>
      </rPr>
      <t xml:space="preserve"> All ouputs were on Usual Resident basis. In 2001 short-term residents/visitors were not consistently collected. In 2011 visitors were identifed and tabulated at address of usual residence, short-term residents were collected and tabulated separately.</t>
    </r>
  </si>
  <si>
    <t>In 1981, in general, if all usual residents in a household were away on Census night (ie. a wholly absent household) they were included from the enumeration at their usual address. In an attempt to improve the coverage in 1991, all absent households were left the standard questionnaire which they were requested to fill in and return as soon as possible. Those who filled one in and returned it in time were classified “wholly absent households, enumerated” and were added to the database. For those who did not return a form in time, or not at all, certain data were imputed, ie. estimated using basic information collected by the enumerator and also drawing on information from similar absent households which did complete and return Census forms. They were classified as being “wholly absent households, imputed” and again added to the database. However, because of the complexity of the data in the 10% sample, there was no imputation of any 10% item meaning that the latter will probably be less than 10%.</t>
  </si>
  <si>
    <t xml:space="preserve">HRP is not chosen by position on form but by economic activity: working full-time, working part-timeand then age. </t>
  </si>
  <si>
    <t xml:space="preserve">Table 2: Age, Sex and Marital Status </t>
  </si>
  <si>
    <t>Coming Soon</t>
  </si>
  <si>
    <t>Last Updated</t>
  </si>
  <si>
    <t xml:space="preserve">2. In 2011 and 2021, Married includes same-sex civil partnerships, Divorced includes legally dissolved same-sex civil partnerships, and widows include surviving partner from a same-sex civil partnership.  </t>
  </si>
  <si>
    <t xml:space="preserve">    2011 and 2021 censuses only collected marital/cp status for persons aged 16 and over.</t>
  </si>
  <si>
    <t xml:space="preserve">2011
Key Statistics (KS)
Quick Statistics (QS)
Commissioned Tables (CT)
Detailed Characteristics (DC)
</t>
  </si>
  <si>
    <t>DC1117EW, DC 1107EW</t>
  </si>
  <si>
    <t>DC1117EW</t>
  </si>
  <si>
    <t xml:space="preserve">2021
Topic Summaries (TS)
Ready Made (RM)
Many outputs come from the flexible table builder (FTB)
</t>
  </si>
  <si>
    <t>TS 008 (Sex)</t>
  </si>
  <si>
    <t>FTB</t>
  </si>
  <si>
    <t xml:space="preserve">1991 Census Small Area Statistics, Table 20; 2001 Key Statistics, KS018; 2011 Key Statistics KS402; 2021 Topic Summary 054  </t>
  </si>
  <si>
    <t>2021</t>
  </si>
  <si>
    <r>
      <t>Rented from Housing Association</t>
    </r>
    <r>
      <rPr>
        <b/>
        <vertAlign val="superscript"/>
        <sz val="10"/>
        <color theme="0"/>
        <rFont val="Calibri"/>
        <family val="2"/>
        <scheme val="minor"/>
      </rPr>
      <t>2</t>
    </r>
  </si>
  <si>
    <t>TS 054</t>
  </si>
  <si>
    <t>working notes</t>
  </si>
  <si>
    <t>1801 to 1921 &amp; 1971 - Greater London Council Research Memorandum 413, The Changing Population of the London Boroughs</t>
  </si>
  <si>
    <t>1931, 1951 and 1961 - 1961 Greater London Report</t>
  </si>
  <si>
    <t xml:space="preserve">1971 see above. 1971 is persons present. Population by usual residence was published, so perhaps we should include that here. </t>
  </si>
  <si>
    <t>1981 Census Small Area Statistics, Table 1</t>
  </si>
  <si>
    <t>1991 Census Small Area Statistics, Table 1</t>
  </si>
  <si>
    <t>2001 Standard Tables, ST001</t>
  </si>
  <si>
    <t>2011 Key Statistics, KS101EW</t>
  </si>
  <si>
    <t>2021 Topic Summary TS008 - Sex</t>
  </si>
  <si>
    <t>1. Population is Persons present from 1801 to 1971, Residents for 1981, and All Usual Residents from 1991 onwards. See "Population Base" in glossary for more details.</t>
  </si>
  <si>
    <t>done</t>
  </si>
  <si>
    <t>1961 Census County Report, Table 6; 1971 Census County Report, Table 8; 1981 Census Small Area Statistics, Table 2; 1991 Census Small Area Statistics.</t>
  </si>
  <si>
    <t>1961 to 2021</t>
  </si>
  <si>
    <t>2001 Standard Tables, ST001 &amp;ST002; 2011 DC1117EW, DC1108EW (I think); 2021 produced by FTB</t>
  </si>
  <si>
    <t>1801 to 2021</t>
  </si>
  <si>
    <t>also have to consider what to do with visitors</t>
  </si>
  <si>
    <t>Lower tier local authorities</t>
  </si>
  <si>
    <t>White: English, Welsh, Scottish, Northern Irish or British</t>
  </si>
  <si>
    <t>White: Irish</t>
  </si>
  <si>
    <t>Mixed or Multiple ethnic groups: White and Black Caribbean</t>
  </si>
  <si>
    <t>Mixed or Multiple ethnic groups: White and Black African</t>
  </si>
  <si>
    <t>Mixed or Multiple ethnic groups: White and Asian</t>
  </si>
  <si>
    <t>Mixed or Multiple ethnic groups: Other Mixed or Multiple ethnic groups</t>
  </si>
  <si>
    <t>Asian, Asian British or Asian Welsh: Indian</t>
  </si>
  <si>
    <t>Asian, Asian British or Asian Welsh: Pakistani</t>
  </si>
  <si>
    <t>Asian, Asian British or Asian Welsh: Bangladeshi</t>
  </si>
  <si>
    <t>Asian, Asian British or Asian Welsh: Chinese</t>
  </si>
  <si>
    <t>Asian, Asian British or Asian Welsh: Other Asian</t>
  </si>
  <si>
    <t>Black, Black British, Black Welsh, Caribbean or African: African</t>
  </si>
  <si>
    <t>Black, Black British, Black Welsh, Caribbean or African: Caribbean</t>
  </si>
  <si>
    <t>Black, Black British, Black Welsh, Caribbean or African: Other Black</t>
  </si>
  <si>
    <t>Other ethnic group: Arab</t>
  </si>
  <si>
    <t>Other ethnic group: Any other ethnic group</t>
  </si>
  <si>
    <t>W other</t>
  </si>
  <si>
    <t>needs a full update</t>
  </si>
  <si>
    <t>needs  full update</t>
  </si>
  <si>
    <t>1991 Census Small Area Statistics, Table 61; 2001 Census Standard Tables, ST048; 2011 Key Statistics, KS401EW, 2021 RM204</t>
  </si>
  <si>
    <t>RM204</t>
  </si>
  <si>
    <t xml:space="preserve">I split this into subtables: persons present 1981/1991 and 2001; UR 2001/2011. PP didn't exist for 2001 so that bit is wrong.
Can add 2021 to Usual resids 2001/2011  </t>
  </si>
  <si>
    <t xml:space="preserve">not worth updating? </t>
  </si>
  <si>
    <t>Persons per Room: 1-1.5 / 1.5+</t>
  </si>
  <si>
    <t>Has Central Heating</t>
  </si>
  <si>
    <t>measures are:</t>
  </si>
  <si>
    <t>not comparable</t>
  </si>
  <si>
    <t>2001, Theme Tables. TT010; 2011, Workday Population, WD102EW, 2021 WD14 - hours worked</t>
  </si>
  <si>
    <t>WD 014</t>
  </si>
  <si>
    <t xml:space="preserve">there is no WD counts table - must be summed from a breakdown. WD014 may not be optimal (ie fewest categories) </t>
  </si>
  <si>
    <t>1. Tables are persons/hholds of pensionable age. ‘Pensioner’ is shorthand for this.</t>
  </si>
  <si>
    <t>The definitions relating to types of establishments did not change between 1961 and 1971. There were changes in category between 1971 and 1981 and between 1981 and 1991 but these changes have not affected the figures in this publication.</t>
  </si>
  <si>
    <t>relevant to:</t>
  </si>
  <si>
    <t>all</t>
  </si>
  <si>
    <t>2001, 2011 and 2021</t>
  </si>
  <si>
    <t>1961 to 1991</t>
  </si>
  <si>
    <t>2001 to 2021</t>
  </si>
  <si>
    <t xml:space="preserve">Pensionable Age/ pensioners used as a term up to 2001. But 2001 also had aged 65+ in Pensioner TT (according to NOMIS) </t>
  </si>
  <si>
    <t>2011 and 2021 just give ages (65+ or 66+ without mentioning pensions)</t>
  </si>
  <si>
    <t>1961 Census County Report, Table 7; 1971 Census County Report, Table 9; 1981 Census Small Area Statistics, Table 24 &amp; 25; 1991 Census Small Area Statistics, Table 37 &amp; 38</t>
  </si>
  <si>
    <t xml:space="preserve">2001 Standard Tables, ST001;  2011 taken from PP04, PP05 later available on DC1117EW. 2021 taken from FTB also available as RM200.  </t>
  </si>
  <si>
    <t xml:space="preserve"> Female</t>
  </si>
  <si>
    <t xml:space="preserve">Persons </t>
  </si>
  <si>
    <t>Total persons of pensionable age                                    ( current at each census )</t>
  </si>
  <si>
    <t>Pensioners in Households as  % of Total Household Pop</t>
  </si>
  <si>
    <t xml:space="preserve">1. should say something about 1991 EG structure is different </t>
  </si>
  <si>
    <t>2. Gypsy/IT 2011 + and Roma 2021 included in Other White</t>
  </si>
  <si>
    <t>3. Arab identified in 2011 and 2021 only. May have been recorded across multiple ethnic groups for previous Censuses.</t>
  </si>
  <si>
    <t>status</t>
  </si>
  <si>
    <t>by subtraction</t>
  </si>
  <si>
    <t xml:space="preserve">Table 7: Persons present Communal Establishments (including non-residents) </t>
  </si>
  <si>
    <t xml:space="preserve">nb split by sex is now available as SH10 - on 1961 geography </t>
  </si>
  <si>
    <t>2. Figures include campers and people sleeping rough.</t>
  </si>
  <si>
    <t xml:space="preserve">1. Persons present comprising resident staff and families, other residents, and non-resident visitors was not collected after 1991. </t>
  </si>
  <si>
    <t>3. Persons present not in households 1961 and 1971; Residents for 1981; Usual residents for 1991.</t>
  </si>
  <si>
    <t>THESE DATA  SHOULD BE MOVED TO LATER TABLE (table 8 probably)</t>
  </si>
  <si>
    <t>2011 Detailed Characteristics, DC3401EW.</t>
  </si>
  <si>
    <t>1981 Census Small Area Statistics, Table 3; 1991 Cenus Small Area Statistics, Table 3; 2001 Standard Tables, ST126;</t>
  </si>
  <si>
    <t>Resident staff and families</t>
  </si>
  <si>
    <t>Residents OTHER THAN staff and families</t>
  </si>
  <si>
    <t>All persons</t>
  </si>
  <si>
    <t>put right</t>
  </si>
  <si>
    <t>Staff and their families</t>
  </si>
  <si>
    <t>gor:London</t>
  </si>
  <si>
    <t>1. From 2001 onwards, only usual residents were counted so data on non-residents is not available.</t>
  </si>
  <si>
    <t xml:space="preserve">checked ok </t>
  </si>
  <si>
    <t>1981 to 2021</t>
  </si>
  <si>
    <t>2. City of London is merged with Westminster in 2011</t>
  </si>
  <si>
    <t xml:space="preserve">Staff and their families </t>
  </si>
  <si>
    <t>ladu2023:Barking and Dagenham</t>
  </si>
  <si>
    <t>ladu2023:Barnet</t>
  </si>
  <si>
    <t>ladu2023:Bexley</t>
  </si>
  <si>
    <t>ladu2023:Brent</t>
  </si>
  <si>
    <t>ladu2023:Bromley</t>
  </si>
  <si>
    <t>ladu2023:Camden</t>
  </si>
  <si>
    <t>ladu2023:City of London</t>
  </si>
  <si>
    <t>ladu2023:Croydon</t>
  </si>
  <si>
    <t>ladu2023:Ealing</t>
  </si>
  <si>
    <t>ladu2023:Enfield</t>
  </si>
  <si>
    <t>ladu2023:Greenwich</t>
  </si>
  <si>
    <t>ladu2023:Hackney</t>
  </si>
  <si>
    <t>ladu2023:Hammersmith and Fulham</t>
  </si>
  <si>
    <t>ladu2023:Haringey</t>
  </si>
  <si>
    <t>ladu2023:Harrow</t>
  </si>
  <si>
    <t>ladu2023:Havering</t>
  </si>
  <si>
    <t>ladu2023:Hillingdon</t>
  </si>
  <si>
    <t>ladu2023:Hounslow</t>
  </si>
  <si>
    <t>ladu2023:Islington</t>
  </si>
  <si>
    <t>ladu2023:Kensington and Chelsea</t>
  </si>
  <si>
    <t>ladu2023:Kingston upon Thames</t>
  </si>
  <si>
    <t>ladu2023:Lambeth</t>
  </si>
  <si>
    <t>ladu2023:Lewisham</t>
  </si>
  <si>
    <t>ladu2023:Merton</t>
  </si>
  <si>
    <t>ladu2023:Newham</t>
  </si>
  <si>
    <t>ladu2023:Redbridge</t>
  </si>
  <si>
    <t>ladu2023:Richmond upon Thames</t>
  </si>
  <si>
    <t>ladu2023:Southwark</t>
  </si>
  <si>
    <t>ladu2023:Sutton</t>
  </si>
  <si>
    <t>ladu2023:Tower Hamlets</t>
  </si>
  <si>
    <t>ladu2023:Waltham Forest</t>
  </si>
  <si>
    <t>ladu2023:Wandsworth</t>
  </si>
  <si>
    <t>ladu2023:Westminster</t>
  </si>
  <si>
    <t>Other establishment</t>
  </si>
  <si>
    <t>Establishment not stated</t>
  </si>
  <si>
    <t xml:space="preserve">Females </t>
  </si>
  <si>
    <t>Table 4: Persons of Pensionable Age in Households and Communal Establisments</t>
  </si>
  <si>
    <t>Total Pensioners in Communal Establishments</t>
  </si>
  <si>
    <t xml:space="preserve">Pensioners in households as a % of all persons in households </t>
  </si>
  <si>
    <t>P</t>
  </si>
  <si>
    <t>F</t>
  </si>
  <si>
    <t>M</t>
  </si>
  <si>
    <t xml:space="preserve">Table 4 is now pensioners HH/CE x sex </t>
  </si>
  <si>
    <t xml:space="preserve">Table 5 could stay as pensioner HH. Limited info on persons </t>
  </si>
  <si>
    <t>Age, Sex and Marital Status - All Residents</t>
  </si>
  <si>
    <t>1971 to 2021</t>
  </si>
  <si>
    <t>2021 Topic Summary TS001 and age detail from FTB</t>
  </si>
  <si>
    <t>2. Figures are a count of persons present for 1971, Residents for 1981, and All Usual Residents from 1991 onwards.</t>
  </si>
  <si>
    <t xml:space="preserve">3. Pensionable age 1971 to 2001: 60 for females and  65 for males; </t>
  </si>
  <si>
    <t xml:space="preserve">    Pensionable age 2021: 66 (fot females and males)</t>
  </si>
  <si>
    <t xml:space="preserve">    Pensionable age 2011: 65 (for females and males); </t>
  </si>
  <si>
    <t>Total households  with one or more Pensioners</t>
  </si>
  <si>
    <t>Pensioner(s) and Non-Pensioner(s)</t>
  </si>
  <si>
    <t>SAS32</t>
  </si>
  <si>
    <t xml:space="preserve">multiperson households  with pensioners </t>
  </si>
  <si>
    <t>NA</t>
  </si>
  <si>
    <t>SAS47</t>
  </si>
  <si>
    <t>TT006</t>
  </si>
  <si>
    <t>by addition</t>
  </si>
  <si>
    <t>Persons of Pensionable Age in Households &amp; communal establishments</t>
  </si>
  <si>
    <t>TT 006</t>
  </si>
  <si>
    <t>2001 Theme Tables TT006; 2011 DC1104EW</t>
  </si>
  <si>
    <t xml:space="preserve">2001 Theme Table TT006 </t>
  </si>
  <si>
    <t>1971 Census County Report, Tables 6 &amp; 15; 1981 Census Small Area Statistics, Tables 2 &amp; 32; 1991 Census Small Area Statistics, Tables 2 &amp; 47</t>
  </si>
  <si>
    <t>DC1104</t>
  </si>
  <si>
    <t>2011 Detailed Characteristics table DC1109EW</t>
  </si>
  <si>
    <t>2021 household composition x sex from FTB</t>
  </si>
  <si>
    <t xml:space="preserve"> DC1109
</t>
  </si>
  <si>
    <t>2021 Detailed Characteristics, DC3401EW.</t>
  </si>
  <si>
    <r>
      <t>Aged 60/65 and Over</t>
    </r>
    <r>
      <rPr>
        <b/>
        <vertAlign val="superscript"/>
        <sz val="10"/>
        <color theme="0"/>
        <rFont val="Calibri"/>
        <family val="2"/>
        <scheme val="minor"/>
      </rPr>
      <t>1</t>
    </r>
  </si>
  <si>
    <r>
      <t>Aged
45 to 59/64</t>
    </r>
    <r>
      <rPr>
        <b/>
        <vertAlign val="superscript"/>
        <sz val="10"/>
        <color theme="0"/>
        <rFont val="Calibri"/>
        <family val="2"/>
        <scheme val="minor"/>
      </rPr>
      <t>1</t>
    </r>
  </si>
  <si>
    <r>
      <t>Aged
1 to 14/15</t>
    </r>
    <r>
      <rPr>
        <b/>
        <vertAlign val="superscript"/>
        <sz val="10"/>
        <color theme="0"/>
        <rFont val="Calibri"/>
        <family val="2"/>
        <scheme val="minor"/>
      </rPr>
      <t>1</t>
    </r>
  </si>
  <si>
    <r>
      <t>Aged
15/16 to 44</t>
    </r>
    <r>
      <rPr>
        <b/>
        <vertAlign val="superscript"/>
        <sz val="10"/>
        <color theme="0"/>
        <rFont val="Calibri"/>
        <family val="2"/>
        <scheme val="minor"/>
      </rPr>
      <t>1</t>
    </r>
  </si>
  <si>
    <t xml:space="preserve">1. Age splits 1981-2001: 1 to 15/16 to 44/45 to 59F,64M/60+F,65+M </t>
  </si>
  <si>
    <t xml:space="preserve">                       2011-2021: 1 to 14/15 to 44/45 to 64/65+ </t>
  </si>
  <si>
    <t>2. City of London is combined with Westminster in 2011.</t>
  </si>
  <si>
    <t xml:space="preserve">1981 Census Small Area Statistics, Tables 8 and 30; 1991 Cenus Small Area Statistics, Table 15; </t>
  </si>
  <si>
    <t>2001 Standard Tables, ST008; 2011 Commissioned Tables, CT0404; 2021 migrant indicator x age from FTB</t>
  </si>
  <si>
    <t>retire</t>
  </si>
  <si>
    <t>1971 Census Availability of Cars Report, Table 1; 1981 Census Small Area Statistics, Table 12; 1991 Census Small Area Statistics,  Table 21</t>
  </si>
  <si>
    <t>2001 Census Key Statistics Table 17; 2011 Key Statistics, KS404EW; 2021 Topic Summary TS045.</t>
  </si>
  <si>
    <t>Not published</t>
  </si>
  <si>
    <t>TS 045, TS045A</t>
  </si>
  <si>
    <t>2. 1971 to 1991 was 3 cars or more, then 4 cars or more for 2001 and 2011, then back to 3 cars or more for 2021. MAKE UP YOUR MIND, ONS</t>
  </si>
  <si>
    <t>not published in same format</t>
  </si>
  <si>
    <t>NOW UPDATED (not subtotals)</t>
  </si>
  <si>
    <t>2001 Standard Tables, ST103; 2011, Detailed Characteristics, DC2107EW (and adhoc adjustments for Camden, Islington and Tower Hamlets); 2021 taken from FTB</t>
  </si>
  <si>
    <t>RM032</t>
  </si>
  <si>
    <t>2011 corrected for CIT error</t>
  </si>
  <si>
    <t>2011 has two problems:</t>
  </si>
  <si>
    <t xml:space="preserve">second QS tables won't  include unemp students. </t>
  </si>
  <si>
    <t>check theres no table that has all unemp for 16-74; or recalc from QS and footnote</t>
  </si>
  <si>
    <t>first denominators are all persons, not all EcoAct</t>
  </si>
  <si>
    <t>2011 has all people as denom should be all EA</t>
  </si>
  <si>
    <t>Also KS tables don't split students employed/unemployed</t>
  </si>
  <si>
    <t>QS603 does split - for persons only</t>
  </si>
  <si>
    <t>EA 16-74</t>
  </si>
  <si>
    <t xml:space="preserve">2011 workings - remove </t>
  </si>
  <si>
    <t>3. 2001 to 2021 are for residents aged 16-74</t>
  </si>
  <si>
    <t xml:space="preserve">    for 2011, unemployed aged 16-74 was not available for Females and Males so all 16+ was used, including 686 persons aged 75+ </t>
  </si>
  <si>
    <t xml:space="preserve">KS 601EW-603EW, QS603EW, DC 6107EW </t>
  </si>
  <si>
    <t xml:space="preserve">2001 Key Statistics, KS009; 2011 KS601EW to KS603EW, QS603EW and DC6017EW; 2021 Economic activity x age x sex from FTB. </t>
  </si>
  <si>
    <t>3 Cars</t>
  </si>
  <si>
    <t>4 Cars or More</t>
  </si>
  <si>
    <t>RM200</t>
  </si>
  <si>
    <t>TS001,FTB</t>
  </si>
  <si>
    <t>This is the latest working 2021 version of the workbook.</t>
  </si>
  <si>
    <t>2021 Census data will be added as I can, and earlier censuses' data reworked to match</t>
  </si>
  <si>
    <r>
      <t>Table 1: Population Counts or estimates</t>
    </r>
    <r>
      <rPr>
        <b/>
        <sz val="12"/>
        <rFont val="Calibri"/>
        <family val="2"/>
      </rPr>
      <t>¹ (1801 to 2021)</t>
    </r>
  </si>
  <si>
    <t xml:space="preserve"> </t>
  </si>
  <si>
    <t xml:space="preserve">Residence criteria are not consistent  across censuses </t>
  </si>
  <si>
    <t>Aged 15 years and under</t>
  </si>
  <si>
    <t>Aged 16 to 24 years</t>
  </si>
  <si>
    <t>Aged 25 to 34 years</t>
  </si>
  <si>
    <t>Aged 35 to 49 years</t>
  </si>
  <si>
    <t>Aged 50 to 64 years</t>
  </si>
  <si>
    <t>Aged 65 years and over</t>
  </si>
  <si>
    <t>Male Total</t>
  </si>
  <si>
    <t>Grand Total</t>
  </si>
  <si>
    <t>Female Total</t>
  </si>
  <si>
    <t>London</t>
  </si>
  <si>
    <t xml:space="preserve">1981 Census Small Area Statistics, Table 26; 1991 Census Small Area Statistics, Table 39; 2001 Census Standard Tables, ST003; </t>
  </si>
  <si>
    <t>2011 Detailed Characteristics, DC1102EW; 2021 from Table Builder.</t>
  </si>
  <si>
    <t>1. Head of Household in 1981 &amp; 1991, Household Representative Person (HRP) in 2001 to 2021.</t>
  </si>
  <si>
    <t>3. A small number of households have HRP aged under 16. They are identified in 2021 data. London had 516 HRPs aged 0-15, 265 females and 251 males.</t>
  </si>
  <si>
    <t>All residents in work</t>
  </si>
  <si>
    <t>Train</t>
  </si>
  <si>
    <t>Underground,  light rail, tram</t>
  </si>
  <si>
    <t>On foot and other</t>
  </si>
  <si>
    <t>work at or from home</t>
  </si>
  <si>
    <t xml:space="preserve">1971 Census Small Area Statistics, Table 8; 1981 Census Small Area Statistics, Table 47; 1991 Census Small Area Statistics, Table 82; </t>
  </si>
  <si>
    <t>2001 Standard Tables ST119; 2011 Commissioned Tables, CT0050; 2021 Topic Summary TS061</t>
  </si>
  <si>
    <t xml:space="preserve">1.Train includes Underground in 1971. </t>
  </si>
  <si>
    <t>2. I've called the residual category 'On foot and other' because walking is the largest component of it in all years</t>
  </si>
  <si>
    <t xml:space="preserve">    On foot and other includes not stated 1971-1991 and working at home in 1971</t>
  </si>
  <si>
    <t>3. Figures for 1971 to 1991 are grossed up from 10 per cent sample data.</t>
  </si>
  <si>
    <t>4. Total Persons 1971-1991 aged 16+, All Usual Residents aged 16-74 for 2001 and 2011, Usual residents 16+ for 2021</t>
  </si>
  <si>
    <t>works at or from home*</t>
  </si>
  <si>
    <t xml:space="preserve">on foot </t>
  </si>
  <si>
    <t>Underground</t>
  </si>
  <si>
    <t>incl wfh</t>
  </si>
  <si>
    <t>Tram etc</t>
  </si>
  <si>
    <t>inc not stated</t>
  </si>
  <si>
    <t>local authority: district / unitary (as of April 2023)</t>
  </si>
  <si>
    <t>Total: All usual residents aged 16 years and over in employment the week before the census</t>
  </si>
  <si>
    <t>Underground, metro, light rail, tram</t>
  </si>
  <si>
    <t>Bus, minibus or coach</t>
  </si>
  <si>
    <t>Motorcycle, scooter or moped</t>
  </si>
  <si>
    <t>Other methods of travel to work</t>
  </si>
  <si>
    <t>Work mainly at or from home</t>
  </si>
  <si>
    <t>Taxi</t>
  </si>
  <si>
    <t>On foot</t>
  </si>
  <si>
    <t>Other method of travel to work</t>
  </si>
  <si>
    <t>Driving a car or van</t>
  </si>
  <si>
    <t>Passenger in a car or van</t>
  </si>
  <si>
    <t>TS 061</t>
  </si>
  <si>
    <t>TS 060</t>
  </si>
  <si>
    <t xml:space="preserve">1981 Census Small Area Statistics, Table 51; 1991 Census Small Area Statistics, Table 76; </t>
  </si>
  <si>
    <t xml:space="preserve">2001 Key Statistics and Univariate KS011 &amp; UV034; 2011 Quick Statistics QS605EW; 2021 Topic Summary TS 060 </t>
  </si>
  <si>
    <t>All  usual</t>
  </si>
  <si>
    <t>NSSEC:</t>
  </si>
  <si>
    <t>not classified:</t>
  </si>
  <si>
    <t xml:space="preserve">1. Higher </t>
  </si>
  <si>
    <t xml:space="preserve">2. Lower </t>
  </si>
  <si>
    <t>3. Inter-</t>
  </si>
  <si>
    <t xml:space="preserve">4. Small </t>
  </si>
  <si>
    <t xml:space="preserve">5. Lower </t>
  </si>
  <si>
    <t>6. Semi-</t>
  </si>
  <si>
    <t xml:space="preserve">7. routine </t>
  </si>
  <si>
    <t>8. Never</t>
  </si>
  <si>
    <t>Full-time</t>
  </si>
  <si>
    <t xml:space="preserve">managerial, </t>
  </si>
  <si>
    <t>mediate</t>
  </si>
  <si>
    <t>employers and own account workers</t>
  </si>
  <si>
    <t>supervisory and technical occupations</t>
  </si>
  <si>
    <t xml:space="preserve">routine </t>
  </si>
  <si>
    <t>occupations</t>
  </si>
  <si>
    <t>worked and</t>
  </si>
  <si>
    <t>Student</t>
  </si>
  <si>
    <t>not</t>
  </si>
  <si>
    <t xml:space="preserve">administrative, </t>
  </si>
  <si>
    <t>&amp; own</t>
  </si>
  <si>
    <t xml:space="preserve">long-term </t>
  </si>
  <si>
    <t>recorded</t>
  </si>
  <si>
    <t>account</t>
  </si>
  <si>
    <t>technical</t>
  </si>
  <si>
    <r>
      <t>All  usual residents aged 16+</t>
    </r>
    <r>
      <rPr>
        <b/>
        <vertAlign val="superscript"/>
        <sz val="10"/>
        <color theme="0"/>
        <rFont val="Calibri"/>
        <family val="2"/>
        <scheme val="minor"/>
      </rPr>
      <t>4</t>
    </r>
  </si>
  <si>
    <t>1. Higher manager-ial, administrative and professional occupations</t>
  </si>
  <si>
    <t>2. Lower manager-ial, administrative and professional occupations</t>
  </si>
  <si>
    <t>3. Intermediate occupations</t>
  </si>
  <si>
    <t>4. Small employers and own account workers</t>
  </si>
  <si>
    <t>5. Lower supervisory and technical occupations</t>
  </si>
  <si>
    <t>6. Semi-routine occupations</t>
  </si>
  <si>
    <t>7. Routine occupations</t>
  </si>
  <si>
    <t>8. Never worked and long-term unemployed</t>
  </si>
  <si>
    <r>
      <t>Occupation  not recorded</t>
    </r>
    <r>
      <rPr>
        <b/>
        <vertAlign val="superscript"/>
        <sz val="10"/>
        <color theme="0"/>
        <rFont val="Calibri"/>
        <family val="2"/>
        <scheme val="minor"/>
      </rPr>
      <t>5</t>
    </r>
  </si>
  <si>
    <r>
      <t>16,17 Armed Forces and Not Stated</t>
    </r>
    <r>
      <rPr>
        <b/>
        <vertAlign val="superscript"/>
        <sz val="10"/>
        <color theme="0"/>
        <rFont val="Calibri"/>
        <family val="2"/>
        <scheme val="minor"/>
      </rPr>
      <t>1,2</t>
    </r>
  </si>
  <si>
    <t>2011 Detailed Characteristics, DC6606EW;  2021 Topic Sumaries TS062.</t>
  </si>
  <si>
    <t xml:space="preserve">1. Figures for 1971 to 1991 are grossed up from 10 per cent sample data. </t>
  </si>
  <si>
    <t>2. Armed forces and not stated includes economically active residents with no job in previous 10 years.</t>
  </si>
  <si>
    <t>3. 1971 to 1991 classification is Socio-economic Group (SEG), 2001 to 2021 is National Statistics Socio-economic Classification (NS-SEC).</t>
  </si>
  <si>
    <t xml:space="preserve">4. 2011 and 2021 are all persons 16+, 2001 is all persons 16-74.  </t>
  </si>
  <si>
    <t xml:space="preserve">5. In 2001, (last) occuption was not recorded for persons who last worked before 1996 and for persons aged 65+ not in work. These people were not classified to NSSEC. </t>
  </si>
  <si>
    <t>TS 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</si>
</sst>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Red]0"/>
    <numFmt numFmtId="165" formatCode="0.0"/>
    <numFmt numFmtId="166" formatCode="0.0%"/>
    <numFmt numFmtId="167" formatCode="#,##0.0"/>
    <numFmt numFmtId="168" formatCode="_(* #,##0.00_);_(* \(#,##0.00\);_(* &quot;-&quot;??_);_(@_)"/>
    <numFmt numFmtId="169" formatCode="_-* #,##0.000_-;\-* #,##0.000_-;_-* &quot;-&quot;??_-;_-@_-"/>
    <numFmt numFmtId="170" formatCode="d\t\ mmmm\ yyyy"/>
    <numFmt numFmtId="171" formatCode="[$-F800]dddd\,\ mmmm\ dd\,\ yyyy"/>
  </numFmts>
  <fonts count="5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theme="0"/>
      <name val="Calibri"/>
      <family val="2"/>
      <scheme val="minor"/>
    </font>
    <font>
      <sz val="10"/>
      <name val="Calibri"/>
      <family val="2"/>
      <scheme val="minor"/>
    </font>
    <font>
      <sz val="10"/>
      <name val="Arial"/>
      <family val="2"/>
    </font>
    <font>
      <sz val="10"/>
      <name val="Helv"/>
    </font>
    <font>
      <b/>
      <sz val="11"/>
      <name val="Calibri"/>
      <family val="2"/>
      <scheme val="minor"/>
    </font>
    <font>
      <sz val="8"/>
      <name val="Calibri"/>
      <family val="2"/>
      <scheme val="minor"/>
    </font>
    <font>
      <sz val="11"/>
      <name val="Calibri"/>
      <family val="2"/>
      <scheme val="minor"/>
    </font>
    <font>
      <sz val="10"/>
      <color theme="1"/>
      <name val="Calibri"/>
      <family val="2"/>
      <scheme val="minor"/>
    </font>
    <font>
      <sz val="10"/>
      <color indexed="8"/>
      <name val="Calibri"/>
      <family val="2"/>
      <scheme val="minor"/>
    </font>
    <font>
      <b/>
      <sz val="10"/>
      <name val="Calibri"/>
      <family val="2"/>
      <scheme val="minor"/>
    </font>
    <font>
      <sz val="8"/>
      <name val="Arial"/>
      <family val="2"/>
    </font>
    <font>
      <u/>
      <sz val="11"/>
      <color theme="10"/>
      <name val="Calibri"/>
      <family val="2"/>
      <scheme val="minor"/>
    </font>
    <font>
      <sz val="11"/>
      <name val="Arial"/>
      <family val="2"/>
    </font>
    <font>
      <b/>
      <sz val="10"/>
      <color theme="0"/>
      <name val="Calibri"/>
      <family val="2"/>
      <scheme val="minor"/>
    </font>
    <font>
      <sz val="8"/>
      <color indexed="10"/>
      <name val="Calibri"/>
      <family val="2"/>
      <scheme val="minor"/>
    </font>
    <font>
      <sz val="8"/>
      <color theme="1"/>
      <name val="Calibri"/>
      <family val="2"/>
      <scheme val="minor"/>
    </font>
    <font>
      <sz val="8"/>
      <color rgb="FFFF0000"/>
      <name val="Calibri"/>
      <family val="2"/>
      <scheme val="minor"/>
    </font>
    <font>
      <u/>
      <sz val="10"/>
      <color theme="10"/>
      <name val="Calibri"/>
      <family val="2"/>
      <scheme val="minor"/>
    </font>
    <font>
      <b/>
      <sz val="18"/>
      <color theme="1"/>
      <name val="Calibri"/>
      <family val="2"/>
      <scheme val="minor"/>
    </font>
    <font>
      <b/>
      <sz val="16"/>
      <name val="Calibri"/>
      <family val="2"/>
      <scheme val="minor"/>
    </font>
    <font>
      <b/>
      <sz val="10"/>
      <color theme="1"/>
      <name val="Calibri"/>
      <family val="2"/>
      <scheme val="minor"/>
    </font>
    <font>
      <i/>
      <sz val="10"/>
      <color theme="1"/>
      <name val="Calibri"/>
      <family val="2"/>
      <scheme val="minor"/>
    </font>
    <font>
      <sz val="10"/>
      <name val="Arial"/>
      <family val="2"/>
    </font>
    <font>
      <b/>
      <sz val="12"/>
      <name val="Arial"/>
      <family val="2"/>
    </font>
    <font>
      <b/>
      <sz val="10"/>
      <name val="Arial"/>
      <family val="2"/>
    </font>
    <font>
      <b/>
      <sz val="10"/>
      <name val="Arial"/>
      <family val="2"/>
    </font>
    <font>
      <sz val="10"/>
      <color theme="1"/>
      <name val="Calibri"/>
      <family val="2"/>
      <scheme val="minor"/>
    </font>
    <font>
      <sz val="10"/>
      <name val="Arial"/>
      <family val="2"/>
    </font>
    <font>
      <b/>
      <u/>
      <sz val="10"/>
      <color theme="10"/>
      <name val="Calibri"/>
      <family val="2"/>
      <scheme val="minor"/>
    </font>
    <font>
      <u/>
      <sz val="8"/>
      <color theme="10"/>
      <name val="Calibri"/>
      <family val="2"/>
      <scheme val="minor"/>
    </font>
    <font>
      <sz val="10"/>
      <name val="Calibri"/>
      <family val="2"/>
      <scheme val="minor"/>
    </font>
    <font>
      <b/>
      <sz val="11"/>
      <color theme="0"/>
      <name val="Calibri"/>
      <family val="2"/>
      <scheme val="minor"/>
    </font>
    <font>
      <b/>
      <vertAlign val="superscript"/>
      <sz val="10"/>
      <color theme="0"/>
      <name val="Calibri"/>
      <family val="2"/>
      <scheme val="minor"/>
    </font>
    <font>
      <sz val="10"/>
      <color theme="1"/>
      <name val="Calibri"/>
      <family val="2"/>
      <scheme val="minor"/>
    </font>
    <font>
      <sz val="10"/>
      <color theme="0"/>
      <name val="Calibri"/>
      <family val="2"/>
      <scheme val="minor"/>
    </font>
    <font>
      <sz val="11"/>
      <color theme="0"/>
      <name val="Calibri"/>
      <family val="2"/>
      <scheme val="minor"/>
    </font>
    <font>
      <b/>
      <sz val="12"/>
      <name val="Calibri"/>
      <family val="2"/>
      <scheme val="minor"/>
    </font>
    <font>
      <b/>
      <sz val="12"/>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79998168889431442"/>
        <bgColor indexed="64"/>
      </patternFill>
    </fill>
    <fill>
      <patternFill patternType="solid">
        <fgColor indexed="9"/>
        <bgColor indexed="64"/>
      </patternFill>
    </fill>
    <fill>
      <patternFill patternType="solid">
        <fgColor theme="0" tint="-0.249977111117893"/>
        <bgColor indexed="64"/>
      </patternFill>
    </fill>
    <fill>
      <patternFill patternType="solid">
        <fgColor theme="7"/>
        <bgColor theme="7"/>
      </patternFill>
    </fill>
    <fill>
      <patternFill patternType="solid">
        <fgColor theme="7" tint="0.79998168889431442"/>
        <bgColor theme="7" tint="0.79998168889431442"/>
      </patternFill>
    </fill>
    <fill>
      <patternFill patternType="solid">
        <fgColor theme="0" tint="-0.14999847407452621"/>
        <bgColor theme="7" tint="0.79998168889431442"/>
      </patternFill>
    </fill>
    <fill>
      <patternFill patternType="solid">
        <fgColor theme="0" tint="-0.14999847407452621"/>
        <bgColor indexed="64"/>
      </patternFill>
    </fill>
    <fill>
      <patternFill patternType="solid">
        <fgColor rgb="FF8C8C8C"/>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s>
  <borders count="6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7" tint="0.59996337778862885"/>
      </left>
      <right/>
      <top/>
      <bottom/>
      <diagonal/>
    </border>
    <border>
      <left/>
      <right style="thin">
        <color theme="7" tint="0.59996337778862885"/>
      </right>
      <top/>
      <bottom/>
      <diagonal/>
    </border>
    <border>
      <left/>
      <right/>
      <top/>
      <bottom style="thin">
        <color theme="7" tint="0.59996337778862885"/>
      </bottom>
      <diagonal/>
    </border>
    <border>
      <left style="thin">
        <color theme="7" tint="0.59996337778862885"/>
      </left>
      <right/>
      <top/>
      <bottom style="thin">
        <color theme="7" tint="0.59996337778862885"/>
      </bottom>
      <diagonal/>
    </border>
    <border>
      <left/>
      <right style="thin">
        <color theme="7" tint="0.59996337778862885"/>
      </right>
      <top/>
      <bottom style="thin">
        <color theme="7" tint="0.59996337778862885"/>
      </bottom>
      <diagonal/>
    </border>
    <border>
      <left style="thin">
        <color theme="7" tint="0.59996337778862885"/>
      </left>
      <right style="thin">
        <color theme="7" tint="0.59996337778862885"/>
      </right>
      <top style="thin">
        <color theme="7" tint="0.59996337778862885"/>
      </top>
      <bottom style="thin">
        <color theme="7" tint="0.59996337778862885"/>
      </bottom>
      <diagonal/>
    </border>
    <border>
      <left style="thin">
        <color theme="7" tint="0.59996337778862885"/>
      </left>
      <right/>
      <top style="thin">
        <color theme="7" tint="0.59996337778862885"/>
      </top>
      <bottom style="thin">
        <color theme="7" tint="0.59996337778862885"/>
      </bottom>
      <diagonal/>
    </border>
    <border>
      <left/>
      <right/>
      <top style="thin">
        <color theme="7" tint="0.59996337778862885"/>
      </top>
      <bottom style="thin">
        <color theme="7" tint="0.59996337778862885"/>
      </bottom>
      <diagonal/>
    </border>
    <border>
      <left/>
      <right style="thin">
        <color theme="7" tint="0.59996337778862885"/>
      </right>
      <top style="thin">
        <color theme="7" tint="0.59996337778862885"/>
      </top>
      <bottom style="thin">
        <color theme="7" tint="0.59996337778862885"/>
      </bottom>
      <diagonal/>
    </border>
    <border>
      <left style="thin">
        <color theme="7" tint="0.59996337778862885"/>
      </left>
      <right style="thin">
        <color theme="7" tint="0.59996337778862885"/>
      </right>
      <top/>
      <bottom/>
      <diagonal/>
    </border>
    <border>
      <left style="thin">
        <color theme="7" tint="0.59996337778862885"/>
      </left>
      <right style="thin">
        <color theme="7" tint="0.59996337778862885"/>
      </right>
      <top/>
      <bottom style="thin">
        <color theme="7" tint="0.59996337778862885"/>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theme="7" tint="0.59996337778862885"/>
      </left>
      <right style="thin">
        <color theme="7" tint="0.59996337778862885"/>
      </right>
      <top style="thin">
        <color theme="7" tint="0.59996337778862885"/>
      </top>
      <bottom/>
      <diagonal/>
    </border>
    <border>
      <left/>
      <right style="thin">
        <color theme="7" tint="0.59999389629810485"/>
      </right>
      <top/>
      <bottom style="thin">
        <color theme="7" tint="0.59996337778862885"/>
      </bottom>
      <diagonal/>
    </border>
    <border>
      <left/>
      <right style="thin">
        <color theme="7" tint="0.59999389629810485"/>
      </right>
      <top/>
      <bottom/>
      <diagonal/>
    </border>
    <border>
      <left style="thin">
        <color theme="7" tint="0.59999389629810485"/>
      </left>
      <right/>
      <top/>
      <bottom style="thin">
        <color theme="7" tint="0.59999389629810485"/>
      </bottom>
      <diagonal/>
    </border>
    <border>
      <left style="thin">
        <color theme="7" tint="0.59999389629810485"/>
      </left>
      <right/>
      <top style="thin">
        <color theme="7" tint="0.59999389629810485"/>
      </top>
      <bottom style="thin">
        <color theme="7" tint="0.59999389629810485"/>
      </bottom>
      <diagonal/>
    </border>
    <border>
      <left/>
      <right style="thin">
        <color theme="7" tint="0.59999389629810485"/>
      </right>
      <top style="thin">
        <color theme="7" tint="0.59999389629810485"/>
      </top>
      <bottom style="thin">
        <color theme="7" tint="0.59999389629810485"/>
      </bottom>
      <diagonal/>
    </border>
    <border>
      <left/>
      <right/>
      <top/>
      <bottom style="thin">
        <color theme="7" tint="0.59999389629810485"/>
      </bottom>
      <diagonal/>
    </border>
    <border>
      <left/>
      <right/>
      <top style="thin">
        <color rgb="FF3F3F3F"/>
      </top>
      <bottom style="thin">
        <color rgb="FF3F3F3F"/>
      </bottom>
      <diagonal/>
    </border>
    <border>
      <left/>
      <right style="thin">
        <color theme="7" tint="0.59996337778862885"/>
      </right>
      <top style="thin">
        <color theme="7" tint="0.59996337778862885"/>
      </top>
      <bottom/>
      <diagonal/>
    </border>
    <border>
      <left style="thin">
        <color theme="7" tint="-0.24994659260841701"/>
      </left>
      <right style="thin">
        <color theme="7" tint="0.59996337778862885"/>
      </right>
      <top style="thin">
        <color theme="7" tint="-0.24994659260841701"/>
      </top>
      <bottom/>
      <diagonal/>
    </border>
    <border>
      <left style="thin">
        <color theme="7" tint="0.59996337778862885"/>
      </left>
      <right style="thin">
        <color theme="7" tint="0.59996337778862885"/>
      </right>
      <top style="thin">
        <color theme="7" tint="-0.24994659260841701"/>
      </top>
      <bottom style="thin">
        <color theme="7" tint="0.59996337778862885"/>
      </bottom>
      <diagonal/>
    </border>
    <border>
      <left style="thin">
        <color theme="7" tint="0.59996337778862885"/>
      </left>
      <right style="thin">
        <color theme="7" tint="-0.24994659260841701"/>
      </right>
      <top style="thin">
        <color theme="7" tint="-0.24994659260841701"/>
      </top>
      <bottom style="thin">
        <color theme="7" tint="0.59996337778862885"/>
      </bottom>
      <diagonal/>
    </border>
    <border>
      <left style="thin">
        <color theme="7" tint="-0.24994659260841701"/>
      </left>
      <right style="thin">
        <color theme="7" tint="0.59996337778862885"/>
      </right>
      <top/>
      <bottom/>
      <diagonal/>
    </border>
    <border>
      <left/>
      <right style="thin">
        <color theme="7" tint="-0.24994659260841701"/>
      </right>
      <top style="thin">
        <color theme="7" tint="0.59996337778862885"/>
      </top>
      <bottom style="thin">
        <color theme="7" tint="0.59996337778862885"/>
      </bottom>
      <diagonal/>
    </border>
    <border>
      <left style="thin">
        <color theme="7" tint="-0.24994659260841701"/>
      </left>
      <right style="thin">
        <color theme="7" tint="0.59996337778862885"/>
      </right>
      <top/>
      <bottom style="thin">
        <color theme="7" tint="-0.24994659260841701"/>
      </bottom>
      <diagonal/>
    </border>
    <border>
      <left style="thin">
        <color theme="7" tint="0.59996337778862885"/>
      </left>
      <right style="thin">
        <color theme="7" tint="0.59996337778862885"/>
      </right>
      <top style="thin">
        <color theme="7" tint="0.59996337778862885"/>
      </top>
      <bottom style="thin">
        <color theme="7" tint="-0.24994659260841701"/>
      </bottom>
      <diagonal/>
    </border>
    <border>
      <left/>
      <right/>
      <top style="thin">
        <color theme="7" tint="0.59996337778862885"/>
      </top>
      <bottom style="thin">
        <color theme="7" tint="-0.24994659260841701"/>
      </bottom>
      <diagonal/>
    </border>
    <border>
      <left/>
      <right style="thin">
        <color theme="7" tint="0.59996337778862885"/>
      </right>
      <top style="thin">
        <color theme="7" tint="0.59996337778862885"/>
      </top>
      <bottom style="thin">
        <color theme="7" tint="-0.24994659260841701"/>
      </bottom>
      <diagonal/>
    </border>
    <border>
      <left/>
      <right style="thin">
        <color theme="7" tint="-0.24994659260841701"/>
      </right>
      <top style="thin">
        <color theme="7" tint="0.59996337778862885"/>
      </top>
      <bottom style="thin">
        <color theme="7" tint="-0.24994659260841701"/>
      </bottom>
      <diagonal/>
    </border>
    <border>
      <left style="thin">
        <color theme="7" tint="0.59996337778862885"/>
      </left>
      <right/>
      <top style="thin">
        <color theme="7" tint="-0.24994659260841701"/>
      </top>
      <bottom style="thin">
        <color theme="7" tint="0.59996337778862885"/>
      </bottom>
      <diagonal/>
    </border>
    <border>
      <left style="thin">
        <color theme="7" tint="0.59996337778862885"/>
      </left>
      <right/>
      <top style="thin">
        <color theme="7" tint="0.59996337778862885"/>
      </top>
      <bottom style="thin">
        <color theme="7" tint="-0.24994659260841701"/>
      </bottom>
      <diagonal/>
    </border>
    <border>
      <left style="thin">
        <color theme="7" tint="-0.24994659260841701"/>
      </left>
      <right/>
      <top style="thin">
        <color theme="7" tint="-0.24994659260841701"/>
      </top>
      <bottom/>
      <diagonal/>
    </border>
    <border>
      <left style="thin">
        <color theme="7" tint="-0.24994659260841701"/>
      </left>
      <right/>
      <top/>
      <bottom/>
      <diagonal/>
    </border>
    <border>
      <left style="thin">
        <color theme="7" tint="-0.24994659260841701"/>
      </left>
      <right/>
      <top/>
      <bottom style="thin">
        <color theme="7" tint="-0.24994659260841701"/>
      </bottom>
      <diagonal/>
    </border>
    <border>
      <left style="thin">
        <color theme="7" tint="0.59996337778862885"/>
      </left>
      <right style="thin">
        <color theme="7" tint="-0.24994659260841701"/>
      </right>
      <top style="thin">
        <color theme="7" tint="0.59996337778862885"/>
      </top>
      <bottom style="thin">
        <color theme="7" tint="0.59996337778862885"/>
      </bottom>
      <diagonal/>
    </border>
    <border>
      <left style="thin">
        <color theme="7" tint="0.59996337778862885"/>
      </left>
      <right style="thin">
        <color theme="7" tint="-0.24994659260841701"/>
      </right>
      <top style="thin">
        <color theme="7" tint="0.59996337778862885"/>
      </top>
      <bottom style="thin">
        <color theme="7" tint="-0.24994659260841701"/>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4506668294322"/>
      </right>
      <top style="thin">
        <color theme="7" tint="0.39997558519241921"/>
      </top>
      <bottom style="thin">
        <color theme="7" tint="0.39997558519241921"/>
      </bottom>
      <diagonal/>
    </border>
    <border>
      <left/>
      <right style="thin">
        <color theme="7" tint="0.59999389629810485"/>
      </right>
      <top/>
      <bottom style="thin">
        <color theme="7" tint="0.59999389629810485"/>
      </bottom>
      <diagonal/>
    </border>
    <border>
      <left/>
      <right/>
      <top style="thin">
        <color theme="7" tint="0.59999389629810485"/>
      </top>
      <bottom style="thin">
        <color theme="7" tint="0.59999389629810485"/>
      </bottom>
      <diagonal/>
    </border>
    <border>
      <left style="thin">
        <color theme="7" tint="0.59999389629810485"/>
      </left>
      <right style="thin">
        <color theme="7" tint="0.59999389629810485"/>
      </right>
      <top style="thin">
        <color theme="7" tint="0.59999389629810485"/>
      </top>
      <bottom/>
      <diagonal/>
    </border>
    <border>
      <left style="thin">
        <color theme="7" tint="0.59999389629810485"/>
      </left>
      <right style="thin">
        <color theme="7" tint="0.59999389629810485"/>
      </right>
      <top/>
      <bottom style="thin">
        <color theme="7" tint="0.59999389629810485"/>
      </bottom>
      <diagonal/>
    </border>
    <border>
      <left style="thin">
        <color theme="7" tint="0.59999389629810485"/>
      </left>
      <right/>
      <top style="thin">
        <color theme="7" tint="0.59999389629810485"/>
      </top>
      <bottom/>
      <diagonal/>
    </border>
    <border>
      <left/>
      <right style="thin">
        <color theme="7" tint="0.39997558519241921"/>
      </right>
      <top style="thin">
        <color theme="7" tint="0.39997558519241921"/>
      </top>
      <bottom style="thin">
        <color theme="7" tint="0.39997558519241921"/>
      </bottom>
      <diagonal/>
    </border>
    <border>
      <left style="thin">
        <color theme="7" tint="0.59996337778862885"/>
      </left>
      <right style="thin">
        <color theme="7" tint="0.59996337778862885"/>
      </right>
      <top/>
      <bottom style="thin">
        <color theme="7" tint="-0.24994659260841701"/>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style="thin">
        <color theme="7" tint="0.59996337778862885"/>
      </bottom>
      <diagonal/>
    </border>
    <border>
      <left/>
      <right style="thin">
        <color indexed="64"/>
      </right>
      <top style="thin">
        <color theme="7" tint="0.59996337778862885"/>
      </top>
      <bottom/>
      <diagonal/>
    </border>
    <border>
      <left style="thin">
        <color theme="7" tint="0.59996337778862885"/>
      </left>
      <right style="thin">
        <color indexed="64"/>
      </right>
      <top style="thin">
        <color theme="7" tint="0.59996337778862885"/>
      </top>
      <bottom/>
      <diagonal/>
    </border>
    <border>
      <left/>
      <right style="thin">
        <color indexed="64"/>
      </right>
      <top/>
      <bottom/>
      <diagonal/>
    </border>
    <border>
      <left style="thin">
        <color theme="7" tint="0.59996337778862885"/>
      </left>
      <right style="thin">
        <color indexed="64"/>
      </right>
      <top/>
      <bottom/>
      <diagonal/>
    </border>
    <border>
      <left/>
      <right style="thin">
        <color theme="7" tint="-0.24994659260841701"/>
      </right>
      <top/>
      <bottom/>
      <diagonal/>
    </border>
    <border>
      <left/>
      <right style="thin">
        <color indexed="64"/>
      </right>
      <top style="thin">
        <color indexed="64"/>
      </top>
      <bottom/>
      <diagonal/>
    </border>
  </borders>
  <cellStyleXfs count="9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1" fillId="0" borderId="0"/>
    <xf numFmtId="0" fontId="22" fillId="0" borderId="0"/>
    <xf numFmtId="0" fontId="21" fillId="0" borderId="0"/>
    <xf numFmtId="0" fontId="22" fillId="0" borderId="0"/>
    <xf numFmtId="168" fontId="21" fillId="0" borderId="0" applyFont="0" applyFill="0" applyBorder="0" applyAlignment="0" applyProtection="0"/>
    <xf numFmtId="0" fontId="21" fillId="0" borderId="0"/>
    <xf numFmtId="168" fontId="21" fillId="0" borderId="0" applyFont="0" applyFill="0" applyBorder="0" applyAlignment="0" applyProtection="0"/>
    <xf numFmtId="0" fontId="30" fillId="0" borderId="0" applyNumberFormat="0" applyFill="0" applyBorder="0" applyAlignment="0" applyProtection="0"/>
    <xf numFmtId="0" fontId="29" fillId="0" borderId="0">
      <alignment horizontal="center" vertical="center" wrapText="1"/>
    </xf>
    <xf numFmtId="43" fontId="1" fillId="0" borderId="0" applyFont="0" applyFill="0" applyBorder="0" applyAlignment="0" applyProtection="0"/>
    <xf numFmtId="0" fontId="18" fillId="0" borderId="0"/>
    <xf numFmtId="0" fontId="18" fillId="0" borderId="0"/>
    <xf numFmtId="168" fontId="18" fillId="0" borderId="0" applyFont="0" applyFill="0" applyBorder="0" applyAlignment="0" applyProtection="0"/>
    <xf numFmtId="0" fontId="18" fillId="0" borderId="0"/>
    <xf numFmtId="168" fontId="18" fillId="0" borderId="0" applyFont="0" applyFill="0" applyBorder="0" applyAlignment="0" applyProtection="0"/>
    <xf numFmtId="0" fontId="41" fillId="0" borderId="0"/>
    <xf numFmtId="0" fontId="44" fillId="0" borderId="0"/>
    <xf numFmtId="0" fontId="42" fillId="0" borderId="0"/>
    <xf numFmtId="0" fontId="41" fillId="0" borderId="0"/>
    <xf numFmtId="0" fontId="43" fillId="0" borderId="0"/>
    <xf numFmtId="0" fontId="41" fillId="0" borderId="0">
      <alignment textRotation="90"/>
    </xf>
    <xf numFmtId="0" fontId="43" fillId="0" borderId="0"/>
    <xf numFmtId="0" fontId="41" fillId="0" borderId="0"/>
    <xf numFmtId="0" fontId="1" fillId="0" borderId="0"/>
    <xf numFmtId="0" fontId="1" fillId="8" borderId="8" applyNumberFormat="0" applyFont="0" applyAlignment="0" applyProtection="0"/>
    <xf numFmtId="0" fontId="18" fillId="0" borderId="0"/>
    <xf numFmtId="0" fontId="18" fillId="0" borderId="0"/>
    <xf numFmtId="0" fontId="1" fillId="0" borderId="0"/>
    <xf numFmtId="9"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46" fillId="0" borderId="0"/>
    <xf numFmtId="0" fontId="46" fillId="0" borderId="0"/>
    <xf numFmtId="0" fontId="46" fillId="0" borderId="0"/>
    <xf numFmtId="0" fontId="46" fillId="0" borderId="0"/>
    <xf numFmtId="0" fontId="18" fillId="0" borderId="0"/>
    <xf numFmtId="0" fontId="4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cellStyleXfs>
  <cellXfs count="673">
    <xf numFmtId="0" fontId="0" fillId="0" borderId="0" xfId="0"/>
    <xf numFmtId="0" fontId="0" fillId="33" borderId="0" xfId="0" applyFill="1"/>
    <xf numFmtId="0" fontId="0" fillId="33" borderId="0" xfId="0" applyFont="1" applyFill="1"/>
    <xf numFmtId="0" fontId="20" fillId="33" borderId="0" xfId="43" applyFont="1" applyFill="1"/>
    <xf numFmtId="3" fontId="20" fillId="33" borderId="0" xfId="43" applyNumberFormat="1" applyFont="1" applyFill="1"/>
    <xf numFmtId="0" fontId="17" fillId="33" borderId="0" xfId="0" applyFont="1" applyFill="1"/>
    <xf numFmtId="0" fontId="20" fillId="0" borderId="0" xfId="43" applyFont="1"/>
    <xf numFmtId="3" fontId="20" fillId="0" borderId="0" xfId="43" applyNumberFormat="1" applyFont="1" applyAlignment="1"/>
    <xf numFmtId="3" fontId="20" fillId="33" borderId="0" xfId="43" applyNumberFormat="1" applyFont="1" applyFill="1" applyAlignment="1">
      <alignment horizontal="left"/>
    </xf>
    <xf numFmtId="3" fontId="20" fillId="33" borderId="0" xfId="43" applyNumberFormat="1" applyFont="1" applyFill="1" applyAlignment="1"/>
    <xf numFmtId="0" fontId="26" fillId="33" borderId="0" xfId="0" applyFont="1" applyFill="1" applyAlignment="1">
      <alignment horizontal="left"/>
    </xf>
    <xf numFmtId="0" fontId="20" fillId="0" borderId="0" xfId="45" applyFont="1"/>
    <xf numFmtId="3" fontId="20" fillId="0" borderId="0" xfId="45" applyNumberFormat="1" applyFont="1" applyAlignment="1"/>
    <xf numFmtId="0" fontId="26" fillId="0" borderId="0" xfId="0" applyFont="1"/>
    <xf numFmtId="3" fontId="26" fillId="0" borderId="0" xfId="0" applyNumberFormat="1" applyFont="1"/>
    <xf numFmtId="3" fontId="23" fillId="33" borderId="0" xfId="46" applyNumberFormat="1" applyFont="1" applyFill="1" applyAlignment="1"/>
    <xf numFmtId="3" fontId="20" fillId="33" borderId="0" xfId="46" applyNumberFormat="1" applyFont="1" applyFill="1" applyAlignment="1"/>
    <xf numFmtId="3" fontId="24" fillId="33" borderId="0" xfId="46" applyNumberFormat="1" applyFont="1" applyFill="1" applyAlignment="1"/>
    <xf numFmtId="0" fontId="24" fillId="33" borderId="0" xfId="46" applyFont="1" applyFill="1"/>
    <xf numFmtId="3" fontId="20" fillId="0" borderId="15" xfId="44" applyNumberFormat="1" applyFont="1" applyBorder="1" applyAlignment="1"/>
    <xf numFmtId="3" fontId="20" fillId="0" borderId="15" xfId="44" quotePrefix="1" applyNumberFormat="1" applyFont="1" applyBorder="1" applyAlignment="1"/>
    <xf numFmtId="0" fontId="20" fillId="0" borderId="15" xfId="44" applyFont="1" applyBorder="1"/>
    <xf numFmtId="0" fontId="13" fillId="21" borderId="0" xfId="31" applyFont="1" applyAlignment="1">
      <alignment horizontal="right" vertical="top" wrapText="1"/>
    </xf>
    <xf numFmtId="0" fontId="0" fillId="33" borderId="0" xfId="0" applyFont="1" applyFill="1" applyAlignment="1">
      <alignment horizontal="right" vertical="top" wrapText="1"/>
    </xf>
    <xf numFmtId="49" fontId="20" fillId="0" borderId="15" xfId="44" applyNumberFormat="1" applyFont="1" applyBorder="1" applyAlignment="1">
      <alignment horizontal="right"/>
    </xf>
    <xf numFmtId="3" fontId="20" fillId="0" borderId="15" xfId="44" applyNumberFormat="1" applyFont="1" applyBorder="1" applyAlignment="1">
      <alignment horizontal="right"/>
    </xf>
    <xf numFmtId="49" fontId="20" fillId="0" borderId="15" xfId="44" quotePrefix="1" applyNumberFormat="1" applyFont="1" applyBorder="1" applyAlignment="1">
      <alignment horizontal="right"/>
    </xf>
    <xf numFmtId="0" fontId="0" fillId="33" borderId="0" xfId="0" applyFont="1" applyFill="1" applyBorder="1"/>
    <xf numFmtId="0" fontId="26" fillId="33" borderId="0" xfId="0" applyFont="1" applyFill="1" applyBorder="1" applyAlignment="1">
      <alignment horizontal="left"/>
    </xf>
    <xf numFmtId="0" fontId="10" fillId="33" borderId="0" xfId="11" applyFill="1" applyBorder="1" applyAlignment="1"/>
    <xf numFmtId="49" fontId="20" fillId="0" borderId="15" xfId="44" applyNumberFormat="1" applyFont="1" applyBorder="1" applyAlignment="1">
      <alignment horizontal="center"/>
    </xf>
    <xf numFmtId="49" fontId="20" fillId="0" borderId="15" xfId="44" quotePrefix="1" applyNumberFormat="1" applyFont="1" applyBorder="1" applyAlignment="1">
      <alignment horizontal="center"/>
    </xf>
    <xf numFmtId="166" fontId="20" fillId="0" borderId="15" xfId="1" applyNumberFormat="1" applyFont="1" applyBorder="1" applyAlignment="1">
      <alignment horizontal="right"/>
    </xf>
    <xf numFmtId="1" fontId="20" fillId="0" borderId="0" xfId="0" quotePrefix="1" applyNumberFormat="1" applyFont="1" applyFill="1" applyAlignment="1">
      <alignment horizontal="left"/>
    </xf>
    <xf numFmtId="3" fontId="1" fillId="33" borderId="0" xfId="32" applyNumberFormat="1" applyFont="1" applyFill="1" applyBorder="1" applyAlignment="1">
      <alignment horizontal="right"/>
    </xf>
    <xf numFmtId="3" fontId="20" fillId="0" borderId="15" xfId="44" quotePrefix="1" applyNumberFormat="1" applyFont="1" applyBorder="1" applyAlignment="1">
      <alignment horizontal="right"/>
    </xf>
    <xf numFmtId="0" fontId="24" fillId="0" borderId="0" xfId="47" applyFont="1"/>
    <xf numFmtId="3" fontId="24" fillId="33" borderId="0" xfId="47" applyNumberFormat="1" applyFont="1" applyFill="1" applyAlignment="1"/>
    <xf numFmtId="0" fontId="24" fillId="33" borderId="0" xfId="47" applyFont="1" applyFill="1"/>
    <xf numFmtId="1" fontId="20" fillId="0" borderId="0" xfId="47" applyNumberFormat="1" applyFont="1" applyFill="1" applyBorder="1" applyAlignment="1">
      <alignment horizontal="left"/>
    </xf>
    <xf numFmtId="1" fontId="20" fillId="0" borderId="0" xfId="0" quotePrefix="1" applyNumberFormat="1" applyFont="1" applyFill="1" applyBorder="1" applyAlignment="1">
      <alignment horizontal="left"/>
    </xf>
    <xf numFmtId="166" fontId="20" fillId="0" borderId="15" xfId="1" quotePrefix="1" applyNumberFormat="1" applyFont="1" applyBorder="1" applyAlignment="1">
      <alignment horizontal="right"/>
    </xf>
    <xf numFmtId="3" fontId="24" fillId="33" borderId="0" xfId="47" applyNumberFormat="1" applyFont="1" applyFill="1"/>
    <xf numFmtId="0" fontId="1" fillId="33" borderId="0" xfId="0" applyFont="1" applyFill="1"/>
    <xf numFmtId="1" fontId="20" fillId="0" borderId="0" xfId="0" applyNumberFormat="1" applyFont="1" applyFill="1" applyBorder="1" applyAlignment="1">
      <alignment horizontal="left"/>
    </xf>
    <xf numFmtId="0" fontId="1" fillId="33" borderId="0" xfId="0" applyFont="1" applyFill="1" applyBorder="1"/>
    <xf numFmtId="3" fontId="23" fillId="33" borderId="0" xfId="47" applyNumberFormat="1" applyFont="1" applyFill="1" applyAlignment="1"/>
    <xf numFmtId="0" fontId="1" fillId="0" borderId="0" xfId="0" applyFont="1"/>
    <xf numFmtId="3" fontId="24" fillId="33" borderId="0" xfId="0" applyNumberFormat="1" applyFont="1" applyFill="1" applyAlignment="1"/>
    <xf numFmtId="0" fontId="20" fillId="33" borderId="0" xfId="45" applyFont="1" applyFill="1"/>
    <xf numFmtId="3" fontId="19" fillId="0" borderId="0" xfId="45" applyNumberFormat="1" applyFont="1" applyAlignment="1"/>
    <xf numFmtId="1" fontId="19" fillId="0" borderId="0" xfId="45" applyNumberFormat="1" applyFont="1" applyAlignment="1">
      <alignment horizontal="right"/>
    </xf>
    <xf numFmtId="3" fontId="20" fillId="33" borderId="0" xfId="45" applyNumberFormat="1" applyFont="1" applyFill="1" applyAlignment="1">
      <alignment horizontal="left"/>
    </xf>
    <xf numFmtId="3" fontId="24" fillId="33" borderId="0" xfId="45" applyNumberFormat="1" applyFont="1" applyFill="1" applyAlignment="1"/>
    <xf numFmtId="3" fontId="23" fillId="33" borderId="0" xfId="45" applyNumberFormat="1" applyFont="1" applyFill="1" applyAlignment="1"/>
    <xf numFmtId="3" fontId="20" fillId="0" borderId="0" xfId="45" applyNumberFormat="1" applyFont="1" applyAlignment="1">
      <alignment horizontal="right"/>
    </xf>
    <xf numFmtId="3" fontId="20" fillId="0" borderId="0" xfId="45" quotePrefix="1" applyNumberFormat="1" applyFont="1" applyAlignment="1">
      <alignment horizontal="right"/>
    </xf>
    <xf numFmtId="3" fontId="20" fillId="0" borderId="0" xfId="45" applyNumberFormat="1" applyFont="1" applyAlignment="1" applyProtection="1">
      <alignment horizontal="right"/>
      <protection locked="0"/>
    </xf>
    <xf numFmtId="3" fontId="20" fillId="0" borderId="0" xfId="45" applyNumberFormat="1" applyFont="1"/>
    <xf numFmtId="0" fontId="20" fillId="0" borderId="0" xfId="47" applyFont="1"/>
    <xf numFmtId="1" fontId="20" fillId="0" borderId="0" xfId="50" quotePrefix="1" applyNumberFormat="1" applyFont="1" applyFill="1" applyBorder="1" applyAlignment="1">
      <alignment horizontal="left"/>
    </xf>
    <xf numFmtId="1" fontId="20" fillId="0" borderId="0" xfId="47" quotePrefix="1" applyNumberFormat="1" applyFont="1" applyFill="1" applyBorder="1" applyAlignment="1">
      <alignment horizontal="left"/>
    </xf>
    <xf numFmtId="49" fontId="24" fillId="33" borderId="0" xfId="47" applyNumberFormat="1" applyFont="1" applyFill="1" applyAlignment="1"/>
    <xf numFmtId="3" fontId="31" fillId="33" borderId="0" xfId="43" applyNumberFormat="1" applyFont="1" applyFill="1" applyAlignment="1">
      <alignment horizontal="left" vertical="top" wrapText="1"/>
    </xf>
    <xf numFmtId="3" fontId="31" fillId="33" borderId="0" xfId="43" applyNumberFormat="1" applyFont="1" applyFill="1" applyAlignment="1">
      <alignment horizontal="right" vertical="top" wrapText="1"/>
    </xf>
    <xf numFmtId="0" fontId="13" fillId="0" borderId="0" xfId="43" applyFont="1" applyAlignment="1">
      <alignment horizontal="right" vertical="top" wrapText="1"/>
    </xf>
    <xf numFmtId="3" fontId="31" fillId="33" borderId="0" xfId="43" applyNumberFormat="1" applyFont="1" applyFill="1" applyAlignment="1">
      <alignment horizontal="left" vertical="top"/>
    </xf>
    <xf numFmtId="49" fontId="31" fillId="33" borderId="0" xfId="43" applyNumberFormat="1" applyFont="1" applyFill="1" applyAlignment="1">
      <alignment vertical="top" wrapText="1"/>
    </xf>
    <xf numFmtId="0" fontId="13" fillId="0" borderId="0" xfId="0" applyFont="1" applyAlignment="1">
      <alignment horizontal="right" vertical="top" wrapText="1"/>
    </xf>
    <xf numFmtId="49" fontId="31" fillId="33" borderId="0" xfId="43" applyNumberFormat="1" applyFont="1" applyFill="1" applyAlignment="1">
      <alignment horizontal="left" vertical="top"/>
    </xf>
    <xf numFmtId="0" fontId="13" fillId="0" borderId="0" xfId="43" applyFont="1" applyAlignment="1">
      <alignment horizontal="left" vertical="top"/>
    </xf>
    <xf numFmtId="0" fontId="13" fillId="0" borderId="0" xfId="43" applyFont="1" applyAlignment="1">
      <alignment horizontal="left" vertical="top" wrapText="1"/>
    </xf>
    <xf numFmtId="0" fontId="31" fillId="33" borderId="0" xfId="43" applyFont="1" applyFill="1" applyAlignment="1">
      <alignment vertical="top" wrapText="1"/>
    </xf>
    <xf numFmtId="3" fontId="31" fillId="33" borderId="0" xfId="43" applyNumberFormat="1" applyFont="1" applyFill="1" applyAlignment="1">
      <alignment horizontal="center" vertical="top" wrapText="1"/>
    </xf>
    <xf numFmtId="1" fontId="13" fillId="0" borderId="0" xfId="43" applyNumberFormat="1" applyFont="1" applyAlignment="1">
      <alignment horizontal="right" vertical="top" wrapText="1"/>
    </xf>
    <xf numFmtId="49" fontId="31" fillId="33" borderId="0" xfId="43" applyNumberFormat="1" applyFont="1" applyFill="1" applyAlignment="1">
      <alignment horizontal="left" vertical="top" wrapText="1"/>
    </xf>
    <xf numFmtId="49" fontId="1" fillId="33" borderId="0" xfId="0" applyNumberFormat="1" applyFont="1" applyFill="1"/>
    <xf numFmtId="0" fontId="28" fillId="33" borderId="0" xfId="43" applyFont="1" applyFill="1"/>
    <xf numFmtId="3" fontId="19" fillId="0" borderId="0" xfId="43" applyNumberFormat="1" applyFont="1" applyAlignment="1"/>
    <xf numFmtId="1" fontId="19" fillId="0" borderId="0" xfId="43" applyNumberFormat="1" applyFont="1" applyAlignment="1">
      <alignment horizontal="right"/>
    </xf>
    <xf numFmtId="164" fontId="19" fillId="0" borderId="0" xfId="43" applyNumberFormat="1" applyFont="1" applyAlignment="1">
      <alignment horizontal="right"/>
    </xf>
    <xf numFmtId="0" fontId="19" fillId="0" borderId="0" xfId="0" applyFont="1" applyAlignment="1">
      <alignment horizontal="right"/>
    </xf>
    <xf numFmtId="0" fontId="19" fillId="33" borderId="0" xfId="0" applyFont="1" applyFill="1"/>
    <xf numFmtId="0" fontId="26" fillId="33" borderId="0" xfId="0" applyFont="1" applyFill="1"/>
    <xf numFmtId="0" fontId="32" fillId="21" borderId="13" xfId="31" applyFont="1" applyBorder="1" applyAlignment="1">
      <alignment horizontal="center"/>
    </xf>
    <xf numFmtId="0" fontId="32" fillId="21" borderId="12" xfId="31" applyFont="1" applyBorder="1" applyAlignment="1">
      <alignment horizontal="center"/>
    </xf>
    <xf numFmtId="0" fontId="32" fillId="21" borderId="14" xfId="31" applyFont="1" applyBorder="1" applyAlignment="1">
      <alignment horizontal="center"/>
    </xf>
    <xf numFmtId="3" fontId="26" fillId="22" borderId="15" xfId="32" applyNumberFormat="1" applyFont="1" applyBorder="1" applyAlignment="1"/>
    <xf numFmtId="3" fontId="26" fillId="22" borderId="15" xfId="32" applyNumberFormat="1" applyFont="1" applyBorder="1"/>
    <xf numFmtId="3" fontId="26" fillId="22" borderId="15" xfId="32" quotePrefix="1" applyNumberFormat="1" applyFont="1" applyBorder="1" applyAlignment="1"/>
    <xf numFmtId="3" fontId="26" fillId="22" borderId="15" xfId="32" applyNumberFormat="1" applyFont="1" applyBorder="1" applyAlignment="1">
      <alignment horizontal="left"/>
    </xf>
    <xf numFmtId="166" fontId="26" fillId="22" borderId="15" xfId="1" applyNumberFormat="1" applyFont="1" applyFill="1" applyBorder="1"/>
    <xf numFmtId="0" fontId="26" fillId="0" borderId="15" xfId="0" applyFont="1" applyBorder="1"/>
    <xf numFmtId="166" fontId="26" fillId="0" borderId="15" xfId="1" applyNumberFormat="1" applyFont="1" applyBorder="1"/>
    <xf numFmtId="3" fontId="33" fillId="33" borderId="0" xfId="43" applyNumberFormat="1" applyFont="1" applyFill="1" applyAlignment="1"/>
    <xf numFmtId="3" fontId="33" fillId="33" borderId="0" xfId="46" applyNumberFormat="1" applyFont="1" applyFill="1" applyAlignment="1"/>
    <xf numFmtId="3" fontId="26" fillId="22" borderId="15" xfId="32" applyNumberFormat="1" applyFont="1" applyBorder="1" applyAlignment="1">
      <alignment horizontal="right"/>
    </xf>
    <xf numFmtId="3" fontId="26" fillId="22" borderId="16" xfId="32" applyNumberFormat="1" applyFont="1" applyBorder="1"/>
    <xf numFmtId="166" fontId="26" fillId="22" borderId="16" xfId="1" applyNumberFormat="1" applyFont="1" applyFill="1" applyBorder="1"/>
    <xf numFmtId="166" fontId="26" fillId="22" borderId="15" xfId="1" applyNumberFormat="1" applyFont="1" applyFill="1" applyBorder="1" applyAlignment="1"/>
    <xf numFmtId="166" fontId="26" fillId="0" borderId="16" xfId="1" applyNumberFormat="1" applyFont="1" applyBorder="1"/>
    <xf numFmtId="166" fontId="26" fillId="0" borderId="17" xfId="1" applyNumberFormat="1" applyFont="1" applyBorder="1"/>
    <xf numFmtId="166" fontId="26" fillId="0" borderId="18" xfId="1" applyNumberFormat="1" applyFont="1" applyBorder="1"/>
    <xf numFmtId="0" fontId="32" fillId="21" borderId="0" xfId="31" applyFont="1" applyAlignment="1">
      <alignment horizontal="right" vertical="top" wrapText="1"/>
    </xf>
    <xf numFmtId="0" fontId="26" fillId="33" borderId="0" xfId="0" applyFont="1" applyFill="1" applyAlignment="1">
      <alignment horizontal="right" vertical="top" wrapText="1"/>
    </xf>
    <xf numFmtId="49" fontId="26" fillId="22" borderId="15" xfId="32" applyNumberFormat="1" applyFont="1" applyBorder="1" applyAlignment="1">
      <alignment horizontal="right"/>
    </xf>
    <xf numFmtId="3" fontId="26" fillId="22" borderId="16" xfId="32" applyNumberFormat="1" applyFont="1" applyBorder="1" applyAlignment="1">
      <alignment horizontal="right"/>
    </xf>
    <xf numFmtId="49" fontId="26" fillId="22" borderId="15" xfId="32" quotePrefix="1" applyNumberFormat="1" applyFont="1" applyBorder="1" applyAlignment="1">
      <alignment horizontal="right"/>
    </xf>
    <xf numFmtId="0" fontId="34" fillId="33" borderId="0" xfId="0" applyFont="1" applyFill="1"/>
    <xf numFmtId="49" fontId="26" fillId="22" borderId="15" xfId="32" applyNumberFormat="1" applyFont="1" applyBorder="1" applyAlignment="1">
      <alignment horizontal="center"/>
    </xf>
    <xf numFmtId="49" fontId="26" fillId="22" borderId="15" xfId="32" quotePrefix="1" applyNumberFormat="1" applyFont="1" applyBorder="1" applyAlignment="1">
      <alignment horizontal="center"/>
    </xf>
    <xf numFmtId="166" fontId="26" fillId="22" borderId="16" xfId="1" applyNumberFormat="1" applyFont="1" applyFill="1" applyBorder="1" applyAlignment="1">
      <alignment horizontal="right"/>
    </xf>
    <xf numFmtId="0" fontId="32" fillId="21" borderId="0" xfId="31" applyFont="1" applyAlignment="1">
      <alignment horizontal="center" vertical="top" wrapText="1"/>
    </xf>
    <xf numFmtId="3" fontId="26" fillId="33" borderId="0" xfId="32" applyNumberFormat="1" applyFont="1" applyFill="1" applyBorder="1" applyAlignment="1">
      <alignment horizontal="right"/>
    </xf>
    <xf numFmtId="166" fontId="26" fillId="22" borderId="16" xfId="1" quotePrefix="1" applyNumberFormat="1" applyFont="1" applyFill="1" applyBorder="1" applyAlignment="1">
      <alignment horizontal="right"/>
    </xf>
    <xf numFmtId="0" fontId="32" fillId="21" borderId="15" xfId="31" applyFont="1" applyBorder="1" applyAlignment="1">
      <alignment horizontal="right" vertical="top" wrapText="1"/>
    </xf>
    <xf numFmtId="3" fontId="35" fillId="0" borderId="0" xfId="47" applyNumberFormat="1" applyFont="1" applyFill="1" applyBorder="1"/>
    <xf numFmtId="3" fontId="26" fillId="22" borderId="16" xfId="32" quotePrefix="1" applyNumberFormat="1" applyFont="1" applyBorder="1" applyAlignment="1">
      <alignment horizontal="right"/>
    </xf>
    <xf numFmtId="3" fontId="33" fillId="33" borderId="0" xfId="46" quotePrefix="1" applyNumberFormat="1" applyFont="1" applyFill="1" applyAlignment="1"/>
    <xf numFmtId="0" fontId="32" fillId="21" borderId="19" xfId="31" applyFont="1" applyBorder="1" applyAlignment="1">
      <alignment horizontal="right" vertical="top" wrapText="1"/>
    </xf>
    <xf numFmtId="0" fontId="32" fillId="21" borderId="20" xfId="31" applyFont="1" applyBorder="1" applyAlignment="1">
      <alignment horizontal="center" vertical="top" wrapText="1"/>
    </xf>
    <xf numFmtId="0" fontId="21" fillId="0" borderId="0" xfId="47" applyFont="1"/>
    <xf numFmtId="0" fontId="32" fillId="21" borderId="12" xfId="31" applyFont="1" applyBorder="1" applyAlignment="1">
      <alignment horizontal="right" vertical="top" wrapText="1"/>
    </xf>
    <xf numFmtId="3" fontId="26" fillId="22" borderId="16" xfId="32" applyNumberFormat="1" applyFont="1" applyBorder="1" applyAlignment="1">
      <alignment horizontal="center"/>
    </xf>
    <xf numFmtId="0" fontId="26" fillId="33" borderId="0" xfId="0" applyFont="1" applyFill="1" applyBorder="1" applyAlignment="1">
      <alignment horizontal="right"/>
    </xf>
    <xf numFmtId="3" fontId="20" fillId="0" borderId="0" xfId="43" applyNumberFormat="1" applyFont="1" applyAlignment="1">
      <alignment horizontal="center" vertical="top" wrapText="1"/>
    </xf>
    <xf numFmtId="3" fontId="20" fillId="0" borderId="0" xfId="43" applyNumberFormat="1" applyFont="1" applyAlignment="1">
      <alignment horizontal="right" vertical="top" wrapText="1"/>
    </xf>
    <xf numFmtId="0" fontId="26" fillId="0" borderId="0" xfId="0" applyFont="1" applyAlignment="1">
      <alignment horizontal="right" vertical="top"/>
    </xf>
    <xf numFmtId="3" fontId="20" fillId="0" borderId="0" xfId="43" quotePrefix="1" applyNumberFormat="1" applyFont="1" applyAlignment="1">
      <alignment horizontal="right" vertical="top" wrapText="1"/>
    </xf>
    <xf numFmtId="0" fontId="26" fillId="0" borderId="0" xfId="0" applyFont="1" applyAlignment="1">
      <alignment horizontal="right" vertical="top" wrapText="1"/>
    </xf>
    <xf numFmtId="3" fontId="20" fillId="0" borderId="0" xfId="43" applyNumberFormat="1" applyFont="1" applyFill="1" applyAlignment="1">
      <alignment horizontal="center" vertical="top" wrapText="1"/>
    </xf>
    <xf numFmtId="3" fontId="20" fillId="0" borderId="0" xfId="43" quotePrefix="1" applyNumberFormat="1" applyFont="1" applyFill="1" applyAlignment="1">
      <alignment horizontal="right" vertical="top" wrapText="1"/>
    </xf>
    <xf numFmtId="3" fontId="20" fillId="0" borderId="0" xfId="43" applyNumberFormat="1" applyFont="1" applyFill="1" applyAlignment="1">
      <alignment horizontal="right" vertical="top" wrapText="1"/>
    </xf>
    <xf numFmtId="3" fontId="26" fillId="0" borderId="0" xfId="45" applyNumberFormat="1" applyFont="1" applyFill="1"/>
    <xf numFmtId="2" fontId="20" fillId="0" borderId="15" xfId="1" applyNumberFormat="1" applyFont="1" applyBorder="1" applyAlignment="1">
      <alignment horizontal="right"/>
    </xf>
    <xf numFmtId="2" fontId="26" fillId="22" borderId="16" xfId="1" applyNumberFormat="1" applyFont="1" applyFill="1" applyBorder="1" applyAlignment="1">
      <alignment horizontal="right"/>
    </xf>
    <xf numFmtId="4" fontId="20" fillId="0" borderId="15" xfId="44" applyNumberFormat="1" applyFont="1" applyBorder="1" applyAlignment="1">
      <alignment horizontal="right"/>
    </xf>
    <xf numFmtId="0" fontId="0" fillId="33" borderId="17" xfId="0" applyFill="1" applyBorder="1"/>
    <xf numFmtId="2" fontId="0" fillId="34" borderId="17" xfId="0" applyNumberFormat="1" applyFill="1" applyBorder="1"/>
    <xf numFmtId="0" fontId="0" fillId="34" borderId="17" xfId="0" applyFill="1" applyBorder="1"/>
    <xf numFmtId="2" fontId="0" fillId="33" borderId="17" xfId="0" applyNumberFormat="1" applyFill="1" applyBorder="1"/>
    <xf numFmtId="0" fontId="37" fillId="33" borderId="0" xfId="0" applyFont="1" applyFill="1"/>
    <xf numFmtId="0" fontId="16" fillId="33" borderId="0" xfId="0" applyFont="1" applyFill="1"/>
    <xf numFmtId="0" fontId="30" fillId="33" borderId="0" xfId="51" applyFill="1"/>
    <xf numFmtId="0" fontId="24" fillId="33" borderId="0" xfId="46" applyNumberFormat="1" applyFont="1" applyFill="1" applyAlignment="1">
      <alignment horizontal="left"/>
    </xf>
    <xf numFmtId="3" fontId="36" fillId="0" borderId="0" xfId="51" applyNumberFormat="1" applyFont="1" applyFill="1" applyAlignment="1" applyProtection="1">
      <alignment vertical="top" wrapText="1"/>
      <protection locked="0"/>
    </xf>
    <xf numFmtId="3" fontId="36" fillId="0" borderId="0" xfId="51" applyNumberFormat="1" applyFont="1" applyFill="1" applyAlignment="1" applyProtection="1">
      <alignment horizontal="left" vertical="top" wrapText="1"/>
      <protection locked="0"/>
    </xf>
    <xf numFmtId="49" fontId="20" fillId="0" borderId="0" xfId="43" quotePrefix="1" applyNumberFormat="1" applyFont="1" applyAlignment="1" applyProtection="1">
      <alignment horizontal="left" vertical="top" wrapText="1"/>
      <protection locked="0"/>
    </xf>
    <xf numFmtId="3" fontId="36" fillId="0" borderId="0" xfId="51" applyNumberFormat="1" applyFont="1" applyAlignment="1" applyProtection="1">
      <alignment vertical="top" wrapText="1"/>
      <protection locked="0"/>
    </xf>
    <xf numFmtId="3" fontId="36" fillId="0" borderId="0" xfId="51" applyNumberFormat="1" applyFont="1" applyAlignment="1" applyProtection="1">
      <alignment horizontal="left" vertical="top" wrapText="1"/>
      <protection locked="0"/>
    </xf>
    <xf numFmtId="49" fontId="36" fillId="0" borderId="0" xfId="51" quotePrefix="1" applyNumberFormat="1" applyFont="1" applyAlignment="1" applyProtection="1">
      <alignment horizontal="left" vertical="top" wrapText="1"/>
      <protection locked="0"/>
    </xf>
    <xf numFmtId="0" fontId="23" fillId="33" borderId="0" xfId="51" applyFont="1" applyFill="1" applyProtection="1">
      <protection locked="0"/>
    </xf>
    <xf numFmtId="0" fontId="1" fillId="33" borderId="0" xfId="0" applyFont="1" applyFill="1" applyProtection="1">
      <protection locked="0"/>
    </xf>
    <xf numFmtId="0" fontId="0" fillId="33" borderId="0" xfId="0" applyFont="1" applyFill="1" applyProtection="1">
      <protection locked="0"/>
    </xf>
    <xf numFmtId="0" fontId="0" fillId="33" borderId="0" xfId="0" applyFont="1" applyFill="1" applyBorder="1" applyProtection="1">
      <protection locked="0"/>
    </xf>
    <xf numFmtId="0" fontId="23" fillId="33" borderId="0" xfId="51" applyFont="1" applyFill="1" applyAlignment="1" applyProtection="1">
      <alignment horizontal="left"/>
      <protection locked="0"/>
    </xf>
    <xf numFmtId="0" fontId="0" fillId="35" borderId="0" xfId="0" applyFill="1"/>
    <xf numFmtId="0" fontId="32" fillId="21" borderId="0" xfId="31" applyFont="1" applyAlignment="1">
      <alignment horizontal="center" vertical="top" wrapText="1"/>
    </xf>
    <xf numFmtId="0" fontId="32" fillId="21" borderId="0" xfId="31" applyFont="1" applyAlignment="1">
      <alignment horizontal="center" vertical="top" wrapText="1"/>
    </xf>
    <xf numFmtId="1" fontId="26" fillId="22" borderId="15" xfId="32" applyNumberFormat="1" applyFont="1" applyBorder="1" applyAlignment="1">
      <alignment horizontal="right"/>
    </xf>
    <xf numFmtId="1" fontId="20" fillId="0" borderId="15" xfId="44" applyNumberFormat="1" applyFont="1" applyBorder="1" applyAlignment="1"/>
    <xf numFmtId="166" fontId="20" fillId="0" borderId="15" xfId="1" applyNumberFormat="1" applyFont="1" applyBorder="1" applyAlignment="1"/>
    <xf numFmtId="3" fontId="24" fillId="0" borderId="0" xfId="0" applyNumberFormat="1" applyFont="1" applyAlignment="1"/>
    <xf numFmtId="0" fontId="32" fillId="21" borderId="15" xfId="31" applyFont="1" applyBorder="1" applyAlignment="1">
      <alignment horizontal="right" vertical="top" wrapText="1"/>
    </xf>
    <xf numFmtId="0" fontId="32" fillId="21" borderId="20" xfId="31" applyFont="1" applyBorder="1" applyAlignment="1">
      <alignment horizontal="center" vertical="top" wrapText="1"/>
    </xf>
    <xf numFmtId="0" fontId="32" fillId="21" borderId="15" xfId="31" applyFont="1" applyBorder="1" applyAlignment="1">
      <alignment horizontal="right" vertical="top" wrapText="1"/>
    </xf>
    <xf numFmtId="1" fontId="26" fillId="22" borderId="16" xfId="32" applyNumberFormat="1" applyFont="1" applyBorder="1" applyAlignment="1">
      <alignment horizontal="right"/>
    </xf>
    <xf numFmtId="49" fontId="20" fillId="0" borderId="15" xfId="44" applyNumberFormat="1" applyFont="1" applyBorder="1" applyAlignment="1">
      <alignment horizontal="left"/>
    </xf>
    <xf numFmtId="49" fontId="26" fillId="22" borderId="15" xfId="32" applyNumberFormat="1" applyFont="1" applyBorder="1" applyAlignment="1">
      <alignment horizontal="left"/>
    </xf>
    <xf numFmtId="1" fontId="20" fillId="0" borderId="0" xfId="0" applyNumberFormat="1" applyFont="1" applyAlignment="1">
      <alignment horizontal="left"/>
    </xf>
    <xf numFmtId="167" fontId="26" fillId="22" borderId="16" xfId="32" applyNumberFormat="1" applyFont="1" applyBorder="1" applyAlignment="1">
      <alignment horizontal="right"/>
    </xf>
    <xf numFmtId="0" fontId="32" fillId="21" borderId="15" xfId="31" applyFont="1" applyBorder="1" applyAlignment="1">
      <alignment horizontal="right" vertical="top" wrapText="1"/>
    </xf>
    <xf numFmtId="0" fontId="32" fillId="21" borderId="0" xfId="31" applyFont="1" applyAlignment="1">
      <alignment horizontal="center" vertical="top" wrapText="1"/>
    </xf>
    <xf numFmtId="0" fontId="32" fillId="21" borderId="0" xfId="31" applyFont="1" applyAlignment="1">
      <alignment horizontal="center" vertical="top" wrapText="1"/>
    </xf>
    <xf numFmtId="0" fontId="32" fillId="21" borderId="0" xfId="31" applyFont="1" applyAlignment="1">
      <alignment horizontal="center" vertical="top" wrapText="1"/>
    </xf>
    <xf numFmtId="49" fontId="26" fillId="33" borderId="0" xfId="32" applyNumberFormat="1" applyFont="1" applyFill="1" applyBorder="1" applyAlignment="1">
      <alignment horizontal="center"/>
    </xf>
    <xf numFmtId="0" fontId="32" fillId="21" borderId="15" xfId="31" applyFont="1" applyBorder="1" applyAlignment="1">
      <alignment horizontal="right" vertical="top" wrapText="1"/>
    </xf>
    <xf numFmtId="0" fontId="32" fillId="21" borderId="0" xfId="31" applyFont="1" applyAlignment="1">
      <alignment horizontal="center" vertical="top" wrapText="1"/>
    </xf>
    <xf numFmtId="0" fontId="32" fillId="21" borderId="15" xfId="31" applyFont="1" applyBorder="1" applyAlignment="1">
      <alignment horizontal="right" vertical="top" wrapText="1"/>
    </xf>
    <xf numFmtId="0" fontId="32" fillId="21" borderId="19" xfId="31" applyFont="1" applyBorder="1" applyAlignment="1">
      <alignment horizontal="right" vertical="top" wrapText="1"/>
    </xf>
    <xf numFmtId="3" fontId="20" fillId="0" borderId="0" xfId="43" quotePrefix="1" applyNumberFormat="1" applyFont="1" applyAlignment="1">
      <alignment horizontal="left" vertical="top" wrapText="1"/>
    </xf>
    <xf numFmtId="0" fontId="20" fillId="33" borderId="0" xfId="43" applyFont="1" applyFill="1" applyAlignment="1">
      <alignment horizontal="left"/>
    </xf>
    <xf numFmtId="0" fontId="39" fillId="33" borderId="0" xfId="0" applyFont="1" applyFill="1"/>
    <xf numFmtId="49" fontId="26" fillId="33" borderId="0" xfId="0" applyNumberFormat="1" applyFont="1" applyFill="1"/>
    <xf numFmtId="3" fontId="36" fillId="33" borderId="0" xfId="51" applyNumberFormat="1" applyFont="1" applyFill="1" applyAlignment="1"/>
    <xf numFmtId="3" fontId="25" fillId="33" borderId="0" xfId="46" applyNumberFormat="1" applyFont="1" applyFill="1" applyAlignment="1"/>
    <xf numFmtId="3" fontId="25" fillId="0" borderId="0" xfId="0" applyNumberFormat="1" applyFont="1" applyAlignment="1"/>
    <xf numFmtId="3" fontId="25" fillId="33" borderId="0" xfId="0" applyNumberFormat="1" applyFont="1" applyFill="1" applyAlignment="1"/>
    <xf numFmtId="0" fontId="20" fillId="33" borderId="0" xfId="47" applyFont="1" applyFill="1"/>
    <xf numFmtId="3" fontId="25" fillId="33" borderId="0" xfId="47" applyNumberFormat="1" applyFont="1" applyFill="1" applyAlignment="1"/>
    <xf numFmtId="49" fontId="26" fillId="33" borderId="0" xfId="32" quotePrefix="1" applyNumberFormat="1" applyFont="1" applyFill="1" applyBorder="1" applyAlignment="1">
      <alignment horizontal="center"/>
    </xf>
    <xf numFmtId="3" fontId="20" fillId="33" borderId="0" xfId="47" applyNumberFormat="1" applyFont="1" applyFill="1" applyAlignment="1"/>
    <xf numFmtId="0" fontId="28" fillId="33" borderId="0" xfId="45" applyFont="1" applyFill="1"/>
    <xf numFmtId="4" fontId="26" fillId="22" borderId="16" xfId="32" applyNumberFormat="1" applyFont="1" applyBorder="1" applyAlignment="1">
      <alignment horizontal="right"/>
    </xf>
    <xf numFmtId="3" fontId="25" fillId="33" borderId="0" xfId="45" applyNumberFormat="1" applyFont="1" applyFill="1" applyAlignment="1"/>
    <xf numFmtId="0" fontId="21" fillId="33" borderId="0" xfId="47" applyFont="1" applyFill="1"/>
    <xf numFmtId="0" fontId="0" fillId="0" borderId="0" xfId="0" applyFill="1" applyAlignment="1">
      <alignment wrapText="1"/>
    </xf>
    <xf numFmtId="0" fontId="0" fillId="33" borderId="0" xfId="0" applyFill="1" applyAlignment="1">
      <alignment wrapText="1"/>
    </xf>
    <xf numFmtId="0" fontId="16" fillId="33" borderId="0" xfId="0" applyFont="1" applyFill="1" applyAlignment="1">
      <alignment wrapText="1"/>
    </xf>
    <xf numFmtId="0" fontId="28" fillId="0" borderId="0" xfId="51" applyFont="1" applyFill="1" applyAlignment="1">
      <alignment horizontal="right"/>
    </xf>
    <xf numFmtId="49" fontId="20" fillId="0" borderId="15" xfId="44" applyNumberFormat="1" applyFont="1" applyFill="1" applyBorder="1" applyAlignment="1">
      <alignment horizontal="center"/>
    </xf>
    <xf numFmtId="3" fontId="0" fillId="34" borderId="18" xfId="0" applyNumberFormat="1" applyFill="1" applyBorder="1" applyAlignment="1">
      <alignment horizontal="right"/>
    </xf>
    <xf numFmtId="3" fontId="0" fillId="34" borderId="17" xfId="0" applyNumberFormat="1" applyFill="1" applyBorder="1" applyAlignment="1">
      <alignment horizontal="right"/>
    </xf>
    <xf numFmtId="3" fontId="0" fillId="33" borderId="18" xfId="0" applyNumberFormat="1" applyFill="1" applyBorder="1" applyAlignment="1">
      <alignment horizontal="right"/>
    </xf>
    <xf numFmtId="3" fontId="0" fillId="33" borderId="15" xfId="0" applyNumberFormat="1" applyFill="1" applyBorder="1" applyAlignment="1">
      <alignment horizontal="right"/>
    </xf>
    <xf numFmtId="3" fontId="0" fillId="33" borderId="17" xfId="0" applyNumberFormat="1" applyFill="1" applyBorder="1" applyAlignment="1">
      <alignment horizontal="right"/>
    </xf>
    <xf numFmtId="3" fontId="0" fillId="34" borderId="15" xfId="0" applyNumberFormat="1" applyFill="1" applyBorder="1" applyAlignment="1">
      <alignment horizontal="right"/>
    </xf>
    <xf numFmtId="3" fontId="20" fillId="0" borderId="15" xfId="44" applyNumberFormat="1" applyFont="1" applyFill="1" applyBorder="1" applyAlignment="1">
      <alignment horizontal="right"/>
    </xf>
    <xf numFmtId="0" fontId="32" fillId="21" borderId="19" xfId="31" applyFont="1" applyBorder="1" applyAlignment="1">
      <alignment horizontal="right" vertical="top" wrapText="1"/>
    </xf>
    <xf numFmtId="0" fontId="32" fillId="21" borderId="19" xfId="31" applyFont="1" applyBorder="1" applyAlignment="1">
      <alignment horizontal="right" vertical="top" wrapText="1"/>
    </xf>
    <xf numFmtId="0" fontId="32" fillId="21" borderId="23" xfId="31" applyFont="1" applyBorder="1" applyAlignment="1">
      <alignment horizontal="right" vertical="top" wrapText="1"/>
    </xf>
    <xf numFmtId="0" fontId="32" fillId="21" borderId="19" xfId="31" applyFont="1" applyBorder="1" applyAlignment="1">
      <alignment horizontal="right" vertical="top" wrapText="1"/>
    </xf>
    <xf numFmtId="0" fontId="32" fillId="21" borderId="23" xfId="31" applyFont="1" applyBorder="1" applyAlignment="1">
      <alignment horizontal="right" vertical="top" wrapText="1"/>
    </xf>
    <xf numFmtId="3" fontId="20" fillId="0" borderId="16" xfId="44" applyNumberFormat="1" applyFont="1" applyFill="1" applyBorder="1" applyAlignment="1">
      <alignment horizontal="right"/>
    </xf>
    <xf numFmtId="49" fontId="26" fillId="22" borderId="16" xfId="32" applyNumberFormat="1" applyFont="1" applyBorder="1" applyAlignment="1">
      <alignment horizontal="center"/>
    </xf>
    <xf numFmtId="49" fontId="20" fillId="0" borderId="16" xfId="44" applyNumberFormat="1" applyFont="1" applyFill="1" applyBorder="1" applyAlignment="1">
      <alignment horizontal="center"/>
    </xf>
    <xf numFmtId="3" fontId="26" fillId="22" borderId="42" xfId="32" applyNumberFormat="1" applyFont="1" applyBorder="1" applyAlignment="1">
      <alignment horizontal="right"/>
    </xf>
    <xf numFmtId="49" fontId="20" fillId="0" borderId="38" xfId="44" applyNumberFormat="1" applyFont="1" applyFill="1" applyBorder="1" applyAlignment="1">
      <alignment horizontal="center"/>
    </xf>
    <xf numFmtId="3" fontId="26" fillId="22" borderId="43" xfId="32" applyNumberFormat="1" applyFont="1" applyBorder="1" applyAlignment="1">
      <alignment horizontal="right"/>
    </xf>
    <xf numFmtId="3" fontId="0" fillId="33" borderId="38" xfId="0" applyNumberFormat="1" applyFill="1" applyBorder="1" applyAlignment="1">
      <alignment horizontal="right"/>
    </xf>
    <xf numFmtId="3" fontId="0" fillId="34" borderId="39" xfId="0" applyNumberFormat="1" applyFill="1" applyBorder="1" applyAlignment="1">
      <alignment horizontal="right"/>
    </xf>
    <xf numFmtId="49" fontId="20" fillId="0" borderId="33" xfId="44" applyNumberFormat="1" applyFont="1" applyFill="1" applyBorder="1" applyAlignment="1">
      <alignment horizontal="center"/>
    </xf>
    <xf numFmtId="3" fontId="20" fillId="0" borderId="38" xfId="44" applyNumberFormat="1" applyFont="1" applyBorder="1" applyAlignment="1">
      <alignment horizontal="right"/>
    </xf>
    <xf numFmtId="0" fontId="32" fillId="21" borderId="31" xfId="31" applyFont="1" applyBorder="1" applyAlignment="1">
      <alignment horizontal="right" vertical="top" wrapText="1"/>
    </xf>
    <xf numFmtId="3" fontId="0" fillId="34" borderId="41" xfId="0" applyNumberFormat="1" applyFill="1" applyBorder="1" applyAlignment="1">
      <alignment horizontal="right"/>
    </xf>
    <xf numFmtId="3" fontId="26" fillId="22" borderId="34" xfId="32" applyNumberFormat="1" applyFont="1" applyBorder="1" applyAlignment="1">
      <alignment horizontal="right"/>
    </xf>
    <xf numFmtId="49" fontId="26" fillId="22" borderId="42" xfId="32" applyNumberFormat="1" applyFont="1" applyBorder="1" applyAlignment="1">
      <alignment horizontal="center"/>
    </xf>
    <xf numFmtId="3" fontId="0" fillId="33" borderId="39" xfId="0" applyNumberFormat="1" applyFill="1" applyBorder="1" applyAlignment="1">
      <alignment horizontal="right"/>
    </xf>
    <xf numFmtId="3" fontId="0" fillId="34" borderId="40" xfId="0" applyNumberFormat="1" applyFill="1" applyBorder="1" applyAlignment="1">
      <alignment horizontal="right"/>
    </xf>
    <xf numFmtId="3" fontId="0" fillId="34" borderId="36" xfId="0" applyNumberFormat="1" applyFill="1" applyBorder="1" applyAlignment="1">
      <alignment horizontal="right"/>
    </xf>
    <xf numFmtId="3" fontId="0" fillId="34" borderId="38" xfId="0" applyNumberFormat="1" applyFill="1" applyBorder="1" applyAlignment="1">
      <alignment horizontal="right"/>
    </xf>
    <xf numFmtId="3" fontId="0" fillId="33" borderId="41" xfId="0" applyNumberFormat="1" applyFill="1" applyBorder="1" applyAlignment="1">
      <alignment horizontal="right"/>
    </xf>
    <xf numFmtId="3" fontId="26" fillId="22" borderId="43" xfId="32" applyNumberFormat="1" applyFont="1" applyBorder="1" applyAlignment="1">
      <alignment horizontal="center"/>
    </xf>
    <xf numFmtId="3" fontId="0" fillId="33" borderId="40" xfId="0" applyNumberFormat="1" applyFill="1" applyBorder="1" applyAlignment="1">
      <alignment horizontal="right"/>
    </xf>
    <xf numFmtId="3" fontId="20" fillId="0" borderId="38" xfId="44" applyNumberFormat="1" applyFont="1" applyFill="1" applyBorder="1" applyAlignment="1">
      <alignment horizontal="right"/>
    </xf>
    <xf numFmtId="3" fontId="20" fillId="0" borderId="34" xfId="44" applyNumberFormat="1" applyFont="1" applyFill="1" applyBorder="1" applyAlignment="1">
      <alignment horizontal="right"/>
    </xf>
    <xf numFmtId="3" fontId="0" fillId="33" borderId="36" xfId="0" applyNumberFormat="1" applyFill="1" applyBorder="1" applyAlignment="1">
      <alignment horizontal="right"/>
    </xf>
    <xf numFmtId="3" fontId="20" fillId="0" borderId="33" xfId="44" applyNumberFormat="1" applyFont="1" applyFill="1" applyBorder="1" applyAlignment="1">
      <alignment horizontal="right"/>
    </xf>
    <xf numFmtId="3" fontId="26" fillId="22" borderId="47" xfId="32" applyNumberFormat="1" applyFont="1" applyBorder="1" applyAlignment="1">
      <alignment horizontal="right"/>
    </xf>
    <xf numFmtId="3" fontId="20" fillId="0" borderId="47" xfId="44" applyNumberFormat="1" applyFont="1" applyBorder="1" applyAlignment="1">
      <alignment horizontal="right"/>
    </xf>
    <xf numFmtId="3" fontId="20" fillId="0" borderId="48" xfId="44" applyNumberFormat="1" applyFont="1" applyFill="1" applyBorder="1" applyAlignment="1">
      <alignment horizontal="right"/>
    </xf>
    <xf numFmtId="3" fontId="20" fillId="0" borderId="47" xfId="44" applyNumberFormat="1" applyFont="1" applyFill="1" applyBorder="1" applyAlignment="1">
      <alignment horizontal="right"/>
    </xf>
    <xf numFmtId="3" fontId="26" fillId="22" borderId="48" xfId="32" applyNumberFormat="1" applyFont="1" applyBorder="1" applyAlignment="1">
      <alignment horizontal="right"/>
    </xf>
    <xf numFmtId="3" fontId="20" fillId="0" borderId="48" xfId="44" applyNumberFormat="1" applyFont="1" applyBorder="1" applyAlignment="1">
      <alignment horizontal="right"/>
    </xf>
    <xf numFmtId="0" fontId="32" fillId="21" borderId="19" xfId="31" applyFont="1" applyBorder="1" applyAlignment="1">
      <alignment horizontal="right" vertical="top" wrapText="1"/>
    </xf>
    <xf numFmtId="166" fontId="20" fillId="0" borderId="33" xfId="1" applyNumberFormat="1" applyFont="1" applyFill="1" applyBorder="1" applyAlignment="1">
      <alignment horizontal="right"/>
    </xf>
    <xf numFmtId="166" fontId="20" fillId="0" borderId="15" xfId="1" applyNumberFormat="1" applyFont="1" applyFill="1" applyBorder="1" applyAlignment="1">
      <alignment horizontal="right"/>
    </xf>
    <xf numFmtId="166" fontId="0" fillId="33" borderId="17" xfId="1" applyNumberFormat="1" applyFont="1" applyFill="1" applyBorder="1" applyAlignment="1">
      <alignment horizontal="right"/>
    </xf>
    <xf numFmtId="166" fontId="0" fillId="34" borderId="17" xfId="1" applyNumberFormat="1" applyFont="1" applyFill="1" applyBorder="1" applyAlignment="1">
      <alignment horizontal="right"/>
    </xf>
    <xf numFmtId="166" fontId="20" fillId="0" borderId="38" xfId="1" applyNumberFormat="1" applyFont="1" applyFill="1" applyBorder="1" applyAlignment="1">
      <alignment horizontal="right"/>
    </xf>
    <xf numFmtId="166" fontId="20" fillId="0" borderId="38" xfId="1" applyNumberFormat="1" applyFont="1" applyBorder="1" applyAlignment="1">
      <alignment horizontal="right"/>
    </xf>
    <xf numFmtId="166" fontId="0" fillId="33" borderId="39" xfId="1" applyNumberFormat="1" applyFont="1" applyFill="1" applyBorder="1" applyAlignment="1">
      <alignment horizontal="right"/>
    </xf>
    <xf numFmtId="166" fontId="26" fillId="22" borderId="42" xfId="1" applyNumberFormat="1" applyFont="1" applyFill="1" applyBorder="1" applyAlignment="1">
      <alignment horizontal="right"/>
    </xf>
    <xf numFmtId="166" fontId="26" fillId="22" borderId="43" xfId="1" applyNumberFormat="1" applyFont="1" applyFill="1" applyBorder="1" applyAlignment="1">
      <alignment horizontal="right"/>
    </xf>
    <xf numFmtId="166" fontId="0" fillId="34" borderId="39" xfId="1" applyNumberFormat="1" applyFont="1" applyFill="1" applyBorder="1" applyAlignment="1">
      <alignment horizontal="right"/>
    </xf>
    <xf numFmtId="166" fontId="0" fillId="33" borderId="18" xfId="1" applyNumberFormat="1" applyFont="1" applyFill="1" applyBorder="1" applyAlignment="1">
      <alignment horizontal="right"/>
    </xf>
    <xf numFmtId="166" fontId="0" fillId="33" borderId="15" xfId="1" applyNumberFormat="1" applyFont="1" applyFill="1" applyBorder="1" applyAlignment="1">
      <alignment horizontal="right"/>
    </xf>
    <xf numFmtId="166" fontId="0" fillId="33" borderId="36" xfId="1" applyNumberFormat="1" applyFont="1" applyFill="1" applyBorder="1" applyAlignment="1">
      <alignment horizontal="right"/>
    </xf>
    <xf numFmtId="166" fontId="0" fillId="34" borderId="18" xfId="1" applyNumberFormat="1" applyFont="1" applyFill="1" applyBorder="1" applyAlignment="1">
      <alignment horizontal="right"/>
    </xf>
    <xf numFmtId="166" fontId="0" fillId="34" borderId="15" xfId="1" applyNumberFormat="1" applyFont="1" applyFill="1" applyBorder="1" applyAlignment="1">
      <alignment horizontal="right"/>
    </xf>
    <xf numFmtId="166" fontId="0" fillId="34" borderId="36" xfId="1" applyNumberFormat="1" applyFont="1" applyFill="1" applyBorder="1" applyAlignment="1">
      <alignment horizontal="right"/>
    </xf>
    <xf numFmtId="166" fontId="0" fillId="33" borderId="40" xfId="1" applyNumberFormat="1" applyFont="1" applyFill="1" applyBorder="1" applyAlignment="1">
      <alignment horizontal="right"/>
    </xf>
    <xf numFmtId="166" fontId="0" fillId="33" borderId="38" xfId="1" applyNumberFormat="1" applyFont="1" applyFill="1" applyBorder="1" applyAlignment="1">
      <alignment horizontal="right"/>
    </xf>
    <xf numFmtId="166" fontId="0" fillId="33" borderId="41" xfId="1" applyNumberFormat="1" applyFont="1" applyFill="1" applyBorder="1" applyAlignment="1">
      <alignment horizontal="right"/>
    </xf>
    <xf numFmtId="166" fontId="0" fillId="34" borderId="41" xfId="1" applyNumberFormat="1" applyFont="1" applyFill="1" applyBorder="1" applyAlignment="1">
      <alignment horizontal="right"/>
    </xf>
    <xf numFmtId="166" fontId="20" fillId="0" borderId="16" xfId="1" applyNumberFormat="1" applyFont="1" applyFill="1" applyBorder="1" applyAlignment="1">
      <alignment horizontal="right"/>
    </xf>
    <xf numFmtId="166" fontId="20" fillId="0" borderId="34" xfId="1" applyNumberFormat="1" applyFont="1" applyFill="1" applyBorder="1" applyAlignment="1">
      <alignment horizontal="right"/>
    </xf>
    <xf numFmtId="166" fontId="20" fillId="0" borderId="47" xfId="1" applyNumberFormat="1" applyFont="1" applyBorder="1" applyAlignment="1">
      <alignment horizontal="right"/>
    </xf>
    <xf numFmtId="166" fontId="26" fillId="22" borderId="47" xfId="1" applyNumberFormat="1" applyFont="1" applyFill="1" applyBorder="1" applyAlignment="1">
      <alignment horizontal="right"/>
    </xf>
    <xf numFmtId="166" fontId="20" fillId="0" borderId="48" xfId="1" applyNumberFormat="1" applyFont="1" applyFill="1" applyBorder="1" applyAlignment="1">
      <alignment horizontal="right"/>
    </xf>
    <xf numFmtId="166" fontId="26" fillId="22" borderId="34" xfId="1" applyNumberFormat="1" applyFont="1" applyFill="1" applyBorder="1" applyAlignment="1">
      <alignment horizontal="right"/>
    </xf>
    <xf numFmtId="166" fontId="20" fillId="0" borderId="47" xfId="1" applyNumberFormat="1" applyFont="1" applyFill="1" applyBorder="1" applyAlignment="1">
      <alignment horizontal="right"/>
    </xf>
    <xf numFmtId="166" fontId="26" fillId="22" borderId="48" xfId="1" applyNumberFormat="1" applyFont="1" applyFill="1" applyBorder="1" applyAlignment="1">
      <alignment horizontal="right"/>
    </xf>
    <xf numFmtId="166" fontId="20" fillId="0" borderId="48" xfId="1" applyNumberFormat="1" applyFont="1" applyBorder="1" applyAlignment="1">
      <alignment horizontal="right"/>
    </xf>
    <xf numFmtId="1" fontId="32" fillId="37" borderId="50" xfId="43" applyNumberFormat="1" applyFont="1" applyFill="1" applyBorder="1" applyAlignment="1">
      <alignment horizontal="right"/>
    </xf>
    <xf numFmtId="3" fontId="20" fillId="38" borderId="49" xfId="43" applyNumberFormat="1" applyFont="1" applyFill="1" applyBorder="1" applyAlignment="1"/>
    <xf numFmtId="3" fontId="20" fillId="0" borderId="49" xfId="43" applyNumberFormat="1" applyFont="1" applyBorder="1" applyAlignment="1"/>
    <xf numFmtId="3" fontId="26" fillId="38" borderId="50" xfId="0" applyNumberFormat="1" applyFont="1" applyFill="1" applyBorder="1"/>
    <xf numFmtId="3" fontId="32" fillId="37" borderId="49" xfId="43" applyNumberFormat="1" applyFont="1" applyFill="1" applyBorder="1" applyAlignment="1"/>
    <xf numFmtId="3" fontId="26" fillId="0" borderId="50" xfId="0" applyNumberFormat="1" applyFont="1" applyBorder="1"/>
    <xf numFmtId="0" fontId="20" fillId="0" borderId="49" xfId="43" applyNumberFormat="1" applyFont="1" applyBorder="1" applyAlignment="1"/>
    <xf numFmtId="0" fontId="20" fillId="38" borderId="49" xfId="43" applyNumberFormat="1" applyFont="1" applyFill="1" applyBorder="1" applyAlignment="1"/>
    <xf numFmtId="3" fontId="26" fillId="38" borderId="51" xfId="0" applyNumberFormat="1" applyFont="1" applyFill="1" applyBorder="1"/>
    <xf numFmtId="3" fontId="26" fillId="0" borderId="51" xfId="0" applyNumberFormat="1" applyFont="1" applyBorder="1"/>
    <xf numFmtId="0" fontId="32" fillId="21" borderId="15" xfId="31" applyFont="1" applyBorder="1" applyAlignment="1">
      <alignment horizontal="right" vertical="top" wrapText="1"/>
    </xf>
    <xf numFmtId="0" fontId="32" fillId="21" borderId="0" xfId="31" applyFont="1" applyAlignment="1">
      <alignment horizontal="center" vertical="top" wrapText="1"/>
    </xf>
    <xf numFmtId="0" fontId="32" fillId="21" borderId="15" xfId="31" applyFont="1" applyBorder="1" applyAlignment="1">
      <alignment horizontal="right" vertical="top" wrapText="1"/>
    </xf>
    <xf numFmtId="0" fontId="32" fillId="21" borderId="0" xfId="31" applyFont="1" applyAlignment="1">
      <alignment horizontal="center" vertical="top" wrapText="1"/>
    </xf>
    <xf numFmtId="166" fontId="26" fillId="22" borderId="15" xfId="1" quotePrefix="1" applyNumberFormat="1" applyFont="1" applyFill="1" applyBorder="1" applyAlignment="1">
      <alignment horizontal="right"/>
    </xf>
    <xf numFmtId="169" fontId="26" fillId="22" borderId="16" xfId="53" applyNumberFormat="1" applyFont="1" applyFill="1" applyBorder="1" applyAlignment="1">
      <alignment horizontal="right"/>
    </xf>
    <xf numFmtId="169" fontId="20" fillId="0" borderId="15" xfId="53" applyNumberFormat="1" applyFont="1" applyBorder="1" applyAlignment="1">
      <alignment horizontal="right"/>
    </xf>
    <xf numFmtId="3" fontId="45" fillId="0" borderId="0" xfId="43" applyNumberFormat="1" applyFont="1" applyFill="1"/>
    <xf numFmtId="1" fontId="27" fillId="0" borderId="0" xfId="46" applyNumberFormat="1" applyFont="1"/>
    <xf numFmtId="1" fontId="20" fillId="0" borderId="0" xfId="0" quotePrefix="1" applyNumberFormat="1" applyFont="1" applyAlignment="1">
      <alignment horizontal="left"/>
    </xf>
    <xf numFmtId="1" fontId="20" fillId="0" borderId="0" xfId="0" applyNumberFormat="1" applyFont="1" applyBorder="1" applyAlignment="1">
      <alignment horizontal="right"/>
    </xf>
    <xf numFmtId="1" fontId="26" fillId="0" borderId="0" xfId="0" applyNumberFormat="1" applyFont="1" applyFill="1"/>
    <xf numFmtId="1" fontId="28" fillId="0" borderId="0" xfId="51" applyNumberFormat="1" applyFont="1" applyFill="1" applyAlignment="1">
      <alignment horizontal="left"/>
    </xf>
    <xf numFmtId="1" fontId="28" fillId="0" borderId="0" xfId="51" applyNumberFormat="1" applyFont="1" applyFill="1"/>
    <xf numFmtId="1" fontId="20" fillId="0" borderId="0" xfId="46" quotePrefix="1" applyNumberFormat="1" applyFont="1" applyFill="1" applyAlignment="1"/>
    <xf numFmtId="1" fontId="20" fillId="0" borderId="0" xfId="46" applyNumberFormat="1" applyFont="1" applyFill="1" applyAlignment="1"/>
    <xf numFmtId="1" fontId="20" fillId="0" borderId="0" xfId="46" quotePrefix="1" applyNumberFormat="1" applyFont="1" applyAlignment="1"/>
    <xf numFmtId="1" fontId="20" fillId="0" borderId="0" xfId="46" applyNumberFormat="1" applyFont="1" applyAlignment="1"/>
    <xf numFmtId="1" fontId="26" fillId="0" borderId="0" xfId="0" applyNumberFormat="1" applyFont="1"/>
    <xf numFmtId="1" fontId="20" fillId="0" borderId="0" xfId="45" applyNumberFormat="1" applyFont="1"/>
    <xf numFmtId="1" fontId="20" fillId="0" borderId="0" xfId="46" applyNumberFormat="1" applyFont="1" applyFill="1"/>
    <xf numFmtId="1" fontId="20" fillId="0" borderId="0" xfId="44" applyNumberFormat="1" applyFont="1" applyFill="1"/>
    <xf numFmtId="1" fontId="20" fillId="0" borderId="0" xfId="46" applyNumberFormat="1" applyFont="1"/>
    <xf numFmtId="1" fontId="20" fillId="0" borderId="0" xfId="44" applyNumberFormat="1" applyFont="1"/>
    <xf numFmtId="1" fontId="20" fillId="0" borderId="0" xfId="46" applyNumberFormat="1" applyFont="1" applyAlignment="1">
      <alignment horizontal="left"/>
    </xf>
    <xf numFmtId="1" fontId="20" fillId="0" borderId="0" xfId="0" applyNumberFormat="1" applyFont="1" applyAlignment="1"/>
    <xf numFmtId="1" fontId="20" fillId="0" borderId="0" xfId="0" quotePrefix="1" applyNumberFormat="1" applyFont="1" applyAlignment="1"/>
    <xf numFmtId="1" fontId="20" fillId="0" borderId="0" xfId="45" applyNumberFormat="1" applyFont="1" applyAlignment="1"/>
    <xf numFmtId="1" fontId="20" fillId="0" borderId="0" xfId="0" applyNumberFormat="1" applyFont="1"/>
    <xf numFmtId="1" fontId="28" fillId="0" borderId="0" xfId="51" applyNumberFormat="1" applyFont="1"/>
    <xf numFmtId="1" fontId="20" fillId="0" borderId="0" xfId="0" applyNumberFormat="1" applyFont="1" applyAlignment="1">
      <alignment horizontal="right"/>
    </xf>
    <xf numFmtId="1" fontId="20" fillId="0" borderId="0" xfId="0" applyNumberFormat="1" applyFont="1" applyFill="1" applyBorder="1"/>
    <xf numFmtId="1" fontId="20" fillId="0" borderId="0" xfId="47" applyNumberFormat="1" applyFont="1" applyFill="1" applyBorder="1" applyAlignment="1"/>
    <xf numFmtId="1" fontId="26" fillId="0" borderId="0" xfId="67" applyNumberFormat="1" applyFont="1"/>
    <xf numFmtId="1" fontId="26" fillId="0" borderId="0" xfId="0" quotePrefix="1" applyNumberFormat="1" applyFont="1" applyAlignment="1">
      <alignment horizontal="right"/>
    </xf>
    <xf numFmtId="1" fontId="26" fillId="0" borderId="0" xfId="0" quotePrefix="1" applyNumberFormat="1" applyFont="1"/>
    <xf numFmtId="1" fontId="26" fillId="0" borderId="0" xfId="67" quotePrefix="1" applyNumberFormat="1" applyFont="1" applyAlignment="1">
      <alignment horizontal="right"/>
    </xf>
    <xf numFmtId="1" fontId="20" fillId="0" borderId="0" xfId="59" applyNumberFormat="1" applyFont="1"/>
    <xf numFmtId="1" fontId="28" fillId="0" borderId="0" xfId="51" applyNumberFormat="1" applyFont="1" applyFill="1" applyBorder="1"/>
    <xf numFmtId="1" fontId="20" fillId="0" borderId="0" xfId="47" applyNumberFormat="1" applyFont="1" applyFill="1" applyBorder="1"/>
    <xf numFmtId="1" fontId="20" fillId="0" borderId="0" xfId="47" applyNumberFormat="1" applyFont="1" applyFill="1" applyBorder="1" applyAlignment="1">
      <alignment horizontal="right"/>
    </xf>
    <xf numFmtId="1" fontId="28" fillId="33" borderId="0" xfId="51" applyNumberFormat="1" applyFont="1" applyFill="1" applyAlignment="1">
      <alignment horizontal="left"/>
    </xf>
    <xf numFmtId="1" fontId="20" fillId="0" borderId="0" xfId="47" quotePrefix="1" applyNumberFormat="1" applyFont="1" applyFill="1" applyBorder="1" applyAlignment="1">
      <alignment horizontal="right"/>
    </xf>
    <xf numFmtId="1" fontId="20" fillId="0" borderId="0" xfId="0" applyNumberFormat="1" applyFont="1" applyFill="1"/>
    <xf numFmtId="1" fontId="20" fillId="0" borderId="0" xfId="47" quotePrefix="1" applyNumberFormat="1" applyFont="1" applyFill="1" applyAlignment="1">
      <alignment horizontal="left"/>
    </xf>
    <xf numFmtId="1" fontId="20" fillId="0" borderId="0" xfId="47" applyNumberFormat="1" applyFont="1" applyFill="1" applyAlignment="1">
      <alignment horizontal="right"/>
    </xf>
    <xf numFmtId="1" fontId="20" fillId="0" borderId="0" xfId="47" applyNumberFormat="1" applyFont="1" applyFill="1"/>
    <xf numFmtId="1" fontId="20" fillId="0" borderId="0" xfId="47" applyNumberFormat="1" applyFont="1" applyFill="1" applyAlignment="1">
      <alignment horizontal="left"/>
    </xf>
    <xf numFmtId="1" fontId="20" fillId="0" borderId="0" xfId="47" applyNumberFormat="1" applyFont="1" applyFill="1" applyAlignment="1"/>
    <xf numFmtId="1" fontId="20" fillId="0" borderId="0" xfId="49" applyNumberFormat="1" applyFont="1" applyFill="1"/>
    <xf numFmtId="1" fontId="20" fillId="0" borderId="0" xfId="49" applyNumberFormat="1" applyFont="1" applyFill="1" applyAlignment="1">
      <alignment horizontal="right"/>
    </xf>
    <xf numFmtId="1" fontId="20" fillId="0" borderId="0" xfId="49" applyNumberFormat="1" applyFont="1" applyFill="1" applyAlignment="1"/>
    <xf numFmtId="1" fontId="20" fillId="0" borderId="0" xfId="49" quotePrefix="1" applyNumberFormat="1" applyFont="1" applyFill="1" applyAlignment="1">
      <alignment horizontal="left"/>
    </xf>
    <xf numFmtId="1" fontId="20" fillId="0" borderId="0" xfId="49" applyNumberFormat="1" applyFont="1" applyFill="1" applyAlignment="1">
      <alignment horizontal="centerContinuous"/>
    </xf>
    <xf numFmtId="1" fontId="20" fillId="0" borderId="0" xfId="49" applyNumberFormat="1" applyFont="1" applyFill="1" applyAlignment="1">
      <alignment horizontal="left"/>
    </xf>
    <xf numFmtId="1" fontId="39" fillId="0" borderId="0" xfId="0" applyNumberFormat="1" applyFont="1"/>
    <xf numFmtId="1" fontId="28" fillId="0" borderId="0" xfId="0" applyNumberFormat="1" applyFont="1"/>
    <xf numFmtId="1" fontId="20" fillId="0" borderId="0" xfId="47" quotePrefix="1" applyNumberFormat="1" applyFont="1"/>
    <xf numFmtId="1" fontId="20" fillId="0" borderId="0" xfId="47" applyNumberFormat="1" applyFont="1" applyAlignment="1">
      <alignment horizontal="right"/>
    </xf>
    <xf numFmtId="1" fontId="20" fillId="0" borderId="0" xfId="47" applyNumberFormat="1" applyFont="1"/>
    <xf numFmtId="1" fontId="20" fillId="0" borderId="0" xfId="47" applyNumberFormat="1" applyFont="1" applyAlignment="1">
      <alignment horizontal="left"/>
    </xf>
    <xf numFmtId="1" fontId="20" fillId="0" borderId="0" xfId="47" quotePrefix="1" applyNumberFormat="1" applyFont="1" applyAlignment="1">
      <alignment horizontal="right"/>
    </xf>
    <xf numFmtId="1" fontId="20" fillId="0" borderId="0" xfId="47" applyNumberFormat="1" applyFont="1" applyAlignment="1"/>
    <xf numFmtId="1" fontId="20" fillId="0" borderId="0" xfId="0" applyNumberFormat="1" applyFont="1" applyAlignment="1">
      <alignment horizontal="center"/>
    </xf>
    <xf numFmtId="1" fontId="20" fillId="0" borderId="0" xfId="0" applyNumberFormat="1" applyFont="1" applyFill="1" applyBorder="1" applyAlignment="1">
      <alignment horizontal="right"/>
    </xf>
    <xf numFmtId="1" fontId="20" fillId="0" borderId="0" xfId="0" applyNumberFormat="1" applyFont="1" applyFill="1" applyBorder="1" applyAlignment="1"/>
    <xf numFmtId="1" fontId="20" fillId="0" borderId="0" xfId="0" applyNumberFormat="1" applyFont="1" applyAlignment="1">
      <alignment horizontal="centerContinuous"/>
    </xf>
    <xf numFmtId="1" fontId="20" fillId="0" borderId="0" xfId="48" applyNumberFormat="1" applyFont="1" applyFill="1" applyBorder="1"/>
    <xf numFmtId="1" fontId="20" fillId="0" borderId="0" xfId="49" applyNumberFormat="1" applyFont="1" applyFill="1" applyBorder="1"/>
    <xf numFmtId="1" fontId="20" fillId="0" borderId="0" xfId="49" applyNumberFormat="1" applyFont="1" applyFill="1" applyBorder="1" applyAlignment="1">
      <alignment horizontal="right"/>
    </xf>
    <xf numFmtId="1" fontId="20" fillId="0" borderId="0" xfId="49" applyNumberFormat="1" applyFont="1" applyFill="1" applyBorder="1" applyAlignment="1"/>
    <xf numFmtId="1" fontId="20" fillId="0" borderId="0" xfId="49" quotePrefix="1" applyNumberFormat="1" applyFont="1" applyFill="1" applyBorder="1" applyAlignment="1">
      <alignment horizontal="left"/>
    </xf>
    <xf numFmtId="1" fontId="20" fillId="0" borderId="0" xfId="49" applyNumberFormat="1" applyFont="1" applyFill="1" applyBorder="1" applyAlignment="1">
      <alignment horizontal="centerContinuous"/>
    </xf>
    <xf numFmtId="1" fontId="20" fillId="0" borderId="0" xfId="49" applyNumberFormat="1" applyFont="1" applyFill="1" applyBorder="1" applyAlignment="1">
      <alignment horizontal="left"/>
    </xf>
    <xf numFmtId="1" fontId="20" fillId="0" borderId="0" xfId="49" quotePrefix="1" applyNumberFormat="1" applyFont="1" applyAlignment="1">
      <alignment horizontal="left"/>
    </xf>
    <xf numFmtId="1" fontId="20" fillId="0" borderId="0" xfId="49" applyNumberFormat="1" applyFont="1" applyAlignment="1">
      <alignment horizontal="centerContinuous"/>
    </xf>
    <xf numFmtId="1" fontId="20" fillId="0" borderId="0" xfId="49" applyNumberFormat="1" applyFont="1"/>
    <xf numFmtId="1" fontId="20" fillId="0" borderId="0" xfId="49" applyNumberFormat="1" applyFont="1" applyAlignment="1">
      <alignment horizontal="right"/>
    </xf>
    <xf numFmtId="1" fontId="20" fillId="0" borderId="0" xfId="49" applyNumberFormat="1" applyFont="1" applyAlignment="1"/>
    <xf numFmtId="1" fontId="20" fillId="0" borderId="0" xfId="49" applyNumberFormat="1" applyFont="1" applyAlignment="1">
      <alignment horizontal="left"/>
    </xf>
    <xf numFmtId="1" fontId="20" fillId="0" borderId="0" xfId="47" applyNumberFormat="1" applyFont="1" applyFill="1" applyBorder="1" applyAlignment="1">
      <alignment horizontal="center"/>
    </xf>
    <xf numFmtId="1" fontId="20" fillId="0" borderId="0" xfId="49" applyNumberFormat="1" applyFont="1" applyFill="1" applyBorder="1" applyAlignment="1">
      <alignment horizontal="center"/>
    </xf>
    <xf numFmtId="1" fontId="20" fillId="0" borderId="0" xfId="47" applyNumberFormat="1" applyFont="1" applyFill="1" applyBorder="1" applyAlignment="1">
      <alignment horizontal="right" vertical="top" wrapText="1"/>
    </xf>
    <xf numFmtId="1" fontId="20" fillId="0" borderId="0" xfId="48" applyNumberFormat="1" applyFont="1" applyFill="1" applyBorder="1" applyAlignment="1">
      <alignment horizontal="right"/>
    </xf>
    <xf numFmtId="1" fontId="26" fillId="0" borderId="0" xfId="0" applyNumberFormat="1" applyFont="1" applyAlignment="1">
      <alignment horizontal="right" vertical="center"/>
    </xf>
    <xf numFmtId="1" fontId="28" fillId="0" borderId="0" xfId="47" applyNumberFormat="1" applyFont="1" applyFill="1" applyBorder="1" applyAlignment="1" applyProtection="1">
      <alignment horizontal="right" vertical="top" wrapText="1"/>
      <protection locked="0"/>
    </xf>
    <xf numFmtId="1" fontId="20" fillId="0" borderId="0" xfId="47" applyNumberFormat="1" applyFont="1" applyFill="1" applyBorder="1" applyAlignment="1" applyProtection="1">
      <alignment horizontal="right"/>
      <protection locked="0"/>
    </xf>
    <xf numFmtId="1" fontId="28" fillId="0" borderId="0" xfId="47" applyNumberFormat="1" applyFont="1" applyFill="1" applyBorder="1" applyAlignment="1">
      <alignment horizontal="right"/>
    </xf>
    <xf numFmtId="1" fontId="28" fillId="0" borderId="0" xfId="47" applyNumberFormat="1" applyFont="1" applyFill="1" applyBorder="1"/>
    <xf numFmtId="1" fontId="20" fillId="36" borderId="0" xfId="0" applyNumberFormat="1" applyFont="1" applyFill="1" applyBorder="1"/>
    <xf numFmtId="1" fontId="20" fillId="0" borderId="0" xfId="0" applyNumberFormat="1" applyFont="1" applyFill="1" applyBorder="1" applyAlignment="1">
      <alignment horizontal="center"/>
    </xf>
    <xf numFmtId="1" fontId="28" fillId="0" borderId="0" xfId="0" applyNumberFormat="1" applyFont="1" applyFill="1" applyBorder="1" applyAlignment="1">
      <alignment horizontal="right"/>
    </xf>
    <xf numFmtId="1" fontId="20" fillId="0" borderId="0" xfId="0" quotePrefix="1" applyNumberFormat="1" applyFont="1" applyFill="1" applyBorder="1" applyAlignment="1">
      <alignment horizontal="right"/>
    </xf>
    <xf numFmtId="1" fontId="28" fillId="0" borderId="0" xfId="0" applyNumberFormat="1" applyFont="1" applyFill="1" applyBorder="1" applyAlignment="1"/>
    <xf numFmtId="1" fontId="26" fillId="36" borderId="0" xfId="0" applyNumberFormat="1" applyFont="1" applyFill="1"/>
    <xf numFmtId="1" fontId="20" fillId="0" borderId="0" xfId="0" applyNumberFormat="1" applyFont="1" applyFill="1" applyAlignment="1">
      <alignment horizontal="right"/>
    </xf>
    <xf numFmtId="1" fontId="26" fillId="0" borderId="0" xfId="0" quotePrefix="1" applyNumberFormat="1" applyFont="1" applyFill="1" applyAlignment="1">
      <alignment horizontal="left"/>
    </xf>
    <xf numFmtId="1" fontId="26" fillId="36" borderId="0" xfId="0" applyNumberFormat="1" applyFont="1" applyFill="1" applyAlignment="1">
      <alignment horizontal="right"/>
    </xf>
    <xf numFmtId="1" fontId="26" fillId="0" borderId="0" xfId="0" applyNumberFormat="1" applyFont="1" applyFill="1" applyAlignment="1">
      <alignment horizontal="right"/>
    </xf>
    <xf numFmtId="1" fontId="20" fillId="0" borderId="0" xfId="0" applyNumberFormat="1" applyFont="1" applyFill="1" applyAlignment="1"/>
    <xf numFmtId="1" fontId="20" fillId="0" borderId="0" xfId="0" applyNumberFormat="1" applyFont="1" applyFill="1" applyAlignment="1">
      <alignment horizontal="left"/>
    </xf>
    <xf numFmtId="1" fontId="26" fillId="0" borderId="0" xfId="0" applyNumberFormat="1" applyFont="1" applyFill="1" applyAlignment="1">
      <alignment horizontal="left"/>
    </xf>
    <xf numFmtId="1" fontId="20" fillId="0" borderId="0" xfId="0" quotePrefix="1" applyNumberFormat="1" applyFont="1" applyFill="1"/>
    <xf numFmtId="1" fontId="26" fillId="0" borderId="0" xfId="0" applyNumberFormat="1" applyFont="1" applyFill="1" applyAlignment="1"/>
    <xf numFmtId="1" fontId="39" fillId="0" borderId="0" xfId="51" applyNumberFormat="1" applyFont="1" applyFill="1" applyAlignment="1">
      <alignment horizontal="left"/>
    </xf>
    <xf numFmtId="1" fontId="39" fillId="0" borderId="0" xfId="51" applyNumberFormat="1" applyFont="1" applyFill="1" applyBorder="1" applyAlignment="1">
      <alignment horizontal="left"/>
    </xf>
    <xf numFmtId="1" fontId="26" fillId="0" borderId="0" xfId="0" applyNumberFormat="1" applyFont="1" applyFill="1" applyBorder="1"/>
    <xf numFmtId="1" fontId="26" fillId="0" borderId="0" xfId="0" quotePrefix="1" applyNumberFormat="1" applyFont="1" applyFill="1" applyBorder="1" applyAlignment="1">
      <alignment horizontal="left"/>
    </xf>
    <xf numFmtId="1" fontId="26" fillId="0" borderId="0" xfId="0" applyNumberFormat="1" applyFont="1" applyFill="1" applyBorder="1" applyAlignment="1">
      <alignment horizontal="right"/>
    </xf>
    <xf numFmtId="1" fontId="26" fillId="0" borderId="0" xfId="0" applyNumberFormat="1" applyFont="1" applyFill="1" applyBorder="1" applyAlignment="1">
      <alignment horizontal="left"/>
    </xf>
    <xf numFmtId="1" fontId="26" fillId="0" borderId="0" xfId="0" applyNumberFormat="1" applyFont="1" applyFill="1" applyBorder="1" applyAlignment="1"/>
    <xf numFmtId="1" fontId="20" fillId="0" borderId="0" xfId="0" applyNumberFormat="1" applyFont="1" applyBorder="1"/>
    <xf numFmtId="1" fontId="28" fillId="0" borderId="0" xfId="51" applyNumberFormat="1" applyFont="1" applyBorder="1"/>
    <xf numFmtId="1" fontId="26" fillId="0" borderId="0" xfId="0" applyNumberFormat="1" applyFont="1" applyBorder="1"/>
    <xf numFmtId="1" fontId="26" fillId="0" borderId="0" xfId="0" applyNumberFormat="1" applyFont="1" applyBorder="1" applyAlignment="1">
      <alignment wrapText="1"/>
    </xf>
    <xf numFmtId="1" fontId="20" fillId="0" borderId="0" xfId="0" applyNumberFormat="1" applyFont="1" applyBorder="1" applyAlignment="1">
      <alignment horizontal="left"/>
    </xf>
    <xf numFmtId="1" fontId="20" fillId="0" borderId="0" xfId="0" quotePrefix="1" applyNumberFormat="1" applyFont="1" applyBorder="1" applyAlignment="1">
      <alignment horizontal="right"/>
    </xf>
    <xf numFmtId="1" fontId="20" fillId="0" borderId="0" xfId="0" applyNumberFormat="1" applyFont="1" applyBorder="1" applyAlignment="1"/>
    <xf numFmtId="1" fontId="40" fillId="0" borderId="0" xfId="0" applyNumberFormat="1" applyFont="1" applyBorder="1"/>
    <xf numFmtId="1" fontId="26" fillId="0" borderId="0" xfId="0" applyNumberFormat="1" applyFont="1" applyAlignment="1">
      <alignment wrapText="1"/>
    </xf>
    <xf numFmtId="1" fontId="20" fillId="0" borderId="0" xfId="47" applyNumberFormat="1" applyFont="1" applyFill="1" applyBorder="1" applyAlignment="1">
      <alignment horizontal="center"/>
    </xf>
    <xf numFmtId="3" fontId="46" fillId="0" borderId="0" xfId="75" applyNumberFormat="1" applyAlignment="1">
      <alignment horizontal="right" vertical="center"/>
    </xf>
    <xf numFmtId="0" fontId="0" fillId="33" borderId="0" xfId="0" applyFill="1"/>
    <xf numFmtId="0" fontId="0" fillId="0" borderId="0" xfId="0" applyFill="1" applyAlignment="1">
      <alignment wrapText="1"/>
    </xf>
    <xf numFmtId="0" fontId="0" fillId="0" borderId="0" xfId="0" applyAlignment="1"/>
    <xf numFmtId="0" fontId="0" fillId="0" borderId="0" xfId="0" applyAlignment="1">
      <alignment vertical="top"/>
    </xf>
    <xf numFmtId="1" fontId="0" fillId="0" borderId="0" xfId="0" applyNumberFormat="1"/>
    <xf numFmtId="0" fontId="0" fillId="0" borderId="0" xfId="0"/>
    <xf numFmtId="0" fontId="32" fillId="21" borderId="26" xfId="31" applyFont="1" applyBorder="1" applyAlignment="1">
      <alignment horizontal="right" vertical="top" wrapText="1"/>
    </xf>
    <xf numFmtId="0" fontId="32" fillId="21" borderId="15" xfId="31" applyFont="1" applyBorder="1" applyAlignment="1">
      <alignment horizontal="right" vertical="top" wrapText="1"/>
    </xf>
    <xf numFmtId="0" fontId="0" fillId="0" borderId="0" xfId="0"/>
    <xf numFmtId="1" fontId="26" fillId="0" borderId="0" xfId="0" quotePrefix="1" applyNumberFormat="1" applyFont="1" applyFill="1" applyBorder="1" applyAlignment="1">
      <alignment horizontal="left"/>
    </xf>
    <xf numFmtId="1" fontId="26" fillId="0" borderId="0" xfId="0" applyNumberFormat="1" applyFont="1" applyFill="1" applyBorder="1" applyAlignment="1">
      <alignment horizontal="left"/>
    </xf>
    <xf numFmtId="1" fontId="26" fillId="0" borderId="0" xfId="0" applyNumberFormat="1" applyFont="1" applyFill="1" applyBorder="1" applyAlignment="1"/>
    <xf numFmtId="0" fontId="0" fillId="0" borderId="0" xfId="0" quotePrefix="1"/>
    <xf numFmtId="0" fontId="0" fillId="0" borderId="0" xfId="0" applyAlignment="1"/>
    <xf numFmtId="0" fontId="0" fillId="0" borderId="0" xfId="0" applyAlignment="1">
      <alignment vertical="top"/>
    </xf>
    <xf numFmtId="1" fontId="0" fillId="0" borderId="0" xfId="0" applyNumberFormat="1"/>
    <xf numFmtId="3" fontId="20" fillId="39" borderId="49" xfId="43" applyNumberFormat="1" applyFont="1" applyFill="1" applyBorder="1" applyAlignment="1">
      <alignment horizontal="center" vertical="top" wrapText="1"/>
    </xf>
    <xf numFmtId="3" fontId="20" fillId="39" borderId="50" xfId="43" applyNumberFormat="1" applyFont="1" applyFill="1" applyBorder="1" applyAlignment="1">
      <alignment horizontal="right" vertical="top" wrapText="1"/>
    </xf>
    <xf numFmtId="3" fontId="23" fillId="33" borderId="0" xfId="43" applyNumberFormat="1" applyFont="1" applyFill="1" applyAlignment="1">
      <alignment horizontal="left" vertical="top"/>
    </xf>
    <xf numFmtId="3" fontId="36" fillId="0" borderId="0" xfId="51" applyNumberFormat="1" applyFont="1" applyFill="1" applyAlignment="1">
      <alignment horizontal="left" vertical="top" wrapText="1"/>
    </xf>
    <xf numFmtId="49" fontId="36" fillId="0" borderId="0" xfId="51" quotePrefix="1" applyNumberFormat="1" applyFont="1" applyFill="1" applyAlignment="1">
      <alignment horizontal="left" vertical="top" wrapText="1"/>
    </xf>
    <xf numFmtId="3" fontId="47" fillId="0" borderId="0" xfId="51" applyNumberFormat="1" applyFont="1" applyFill="1" applyAlignment="1">
      <alignment horizontal="left" vertical="top" wrapText="1"/>
    </xf>
    <xf numFmtId="3" fontId="36" fillId="39" borderId="50" xfId="51" applyNumberFormat="1" applyFont="1" applyFill="1" applyBorder="1" applyAlignment="1">
      <alignment vertical="top" wrapText="1"/>
    </xf>
    <xf numFmtId="49" fontId="36" fillId="39" borderId="50" xfId="51" applyNumberFormat="1" applyFont="1" applyFill="1" applyBorder="1" applyAlignment="1">
      <alignment horizontal="left" vertical="top" wrapText="1"/>
    </xf>
    <xf numFmtId="3" fontId="20" fillId="39" borderId="50" xfId="43" quotePrefix="1" applyNumberFormat="1" applyFont="1" applyFill="1" applyBorder="1" applyAlignment="1">
      <alignment horizontal="right" vertical="top" wrapText="1"/>
    </xf>
    <xf numFmtId="0" fontId="26" fillId="39" borderId="57" xfId="0" quotePrefix="1" applyFont="1" applyFill="1" applyBorder="1" applyAlignment="1">
      <alignment horizontal="right" vertical="top"/>
    </xf>
    <xf numFmtId="0" fontId="26" fillId="0" borderId="0" xfId="0" quotePrefix="1" applyFont="1"/>
    <xf numFmtId="0" fontId="32" fillId="21" borderId="15" xfId="31" applyFont="1" applyBorder="1" applyAlignment="1">
      <alignment horizontal="center" vertical="center" wrapText="1"/>
    </xf>
    <xf numFmtId="9" fontId="20" fillId="0" borderId="15" xfId="1" applyFont="1" applyBorder="1" applyAlignment="1">
      <alignment horizontal="right"/>
    </xf>
    <xf numFmtId="9" fontId="26" fillId="22" borderId="16" xfId="1" applyFont="1" applyFill="1" applyBorder="1" applyAlignment="1">
      <alignment horizontal="right"/>
    </xf>
    <xf numFmtId="0" fontId="32" fillId="21" borderId="15" xfId="31" applyFont="1" applyBorder="1" applyAlignment="1">
      <alignment horizontal="right" vertical="center" wrapText="1"/>
    </xf>
    <xf numFmtId="3" fontId="0" fillId="33" borderId="0" xfId="0" applyNumberFormat="1" applyFill="1"/>
    <xf numFmtId="165" fontId="0" fillId="33" borderId="0" xfId="0" applyNumberFormat="1" applyFill="1"/>
    <xf numFmtId="0" fontId="32" fillId="21" borderId="19" xfId="31" applyFont="1" applyBorder="1" applyAlignment="1">
      <alignment vertical="top" wrapText="1"/>
    </xf>
    <xf numFmtId="0" fontId="32" fillId="21" borderId="20" xfId="31" applyFont="1" applyBorder="1" applyAlignment="1">
      <alignment vertical="top" wrapText="1"/>
    </xf>
    <xf numFmtId="3" fontId="36" fillId="0" borderId="50" xfId="51" applyNumberFormat="1" applyFont="1" applyBorder="1" applyAlignment="1">
      <alignment horizontal="left" vertical="top" wrapText="1"/>
    </xf>
    <xf numFmtId="3" fontId="18" fillId="0" borderId="0" xfId="0" applyNumberFormat="1" applyFont="1" applyAlignment="1">
      <alignment horizontal="right"/>
    </xf>
    <xf numFmtId="3" fontId="18" fillId="0" borderId="0" xfId="0" applyNumberFormat="1" applyFont="1"/>
    <xf numFmtId="0" fontId="26" fillId="33" borderId="0" xfId="0" applyFont="1" applyFill="1" applyAlignment="1"/>
    <xf numFmtId="3" fontId="20" fillId="0" borderId="49" xfId="43" applyNumberFormat="1" applyFont="1" applyBorder="1" applyAlignment="1">
      <alignment horizontal="center" vertical="top" wrapText="1"/>
    </xf>
    <xf numFmtId="0" fontId="26" fillId="0" borderId="57" xfId="0" applyFont="1" applyBorder="1" applyAlignment="1">
      <alignment horizontal="right" vertical="top"/>
    </xf>
    <xf numFmtId="3" fontId="20" fillId="0" borderId="50" xfId="43" applyNumberFormat="1" applyFont="1" applyBorder="1" applyAlignment="1">
      <alignment horizontal="right" vertical="top" wrapText="1"/>
    </xf>
    <xf numFmtId="49" fontId="36" fillId="0" borderId="50" xfId="51" applyNumberFormat="1" applyFont="1" applyBorder="1" applyAlignment="1">
      <alignment horizontal="left" vertical="top" wrapText="1"/>
    </xf>
    <xf numFmtId="0" fontId="0" fillId="33" borderId="0" xfId="0" applyFill="1"/>
    <xf numFmtId="0" fontId="0" fillId="33" borderId="0" xfId="0" applyFont="1" applyFill="1"/>
    <xf numFmtId="166" fontId="20" fillId="0" borderId="15" xfId="1" applyNumberFormat="1" applyFont="1" applyBorder="1" applyAlignment="1">
      <alignment horizontal="right"/>
    </xf>
    <xf numFmtId="0" fontId="1" fillId="33" borderId="0" xfId="0" applyFont="1" applyFill="1"/>
    <xf numFmtId="0" fontId="26" fillId="33" borderId="0" xfId="0" applyFont="1" applyFill="1"/>
    <xf numFmtId="3" fontId="26" fillId="33" borderId="0" xfId="32" applyNumberFormat="1" applyFont="1" applyFill="1" applyBorder="1" applyAlignment="1">
      <alignment horizontal="right"/>
    </xf>
    <xf numFmtId="0" fontId="26" fillId="33" borderId="0" xfId="0" applyFont="1" applyFill="1" applyBorder="1" applyAlignment="1">
      <alignment horizontal="right"/>
    </xf>
    <xf numFmtId="0" fontId="0" fillId="33" borderId="0" xfId="0" applyFont="1" applyFill="1" applyProtection="1">
      <protection locked="0"/>
    </xf>
    <xf numFmtId="0" fontId="23" fillId="33" borderId="0" xfId="51" applyFont="1" applyFill="1" applyAlignment="1" applyProtection="1">
      <alignment horizontal="left"/>
      <protection locked="0"/>
    </xf>
    <xf numFmtId="1" fontId="20" fillId="0" borderId="0" xfId="0" applyNumberFormat="1" applyFont="1" applyAlignment="1">
      <alignment horizontal="left"/>
    </xf>
    <xf numFmtId="0" fontId="39" fillId="33" borderId="0" xfId="0" applyFont="1" applyFill="1"/>
    <xf numFmtId="3" fontId="25" fillId="33" borderId="0" xfId="47" applyNumberFormat="1" applyFont="1" applyFill="1" applyAlignment="1"/>
    <xf numFmtId="1" fontId="26" fillId="0" borderId="0" xfId="0" applyNumberFormat="1" applyFont="1"/>
    <xf numFmtId="1" fontId="20" fillId="0" borderId="0" xfId="0" applyNumberFormat="1" applyFont="1" applyAlignment="1"/>
    <xf numFmtId="1" fontId="20" fillId="0" borderId="0" xfId="0" applyNumberFormat="1" applyFont="1"/>
    <xf numFmtId="1" fontId="20" fillId="0" borderId="0" xfId="0" applyNumberFormat="1" applyFont="1" applyAlignment="1">
      <alignment horizontal="right"/>
    </xf>
    <xf numFmtId="1" fontId="20" fillId="0" borderId="0" xfId="0" applyNumberFormat="1" applyFont="1" applyFill="1" applyBorder="1"/>
    <xf numFmtId="1" fontId="28" fillId="0" borderId="0" xfId="51" applyNumberFormat="1" applyFont="1" applyFill="1" applyBorder="1"/>
    <xf numFmtId="1" fontId="28" fillId="33" borderId="0" xfId="51" applyNumberFormat="1" applyFont="1" applyFill="1" applyAlignment="1">
      <alignment horizontal="left"/>
    </xf>
    <xf numFmtId="0" fontId="22" fillId="0" borderId="0" xfId="45"/>
    <xf numFmtId="3" fontId="18" fillId="0" borderId="0" xfId="45" applyNumberFormat="1" applyFont="1" applyAlignment="1">
      <alignment horizontal="right"/>
    </xf>
    <xf numFmtId="3" fontId="18" fillId="0" borderId="0" xfId="45" applyNumberFormat="1" applyFont="1"/>
    <xf numFmtId="49" fontId="26" fillId="40" borderId="15" xfId="32" applyNumberFormat="1" applyFont="1" applyFill="1" applyBorder="1" applyAlignment="1">
      <alignment horizontal="center"/>
    </xf>
    <xf numFmtId="3" fontId="26" fillId="40" borderId="16" xfId="32" applyNumberFormat="1" applyFont="1" applyFill="1" applyBorder="1" applyAlignment="1">
      <alignment horizontal="right"/>
    </xf>
    <xf numFmtId="0" fontId="32" fillId="41" borderId="0" xfId="31" applyFont="1" applyFill="1" applyAlignment="1">
      <alignment horizontal="center" vertical="top" wrapText="1"/>
    </xf>
    <xf numFmtId="0" fontId="32" fillId="41" borderId="15" xfId="31" applyFont="1" applyFill="1" applyBorder="1" applyAlignment="1">
      <alignment horizontal="center" vertical="center" wrapText="1"/>
    </xf>
    <xf numFmtId="0" fontId="32" fillId="41" borderId="0" xfId="31" applyFont="1" applyFill="1" applyAlignment="1">
      <alignment horizontal="center" vertical="center" wrapText="1"/>
    </xf>
    <xf numFmtId="0" fontId="32" fillId="41" borderId="0" xfId="31" applyFont="1" applyFill="1" applyAlignment="1">
      <alignment horizontal="right" vertical="top" wrapText="1"/>
    </xf>
    <xf numFmtId="0" fontId="32" fillId="41" borderId="15" xfId="31" applyFont="1" applyFill="1" applyBorder="1" applyAlignment="1">
      <alignment horizontal="center" vertical="top" wrapText="1"/>
    </xf>
    <xf numFmtId="0" fontId="32" fillId="41" borderId="15" xfId="31" applyFont="1" applyFill="1" applyBorder="1" applyAlignment="1">
      <alignment horizontal="right" vertical="top" wrapText="1"/>
    </xf>
    <xf numFmtId="166" fontId="26" fillId="40" borderId="16" xfId="1" applyNumberFormat="1" applyFont="1" applyFill="1" applyBorder="1" applyAlignment="1">
      <alignment horizontal="right"/>
    </xf>
    <xf numFmtId="170" fontId="0" fillId="33" borderId="0" xfId="0" applyNumberFormat="1" applyFill="1"/>
    <xf numFmtId="167" fontId="20" fillId="0" borderId="15" xfId="44" applyNumberFormat="1" applyFont="1" applyBorder="1" applyAlignment="1">
      <alignment horizontal="right"/>
    </xf>
    <xf numFmtId="3" fontId="26" fillId="33" borderId="0" xfId="0" applyNumberFormat="1" applyFont="1" applyFill="1"/>
    <xf numFmtId="1" fontId="49" fillId="0" borderId="0" xfId="43" applyNumberFormat="1" applyFont="1" applyFill="1" applyAlignment="1">
      <alignment horizontal="right" vertical="top" wrapText="1"/>
    </xf>
    <xf numFmtId="1" fontId="50" fillId="0" borderId="0" xfId="43" applyNumberFormat="1" applyFont="1" applyFill="1" applyAlignment="1">
      <alignment horizontal="right" vertical="top" wrapText="1"/>
    </xf>
    <xf numFmtId="3" fontId="20" fillId="0" borderId="23" xfId="44" applyNumberFormat="1" applyFont="1" applyFill="1" applyBorder="1" applyAlignment="1">
      <alignment horizontal="right"/>
    </xf>
    <xf numFmtId="3" fontId="26" fillId="22" borderId="0" xfId="32" applyNumberFormat="1" applyFont="1" applyBorder="1" applyAlignment="1">
      <alignment horizontal="right"/>
    </xf>
    <xf numFmtId="0" fontId="26" fillId="22" borderId="0" xfId="32" applyNumberFormat="1" applyFont="1" applyBorder="1" applyAlignment="1">
      <alignment horizontal="center"/>
    </xf>
    <xf numFmtId="0" fontId="20" fillId="0" borderId="23" xfId="44" applyNumberFormat="1" applyFont="1" applyFill="1" applyBorder="1" applyAlignment="1">
      <alignment horizontal="center"/>
    </xf>
    <xf numFmtId="3" fontId="26" fillId="22" borderId="59" xfId="32" applyNumberFormat="1" applyFont="1" applyBorder="1" applyAlignment="1">
      <alignment horizontal="right"/>
    </xf>
    <xf numFmtId="0" fontId="26" fillId="22" borderId="59" xfId="32" applyNumberFormat="1" applyFont="1" applyBorder="1" applyAlignment="1">
      <alignment horizontal="center"/>
    </xf>
    <xf numFmtId="3" fontId="20" fillId="0" borderId="19" xfId="44" applyNumberFormat="1" applyFont="1" applyFill="1" applyBorder="1" applyAlignment="1">
      <alignment horizontal="right"/>
    </xf>
    <xf numFmtId="0" fontId="32" fillId="21" borderId="63" xfId="31" applyFont="1" applyBorder="1" applyAlignment="1">
      <alignment horizontal="right" vertical="top" wrapText="1"/>
    </xf>
    <xf numFmtId="3" fontId="20" fillId="0" borderId="64" xfId="44" applyNumberFormat="1" applyFont="1" applyFill="1" applyBorder="1" applyAlignment="1">
      <alignment horizontal="right"/>
    </xf>
    <xf numFmtId="3" fontId="26" fillId="22" borderId="65" xfId="32" applyNumberFormat="1" applyFont="1" applyBorder="1" applyAlignment="1">
      <alignment horizontal="right"/>
    </xf>
    <xf numFmtId="3" fontId="26" fillId="22" borderId="61" xfId="32" applyNumberFormat="1" applyFont="1" applyBorder="1" applyAlignment="1">
      <alignment horizontal="right"/>
    </xf>
    <xf numFmtId="3" fontId="20" fillId="0" borderId="66" xfId="44" applyNumberFormat="1" applyFont="1" applyFill="1" applyBorder="1" applyAlignment="1">
      <alignment horizontal="right"/>
    </xf>
    <xf numFmtId="9" fontId="20" fillId="0" borderId="23" xfId="1" applyFont="1" applyFill="1" applyBorder="1" applyAlignment="1">
      <alignment horizontal="right"/>
    </xf>
    <xf numFmtId="9" fontId="26" fillId="22" borderId="0" xfId="1" applyFont="1" applyFill="1" applyBorder="1" applyAlignment="1">
      <alignment horizontal="right"/>
    </xf>
    <xf numFmtId="9" fontId="26" fillId="22" borderId="59" xfId="1" applyFont="1" applyFill="1" applyBorder="1" applyAlignment="1">
      <alignment horizontal="right"/>
    </xf>
    <xf numFmtId="166" fontId="20" fillId="0" borderId="23" xfId="1" applyNumberFormat="1" applyFont="1" applyFill="1" applyBorder="1" applyAlignment="1">
      <alignment horizontal="right"/>
    </xf>
    <xf numFmtId="166" fontId="20" fillId="0" borderId="23" xfId="1" quotePrefix="1" applyNumberFormat="1" applyFont="1" applyFill="1" applyBorder="1" applyAlignment="1">
      <alignment horizontal="right"/>
    </xf>
    <xf numFmtId="3" fontId="26" fillId="22" borderId="0" xfId="32" quotePrefix="1" applyNumberFormat="1" applyFont="1" applyBorder="1" applyAlignment="1">
      <alignment horizontal="right"/>
    </xf>
    <xf numFmtId="166" fontId="26" fillId="22" borderId="0" xfId="1" applyNumberFormat="1" applyFont="1" applyFill="1" applyBorder="1" applyAlignment="1">
      <alignment horizontal="right"/>
    </xf>
    <xf numFmtId="166" fontId="20" fillId="0" borderId="64" xfId="1" quotePrefix="1" applyNumberFormat="1" applyFont="1" applyFill="1" applyBorder="1" applyAlignment="1">
      <alignment horizontal="right"/>
    </xf>
    <xf numFmtId="166" fontId="26" fillId="22" borderId="65" xfId="1" applyNumberFormat="1" applyFont="1" applyFill="1" applyBorder="1" applyAlignment="1">
      <alignment horizontal="right"/>
    </xf>
    <xf numFmtId="166" fontId="20" fillId="0" borderId="64" xfId="1" applyNumberFormat="1" applyFont="1" applyFill="1" applyBorder="1" applyAlignment="1">
      <alignment horizontal="right"/>
    </xf>
    <xf numFmtId="3" fontId="26" fillId="22" borderId="45" xfId="32" applyNumberFormat="1" applyFont="1" applyBorder="1" applyAlignment="1">
      <alignment horizontal="center" vertical="center" textRotation="90"/>
    </xf>
    <xf numFmtId="3" fontId="52" fillId="0" borderId="0" xfId="43" applyNumberFormat="1" applyFont="1" applyFill="1"/>
    <xf numFmtId="0" fontId="53" fillId="0" borderId="0" xfId="0" applyFont="1" applyAlignment="1">
      <alignment horizontal="right"/>
    </xf>
    <xf numFmtId="49" fontId="20" fillId="0" borderId="10" xfId="44" applyNumberFormat="1" applyFont="1" applyFill="1" applyBorder="1" applyAlignment="1">
      <alignment horizontal="center"/>
    </xf>
    <xf numFmtId="3" fontId="20" fillId="0" borderId="10" xfId="44" applyNumberFormat="1" applyFont="1" applyFill="1" applyBorder="1" applyAlignment="1">
      <alignment horizontal="right"/>
    </xf>
    <xf numFmtId="3" fontId="20" fillId="0" borderId="10" xfId="44" applyNumberFormat="1" applyFont="1" applyBorder="1" applyAlignment="1">
      <alignment horizontal="right"/>
    </xf>
    <xf numFmtId="3" fontId="0" fillId="33" borderId="0" xfId="0" applyNumberFormat="1" applyFill="1" applyBorder="1" applyAlignment="1">
      <alignment horizontal="right"/>
    </xf>
    <xf numFmtId="3" fontId="0" fillId="33" borderId="10" xfId="0" applyNumberFormat="1" applyFill="1" applyBorder="1" applyAlignment="1">
      <alignment horizontal="right"/>
    </xf>
    <xf numFmtId="3" fontId="0" fillId="33" borderId="67" xfId="0" applyNumberFormat="1" applyFill="1" applyBorder="1" applyAlignment="1">
      <alignment horizontal="right"/>
    </xf>
    <xf numFmtId="166" fontId="0" fillId="33" borderId="0" xfId="1" applyNumberFormat="1" applyFont="1" applyFill="1"/>
    <xf numFmtId="1" fontId="20" fillId="0" borderId="0" xfId="43" applyNumberFormat="1" applyFont="1" applyFill="1" applyAlignment="1">
      <alignment horizontal="right" vertical="top" wrapText="1"/>
    </xf>
    <xf numFmtId="166" fontId="26" fillId="22" borderId="59" xfId="1" applyNumberFormat="1" applyFont="1" applyFill="1" applyBorder="1" applyAlignment="1">
      <alignment horizontal="right"/>
    </xf>
    <xf numFmtId="166" fontId="26" fillId="22" borderId="61" xfId="1" applyNumberFormat="1" applyFont="1" applyFill="1" applyBorder="1" applyAlignment="1">
      <alignment horizontal="right"/>
    </xf>
    <xf numFmtId="1" fontId="54" fillId="0" borderId="0" xfId="45" applyNumberFormat="1" applyFont="1" applyAlignment="1">
      <alignment horizontal="right"/>
    </xf>
    <xf numFmtId="10" fontId="20" fillId="0" borderId="15" xfId="1" applyNumberFormat="1" applyFont="1" applyBorder="1" applyAlignment="1">
      <alignment horizontal="right"/>
    </xf>
    <xf numFmtId="10" fontId="26" fillId="22" borderId="16" xfId="1" applyNumberFormat="1" applyFont="1" applyFill="1" applyBorder="1" applyAlignment="1">
      <alignment horizontal="right"/>
    </xf>
    <xf numFmtId="0" fontId="20" fillId="0" borderId="15" xfId="44" quotePrefix="1" applyNumberFormat="1" applyFont="1" applyBorder="1" applyAlignment="1">
      <alignment horizontal="right"/>
    </xf>
    <xf numFmtId="0" fontId="0" fillId="0" borderId="0" xfId="0" applyFill="1"/>
    <xf numFmtId="1" fontId="26" fillId="42" borderId="0" xfId="0" applyNumberFormat="1" applyFont="1" applyFill="1"/>
    <xf numFmtId="1" fontId="20" fillId="42" borderId="0" xfId="47" applyNumberFormat="1" applyFont="1" applyFill="1" applyBorder="1" applyAlignment="1">
      <alignment horizontal="left"/>
    </xf>
    <xf numFmtId="1" fontId="20" fillId="42" borderId="0" xfId="47" applyNumberFormat="1" applyFont="1" applyFill="1" applyBorder="1" applyAlignment="1"/>
    <xf numFmtId="1" fontId="26" fillId="22" borderId="0" xfId="32" applyNumberFormat="1" applyFont="1" applyBorder="1" applyAlignment="1">
      <alignment horizontal="center"/>
    </xf>
    <xf numFmtId="0" fontId="32" fillId="21" borderId="0" xfId="31" applyFont="1" applyBorder="1" applyAlignment="1">
      <alignment horizontal="right" vertical="top" wrapText="1"/>
    </xf>
    <xf numFmtId="0" fontId="32" fillId="21" borderId="11" xfId="31" applyFont="1" applyBorder="1" applyAlignment="1">
      <alignment horizontal="right" vertical="top" wrapText="1"/>
    </xf>
    <xf numFmtId="0" fontId="20" fillId="0" borderId="0" xfId="44" applyNumberFormat="1" applyFont="1" applyFill="1" applyBorder="1" applyAlignment="1">
      <alignment horizontal="center"/>
    </xf>
    <xf numFmtId="3" fontId="20" fillId="0" borderId="0" xfId="44" applyNumberFormat="1" applyFont="1" applyFill="1" applyBorder="1" applyAlignment="1">
      <alignment horizontal="right"/>
    </xf>
    <xf numFmtId="49" fontId="20" fillId="0" borderId="59" xfId="44" applyNumberFormat="1" applyFont="1" applyFill="1" applyBorder="1" applyAlignment="1">
      <alignment horizontal="center"/>
    </xf>
    <xf numFmtId="3" fontId="20" fillId="0" borderId="65" xfId="44" applyNumberFormat="1" applyFont="1" applyFill="1" applyBorder="1" applyAlignment="1">
      <alignment horizontal="right"/>
    </xf>
    <xf numFmtId="1" fontId="26" fillId="22" borderId="60" xfId="32" applyNumberFormat="1" applyFont="1" applyBorder="1" applyAlignment="1">
      <alignment horizontal="center"/>
    </xf>
    <xf numFmtId="3" fontId="26" fillId="22" borderId="60" xfId="32" applyNumberFormat="1" applyFont="1" applyBorder="1" applyAlignment="1">
      <alignment horizontal="right"/>
    </xf>
    <xf numFmtId="3" fontId="26" fillId="22" borderId="68" xfId="32" applyNumberFormat="1" applyFont="1" applyBorder="1" applyAlignment="1">
      <alignment horizontal="right"/>
    </xf>
    <xf numFmtId="1" fontId="26" fillId="22" borderId="59" xfId="32" applyNumberFormat="1" applyFont="1" applyBorder="1" applyAlignment="1">
      <alignment horizontal="center"/>
    </xf>
    <xf numFmtId="3" fontId="20" fillId="0" borderId="59" xfId="44" applyNumberFormat="1" applyFont="1" applyFill="1" applyBorder="1" applyAlignment="1">
      <alignment horizontal="right"/>
    </xf>
    <xf numFmtId="3" fontId="20" fillId="0" borderId="61" xfId="44" applyNumberFormat="1" applyFont="1" applyFill="1" applyBorder="1" applyAlignment="1">
      <alignment horizontal="right"/>
    </xf>
    <xf numFmtId="166" fontId="20" fillId="0" borderId="0" xfId="1" applyNumberFormat="1" applyFont="1" applyFill="1" applyBorder="1" applyAlignment="1">
      <alignment horizontal="right"/>
    </xf>
    <xf numFmtId="166" fontId="20" fillId="0" borderId="65" xfId="1" applyNumberFormat="1" applyFont="1" applyFill="1" applyBorder="1" applyAlignment="1">
      <alignment horizontal="right"/>
    </xf>
    <xf numFmtId="166" fontId="20" fillId="0" borderId="60" xfId="1" applyNumberFormat="1" applyFont="1" applyFill="1" applyBorder="1" applyAlignment="1">
      <alignment horizontal="right"/>
    </xf>
    <xf numFmtId="166" fontId="20" fillId="0" borderId="68" xfId="1" applyNumberFormat="1" applyFont="1" applyFill="1" applyBorder="1" applyAlignment="1">
      <alignment horizontal="right"/>
    </xf>
    <xf numFmtId="166" fontId="20" fillId="0" borderId="59" xfId="1" applyNumberFormat="1" applyFont="1" applyFill="1" applyBorder="1" applyAlignment="1">
      <alignment horizontal="right"/>
    </xf>
    <xf numFmtId="166" fontId="20" fillId="0" borderId="61" xfId="1" applyNumberFormat="1" applyFont="1" applyFill="1" applyBorder="1" applyAlignment="1">
      <alignment horizontal="right"/>
    </xf>
    <xf numFmtId="0" fontId="32" fillId="21" borderId="15" xfId="31" applyFont="1" applyBorder="1" applyAlignment="1">
      <alignment horizontal="right" vertical="top" wrapText="1"/>
    </xf>
    <xf numFmtId="0" fontId="26" fillId="43" borderId="0" xfId="0" applyFont="1" applyFill="1"/>
    <xf numFmtId="0" fontId="1" fillId="43" borderId="0" xfId="0" applyFont="1" applyFill="1"/>
    <xf numFmtId="0" fontId="26" fillId="36" borderId="0" xfId="0" applyFont="1" applyFill="1"/>
    <xf numFmtId="0" fontId="0" fillId="0" borderId="0" xfId="0"/>
    <xf numFmtId="0" fontId="32" fillId="21" borderId="15" xfId="31" applyFont="1" applyBorder="1" applyAlignment="1">
      <alignment horizontal="right" vertical="top" wrapText="1"/>
    </xf>
    <xf numFmtId="0" fontId="32" fillId="21" borderId="15" xfId="31" applyFont="1" applyBorder="1" applyAlignment="1">
      <alignment horizontal="right" vertical="top" wrapText="1"/>
    </xf>
    <xf numFmtId="9" fontId="20" fillId="0" borderId="0" xfId="1" applyFont="1" applyFill="1"/>
    <xf numFmtId="49" fontId="20" fillId="0" borderId="0" xfId="44" quotePrefix="1" applyNumberFormat="1" applyFont="1" applyBorder="1" applyAlignment="1">
      <alignment horizontal="center"/>
    </xf>
    <xf numFmtId="166" fontId="20" fillId="0" borderId="0" xfId="1" applyNumberFormat="1" applyFont="1" applyBorder="1" applyAlignment="1">
      <alignment horizontal="right"/>
    </xf>
    <xf numFmtId="169" fontId="20" fillId="0" borderId="0" xfId="53" applyNumberFormat="1" applyFont="1" applyBorder="1" applyAlignment="1">
      <alignment horizontal="right"/>
    </xf>
    <xf numFmtId="0" fontId="26" fillId="22" borderId="15" xfId="32" applyNumberFormat="1" applyFont="1" applyBorder="1" applyAlignment="1">
      <alignment horizontal="center"/>
    </xf>
    <xf numFmtId="0" fontId="20" fillId="0" borderId="15" xfId="44" quotePrefix="1" applyNumberFormat="1" applyFont="1" applyBorder="1" applyAlignment="1">
      <alignment horizontal="center"/>
    </xf>
    <xf numFmtId="0" fontId="20" fillId="0" borderId="15" xfId="44" applyNumberFormat="1" applyFont="1" applyBorder="1" applyAlignment="1">
      <alignment horizontal="center"/>
    </xf>
    <xf numFmtId="0" fontId="20" fillId="0" borderId="0" xfId="44" applyNumberFormat="1" applyFont="1" applyBorder="1" applyAlignment="1">
      <alignment horizontal="center"/>
    </xf>
    <xf numFmtId="1" fontId="20" fillId="44" borderId="0" xfId="47" applyNumberFormat="1" applyFont="1" applyFill="1" applyBorder="1" applyAlignment="1">
      <alignment horizontal="left"/>
    </xf>
    <xf numFmtId="1" fontId="20" fillId="0" borderId="0" xfId="47" applyNumberFormat="1" applyFont="1" applyFill="1" applyBorder="1" applyAlignment="1">
      <alignment horizontal="center"/>
    </xf>
    <xf numFmtId="0" fontId="32" fillId="21" borderId="15" xfId="31" applyFont="1" applyBorder="1" applyAlignment="1">
      <alignment horizontal="right" vertical="top" wrapText="1"/>
    </xf>
    <xf numFmtId="0" fontId="32" fillId="21" borderId="15" xfId="31" applyFont="1" applyBorder="1" applyAlignment="1">
      <alignment horizontal="center" vertical="top" wrapText="1"/>
    </xf>
    <xf numFmtId="0" fontId="32" fillId="21" borderId="0" xfId="31" applyFont="1" applyAlignment="1">
      <alignment horizontal="center" vertical="top" wrapText="1"/>
    </xf>
    <xf numFmtId="1" fontId="30" fillId="0" borderId="0" xfId="51" applyNumberFormat="1"/>
    <xf numFmtId="0" fontId="30" fillId="33" borderId="0" xfId="51" applyFill="1" applyProtection="1">
      <protection locked="0"/>
    </xf>
    <xf numFmtId="3" fontId="55" fillId="33" borderId="0" xfId="46" applyNumberFormat="1" applyFont="1" applyFill="1" applyAlignment="1"/>
    <xf numFmtId="3" fontId="55" fillId="33" borderId="0" xfId="43" applyNumberFormat="1" applyFont="1" applyFill="1" applyAlignment="1"/>
    <xf numFmtId="3" fontId="55" fillId="33" borderId="0" xfId="47" applyNumberFormat="1" applyFont="1" applyFill="1" applyAlignment="1"/>
    <xf numFmtId="3" fontId="30" fillId="0" borderId="0" xfId="51" applyNumberFormat="1" applyFill="1" applyAlignment="1">
      <alignment horizontal="left" vertical="top" wrapText="1"/>
    </xf>
    <xf numFmtId="1" fontId="20" fillId="0" borderId="0" xfId="57" quotePrefix="1" applyNumberFormat="1" applyFont="1" applyAlignment="1">
      <alignment horizontal="left"/>
    </xf>
    <xf numFmtId="1" fontId="20" fillId="0" borderId="0" xfId="57" applyNumberFormat="1" applyFont="1" applyAlignment="1">
      <alignment horizontal="centerContinuous"/>
    </xf>
    <xf numFmtId="1" fontId="20" fillId="0" borderId="0" xfId="57" applyNumberFormat="1" applyFont="1"/>
    <xf numFmtId="1" fontId="20" fillId="0" borderId="0" xfId="57" applyNumberFormat="1" applyFont="1" applyAlignment="1">
      <alignment horizontal="right"/>
    </xf>
    <xf numFmtId="1" fontId="20" fillId="0" borderId="0" xfId="57" applyNumberFormat="1" applyFont="1" applyAlignment="1">
      <alignment horizontal="left"/>
    </xf>
    <xf numFmtId="49" fontId="20" fillId="0" borderId="15" xfId="54" applyNumberFormat="1" applyFont="1" applyBorder="1" applyAlignment="1">
      <alignment horizontal="center"/>
    </xf>
    <xf numFmtId="3" fontId="20" fillId="0" borderId="15" xfId="54" applyNumberFormat="1" applyFont="1" applyBorder="1" applyAlignment="1">
      <alignment horizontal="right"/>
    </xf>
    <xf numFmtId="3" fontId="1" fillId="33" borderId="0" xfId="32" applyNumberFormat="1" applyFill="1" applyBorder="1" applyAlignment="1">
      <alignment horizontal="right"/>
    </xf>
    <xf numFmtId="3" fontId="20" fillId="33" borderId="0" xfId="47" applyNumberFormat="1" applyFont="1" applyFill="1"/>
    <xf numFmtId="3" fontId="25" fillId="33" borderId="0" xfId="47" applyNumberFormat="1" applyFont="1" applyFill="1"/>
    <xf numFmtId="3" fontId="20" fillId="33" borderId="0" xfId="55" applyNumberFormat="1" applyFont="1" applyFill="1"/>
    <xf numFmtId="0" fontId="0" fillId="33" borderId="0" xfId="0" applyFill="1" applyProtection="1">
      <protection locked="0"/>
    </xf>
    <xf numFmtId="3" fontId="26" fillId="22" borderId="16" xfId="32" quotePrefix="1" applyNumberFormat="1" applyFont="1" applyBorder="1" applyAlignment="1">
      <alignment horizontal="center"/>
    </xf>
    <xf numFmtId="3" fontId="33" fillId="33" borderId="0" xfId="55" quotePrefix="1" applyNumberFormat="1" applyFont="1" applyFill="1"/>
    <xf numFmtId="1" fontId="20" fillId="0" borderId="0" xfId="47" quotePrefix="1" applyNumberFormat="1" applyFont="1" applyAlignment="1">
      <alignment horizontal="left"/>
    </xf>
    <xf numFmtId="1" fontId="20" fillId="0" borderId="0" xfId="47" applyNumberFormat="1" applyFont="1" applyAlignment="1">
      <alignment horizontal="center"/>
    </xf>
    <xf numFmtId="1" fontId="28" fillId="0" borderId="0" xfId="47" applyNumberFormat="1" applyFont="1" applyAlignment="1">
      <alignment horizontal="left"/>
    </xf>
    <xf numFmtId="49" fontId="20" fillId="0" borderId="0" xfId="54" applyNumberFormat="1" applyFont="1" applyAlignment="1">
      <alignment horizontal="center"/>
    </xf>
    <xf numFmtId="46" fontId="0" fillId="33" borderId="0" xfId="0" applyNumberFormat="1" applyFill="1"/>
    <xf numFmtId="49" fontId="24" fillId="33" borderId="0" xfId="47" applyNumberFormat="1" applyFont="1" applyFill="1"/>
    <xf numFmtId="0" fontId="38" fillId="33" borderId="0" xfId="51" applyFont="1" applyFill="1" applyAlignment="1" applyProtection="1">
      <alignment horizontal="left"/>
      <protection locked="0"/>
    </xf>
    <xf numFmtId="171" fontId="0" fillId="33" borderId="0" xfId="0" applyNumberFormat="1" applyFill="1" applyAlignment="1">
      <alignment horizontal="center"/>
    </xf>
    <xf numFmtId="0" fontId="26" fillId="33" borderId="0" xfId="0" applyFont="1" applyFill="1" applyAlignment="1">
      <alignment horizontal="left" wrapText="1"/>
    </xf>
    <xf numFmtId="0" fontId="32" fillId="21" borderId="0" xfId="31" applyFont="1" applyAlignment="1">
      <alignment horizontal="left"/>
    </xf>
    <xf numFmtId="0" fontId="32" fillId="21" borderId="12" xfId="31" applyFont="1" applyBorder="1" applyAlignment="1">
      <alignment horizontal="left"/>
    </xf>
    <xf numFmtId="0" fontId="32" fillId="21" borderId="10" xfId="31" applyFont="1" applyBorder="1" applyAlignment="1">
      <alignment horizontal="center"/>
    </xf>
    <xf numFmtId="0" fontId="32" fillId="21" borderId="0" xfId="31" applyFont="1" applyBorder="1" applyAlignment="1">
      <alignment horizontal="center"/>
    </xf>
    <xf numFmtId="0" fontId="32" fillId="21" borderId="11" xfId="31" applyFont="1" applyBorder="1" applyAlignment="1">
      <alignment horizontal="center"/>
    </xf>
    <xf numFmtId="0" fontId="10" fillId="6" borderId="5" xfId="11" applyAlignment="1" applyProtection="1">
      <alignment horizontal="left"/>
      <protection locked="0"/>
    </xf>
    <xf numFmtId="0" fontId="32" fillId="21" borderId="11" xfId="31" applyFont="1" applyBorder="1" applyAlignment="1">
      <alignment horizontal="left"/>
    </xf>
    <xf numFmtId="0" fontId="32" fillId="21" borderId="14" xfId="31" applyFont="1" applyBorder="1" applyAlignment="1">
      <alignment horizontal="left"/>
    </xf>
    <xf numFmtId="0" fontId="32" fillId="21" borderId="13" xfId="31" applyFont="1" applyBorder="1" applyAlignment="1">
      <alignment horizontal="center" vertical="top" wrapText="1"/>
    </xf>
    <xf numFmtId="0" fontId="32" fillId="21" borderId="12" xfId="31" applyFont="1" applyBorder="1" applyAlignment="1">
      <alignment horizontal="center" vertical="top" wrapText="1"/>
    </xf>
    <xf numFmtId="0" fontId="32" fillId="21" borderId="14" xfId="31" applyFont="1" applyBorder="1" applyAlignment="1">
      <alignment horizontal="center" vertical="top" wrapText="1"/>
    </xf>
    <xf numFmtId="0" fontId="32" fillId="21" borderId="0" xfId="31" applyFont="1" applyAlignment="1">
      <alignment horizontal="center" vertical="top" wrapText="1"/>
    </xf>
    <xf numFmtId="0" fontId="32" fillId="21" borderId="20" xfId="31" applyFont="1" applyBorder="1" applyAlignment="1">
      <alignment horizontal="right" vertical="top" wrapText="1"/>
    </xf>
    <xf numFmtId="0" fontId="32" fillId="21" borderId="15" xfId="31" applyFont="1" applyBorder="1" applyAlignment="1">
      <alignment horizontal="right" vertical="top" wrapText="1"/>
    </xf>
    <xf numFmtId="0" fontId="0" fillId="0" borderId="12" xfId="0" applyBorder="1" applyAlignment="1">
      <alignment horizontal="center" vertical="top" wrapText="1"/>
    </xf>
    <xf numFmtId="0" fontId="0" fillId="0" borderId="14" xfId="0" applyBorder="1" applyAlignment="1">
      <alignment horizontal="center" vertical="top" wrapText="1"/>
    </xf>
    <xf numFmtId="0" fontId="32" fillId="21" borderId="10" xfId="31" applyFont="1" applyBorder="1" applyAlignment="1">
      <alignment horizontal="center" vertical="top" wrapText="1"/>
    </xf>
    <xf numFmtId="0" fontId="0" fillId="0" borderId="0" xfId="0" applyAlignment="1">
      <alignment vertical="top" wrapText="1"/>
    </xf>
    <xf numFmtId="0" fontId="0" fillId="0" borderId="11" xfId="0" applyBorder="1" applyAlignment="1">
      <alignment vertical="top" wrapText="1"/>
    </xf>
    <xf numFmtId="0" fontId="32" fillId="21" borderId="54" xfId="31" applyFont="1" applyBorder="1" applyAlignment="1">
      <alignment horizontal="center" vertical="top" wrapText="1"/>
    </xf>
    <xf numFmtId="0" fontId="32" fillId="21" borderId="55" xfId="31" applyFont="1" applyBorder="1" applyAlignment="1">
      <alignment horizontal="center" vertical="top" wrapText="1"/>
    </xf>
    <xf numFmtId="0" fontId="32" fillId="21" borderId="56" xfId="31" applyFont="1" applyBorder="1" applyAlignment="1">
      <alignment horizontal="center" vertical="top" wrapText="1"/>
    </xf>
    <xf numFmtId="0" fontId="32" fillId="21" borderId="26" xfId="31" applyFont="1" applyBorder="1" applyAlignment="1">
      <alignment horizontal="center" vertical="top" wrapText="1"/>
    </xf>
    <xf numFmtId="0" fontId="10" fillId="33" borderId="5" xfId="11" applyFill="1" applyAlignment="1" applyProtection="1">
      <alignment horizontal="left"/>
      <protection locked="0"/>
    </xf>
    <xf numFmtId="0" fontId="32" fillId="21" borderId="25" xfId="31" applyFont="1" applyBorder="1" applyAlignment="1">
      <alignment horizontal="center"/>
    </xf>
    <xf numFmtId="0" fontId="32" fillId="21" borderId="24" xfId="31" applyFont="1" applyBorder="1" applyAlignment="1">
      <alignment horizontal="center"/>
    </xf>
    <xf numFmtId="0" fontId="32" fillId="21" borderId="29" xfId="31" applyFont="1" applyBorder="1" applyAlignment="1">
      <alignment horizontal="center" vertical="top" wrapText="1"/>
    </xf>
    <xf numFmtId="0" fontId="32" fillId="21" borderId="52" xfId="31" applyFont="1" applyBorder="1" applyAlignment="1">
      <alignment horizontal="center" vertical="top" wrapText="1"/>
    </xf>
    <xf numFmtId="0" fontId="32" fillId="21" borderId="27" xfId="31" applyFont="1" applyBorder="1" applyAlignment="1">
      <alignment horizontal="center" vertical="top" wrapText="1"/>
    </xf>
    <xf numFmtId="0" fontId="32" fillId="21" borderId="53" xfId="31" applyFont="1" applyBorder="1" applyAlignment="1">
      <alignment horizontal="center" vertical="top" wrapText="1"/>
    </xf>
    <xf numFmtId="0" fontId="32" fillId="21" borderId="28" xfId="31" applyFont="1" applyBorder="1" applyAlignment="1">
      <alignment horizontal="center" vertical="top" wrapText="1"/>
    </xf>
    <xf numFmtId="0" fontId="32" fillId="21" borderId="23" xfId="31" applyFont="1" applyBorder="1" applyAlignment="1">
      <alignment horizontal="right" vertical="top" wrapText="1"/>
    </xf>
    <xf numFmtId="0" fontId="32" fillId="21" borderId="20" xfId="31" applyFont="1" applyBorder="1" applyAlignment="1">
      <alignment horizontal="center" vertical="top" wrapText="1"/>
    </xf>
    <xf numFmtId="0" fontId="32" fillId="21" borderId="19" xfId="31" applyFont="1" applyBorder="1" applyAlignment="1">
      <alignment horizontal="right" vertical="top" wrapText="1"/>
    </xf>
    <xf numFmtId="0" fontId="32" fillId="21" borderId="23" xfId="31" applyFont="1" applyBorder="1" applyAlignment="1">
      <alignment horizontal="center" vertical="center" wrapText="1"/>
    </xf>
    <xf numFmtId="0" fontId="32" fillId="21" borderId="20" xfId="31" applyFont="1" applyBorder="1" applyAlignment="1">
      <alignment horizontal="center" vertical="center" wrapText="1"/>
    </xf>
    <xf numFmtId="0" fontId="32" fillId="21" borderId="11" xfId="31" applyFont="1" applyBorder="1" applyAlignment="1">
      <alignment horizontal="center" vertical="center" wrapText="1"/>
    </xf>
    <xf numFmtId="0" fontId="32" fillId="21" borderId="14" xfId="31" applyFont="1" applyBorder="1" applyAlignment="1">
      <alignment horizontal="center" vertical="center" wrapText="1"/>
    </xf>
    <xf numFmtId="0" fontId="32" fillId="21" borderId="16" xfId="31" applyFont="1" applyBorder="1" applyAlignment="1">
      <alignment horizontal="center" vertical="top" wrapText="1"/>
    </xf>
    <xf numFmtId="0" fontId="32" fillId="21" borderId="17" xfId="31" applyFont="1" applyBorder="1" applyAlignment="1">
      <alignment horizontal="center" vertical="top" wrapText="1"/>
    </xf>
    <xf numFmtId="0" fontId="32" fillId="21" borderId="18" xfId="31" applyFont="1" applyBorder="1" applyAlignment="1">
      <alignment horizontal="center" vertical="top" wrapText="1"/>
    </xf>
    <xf numFmtId="0" fontId="32" fillId="21" borderId="15" xfId="31" applyFont="1" applyBorder="1" applyAlignment="1">
      <alignment horizontal="center" vertical="top" wrapText="1"/>
    </xf>
    <xf numFmtId="0" fontId="10" fillId="6" borderId="21" xfId="11" applyBorder="1" applyAlignment="1" applyProtection="1">
      <alignment horizontal="left"/>
      <protection locked="0"/>
    </xf>
    <xf numFmtId="0" fontId="10" fillId="6" borderId="30" xfId="11" applyBorder="1" applyAlignment="1" applyProtection="1">
      <alignment horizontal="left"/>
      <protection locked="0"/>
    </xf>
    <xf numFmtId="0" fontId="10" fillId="6" borderId="22" xfId="11" applyBorder="1" applyAlignment="1" applyProtection="1">
      <alignment horizontal="left"/>
      <protection locked="0"/>
    </xf>
    <xf numFmtId="0" fontId="32" fillId="21" borderId="0" xfId="31" applyFont="1" applyBorder="1" applyAlignment="1">
      <alignment horizontal="center" vertical="top" wrapText="1"/>
    </xf>
    <xf numFmtId="0" fontId="32" fillId="21" borderId="11" xfId="31" applyFont="1" applyBorder="1" applyAlignment="1">
      <alignment horizontal="center" vertical="top" wrapText="1"/>
    </xf>
    <xf numFmtId="3" fontId="26" fillId="22" borderId="32" xfId="32" applyNumberFormat="1" applyFont="1" applyBorder="1" applyAlignment="1">
      <alignment horizontal="center" vertical="center" textRotation="90"/>
    </xf>
    <xf numFmtId="3" fontId="26" fillId="22" borderId="35" xfId="32" applyNumberFormat="1" applyFont="1" applyBorder="1" applyAlignment="1">
      <alignment horizontal="center" vertical="center" textRotation="90"/>
    </xf>
    <xf numFmtId="3" fontId="26" fillId="22" borderId="37" xfId="32" applyNumberFormat="1" applyFont="1" applyBorder="1" applyAlignment="1">
      <alignment horizontal="center" vertical="center" textRotation="90"/>
    </xf>
    <xf numFmtId="3" fontId="26" fillId="22" borderId="44" xfId="32" applyNumberFormat="1" applyFont="1" applyBorder="1" applyAlignment="1">
      <alignment horizontal="center" vertical="center" textRotation="90"/>
    </xf>
    <xf numFmtId="3" fontId="26" fillId="22" borderId="45" xfId="32" applyNumberFormat="1" applyFont="1" applyBorder="1" applyAlignment="1">
      <alignment horizontal="center" vertical="center" textRotation="90"/>
    </xf>
    <xf numFmtId="3" fontId="26" fillId="22" borderId="46" xfId="32" applyNumberFormat="1" applyFont="1" applyBorder="1" applyAlignment="1">
      <alignment horizontal="center" vertical="center" textRotation="90"/>
    </xf>
    <xf numFmtId="0" fontId="32" fillId="21" borderId="58" xfId="31" applyFont="1" applyBorder="1" applyAlignment="1">
      <alignment horizontal="right" vertical="top" wrapText="1"/>
    </xf>
    <xf numFmtId="3" fontId="26" fillId="22" borderId="60" xfId="32" applyNumberFormat="1" applyFont="1" applyBorder="1" applyAlignment="1">
      <alignment horizontal="center" vertical="center"/>
    </xf>
    <xf numFmtId="3" fontId="26" fillId="22" borderId="0" xfId="32" applyNumberFormat="1" applyFont="1" applyBorder="1" applyAlignment="1">
      <alignment horizontal="center" vertical="center"/>
    </xf>
    <xf numFmtId="3" fontId="26" fillId="22" borderId="59" xfId="32" applyNumberFormat="1" applyFont="1" applyBorder="1" applyAlignment="1">
      <alignment horizontal="center" vertical="center"/>
    </xf>
    <xf numFmtId="0" fontId="32" fillId="21" borderId="62" xfId="31" applyFont="1" applyBorder="1" applyAlignment="1">
      <alignment horizontal="center" vertical="top" wrapText="1"/>
    </xf>
    <xf numFmtId="0" fontId="32" fillId="41" borderId="20" xfId="31" applyFont="1" applyFill="1" applyBorder="1" applyAlignment="1">
      <alignment horizontal="right" vertical="top" wrapText="1"/>
    </xf>
    <xf numFmtId="0" fontId="32" fillId="41" borderId="15" xfId="31" applyFont="1" applyFill="1" applyBorder="1" applyAlignment="1">
      <alignment horizontal="right" vertical="top" wrapText="1"/>
    </xf>
    <xf numFmtId="0" fontId="32" fillId="41" borderId="20" xfId="31" applyFont="1" applyFill="1" applyBorder="1" applyAlignment="1">
      <alignment horizontal="center" vertical="top" wrapText="1"/>
    </xf>
    <xf numFmtId="0" fontId="32" fillId="41" borderId="15" xfId="31" applyFont="1" applyFill="1" applyBorder="1" applyAlignment="1">
      <alignment horizontal="center" vertical="top" wrapText="1"/>
    </xf>
    <xf numFmtId="0" fontId="32" fillId="41" borderId="16" xfId="31" applyFont="1" applyFill="1" applyBorder="1" applyAlignment="1">
      <alignment horizontal="center" vertical="top" wrapText="1"/>
    </xf>
    <xf numFmtId="0" fontId="32" fillId="41" borderId="18" xfId="31" applyFont="1" applyFill="1" applyBorder="1" applyAlignment="1">
      <alignment horizontal="center" vertical="top" wrapText="1"/>
    </xf>
    <xf numFmtId="0" fontId="32" fillId="41" borderId="23" xfId="31" applyFont="1" applyFill="1" applyBorder="1" applyAlignment="1">
      <alignment horizontal="center" vertical="center" wrapText="1"/>
    </xf>
    <xf numFmtId="0" fontId="32" fillId="41" borderId="20" xfId="31" applyFont="1" applyFill="1" applyBorder="1" applyAlignment="1">
      <alignment horizontal="center" vertical="center" wrapText="1"/>
    </xf>
    <xf numFmtId="0" fontId="32" fillId="41" borderId="17" xfId="31" applyFont="1" applyFill="1" applyBorder="1" applyAlignment="1">
      <alignment horizontal="center" vertical="top" wrapText="1"/>
    </xf>
    <xf numFmtId="0" fontId="32" fillId="41" borderId="16" xfId="31" applyFont="1" applyFill="1" applyBorder="1" applyAlignment="1">
      <alignment horizontal="center" vertical="center" wrapText="1"/>
    </xf>
    <xf numFmtId="0" fontId="32" fillId="41" borderId="17" xfId="31" applyFont="1" applyFill="1" applyBorder="1" applyAlignment="1">
      <alignment horizontal="center" vertical="center" wrapText="1"/>
    </xf>
    <xf numFmtId="0" fontId="32" fillId="41" borderId="18" xfId="31" applyFont="1" applyFill="1" applyBorder="1" applyAlignment="1">
      <alignment horizontal="center" vertical="center" wrapText="1"/>
    </xf>
    <xf numFmtId="1" fontId="26" fillId="0" borderId="0" xfId="0" applyNumberFormat="1" applyFont="1" applyBorder="1" applyAlignment="1">
      <alignment horizontal="center" wrapText="1"/>
    </xf>
    <xf numFmtId="1" fontId="20" fillId="0" borderId="0" xfId="0" applyNumberFormat="1" applyFont="1" applyFill="1" applyBorder="1" applyAlignment="1">
      <alignment horizontal="center"/>
    </xf>
    <xf numFmtId="1" fontId="20" fillId="0" borderId="0" xfId="47" applyNumberFormat="1" applyFont="1" applyFill="1" applyBorder="1" applyAlignment="1">
      <alignment horizontal="center"/>
    </xf>
    <xf numFmtId="1" fontId="20" fillId="0" borderId="0" xfId="47" applyNumberFormat="1" applyFont="1" applyFill="1" applyAlignment="1">
      <alignment horizontal="center"/>
    </xf>
    <xf numFmtId="1" fontId="20" fillId="0" borderId="0" xfId="47" applyNumberFormat="1" applyFont="1" applyAlignment="1">
      <alignment horizontal="center"/>
    </xf>
    <xf numFmtId="1" fontId="20" fillId="0" borderId="0" xfId="49" applyNumberFormat="1" applyFont="1" applyFill="1" applyBorder="1" applyAlignment="1">
      <alignment horizontal="center"/>
    </xf>
    <xf numFmtId="3" fontId="18" fillId="0" borderId="59" xfId="0" applyNumberFormat="1" applyFont="1" applyBorder="1" applyAlignment="1">
      <alignment horizontal="center"/>
    </xf>
  </cellXfs>
  <cellStyles count="9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53" builtinId="3"/>
    <cellStyle name="Comma 2" xfId="48" xr:uid="{00000000-0005-0000-0000-00001C000000}"/>
    <cellStyle name="Comma 2 2" xfId="56" xr:uid="{00000000-0005-0000-0000-00001D000000}"/>
    <cellStyle name="Comma 2 2 2" xfId="92" xr:uid="{5DDE6BCE-E4E8-403A-A064-66C1A8CF7063}"/>
    <cellStyle name="Comma 2 3" xfId="89" xr:uid="{F8D8C3C1-E726-41A0-BA19-E8D8BB41DBDD}"/>
    <cellStyle name="Comma 3" xfId="50" xr:uid="{00000000-0005-0000-0000-00001E000000}"/>
    <cellStyle name="Comma 3 2" xfId="58" xr:uid="{00000000-0005-0000-0000-00001F000000}"/>
    <cellStyle name="Comma 3 2 2" xfId="93" xr:uid="{0D2C7DB3-EE14-4F7F-969D-522F7AE270B3}"/>
    <cellStyle name="Comma 3 3" xfId="90" xr:uid="{768C5E8D-E2FD-41B8-91C6-A8C78CB428B6}"/>
    <cellStyle name="Comma 4" xfId="74" xr:uid="{00000000-0005-0000-0000-000020000000}"/>
    <cellStyle name="Comma 4 2" xfId="94" xr:uid="{B4474C73-4548-40E4-A72E-60B285B101F1}"/>
    <cellStyle name="Comma 5" xfId="91" xr:uid="{5E40F9CD-7D9E-4ED2-88F0-092A19221975}"/>
    <cellStyle name="Data_Total" xfId="65" xr:uid="{00000000-0005-0000-0000-000021000000}"/>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eadings" xfId="63" xr:uid="{00000000-0005-0000-0000-000028000000}"/>
    <cellStyle name="Headings 2" xfId="60" xr:uid="{00000000-0005-0000-0000-000029000000}"/>
    <cellStyle name="Headings 2 2" xfId="80" xr:uid="{00000000-0005-0000-0000-00002A000000}"/>
    <cellStyle name="Headings 3" xfId="77" xr:uid="{00000000-0005-0000-0000-00002B000000}"/>
    <cellStyle name="Headings 3 2" xfId="83" xr:uid="{00000000-0005-0000-0000-00002C000000}"/>
    <cellStyle name="Headings 3 3" xfId="87" xr:uid="{00000000-0005-0000-0000-00002D000000}"/>
    <cellStyle name="Hyperlink" xfId="51" builtinId="8"/>
    <cellStyle name="Input" xfId="10" builtinId="20" customBuiltin="1"/>
    <cellStyle name="Linked Cell" xfId="13" builtinId="24" customBuiltin="1"/>
    <cellStyle name="Neutral" xfId="9" builtinId="28" customBuiltin="1"/>
    <cellStyle name="Normal" xfId="0" builtinId="0"/>
    <cellStyle name="Normal 2" xfId="43" xr:uid="{00000000-0005-0000-0000-000033000000}"/>
    <cellStyle name="Normal 2 2" xfId="46" xr:uid="{00000000-0005-0000-0000-000034000000}"/>
    <cellStyle name="Normal 2 2 2" xfId="55" xr:uid="{00000000-0005-0000-0000-000035000000}"/>
    <cellStyle name="Normal 2 3" xfId="45" xr:uid="{00000000-0005-0000-0000-000036000000}"/>
    <cellStyle name="Normal 2 4" xfId="67" xr:uid="{00000000-0005-0000-0000-000037000000}"/>
    <cellStyle name="Normal 3" xfId="44" xr:uid="{00000000-0005-0000-0000-000038000000}"/>
    <cellStyle name="Normal 3 2" xfId="54" xr:uid="{00000000-0005-0000-0000-000039000000}"/>
    <cellStyle name="Normal 4" xfId="47" xr:uid="{00000000-0005-0000-0000-00003A000000}"/>
    <cellStyle name="Normal 5" xfId="49" xr:uid="{00000000-0005-0000-0000-00003B000000}"/>
    <cellStyle name="Normal 5 2" xfId="57" xr:uid="{00000000-0005-0000-0000-00003C000000}"/>
    <cellStyle name="Normal 6" xfId="59" xr:uid="{00000000-0005-0000-0000-00003D000000}"/>
    <cellStyle name="Normal 6 2" xfId="79" xr:uid="{00000000-0005-0000-0000-00003E000000}"/>
    <cellStyle name="Normal 7" xfId="71" xr:uid="{00000000-0005-0000-0000-00003F000000}"/>
    <cellStyle name="Normal 8" xfId="75" xr:uid="{00000000-0005-0000-0000-000040000000}"/>
    <cellStyle name="Normal 8 2" xfId="81" xr:uid="{00000000-0005-0000-0000-000041000000}"/>
    <cellStyle name="Normal 8 3" xfId="85" xr:uid="{00000000-0005-0000-0000-000042000000}"/>
    <cellStyle name="Note" xfId="16" builtinId="10" customBuiltin="1"/>
    <cellStyle name="Note 2" xfId="68" xr:uid="{00000000-0005-0000-0000-000044000000}"/>
    <cellStyle name="Note 3" xfId="73" xr:uid="{00000000-0005-0000-0000-000045000000}"/>
    <cellStyle name="Output" xfId="11" builtinId="21" customBuiltin="1"/>
    <cellStyle name="Percent" xfId="1" builtinId="5"/>
    <cellStyle name="Percent 2" xfId="72" xr:uid="{00000000-0005-0000-0000-000048000000}"/>
    <cellStyle name="Row_CategoryHeadings" xfId="64" xr:uid="{00000000-0005-0000-0000-000049000000}"/>
    <cellStyle name="Source" xfId="62" xr:uid="{00000000-0005-0000-0000-00004A000000}"/>
    <cellStyle name="Source 2" xfId="69" xr:uid="{00000000-0005-0000-0000-00004B000000}"/>
    <cellStyle name="Source 3" xfId="76" xr:uid="{00000000-0005-0000-0000-00004C000000}"/>
    <cellStyle name="Source 3 2" xfId="82" xr:uid="{00000000-0005-0000-0000-00004D000000}"/>
    <cellStyle name="Source 3 3" xfId="86" xr:uid="{00000000-0005-0000-0000-00004E000000}"/>
    <cellStyle name="Style3" xfId="52" xr:uid="{00000000-0005-0000-0000-00004F000000}"/>
    <cellStyle name="Table_Name" xfId="61" xr:uid="{00000000-0005-0000-0000-000050000000}"/>
    <cellStyle name="Title" xfId="2" builtinId="15" customBuiltin="1"/>
    <cellStyle name="Total" xfId="18" builtinId="25" customBuiltin="1"/>
    <cellStyle name="Warning Text" xfId="15" builtinId="11" customBuiltin="1"/>
    <cellStyle name="Warnings" xfId="66" xr:uid="{00000000-0005-0000-0000-000054000000}"/>
    <cellStyle name="Warnings 2" xfId="70" xr:uid="{00000000-0005-0000-0000-000055000000}"/>
    <cellStyle name="Warnings 3" xfId="78" xr:uid="{00000000-0005-0000-0000-000056000000}"/>
    <cellStyle name="Warnings 3 2" xfId="84" xr:uid="{00000000-0005-0000-0000-000057000000}"/>
    <cellStyle name="Warnings 3 3" xfId="88" xr:uid="{00000000-0005-0000-0000-000058000000}"/>
  </cellStyles>
  <dxfs count="53">
    <dxf>
      <fill>
        <patternFill patternType="none">
          <fgColor indexed="64"/>
          <bgColor auto="1"/>
        </patternFill>
      </fill>
    </dxf>
    <dxf>
      <fill>
        <patternFill patternType="none">
          <fgColor indexed="64"/>
          <bgColor auto="1"/>
        </patternFill>
      </fill>
      <alignment horizontal="general"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auto="1"/>
        <name val="Calibri"/>
        <scheme val="minor"/>
      </font>
      <numFmt numFmtId="3" formatCode="#,##0"/>
    </dxf>
    <dxf>
      <font>
        <b val="0"/>
        <i val="0"/>
        <strike val="0"/>
        <condense val="0"/>
        <extend val="0"/>
        <outline val="0"/>
        <shadow val="0"/>
        <u val="none"/>
        <vertAlign val="baseline"/>
        <sz val="10"/>
        <color auto="1"/>
        <name val="Calibri"/>
        <scheme val="minor"/>
      </font>
      <numFmt numFmtId="3" formatCode="#,##0"/>
    </dxf>
    <dxf>
      <font>
        <b val="0"/>
        <i val="0"/>
        <strike val="0"/>
        <condense val="0"/>
        <extend val="0"/>
        <outline val="0"/>
        <shadow val="0"/>
        <u val="none"/>
        <vertAlign val="baseline"/>
        <sz val="10"/>
        <color auto="1"/>
        <name val="Calibri"/>
        <scheme val="minor"/>
      </font>
      <numFmt numFmtId="3" formatCode="#,##0"/>
    </dxf>
    <dxf>
      <font>
        <b val="0"/>
        <i val="0"/>
        <strike val="0"/>
        <condense val="0"/>
        <extend val="0"/>
        <outline val="0"/>
        <shadow val="0"/>
        <u val="none"/>
        <vertAlign val="baseline"/>
        <sz val="10"/>
        <color auto="1"/>
        <name val="Calibri"/>
        <scheme val="minor"/>
      </font>
      <numFmt numFmtId="3" formatCode="#,##0"/>
    </dxf>
    <dxf>
      <font>
        <b val="0"/>
        <i val="0"/>
        <strike val="0"/>
        <condense val="0"/>
        <extend val="0"/>
        <outline val="0"/>
        <shadow val="0"/>
        <u val="none"/>
        <vertAlign val="baseline"/>
        <sz val="10"/>
        <color auto="1"/>
        <name val="Calibri"/>
        <scheme val="minor"/>
      </font>
      <numFmt numFmtId="3" formatCode="#,##0"/>
    </dxf>
    <dxf>
      <font>
        <b val="0"/>
        <i val="0"/>
        <strike val="0"/>
        <condense val="0"/>
        <extend val="0"/>
        <outline val="0"/>
        <shadow val="0"/>
        <u val="none"/>
        <vertAlign val="baseline"/>
        <sz val="10"/>
        <color auto="1"/>
        <name val="Calibri"/>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auto="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3" formatCode="#,##0"/>
    </dxf>
    <dxf>
      <font>
        <b val="0"/>
        <i val="0"/>
        <strike val="0"/>
        <condense val="0"/>
        <extend val="0"/>
        <outline val="0"/>
        <shadow val="0"/>
        <u val="none"/>
        <vertAlign val="baseline"/>
        <sz val="10"/>
        <color auto="1"/>
        <name val="Calibri"/>
        <scheme val="minor"/>
      </font>
      <numFmt numFmtId="3" formatCode="#,##0"/>
    </dxf>
    <dxf>
      <font>
        <b val="0"/>
        <i val="0"/>
        <strike val="0"/>
        <condense val="0"/>
        <extend val="0"/>
        <outline val="0"/>
        <shadow val="0"/>
        <u val="none"/>
        <vertAlign val="baseline"/>
        <sz val="10"/>
        <color auto="1"/>
        <name val="Calibri"/>
        <scheme val="minor"/>
      </font>
      <numFmt numFmtId="3" formatCode="#,##0"/>
    </dxf>
    <dxf>
      <font>
        <b val="0"/>
        <i val="0"/>
        <strike val="0"/>
        <condense val="0"/>
        <extend val="0"/>
        <outline val="0"/>
        <shadow val="0"/>
        <u val="none"/>
        <vertAlign val="baseline"/>
        <sz val="10"/>
        <color auto="1"/>
        <name val="Calibri"/>
        <scheme val="minor"/>
      </font>
      <numFmt numFmtId="3" formatCode="#,##0"/>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fill>
        <patternFill patternType="solid">
          <fgColor indexed="64"/>
          <bgColor theme="0"/>
        </patternFill>
      </fill>
    </dxf>
    <dxf>
      <font>
        <b val="0"/>
        <i val="0"/>
        <strike val="0"/>
        <condense val="0"/>
        <extend val="0"/>
        <outline val="0"/>
        <shadow val="0"/>
        <u val="none"/>
        <vertAlign val="baseline"/>
        <sz val="10"/>
        <color auto="1"/>
        <name val="Calibri"/>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0"/>
        <name val="Calibri"/>
        <scheme val="minor"/>
      </font>
    </dxf>
    <dxf>
      <font>
        <b val="0"/>
        <i val="0"/>
        <strike val="0"/>
        <condense val="0"/>
        <extend val="0"/>
        <outline val="0"/>
        <shadow val="0"/>
        <u val="none"/>
        <vertAlign val="baseline"/>
        <sz val="10"/>
        <color auto="1"/>
        <name val="Calibri"/>
        <scheme val="minor"/>
      </font>
      <numFmt numFmtId="1" formatCode="0"/>
      <alignment horizontal="right" vertical="top" textRotation="0" wrapText="1" indent="0" justifyLastLine="0" shrinkToFit="0" readingOrder="0"/>
    </dxf>
    <dxf>
      <font>
        <strike val="0"/>
        <outline val="0"/>
        <shadow val="0"/>
        <vertAlign val="baseline"/>
        <sz val="10"/>
        <name val="Calibri"/>
        <scheme val="minor"/>
      </font>
      <alignment horizontal="right" vertical="top" textRotation="0" indent="0" justifyLastLine="0" shrinkToFit="0" readingOrder="0"/>
    </dxf>
    <dxf>
      <font>
        <strike val="0"/>
        <outline val="0"/>
        <shadow val="0"/>
        <vertAlign val="baseline"/>
        <sz val="10"/>
        <name val="Calibri"/>
        <scheme val="minor"/>
      </font>
      <alignment horizontal="right" vertical="top" textRotation="0" indent="0" justifyLastLine="0" shrinkToFit="0" readingOrder="0"/>
    </dxf>
    <dxf>
      <font>
        <b val="0"/>
        <i val="0"/>
        <strike val="0"/>
        <condense val="0"/>
        <extend val="0"/>
        <outline val="0"/>
        <shadow val="0"/>
        <u val="none"/>
        <vertAlign val="baseline"/>
        <sz val="10"/>
        <color auto="1"/>
        <name val="Calibri"/>
        <scheme val="minor"/>
      </font>
      <numFmt numFmtId="3" formatCode="#,##0"/>
      <alignment horizontal="right"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 formatCode="#,##0"/>
      <alignment horizontal="right"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 formatCode="#,##0"/>
      <alignment horizontal="right"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 formatCode="#,##0"/>
      <alignment horizontal="right"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 formatCode="#,##0"/>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 formatCode="#,##0"/>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1" formatCode="0"/>
      <alignment horizontal="right"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1" formatCode="0"/>
      <alignment horizontal="right" vertical="top" textRotation="0" wrapText="1" indent="0" justifyLastLine="0" shrinkToFit="0" readingOrder="0"/>
    </dxf>
  </dxfs>
  <tableStyles count="0" defaultTableStyle="TableStyleMedium2" defaultPivotStyle="PivotStyleLight16"/>
  <colors>
    <mruColors>
      <color rgb="FF8C8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london.gov.uk/census"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137160</xdr:colOff>
      <xdr:row>0</xdr:row>
      <xdr:rowOff>60960</xdr:rowOff>
    </xdr:from>
    <xdr:to>
      <xdr:col>9</xdr:col>
      <xdr:colOff>181311</xdr:colOff>
      <xdr:row>2</xdr:row>
      <xdr:rowOff>146685</xdr:rowOff>
    </xdr:to>
    <xdr:pic>
      <xdr:nvPicPr>
        <xdr:cNvPr id="3" name="Picture 1" descr="lcis-final.pn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rcRect/>
        <a:stretch>
          <a:fillRect/>
        </a:stretch>
      </xdr:blipFill>
      <xdr:spPr bwMode="auto">
        <a:xfrm>
          <a:off x="2705100" y="60960"/>
          <a:ext cx="2876550" cy="565785"/>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J35" totalsRowShown="0" headerRowDxfId="52" dataDxfId="51" headerRowCellStyle="Normal 2" dataCellStyle="Normal 2">
  <tableColumns count="10">
    <tableColumn id="1" xr3:uid="{00000000-0010-0000-0000-000001000000}" name="Table Number" dataDxfId="50" dataCellStyle="Normal 2"/>
    <tableColumn id="2" xr3:uid="{00000000-0010-0000-0000-000002000000}" name="Table Contents" dataDxfId="49" dataCellStyle="Normal 2"/>
    <tableColumn id="3" xr3:uid="{00000000-0010-0000-0000-000003000000}" name="Data Link" dataDxfId="48" dataCellStyle="Normal 2"/>
    <tableColumn id="4" xr3:uid="{00000000-0010-0000-0000-000004000000}" name="1961_x000a_County Report (CR)_x000a_Research Memorandum (RM)" dataDxfId="47" dataCellStyle="Normal 2"/>
    <tableColumn id="5" xr3:uid="{00000000-0010-0000-0000-000005000000}" name="1971_x000a_County Report (CR)_x000a_Research Memorandum (RM)" dataDxfId="46" dataCellStyle="Normal 2"/>
    <tableColumn id="6" xr3:uid="{00000000-0010-0000-0000-000006000000}" name="1981_x000a_County Report (CR)_x000a_Small Area Statistics (SAS)" dataDxfId="45" dataCellStyle="Normal 2"/>
    <tableColumn id="7" xr3:uid="{00000000-0010-0000-0000-000007000000}" name="1991_x000a_Small Area Statistics (SAS) Specially Commissioned Tables (SCT)" dataDxfId="44" dataCellStyle="Normal 2"/>
    <tableColumn id="8" xr3:uid="{00000000-0010-0000-0000-000008000000}" name="2001_x000a_Theme Table (TT)_x000a_Standard Tables (ST)_x000a_Specially Commissioned Tables (SCT)_x000a_Key Statistics (KS)" dataDxfId="43"/>
    <tableColumn id="9" xr3:uid="{00000000-0010-0000-0000-000009000000}" name="2011_x000a_Key Statistics (KS)_x000a_Quick Statistics (QS)_x000a_Commissioned Tables (CT)_x000a_Detailed Characteristics (DC)_x000a_" dataDxfId="42"/>
    <tableColumn id="10" xr3:uid="{20387554-4644-4464-8700-5360C043FE29}" name="2021_x000a_Topic Summaries (TS)_x000a_Ready Made (RM)_x000a_Many outputs come from the flexible table builder (FTB)_x000a_" dataDxfId="41" dataCellStyle="Normal 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9" displayName="Table9" ref="A4:X42" totalsRowShown="0" headerRowDxfId="40" dataDxfId="39">
  <tableColumns count="24">
    <tableColumn id="1" xr3:uid="{00000000-0010-0000-0100-000001000000}" name="Figures are in 000s" dataDxfId="38" dataCellStyle="Normal 2"/>
    <tableColumn id="2" xr3:uid="{00000000-0010-0000-0100-000002000000}" name="1801" dataDxfId="37" dataCellStyle="Normal 2"/>
    <tableColumn id="3" xr3:uid="{00000000-0010-0000-0100-000003000000}" name="1811" dataDxfId="36" dataCellStyle="Normal 2"/>
    <tableColumn id="4" xr3:uid="{00000000-0010-0000-0100-000004000000}" name="1821" dataDxfId="35" dataCellStyle="Normal 2"/>
    <tableColumn id="5" xr3:uid="{00000000-0010-0000-0100-000005000000}" name="1831" dataDxfId="34" dataCellStyle="Normal 2"/>
    <tableColumn id="6" xr3:uid="{00000000-0010-0000-0100-000006000000}" name="1841" dataDxfId="33" dataCellStyle="Normal 2"/>
    <tableColumn id="7" xr3:uid="{00000000-0010-0000-0100-000007000000}" name="1851" dataDxfId="32" dataCellStyle="Normal 2"/>
    <tableColumn id="8" xr3:uid="{00000000-0010-0000-0100-000008000000}" name="1861" dataDxfId="31" dataCellStyle="Normal 2"/>
    <tableColumn id="9" xr3:uid="{00000000-0010-0000-0100-000009000000}" name="1871" dataDxfId="30" dataCellStyle="Normal 2"/>
    <tableColumn id="10" xr3:uid="{00000000-0010-0000-0100-00000A000000}" name="1881" dataDxfId="29" dataCellStyle="Normal 2"/>
    <tableColumn id="11" xr3:uid="{00000000-0010-0000-0100-00000B000000}" name="1891" dataDxfId="28" dataCellStyle="Normal 2"/>
    <tableColumn id="12" xr3:uid="{00000000-0010-0000-0100-00000C000000}" name="1901" dataDxfId="27" dataCellStyle="Normal 2"/>
    <tableColumn id="13" xr3:uid="{00000000-0010-0000-0100-00000D000000}" name="1911" dataDxfId="26" dataCellStyle="Normal 2"/>
    <tableColumn id="14" xr3:uid="{00000000-0010-0000-0100-00000E000000}" name="1921" dataDxfId="25" dataCellStyle="Normal 2"/>
    <tableColumn id="15" xr3:uid="{00000000-0010-0000-0100-00000F000000}" name="1931" dataDxfId="24" dataCellStyle="Normal 2"/>
    <tableColumn id="16" xr3:uid="{00000000-0010-0000-0100-000010000000}" name="1939" dataDxfId="23" dataCellStyle="Normal 2"/>
    <tableColumn id="17" xr3:uid="{00000000-0010-0000-0100-000011000000}" name="1951" dataDxfId="22" dataCellStyle="Normal 2"/>
    <tableColumn id="18" xr3:uid="{00000000-0010-0000-0100-000012000000}" name="1961" dataDxfId="21" dataCellStyle="Normal 2"/>
    <tableColumn id="19" xr3:uid="{00000000-0010-0000-0100-000013000000}" name="1971" dataDxfId="20" dataCellStyle="Normal 2"/>
    <tableColumn id="20" xr3:uid="{00000000-0010-0000-0100-000014000000}" name="1981" dataDxfId="19" dataCellStyle="Normal 2"/>
    <tableColumn id="21" xr3:uid="{00000000-0010-0000-0100-000015000000}" name="1991" dataDxfId="18" dataCellStyle="Normal 2"/>
    <tableColumn id="22" xr3:uid="{00000000-0010-0000-0100-000016000000}" name="2001" dataDxfId="17" dataCellStyle="Normal 2"/>
    <tableColumn id="24" xr3:uid="{00000000-0010-0000-0100-000018000000}" name="2011" dataDxfId="16"/>
    <tableColumn id="23" xr3:uid="{73842249-9FE4-4ABA-8C2A-384F7D0EDD39}" name="2021" dataDxfId="15" dataCellStyle="Normal 2"/>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94" displayName="Table94" ref="A3:H41" totalsRowShown="0" headerRowDxfId="14" dataDxfId="13">
  <tableColumns count="8">
    <tableColumn id="1" xr3:uid="{00000000-0010-0000-0200-000001000000}" name="Local Authority" dataDxfId="12" dataCellStyle="Normal 2"/>
    <tableColumn id="2" xr3:uid="{00000000-0010-0000-0200-000002000000}" name="1961" dataDxfId="11" dataCellStyle="Normal 2"/>
    <tableColumn id="3" xr3:uid="{00000000-0010-0000-0200-000003000000}" name="1971" dataDxfId="10" dataCellStyle="Normal 2"/>
    <tableColumn id="4" xr3:uid="{00000000-0010-0000-0200-000004000000}" name="1981" dataDxfId="9" dataCellStyle="Normal 2"/>
    <tableColumn id="5" xr3:uid="{00000000-0010-0000-0200-000005000000}" name="1991" dataDxfId="8" dataCellStyle="Normal 2"/>
    <tableColumn id="6" xr3:uid="{00000000-0010-0000-0200-000006000000}" name="2001" dataDxfId="7" dataCellStyle="Normal 2"/>
    <tableColumn id="16385" xr3:uid="{00000000-0010-0000-0200-000001400000}" name="2011" dataDxfId="6" dataCellStyle="Normal 2"/>
    <tableColumn id="7" xr3:uid="{509504D9-A356-4240-B187-7F0AD73FB8B3}" name="2021" dataDxfId="5" dataCellStyle="Normal 2"/>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C36" totalsRowShown="0" headerRowDxfId="4" dataDxfId="3">
  <tableColumns count="3">
    <tableColumn id="1" xr3:uid="{00000000-0010-0000-0300-000001000000}" name="Topic" dataDxfId="2"/>
    <tableColumn id="2" xr3:uid="{00000000-0010-0000-0300-000002000000}" name="Definition" dataDxfId="1"/>
    <tableColumn id="3" xr3:uid="{7D0DA7C3-0846-4701-9636-60B507F0EF42}" name="relevant to:" dataDxfId="0"/>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ensus@london.gov.uk" TargetMode="External"/><Relationship Id="rId1" Type="http://schemas.openxmlformats.org/officeDocument/2006/relationships/hyperlink" Target="http://saspac.org/"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4">
    <pageSetUpPr autoPageBreaks="0"/>
  </sheetPr>
  <dimension ref="B1:F31"/>
  <sheetViews>
    <sheetView zoomScale="85" zoomScaleNormal="85" workbookViewId="0">
      <selection activeCell="J41" sqref="J41"/>
    </sheetView>
  </sheetViews>
  <sheetFormatPr defaultColWidth="8.85546875" defaultRowHeight="15" x14ac:dyDescent="0.25"/>
  <cols>
    <col min="1" max="1" width="1.85546875" style="1" customWidth="1"/>
    <col min="2" max="2" width="8.85546875" style="1" customWidth="1"/>
    <col min="3" max="5" width="8.85546875" style="1"/>
    <col min="6" max="6" width="19.42578125" style="1" bestFit="1" customWidth="1"/>
    <col min="7" max="7" width="8.42578125" style="1" customWidth="1"/>
    <col min="8" max="8" width="4.5703125" style="1" customWidth="1"/>
    <col min="9" max="16384" width="8.85546875" style="1"/>
  </cols>
  <sheetData>
    <row r="1" spans="2:2" ht="23.25" x14ac:dyDescent="0.35">
      <c r="B1" s="141" t="s">
        <v>515</v>
      </c>
    </row>
    <row r="3" spans="2:2" x14ac:dyDescent="0.25">
      <c r="B3" s="142" t="s">
        <v>497</v>
      </c>
    </row>
    <row r="5" spans="2:2" s="156" customFormat="1" x14ac:dyDescent="0.25">
      <c r="B5" s="156" t="s">
        <v>517</v>
      </c>
    </row>
    <row r="6" spans="2:2" s="156" customFormat="1" x14ac:dyDescent="0.25">
      <c r="B6" s="156" t="s">
        <v>516</v>
      </c>
    </row>
    <row r="7" spans="2:2" s="156" customFormat="1" x14ac:dyDescent="0.25"/>
    <row r="8" spans="2:2" s="156" customFormat="1" x14ac:dyDescent="0.25">
      <c r="B8" s="156" t="s">
        <v>2978</v>
      </c>
    </row>
    <row r="9" spans="2:2" s="156" customFormat="1" x14ac:dyDescent="0.25">
      <c r="B9" s="156" t="s">
        <v>2979</v>
      </c>
    </row>
    <row r="10" spans="2:2" s="156" customFormat="1" x14ac:dyDescent="0.25"/>
    <row r="11" spans="2:2" s="156" customFormat="1" x14ac:dyDescent="0.25">
      <c r="B11" s="156" t="s">
        <v>510</v>
      </c>
    </row>
    <row r="12" spans="2:2" s="156" customFormat="1" x14ac:dyDescent="0.25">
      <c r="B12" s="156" t="s">
        <v>512</v>
      </c>
    </row>
    <row r="13" spans="2:2" s="156" customFormat="1" x14ac:dyDescent="0.25">
      <c r="B13" s="156" t="s">
        <v>513</v>
      </c>
    </row>
    <row r="14" spans="2:2" s="156" customFormat="1" x14ac:dyDescent="0.25">
      <c r="B14" s="156" t="s">
        <v>514</v>
      </c>
    </row>
    <row r="16" spans="2:2" x14ac:dyDescent="0.25">
      <c r="B16" s="142" t="s">
        <v>498</v>
      </c>
    </row>
    <row r="18" spans="2:6" x14ac:dyDescent="0.25">
      <c r="B18" s="1" t="s">
        <v>499</v>
      </c>
    </row>
    <row r="19" spans="2:6" x14ac:dyDescent="0.25">
      <c r="B19" s="1" t="s">
        <v>500</v>
      </c>
    </row>
    <row r="21" spans="2:6" x14ac:dyDescent="0.25">
      <c r="B21" s="142" t="s">
        <v>2773</v>
      </c>
    </row>
    <row r="22" spans="2:6" x14ac:dyDescent="0.25">
      <c r="B22" s="594">
        <v>45629</v>
      </c>
      <c r="C22" s="594"/>
    </row>
    <row r="23" spans="2:6" x14ac:dyDescent="0.25">
      <c r="F23" s="480"/>
    </row>
    <row r="25" spans="2:6" x14ac:dyDescent="0.25">
      <c r="B25" s="1" t="s">
        <v>501</v>
      </c>
    </row>
    <row r="26" spans="2:6" x14ac:dyDescent="0.25">
      <c r="B26" s="143" t="s">
        <v>504</v>
      </c>
    </row>
    <row r="27" spans="2:6" x14ac:dyDescent="0.25">
      <c r="B27" s="143"/>
    </row>
    <row r="28" spans="2:6" x14ac:dyDescent="0.25">
      <c r="B28" s="2" t="s">
        <v>503</v>
      </c>
    </row>
    <row r="29" spans="2:6" x14ac:dyDescent="0.25">
      <c r="B29" s="143" t="s">
        <v>502</v>
      </c>
    </row>
    <row r="30" spans="2:6" x14ac:dyDescent="0.25">
      <c r="B30" s="143"/>
    </row>
    <row r="31" spans="2:6" ht="21" x14ac:dyDescent="0.35">
      <c r="B31" s="593" t="s">
        <v>505</v>
      </c>
      <c r="C31" s="593"/>
      <c r="D31" s="593"/>
    </row>
  </sheetData>
  <mergeCells count="2">
    <mergeCell ref="B31:D31"/>
    <mergeCell ref="B22:C22"/>
  </mergeCells>
  <hyperlinks>
    <hyperlink ref="B29" r:id="rId1" xr:uid="{00000000-0004-0000-0000-000000000000}"/>
    <hyperlink ref="B26" r:id="rId2" xr:uid="{00000000-0004-0000-0000-000001000000}"/>
    <hyperlink ref="B31" location="Contents!A1" display="Contents" xr:uid="{00000000-0004-0000-0000-000002000000}"/>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5">
    <pageSetUpPr autoPageBreaks="0"/>
  </sheetPr>
  <dimension ref="A1:AG109"/>
  <sheetViews>
    <sheetView workbookViewId="0">
      <pane ySplit="3" topLeftCell="A4" activePane="bottomLeft" state="frozen"/>
      <selection pane="bottomLeft" activeCell="B33" sqref="B33"/>
    </sheetView>
  </sheetViews>
  <sheetFormatPr defaultColWidth="8.85546875" defaultRowHeight="15" x14ac:dyDescent="0.25"/>
  <cols>
    <col min="1" max="1" width="12.7109375" style="1" customWidth="1"/>
    <col min="2" max="13" width="14.28515625" style="1" customWidth="1"/>
    <col min="14" max="19" width="8.85546875" style="1"/>
    <col min="20" max="26" width="8.85546875" style="1" hidden="1" customWidth="1"/>
    <col min="27" max="32" width="0" style="1" hidden="1" customWidth="1"/>
    <col min="33" max="16384" width="8.85546875" style="1"/>
  </cols>
  <sheetData>
    <row r="1" spans="1:33" s="2" customFormat="1" x14ac:dyDescent="0.25">
      <c r="A1" s="15" t="s">
        <v>2734</v>
      </c>
      <c r="B1" s="16"/>
      <c r="C1" s="16"/>
      <c r="D1" s="16"/>
      <c r="E1" s="16"/>
      <c r="F1" s="16"/>
      <c r="N1" s="28" t="s">
        <v>68</v>
      </c>
      <c r="O1" s="27"/>
      <c r="P1" s="619" t="s">
        <v>67</v>
      </c>
      <c r="Q1" s="619"/>
      <c r="R1" s="619"/>
    </row>
    <row r="2" spans="1:33" s="2" customFormat="1" x14ac:dyDescent="0.25">
      <c r="A2" s="185" t="s">
        <v>2869</v>
      </c>
      <c r="B2" s="16"/>
      <c r="C2" s="16"/>
      <c r="D2" s="16"/>
      <c r="E2" s="16"/>
      <c r="F2" s="16"/>
      <c r="N2" s="29"/>
      <c r="O2" s="27"/>
      <c r="P2" s="457" t="s">
        <v>452</v>
      </c>
      <c r="Q2" s="153"/>
      <c r="R2" s="153"/>
    </row>
    <row r="3" spans="1:33" s="2" customFormat="1" x14ac:dyDescent="0.25">
      <c r="A3" s="144"/>
      <c r="B3" s="16"/>
      <c r="C3" s="16"/>
      <c r="D3" s="16"/>
      <c r="E3" s="16"/>
      <c r="F3" s="16"/>
      <c r="P3" s="155" t="s">
        <v>322</v>
      </c>
      <c r="Q3" s="153"/>
      <c r="R3" s="153"/>
    </row>
    <row r="4" spans="1:33" s="2" customFormat="1" ht="25.5" customHeight="1" x14ac:dyDescent="0.25">
      <c r="A4" s="620" t="s">
        <v>69</v>
      </c>
      <c r="B4" s="618" t="s">
        <v>2632</v>
      </c>
      <c r="C4" s="622"/>
      <c r="D4" s="622"/>
      <c r="E4" s="622"/>
      <c r="F4" s="622"/>
      <c r="G4" s="622"/>
      <c r="H4" s="622"/>
      <c r="I4" s="622"/>
      <c r="J4" s="623"/>
      <c r="K4" s="618" t="s">
        <v>2635</v>
      </c>
      <c r="L4" s="622"/>
      <c r="M4" s="622"/>
      <c r="N4" s="153"/>
    </row>
    <row r="5" spans="1:33" ht="15" customHeight="1" x14ac:dyDescent="0.25">
      <c r="A5" s="620"/>
      <c r="B5" s="624" t="s">
        <v>73</v>
      </c>
      <c r="C5" s="625"/>
      <c r="D5" s="626"/>
      <c r="E5" s="624" t="s">
        <v>2865</v>
      </c>
      <c r="F5" s="625"/>
      <c r="G5" s="626"/>
      <c r="H5" s="624" t="s">
        <v>2634</v>
      </c>
      <c r="I5" s="625"/>
      <c r="J5" s="626"/>
      <c r="K5" s="615" t="s">
        <v>70</v>
      </c>
      <c r="L5" s="615" t="s">
        <v>107</v>
      </c>
      <c r="M5" s="617" t="s">
        <v>100</v>
      </c>
    </row>
    <row r="6" spans="1:33" x14ac:dyDescent="0.25">
      <c r="A6" s="621"/>
      <c r="B6" s="412" t="s">
        <v>70</v>
      </c>
      <c r="C6" s="412" t="s">
        <v>107</v>
      </c>
      <c r="D6" s="412" t="s">
        <v>100</v>
      </c>
      <c r="E6" s="412" t="s">
        <v>70</v>
      </c>
      <c r="F6" s="412" t="s">
        <v>107</v>
      </c>
      <c r="G6" s="412" t="s">
        <v>100</v>
      </c>
      <c r="H6" s="412" t="s">
        <v>70</v>
      </c>
      <c r="I6" s="412" t="s">
        <v>107</v>
      </c>
      <c r="J6" s="412" t="s">
        <v>100</v>
      </c>
      <c r="K6" s="616"/>
      <c r="L6" s="616"/>
      <c r="M6" s="618"/>
    </row>
    <row r="7" spans="1:33" ht="14.45" customHeight="1" x14ac:dyDescent="0.25">
      <c r="A7" s="30" t="s">
        <v>30</v>
      </c>
      <c r="B7" s="25">
        <f>VLOOKUP($P$1,'Table 8 Data'!$A$6:$M$43,'Table 8'!T7,0)</f>
        <v>60359</v>
      </c>
      <c r="C7" s="25">
        <f>VLOOKUP($P$1,'Table 8 Data'!$A$6:$M$43,'Table 8'!U7,0)</f>
        <v>16460</v>
      </c>
      <c r="D7" s="25">
        <f>VLOOKUP($P$1,'Table 8 Data'!$A$6:$M$43,'Table 8'!V7,0)</f>
        <v>43899</v>
      </c>
      <c r="E7" s="25">
        <f>VLOOKUP($P$1,'Table 8 Data'!$A$6:$M$43,'Table 8'!W7,0)</f>
        <v>10788</v>
      </c>
      <c r="F7" s="25">
        <f>VLOOKUP($P$1,'Table 8 Data'!$A$6:$M$43,'Table 8'!X7,0)</f>
        <v>2163</v>
      </c>
      <c r="G7" s="25">
        <f>VLOOKUP($P$1,'Table 8 Data'!$A$6:$M$43,'Table 8'!Y7,0)</f>
        <v>8625</v>
      </c>
      <c r="H7" s="25">
        <f>VLOOKUP($P$1,'Table 8 Data'!$A$6:$M$43,'Table 8'!Z7,0)</f>
        <v>49571</v>
      </c>
      <c r="I7" s="25">
        <f>VLOOKUP($P$1,'Table 8 Data'!$A$6:$M$43,'Table 8'!AA7,0)</f>
        <v>14297</v>
      </c>
      <c r="J7" s="25">
        <f>VLOOKUP($P$1,'Table 8 Data'!$A$6:$M$43,'Table 8'!AB7,0)</f>
        <v>35274</v>
      </c>
      <c r="K7" s="25">
        <f>VLOOKUP($P$1,'Table 8 Data'!$A$6:$M$43,'Table 8'!AC7,0)</f>
        <v>37301</v>
      </c>
      <c r="L7" s="25">
        <f>VLOOKUP($P$1,'Table 8 Data'!$A$6:$M$43,'Table 8'!AD7,0)</f>
        <v>14412</v>
      </c>
      <c r="M7" s="25">
        <f>VLOOKUP($P$1,'Table 8 Data'!$A$6:$M$43,'Table 8'!AE7,0)</f>
        <v>22889</v>
      </c>
      <c r="T7" s="1">
        <v>2</v>
      </c>
      <c r="U7" s="1">
        <v>3</v>
      </c>
      <c r="V7" s="1">
        <v>4</v>
      </c>
      <c r="W7" s="1">
        <v>5</v>
      </c>
      <c r="X7" s="1">
        <v>6</v>
      </c>
      <c r="Y7" s="1">
        <v>7</v>
      </c>
      <c r="Z7" s="1">
        <v>8</v>
      </c>
      <c r="AA7" s="406">
        <v>9</v>
      </c>
      <c r="AB7" s="406">
        <v>10</v>
      </c>
      <c r="AC7" s="406">
        <v>11</v>
      </c>
      <c r="AD7" s="406">
        <v>12</v>
      </c>
      <c r="AE7" s="406">
        <v>13</v>
      </c>
      <c r="AF7" s="406"/>
      <c r="AG7" s="406"/>
    </row>
    <row r="8" spans="1:33" x14ac:dyDescent="0.25">
      <c r="A8" s="109" t="s">
        <v>4</v>
      </c>
      <c r="B8" s="106">
        <f>VLOOKUP($P$1,'Table 8 Data'!$O$6:$AA$43,'Table 8'!T7,0)</f>
        <v>56048</v>
      </c>
      <c r="C8" s="106">
        <f>VLOOKUP($P$1,'Table 8 Data'!$O$6:$AA$43,'Table 8'!U7,0)</f>
        <v>17537</v>
      </c>
      <c r="D8" s="106">
        <f>VLOOKUP($P$1,'Table 8 Data'!$O$6:$AA$43,'Table 8'!V7,0)</f>
        <v>38511</v>
      </c>
      <c r="E8" s="106">
        <f>VLOOKUP($P$1,'Table 8 Data'!$O$6:$AA$43,'Table 8'!W7,0)</f>
        <v>6886</v>
      </c>
      <c r="F8" s="106">
        <f>VLOOKUP($P$1,'Table 8 Data'!$O$6:$AA$43,'Table 8'!X7,0)</f>
        <v>1844</v>
      </c>
      <c r="G8" s="106">
        <f>VLOOKUP($P$1,'Table 8 Data'!$O$6:$AA$43,'Table 8'!Y7,0)</f>
        <v>5042</v>
      </c>
      <c r="H8" s="106">
        <f>VLOOKUP($P$1,'Table 8 Data'!$O$6:$AA$43,'Table 8'!Z7,0)</f>
        <v>49162</v>
      </c>
      <c r="I8" s="106">
        <f>VLOOKUP($P$1,'Table 8 Data'!$O$6:$AA$43,'Table 8'!AA7,0)</f>
        <v>15693</v>
      </c>
      <c r="J8" s="106">
        <f>VLOOKUP($P$1,'Table 8 Data'!$O$6:$AA$43,'Table 8'!AB7,0)</f>
        <v>33469</v>
      </c>
      <c r="K8" s="106">
        <f>VLOOKUP($P$1,'Table 8 Data'!$O$6:$AA$43,'Table 8'!AC7,0)</f>
        <v>27506</v>
      </c>
      <c r="L8" s="106">
        <f>VLOOKUP($P$1,'Table 8 Data'!$O$6:$AA$43,'Table 8'!AD7,0)</f>
        <v>11275</v>
      </c>
      <c r="M8" s="106">
        <f>VLOOKUP($P$1,'Table 8 Data'!$O$6:$AA$43,'Table 8'!AE7,0)</f>
        <v>16231</v>
      </c>
    </row>
    <row r="9" spans="1:33" x14ac:dyDescent="0.25">
      <c r="A9" s="30" t="s">
        <v>3</v>
      </c>
      <c r="B9" s="25">
        <f>VLOOKUP($P$1,'Table 8 Data'!$AC$6:$AO$43,'Table 8'!T7,0)</f>
        <v>38508</v>
      </c>
      <c r="C9" s="25">
        <f>VLOOKUP($P$1,'Table 8 Data'!$AC$6:$AO$43,'Table 8'!U7,0)</f>
        <v>12733</v>
      </c>
      <c r="D9" s="25">
        <f>VLOOKUP($P$1,'Table 8 Data'!$AC$6:$AO$43,'Table 8'!V7,0)</f>
        <v>25775</v>
      </c>
      <c r="E9" s="25">
        <f>VLOOKUP($P$1,'Table 8 Data'!$AC$6:$AO$43,'Table 8'!W7,0)</f>
        <v>3797</v>
      </c>
      <c r="F9" s="25">
        <f>VLOOKUP($P$1,'Table 8 Data'!$AC$6:$AO$43,'Table 8'!X7,0)</f>
        <v>1128</v>
      </c>
      <c r="G9" s="25">
        <f>VLOOKUP($P$1,'Table 8 Data'!$AC$6:$AO$43,'Table 8'!Y7,0)</f>
        <v>2669</v>
      </c>
      <c r="H9" s="25">
        <f>VLOOKUP($P$1,'Table 8 Data'!$AC$6:$AO$43,'Table 8'!Z7,0)</f>
        <v>34711</v>
      </c>
      <c r="I9" s="25">
        <f>VLOOKUP($P$1,'Table 8 Data'!$AC$6:$AO$43,'Table 8'!AA7,0)</f>
        <v>11605</v>
      </c>
      <c r="J9" s="25">
        <f>VLOOKUP($P$1,'Table 8 Data'!$AC$6:$AO$43,'Table 8'!AB7,0)</f>
        <v>23106</v>
      </c>
      <c r="K9" s="449"/>
      <c r="L9" s="449"/>
      <c r="M9" s="449"/>
      <c r="N9" s="449"/>
    </row>
    <row r="10" spans="1:33" x14ac:dyDescent="0.25">
      <c r="A10" s="109" t="s">
        <v>1</v>
      </c>
      <c r="B10" s="106">
        <f>VLOOKUP($P$1,'Table 8 Data'!$AQ$6:$BC$43,'Table 8'!T7,0)</f>
        <v>39716</v>
      </c>
      <c r="C10" s="106">
        <f>VLOOKUP($P$1,'Table 8 Data'!$AQ$6:$BC$43,'Table 8'!U7,0)</f>
        <v>15899</v>
      </c>
      <c r="D10" s="106">
        <f>VLOOKUP($P$1,'Table 8 Data'!$AQ$6:$BC$43,'Table 8'!V7,0)</f>
        <v>23817</v>
      </c>
      <c r="E10" s="106">
        <f>VLOOKUP($P$1,'Table 8 Data'!$AQ$6:$BC$43,'Table 8'!W7,0)</f>
        <v>3331</v>
      </c>
      <c r="F10" s="106">
        <f>VLOOKUP($P$1,'Table 8 Data'!$AQ$6:$BC$43,'Table 8'!X7,0)</f>
        <v>1045</v>
      </c>
      <c r="G10" s="106">
        <f>VLOOKUP($P$1,'Table 8 Data'!$AQ$6:$BC$43,'Table 8'!Y7,0)</f>
        <v>2286</v>
      </c>
      <c r="H10" s="106">
        <f>VLOOKUP($P$1,'Table 8 Data'!$AQ$6:$BC$43,'Table 8'!Z7,0)</f>
        <v>36385</v>
      </c>
      <c r="I10" s="106">
        <f>VLOOKUP($P$1,'Table 8 Data'!$AQ$6:$BC$43,'Table 8'!AA7,0)</f>
        <v>14854</v>
      </c>
      <c r="J10" s="106">
        <f>VLOOKUP($P$1,'Table 8 Data'!$AQ$6:$BC$43,'Table 8'!AB7,0)</f>
        <v>21531</v>
      </c>
      <c r="K10" s="449"/>
      <c r="L10" s="449"/>
      <c r="M10" s="449"/>
      <c r="N10" s="449"/>
    </row>
    <row r="11" spans="1:33" s="449" customFormat="1" x14ac:dyDescent="0.25">
      <c r="A11" s="30" t="s">
        <v>2783</v>
      </c>
      <c r="B11" s="25">
        <f>VLOOKUP($P$1,'Table 8 Data'!$BE$6:$BF$43,'Table 8'!T7,0)</f>
        <v>31435</v>
      </c>
      <c r="C11" s="25"/>
      <c r="D11" s="25"/>
      <c r="E11" s="25"/>
      <c r="F11" s="25"/>
      <c r="G11" s="25"/>
      <c r="H11" s="25"/>
      <c r="I11" s="25"/>
      <c r="J11" s="25"/>
      <c r="N11" s="1"/>
    </row>
    <row r="13" spans="1:33" s="2" customFormat="1" ht="25.5" customHeight="1" x14ac:dyDescent="0.25">
      <c r="A13" s="620" t="s">
        <v>123</v>
      </c>
      <c r="B13" s="618" t="s">
        <v>2632</v>
      </c>
      <c r="C13" s="622"/>
      <c r="D13" s="622"/>
      <c r="E13" s="622"/>
      <c r="F13" s="622"/>
      <c r="G13" s="622"/>
      <c r="H13" s="622"/>
      <c r="I13" s="622"/>
      <c r="J13" s="623"/>
      <c r="K13" s="618" t="s">
        <v>2635</v>
      </c>
      <c r="L13" s="622"/>
      <c r="M13" s="622"/>
      <c r="N13" s="153"/>
    </row>
    <row r="14" spans="1:33" s="406" customFormat="1" ht="15" customHeight="1" x14ac:dyDescent="0.25">
      <c r="A14" s="620"/>
      <c r="B14" s="624" t="s">
        <v>73</v>
      </c>
      <c r="C14" s="625"/>
      <c r="D14" s="626"/>
      <c r="E14" s="624" t="s">
        <v>2633</v>
      </c>
      <c r="F14" s="625"/>
      <c r="G14" s="626"/>
      <c r="H14" s="624" t="s">
        <v>2634</v>
      </c>
      <c r="I14" s="625"/>
      <c r="J14" s="626"/>
      <c r="K14" s="615" t="s">
        <v>70</v>
      </c>
      <c r="L14" s="615" t="s">
        <v>107</v>
      </c>
      <c r="M14" s="617" t="s">
        <v>100</v>
      </c>
    </row>
    <row r="15" spans="1:33" s="406" customFormat="1" x14ac:dyDescent="0.25">
      <c r="A15" s="621"/>
      <c r="B15" s="412" t="s">
        <v>70</v>
      </c>
      <c r="C15" s="412" t="s">
        <v>107</v>
      </c>
      <c r="D15" s="412" t="s">
        <v>100</v>
      </c>
      <c r="E15" s="412" t="s">
        <v>70</v>
      </c>
      <c r="F15" s="412" t="s">
        <v>107</v>
      </c>
      <c r="G15" s="412" t="s">
        <v>100</v>
      </c>
      <c r="H15" s="412" t="s">
        <v>70</v>
      </c>
      <c r="I15" s="412" t="s">
        <v>107</v>
      </c>
      <c r="J15" s="412" t="s">
        <v>100</v>
      </c>
      <c r="K15" s="616"/>
      <c r="L15" s="616"/>
      <c r="M15" s="618"/>
    </row>
    <row r="16" spans="1:33" x14ac:dyDescent="0.25">
      <c r="A16" s="30" t="s">
        <v>30</v>
      </c>
      <c r="B16" s="32">
        <v>1</v>
      </c>
      <c r="C16" s="32">
        <f>C7/$B7</f>
        <v>0.27270166835103299</v>
      </c>
      <c r="D16" s="32">
        <f t="shared" ref="D16" si="0">D7/$B7</f>
        <v>0.72729833164896707</v>
      </c>
      <c r="E16" s="32">
        <v>1</v>
      </c>
      <c r="F16" s="32">
        <f t="shared" ref="F16:G19" si="1">F7/$E7</f>
        <v>0.20050055617352613</v>
      </c>
      <c r="G16" s="32">
        <f t="shared" si="1"/>
        <v>0.79949944382647387</v>
      </c>
      <c r="H16" s="32">
        <v>1</v>
      </c>
      <c r="I16" s="32">
        <f>I7/$H7</f>
        <v>0.28841459724435659</v>
      </c>
      <c r="J16" s="32">
        <f>J7/$H7</f>
        <v>0.71158540275564341</v>
      </c>
      <c r="K16" s="32">
        <v>1</v>
      </c>
      <c r="L16" s="32">
        <f>L7/$K7</f>
        <v>0.38637033859682046</v>
      </c>
      <c r="M16" s="32">
        <f>M7/$K7</f>
        <v>0.61362966140317954</v>
      </c>
    </row>
    <row r="17" spans="1:16" x14ac:dyDescent="0.25">
      <c r="A17" s="109" t="s">
        <v>4</v>
      </c>
      <c r="B17" s="111">
        <v>1</v>
      </c>
      <c r="C17" s="111">
        <f t="shared" ref="C17:D17" si="2">C8/$B8</f>
        <v>0.31289252069654583</v>
      </c>
      <c r="D17" s="111">
        <f t="shared" si="2"/>
        <v>0.68710747930345417</v>
      </c>
      <c r="E17" s="111">
        <v>1</v>
      </c>
      <c r="F17" s="111">
        <f t="shared" si="1"/>
        <v>0.26778971826895148</v>
      </c>
      <c r="G17" s="111">
        <f t="shared" si="1"/>
        <v>0.73221028173104852</v>
      </c>
      <c r="H17" s="111">
        <v>1</v>
      </c>
      <c r="I17" s="111">
        <f t="shared" ref="I17:J17" si="3">I8/$H8</f>
        <v>0.31920995891135429</v>
      </c>
      <c r="J17" s="111">
        <f t="shared" si="3"/>
        <v>0.68079004108864571</v>
      </c>
      <c r="K17" s="111">
        <v>1</v>
      </c>
      <c r="L17" s="111">
        <f t="shared" ref="L17:M17" si="4">L8/$K8</f>
        <v>0.40991056496764344</v>
      </c>
      <c r="M17" s="111">
        <f t="shared" si="4"/>
        <v>0.59008943503235656</v>
      </c>
    </row>
    <row r="18" spans="1:16" x14ac:dyDescent="0.25">
      <c r="A18" s="30" t="s">
        <v>3</v>
      </c>
      <c r="B18" s="32">
        <v>1</v>
      </c>
      <c r="C18" s="32">
        <f t="shared" ref="C18:D18" si="5">C9/$B9</f>
        <v>0.33065856445413938</v>
      </c>
      <c r="D18" s="32">
        <f t="shared" si="5"/>
        <v>0.66934143554586056</v>
      </c>
      <c r="E18" s="32">
        <v>1</v>
      </c>
      <c r="F18" s="32">
        <f t="shared" si="1"/>
        <v>0.29707663945219909</v>
      </c>
      <c r="G18" s="32">
        <f t="shared" si="1"/>
        <v>0.70292336054780091</v>
      </c>
      <c r="H18" s="32">
        <v>1</v>
      </c>
      <c r="I18" s="32">
        <f t="shared" ref="I18:J18" si="6">I9/$H9</f>
        <v>0.33433205612053818</v>
      </c>
      <c r="J18" s="32">
        <f t="shared" si="6"/>
        <v>0.66566794387946182</v>
      </c>
      <c r="K18" s="449"/>
      <c r="L18" s="449"/>
      <c r="M18" s="449"/>
    </row>
    <row r="19" spans="1:16" x14ac:dyDescent="0.25">
      <c r="A19" s="109" t="s">
        <v>1</v>
      </c>
      <c r="B19" s="111">
        <v>1</v>
      </c>
      <c r="C19" s="111">
        <f t="shared" ref="C19:D19" si="7">C10/$B10</f>
        <v>0.40031725249269817</v>
      </c>
      <c r="D19" s="111">
        <f t="shared" si="7"/>
        <v>0.59968274750730188</v>
      </c>
      <c r="E19" s="111">
        <v>1</v>
      </c>
      <c r="F19" s="111">
        <f t="shared" si="1"/>
        <v>0.31371960372260582</v>
      </c>
      <c r="G19" s="111">
        <f t="shared" si="1"/>
        <v>0.68628039627739412</v>
      </c>
      <c r="H19" s="111">
        <v>1</v>
      </c>
      <c r="I19" s="111">
        <f t="shared" ref="I19:J19" si="8">I10/$H10</f>
        <v>0.40824515597086714</v>
      </c>
      <c r="J19" s="111">
        <f t="shared" si="8"/>
        <v>0.59175484402913292</v>
      </c>
      <c r="K19" s="449"/>
      <c r="L19" s="449"/>
      <c r="M19" s="449"/>
    </row>
    <row r="20" spans="1:16" s="449" customFormat="1" x14ac:dyDescent="0.25">
      <c r="A20" s="30" t="s">
        <v>2783</v>
      </c>
      <c r="B20" s="451">
        <v>1</v>
      </c>
      <c r="C20" s="451"/>
      <c r="D20" s="451"/>
      <c r="E20" s="451"/>
      <c r="F20" s="451"/>
      <c r="G20" s="451"/>
      <c r="H20" s="451"/>
      <c r="I20" s="451"/>
      <c r="J20" s="451"/>
    </row>
    <row r="22" spans="1:16" x14ac:dyDescent="0.25">
      <c r="A22" s="182" t="s">
        <v>617</v>
      </c>
    </row>
    <row r="23" spans="1:16" x14ac:dyDescent="0.25">
      <c r="A23" s="83" t="s">
        <v>2860</v>
      </c>
    </row>
    <row r="24" spans="1:16" x14ac:dyDescent="0.25">
      <c r="A24" s="83" t="s">
        <v>2859</v>
      </c>
    </row>
    <row r="25" spans="1:16" s="449" customFormat="1" x14ac:dyDescent="0.25">
      <c r="A25" s="453" t="s">
        <v>2940</v>
      </c>
    </row>
    <row r="26" spans="1:16" x14ac:dyDescent="0.25">
      <c r="A26" s="83"/>
    </row>
    <row r="27" spans="1:16" x14ac:dyDescent="0.25">
      <c r="A27" s="182" t="s">
        <v>618</v>
      </c>
      <c r="M27" s="449"/>
      <c r="N27" s="449"/>
      <c r="O27" s="449"/>
      <c r="P27" s="449"/>
    </row>
    <row r="28" spans="1:16" x14ac:dyDescent="0.25">
      <c r="A28" s="83" t="s">
        <v>2867</v>
      </c>
      <c r="M28" s="449"/>
      <c r="N28" s="449"/>
      <c r="O28" s="449"/>
      <c r="P28" s="449"/>
    </row>
    <row r="29" spans="1:16" s="83" customFormat="1" x14ac:dyDescent="0.25">
      <c r="A29" s="83" t="s">
        <v>797</v>
      </c>
      <c r="M29" s="449"/>
      <c r="N29" s="449"/>
      <c r="O29" s="449"/>
      <c r="P29" s="449"/>
    </row>
    <row r="30" spans="1:16" x14ac:dyDescent="0.25">
      <c r="M30" s="449"/>
      <c r="N30" s="449"/>
      <c r="O30" s="449"/>
      <c r="P30" s="449"/>
    </row>
    <row r="31" spans="1:16" x14ac:dyDescent="0.25">
      <c r="A31" s="184" t="s">
        <v>616</v>
      </c>
      <c r="M31" s="449"/>
      <c r="N31" s="449"/>
      <c r="O31" s="449"/>
      <c r="P31" s="449"/>
    </row>
    <row r="32" spans="1:16" x14ac:dyDescent="0.25">
      <c r="A32" s="17"/>
      <c r="M32" s="449"/>
      <c r="N32" s="449"/>
      <c r="O32" s="449"/>
      <c r="P32" s="449"/>
    </row>
    <row r="33" spans="1:16" x14ac:dyDescent="0.25">
      <c r="A33" s="144"/>
      <c r="M33" s="449"/>
      <c r="N33" s="449"/>
      <c r="O33" s="449"/>
      <c r="P33" s="449"/>
    </row>
    <row r="34" spans="1:16" x14ac:dyDescent="0.25">
      <c r="A34" s="95"/>
      <c r="M34" s="449"/>
      <c r="N34" s="449"/>
      <c r="O34" s="449"/>
      <c r="P34" s="449"/>
    </row>
    <row r="35" spans="1:16" x14ac:dyDescent="0.25">
      <c r="M35" s="449"/>
      <c r="N35" s="449"/>
      <c r="O35" s="449"/>
      <c r="P35" s="449"/>
    </row>
    <row r="36" spans="1:16" x14ac:dyDescent="0.25">
      <c r="M36" s="449"/>
      <c r="N36" s="449"/>
      <c r="O36" s="449"/>
      <c r="P36" s="449"/>
    </row>
    <row r="37" spans="1:16" x14ac:dyDescent="0.25">
      <c r="M37" s="449"/>
      <c r="N37" s="449"/>
      <c r="O37" s="449"/>
      <c r="P37" s="449"/>
    </row>
    <row r="66" spans="1:1" hidden="1" x14ac:dyDescent="0.25">
      <c r="A66" s="1">
        <v>99506</v>
      </c>
    </row>
    <row r="73" spans="1:1" hidden="1" x14ac:dyDescent="0.25">
      <c r="A73" s="1" t="s">
        <v>31</v>
      </c>
    </row>
    <row r="74" spans="1:1" hidden="1" x14ac:dyDescent="0.25">
      <c r="A74" s="1" t="s">
        <v>32</v>
      </c>
    </row>
    <row r="75" spans="1:1" hidden="1" x14ac:dyDescent="0.25">
      <c r="A75" s="1" t="s">
        <v>33</v>
      </c>
    </row>
    <row r="76" spans="1:1" hidden="1" x14ac:dyDescent="0.25">
      <c r="A76" s="1" t="s">
        <v>34</v>
      </c>
    </row>
    <row r="77" spans="1:1" hidden="1" x14ac:dyDescent="0.25">
      <c r="A77" s="1" t="s">
        <v>35</v>
      </c>
    </row>
    <row r="78" spans="1:1" hidden="1" x14ac:dyDescent="0.25">
      <c r="A78" s="1" t="s">
        <v>36</v>
      </c>
    </row>
    <row r="79" spans="1:1" hidden="1" x14ac:dyDescent="0.25">
      <c r="A79" s="1" t="s">
        <v>37</v>
      </c>
    </row>
    <row r="80" spans="1:1" hidden="1" x14ac:dyDescent="0.25">
      <c r="A80" s="1" t="s">
        <v>38</v>
      </c>
    </row>
    <row r="81" spans="1:1" hidden="1" x14ac:dyDescent="0.25">
      <c r="A81" s="1" t="s">
        <v>39</v>
      </c>
    </row>
    <row r="82" spans="1:1" hidden="1" x14ac:dyDescent="0.25">
      <c r="A82" s="1" t="s">
        <v>40</v>
      </c>
    </row>
    <row r="83" spans="1:1" hidden="1" x14ac:dyDescent="0.25">
      <c r="A83" s="1" t="s">
        <v>41</v>
      </c>
    </row>
    <row r="84" spans="1:1" hidden="1" x14ac:dyDescent="0.25">
      <c r="A84" s="1" t="s">
        <v>42</v>
      </c>
    </row>
    <row r="85" spans="1:1" hidden="1" x14ac:dyDescent="0.25">
      <c r="A85" s="1" t="s">
        <v>43</v>
      </c>
    </row>
    <row r="86" spans="1:1" hidden="1" x14ac:dyDescent="0.25">
      <c r="A86" s="1" t="s">
        <v>44</v>
      </c>
    </row>
    <row r="87" spans="1:1" hidden="1" x14ac:dyDescent="0.25">
      <c r="A87" s="1" t="s">
        <v>45</v>
      </c>
    </row>
    <row r="88" spans="1:1" hidden="1" x14ac:dyDescent="0.25">
      <c r="A88" s="1" t="s">
        <v>46</v>
      </c>
    </row>
    <row r="89" spans="1:1" hidden="1" x14ac:dyDescent="0.25">
      <c r="A89" s="1" t="s">
        <v>47</v>
      </c>
    </row>
    <row r="90" spans="1:1" hidden="1" x14ac:dyDescent="0.25">
      <c r="A90" s="1" t="s">
        <v>48</v>
      </c>
    </row>
    <row r="91" spans="1:1" hidden="1" x14ac:dyDescent="0.25">
      <c r="A91" s="1" t="s">
        <v>49</v>
      </c>
    </row>
    <row r="92" spans="1:1" hidden="1" x14ac:dyDescent="0.25">
      <c r="A92" s="1" t="s">
        <v>50</v>
      </c>
    </row>
    <row r="93" spans="1:1" hidden="1" x14ac:dyDescent="0.25">
      <c r="A93" s="1" t="s">
        <v>51</v>
      </c>
    </row>
    <row r="94" spans="1:1" hidden="1" x14ac:dyDescent="0.25">
      <c r="A94" s="1" t="s">
        <v>52</v>
      </c>
    </row>
    <row r="95" spans="1:1" hidden="1" x14ac:dyDescent="0.25">
      <c r="A95" s="1" t="s">
        <v>53</v>
      </c>
    </row>
    <row r="96" spans="1:1" hidden="1" x14ac:dyDescent="0.25">
      <c r="A96" s="1" t="s">
        <v>54</v>
      </c>
    </row>
    <row r="97" spans="1:1" hidden="1" x14ac:dyDescent="0.25">
      <c r="A97" s="1" t="s">
        <v>55</v>
      </c>
    </row>
    <row r="98" spans="1:1" hidden="1" x14ac:dyDescent="0.25">
      <c r="A98" s="1" t="s">
        <v>56</v>
      </c>
    </row>
    <row r="99" spans="1:1" hidden="1" x14ac:dyDescent="0.25">
      <c r="A99" s="1" t="s">
        <v>57</v>
      </c>
    </row>
    <row r="100" spans="1:1" hidden="1" x14ac:dyDescent="0.25">
      <c r="A100" s="1" t="s">
        <v>58</v>
      </c>
    </row>
    <row r="101" spans="1:1" hidden="1" x14ac:dyDescent="0.25">
      <c r="A101" s="1" t="s">
        <v>59</v>
      </c>
    </row>
    <row r="102" spans="1:1" hidden="1" x14ac:dyDescent="0.25">
      <c r="A102" s="1" t="s">
        <v>60</v>
      </c>
    </row>
    <row r="103" spans="1:1" hidden="1" x14ac:dyDescent="0.25">
      <c r="A103" s="1" t="s">
        <v>61</v>
      </c>
    </row>
    <row r="104" spans="1:1" hidden="1" x14ac:dyDescent="0.25">
      <c r="A104" s="1" t="s">
        <v>62</v>
      </c>
    </row>
    <row r="105" spans="1:1" hidden="1" x14ac:dyDescent="0.25">
      <c r="A105" s="1" t="s">
        <v>63</v>
      </c>
    </row>
    <row r="106" spans="1:1" hidden="1" x14ac:dyDescent="0.25">
      <c r="A106" s="1" t="s">
        <v>64</v>
      </c>
    </row>
    <row r="107" spans="1:1" hidden="1" x14ac:dyDescent="0.25">
      <c r="A107" s="1" t="s">
        <v>65</v>
      </c>
    </row>
    <row r="108" spans="1:1" hidden="1" x14ac:dyDescent="0.25">
      <c r="A108" s="1" t="s">
        <v>66</v>
      </c>
    </row>
    <row r="109" spans="1:1" hidden="1" x14ac:dyDescent="0.25">
      <c r="A109" s="1" t="s">
        <v>67</v>
      </c>
    </row>
  </sheetData>
  <mergeCells count="19">
    <mergeCell ref="A4:A6"/>
    <mergeCell ref="A13:A15"/>
    <mergeCell ref="B4:J4"/>
    <mergeCell ref="K4:M4"/>
    <mergeCell ref="B5:D5"/>
    <mergeCell ref="E5:G5"/>
    <mergeCell ref="H5:J5"/>
    <mergeCell ref="M5:M6"/>
    <mergeCell ref="B13:J13"/>
    <mergeCell ref="K13:M13"/>
    <mergeCell ref="B14:D14"/>
    <mergeCell ref="E14:G14"/>
    <mergeCell ref="H14:J14"/>
    <mergeCell ref="K14:K15"/>
    <mergeCell ref="L14:L15"/>
    <mergeCell ref="M14:M15"/>
    <mergeCell ref="P1:R1"/>
    <mergeCell ref="K5:K6"/>
    <mergeCell ref="L5:L6"/>
  </mergeCells>
  <phoneticPr fontId="24" type="noConversion"/>
  <dataValidations count="2">
    <dataValidation type="list" allowBlank="1" showInputMessage="1" showErrorMessage="1" sqref="P1:R1" xr:uid="{00000000-0002-0000-0900-000000000000}">
      <formula1>$A$73:$A$109</formula1>
    </dataValidation>
    <dataValidation type="list" allowBlank="1" showInputMessage="1" showErrorMessage="1" sqref="N2 WVI3:WVJ4 WLM3:WLN4 WBQ3:WBR4 VRU3:VRV4 VHY3:VHZ4 UYC3:UYD4 UOG3:UOH4 UEK3:UEL4 TUO3:TUP4 TKS3:TKT4 TAW3:TAX4 SRA3:SRB4 SHE3:SHF4 RXI3:RXJ4 RNM3:RNN4 RDQ3:RDR4 QTU3:QTV4 QJY3:QJZ4 QAC3:QAD4 PQG3:PQH4 PGK3:PGL4 OWO3:OWP4 OMS3:OMT4 OCW3:OCX4 NTA3:NTB4 NJE3:NJF4 MZI3:MZJ4 MPM3:MPN4 MFQ3:MFR4 LVU3:LVV4 LLY3:LLZ4 LCC3:LCD4 KSG3:KSH4 KIK3:KIL4 JYO3:JYP4 JOS3:JOT4 JEW3:JEX4 IVA3:IVB4 ILE3:ILF4 IBI3:IBJ4 HRM3:HRN4 HHQ3:HHR4 GXU3:GXV4 GNY3:GNZ4 GEC3:GED4 FUG3:FUH4 FKK3:FKL4 FAO3:FAP4 EQS3:EQT4 EGW3:EGX4 DXA3:DXB4 DNE3:DNF4 DDI3:DDJ4 CTM3:CTN4 CJQ3:CJR4 BZU3:BZV4 BPY3:BPZ4 BGC3:BGD4 AWG3:AWH4 AMK3:AML4 ACO3:ACP4 SS3:ST4 IW3:IX4 IZ2 WVL2 WLP2 WBT2 VRX2 VIB2 UYF2 UOJ2 UEN2 TUR2 TKV2 TAZ2 SRD2 SHH2 RXL2 RNP2 RDT2 QTX2 QKB2 QAF2 PQJ2 PGN2 OWR2 OMV2 OCZ2 NTD2 NJH2 MZL2 MPP2 MFT2 LVX2 LMB2 LCF2 KSJ2 KIN2 JYR2 JOV2 JEZ2 IVD2 ILH2 IBL2 HRP2 HHT2 GXX2 GOB2 GEF2 FUJ2 FKN2 FAR2 EQV2 EGZ2 DXD2 DNH2 DDL2 CTP2 CJT2 BZX2 BQB2 BGF2 AWJ2 AMN2 ACR2 SV2 WVI13:WVJ13 WLM13:WLN13 WBQ13:WBR13 VRU13:VRV13 VHY13:VHZ13 UYC13:UYD13 UOG13:UOH13 UEK13:UEL13 TUO13:TUP13 TKS13:TKT13 TAW13:TAX13 SRA13:SRB13 SHE13:SHF13 RXI13:RXJ13 RNM13:RNN13 RDQ13:RDR13 QTU13:QTV13 QJY13:QJZ13 QAC13:QAD13 PQG13:PQH13 PGK13:PGL13 OWO13:OWP13 OMS13:OMT13 OCW13:OCX13 NTA13:NTB13 NJE13:NJF13 MZI13:MZJ13 MPM13:MPN13 MFQ13:MFR13 LVU13:LVV13 LLY13:LLZ13 LCC13:LCD13 KSG13:KSH13 KIK13:KIL13 JYO13:JYP13 JOS13:JOT13 JEW13:JEX13 IVA13:IVB13 ILE13:ILF13 IBI13:IBJ13 HRM13:HRN13 HHQ13:HHR13 GXU13:GXV13 GNY13:GNZ13 GEC13:GED13 FUG13:FUH13 FKK13:FKL13 FAO13:FAP13 EQS13:EQT13 EGW13:EGX13 DXA13:DXB13 DNE13:DNF13 DDI13:DDJ13 CTM13:CTN13 CJQ13:CJR13 BZU13:BZV13 BPY13:BPZ13 BGC13:BGD13 AWG13:AWH13 AMK13:AML13 ACO13:ACP13 SS13:ST13 IW13:IX13" xr:uid="{00000000-0002-0000-0900-000001000000}">
      <formula1>$A$64:$A$73</formula1>
    </dataValidation>
  </dataValidations>
  <hyperlinks>
    <hyperlink ref="P3" location="Contents!A1" display="Back" xr:uid="{00000000-0004-0000-0900-000000000000}"/>
    <hyperlink ref="P2" location="'Table 8 Data'!A1" display="Go to Data" xr:uid="{00000000-0004-0000-0900-000001000000}"/>
    <hyperlink ref="A31" location="Glossary!A1" display="Definition Glossay" xr:uid="{00000000-0004-0000-0900-000002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6">
    <pageSetUpPr autoPageBreaks="0"/>
  </sheetPr>
  <dimension ref="A1:AE110"/>
  <sheetViews>
    <sheetView workbookViewId="0">
      <pane ySplit="3" topLeftCell="A4" activePane="bottomLeft" state="frozen"/>
      <selection pane="bottomLeft" activeCell="P1" sqref="P1:R1"/>
    </sheetView>
  </sheetViews>
  <sheetFormatPr defaultColWidth="8.85546875" defaultRowHeight="15" x14ac:dyDescent="0.25"/>
  <cols>
    <col min="1" max="1" width="12.7109375" style="1" customWidth="1"/>
    <col min="2" max="13" width="14.28515625" style="1" customWidth="1"/>
    <col min="14" max="19" width="8.85546875" style="1"/>
    <col min="20" max="26" width="8.85546875" style="1" hidden="1" customWidth="1"/>
    <col min="27" max="31" width="0" style="1" hidden="1" customWidth="1"/>
    <col min="32" max="16384" width="8.85546875" style="1"/>
  </cols>
  <sheetData>
    <row r="1" spans="1:31" s="2" customFormat="1" x14ac:dyDescent="0.25">
      <c r="A1" s="15" t="s">
        <v>2735</v>
      </c>
      <c r="B1" s="16"/>
      <c r="C1" s="16"/>
      <c r="D1" s="16"/>
      <c r="E1" s="16"/>
      <c r="F1" s="16"/>
      <c r="G1" s="16"/>
      <c r="H1" s="16"/>
      <c r="I1" s="27"/>
      <c r="N1" s="28" t="s">
        <v>68</v>
      </c>
      <c r="O1" s="27"/>
      <c r="P1" s="619" t="s">
        <v>67</v>
      </c>
      <c r="Q1" s="619"/>
      <c r="R1" s="619"/>
    </row>
    <row r="2" spans="1:31" s="2" customFormat="1" x14ac:dyDescent="0.25">
      <c r="A2" s="186" t="s">
        <v>2869</v>
      </c>
      <c r="B2" s="16"/>
      <c r="C2" s="16"/>
      <c r="D2" s="16"/>
      <c r="E2" s="16"/>
      <c r="F2" s="16"/>
      <c r="G2" s="16"/>
      <c r="H2" s="16"/>
      <c r="N2" s="29"/>
      <c r="O2" s="27"/>
      <c r="P2" s="457" t="s">
        <v>452</v>
      </c>
      <c r="Q2" s="153"/>
      <c r="R2" s="153"/>
    </row>
    <row r="3" spans="1:31" s="2" customFormat="1" x14ac:dyDescent="0.25">
      <c r="A3" s="144"/>
      <c r="B3" s="16"/>
      <c r="C3" s="16"/>
      <c r="D3" s="16"/>
      <c r="E3" s="16"/>
      <c r="F3" s="16"/>
      <c r="G3" s="16"/>
      <c r="H3" s="16"/>
      <c r="P3" s="155" t="s">
        <v>322</v>
      </c>
      <c r="Q3" s="153"/>
      <c r="R3" s="153"/>
    </row>
    <row r="4" spans="1:31" s="2" customFormat="1" ht="25.5" customHeight="1" x14ac:dyDescent="0.25">
      <c r="A4" s="620" t="s">
        <v>69</v>
      </c>
      <c r="B4" s="618" t="s">
        <v>2632</v>
      </c>
      <c r="C4" s="622"/>
      <c r="D4" s="622"/>
      <c r="E4" s="622"/>
      <c r="F4" s="622"/>
      <c r="G4" s="622"/>
      <c r="H4" s="622"/>
      <c r="I4" s="622"/>
      <c r="J4" s="623"/>
      <c r="K4" s="618" t="s">
        <v>2635</v>
      </c>
      <c r="L4" s="622"/>
      <c r="M4" s="622"/>
      <c r="N4" s="153"/>
    </row>
    <row r="5" spans="1:31" s="406" customFormat="1" ht="15" customHeight="1" x14ac:dyDescent="0.25">
      <c r="A5" s="620"/>
      <c r="B5" s="624" t="s">
        <v>73</v>
      </c>
      <c r="C5" s="625"/>
      <c r="D5" s="626"/>
      <c r="E5" s="624" t="s">
        <v>2871</v>
      </c>
      <c r="F5" s="625"/>
      <c r="G5" s="626"/>
      <c r="H5" s="624" t="s">
        <v>2634</v>
      </c>
      <c r="I5" s="625"/>
      <c r="J5" s="626"/>
      <c r="K5" s="615" t="s">
        <v>70</v>
      </c>
      <c r="L5" s="615" t="s">
        <v>107</v>
      </c>
      <c r="M5" s="617" t="s">
        <v>100</v>
      </c>
    </row>
    <row r="6" spans="1:31" s="406" customFormat="1" x14ac:dyDescent="0.25">
      <c r="A6" s="621"/>
      <c r="B6" s="412" t="s">
        <v>70</v>
      </c>
      <c r="C6" s="412" t="s">
        <v>107</v>
      </c>
      <c r="D6" s="412" t="s">
        <v>100</v>
      </c>
      <c r="E6" s="412" t="s">
        <v>70</v>
      </c>
      <c r="F6" s="412" t="s">
        <v>107</v>
      </c>
      <c r="G6" s="412" t="s">
        <v>100</v>
      </c>
      <c r="H6" s="412" t="s">
        <v>70</v>
      </c>
      <c r="I6" s="412" t="s">
        <v>107</v>
      </c>
      <c r="J6" s="412" t="s">
        <v>100</v>
      </c>
      <c r="K6" s="616"/>
      <c r="L6" s="616"/>
      <c r="M6" s="618"/>
    </row>
    <row r="7" spans="1:31" x14ac:dyDescent="0.25">
      <c r="A7" s="30" t="s">
        <v>30</v>
      </c>
      <c r="B7" s="25">
        <f>VLOOKUP($P$1,'Table 9 Data'!$A$6:$M$43,T7,0)</f>
        <v>55597</v>
      </c>
      <c r="C7" s="25">
        <f>VLOOKUP($P$1,'Table 9 Data'!$A$6:$M$43,U7,0)</f>
        <v>32824</v>
      </c>
      <c r="D7" s="25">
        <f>VLOOKUP($P$1,'Table 9 Data'!$A$6:$M$43,V7,0)</f>
        <v>22773</v>
      </c>
      <c r="E7" s="25">
        <f>VLOOKUP($P$1,'Table 9 Data'!$A$6:$M$43,W7,0)</f>
        <v>9693</v>
      </c>
      <c r="F7" s="25">
        <f>VLOOKUP($P$1,'Table 9 Data'!$A$6:$M$43,X7,0)</f>
        <v>4166</v>
      </c>
      <c r="G7" s="25">
        <f>VLOOKUP($P$1,'Table 9 Data'!$A$6:$M$43,Y7,0)</f>
        <v>5527</v>
      </c>
      <c r="H7" s="25">
        <f>VLOOKUP($P$1,'Table 9 Data'!$A$6:$M$43,Z7,0)</f>
        <v>45904</v>
      </c>
      <c r="I7" s="25">
        <f>VLOOKUP($P$1,'Table 9 Data'!$A$6:$M$43,AA7,0)</f>
        <v>28658</v>
      </c>
      <c r="J7" s="25">
        <f>VLOOKUP($P$1,'Table 9 Data'!$A$6:$M$43,AB7,0)</f>
        <v>17246</v>
      </c>
      <c r="K7" s="25">
        <f>VLOOKUP($P$1,'Table 9 Data'!$A$6:$M$43,AC7,0)</f>
        <v>58370</v>
      </c>
      <c r="L7" s="25">
        <f>VLOOKUP($P$1,'Table 9 Data'!$A$6:$M$43,AD7,0)</f>
        <v>35128</v>
      </c>
      <c r="M7" s="25">
        <f>VLOOKUP($P$1,'Table 9 Data'!$A$6:$M$43,AE7,0)</f>
        <v>23242</v>
      </c>
      <c r="T7" s="1">
        <v>2</v>
      </c>
      <c r="U7" s="1">
        <v>3</v>
      </c>
      <c r="V7" s="1">
        <v>4</v>
      </c>
      <c r="W7" s="1">
        <v>5</v>
      </c>
      <c r="X7" s="1">
        <v>6</v>
      </c>
      <c r="Y7" s="1">
        <v>7</v>
      </c>
      <c r="Z7" s="1">
        <v>8</v>
      </c>
      <c r="AA7" s="1">
        <v>9</v>
      </c>
      <c r="AB7" s="1">
        <v>10</v>
      </c>
      <c r="AC7" s="1">
        <v>11</v>
      </c>
      <c r="AD7" s="1">
        <v>12</v>
      </c>
      <c r="AE7" s="1">
        <v>13</v>
      </c>
    </row>
    <row r="8" spans="1:31" x14ac:dyDescent="0.25">
      <c r="A8" s="109" t="s">
        <v>4</v>
      </c>
      <c r="B8" s="106">
        <f>VLOOKUP($P$1,'Table 9 Data'!$O$6:$AA$43,'Table 9'!T7,0)</f>
        <v>43772</v>
      </c>
      <c r="C8" s="106">
        <f>VLOOKUP($P$1,'Table 9 Data'!$O$6:$AA$43,'Table 9'!U7,0)</f>
        <v>24344</v>
      </c>
      <c r="D8" s="106">
        <f>VLOOKUP($P$1,'Table 9 Data'!$O$6:$AA$43,'Table 9'!V7,0)</f>
        <v>19428</v>
      </c>
      <c r="E8" s="106">
        <f>VLOOKUP($P$1,'Table 9 Data'!$O$6:$AA$43,'Table 9'!W7,0)</f>
        <v>6608</v>
      </c>
      <c r="F8" s="106">
        <f>VLOOKUP($P$1,'Table 9 Data'!$O$6:$AA$43,'Table 9'!X7,0)</f>
        <v>3047</v>
      </c>
      <c r="G8" s="106">
        <f>VLOOKUP($P$1,'Table 9 Data'!$O$6:$AA$43,'Table 9'!Y7,0)</f>
        <v>3561</v>
      </c>
      <c r="H8" s="106">
        <f>VLOOKUP($P$1,'Table 9 Data'!$O$6:$AA$43,'Table 9'!Z7,0)</f>
        <v>37164</v>
      </c>
      <c r="I8" s="106">
        <f>VLOOKUP($P$1,'Table 9 Data'!$O$6:$AA$43,'Table 9'!AA7,0)</f>
        <v>21297</v>
      </c>
      <c r="J8" s="106">
        <f>VLOOKUP($P$1,'Table 9 Data'!$O$6:$AA$43,'Table 9'!AB7,0)</f>
        <v>15867</v>
      </c>
      <c r="K8" s="106">
        <f>VLOOKUP($P$1,'Table 9 Data'!$O$6:$AA$43,'Table 9'!AC7,0)</f>
        <v>55708</v>
      </c>
      <c r="L8" s="106">
        <f>VLOOKUP($P$1,'Table 9 Data'!$O$6:$AA$43,'Table 9'!AD7,0)</f>
        <v>33135</v>
      </c>
      <c r="M8" s="106">
        <f>VLOOKUP($P$1,'Table 9 Data'!$O$6:$AA$43,'Table 9'!AE7,0)</f>
        <v>22573</v>
      </c>
    </row>
    <row r="9" spans="1:31" x14ac:dyDescent="0.25">
      <c r="A9" s="30" t="s">
        <v>3</v>
      </c>
      <c r="B9" s="25">
        <f>VLOOKUP($P$1,'Table 9 Data'!$AC$6:$AO$43,'Table 9'!T7,0)</f>
        <v>54941</v>
      </c>
      <c r="C9" s="25">
        <f>VLOOKUP($P$1,'Table 9 Data'!$AC$6:$AO$43,'Table 9'!U7,0)</f>
        <v>29064</v>
      </c>
      <c r="D9" s="25">
        <f>VLOOKUP($P$1,'Table 9 Data'!$AC$6:$AO$43,'Table 9'!V7,0)</f>
        <v>25877</v>
      </c>
      <c r="E9" s="25">
        <f>VLOOKUP($P$1,'Table 9 Data'!$AC$6:$AO$43,'Table 9'!W7,0)</f>
        <v>2262</v>
      </c>
      <c r="F9" s="25">
        <f>VLOOKUP($P$1,'Table 9 Data'!$AC$6:$AO$43,'Table 9'!X7,0)</f>
        <v>1109</v>
      </c>
      <c r="G9" s="25">
        <f>VLOOKUP($P$1,'Table 9 Data'!$AC$6:$AO$43,'Table 9'!Y7,0)</f>
        <v>1153</v>
      </c>
      <c r="H9" s="25">
        <f>VLOOKUP($P$1,'Table 9 Data'!$AC$6:$AO$43,'Table 9'!Z7,0)</f>
        <v>52679</v>
      </c>
      <c r="I9" s="25">
        <f>VLOOKUP($P$1,'Table 9 Data'!$AC$6:$AO$43,'Table 9'!AA7,0)</f>
        <v>27955</v>
      </c>
      <c r="J9" s="25">
        <f>VLOOKUP($P$1,'Table 9 Data'!$AC$6:$AO$43,'Table 9'!AB7,0)</f>
        <v>24724</v>
      </c>
      <c r="K9" s="449"/>
      <c r="L9" s="449"/>
      <c r="M9" s="449"/>
      <c r="N9" s="449" t="s">
        <v>2864</v>
      </c>
    </row>
    <row r="10" spans="1:31" x14ac:dyDescent="0.25">
      <c r="A10" s="109" t="s">
        <v>1</v>
      </c>
      <c r="B10" s="106">
        <f>VLOOKUP($P$1,'Table 9 Data'!$AQ$6:$BC$43,'Table 9'!T7,0)</f>
        <v>60525</v>
      </c>
      <c r="C10" s="106">
        <f>VLOOKUP($P$1,'Table 9 Data'!$AQ$6:$BC$43,'Table 9'!U7,0)</f>
        <v>32829</v>
      </c>
      <c r="D10" s="106">
        <f>VLOOKUP($P$1,'Table 9 Data'!$AQ$6:$BC$43,'Table 9'!V7,0)</f>
        <v>27696</v>
      </c>
      <c r="E10" s="106">
        <f>VLOOKUP($P$1,'Table 9 Data'!$AQ$6:$BC$43,'Table 9'!W7,0)</f>
        <v>2226</v>
      </c>
      <c r="F10" s="106">
        <f>VLOOKUP($P$1,'Table 9 Data'!$AQ$6:$BC$43,'Table 9'!X7,0)</f>
        <v>1262</v>
      </c>
      <c r="G10" s="106">
        <f>VLOOKUP($P$1,'Table 9 Data'!$AQ$6:$BC$43,'Table 9'!Y7,0)</f>
        <v>964</v>
      </c>
      <c r="H10" s="106">
        <f>VLOOKUP($P$1,'Table 9 Data'!$AQ$6:$BC$43,'Table 9'!Z7,0)</f>
        <v>58299</v>
      </c>
      <c r="I10" s="106">
        <f>VLOOKUP($P$1,'Table 9 Data'!$AQ$6:$BC$43,'Table 9'!AA7,0)</f>
        <v>31567</v>
      </c>
      <c r="J10" s="106">
        <f>VLOOKUP($P$1,'Table 9 Data'!$AQ$6:$BC$43,'Table 9'!AB7,0)</f>
        <v>26732</v>
      </c>
      <c r="K10" s="449"/>
      <c r="L10" s="449"/>
      <c r="M10" s="449"/>
      <c r="N10" s="449" t="s">
        <v>2868</v>
      </c>
    </row>
    <row r="11" spans="1:31" s="449" customFormat="1" x14ac:dyDescent="0.25">
      <c r="A11" s="30" t="s">
        <v>2783</v>
      </c>
      <c r="B11" s="25">
        <f>VLOOKUP($P$1,'Table 9 Data'!$BD$6:$BG$43,'Table 9'!T7,0)</f>
        <v>68463</v>
      </c>
      <c r="C11" s="25"/>
      <c r="D11" s="25"/>
      <c r="E11" s="25"/>
      <c r="F11" s="25"/>
      <c r="G11" s="25"/>
      <c r="H11" s="25"/>
      <c r="I11" s="25"/>
      <c r="J11" s="25"/>
    </row>
    <row r="12" spans="1:31" x14ac:dyDescent="0.25">
      <c r="N12" s="449"/>
    </row>
    <row r="13" spans="1:31" s="2" customFormat="1" ht="25.5" customHeight="1" x14ac:dyDescent="0.25">
      <c r="A13" s="620" t="s">
        <v>123</v>
      </c>
      <c r="B13" s="618" t="s">
        <v>2632</v>
      </c>
      <c r="C13" s="622"/>
      <c r="D13" s="622"/>
      <c r="E13" s="622"/>
      <c r="F13" s="622"/>
      <c r="G13" s="622"/>
      <c r="H13" s="622"/>
      <c r="I13" s="622"/>
      <c r="J13" s="623"/>
      <c r="K13" s="618" t="s">
        <v>2635</v>
      </c>
      <c r="L13" s="622"/>
      <c r="M13" s="622"/>
      <c r="N13" s="153"/>
    </row>
    <row r="14" spans="1:31" s="406" customFormat="1" ht="15" customHeight="1" x14ac:dyDescent="0.25">
      <c r="A14" s="620"/>
      <c r="B14" s="624" t="s">
        <v>73</v>
      </c>
      <c r="C14" s="625"/>
      <c r="D14" s="626"/>
      <c r="E14" s="624" t="s">
        <v>2633</v>
      </c>
      <c r="F14" s="625"/>
      <c r="G14" s="626"/>
      <c r="H14" s="624" t="s">
        <v>2634</v>
      </c>
      <c r="I14" s="625"/>
      <c r="J14" s="626"/>
      <c r="K14" s="615" t="s">
        <v>70</v>
      </c>
      <c r="L14" s="615" t="s">
        <v>107</v>
      </c>
      <c r="M14" s="617" t="s">
        <v>100</v>
      </c>
    </row>
    <row r="15" spans="1:31" s="406" customFormat="1" x14ac:dyDescent="0.25">
      <c r="A15" s="621"/>
      <c r="B15" s="412" t="s">
        <v>70</v>
      </c>
      <c r="C15" s="412" t="s">
        <v>107</v>
      </c>
      <c r="D15" s="412" t="s">
        <v>100</v>
      </c>
      <c r="E15" s="412" t="s">
        <v>70</v>
      </c>
      <c r="F15" s="412" t="s">
        <v>107</v>
      </c>
      <c r="G15" s="412" t="s">
        <v>100</v>
      </c>
      <c r="H15" s="412" t="s">
        <v>70</v>
      </c>
      <c r="I15" s="412" t="s">
        <v>107</v>
      </c>
      <c r="J15" s="412" t="s">
        <v>100</v>
      </c>
      <c r="K15" s="616"/>
      <c r="L15" s="616"/>
      <c r="M15" s="618"/>
    </row>
    <row r="16" spans="1:31" x14ac:dyDescent="0.25">
      <c r="A16" s="30" t="s">
        <v>30</v>
      </c>
      <c r="B16" s="32">
        <v>1</v>
      </c>
      <c r="C16" s="32">
        <f>C7/$B7</f>
        <v>0.59039156789035374</v>
      </c>
      <c r="D16" s="32">
        <f t="shared" ref="D16" si="0">D7/$B7</f>
        <v>0.4096084321096462</v>
      </c>
      <c r="E16" s="32">
        <v>1</v>
      </c>
      <c r="F16" s="32">
        <f t="shared" ref="F16:G19" si="1">F7/$E7</f>
        <v>0.42979469720416796</v>
      </c>
      <c r="G16" s="32">
        <f t="shared" si="1"/>
        <v>0.57020530279583204</v>
      </c>
      <c r="H16" s="32">
        <v>1</v>
      </c>
      <c r="I16" s="32">
        <f>I7/$H7</f>
        <v>0.6243028929940746</v>
      </c>
      <c r="J16" s="32">
        <f>J7/$H7</f>
        <v>0.3756971070059254</v>
      </c>
      <c r="K16" s="32">
        <v>1</v>
      </c>
      <c r="L16" s="32">
        <f>L7/$K7</f>
        <v>0.60181600137056712</v>
      </c>
      <c r="M16" s="32">
        <f>M7/$K7</f>
        <v>0.39818399862943293</v>
      </c>
    </row>
    <row r="17" spans="1:13" x14ac:dyDescent="0.25">
      <c r="A17" s="109" t="s">
        <v>4</v>
      </c>
      <c r="B17" s="111">
        <v>1</v>
      </c>
      <c r="C17" s="111">
        <f t="shared" ref="C17:D19" si="2">C8/$B8</f>
        <v>0.55615461939139177</v>
      </c>
      <c r="D17" s="111">
        <f t="shared" si="2"/>
        <v>0.44384538060860823</v>
      </c>
      <c r="E17" s="111">
        <v>1</v>
      </c>
      <c r="F17" s="111">
        <f t="shared" si="1"/>
        <v>0.46110774818401939</v>
      </c>
      <c r="G17" s="111">
        <f t="shared" si="1"/>
        <v>0.53889225181598066</v>
      </c>
      <c r="H17" s="111">
        <v>1</v>
      </c>
      <c r="I17" s="111">
        <f t="shared" ref="I17:J19" si="3">I8/$H8</f>
        <v>0.57305456893768159</v>
      </c>
      <c r="J17" s="111">
        <f t="shared" si="3"/>
        <v>0.42694543106231836</v>
      </c>
      <c r="K17" s="111">
        <v>1</v>
      </c>
      <c r="L17" s="111">
        <f t="shared" ref="L17:M17" si="4">L8/$K8</f>
        <v>0.59479787463200973</v>
      </c>
      <c r="M17" s="111">
        <f t="shared" si="4"/>
        <v>0.40520212536799022</v>
      </c>
    </row>
    <row r="18" spans="1:13" x14ac:dyDescent="0.25">
      <c r="A18" s="30" t="s">
        <v>3</v>
      </c>
      <c r="B18" s="32">
        <v>1</v>
      </c>
      <c r="C18" s="32">
        <f t="shared" si="2"/>
        <v>0.52900384048342763</v>
      </c>
      <c r="D18" s="32">
        <f t="shared" si="2"/>
        <v>0.47099615951657231</v>
      </c>
      <c r="E18" s="32">
        <v>1</v>
      </c>
      <c r="F18" s="32">
        <f t="shared" si="1"/>
        <v>0.49027409372236957</v>
      </c>
      <c r="G18" s="32">
        <f t="shared" si="1"/>
        <v>0.50972590627763037</v>
      </c>
      <c r="H18" s="32">
        <v>1</v>
      </c>
      <c r="I18" s="32">
        <f t="shared" si="3"/>
        <v>0.530666869150895</v>
      </c>
      <c r="J18" s="32">
        <f t="shared" si="3"/>
        <v>0.46933313084910494</v>
      </c>
      <c r="K18" s="449"/>
      <c r="L18" s="449"/>
      <c r="M18" s="449"/>
    </row>
    <row r="19" spans="1:13" x14ac:dyDescent="0.25">
      <c r="A19" s="109" t="s">
        <v>1</v>
      </c>
      <c r="B19" s="111">
        <v>1</v>
      </c>
      <c r="C19" s="111">
        <f t="shared" si="2"/>
        <v>0.54240396530359358</v>
      </c>
      <c r="D19" s="111">
        <f t="shared" si="2"/>
        <v>0.45759603469640642</v>
      </c>
      <c r="E19" s="111">
        <v>1</v>
      </c>
      <c r="F19" s="111">
        <f t="shared" si="1"/>
        <v>0.56693620844564241</v>
      </c>
      <c r="G19" s="111">
        <f t="shared" si="1"/>
        <v>0.43306379155435759</v>
      </c>
      <c r="H19" s="111">
        <v>1</v>
      </c>
      <c r="I19" s="111">
        <f t="shared" si="3"/>
        <v>0.54146726358942687</v>
      </c>
      <c r="J19" s="111">
        <f t="shared" si="3"/>
        <v>0.45853273641057307</v>
      </c>
      <c r="K19" s="449"/>
      <c r="L19" s="449"/>
      <c r="M19" s="449"/>
    </row>
    <row r="20" spans="1:13" s="449" customFormat="1" x14ac:dyDescent="0.25">
      <c r="A20" s="30" t="s">
        <v>2783</v>
      </c>
      <c r="B20" s="451">
        <v>1</v>
      </c>
      <c r="C20" s="25"/>
      <c r="D20" s="25"/>
      <c r="E20" s="25"/>
      <c r="F20" s="25"/>
      <c r="G20" s="25"/>
      <c r="H20" s="25"/>
      <c r="I20" s="25"/>
      <c r="J20" s="25"/>
    </row>
    <row r="22" spans="1:13" x14ac:dyDescent="0.25">
      <c r="A22" s="182" t="s">
        <v>617</v>
      </c>
    </row>
    <row r="23" spans="1:13" x14ac:dyDescent="0.25">
      <c r="A23" s="83" t="s">
        <v>2860</v>
      </c>
    </row>
    <row r="24" spans="1:13" x14ac:dyDescent="0.25">
      <c r="A24" s="83" t="s">
        <v>2859</v>
      </c>
    </row>
    <row r="25" spans="1:13" x14ac:dyDescent="0.25">
      <c r="A25" s="83"/>
    </row>
    <row r="26" spans="1:13" x14ac:dyDescent="0.25">
      <c r="A26" s="182" t="s">
        <v>618</v>
      </c>
    </row>
    <row r="27" spans="1:13" x14ac:dyDescent="0.25">
      <c r="A27" s="453" t="s">
        <v>2867</v>
      </c>
    </row>
    <row r="28" spans="1:13" x14ac:dyDescent="0.25">
      <c r="A28" s="83" t="s">
        <v>2870</v>
      </c>
    </row>
    <row r="30" spans="1:13" x14ac:dyDescent="0.25">
      <c r="A30" s="184" t="s">
        <v>616</v>
      </c>
    </row>
    <row r="31" spans="1:13" x14ac:dyDescent="0.25">
      <c r="A31" s="162"/>
    </row>
    <row r="32" spans="1:13" x14ac:dyDescent="0.25">
      <c r="A32" s="144"/>
    </row>
    <row r="33" spans="1:1" x14ac:dyDescent="0.25">
      <c r="A33" s="95"/>
    </row>
    <row r="72" spans="1:1" ht="12.6" hidden="1" customHeight="1" x14ac:dyDescent="0.25"/>
    <row r="73" spans="1:1" hidden="1" x14ac:dyDescent="0.25">
      <c r="A73" s="1">
        <v>60378</v>
      </c>
    </row>
    <row r="74" spans="1:1" hidden="1" x14ac:dyDescent="0.25">
      <c r="A74" s="1" t="s">
        <v>31</v>
      </c>
    </row>
    <row r="75" spans="1:1" hidden="1" x14ac:dyDescent="0.25">
      <c r="A75" s="1" t="s">
        <v>32</v>
      </c>
    </row>
    <row r="76" spans="1:1" hidden="1" x14ac:dyDescent="0.25">
      <c r="A76" s="1" t="s">
        <v>33</v>
      </c>
    </row>
    <row r="77" spans="1:1" hidden="1" x14ac:dyDescent="0.25">
      <c r="A77" s="1" t="s">
        <v>34</v>
      </c>
    </row>
    <row r="78" spans="1:1" hidden="1" x14ac:dyDescent="0.25">
      <c r="A78" s="1" t="s">
        <v>35</v>
      </c>
    </row>
    <row r="79" spans="1:1" hidden="1" x14ac:dyDescent="0.25">
      <c r="A79" s="1" t="s">
        <v>36</v>
      </c>
    </row>
    <row r="80" spans="1:1" hidden="1" x14ac:dyDescent="0.25">
      <c r="A80" s="1" t="s">
        <v>37</v>
      </c>
    </row>
    <row r="81" spans="1:1" hidden="1" x14ac:dyDescent="0.25">
      <c r="A81" s="1" t="s">
        <v>38</v>
      </c>
    </row>
    <row r="82" spans="1:1" hidden="1" x14ac:dyDescent="0.25">
      <c r="A82" s="1" t="s">
        <v>39</v>
      </c>
    </row>
    <row r="83" spans="1:1" hidden="1" x14ac:dyDescent="0.25">
      <c r="A83" s="1" t="s">
        <v>40</v>
      </c>
    </row>
    <row r="84" spans="1:1" hidden="1" x14ac:dyDescent="0.25">
      <c r="A84" s="1" t="s">
        <v>41</v>
      </c>
    </row>
    <row r="85" spans="1:1" hidden="1" x14ac:dyDescent="0.25">
      <c r="A85" s="1" t="s">
        <v>42</v>
      </c>
    </row>
    <row r="86" spans="1:1" hidden="1" x14ac:dyDescent="0.25">
      <c r="A86" s="1" t="s">
        <v>43</v>
      </c>
    </row>
    <row r="87" spans="1:1" hidden="1" x14ac:dyDescent="0.25">
      <c r="A87" s="1" t="s">
        <v>44</v>
      </c>
    </row>
    <row r="88" spans="1:1" hidden="1" x14ac:dyDescent="0.25">
      <c r="A88" s="1" t="s">
        <v>45</v>
      </c>
    </row>
    <row r="89" spans="1:1" hidden="1" x14ac:dyDescent="0.25">
      <c r="A89" s="1" t="s">
        <v>46</v>
      </c>
    </row>
    <row r="90" spans="1:1" hidden="1" x14ac:dyDescent="0.25">
      <c r="A90" s="1" t="s">
        <v>47</v>
      </c>
    </row>
    <row r="91" spans="1:1" hidden="1" x14ac:dyDescent="0.25">
      <c r="A91" s="1" t="s">
        <v>48</v>
      </c>
    </row>
    <row r="92" spans="1:1" hidden="1" x14ac:dyDescent="0.25">
      <c r="A92" s="1" t="s">
        <v>49</v>
      </c>
    </row>
    <row r="93" spans="1:1" hidden="1" x14ac:dyDescent="0.25">
      <c r="A93" s="1" t="s">
        <v>50</v>
      </c>
    </row>
    <row r="94" spans="1:1" hidden="1" x14ac:dyDescent="0.25">
      <c r="A94" s="1" t="s">
        <v>51</v>
      </c>
    </row>
    <row r="95" spans="1:1" hidden="1" x14ac:dyDescent="0.25">
      <c r="A95" s="1" t="s">
        <v>52</v>
      </c>
    </row>
    <row r="96" spans="1:1" hidden="1" x14ac:dyDescent="0.25">
      <c r="A96" s="1" t="s">
        <v>53</v>
      </c>
    </row>
    <row r="97" spans="1:1" hidden="1" x14ac:dyDescent="0.25">
      <c r="A97" s="1" t="s">
        <v>54</v>
      </c>
    </row>
    <row r="98" spans="1:1" hidden="1" x14ac:dyDescent="0.25">
      <c r="A98" s="1" t="s">
        <v>55</v>
      </c>
    </row>
    <row r="99" spans="1:1" hidden="1" x14ac:dyDescent="0.25">
      <c r="A99" s="1" t="s">
        <v>56</v>
      </c>
    </row>
    <row r="100" spans="1:1" hidden="1" x14ac:dyDescent="0.25">
      <c r="A100" s="1" t="s">
        <v>57</v>
      </c>
    </row>
    <row r="101" spans="1:1" hidden="1" x14ac:dyDescent="0.25">
      <c r="A101" s="1" t="s">
        <v>58</v>
      </c>
    </row>
    <row r="102" spans="1:1" hidden="1" x14ac:dyDescent="0.25">
      <c r="A102" s="1" t="s">
        <v>59</v>
      </c>
    </row>
    <row r="103" spans="1:1" hidden="1" x14ac:dyDescent="0.25">
      <c r="A103" s="1" t="s">
        <v>60</v>
      </c>
    </row>
    <row r="104" spans="1:1" hidden="1" x14ac:dyDescent="0.25">
      <c r="A104" s="1" t="s">
        <v>61</v>
      </c>
    </row>
    <row r="105" spans="1:1" hidden="1" x14ac:dyDescent="0.25">
      <c r="A105" s="1" t="s">
        <v>62</v>
      </c>
    </row>
    <row r="106" spans="1:1" hidden="1" x14ac:dyDescent="0.25">
      <c r="A106" s="1" t="s">
        <v>63</v>
      </c>
    </row>
    <row r="107" spans="1:1" hidden="1" x14ac:dyDescent="0.25">
      <c r="A107" s="1" t="s">
        <v>64</v>
      </c>
    </row>
    <row r="108" spans="1:1" hidden="1" x14ac:dyDescent="0.25">
      <c r="A108" s="1" t="s">
        <v>65</v>
      </c>
    </row>
    <row r="109" spans="1:1" hidden="1" x14ac:dyDescent="0.25">
      <c r="A109" s="1" t="s">
        <v>66</v>
      </c>
    </row>
    <row r="110" spans="1:1" x14ac:dyDescent="0.25">
      <c r="A110" s="1" t="s">
        <v>67</v>
      </c>
    </row>
  </sheetData>
  <mergeCells count="19">
    <mergeCell ref="K14:K15"/>
    <mergeCell ref="L14:L15"/>
    <mergeCell ref="M14:M15"/>
    <mergeCell ref="A13:A15"/>
    <mergeCell ref="B13:J13"/>
    <mergeCell ref="K13:M13"/>
    <mergeCell ref="B14:D14"/>
    <mergeCell ref="E14:G14"/>
    <mergeCell ref="H14:J14"/>
    <mergeCell ref="P1:R1"/>
    <mergeCell ref="A4:A6"/>
    <mergeCell ref="B4:J4"/>
    <mergeCell ref="K4:M4"/>
    <mergeCell ref="B5:D5"/>
    <mergeCell ref="E5:G5"/>
    <mergeCell ref="H5:J5"/>
    <mergeCell ref="K5:K6"/>
    <mergeCell ref="L5:L6"/>
    <mergeCell ref="M5:M6"/>
  </mergeCells>
  <dataValidations count="3">
    <dataValidation type="list" allowBlank="1" showInputMessage="1" showErrorMessage="1" sqref="P1:R1" xr:uid="{00000000-0002-0000-0A00-000000000000}">
      <formula1>$A$74:$A$110</formula1>
    </dataValidation>
    <dataValidation type="list" allowBlank="1" showInputMessage="1" showErrorMessage="1" sqref="N2 WVI3:WVJ3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IZ2 SV2 IW3:IX3 SS3:ST3 ACO3:ACP3 AMK3:AML3 AWG3:AWH3 BGC3:BGD3 BPY3:BPZ3 BZU3:BZV3 CJQ3:CJR3 CTM3:CTN3 DDI3:DDJ3 DNE3:DNF3 DXA3:DXB3 EGW3:EGX3 EQS3:EQT3 FAO3:FAP3 FKK3:FKL3 FUG3:FUH3 GEC3:GED3 GNY3:GNZ3 GXU3:GXV3 HHQ3:HHR3 HRM3:HRN3 IBI3:IBJ3 ILE3:ILF3 IVA3:IVB3 JEW3:JEX3 JOS3:JOT3 JYO3:JYP3 KIK3:KIL3 KSG3:KSH3 LCC3:LCD3 LLY3:LLZ3 LVU3:LVV3 MFQ3:MFR3 MPM3:MPN3 MZI3:MZJ3 NJE3:NJF3 NTA3:NTB3 OCW3:OCX3 OMS3:OMT3 OWO3:OWP3 PGK3:PGL3 PQG3:PQH3 QAC3:QAD3 QJY3:QJZ3 QTU3:QTV3 RDQ3:RDR3 RNM3:RNN3 RXI3:RXJ3 SHE3:SHF3 SRA3:SRB3 TAW3:TAX3 TKS3:TKT3 TUO3:TUP3 UEK3:UEL3 UOG3:UOH3 UYC3:UYD3 VHY3:VHZ3 VRU3:VRV3 WBQ3:WBR3 WLM3:WLN3" xr:uid="{00000000-0002-0000-0A00-000001000000}">
      <formula1>$A$64:$A$100</formula1>
    </dataValidation>
    <dataValidation type="list" allowBlank="1" showInputMessage="1" showErrorMessage="1" sqref="IW4:IX4 WVI13:WVJ13 WLM13:WLN13 WBQ13:WBR13 VRU13:VRV13 VHY13:VHZ13 UYC13:UYD13 UOG13:UOH13 UEK13:UEL13 TUO13:TUP13 TKS13:TKT13 TAW13:TAX13 SRA13:SRB13 SHE13:SHF13 RXI13:RXJ13 RNM13:RNN13 RDQ13:RDR13 QTU13:QTV13 QJY13:QJZ13 QAC13:QAD13 PQG13:PQH13 PGK13:PGL13 OWO13:OWP13 OMS13:OMT13 OCW13:OCX13 NTA13:NTB13 NJE13:NJF13 MZI13:MZJ13 MPM13:MPN13 MFQ13:MFR13 LVU13:LVV13 LLY13:LLZ13 LCC13:LCD13 KSG13:KSH13 KIK13:KIL13 JYO13:JYP13 JOS13:JOT13 JEW13:JEX13 IVA13:IVB13 ILE13:ILF13 IBI13:IBJ13 HRM13:HRN13 HHQ13:HHR13 GXU13:GXV13 GNY13:GNZ13 GEC13:GED13 FUG13:FUH13 FKK13:FKL13 FAO13:FAP13 EQS13:EQT13 EGW13:EGX13 DXA13:DXB13 DNE13:DNF13 DDI13:DDJ13 CTM13:CTN13 CJQ13:CJR13 BZU13:BZV13 BPY13:BPZ13 BGC13:BGD13 AWG13:AWH13 AMK13:AML13 ACO13:ACP13 SS13:ST13 IW13:IX13 WVI4:WVJ4 WLM4:WLN4 WBQ4:WBR4 VRU4:VRV4 VHY4:VHZ4 UYC4:UYD4 UOG4:UOH4 UEK4:UEL4 TUO4:TUP4 TKS4:TKT4 TAW4:TAX4 SRA4:SRB4 SHE4:SHF4 RXI4:RXJ4 RNM4:RNN4 RDQ4:RDR4 QTU4:QTV4 QJY4:QJZ4 QAC4:QAD4 PQG4:PQH4 PGK4:PGL4 OWO4:OWP4 OMS4:OMT4 OCW4:OCX4 NTA4:NTB4 NJE4:NJF4 MZI4:MZJ4 MPM4:MPN4 MFQ4:MFR4 LVU4:LVV4 LLY4:LLZ4 LCC4:LCD4 KSG4:KSH4 KIK4:KIL4 JYO4:JYP4 JOS4:JOT4 JEW4:JEX4 IVA4:IVB4 ILE4:ILF4 IBI4:IBJ4 HRM4:HRN4 HHQ4:HHR4 GXU4:GXV4 GNY4:GNZ4 GEC4:GED4 FUG4:FUH4 FKK4:FKL4 FAO4:FAP4 EQS4:EQT4 EGW4:EGX4 DXA4:DXB4 DNE4:DNF4 DDI4:DDJ4 CTM4:CTN4 CJQ4:CJR4 BZU4:BZV4 BPY4:BPZ4 BGC4:BGD4 AWG4:AWH4 AMK4:AML4 ACO4:ACP4 SS4:ST4" xr:uid="{00000000-0002-0000-0A00-000002000000}">
      <formula1>$A$62:$A$71</formula1>
    </dataValidation>
  </dataValidations>
  <hyperlinks>
    <hyperlink ref="P3" location="Contents!A1" display="Back" xr:uid="{00000000-0004-0000-0A00-000000000000}"/>
    <hyperlink ref="P2" location="'Table 9 Data'!A1" display="Go to Data" xr:uid="{00000000-0004-0000-0A00-000001000000}"/>
    <hyperlink ref="A30" location="Glossary!A1" display="Definition Glossay" xr:uid="{00000000-0004-0000-0A00-000002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7">
    <pageSetUpPr autoPageBreaks="0"/>
  </sheetPr>
  <dimension ref="A1:AA109"/>
  <sheetViews>
    <sheetView workbookViewId="0">
      <pane ySplit="3" topLeftCell="A4" activePane="bottomLeft" state="frozen"/>
      <selection pane="bottomLeft" activeCell="K8" sqref="K8"/>
    </sheetView>
  </sheetViews>
  <sheetFormatPr defaultColWidth="8.85546875" defaultRowHeight="15" x14ac:dyDescent="0.25"/>
  <cols>
    <col min="1" max="10" width="13.85546875" style="1" customWidth="1"/>
    <col min="11" max="18" width="8.85546875" style="1"/>
    <col min="19" max="26" width="8.85546875" style="1" hidden="1" customWidth="1"/>
    <col min="27" max="27" width="0" style="1" hidden="1" customWidth="1"/>
    <col min="28" max="16384" width="8.85546875" style="1"/>
  </cols>
  <sheetData>
    <row r="1" spans="1:27" s="2" customFormat="1" x14ac:dyDescent="0.25">
      <c r="A1" s="15" t="s">
        <v>2736</v>
      </c>
      <c r="B1" s="16"/>
      <c r="C1" s="16"/>
      <c r="D1" s="16"/>
      <c r="E1" s="16"/>
      <c r="F1" s="16"/>
      <c r="G1" s="16"/>
      <c r="H1" s="16"/>
      <c r="I1" s="27"/>
      <c r="J1" s="28" t="s">
        <v>68</v>
      </c>
      <c r="K1" s="27"/>
      <c r="L1" s="619" t="s">
        <v>67</v>
      </c>
      <c r="M1" s="619"/>
      <c r="N1" s="619"/>
    </row>
    <row r="2" spans="1:27" s="2" customFormat="1" x14ac:dyDescent="0.25">
      <c r="A2" s="2" t="s">
        <v>624</v>
      </c>
      <c r="B2" s="16"/>
      <c r="C2" s="16"/>
      <c r="D2" s="16"/>
      <c r="E2" s="16"/>
      <c r="F2" s="16"/>
      <c r="G2" s="16"/>
      <c r="H2" s="16"/>
      <c r="J2" s="29"/>
      <c r="K2" s="27"/>
      <c r="L2" s="457" t="s">
        <v>452</v>
      </c>
      <c r="M2" s="153"/>
      <c r="N2" s="153"/>
    </row>
    <row r="3" spans="1:27" s="2" customFormat="1" x14ac:dyDescent="0.25">
      <c r="B3" s="16"/>
      <c r="C3" s="16"/>
      <c r="D3" s="16"/>
      <c r="E3" s="16"/>
      <c r="F3" s="16"/>
      <c r="G3" s="16"/>
      <c r="H3" s="16"/>
      <c r="L3" s="155" t="s">
        <v>322</v>
      </c>
      <c r="M3" s="153"/>
      <c r="N3" s="153"/>
    </row>
    <row r="4" spans="1:27" ht="25.5" x14ac:dyDescent="0.25">
      <c r="A4" s="157" t="s">
        <v>835</v>
      </c>
      <c r="B4" s="103" t="s">
        <v>546</v>
      </c>
      <c r="C4" s="103" t="s">
        <v>188</v>
      </c>
      <c r="D4" s="103" t="s">
        <v>189</v>
      </c>
      <c r="E4" s="103" t="s">
        <v>540</v>
      </c>
      <c r="F4" s="103" t="s">
        <v>541</v>
      </c>
      <c r="G4" s="103" t="s">
        <v>547</v>
      </c>
      <c r="H4" s="103" t="s">
        <v>548</v>
      </c>
      <c r="I4" s="103" t="s">
        <v>549</v>
      </c>
    </row>
    <row r="5" spans="1:27" x14ac:dyDescent="0.25">
      <c r="A5" s="30" t="s">
        <v>30</v>
      </c>
      <c r="B5" s="25">
        <f>VLOOKUP($L$1,'Table 10 Data'!$A$5:$I$42,S5,0)</f>
        <v>211627</v>
      </c>
      <c r="C5" s="25">
        <f>VLOOKUP($L$1,'Table 10 Data'!$A$5:$I$42,T5,0)</f>
        <v>4066</v>
      </c>
      <c r="D5" s="25">
        <f>VLOOKUP($L$1,'Table 10 Data'!$A$5:$I$42,U5,0)</f>
        <v>8585</v>
      </c>
      <c r="E5" s="25">
        <f>VLOOKUP($L$1,'Table 10 Data'!$A$5:$I$42,V5,0)</f>
        <v>91356</v>
      </c>
      <c r="F5" s="25">
        <f>VLOOKUP($L$1,'Table 10 Data'!$A$5:$I$42,W5,0)</f>
        <v>20871</v>
      </c>
      <c r="G5" s="25">
        <f>VLOOKUP($L$1,'Table 10 Data'!$A$5:$I$42,X5,0)</f>
        <v>30856</v>
      </c>
      <c r="H5" s="25">
        <f>VLOOKUP($L$1,'Table 10 Data'!$A$5:$I$42,Y5,0)</f>
        <v>19644</v>
      </c>
      <c r="I5" s="25">
        <f>VLOOKUP($L$1,'Table 10 Data'!$A$5:$I$42,Z5,0)</f>
        <v>36249</v>
      </c>
      <c r="S5" s="1">
        <v>2</v>
      </c>
      <c r="T5" s="1">
        <v>3</v>
      </c>
      <c r="U5" s="1">
        <v>4</v>
      </c>
      <c r="V5" s="1">
        <v>5</v>
      </c>
      <c r="W5" s="1">
        <v>6</v>
      </c>
      <c r="X5" s="1">
        <v>7</v>
      </c>
      <c r="Y5" s="1">
        <v>8</v>
      </c>
      <c r="Z5" s="1">
        <v>9</v>
      </c>
      <c r="AA5" s="1">
        <v>10</v>
      </c>
    </row>
    <row r="6" spans="1:27" x14ac:dyDescent="0.25">
      <c r="A6" s="109" t="s">
        <v>4</v>
      </c>
      <c r="B6" s="106">
        <f>VLOOKUP($L$1,'Table 10 Data'!$J$5:$R$42,'Table 10'!S5,0)</f>
        <v>183034</v>
      </c>
      <c r="C6" s="106">
        <f>VLOOKUP($L$1,'Table 10 Data'!$J$5:$R$42,'Table 10'!T5,0)</f>
        <v>5505</v>
      </c>
      <c r="D6" s="106">
        <f>VLOOKUP($L$1,'Table 10 Data'!$J$5:$R$42,'Table 10'!U5,0)</f>
        <v>7235</v>
      </c>
      <c r="E6" s="106">
        <f>VLOOKUP($L$1,'Table 10 Data'!$J$5:$R$42,'Table 10'!V5,0)</f>
        <v>79642</v>
      </c>
      <c r="F6" s="106">
        <f>VLOOKUP($L$1,'Table 10 Data'!$J$5:$R$42,'Table 10'!W5,0)</f>
        <v>17785</v>
      </c>
      <c r="G6" s="106">
        <f>VLOOKUP($L$1,'Table 10 Data'!$J$5:$R$42,'Table 10'!X5,0)</f>
        <v>22215</v>
      </c>
      <c r="H6" s="106">
        <f>VLOOKUP($L$1,'Table 10 Data'!$J$5:$R$42,'Table 10'!Y5,0)</f>
        <v>13728</v>
      </c>
      <c r="I6" s="106">
        <f>VLOOKUP($L$1,'Table 10 Data'!$J$5:$R$42,'Table 10'!Z5,0)</f>
        <v>36924</v>
      </c>
    </row>
    <row r="7" spans="1:27" x14ac:dyDescent="0.25">
      <c r="A7" s="30" t="s">
        <v>839</v>
      </c>
      <c r="B7" s="25">
        <f>VLOOKUP($L$1,'Table 10 Data'!$S$5:$AA$42,'Table 10'!S5,0)</f>
        <v>93459</v>
      </c>
      <c r="C7" s="25">
        <f>VLOOKUP($L$1,'Table 10 Data'!$S$5:$AA$42,'Table 10'!T5,0)</f>
        <v>683</v>
      </c>
      <c r="D7" s="25">
        <f>VLOOKUP($L$1,'Table 10 Data'!$S$5:$AA$42,'Table 10'!U5,0)</f>
        <v>1412</v>
      </c>
      <c r="E7" s="25">
        <f>VLOOKUP($L$1,'Table 10 Data'!$S$5:$AA$42,'Table 10'!V5,0)</f>
        <v>44961</v>
      </c>
      <c r="F7" s="25">
        <f>VLOOKUP($L$1,'Table 10 Data'!$S$5:$AA$42,'Table 10'!W5,0)</f>
        <v>7180</v>
      </c>
      <c r="G7" s="25">
        <f>VLOOKUP($L$1,'Table 10 Data'!$S$5:$AA$42,'Table 10'!X5,0)</f>
        <v>7726</v>
      </c>
      <c r="H7" s="25">
        <f>VLOOKUP($L$1,'Table 10 Data'!$S$5:$AA$42,'Table 10'!Y5,0)</f>
        <v>5862</v>
      </c>
      <c r="I7" s="25">
        <f>VLOOKUP($L$1,'Table 10 Data'!$S$5:$AA$42,'Table 10'!Z5,0)</f>
        <v>25635</v>
      </c>
      <c r="K7" s="1" t="s">
        <v>2981</v>
      </c>
    </row>
    <row r="9" spans="1:27" ht="25.5" x14ac:dyDescent="0.25">
      <c r="A9" s="173" t="s">
        <v>836</v>
      </c>
      <c r="B9" s="103" t="s">
        <v>546</v>
      </c>
      <c r="C9" s="103" t="s">
        <v>607</v>
      </c>
      <c r="D9" s="103" t="s">
        <v>608</v>
      </c>
      <c r="E9" s="103" t="s">
        <v>609</v>
      </c>
      <c r="F9" s="103" t="s">
        <v>610</v>
      </c>
      <c r="G9" s="103" t="s">
        <v>611</v>
      </c>
      <c r="H9" s="103" t="s">
        <v>612</v>
      </c>
      <c r="I9" s="103" t="s">
        <v>613</v>
      </c>
      <c r="J9" s="103" t="s">
        <v>91</v>
      </c>
    </row>
    <row r="10" spans="1:27" x14ac:dyDescent="0.25">
      <c r="A10" s="30" t="s">
        <v>3</v>
      </c>
      <c r="B10" s="25">
        <f>VLOOKUP($L$1,'Table 10 Data'!$AE$5:$AN$42,'Table 10'!S$5,0)</f>
        <v>93459</v>
      </c>
      <c r="C10" s="25">
        <f>VLOOKUP($L$1,'Table 10 Data'!$AE$5:$AN$42,'Table 10'!T$5,0)</f>
        <v>2095</v>
      </c>
      <c r="D10" s="25">
        <f>VLOOKUP($L$1,'Table 10 Data'!$AE$5:$AN$42,'Table 10'!U$5,0)</f>
        <v>30914</v>
      </c>
      <c r="E10" s="25">
        <f>VLOOKUP($L$1,'Table 10 Data'!$AE$5:$AN$42,'Table 10'!V$5,0)</f>
        <v>14047</v>
      </c>
      <c r="F10" s="25">
        <f>VLOOKUP($L$1,'Table 10 Data'!$AE$5:$AN$42,'Table 10'!W$5,0)</f>
        <v>9532</v>
      </c>
      <c r="G10" s="25">
        <f>VLOOKUP($L$1,'Table 10 Data'!$AE$5:$AN$42,'Table 10'!X$5,0)</f>
        <v>6228</v>
      </c>
      <c r="H10" s="25">
        <f>VLOOKUP($L$1,'Table 10 Data'!$AE$5:$AN$42,'Table 10'!Y$5,0)</f>
        <v>5008</v>
      </c>
      <c r="I10" s="25">
        <f>VLOOKUP($L$1,'Table 10 Data'!$AE$5:$AN$42,'Table 10'!Z$5,0)</f>
        <v>10427</v>
      </c>
      <c r="J10" s="25">
        <f>VLOOKUP($L$1,'Table 10 Data'!$AE$5:$AN$42,'Table 10'!AA$5,0)</f>
        <v>15208</v>
      </c>
      <c r="S10" s="1">
        <v>2</v>
      </c>
      <c r="T10" s="1">
        <v>3</v>
      </c>
      <c r="U10" s="1">
        <v>4</v>
      </c>
      <c r="V10" s="1">
        <v>5</v>
      </c>
      <c r="W10" s="1">
        <v>6</v>
      </c>
      <c r="X10" s="1">
        <v>7</v>
      </c>
      <c r="Y10" s="1">
        <v>8</v>
      </c>
      <c r="Z10" s="1">
        <v>9</v>
      </c>
      <c r="AA10" s="1">
        <v>10</v>
      </c>
    </row>
    <row r="11" spans="1:27" x14ac:dyDescent="0.25">
      <c r="A11" s="109" t="s">
        <v>1</v>
      </c>
      <c r="B11" s="106">
        <f>VLOOKUP($L$1,'Table 10 Data'!$AP$5:$AY$42,'Table 10'!S$5,0)</f>
        <v>100241</v>
      </c>
      <c r="C11" s="106">
        <f>VLOOKUP($L$1,'Table 10 Data'!$AP$5:$AY$42,'Table 10'!T$5,0)</f>
        <v>1364</v>
      </c>
      <c r="D11" s="106">
        <f>VLOOKUP($L$1,'Table 10 Data'!$AP$5:$AY$42,'Table 10'!U$5,0)</f>
        <v>41346</v>
      </c>
      <c r="E11" s="106">
        <f>VLOOKUP($L$1,'Table 10 Data'!$AP$5:$AY$42,'Table 10'!V$5,0)</f>
        <v>10856</v>
      </c>
      <c r="F11" s="106">
        <f>VLOOKUP($L$1,'Table 10 Data'!$AP$5:$AY$42,'Table 10'!W$5,0)</f>
        <v>9172</v>
      </c>
      <c r="G11" s="106">
        <f>VLOOKUP($L$1,'Table 10 Data'!$AP$5:$AY$42,'Table 10'!X$5,0)</f>
        <v>6686</v>
      </c>
      <c r="H11" s="106">
        <f>VLOOKUP($L$1,'Table 10 Data'!$AP$5:$AY$42,'Table 10'!Y$5,0)</f>
        <v>4120</v>
      </c>
      <c r="I11" s="106">
        <f>VLOOKUP($L$1,'Table 10 Data'!$AP$5:$AY$42,'Table 10'!Z$5,0)</f>
        <v>7940</v>
      </c>
      <c r="J11" s="106">
        <f>VLOOKUP($L$1,'Table 10 Data'!$AP$5:$AY$42,'Table 10'!AA$5,0)</f>
        <v>13200</v>
      </c>
    </row>
    <row r="12" spans="1:27" x14ac:dyDescent="0.25">
      <c r="A12" s="175"/>
      <c r="B12" s="113"/>
      <c r="C12" s="113"/>
      <c r="D12" s="113"/>
      <c r="E12" s="113"/>
      <c r="F12" s="113"/>
      <c r="G12" s="113"/>
      <c r="H12" s="113"/>
      <c r="I12" s="113"/>
    </row>
    <row r="13" spans="1:27" ht="25.5" x14ac:dyDescent="0.25">
      <c r="A13" s="157" t="s">
        <v>838</v>
      </c>
      <c r="B13" s="103" t="s">
        <v>546</v>
      </c>
      <c r="C13" s="103" t="s">
        <v>188</v>
      </c>
      <c r="D13" s="103" t="s">
        <v>189</v>
      </c>
      <c r="E13" s="103" t="s">
        <v>540</v>
      </c>
      <c r="F13" s="103" t="s">
        <v>541</v>
      </c>
      <c r="G13" s="103" t="s">
        <v>547</v>
      </c>
      <c r="H13" s="103" t="s">
        <v>548</v>
      </c>
      <c r="I13" s="103" t="s">
        <v>549</v>
      </c>
    </row>
    <row r="14" spans="1:27" x14ac:dyDescent="0.25">
      <c r="A14" s="30" t="s">
        <v>30</v>
      </c>
      <c r="B14" s="32">
        <v>1</v>
      </c>
      <c r="C14" s="32">
        <f>C5/$B$5</f>
        <v>1.9213049374607209E-2</v>
      </c>
      <c r="D14" s="32">
        <f t="shared" ref="D14:I14" si="0">D5/$B$5</f>
        <v>4.056665737358655E-2</v>
      </c>
      <c r="E14" s="32">
        <f t="shared" si="0"/>
        <v>0.43168404787668868</v>
      </c>
      <c r="F14" s="32">
        <f t="shared" si="0"/>
        <v>9.8621631455343597E-2</v>
      </c>
      <c r="G14" s="32">
        <f t="shared" si="0"/>
        <v>0.14580370179608462</v>
      </c>
      <c r="H14" s="32">
        <f t="shared" si="0"/>
        <v>9.2823694519130362E-2</v>
      </c>
      <c r="I14" s="32">
        <f t="shared" si="0"/>
        <v>0.17128721760455898</v>
      </c>
    </row>
    <row r="15" spans="1:27" x14ac:dyDescent="0.25">
      <c r="A15" s="109" t="s">
        <v>4</v>
      </c>
      <c r="B15" s="111">
        <v>1</v>
      </c>
      <c r="C15" s="111">
        <f t="shared" ref="C15:I15" si="1">C6/$B$6</f>
        <v>3.0076379251942262E-2</v>
      </c>
      <c r="D15" s="111">
        <f t="shared" si="1"/>
        <v>3.9528175093152089E-2</v>
      </c>
      <c r="E15" s="111">
        <f t="shared" si="1"/>
        <v>0.43512134357551058</v>
      </c>
      <c r="F15" s="111">
        <f t="shared" si="1"/>
        <v>9.7167739327119557E-2</v>
      </c>
      <c r="G15" s="111">
        <f t="shared" si="1"/>
        <v>0.12137089283958172</v>
      </c>
      <c r="H15" s="111">
        <f t="shared" si="1"/>
        <v>7.5002458559611879E-2</v>
      </c>
      <c r="I15" s="111">
        <f t="shared" si="1"/>
        <v>0.20173301135308194</v>
      </c>
    </row>
    <row r="16" spans="1:27" x14ac:dyDescent="0.25">
      <c r="A16" s="30" t="s">
        <v>839</v>
      </c>
      <c r="B16" s="32">
        <v>1</v>
      </c>
      <c r="C16" s="32">
        <f>C7/$B$7</f>
        <v>7.3080174194031606E-3</v>
      </c>
      <c r="D16" s="32">
        <f t="shared" ref="D16:I16" si="2">D7/$B$7</f>
        <v>1.510822927700917E-2</v>
      </c>
      <c r="E16" s="32">
        <f t="shared" si="2"/>
        <v>0.48107726382691873</v>
      </c>
      <c r="F16" s="32">
        <f t="shared" si="2"/>
        <v>7.6825131876009797E-2</v>
      </c>
      <c r="G16" s="32">
        <f t="shared" si="2"/>
        <v>8.2667265859895783E-2</v>
      </c>
      <c r="H16" s="32">
        <f t="shared" si="2"/>
        <v>6.2722691233589062E-2</v>
      </c>
      <c r="I16" s="32">
        <f t="shared" si="2"/>
        <v>0.27429140050717427</v>
      </c>
    </row>
    <row r="18" spans="1:10" ht="25.5" x14ac:dyDescent="0.25">
      <c r="A18" s="287" t="s">
        <v>837</v>
      </c>
      <c r="B18" s="103" t="s">
        <v>546</v>
      </c>
      <c r="C18" s="103" t="s">
        <v>607</v>
      </c>
      <c r="D18" s="103" t="s">
        <v>608</v>
      </c>
      <c r="E18" s="103" t="s">
        <v>609</v>
      </c>
      <c r="F18" s="103" t="s">
        <v>610</v>
      </c>
      <c r="G18" s="103" t="s">
        <v>611</v>
      </c>
      <c r="H18" s="103" t="s">
        <v>612</v>
      </c>
      <c r="I18" s="103" t="s">
        <v>613</v>
      </c>
      <c r="J18" s="103" t="s">
        <v>91</v>
      </c>
    </row>
    <row r="19" spans="1:10" x14ac:dyDescent="0.25">
      <c r="A19" s="30" t="s">
        <v>3</v>
      </c>
      <c r="B19" s="32">
        <v>1</v>
      </c>
      <c r="C19" s="32">
        <f>C10/$B$10</f>
        <v>2.2416246696412331E-2</v>
      </c>
      <c r="D19" s="32">
        <f t="shared" ref="D19:J19" si="3">D10/$B$10</f>
        <v>0.33077606223049677</v>
      </c>
      <c r="E19" s="32">
        <f t="shared" si="3"/>
        <v>0.15030120159642196</v>
      </c>
      <c r="F19" s="32">
        <f t="shared" si="3"/>
        <v>0.10199124749890326</v>
      </c>
      <c r="G19" s="32">
        <f t="shared" si="3"/>
        <v>6.6638846981029121E-2</v>
      </c>
      <c r="H19" s="32">
        <f t="shared" si="3"/>
        <v>5.358499448956227E-2</v>
      </c>
      <c r="I19" s="32">
        <f t="shared" si="3"/>
        <v>0.11156763928567608</v>
      </c>
      <c r="J19" s="32">
        <f t="shared" si="3"/>
        <v>0.1627237612214982</v>
      </c>
    </row>
    <row r="20" spans="1:10" x14ac:dyDescent="0.25">
      <c r="A20" s="109" t="s">
        <v>1</v>
      </c>
      <c r="B20" s="111">
        <v>1</v>
      </c>
      <c r="C20" s="111">
        <f>C11/$B$11</f>
        <v>1.360720663201684E-2</v>
      </c>
      <c r="D20" s="111">
        <f t="shared" ref="D20:J20" si="4">D11/$B$11</f>
        <v>0.41246595704352512</v>
      </c>
      <c r="E20" s="111">
        <f t="shared" si="4"/>
        <v>0.10829899941141848</v>
      </c>
      <c r="F20" s="111">
        <f t="shared" si="4"/>
        <v>9.149948623816602E-2</v>
      </c>
      <c r="G20" s="111">
        <f t="shared" si="4"/>
        <v>6.6699254795941784E-2</v>
      </c>
      <c r="H20" s="111">
        <f t="shared" si="4"/>
        <v>4.1100946718408637E-2</v>
      </c>
      <c r="I20" s="111">
        <f t="shared" si="4"/>
        <v>7.9209106054408882E-2</v>
      </c>
      <c r="J20" s="111">
        <f t="shared" si="4"/>
        <v>0.13168264482596942</v>
      </c>
    </row>
    <row r="22" spans="1:10" x14ac:dyDescent="0.25">
      <c r="A22" s="182" t="s">
        <v>617</v>
      </c>
    </row>
    <row r="23" spans="1:10" x14ac:dyDescent="0.25">
      <c r="A23" s="83" t="s">
        <v>629</v>
      </c>
    </row>
    <row r="24" spans="1:10" x14ac:dyDescent="0.25">
      <c r="A24" s="83"/>
    </row>
    <row r="25" spans="1:10" x14ac:dyDescent="0.25">
      <c r="A25" s="182" t="s">
        <v>618</v>
      </c>
    </row>
    <row r="26" spans="1:10" x14ac:dyDescent="0.25">
      <c r="A26" s="83" t="s">
        <v>798</v>
      </c>
    </row>
    <row r="27" spans="1:10" x14ac:dyDescent="0.25">
      <c r="A27" s="83" t="s">
        <v>799</v>
      </c>
    </row>
    <row r="28" spans="1:10" x14ac:dyDescent="0.25">
      <c r="A28" s="83" t="s">
        <v>800</v>
      </c>
    </row>
    <row r="29" spans="1:10" x14ac:dyDescent="0.25">
      <c r="A29" s="83"/>
    </row>
    <row r="30" spans="1:10" x14ac:dyDescent="0.25">
      <c r="A30" s="184" t="s">
        <v>616</v>
      </c>
    </row>
    <row r="31" spans="1:10" x14ac:dyDescent="0.25">
      <c r="A31" s="95"/>
    </row>
    <row r="72" spans="1:1" hidden="1" x14ac:dyDescent="0.25"/>
    <row r="73" spans="1:1" hidden="1" x14ac:dyDescent="0.25">
      <c r="A73" s="1" t="s">
        <v>31</v>
      </c>
    </row>
    <row r="74" spans="1:1" hidden="1" x14ac:dyDescent="0.25">
      <c r="A74" s="1" t="s">
        <v>32</v>
      </c>
    </row>
    <row r="75" spans="1:1" hidden="1" x14ac:dyDescent="0.25">
      <c r="A75" s="1" t="s">
        <v>33</v>
      </c>
    </row>
    <row r="76" spans="1:1" hidden="1" x14ac:dyDescent="0.25">
      <c r="A76" s="1" t="s">
        <v>34</v>
      </c>
    </row>
    <row r="77" spans="1:1" hidden="1" x14ac:dyDescent="0.25">
      <c r="A77" s="1" t="s">
        <v>35</v>
      </c>
    </row>
    <row r="78" spans="1:1" hidden="1" x14ac:dyDescent="0.25">
      <c r="A78" s="1" t="s">
        <v>36</v>
      </c>
    </row>
    <row r="79" spans="1:1" hidden="1" x14ac:dyDescent="0.25">
      <c r="A79" s="1" t="s">
        <v>37</v>
      </c>
    </row>
    <row r="80" spans="1:1" hidden="1" x14ac:dyDescent="0.25">
      <c r="A80" s="1" t="s">
        <v>38</v>
      </c>
    </row>
    <row r="81" spans="1:1" hidden="1" x14ac:dyDescent="0.25">
      <c r="A81" s="1" t="s">
        <v>39</v>
      </c>
    </row>
    <row r="82" spans="1:1" hidden="1" x14ac:dyDescent="0.25">
      <c r="A82" s="1" t="s">
        <v>40</v>
      </c>
    </row>
    <row r="83" spans="1:1" hidden="1" x14ac:dyDescent="0.25">
      <c r="A83" s="1" t="s">
        <v>41</v>
      </c>
    </row>
    <row r="84" spans="1:1" hidden="1" x14ac:dyDescent="0.25">
      <c r="A84" s="1" t="s">
        <v>42</v>
      </c>
    </row>
    <row r="85" spans="1:1" hidden="1" x14ac:dyDescent="0.25">
      <c r="A85" s="1" t="s">
        <v>43</v>
      </c>
    </row>
    <row r="86" spans="1:1" hidden="1" x14ac:dyDescent="0.25">
      <c r="A86" s="1" t="s">
        <v>44</v>
      </c>
    </row>
    <row r="87" spans="1:1" hidden="1" x14ac:dyDescent="0.25">
      <c r="A87" s="1" t="s">
        <v>45</v>
      </c>
    </row>
    <row r="88" spans="1:1" hidden="1" x14ac:dyDescent="0.25">
      <c r="A88" s="1" t="s">
        <v>46</v>
      </c>
    </row>
    <row r="89" spans="1:1" hidden="1" x14ac:dyDescent="0.25">
      <c r="A89" s="1" t="s">
        <v>47</v>
      </c>
    </row>
    <row r="90" spans="1:1" hidden="1" x14ac:dyDescent="0.25">
      <c r="A90" s="1" t="s">
        <v>48</v>
      </c>
    </row>
    <row r="91" spans="1:1" hidden="1" x14ac:dyDescent="0.25">
      <c r="A91" s="1" t="s">
        <v>49</v>
      </c>
    </row>
    <row r="92" spans="1:1" hidden="1" x14ac:dyDescent="0.25">
      <c r="A92" s="1" t="s">
        <v>50</v>
      </c>
    </row>
    <row r="93" spans="1:1" hidden="1" x14ac:dyDescent="0.25">
      <c r="A93" s="1" t="s">
        <v>51</v>
      </c>
    </row>
    <row r="94" spans="1:1" hidden="1" x14ac:dyDescent="0.25">
      <c r="A94" s="1" t="s">
        <v>52</v>
      </c>
    </row>
    <row r="95" spans="1:1" hidden="1" x14ac:dyDescent="0.25">
      <c r="A95" s="1" t="s">
        <v>53</v>
      </c>
    </row>
    <row r="96" spans="1:1" hidden="1" x14ac:dyDescent="0.25">
      <c r="A96" s="1" t="s">
        <v>54</v>
      </c>
    </row>
    <row r="97" spans="1:1" hidden="1" x14ac:dyDescent="0.25">
      <c r="A97" s="1" t="s">
        <v>55</v>
      </c>
    </row>
    <row r="98" spans="1:1" hidden="1" x14ac:dyDescent="0.25">
      <c r="A98" s="1" t="s">
        <v>56</v>
      </c>
    </row>
    <row r="99" spans="1:1" hidden="1" x14ac:dyDescent="0.25">
      <c r="A99" s="1" t="s">
        <v>57</v>
      </c>
    </row>
    <row r="100" spans="1:1" hidden="1" x14ac:dyDescent="0.25">
      <c r="A100" s="1" t="s">
        <v>58</v>
      </c>
    </row>
    <row r="101" spans="1:1" hidden="1" x14ac:dyDescent="0.25">
      <c r="A101" s="1" t="s">
        <v>59</v>
      </c>
    </row>
    <row r="102" spans="1:1" hidden="1" x14ac:dyDescent="0.25">
      <c r="A102" s="1" t="s">
        <v>60</v>
      </c>
    </row>
    <row r="103" spans="1:1" hidden="1" x14ac:dyDescent="0.25">
      <c r="A103" s="1" t="s">
        <v>61</v>
      </c>
    </row>
    <row r="104" spans="1:1" hidden="1" x14ac:dyDescent="0.25">
      <c r="A104" s="1" t="s">
        <v>62</v>
      </c>
    </row>
    <row r="105" spans="1:1" hidden="1" x14ac:dyDescent="0.25">
      <c r="A105" s="1" t="s">
        <v>63</v>
      </c>
    </row>
    <row r="106" spans="1:1" hidden="1" x14ac:dyDescent="0.25">
      <c r="A106" s="1" t="s">
        <v>64</v>
      </c>
    </row>
    <row r="107" spans="1:1" hidden="1" x14ac:dyDescent="0.25">
      <c r="A107" s="1" t="s">
        <v>65</v>
      </c>
    </row>
    <row r="108" spans="1:1" hidden="1" x14ac:dyDescent="0.25">
      <c r="A108" s="1" t="s">
        <v>66</v>
      </c>
    </row>
    <row r="109" spans="1:1" x14ac:dyDescent="0.25">
      <c r="A109" s="1" t="s">
        <v>67</v>
      </c>
    </row>
  </sheetData>
  <mergeCells count="1">
    <mergeCell ref="L1:N1"/>
  </mergeCells>
  <dataValidations count="2">
    <dataValidation type="list" allowBlank="1" showInputMessage="1" showErrorMessage="1" sqref="J2 WVI3:WVJ3 WLM3:WLN3 WBQ3:WBR3 VRU3:VRV3 VHY3:VHZ3 UYC3:UYD3 UOG3:UOH3 UEK3:UEL3 TUO3:TUP3 TKS3:TKT3 TAW3:TAX3 SRA3:SRB3 SHE3:SHF3 RXI3:RXJ3 RNM3:RNN3 RDQ3:RDR3 QTU3:QTV3 QJY3:QJZ3 QAC3:QAD3 PQG3:PQH3 PGK3:PGL3 OWO3:OWP3 OMS3:OMT3 OCW3:OCX3 NTA3:NTB3 NJE3:NJF3 MZI3:MZJ3 MPM3:MPN3 MFQ3:MFR3 LVU3:LVV3 LLY3:LLZ3 LCC3:LCD3 KSG3:KSH3 KIK3:KIL3 JYO3:JYP3 JOS3:JOT3 JEW3:JEX3 IVA3:IVB3 ILE3:ILF3 IBI3:IBJ3 HRM3:HRN3 HHQ3:HHR3 GXU3:GXV3 GNY3:GNZ3 GEC3:GED3 FUG3:FUH3 FKK3:FKL3 FAO3:FAP3 EQS3:EQT3 EGW3:EGX3 DXA3:DXB3 DNE3:DNF3 DDI3:DDJ3 CTM3:CTN3 CJQ3:CJR3 BZU3:BZV3 BPY3:BPZ3 BGC3:BGD3 AWG3:AWH3 AMK3:AML3 ACO3:ACP3 SS3:ST3 IW3:IX3 IZ2 WVL2 WLP2 WBT2 VRX2 VIB2 UYF2 UOJ2 UEN2 TUR2 TKV2 TAZ2 SRD2 SHH2 RXL2 RNP2 RDT2 QTX2 QKB2 QAF2 PQJ2 PGN2 OWR2 OMV2 OCZ2 NTD2 NJH2 MZL2 MPP2 MFT2 LVX2 LMB2 LCF2 KSJ2 KIN2 JYR2 JOV2 JEZ2 IVD2 ILH2 IBL2 HRP2 HHT2 GXX2 GOB2 GEF2 FUJ2 FKN2 FAR2 EQV2 EGZ2 DXD2 DNH2 DDL2 CTP2 CJT2 BZX2 BQB2 BGF2 AWJ2 AMN2 ACR2 SV2" xr:uid="{00000000-0002-0000-0B00-000000000000}">
      <formula1>$A$63:$A$99</formula1>
    </dataValidation>
    <dataValidation type="list" allowBlank="1" showInputMessage="1" showErrorMessage="1" sqref="L1:N1" xr:uid="{00000000-0002-0000-0B00-000001000000}">
      <formula1>$A$73:$A$109</formula1>
    </dataValidation>
  </dataValidations>
  <hyperlinks>
    <hyperlink ref="L3" location="Contents!A1" display="Back" xr:uid="{00000000-0004-0000-0B00-000000000000}"/>
    <hyperlink ref="L2" location="'Table 10 Data'!A1" display="Go to Data" xr:uid="{00000000-0004-0000-0B00-000001000000}"/>
    <hyperlink ref="A30" location="Glossary!A1" display="Definition Glossay" xr:uid="{00000000-0004-0000-0B00-000002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8">
    <pageSetUpPr autoPageBreaks="0"/>
  </sheetPr>
  <dimension ref="A1:AA111"/>
  <sheetViews>
    <sheetView workbookViewId="0">
      <pane ySplit="3" topLeftCell="A4" activePane="bottomLeft" state="frozen"/>
      <selection pane="bottomLeft" activeCell="L3" sqref="L3"/>
    </sheetView>
  </sheetViews>
  <sheetFormatPr defaultColWidth="8.85546875" defaultRowHeight="15" x14ac:dyDescent="0.25"/>
  <cols>
    <col min="1" max="10" width="13.85546875" style="1" customWidth="1"/>
    <col min="11" max="18" width="8.85546875" style="1"/>
    <col min="19" max="26" width="8.85546875" style="1" hidden="1" customWidth="1"/>
    <col min="27" max="27" width="0" style="1" hidden="1" customWidth="1"/>
    <col min="28" max="16384" width="8.85546875" style="1"/>
  </cols>
  <sheetData>
    <row r="1" spans="1:27" s="2" customFormat="1" x14ac:dyDescent="0.25">
      <c r="A1" s="15" t="s">
        <v>2737</v>
      </c>
      <c r="B1" s="16"/>
      <c r="C1" s="16"/>
      <c r="D1" s="16"/>
      <c r="E1" s="16"/>
      <c r="F1" s="16"/>
      <c r="G1" s="16"/>
      <c r="H1" s="16"/>
      <c r="I1" s="27"/>
      <c r="J1" s="28" t="s">
        <v>68</v>
      </c>
      <c r="K1" s="27"/>
      <c r="L1" s="619" t="s">
        <v>67</v>
      </c>
      <c r="M1" s="619"/>
      <c r="N1" s="619"/>
    </row>
    <row r="2" spans="1:27" s="2" customFormat="1" x14ac:dyDescent="0.25">
      <c r="A2" s="187" t="s">
        <v>624</v>
      </c>
      <c r="B2" s="16"/>
      <c r="C2" s="16"/>
      <c r="D2" s="16"/>
      <c r="E2" s="16"/>
      <c r="F2" s="16"/>
      <c r="G2" s="16"/>
      <c r="H2" s="16"/>
      <c r="J2" s="29"/>
      <c r="K2" s="27"/>
      <c r="L2" s="457" t="s">
        <v>452</v>
      </c>
      <c r="M2" s="153"/>
      <c r="N2" s="153"/>
    </row>
    <row r="3" spans="1:27" s="2" customFormat="1" x14ac:dyDescent="0.25">
      <c r="A3" s="144"/>
      <c r="B3" s="16"/>
      <c r="C3" s="16"/>
      <c r="D3" s="16"/>
      <c r="E3" s="16"/>
      <c r="F3" s="16"/>
      <c r="G3" s="16"/>
      <c r="H3" s="16"/>
      <c r="L3" s="155" t="s">
        <v>322</v>
      </c>
      <c r="M3" s="153"/>
      <c r="N3" s="153"/>
    </row>
    <row r="4" spans="1:27" ht="25.5" x14ac:dyDescent="0.25">
      <c r="A4" s="158" t="s">
        <v>69</v>
      </c>
      <c r="B4" s="103" t="s">
        <v>546</v>
      </c>
      <c r="C4" s="103" t="s">
        <v>188</v>
      </c>
      <c r="D4" s="103" t="s">
        <v>189</v>
      </c>
      <c r="E4" s="103" t="s">
        <v>540</v>
      </c>
      <c r="F4" s="103" t="s">
        <v>541</v>
      </c>
      <c r="G4" s="103" t="s">
        <v>547</v>
      </c>
      <c r="H4" s="103" t="s">
        <v>548</v>
      </c>
      <c r="I4" s="103" t="s">
        <v>549</v>
      </c>
    </row>
    <row r="5" spans="1:27" x14ac:dyDescent="0.25">
      <c r="A5" s="30" t="s">
        <v>30</v>
      </c>
      <c r="B5" s="25">
        <f>VLOOKUP($L$1,'Table 11 Data'!$A$5:$I$42,S5,0)</f>
        <v>95475</v>
      </c>
      <c r="C5" s="25">
        <f>VLOOKUP($L$1,'Table 11 Data'!$A$5:$I$42,T5,0)</f>
        <v>1072</v>
      </c>
      <c r="D5" s="25">
        <f>VLOOKUP($L$1,'Table 11 Data'!$A$5:$I$42,U5,0)</f>
        <v>3400</v>
      </c>
      <c r="E5" s="25">
        <f>VLOOKUP($L$1,'Table 11 Data'!$A$5:$I$42,V5,0)</f>
        <v>37109</v>
      </c>
      <c r="F5" s="25">
        <f>VLOOKUP($L$1,'Table 11 Data'!$A$5:$I$42,W5,0)</f>
        <v>6295</v>
      </c>
      <c r="G5" s="25">
        <f>VLOOKUP($L$1,'Table 11 Data'!$A$5:$I$42,X5,0)</f>
        <v>10751</v>
      </c>
      <c r="H5" s="25">
        <f>VLOOKUP($L$1,'Table 11 Data'!$A$5:$I$42,Y5,0)</f>
        <v>9644</v>
      </c>
      <c r="I5" s="25">
        <f>VLOOKUP($L$1,'Table 11 Data'!$A$5:$I$42,Z5,0)</f>
        <v>27204</v>
      </c>
      <c r="S5" s="1">
        <v>2</v>
      </c>
      <c r="T5" s="1">
        <v>3</v>
      </c>
      <c r="U5" s="1">
        <v>4</v>
      </c>
      <c r="V5" s="1">
        <v>5</v>
      </c>
      <c r="W5" s="1">
        <v>6</v>
      </c>
      <c r="X5" s="1">
        <v>7</v>
      </c>
      <c r="Y5" s="1">
        <v>8</v>
      </c>
      <c r="Z5" s="1">
        <v>9</v>
      </c>
      <c r="AA5" s="1">
        <v>10</v>
      </c>
    </row>
    <row r="6" spans="1:27" x14ac:dyDescent="0.25">
      <c r="A6" s="109" t="s">
        <v>4</v>
      </c>
      <c r="B6" s="106">
        <f>VLOOKUP($L$1,'Table 11 Data'!$J$5:$Q$42,S5,0)</f>
        <v>86326</v>
      </c>
      <c r="C6" s="106">
        <f>VLOOKUP($L$1,'Table 11 Data'!$J$5:$Q$42,T5,0)</f>
        <v>2387</v>
      </c>
      <c r="D6" s="106">
        <f>VLOOKUP($L$1,'Table 11 Data'!$J$5:$Q$42,U5,0)</f>
        <v>3077</v>
      </c>
      <c r="E6" s="106">
        <f>VLOOKUP($L$1,'Table 11 Data'!$J$5:$Q$42,V5,0)</f>
        <v>32210</v>
      </c>
      <c r="F6" s="106">
        <f>VLOOKUP($L$1,'Table 11 Data'!$J$5:$Q$42,W5,0)</f>
        <v>6101</v>
      </c>
      <c r="G6" s="106">
        <f>VLOOKUP($L$1,'Table 11 Data'!$J$5:$Q$42,X5,0)</f>
        <v>7452</v>
      </c>
      <c r="H6" s="106">
        <f>VLOOKUP($L$1,'Table 11 Data'!$J$5:$Q$42,Y5,0)</f>
        <v>6865</v>
      </c>
      <c r="I6" s="106">
        <f>VLOOKUP($L$1,'Table 11 Data'!$J$5:$R$42,Z5,0)</f>
        <v>28234</v>
      </c>
    </row>
    <row r="7" spans="1:27" x14ac:dyDescent="0.25">
      <c r="A7" s="30" t="s">
        <v>3</v>
      </c>
      <c r="B7" s="25">
        <f>VLOOKUP($L$1,'Table 11 Data'!$S$5:$Z$42,S5,0)</f>
        <v>93444</v>
      </c>
      <c r="C7" s="25">
        <f>VLOOKUP($L$1,'Table 11 Data'!$S$5:$Z$42,T5,0)</f>
        <v>677</v>
      </c>
      <c r="D7" s="25">
        <f>VLOOKUP($L$1,'Table 11 Data'!$S$5:$Z$42,U5,0)</f>
        <v>1394</v>
      </c>
      <c r="E7" s="25">
        <f>VLOOKUP($L$1,'Table 11 Data'!$S$5:$Z$42,V5,0)</f>
        <v>44958</v>
      </c>
      <c r="F7" s="25">
        <f>VLOOKUP($L$1,'Table 11 Data'!$S$5:$Z$42,W5,0)</f>
        <v>7162</v>
      </c>
      <c r="G7" s="25">
        <f>VLOOKUP($L$1,'Table 11 Data'!$S$5:$Z$42,X5,0)</f>
        <v>8607</v>
      </c>
      <c r="H7" s="25">
        <f>VLOOKUP($L$1,'Table 11 Data'!$S$5:$Z$42,Y5,0)</f>
        <v>5021</v>
      </c>
      <c r="I7" s="25">
        <f>VLOOKUP($L$1,'Table 11 Data'!$S$5:$AA$42,Z5,0)</f>
        <v>25625</v>
      </c>
    </row>
    <row r="9" spans="1:27" x14ac:dyDescent="0.25">
      <c r="A9" s="174" t="s">
        <v>69</v>
      </c>
      <c r="B9" s="103" t="s">
        <v>546</v>
      </c>
      <c r="C9" s="103" t="s">
        <v>607</v>
      </c>
      <c r="D9" s="103" t="s">
        <v>608</v>
      </c>
      <c r="E9" s="103" t="s">
        <v>609</v>
      </c>
      <c r="F9" s="103" t="s">
        <v>610</v>
      </c>
      <c r="G9" s="103" t="s">
        <v>611</v>
      </c>
      <c r="H9" s="103" t="s">
        <v>612</v>
      </c>
      <c r="I9" s="103" t="s">
        <v>613</v>
      </c>
      <c r="J9" s="103" t="s">
        <v>614</v>
      </c>
    </row>
    <row r="10" spans="1:27" x14ac:dyDescent="0.25">
      <c r="A10" s="30" t="s">
        <v>3</v>
      </c>
      <c r="B10" s="25">
        <f>VLOOKUP($L$1,'Table 11 Data'!$AE$5:$AN$42,S$5,0)</f>
        <v>93459</v>
      </c>
      <c r="C10" s="25">
        <f>VLOOKUP($L$1,'Table 11 Data'!$AE$5:$AN$42,T$5,0)</f>
        <v>2095</v>
      </c>
      <c r="D10" s="25">
        <f>VLOOKUP($L$1,'Table 11 Data'!$AE$5:$AN$42,U$5,0)</f>
        <v>30914</v>
      </c>
      <c r="E10" s="25">
        <f>VLOOKUP($L$1,'Table 11 Data'!$AE$5:$AN$42,V$5,0)</f>
        <v>14047</v>
      </c>
      <c r="F10" s="25">
        <f>VLOOKUP($L$1,'Table 11 Data'!$AE$5:$AN$42,W$5,0)</f>
        <v>9532</v>
      </c>
      <c r="G10" s="25">
        <f>VLOOKUP($L$1,'Table 11 Data'!$AE$5:$AN$42,X$5,0)</f>
        <v>6228</v>
      </c>
      <c r="H10" s="25">
        <f>VLOOKUP($L$1,'Table 11 Data'!$AE$5:$AN$42,Y$5,0)</f>
        <v>5008</v>
      </c>
      <c r="I10" s="25">
        <f>VLOOKUP($L$1,'Table 11 Data'!$AE$5:$AN$42,Z$5,0)</f>
        <v>10427</v>
      </c>
      <c r="J10" s="25">
        <f>VLOOKUP($L$1,'Table 11 Data'!$AE$5:$AN$42,AA$5,0)</f>
        <v>15208</v>
      </c>
      <c r="S10" s="1">
        <v>2</v>
      </c>
      <c r="T10" s="1">
        <v>3</v>
      </c>
      <c r="U10" s="1">
        <v>4</v>
      </c>
      <c r="V10" s="1">
        <v>5</v>
      </c>
      <c r="W10" s="1">
        <v>6</v>
      </c>
      <c r="X10" s="1">
        <v>7</v>
      </c>
      <c r="Y10" s="1">
        <v>8</v>
      </c>
      <c r="Z10" s="1">
        <v>9</v>
      </c>
      <c r="AA10" s="1">
        <v>10</v>
      </c>
    </row>
    <row r="11" spans="1:27" x14ac:dyDescent="0.25">
      <c r="A11" s="109" t="s">
        <v>1</v>
      </c>
      <c r="B11" s="106">
        <f>VLOOKUP($L$1,'Table 11 Data'!$AO$5:$AX$42,S$5,0)</f>
        <v>94684</v>
      </c>
      <c r="C11" s="106">
        <f>VLOOKUP($L$1,'Table 11 Data'!$AO$5:$AX$42,T$5,0)</f>
        <v>1364</v>
      </c>
      <c r="D11" s="106">
        <f>VLOOKUP($L$1,'Table 11 Data'!$AO$5:$AX$42,U$5,0)</f>
        <v>41346</v>
      </c>
      <c r="E11" s="106">
        <f>VLOOKUP($L$1,'Table 11 Data'!$AO$5:$AX$42,V$5,0)</f>
        <v>10856</v>
      </c>
      <c r="F11" s="106">
        <f>VLOOKUP($L$1,'Table 11 Data'!$AO$5:$AX$42,W$5,0)</f>
        <v>9172</v>
      </c>
      <c r="G11" s="106">
        <f>VLOOKUP($L$1,'Table 11 Data'!$AO$5:$AX$42,X$5,0)</f>
        <v>6686</v>
      </c>
      <c r="H11" s="106">
        <f>VLOOKUP($L$1,'Table 11 Data'!$AO$5:$AX$42,Y$5,0)</f>
        <v>4120</v>
      </c>
      <c r="I11" s="106">
        <f>VLOOKUP($L$1,'Table 11 Data'!$AO$5:$AX$42,Z$5,0)</f>
        <v>7940</v>
      </c>
      <c r="J11" s="106">
        <f>VLOOKUP($L$1,'Table 11 Data'!$AO$5:$AX$42,AA$5,0)</f>
        <v>13200</v>
      </c>
    </row>
    <row r="12" spans="1:27" x14ac:dyDescent="0.25">
      <c r="A12" s="175"/>
      <c r="B12" s="113"/>
      <c r="C12" s="113"/>
      <c r="D12" s="113"/>
      <c r="E12" s="113"/>
      <c r="F12" s="113"/>
      <c r="G12" s="113"/>
      <c r="H12" s="113"/>
      <c r="I12" s="113"/>
    </row>
    <row r="13" spans="1:27" ht="25.5" x14ac:dyDescent="0.25">
      <c r="A13" s="158" t="s">
        <v>123</v>
      </c>
      <c r="B13" s="103" t="s">
        <v>546</v>
      </c>
      <c r="C13" s="103" t="s">
        <v>188</v>
      </c>
      <c r="D13" s="103" t="s">
        <v>189</v>
      </c>
      <c r="E13" s="103" t="s">
        <v>540</v>
      </c>
      <c r="F13" s="103" t="s">
        <v>541</v>
      </c>
      <c r="G13" s="103" t="s">
        <v>547</v>
      </c>
      <c r="H13" s="103" t="s">
        <v>548</v>
      </c>
      <c r="I13" s="103" t="s">
        <v>549</v>
      </c>
    </row>
    <row r="14" spans="1:27" x14ac:dyDescent="0.25">
      <c r="A14" s="30" t="s">
        <v>30</v>
      </c>
      <c r="B14" s="32">
        <v>1</v>
      </c>
      <c r="C14" s="32">
        <f>C5/$B$5</f>
        <v>1.1228070175438596E-2</v>
      </c>
      <c r="D14" s="32">
        <f t="shared" ref="D14:I14" si="0">D5/$B$5</f>
        <v>3.5611416601204503E-2</v>
      </c>
      <c r="E14" s="32">
        <f t="shared" si="0"/>
        <v>0.38867766431002881</v>
      </c>
      <c r="F14" s="32">
        <f t="shared" si="0"/>
        <v>6.5933490442524223E-2</v>
      </c>
      <c r="G14" s="32">
        <f t="shared" si="0"/>
        <v>0.11260539408222048</v>
      </c>
      <c r="H14" s="32">
        <f t="shared" si="0"/>
        <v>0.10101073579471066</v>
      </c>
      <c r="I14" s="32">
        <f t="shared" si="0"/>
        <v>0.28493322859387277</v>
      </c>
    </row>
    <row r="15" spans="1:27" x14ac:dyDescent="0.25">
      <c r="A15" s="109" t="s">
        <v>4</v>
      </c>
      <c r="B15" s="111">
        <v>1</v>
      </c>
      <c r="C15" s="111">
        <f t="shared" ref="C15:I15" si="1">C6/$B$6</f>
        <v>2.7650997382017005E-2</v>
      </c>
      <c r="D15" s="111">
        <f t="shared" si="1"/>
        <v>3.5643954312721542E-2</v>
      </c>
      <c r="E15" s="111">
        <f t="shared" si="1"/>
        <v>0.37312049672172926</v>
      </c>
      <c r="F15" s="111">
        <f t="shared" si="1"/>
        <v>7.0673956861200565E-2</v>
      </c>
      <c r="G15" s="111">
        <f t="shared" si="1"/>
        <v>8.632393485160901E-2</v>
      </c>
      <c r="H15" s="111">
        <f t="shared" si="1"/>
        <v>7.952412946273428E-2</v>
      </c>
      <c r="I15" s="111">
        <f t="shared" si="1"/>
        <v>0.32706253040798833</v>
      </c>
    </row>
    <row r="16" spans="1:27" x14ac:dyDescent="0.25">
      <c r="A16" s="30" t="s">
        <v>3</v>
      </c>
      <c r="B16" s="32">
        <v>1</v>
      </c>
      <c r="C16" s="32">
        <f>C7/$B$7</f>
        <v>7.2449809511579127E-3</v>
      </c>
      <c r="D16" s="32">
        <f t="shared" ref="D16:I16" si="2">D7/$B$7</f>
        <v>1.4918025769444801E-2</v>
      </c>
      <c r="E16" s="32">
        <f t="shared" si="2"/>
        <v>0.48112238345961217</v>
      </c>
      <c r="F16" s="32">
        <f t="shared" si="2"/>
        <v>7.6644835409443085E-2</v>
      </c>
      <c r="G16" s="32">
        <f t="shared" si="2"/>
        <v>9.2108642609477334E-2</v>
      </c>
      <c r="H16" s="32">
        <f t="shared" si="2"/>
        <v>5.3732716921364665E-2</v>
      </c>
      <c r="I16" s="32">
        <f t="shared" si="2"/>
        <v>0.2742284148795</v>
      </c>
    </row>
    <row r="18" spans="1:10" x14ac:dyDescent="0.25">
      <c r="A18" s="174" t="s">
        <v>69</v>
      </c>
      <c r="B18" s="103" t="s">
        <v>546</v>
      </c>
      <c r="C18" s="103" t="s">
        <v>607</v>
      </c>
      <c r="D18" s="103" t="s">
        <v>608</v>
      </c>
      <c r="E18" s="103" t="s">
        <v>609</v>
      </c>
      <c r="F18" s="103" t="s">
        <v>610</v>
      </c>
      <c r="G18" s="103" t="s">
        <v>611</v>
      </c>
      <c r="H18" s="103" t="s">
        <v>612</v>
      </c>
      <c r="I18" s="103" t="s">
        <v>613</v>
      </c>
      <c r="J18" s="103" t="s">
        <v>614</v>
      </c>
    </row>
    <row r="19" spans="1:10" x14ac:dyDescent="0.25">
      <c r="A19" s="30" t="s">
        <v>3</v>
      </c>
      <c r="B19" s="32">
        <v>1</v>
      </c>
      <c r="C19" s="32">
        <f>C10/$B10</f>
        <v>2.2416246696412331E-2</v>
      </c>
      <c r="D19" s="32">
        <f t="shared" ref="D19:J19" si="3">D10/$B10</f>
        <v>0.33077606223049677</v>
      </c>
      <c r="E19" s="32">
        <f t="shared" si="3"/>
        <v>0.15030120159642196</v>
      </c>
      <c r="F19" s="32">
        <f t="shared" si="3"/>
        <v>0.10199124749890326</v>
      </c>
      <c r="G19" s="32">
        <f t="shared" si="3"/>
        <v>6.6638846981029121E-2</v>
      </c>
      <c r="H19" s="32">
        <f t="shared" si="3"/>
        <v>5.358499448956227E-2</v>
      </c>
      <c r="I19" s="32">
        <f t="shared" si="3"/>
        <v>0.11156763928567608</v>
      </c>
      <c r="J19" s="32">
        <f t="shared" si="3"/>
        <v>0.1627237612214982</v>
      </c>
    </row>
    <row r="20" spans="1:10" x14ac:dyDescent="0.25">
      <c r="A20" s="109" t="s">
        <v>1</v>
      </c>
      <c r="B20" s="111">
        <v>1</v>
      </c>
      <c r="C20" s="111">
        <f>C11/$B11</f>
        <v>1.440581302015124E-2</v>
      </c>
      <c r="D20" s="111">
        <f t="shared" ref="D20:J20" si="4">D11/$B11</f>
        <v>0.43667356681171055</v>
      </c>
      <c r="E20" s="111">
        <f t="shared" si="4"/>
        <v>0.11465506315745004</v>
      </c>
      <c r="F20" s="111">
        <f t="shared" si="4"/>
        <v>9.6869587258670953E-2</v>
      </c>
      <c r="G20" s="111">
        <f t="shared" si="4"/>
        <v>7.0613831270330787E-2</v>
      </c>
      <c r="H20" s="111">
        <f t="shared" si="4"/>
        <v>4.3513159562333655E-2</v>
      </c>
      <c r="I20" s="111">
        <f t="shared" si="4"/>
        <v>8.3857885175953703E-2</v>
      </c>
      <c r="J20" s="111">
        <f t="shared" si="4"/>
        <v>0.13941109374339911</v>
      </c>
    </row>
    <row r="22" spans="1:10" x14ac:dyDescent="0.25">
      <c r="A22" s="182" t="s">
        <v>617</v>
      </c>
    </row>
    <row r="23" spans="1:10" x14ac:dyDescent="0.25">
      <c r="A23" s="83" t="s">
        <v>630</v>
      </c>
    </row>
    <row r="24" spans="1:10" x14ac:dyDescent="0.25">
      <c r="A24" s="83"/>
    </row>
    <row r="25" spans="1:10" x14ac:dyDescent="0.25">
      <c r="A25" s="182" t="s">
        <v>618</v>
      </c>
    </row>
    <row r="26" spans="1:10" x14ac:dyDescent="0.25">
      <c r="A26" s="83" t="s">
        <v>801</v>
      </c>
    </row>
    <row r="28" spans="1:10" x14ac:dyDescent="0.25">
      <c r="A28" s="184" t="s">
        <v>616</v>
      </c>
    </row>
    <row r="74" spans="1:1" hidden="1" x14ac:dyDescent="0.25"/>
    <row r="75" spans="1:1" hidden="1" x14ac:dyDescent="0.25">
      <c r="A75" s="1" t="s">
        <v>31</v>
      </c>
    </row>
    <row r="76" spans="1:1" hidden="1" x14ac:dyDescent="0.25">
      <c r="A76" s="1" t="s">
        <v>32</v>
      </c>
    </row>
    <row r="77" spans="1:1" hidden="1" x14ac:dyDescent="0.25">
      <c r="A77" s="1" t="s">
        <v>33</v>
      </c>
    </row>
    <row r="78" spans="1:1" hidden="1" x14ac:dyDescent="0.25">
      <c r="A78" s="1" t="s">
        <v>34</v>
      </c>
    </row>
    <row r="79" spans="1:1" hidden="1" x14ac:dyDescent="0.25">
      <c r="A79" s="1" t="s">
        <v>35</v>
      </c>
    </row>
    <row r="80" spans="1:1" hidden="1" x14ac:dyDescent="0.25">
      <c r="A80" s="1" t="s">
        <v>36</v>
      </c>
    </row>
    <row r="81" spans="1:1" hidden="1" x14ac:dyDescent="0.25">
      <c r="A81" s="1" t="s">
        <v>37</v>
      </c>
    </row>
    <row r="82" spans="1:1" hidden="1" x14ac:dyDescent="0.25">
      <c r="A82" s="1" t="s">
        <v>38</v>
      </c>
    </row>
    <row r="83" spans="1:1" hidden="1" x14ac:dyDescent="0.25">
      <c r="A83" s="1" t="s">
        <v>39</v>
      </c>
    </row>
    <row r="84" spans="1:1" hidden="1" x14ac:dyDescent="0.25">
      <c r="A84" s="1" t="s">
        <v>40</v>
      </c>
    </row>
    <row r="85" spans="1:1" hidden="1" x14ac:dyDescent="0.25">
      <c r="A85" s="1" t="s">
        <v>41</v>
      </c>
    </row>
    <row r="86" spans="1:1" hidden="1" x14ac:dyDescent="0.25">
      <c r="A86" s="1" t="s">
        <v>42</v>
      </c>
    </row>
    <row r="87" spans="1:1" hidden="1" x14ac:dyDescent="0.25">
      <c r="A87" s="1" t="s">
        <v>43</v>
      </c>
    </row>
    <row r="88" spans="1:1" hidden="1" x14ac:dyDescent="0.25">
      <c r="A88" s="1" t="s">
        <v>44</v>
      </c>
    </row>
    <row r="89" spans="1:1" hidden="1" x14ac:dyDescent="0.25">
      <c r="A89" s="1" t="s">
        <v>45</v>
      </c>
    </row>
    <row r="90" spans="1:1" hidden="1" x14ac:dyDescent="0.25">
      <c r="A90" s="1" t="s">
        <v>46</v>
      </c>
    </row>
    <row r="91" spans="1:1" hidden="1" x14ac:dyDescent="0.25">
      <c r="A91" s="1" t="s">
        <v>47</v>
      </c>
    </row>
    <row r="92" spans="1:1" hidden="1" x14ac:dyDescent="0.25">
      <c r="A92" s="1" t="s">
        <v>48</v>
      </c>
    </row>
    <row r="93" spans="1:1" hidden="1" x14ac:dyDescent="0.25">
      <c r="A93" s="1" t="s">
        <v>49</v>
      </c>
    </row>
    <row r="94" spans="1:1" hidden="1" x14ac:dyDescent="0.25">
      <c r="A94" s="1" t="s">
        <v>50</v>
      </c>
    </row>
    <row r="95" spans="1:1" hidden="1" x14ac:dyDescent="0.25">
      <c r="A95" s="1" t="s">
        <v>51</v>
      </c>
    </row>
    <row r="96" spans="1:1" hidden="1" x14ac:dyDescent="0.25">
      <c r="A96" s="1" t="s">
        <v>52</v>
      </c>
    </row>
    <row r="97" spans="1:1" hidden="1" x14ac:dyDescent="0.25">
      <c r="A97" s="1" t="s">
        <v>53</v>
      </c>
    </row>
    <row r="98" spans="1:1" hidden="1" x14ac:dyDescent="0.25">
      <c r="A98" s="1" t="s">
        <v>54</v>
      </c>
    </row>
    <row r="99" spans="1:1" hidden="1" x14ac:dyDescent="0.25">
      <c r="A99" s="1" t="s">
        <v>55</v>
      </c>
    </row>
    <row r="100" spans="1:1" hidden="1" x14ac:dyDescent="0.25">
      <c r="A100" s="1" t="s">
        <v>56</v>
      </c>
    </row>
    <row r="101" spans="1:1" hidden="1" x14ac:dyDescent="0.25">
      <c r="A101" s="1" t="s">
        <v>57</v>
      </c>
    </row>
    <row r="102" spans="1:1" hidden="1" x14ac:dyDescent="0.25">
      <c r="A102" s="1" t="s">
        <v>58</v>
      </c>
    </row>
    <row r="103" spans="1:1" hidden="1" x14ac:dyDescent="0.25">
      <c r="A103" s="1" t="s">
        <v>59</v>
      </c>
    </row>
    <row r="104" spans="1:1" hidden="1" x14ac:dyDescent="0.25">
      <c r="A104" s="1" t="s">
        <v>60</v>
      </c>
    </row>
    <row r="105" spans="1:1" hidden="1" x14ac:dyDescent="0.25">
      <c r="A105" s="1" t="s">
        <v>61</v>
      </c>
    </row>
    <row r="106" spans="1:1" hidden="1" x14ac:dyDescent="0.25">
      <c r="A106" s="1" t="s">
        <v>62</v>
      </c>
    </row>
    <row r="107" spans="1:1" hidden="1" x14ac:dyDescent="0.25">
      <c r="A107" s="1" t="s">
        <v>63</v>
      </c>
    </row>
    <row r="108" spans="1:1" hidden="1" x14ac:dyDescent="0.25">
      <c r="A108" s="1" t="s">
        <v>64</v>
      </c>
    </row>
    <row r="109" spans="1:1" hidden="1" x14ac:dyDescent="0.25">
      <c r="A109" s="1" t="s">
        <v>65</v>
      </c>
    </row>
    <row r="110" spans="1:1" hidden="1" x14ac:dyDescent="0.25">
      <c r="A110" s="1" t="s">
        <v>66</v>
      </c>
    </row>
    <row r="111" spans="1:1" x14ac:dyDescent="0.25">
      <c r="A111" s="1" t="s">
        <v>67</v>
      </c>
    </row>
  </sheetData>
  <mergeCells count="1">
    <mergeCell ref="L1:N1"/>
  </mergeCells>
  <dataValidations count="2">
    <dataValidation type="list" allowBlank="1" showInputMessage="1" showErrorMessage="1" sqref="L1:N1" xr:uid="{00000000-0002-0000-0C00-000000000000}">
      <formula1>$A$75:$A$111</formula1>
    </dataValidation>
    <dataValidation type="list" allowBlank="1" showInputMessage="1" showErrorMessage="1" sqref="J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IZ2 IW3:IX3 SS3:ST3 ACO3:ACP3 AMK3:AML3 AWG3:AWH3 BGC3:BGD3 BPY3:BPZ3 BZU3:BZV3 CJQ3:CJR3 CTM3:CTN3 DDI3:DDJ3 DNE3:DNF3 DXA3:DXB3 EGW3:EGX3 EQS3:EQT3 FAO3:FAP3 FKK3:FKL3 FUG3:FUH3 GEC3:GED3 GNY3:GNZ3 GXU3:GXV3 HHQ3:HHR3 HRM3:HRN3 IBI3:IBJ3 ILE3:ILF3 IVA3:IVB3 JEW3:JEX3 JOS3:JOT3 JYO3:JYP3 KIK3:KIL3 KSG3:KSH3 LCC3:LCD3 LLY3:LLZ3 LVU3:LVV3 MFQ3:MFR3 MPM3:MPN3 MZI3:MZJ3 NJE3:NJF3 NTA3:NTB3 OCW3:OCX3 OMS3:OMT3 OWO3:OWP3 PGK3:PGL3 PQG3:PQH3 QAC3:QAD3 QJY3:QJZ3 QTU3:QTV3 RDQ3:RDR3 RNM3:RNN3 RXI3:RXJ3 SHE3:SHF3 SRA3:SRB3 TAW3:TAX3 TKS3:TKT3 TUO3:TUP3 UEK3:UEL3 UOG3:UOH3 UYC3:UYD3 VHY3:VHZ3 VRU3:VRV3 WBQ3:WBR3 WLM3:WLN3 WVI3:WVJ3" xr:uid="{00000000-0002-0000-0C00-000001000000}">
      <formula1>$A$65:$A$101</formula1>
    </dataValidation>
  </dataValidations>
  <hyperlinks>
    <hyperlink ref="L3" location="Contents!A1" display="Back" xr:uid="{00000000-0004-0000-0C00-000000000000}"/>
    <hyperlink ref="L2" location="'Table 11 Data'!A1" display="Go to Data" xr:uid="{00000000-0004-0000-0C00-000001000000}"/>
    <hyperlink ref="A28" location="Glossary!A1" display="Definition Glossay" xr:uid="{00000000-0004-0000-0C00-000002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pageSetUpPr autoPageBreaks="0"/>
  </sheetPr>
  <dimension ref="A1:M102"/>
  <sheetViews>
    <sheetView workbookViewId="0">
      <pane ySplit="3" topLeftCell="A4" activePane="bottomLeft" state="frozen"/>
      <selection pane="bottomLeft" activeCell="C39" sqref="C39"/>
    </sheetView>
  </sheetViews>
  <sheetFormatPr defaultRowHeight="15" x14ac:dyDescent="0.25"/>
  <cols>
    <col min="1" max="1" width="11.28515625" style="1" customWidth="1"/>
    <col min="2" max="4" width="16.7109375" style="1" customWidth="1"/>
    <col min="5" max="5" width="17.42578125" style="449" customWidth="1"/>
    <col min="6" max="7" width="16.7109375" style="1" customWidth="1"/>
    <col min="8" max="9" width="10.7109375" style="1" customWidth="1"/>
    <col min="10" max="10" width="14.5703125" style="1" customWidth="1"/>
    <col min="11" max="18" width="8.85546875" style="1"/>
    <col min="19" max="19" width="23.85546875" style="1" bestFit="1" customWidth="1"/>
    <col min="20" max="21" width="8.85546875" style="1"/>
    <col min="22" max="22" width="23.85546875" style="1" bestFit="1" customWidth="1"/>
    <col min="23" max="253" width="8.85546875" style="1"/>
    <col min="254" max="254" width="8.5703125" style="1" customWidth="1"/>
    <col min="255" max="255" width="10.140625" style="1" customWidth="1"/>
    <col min="256" max="256" width="10.42578125" style="1" customWidth="1"/>
    <col min="257" max="257" width="14.85546875" style="1" customWidth="1"/>
    <col min="258" max="259" width="16.42578125" style="1" customWidth="1"/>
    <col min="260" max="260" width="19.5703125" style="1" customWidth="1"/>
    <col min="261" max="261" width="15.42578125" style="1" customWidth="1"/>
    <col min="262" max="262" width="23.28515625" style="1" customWidth="1"/>
    <col min="263" max="263" width="13.7109375" style="1" customWidth="1"/>
    <col min="264" max="265" width="10.7109375" style="1" customWidth="1"/>
    <col min="266" max="266" width="14.5703125" style="1" customWidth="1"/>
    <col min="267" max="274" width="8.85546875" style="1"/>
    <col min="275" max="275" width="23.85546875" style="1" bestFit="1" customWidth="1"/>
    <col min="276" max="277" width="8.85546875" style="1"/>
    <col min="278" max="278" width="23.85546875" style="1" bestFit="1" customWidth="1"/>
    <col min="279" max="509" width="8.85546875" style="1"/>
    <col min="510" max="510" width="8.5703125" style="1" customWidth="1"/>
    <col min="511" max="511" width="10.140625" style="1" customWidth="1"/>
    <col min="512" max="512" width="10.42578125" style="1" customWidth="1"/>
    <col min="513" max="513" width="14.85546875" style="1" customWidth="1"/>
    <col min="514" max="515" width="16.42578125" style="1" customWidth="1"/>
    <col min="516" max="516" width="19.5703125" style="1" customWidth="1"/>
    <col min="517" max="517" width="15.42578125" style="1" customWidth="1"/>
    <col min="518" max="518" width="23.28515625" style="1" customWidth="1"/>
    <col min="519" max="519" width="13.7109375" style="1" customWidth="1"/>
    <col min="520" max="521" width="10.7109375" style="1" customWidth="1"/>
    <col min="522" max="522" width="14.5703125" style="1" customWidth="1"/>
    <col min="523" max="530" width="8.85546875" style="1"/>
    <col min="531" max="531" width="23.85546875" style="1" bestFit="1" customWidth="1"/>
    <col min="532" max="533" width="8.85546875" style="1"/>
    <col min="534" max="534" width="23.85546875" style="1" bestFit="1" customWidth="1"/>
    <col min="535" max="765" width="8.85546875" style="1"/>
    <col min="766" max="766" width="8.5703125" style="1" customWidth="1"/>
    <col min="767" max="767" width="10.140625" style="1" customWidth="1"/>
    <col min="768" max="768" width="10.42578125" style="1" customWidth="1"/>
    <col min="769" max="769" width="14.85546875" style="1" customWidth="1"/>
    <col min="770" max="771" width="16.42578125" style="1" customWidth="1"/>
    <col min="772" max="772" width="19.5703125" style="1" customWidth="1"/>
    <col min="773" max="773" width="15.42578125" style="1" customWidth="1"/>
    <col min="774" max="774" width="23.28515625" style="1" customWidth="1"/>
    <col min="775" max="775" width="13.7109375" style="1" customWidth="1"/>
    <col min="776" max="777" width="10.7109375" style="1" customWidth="1"/>
    <col min="778" max="778" width="14.5703125" style="1" customWidth="1"/>
    <col min="779" max="786" width="8.85546875" style="1"/>
    <col min="787" max="787" width="23.85546875" style="1" bestFit="1" customWidth="1"/>
    <col min="788" max="789" width="8.85546875" style="1"/>
    <col min="790" max="790" width="23.85546875" style="1" bestFit="1" customWidth="1"/>
    <col min="791" max="1021" width="8.85546875" style="1"/>
    <col min="1022" max="1022" width="8.5703125" style="1" customWidth="1"/>
    <col min="1023" max="1023" width="10.140625" style="1" customWidth="1"/>
    <col min="1024" max="1024" width="10.42578125" style="1" customWidth="1"/>
    <col min="1025" max="1025" width="14.85546875" style="1" customWidth="1"/>
    <col min="1026" max="1027" width="16.42578125" style="1" customWidth="1"/>
    <col min="1028" max="1028" width="19.5703125" style="1" customWidth="1"/>
    <col min="1029" max="1029" width="15.42578125" style="1" customWidth="1"/>
    <col min="1030" max="1030" width="23.28515625" style="1" customWidth="1"/>
    <col min="1031" max="1031" width="13.7109375" style="1" customWidth="1"/>
    <col min="1032" max="1033" width="10.7109375" style="1" customWidth="1"/>
    <col min="1034" max="1034" width="14.5703125" style="1" customWidth="1"/>
    <col min="1035" max="1042" width="8.85546875" style="1"/>
    <col min="1043" max="1043" width="23.85546875" style="1" bestFit="1" customWidth="1"/>
    <col min="1044" max="1045" width="8.85546875" style="1"/>
    <col min="1046" max="1046" width="23.85546875" style="1" bestFit="1" customWidth="1"/>
    <col min="1047" max="1277" width="8.85546875" style="1"/>
    <col min="1278" max="1278" width="8.5703125" style="1" customWidth="1"/>
    <col min="1279" max="1279" width="10.140625" style="1" customWidth="1"/>
    <col min="1280" max="1280" width="10.42578125" style="1" customWidth="1"/>
    <col min="1281" max="1281" width="14.85546875" style="1" customWidth="1"/>
    <col min="1282" max="1283" width="16.42578125" style="1" customWidth="1"/>
    <col min="1284" max="1284" width="19.5703125" style="1" customWidth="1"/>
    <col min="1285" max="1285" width="15.42578125" style="1" customWidth="1"/>
    <col min="1286" max="1286" width="23.28515625" style="1" customWidth="1"/>
    <col min="1287" max="1287" width="13.7109375" style="1" customWidth="1"/>
    <col min="1288" max="1289" width="10.7109375" style="1" customWidth="1"/>
    <col min="1290" max="1290" width="14.5703125" style="1" customWidth="1"/>
    <col min="1291" max="1298" width="8.85546875" style="1"/>
    <col min="1299" max="1299" width="23.85546875" style="1" bestFit="1" customWidth="1"/>
    <col min="1300" max="1301" width="8.85546875" style="1"/>
    <col min="1302" max="1302" width="23.85546875" style="1" bestFit="1" customWidth="1"/>
    <col min="1303" max="1533" width="8.85546875" style="1"/>
    <col min="1534" max="1534" width="8.5703125" style="1" customWidth="1"/>
    <col min="1535" max="1535" width="10.140625" style="1" customWidth="1"/>
    <col min="1536" max="1536" width="10.42578125" style="1" customWidth="1"/>
    <col min="1537" max="1537" width="14.85546875" style="1" customWidth="1"/>
    <col min="1538" max="1539" width="16.42578125" style="1" customWidth="1"/>
    <col min="1540" max="1540" width="19.5703125" style="1" customWidth="1"/>
    <col min="1541" max="1541" width="15.42578125" style="1" customWidth="1"/>
    <col min="1542" max="1542" width="23.28515625" style="1" customWidth="1"/>
    <col min="1543" max="1543" width="13.7109375" style="1" customWidth="1"/>
    <col min="1544" max="1545" width="10.7109375" style="1" customWidth="1"/>
    <col min="1546" max="1546" width="14.5703125" style="1" customWidth="1"/>
    <col min="1547" max="1554" width="8.85546875" style="1"/>
    <col min="1555" max="1555" width="23.85546875" style="1" bestFit="1" customWidth="1"/>
    <col min="1556" max="1557" width="8.85546875" style="1"/>
    <col min="1558" max="1558" width="23.85546875" style="1" bestFit="1" customWidth="1"/>
    <col min="1559" max="1789" width="8.85546875" style="1"/>
    <col min="1790" max="1790" width="8.5703125" style="1" customWidth="1"/>
    <col min="1791" max="1791" width="10.140625" style="1" customWidth="1"/>
    <col min="1792" max="1792" width="10.42578125" style="1" customWidth="1"/>
    <col min="1793" max="1793" width="14.85546875" style="1" customWidth="1"/>
    <col min="1794" max="1795" width="16.42578125" style="1" customWidth="1"/>
    <col min="1796" max="1796" width="19.5703125" style="1" customWidth="1"/>
    <col min="1797" max="1797" width="15.42578125" style="1" customWidth="1"/>
    <col min="1798" max="1798" width="23.28515625" style="1" customWidth="1"/>
    <col min="1799" max="1799" width="13.7109375" style="1" customWidth="1"/>
    <col min="1800" max="1801" width="10.7109375" style="1" customWidth="1"/>
    <col min="1802" max="1802" width="14.5703125" style="1" customWidth="1"/>
    <col min="1803" max="1810" width="8.85546875" style="1"/>
    <col min="1811" max="1811" width="23.85546875" style="1" bestFit="1" customWidth="1"/>
    <col min="1812" max="1813" width="8.85546875" style="1"/>
    <col min="1814" max="1814" width="23.85546875" style="1" bestFit="1" customWidth="1"/>
    <col min="1815" max="2045" width="8.85546875" style="1"/>
    <col min="2046" max="2046" width="8.5703125" style="1" customWidth="1"/>
    <col min="2047" max="2047" width="10.140625" style="1" customWidth="1"/>
    <col min="2048" max="2048" width="10.42578125" style="1" customWidth="1"/>
    <col min="2049" max="2049" width="14.85546875" style="1" customWidth="1"/>
    <col min="2050" max="2051" width="16.42578125" style="1" customWidth="1"/>
    <col min="2052" max="2052" width="19.5703125" style="1" customWidth="1"/>
    <col min="2053" max="2053" width="15.42578125" style="1" customWidth="1"/>
    <col min="2054" max="2054" width="23.28515625" style="1" customWidth="1"/>
    <col min="2055" max="2055" width="13.7109375" style="1" customWidth="1"/>
    <col min="2056" max="2057" width="10.7109375" style="1" customWidth="1"/>
    <col min="2058" max="2058" width="14.5703125" style="1" customWidth="1"/>
    <col min="2059" max="2066" width="8.85546875" style="1"/>
    <col min="2067" max="2067" width="23.85546875" style="1" bestFit="1" customWidth="1"/>
    <col min="2068" max="2069" width="8.85546875" style="1"/>
    <col min="2070" max="2070" width="23.85546875" style="1" bestFit="1" customWidth="1"/>
    <col min="2071" max="2301" width="8.85546875" style="1"/>
    <col min="2302" max="2302" width="8.5703125" style="1" customWidth="1"/>
    <col min="2303" max="2303" width="10.140625" style="1" customWidth="1"/>
    <col min="2304" max="2304" width="10.42578125" style="1" customWidth="1"/>
    <col min="2305" max="2305" width="14.85546875" style="1" customWidth="1"/>
    <col min="2306" max="2307" width="16.42578125" style="1" customWidth="1"/>
    <col min="2308" max="2308" width="19.5703125" style="1" customWidth="1"/>
    <col min="2309" max="2309" width="15.42578125" style="1" customWidth="1"/>
    <col min="2310" max="2310" width="23.28515625" style="1" customWidth="1"/>
    <col min="2311" max="2311" width="13.7109375" style="1" customWidth="1"/>
    <col min="2312" max="2313" width="10.7109375" style="1" customWidth="1"/>
    <col min="2314" max="2314" width="14.5703125" style="1" customWidth="1"/>
    <col min="2315" max="2322" width="8.85546875" style="1"/>
    <col min="2323" max="2323" width="23.85546875" style="1" bestFit="1" customWidth="1"/>
    <col min="2324" max="2325" width="8.85546875" style="1"/>
    <col min="2326" max="2326" width="23.85546875" style="1" bestFit="1" customWidth="1"/>
    <col min="2327" max="2557" width="8.85546875" style="1"/>
    <col min="2558" max="2558" width="8.5703125" style="1" customWidth="1"/>
    <col min="2559" max="2559" width="10.140625" style="1" customWidth="1"/>
    <col min="2560" max="2560" width="10.42578125" style="1" customWidth="1"/>
    <col min="2561" max="2561" width="14.85546875" style="1" customWidth="1"/>
    <col min="2562" max="2563" width="16.42578125" style="1" customWidth="1"/>
    <col min="2564" max="2564" width="19.5703125" style="1" customWidth="1"/>
    <col min="2565" max="2565" width="15.42578125" style="1" customWidth="1"/>
    <col min="2566" max="2566" width="23.28515625" style="1" customWidth="1"/>
    <col min="2567" max="2567" width="13.7109375" style="1" customWidth="1"/>
    <col min="2568" max="2569" width="10.7109375" style="1" customWidth="1"/>
    <col min="2570" max="2570" width="14.5703125" style="1" customWidth="1"/>
    <col min="2571" max="2578" width="8.85546875" style="1"/>
    <col min="2579" max="2579" width="23.85546875" style="1" bestFit="1" customWidth="1"/>
    <col min="2580" max="2581" width="8.85546875" style="1"/>
    <col min="2582" max="2582" width="23.85546875" style="1" bestFit="1" customWidth="1"/>
    <col min="2583" max="2813" width="8.85546875" style="1"/>
    <col min="2814" max="2814" width="8.5703125" style="1" customWidth="1"/>
    <col min="2815" max="2815" width="10.140625" style="1" customWidth="1"/>
    <col min="2816" max="2816" width="10.42578125" style="1" customWidth="1"/>
    <col min="2817" max="2817" width="14.85546875" style="1" customWidth="1"/>
    <col min="2818" max="2819" width="16.42578125" style="1" customWidth="1"/>
    <col min="2820" max="2820" width="19.5703125" style="1" customWidth="1"/>
    <col min="2821" max="2821" width="15.42578125" style="1" customWidth="1"/>
    <col min="2822" max="2822" width="23.28515625" style="1" customWidth="1"/>
    <col min="2823" max="2823" width="13.7109375" style="1" customWidth="1"/>
    <col min="2824" max="2825" width="10.7109375" style="1" customWidth="1"/>
    <col min="2826" max="2826" width="14.5703125" style="1" customWidth="1"/>
    <col min="2827" max="2834" width="8.85546875" style="1"/>
    <col min="2835" max="2835" width="23.85546875" style="1" bestFit="1" customWidth="1"/>
    <col min="2836" max="2837" width="8.85546875" style="1"/>
    <col min="2838" max="2838" width="23.85546875" style="1" bestFit="1" customWidth="1"/>
    <col min="2839" max="3069" width="8.85546875" style="1"/>
    <col min="3070" max="3070" width="8.5703125" style="1" customWidth="1"/>
    <col min="3071" max="3071" width="10.140625" style="1" customWidth="1"/>
    <col min="3072" max="3072" width="10.42578125" style="1" customWidth="1"/>
    <col min="3073" max="3073" width="14.85546875" style="1" customWidth="1"/>
    <col min="3074" max="3075" width="16.42578125" style="1" customWidth="1"/>
    <col min="3076" max="3076" width="19.5703125" style="1" customWidth="1"/>
    <col min="3077" max="3077" width="15.42578125" style="1" customWidth="1"/>
    <col min="3078" max="3078" width="23.28515625" style="1" customWidth="1"/>
    <col min="3079" max="3079" width="13.7109375" style="1" customWidth="1"/>
    <col min="3080" max="3081" width="10.7109375" style="1" customWidth="1"/>
    <col min="3082" max="3082" width="14.5703125" style="1" customWidth="1"/>
    <col min="3083" max="3090" width="8.85546875" style="1"/>
    <col min="3091" max="3091" width="23.85546875" style="1" bestFit="1" customWidth="1"/>
    <col min="3092" max="3093" width="8.85546875" style="1"/>
    <col min="3094" max="3094" width="23.85546875" style="1" bestFit="1" customWidth="1"/>
    <col min="3095" max="3325" width="8.85546875" style="1"/>
    <col min="3326" max="3326" width="8.5703125" style="1" customWidth="1"/>
    <col min="3327" max="3327" width="10.140625" style="1" customWidth="1"/>
    <col min="3328" max="3328" width="10.42578125" style="1" customWidth="1"/>
    <col min="3329" max="3329" width="14.85546875" style="1" customWidth="1"/>
    <col min="3330" max="3331" width="16.42578125" style="1" customWidth="1"/>
    <col min="3332" max="3332" width="19.5703125" style="1" customWidth="1"/>
    <col min="3333" max="3333" width="15.42578125" style="1" customWidth="1"/>
    <col min="3334" max="3334" width="23.28515625" style="1" customWidth="1"/>
    <col min="3335" max="3335" width="13.7109375" style="1" customWidth="1"/>
    <col min="3336" max="3337" width="10.7109375" style="1" customWidth="1"/>
    <col min="3338" max="3338" width="14.5703125" style="1" customWidth="1"/>
    <col min="3339" max="3346" width="8.85546875" style="1"/>
    <col min="3347" max="3347" width="23.85546875" style="1" bestFit="1" customWidth="1"/>
    <col min="3348" max="3349" width="8.85546875" style="1"/>
    <col min="3350" max="3350" width="23.85546875" style="1" bestFit="1" customWidth="1"/>
    <col min="3351" max="3581" width="8.85546875" style="1"/>
    <col min="3582" max="3582" width="8.5703125" style="1" customWidth="1"/>
    <col min="3583" max="3583" width="10.140625" style="1" customWidth="1"/>
    <col min="3584" max="3584" width="10.42578125" style="1" customWidth="1"/>
    <col min="3585" max="3585" width="14.85546875" style="1" customWidth="1"/>
    <col min="3586" max="3587" width="16.42578125" style="1" customWidth="1"/>
    <col min="3588" max="3588" width="19.5703125" style="1" customWidth="1"/>
    <col min="3589" max="3589" width="15.42578125" style="1" customWidth="1"/>
    <col min="3590" max="3590" width="23.28515625" style="1" customWidth="1"/>
    <col min="3591" max="3591" width="13.7109375" style="1" customWidth="1"/>
    <col min="3592" max="3593" width="10.7109375" style="1" customWidth="1"/>
    <col min="3594" max="3594" width="14.5703125" style="1" customWidth="1"/>
    <col min="3595" max="3602" width="8.85546875" style="1"/>
    <col min="3603" max="3603" width="23.85546875" style="1" bestFit="1" customWidth="1"/>
    <col min="3604" max="3605" width="8.85546875" style="1"/>
    <col min="3606" max="3606" width="23.85546875" style="1" bestFit="1" customWidth="1"/>
    <col min="3607" max="3837" width="8.85546875" style="1"/>
    <col min="3838" max="3838" width="8.5703125" style="1" customWidth="1"/>
    <col min="3839" max="3839" width="10.140625" style="1" customWidth="1"/>
    <col min="3840" max="3840" width="10.42578125" style="1" customWidth="1"/>
    <col min="3841" max="3841" width="14.85546875" style="1" customWidth="1"/>
    <col min="3842" max="3843" width="16.42578125" style="1" customWidth="1"/>
    <col min="3844" max="3844" width="19.5703125" style="1" customWidth="1"/>
    <col min="3845" max="3845" width="15.42578125" style="1" customWidth="1"/>
    <col min="3846" max="3846" width="23.28515625" style="1" customWidth="1"/>
    <col min="3847" max="3847" width="13.7109375" style="1" customWidth="1"/>
    <col min="3848" max="3849" width="10.7109375" style="1" customWidth="1"/>
    <col min="3850" max="3850" width="14.5703125" style="1" customWidth="1"/>
    <col min="3851" max="3858" width="8.85546875" style="1"/>
    <col min="3859" max="3859" width="23.85546875" style="1" bestFit="1" customWidth="1"/>
    <col min="3860" max="3861" width="8.85546875" style="1"/>
    <col min="3862" max="3862" width="23.85546875" style="1" bestFit="1" customWidth="1"/>
    <col min="3863" max="4093" width="8.85546875" style="1"/>
    <col min="4094" max="4094" width="8.5703125" style="1" customWidth="1"/>
    <col min="4095" max="4095" width="10.140625" style="1" customWidth="1"/>
    <col min="4096" max="4096" width="10.42578125" style="1" customWidth="1"/>
    <col min="4097" max="4097" width="14.85546875" style="1" customWidth="1"/>
    <col min="4098" max="4099" width="16.42578125" style="1" customWidth="1"/>
    <col min="4100" max="4100" width="19.5703125" style="1" customWidth="1"/>
    <col min="4101" max="4101" width="15.42578125" style="1" customWidth="1"/>
    <col min="4102" max="4102" width="23.28515625" style="1" customWidth="1"/>
    <col min="4103" max="4103" width="13.7109375" style="1" customWidth="1"/>
    <col min="4104" max="4105" width="10.7109375" style="1" customWidth="1"/>
    <col min="4106" max="4106" width="14.5703125" style="1" customWidth="1"/>
    <col min="4107" max="4114" width="8.85546875" style="1"/>
    <col min="4115" max="4115" width="23.85546875" style="1" bestFit="1" customWidth="1"/>
    <col min="4116" max="4117" width="8.85546875" style="1"/>
    <col min="4118" max="4118" width="23.85546875" style="1" bestFit="1" customWidth="1"/>
    <col min="4119" max="4349" width="8.85546875" style="1"/>
    <col min="4350" max="4350" width="8.5703125" style="1" customWidth="1"/>
    <col min="4351" max="4351" width="10.140625" style="1" customWidth="1"/>
    <col min="4352" max="4352" width="10.42578125" style="1" customWidth="1"/>
    <col min="4353" max="4353" width="14.85546875" style="1" customWidth="1"/>
    <col min="4354" max="4355" width="16.42578125" style="1" customWidth="1"/>
    <col min="4356" max="4356" width="19.5703125" style="1" customWidth="1"/>
    <col min="4357" max="4357" width="15.42578125" style="1" customWidth="1"/>
    <col min="4358" max="4358" width="23.28515625" style="1" customWidth="1"/>
    <col min="4359" max="4359" width="13.7109375" style="1" customWidth="1"/>
    <col min="4360" max="4361" width="10.7109375" style="1" customWidth="1"/>
    <col min="4362" max="4362" width="14.5703125" style="1" customWidth="1"/>
    <col min="4363" max="4370" width="8.85546875" style="1"/>
    <col min="4371" max="4371" width="23.85546875" style="1" bestFit="1" customWidth="1"/>
    <col min="4372" max="4373" width="8.85546875" style="1"/>
    <col min="4374" max="4374" width="23.85546875" style="1" bestFit="1" customWidth="1"/>
    <col min="4375" max="4605" width="8.85546875" style="1"/>
    <col min="4606" max="4606" width="8.5703125" style="1" customWidth="1"/>
    <col min="4607" max="4607" width="10.140625" style="1" customWidth="1"/>
    <col min="4608" max="4608" width="10.42578125" style="1" customWidth="1"/>
    <col min="4609" max="4609" width="14.85546875" style="1" customWidth="1"/>
    <col min="4610" max="4611" width="16.42578125" style="1" customWidth="1"/>
    <col min="4612" max="4612" width="19.5703125" style="1" customWidth="1"/>
    <col min="4613" max="4613" width="15.42578125" style="1" customWidth="1"/>
    <col min="4614" max="4614" width="23.28515625" style="1" customWidth="1"/>
    <col min="4615" max="4615" width="13.7109375" style="1" customWidth="1"/>
    <col min="4616" max="4617" width="10.7109375" style="1" customWidth="1"/>
    <col min="4618" max="4618" width="14.5703125" style="1" customWidth="1"/>
    <col min="4619" max="4626" width="8.85546875" style="1"/>
    <col min="4627" max="4627" width="23.85546875" style="1" bestFit="1" customWidth="1"/>
    <col min="4628" max="4629" width="8.85546875" style="1"/>
    <col min="4630" max="4630" width="23.85546875" style="1" bestFit="1" customWidth="1"/>
    <col min="4631" max="4861" width="8.85546875" style="1"/>
    <col min="4862" max="4862" width="8.5703125" style="1" customWidth="1"/>
    <col min="4863" max="4863" width="10.140625" style="1" customWidth="1"/>
    <col min="4864" max="4864" width="10.42578125" style="1" customWidth="1"/>
    <col min="4865" max="4865" width="14.85546875" style="1" customWidth="1"/>
    <col min="4866" max="4867" width="16.42578125" style="1" customWidth="1"/>
    <col min="4868" max="4868" width="19.5703125" style="1" customWidth="1"/>
    <col min="4869" max="4869" width="15.42578125" style="1" customWidth="1"/>
    <col min="4870" max="4870" width="23.28515625" style="1" customWidth="1"/>
    <col min="4871" max="4871" width="13.7109375" style="1" customWidth="1"/>
    <col min="4872" max="4873" width="10.7109375" style="1" customWidth="1"/>
    <col min="4874" max="4874" width="14.5703125" style="1" customWidth="1"/>
    <col min="4875" max="4882" width="8.85546875" style="1"/>
    <col min="4883" max="4883" width="23.85546875" style="1" bestFit="1" customWidth="1"/>
    <col min="4884" max="4885" width="8.85546875" style="1"/>
    <col min="4886" max="4886" width="23.85546875" style="1" bestFit="1" customWidth="1"/>
    <col min="4887" max="5117" width="8.85546875" style="1"/>
    <col min="5118" max="5118" width="8.5703125" style="1" customWidth="1"/>
    <col min="5119" max="5119" width="10.140625" style="1" customWidth="1"/>
    <col min="5120" max="5120" width="10.42578125" style="1" customWidth="1"/>
    <col min="5121" max="5121" width="14.85546875" style="1" customWidth="1"/>
    <col min="5122" max="5123" width="16.42578125" style="1" customWidth="1"/>
    <col min="5124" max="5124" width="19.5703125" style="1" customWidth="1"/>
    <col min="5125" max="5125" width="15.42578125" style="1" customWidth="1"/>
    <col min="5126" max="5126" width="23.28515625" style="1" customWidth="1"/>
    <col min="5127" max="5127" width="13.7109375" style="1" customWidth="1"/>
    <col min="5128" max="5129" width="10.7109375" style="1" customWidth="1"/>
    <col min="5130" max="5130" width="14.5703125" style="1" customWidth="1"/>
    <col min="5131" max="5138" width="8.85546875" style="1"/>
    <col min="5139" max="5139" width="23.85546875" style="1" bestFit="1" customWidth="1"/>
    <col min="5140" max="5141" width="8.85546875" style="1"/>
    <col min="5142" max="5142" width="23.85546875" style="1" bestFit="1" customWidth="1"/>
    <col min="5143" max="5373" width="8.85546875" style="1"/>
    <col min="5374" max="5374" width="8.5703125" style="1" customWidth="1"/>
    <col min="5375" max="5375" width="10.140625" style="1" customWidth="1"/>
    <col min="5376" max="5376" width="10.42578125" style="1" customWidth="1"/>
    <col min="5377" max="5377" width="14.85546875" style="1" customWidth="1"/>
    <col min="5378" max="5379" width="16.42578125" style="1" customWidth="1"/>
    <col min="5380" max="5380" width="19.5703125" style="1" customWidth="1"/>
    <col min="5381" max="5381" width="15.42578125" style="1" customWidth="1"/>
    <col min="5382" max="5382" width="23.28515625" style="1" customWidth="1"/>
    <col min="5383" max="5383" width="13.7109375" style="1" customWidth="1"/>
    <col min="5384" max="5385" width="10.7109375" style="1" customWidth="1"/>
    <col min="5386" max="5386" width="14.5703125" style="1" customWidth="1"/>
    <col min="5387" max="5394" width="8.85546875" style="1"/>
    <col min="5395" max="5395" width="23.85546875" style="1" bestFit="1" customWidth="1"/>
    <col min="5396" max="5397" width="8.85546875" style="1"/>
    <col min="5398" max="5398" width="23.85546875" style="1" bestFit="1" customWidth="1"/>
    <col min="5399" max="5629" width="8.85546875" style="1"/>
    <col min="5630" max="5630" width="8.5703125" style="1" customWidth="1"/>
    <col min="5631" max="5631" width="10.140625" style="1" customWidth="1"/>
    <col min="5632" max="5632" width="10.42578125" style="1" customWidth="1"/>
    <col min="5633" max="5633" width="14.85546875" style="1" customWidth="1"/>
    <col min="5634" max="5635" width="16.42578125" style="1" customWidth="1"/>
    <col min="5636" max="5636" width="19.5703125" style="1" customWidth="1"/>
    <col min="5637" max="5637" width="15.42578125" style="1" customWidth="1"/>
    <col min="5638" max="5638" width="23.28515625" style="1" customWidth="1"/>
    <col min="5639" max="5639" width="13.7109375" style="1" customWidth="1"/>
    <col min="5640" max="5641" width="10.7109375" style="1" customWidth="1"/>
    <col min="5642" max="5642" width="14.5703125" style="1" customWidth="1"/>
    <col min="5643" max="5650" width="8.85546875" style="1"/>
    <col min="5651" max="5651" width="23.85546875" style="1" bestFit="1" customWidth="1"/>
    <col min="5652" max="5653" width="8.85546875" style="1"/>
    <col min="5654" max="5654" width="23.85546875" style="1" bestFit="1" customWidth="1"/>
    <col min="5655" max="5885" width="8.85546875" style="1"/>
    <col min="5886" max="5886" width="8.5703125" style="1" customWidth="1"/>
    <col min="5887" max="5887" width="10.140625" style="1" customWidth="1"/>
    <col min="5888" max="5888" width="10.42578125" style="1" customWidth="1"/>
    <col min="5889" max="5889" width="14.85546875" style="1" customWidth="1"/>
    <col min="5890" max="5891" width="16.42578125" style="1" customWidth="1"/>
    <col min="5892" max="5892" width="19.5703125" style="1" customWidth="1"/>
    <col min="5893" max="5893" width="15.42578125" style="1" customWidth="1"/>
    <col min="5894" max="5894" width="23.28515625" style="1" customWidth="1"/>
    <col min="5895" max="5895" width="13.7109375" style="1" customWidth="1"/>
    <col min="5896" max="5897" width="10.7109375" style="1" customWidth="1"/>
    <col min="5898" max="5898" width="14.5703125" style="1" customWidth="1"/>
    <col min="5899" max="5906" width="8.85546875" style="1"/>
    <col min="5907" max="5907" width="23.85546875" style="1" bestFit="1" customWidth="1"/>
    <col min="5908" max="5909" width="8.85546875" style="1"/>
    <col min="5910" max="5910" width="23.85546875" style="1" bestFit="1" customWidth="1"/>
    <col min="5911" max="6141" width="8.85546875" style="1"/>
    <col min="6142" max="6142" width="8.5703125" style="1" customWidth="1"/>
    <col min="6143" max="6143" width="10.140625" style="1" customWidth="1"/>
    <col min="6144" max="6144" width="10.42578125" style="1" customWidth="1"/>
    <col min="6145" max="6145" width="14.85546875" style="1" customWidth="1"/>
    <col min="6146" max="6147" width="16.42578125" style="1" customWidth="1"/>
    <col min="6148" max="6148" width="19.5703125" style="1" customWidth="1"/>
    <col min="6149" max="6149" width="15.42578125" style="1" customWidth="1"/>
    <col min="6150" max="6150" width="23.28515625" style="1" customWidth="1"/>
    <col min="6151" max="6151" width="13.7109375" style="1" customWidth="1"/>
    <col min="6152" max="6153" width="10.7109375" style="1" customWidth="1"/>
    <col min="6154" max="6154" width="14.5703125" style="1" customWidth="1"/>
    <col min="6155" max="6162" width="8.85546875" style="1"/>
    <col min="6163" max="6163" width="23.85546875" style="1" bestFit="1" customWidth="1"/>
    <col min="6164" max="6165" width="8.85546875" style="1"/>
    <col min="6166" max="6166" width="23.85546875" style="1" bestFit="1" customWidth="1"/>
    <col min="6167" max="6397" width="8.85546875" style="1"/>
    <col min="6398" max="6398" width="8.5703125" style="1" customWidth="1"/>
    <col min="6399" max="6399" width="10.140625" style="1" customWidth="1"/>
    <col min="6400" max="6400" width="10.42578125" style="1" customWidth="1"/>
    <col min="6401" max="6401" width="14.85546875" style="1" customWidth="1"/>
    <col min="6402" max="6403" width="16.42578125" style="1" customWidth="1"/>
    <col min="6404" max="6404" width="19.5703125" style="1" customWidth="1"/>
    <col min="6405" max="6405" width="15.42578125" style="1" customWidth="1"/>
    <col min="6406" max="6406" width="23.28515625" style="1" customWidth="1"/>
    <col min="6407" max="6407" width="13.7109375" style="1" customWidth="1"/>
    <col min="6408" max="6409" width="10.7109375" style="1" customWidth="1"/>
    <col min="6410" max="6410" width="14.5703125" style="1" customWidth="1"/>
    <col min="6411" max="6418" width="8.85546875" style="1"/>
    <col min="6419" max="6419" width="23.85546875" style="1" bestFit="1" customWidth="1"/>
    <col min="6420" max="6421" width="8.85546875" style="1"/>
    <col min="6422" max="6422" width="23.85546875" style="1" bestFit="1" customWidth="1"/>
    <col min="6423" max="6653" width="8.85546875" style="1"/>
    <col min="6654" max="6654" width="8.5703125" style="1" customWidth="1"/>
    <col min="6655" max="6655" width="10.140625" style="1" customWidth="1"/>
    <col min="6656" max="6656" width="10.42578125" style="1" customWidth="1"/>
    <col min="6657" max="6657" width="14.85546875" style="1" customWidth="1"/>
    <col min="6658" max="6659" width="16.42578125" style="1" customWidth="1"/>
    <col min="6660" max="6660" width="19.5703125" style="1" customWidth="1"/>
    <col min="6661" max="6661" width="15.42578125" style="1" customWidth="1"/>
    <col min="6662" max="6662" width="23.28515625" style="1" customWidth="1"/>
    <col min="6663" max="6663" width="13.7109375" style="1" customWidth="1"/>
    <col min="6664" max="6665" width="10.7109375" style="1" customWidth="1"/>
    <col min="6666" max="6666" width="14.5703125" style="1" customWidth="1"/>
    <col min="6667" max="6674" width="8.85546875" style="1"/>
    <col min="6675" max="6675" width="23.85546875" style="1" bestFit="1" customWidth="1"/>
    <col min="6676" max="6677" width="8.85546875" style="1"/>
    <col min="6678" max="6678" width="23.85546875" style="1" bestFit="1" customWidth="1"/>
    <col min="6679" max="6909" width="8.85546875" style="1"/>
    <col min="6910" max="6910" width="8.5703125" style="1" customWidth="1"/>
    <col min="6911" max="6911" width="10.140625" style="1" customWidth="1"/>
    <col min="6912" max="6912" width="10.42578125" style="1" customWidth="1"/>
    <col min="6913" max="6913" width="14.85546875" style="1" customWidth="1"/>
    <col min="6914" max="6915" width="16.42578125" style="1" customWidth="1"/>
    <col min="6916" max="6916" width="19.5703125" style="1" customWidth="1"/>
    <col min="6917" max="6917" width="15.42578125" style="1" customWidth="1"/>
    <col min="6918" max="6918" width="23.28515625" style="1" customWidth="1"/>
    <col min="6919" max="6919" width="13.7109375" style="1" customWidth="1"/>
    <col min="6920" max="6921" width="10.7109375" style="1" customWidth="1"/>
    <col min="6922" max="6922" width="14.5703125" style="1" customWidth="1"/>
    <col min="6923" max="6930" width="8.85546875" style="1"/>
    <col min="6931" max="6931" width="23.85546875" style="1" bestFit="1" customWidth="1"/>
    <col min="6932" max="6933" width="8.85546875" style="1"/>
    <col min="6934" max="6934" width="23.85546875" style="1" bestFit="1" customWidth="1"/>
    <col min="6935" max="7165" width="8.85546875" style="1"/>
    <col min="7166" max="7166" width="8.5703125" style="1" customWidth="1"/>
    <col min="7167" max="7167" width="10.140625" style="1" customWidth="1"/>
    <col min="7168" max="7168" width="10.42578125" style="1" customWidth="1"/>
    <col min="7169" max="7169" width="14.85546875" style="1" customWidth="1"/>
    <col min="7170" max="7171" width="16.42578125" style="1" customWidth="1"/>
    <col min="7172" max="7172" width="19.5703125" style="1" customWidth="1"/>
    <col min="7173" max="7173" width="15.42578125" style="1" customWidth="1"/>
    <col min="7174" max="7174" width="23.28515625" style="1" customWidth="1"/>
    <col min="7175" max="7175" width="13.7109375" style="1" customWidth="1"/>
    <col min="7176" max="7177" width="10.7109375" style="1" customWidth="1"/>
    <col min="7178" max="7178" width="14.5703125" style="1" customWidth="1"/>
    <col min="7179" max="7186" width="8.85546875" style="1"/>
    <col min="7187" max="7187" width="23.85546875" style="1" bestFit="1" customWidth="1"/>
    <col min="7188" max="7189" width="8.85546875" style="1"/>
    <col min="7190" max="7190" width="23.85546875" style="1" bestFit="1" customWidth="1"/>
    <col min="7191" max="7421" width="8.85546875" style="1"/>
    <col min="7422" max="7422" width="8.5703125" style="1" customWidth="1"/>
    <col min="7423" max="7423" width="10.140625" style="1" customWidth="1"/>
    <col min="7424" max="7424" width="10.42578125" style="1" customWidth="1"/>
    <col min="7425" max="7425" width="14.85546875" style="1" customWidth="1"/>
    <col min="7426" max="7427" width="16.42578125" style="1" customWidth="1"/>
    <col min="7428" max="7428" width="19.5703125" style="1" customWidth="1"/>
    <col min="7429" max="7429" width="15.42578125" style="1" customWidth="1"/>
    <col min="7430" max="7430" width="23.28515625" style="1" customWidth="1"/>
    <col min="7431" max="7431" width="13.7109375" style="1" customWidth="1"/>
    <col min="7432" max="7433" width="10.7109375" style="1" customWidth="1"/>
    <col min="7434" max="7434" width="14.5703125" style="1" customWidth="1"/>
    <col min="7435" max="7442" width="8.85546875" style="1"/>
    <col min="7443" max="7443" width="23.85546875" style="1" bestFit="1" customWidth="1"/>
    <col min="7444" max="7445" width="8.85546875" style="1"/>
    <col min="7446" max="7446" width="23.85546875" style="1" bestFit="1" customWidth="1"/>
    <col min="7447" max="7677" width="8.85546875" style="1"/>
    <col min="7678" max="7678" width="8.5703125" style="1" customWidth="1"/>
    <col min="7679" max="7679" width="10.140625" style="1" customWidth="1"/>
    <col min="7680" max="7680" width="10.42578125" style="1" customWidth="1"/>
    <col min="7681" max="7681" width="14.85546875" style="1" customWidth="1"/>
    <col min="7682" max="7683" width="16.42578125" style="1" customWidth="1"/>
    <col min="7684" max="7684" width="19.5703125" style="1" customWidth="1"/>
    <col min="7685" max="7685" width="15.42578125" style="1" customWidth="1"/>
    <col min="7686" max="7686" width="23.28515625" style="1" customWidth="1"/>
    <col min="7687" max="7687" width="13.7109375" style="1" customWidth="1"/>
    <col min="7688" max="7689" width="10.7109375" style="1" customWidth="1"/>
    <col min="7690" max="7690" width="14.5703125" style="1" customWidth="1"/>
    <col min="7691" max="7698" width="8.85546875" style="1"/>
    <col min="7699" max="7699" width="23.85546875" style="1" bestFit="1" customWidth="1"/>
    <col min="7700" max="7701" width="8.85546875" style="1"/>
    <col min="7702" max="7702" width="23.85546875" style="1" bestFit="1" customWidth="1"/>
    <col min="7703" max="7933" width="8.85546875" style="1"/>
    <col min="7934" max="7934" width="8.5703125" style="1" customWidth="1"/>
    <col min="7935" max="7935" width="10.140625" style="1" customWidth="1"/>
    <col min="7936" max="7936" width="10.42578125" style="1" customWidth="1"/>
    <col min="7937" max="7937" width="14.85546875" style="1" customWidth="1"/>
    <col min="7938" max="7939" width="16.42578125" style="1" customWidth="1"/>
    <col min="7940" max="7940" width="19.5703125" style="1" customWidth="1"/>
    <col min="7941" max="7941" width="15.42578125" style="1" customWidth="1"/>
    <col min="7942" max="7942" width="23.28515625" style="1" customWidth="1"/>
    <col min="7943" max="7943" width="13.7109375" style="1" customWidth="1"/>
    <col min="7944" max="7945" width="10.7109375" style="1" customWidth="1"/>
    <col min="7946" max="7946" width="14.5703125" style="1" customWidth="1"/>
    <col min="7947" max="7954" width="8.85546875" style="1"/>
    <col min="7955" max="7955" width="23.85546875" style="1" bestFit="1" customWidth="1"/>
    <col min="7956" max="7957" width="8.85546875" style="1"/>
    <col min="7958" max="7958" width="23.85546875" style="1" bestFit="1" customWidth="1"/>
    <col min="7959" max="8189" width="8.85546875" style="1"/>
    <col min="8190" max="8190" width="8.5703125" style="1" customWidth="1"/>
    <col min="8191" max="8191" width="10.140625" style="1" customWidth="1"/>
    <col min="8192" max="8192" width="10.42578125" style="1" customWidth="1"/>
    <col min="8193" max="8193" width="14.85546875" style="1" customWidth="1"/>
    <col min="8194" max="8195" width="16.42578125" style="1" customWidth="1"/>
    <col min="8196" max="8196" width="19.5703125" style="1" customWidth="1"/>
    <col min="8197" max="8197" width="15.42578125" style="1" customWidth="1"/>
    <col min="8198" max="8198" width="23.28515625" style="1" customWidth="1"/>
    <col min="8199" max="8199" width="13.7109375" style="1" customWidth="1"/>
    <col min="8200" max="8201" width="10.7109375" style="1" customWidth="1"/>
    <col min="8202" max="8202" width="14.5703125" style="1" customWidth="1"/>
    <col min="8203" max="8210" width="8.85546875" style="1"/>
    <col min="8211" max="8211" width="23.85546875" style="1" bestFit="1" customWidth="1"/>
    <col min="8212" max="8213" width="8.85546875" style="1"/>
    <col min="8214" max="8214" width="23.85546875" style="1" bestFit="1" customWidth="1"/>
    <col min="8215" max="8445" width="8.85546875" style="1"/>
    <col min="8446" max="8446" width="8.5703125" style="1" customWidth="1"/>
    <col min="8447" max="8447" width="10.140625" style="1" customWidth="1"/>
    <col min="8448" max="8448" width="10.42578125" style="1" customWidth="1"/>
    <col min="8449" max="8449" width="14.85546875" style="1" customWidth="1"/>
    <col min="8450" max="8451" width="16.42578125" style="1" customWidth="1"/>
    <col min="8452" max="8452" width="19.5703125" style="1" customWidth="1"/>
    <col min="8453" max="8453" width="15.42578125" style="1" customWidth="1"/>
    <col min="8454" max="8454" width="23.28515625" style="1" customWidth="1"/>
    <col min="8455" max="8455" width="13.7109375" style="1" customWidth="1"/>
    <col min="8456" max="8457" width="10.7109375" style="1" customWidth="1"/>
    <col min="8458" max="8458" width="14.5703125" style="1" customWidth="1"/>
    <col min="8459" max="8466" width="8.85546875" style="1"/>
    <col min="8467" max="8467" width="23.85546875" style="1" bestFit="1" customWidth="1"/>
    <col min="8468" max="8469" width="8.85546875" style="1"/>
    <col min="8470" max="8470" width="23.85546875" style="1" bestFit="1" customWidth="1"/>
    <col min="8471" max="8701" width="8.85546875" style="1"/>
    <col min="8702" max="8702" width="8.5703125" style="1" customWidth="1"/>
    <col min="8703" max="8703" width="10.140625" style="1" customWidth="1"/>
    <col min="8704" max="8704" width="10.42578125" style="1" customWidth="1"/>
    <col min="8705" max="8705" width="14.85546875" style="1" customWidth="1"/>
    <col min="8706" max="8707" width="16.42578125" style="1" customWidth="1"/>
    <col min="8708" max="8708" width="19.5703125" style="1" customWidth="1"/>
    <col min="8709" max="8709" width="15.42578125" style="1" customWidth="1"/>
    <col min="8710" max="8710" width="23.28515625" style="1" customWidth="1"/>
    <col min="8711" max="8711" width="13.7109375" style="1" customWidth="1"/>
    <col min="8712" max="8713" width="10.7109375" style="1" customWidth="1"/>
    <col min="8714" max="8714" width="14.5703125" style="1" customWidth="1"/>
    <col min="8715" max="8722" width="8.85546875" style="1"/>
    <col min="8723" max="8723" width="23.85546875" style="1" bestFit="1" customWidth="1"/>
    <col min="8724" max="8725" width="8.85546875" style="1"/>
    <col min="8726" max="8726" width="23.85546875" style="1" bestFit="1" customWidth="1"/>
    <col min="8727" max="8957" width="8.85546875" style="1"/>
    <col min="8958" max="8958" width="8.5703125" style="1" customWidth="1"/>
    <col min="8959" max="8959" width="10.140625" style="1" customWidth="1"/>
    <col min="8960" max="8960" width="10.42578125" style="1" customWidth="1"/>
    <col min="8961" max="8961" width="14.85546875" style="1" customWidth="1"/>
    <col min="8962" max="8963" width="16.42578125" style="1" customWidth="1"/>
    <col min="8964" max="8964" width="19.5703125" style="1" customWidth="1"/>
    <col min="8965" max="8965" width="15.42578125" style="1" customWidth="1"/>
    <col min="8966" max="8966" width="23.28515625" style="1" customWidth="1"/>
    <col min="8967" max="8967" width="13.7109375" style="1" customWidth="1"/>
    <col min="8968" max="8969" width="10.7109375" style="1" customWidth="1"/>
    <col min="8970" max="8970" width="14.5703125" style="1" customWidth="1"/>
    <col min="8971" max="8978" width="8.85546875" style="1"/>
    <col min="8979" max="8979" width="23.85546875" style="1" bestFit="1" customWidth="1"/>
    <col min="8980" max="8981" width="8.85546875" style="1"/>
    <col min="8982" max="8982" width="23.85546875" style="1" bestFit="1" customWidth="1"/>
    <col min="8983" max="9213" width="8.85546875" style="1"/>
    <col min="9214" max="9214" width="8.5703125" style="1" customWidth="1"/>
    <col min="9215" max="9215" width="10.140625" style="1" customWidth="1"/>
    <col min="9216" max="9216" width="10.42578125" style="1" customWidth="1"/>
    <col min="9217" max="9217" width="14.85546875" style="1" customWidth="1"/>
    <col min="9218" max="9219" width="16.42578125" style="1" customWidth="1"/>
    <col min="9220" max="9220" width="19.5703125" style="1" customWidth="1"/>
    <col min="9221" max="9221" width="15.42578125" style="1" customWidth="1"/>
    <col min="9222" max="9222" width="23.28515625" style="1" customWidth="1"/>
    <col min="9223" max="9223" width="13.7109375" style="1" customWidth="1"/>
    <col min="9224" max="9225" width="10.7109375" style="1" customWidth="1"/>
    <col min="9226" max="9226" width="14.5703125" style="1" customWidth="1"/>
    <col min="9227" max="9234" width="8.85546875" style="1"/>
    <col min="9235" max="9235" width="23.85546875" style="1" bestFit="1" customWidth="1"/>
    <col min="9236" max="9237" width="8.85546875" style="1"/>
    <col min="9238" max="9238" width="23.85546875" style="1" bestFit="1" customWidth="1"/>
    <col min="9239" max="9469" width="8.85546875" style="1"/>
    <col min="9470" max="9470" width="8.5703125" style="1" customWidth="1"/>
    <col min="9471" max="9471" width="10.140625" style="1" customWidth="1"/>
    <col min="9472" max="9472" width="10.42578125" style="1" customWidth="1"/>
    <col min="9473" max="9473" width="14.85546875" style="1" customWidth="1"/>
    <col min="9474" max="9475" width="16.42578125" style="1" customWidth="1"/>
    <col min="9476" max="9476" width="19.5703125" style="1" customWidth="1"/>
    <col min="9477" max="9477" width="15.42578125" style="1" customWidth="1"/>
    <col min="9478" max="9478" width="23.28515625" style="1" customWidth="1"/>
    <col min="9479" max="9479" width="13.7109375" style="1" customWidth="1"/>
    <col min="9480" max="9481" width="10.7109375" style="1" customWidth="1"/>
    <col min="9482" max="9482" width="14.5703125" style="1" customWidth="1"/>
    <col min="9483" max="9490" width="8.85546875" style="1"/>
    <col min="9491" max="9491" width="23.85546875" style="1" bestFit="1" customWidth="1"/>
    <col min="9492" max="9493" width="8.85546875" style="1"/>
    <col min="9494" max="9494" width="23.85546875" style="1" bestFit="1" customWidth="1"/>
    <col min="9495" max="9725" width="8.85546875" style="1"/>
    <col min="9726" max="9726" width="8.5703125" style="1" customWidth="1"/>
    <col min="9727" max="9727" width="10.140625" style="1" customWidth="1"/>
    <col min="9728" max="9728" width="10.42578125" style="1" customWidth="1"/>
    <col min="9729" max="9729" width="14.85546875" style="1" customWidth="1"/>
    <col min="9730" max="9731" width="16.42578125" style="1" customWidth="1"/>
    <col min="9732" max="9732" width="19.5703125" style="1" customWidth="1"/>
    <col min="9733" max="9733" width="15.42578125" style="1" customWidth="1"/>
    <col min="9734" max="9734" width="23.28515625" style="1" customWidth="1"/>
    <col min="9735" max="9735" width="13.7109375" style="1" customWidth="1"/>
    <col min="9736" max="9737" width="10.7109375" style="1" customWidth="1"/>
    <col min="9738" max="9738" width="14.5703125" style="1" customWidth="1"/>
    <col min="9739" max="9746" width="8.85546875" style="1"/>
    <col min="9747" max="9747" width="23.85546875" style="1" bestFit="1" customWidth="1"/>
    <col min="9748" max="9749" width="8.85546875" style="1"/>
    <col min="9750" max="9750" width="23.85546875" style="1" bestFit="1" customWidth="1"/>
    <col min="9751" max="9981" width="8.85546875" style="1"/>
    <col min="9982" max="9982" width="8.5703125" style="1" customWidth="1"/>
    <col min="9983" max="9983" width="10.140625" style="1" customWidth="1"/>
    <col min="9984" max="9984" width="10.42578125" style="1" customWidth="1"/>
    <col min="9985" max="9985" width="14.85546875" style="1" customWidth="1"/>
    <col min="9986" max="9987" width="16.42578125" style="1" customWidth="1"/>
    <col min="9988" max="9988" width="19.5703125" style="1" customWidth="1"/>
    <col min="9989" max="9989" width="15.42578125" style="1" customWidth="1"/>
    <col min="9990" max="9990" width="23.28515625" style="1" customWidth="1"/>
    <col min="9991" max="9991" width="13.7109375" style="1" customWidth="1"/>
    <col min="9992" max="9993" width="10.7109375" style="1" customWidth="1"/>
    <col min="9994" max="9994" width="14.5703125" style="1" customWidth="1"/>
    <col min="9995" max="10002" width="8.85546875" style="1"/>
    <col min="10003" max="10003" width="23.85546875" style="1" bestFit="1" customWidth="1"/>
    <col min="10004" max="10005" width="8.85546875" style="1"/>
    <col min="10006" max="10006" width="23.85546875" style="1" bestFit="1" customWidth="1"/>
    <col min="10007" max="10237" width="8.85546875" style="1"/>
    <col min="10238" max="10238" width="8.5703125" style="1" customWidth="1"/>
    <col min="10239" max="10239" width="10.140625" style="1" customWidth="1"/>
    <col min="10240" max="10240" width="10.42578125" style="1" customWidth="1"/>
    <col min="10241" max="10241" width="14.85546875" style="1" customWidth="1"/>
    <col min="10242" max="10243" width="16.42578125" style="1" customWidth="1"/>
    <col min="10244" max="10244" width="19.5703125" style="1" customWidth="1"/>
    <col min="10245" max="10245" width="15.42578125" style="1" customWidth="1"/>
    <col min="10246" max="10246" width="23.28515625" style="1" customWidth="1"/>
    <col min="10247" max="10247" width="13.7109375" style="1" customWidth="1"/>
    <col min="10248" max="10249" width="10.7109375" style="1" customWidth="1"/>
    <col min="10250" max="10250" width="14.5703125" style="1" customWidth="1"/>
    <col min="10251" max="10258" width="8.85546875" style="1"/>
    <col min="10259" max="10259" width="23.85546875" style="1" bestFit="1" customWidth="1"/>
    <col min="10260" max="10261" width="8.85546875" style="1"/>
    <col min="10262" max="10262" width="23.85546875" style="1" bestFit="1" customWidth="1"/>
    <col min="10263" max="10493" width="8.85546875" style="1"/>
    <col min="10494" max="10494" width="8.5703125" style="1" customWidth="1"/>
    <col min="10495" max="10495" width="10.140625" style="1" customWidth="1"/>
    <col min="10496" max="10496" width="10.42578125" style="1" customWidth="1"/>
    <col min="10497" max="10497" width="14.85546875" style="1" customWidth="1"/>
    <col min="10498" max="10499" width="16.42578125" style="1" customWidth="1"/>
    <col min="10500" max="10500" width="19.5703125" style="1" customWidth="1"/>
    <col min="10501" max="10501" width="15.42578125" style="1" customWidth="1"/>
    <col min="10502" max="10502" width="23.28515625" style="1" customWidth="1"/>
    <col min="10503" max="10503" width="13.7109375" style="1" customWidth="1"/>
    <col min="10504" max="10505" width="10.7109375" style="1" customWidth="1"/>
    <col min="10506" max="10506" width="14.5703125" style="1" customWidth="1"/>
    <col min="10507" max="10514" width="8.85546875" style="1"/>
    <col min="10515" max="10515" width="23.85546875" style="1" bestFit="1" customWidth="1"/>
    <col min="10516" max="10517" width="8.85546875" style="1"/>
    <col min="10518" max="10518" width="23.85546875" style="1" bestFit="1" customWidth="1"/>
    <col min="10519" max="10749" width="8.85546875" style="1"/>
    <col min="10750" max="10750" width="8.5703125" style="1" customWidth="1"/>
    <col min="10751" max="10751" width="10.140625" style="1" customWidth="1"/>
    <col min="10752" max="10752" width="10.42578125" style="1" customWidth="1"/>
    <col min="10753" max="10753" width="14.85546875" style="1" customWidth="1"/>
    <col min="10754" max="10755" width="16.42578125" style="1" customWidth="1"/>
    <col min="10756" max="10756" width="19.5703125" style="1" customWidth="1"/>
    <col min="10757" max="10757" width="15.42578125" style="1" customWidth="1"/>
    <col min="10758" max="10758" width="23.28515625" style="1" customWidth="1"/>
    <col min="10759" max="10759" width="13.7109375" style="1" customWidth="1"/>
    <col min="10760" max="10761" width="10.7109375" style="1" customWidth="1"/>
    <col min="10762" max="10762" width="14.5703125" style="1" customWidth="1"/>
    <col min="10763" max="10770" width="8.85546875" style="1"/>
    <col min="10771" max="10771" width="23.85546875" style="1" bestFit="1" customWidth="1"/>
    <col min="10772" max="10773" width="8.85546875" style="1"/>
    <col min="10774" max="10774" width="23.85546875" style="1" bestFit="1" customWidth="1"/>
    <col min="10775" max="11005" width="8.85546875" style="1"/>
    <col min="11006" max="11006" width="8.5703125" style="1" customWidth="1"/>
    <col min="11007" max="11007" width="10.140625" style="1" customWidth="1"/>
    <col min="11008" max="11008" width="10.42578125" style="1" customWidth="1"/>
    <col min="11009" max="11009" width="14.85546875" style="1" customWidth="1"/>
    <col min="11010" max="11011" width="16.42578125" style="1" customWidth="1"/>
    <col min="11012" max="11012" width="19.5703125" style="1" customWidth="1"/>
    <col min="11013" max="11013" width="15.42578125" style="1" customWidth="1"/>
    <col min="11014" max="11014" width="23.28515625" style="1" customWidth="1"/>
    <col min="11015" max="11015" width="13.7109375" style="1" customWidth="1"/>
    <col min="11016" max="11017" width="10.7109375" style="1" customWidth="1"/>
    <col min="11018" max="11018" width="14.5703125" style="1" customWidth="1"/>
    <col min="11019" max="11026" width="8.85546875" style="1"/>
    <col min="11027" max="11027" width="23.85546875" style="1" bestFit="1" customWidth="1"/>
    <col min="11028" max="11029" width="8.85546875" style="1"/>
    <col min="11030" max="11030" width="23.85546875" style="1" bestFit="1" customWidth="1"/>
    <col min="11031" max="11261" width="8.85546875" style="1"/>
    <col min="11262" max="11262" width="8.5703125" style="1" customWidth="1"/>
    <col min="11263" max="11263" width="10.140625" style="1" customWidth="1"/>
    <col min="11264" max="11264" width="10.42578125" style="1" customWidth="1"/>
    <col min="11265" max="11265" width="14.85546875" style="1" customWidth="1"/>
    <col min="11266" max="11267" width="16.42578125" style="1" customWidth="1"/>
    <col min="11268" max="11268" width="19.5703125" style="1" customWidth="1"/>
    <col min="11269" max="11269" width="15.42578125" style="1" customWidth="1"/>
    <col min="11270" max="11270" width="23.28515625" style="1" customWidth="1"/>
    <col min="11271" max="11271" width="13.7109375" style="1" customWidth="1"/>
    <col min="11272" max="11273" width="10.7109375" style="1" customWidth="1"/>
    <col min="11274" max="11274" width="14.5703125" style="1" customWidth="1"/>
    <col min="11275" max="11282" width="8.85546875" style="1"/>
    <col min="11283" max="11283" width="23.85546875" style="1" bestFit="1" customWidth="1"/>
    <col min="11284" max="11285" width="8.85546875" style="1"/>
    <col min="11286" max="11286" width="23.85546875" style="1" bestFit="1" customWidth="1"/>
    <col min="11287" max="11517" width="8.85546875" style="1"/>
    <col min="11518" max="11518" width="8.5703125" style="1" customWidth="1"/>
    <col min="11519" max="11519" width="10.140625" style="1" customWidth="1"/>
    <col min="11520" max="11520" width="10.42578125" style="1" customWidth="1"/>
    <col min="11521" max="11521" width="14.85546875" style="1" customWidth="1"/>
    <col min="11522" max="11523" width="16.42578125" style="1" customWidth="1"/>
    <col min="11524" max="11524" width="19.5703125" style="1" customWidth="1"/>
    <col min="11525" max="11525" width="15.42578125" style="1" customWidth="1"/>
    <col min="11526" max="11526" width="23.28515625" style="1" customWidth="1"/>
    <col min="11527" max="11527" width="13.7109375" style="1" customWidth="1"/>
    <col min="11528" max="11529" width="10.7109375" style="1" customWidth="1"/>
    <col min="11530" max="11530" width="14.5703125" style="1" customWidth="1"/>
    <col min="11531" max="11538" width="8.85546875" style="1"/>
    <col min="11539" max="11539" width="23.85546875" style="1" bestFit="1" customWidth="1"/>
    <col min="11540" max="11541" width="8.85546875" style="1"/>
    <col min="11542" max="11542" width="23.85546875" style="1" bestFit="1" customWidth="1"/>
    <col min="11543" max="11773" width="8.85546875" style="1"/>
    <col min="11774" max="11774" width="8.5703125" style="1" customWidth="1"/>
    <col min="11775" max="11775" width="10.140625" style="1" customWidth="1"/>
    <col min="11776" max="11776" width="10.42578125" style="1" customWidth="1"/>
    <col min="11777" max="11777" width="14.85546875" style="1" customWidth="1"/>
    <col min="11778" max="11779" width="16.42578125" style="1" customWidth="1"/>
    <col min="11780" max="11780" width="19.5703125" style="1" customWidth="1"/>
    <col min="11781" max="11781" width="15.42578125" style="1" customWidth="1"/>
    <col min="11782" max="11782" width="23.28515625" style="1" customWidth="1"/>
    <col min="11783" max="11783" width="13.7109375" style="1" customWidth="1"/>
    <col min="11784" max="11785" width="10.7109375" style="1" customWidth="1"/>
    <col min="11786" max="11786" width="14.5703125" style="1" customWidth="1"/>
    <col min="11787" max="11794" width="8.85546875" style="1"/>
    <col min="11795" max="11795" width="23.85546875" style="1" bestFit="1" customWidth="1"/>
    <col min="11796" max="11797" width="8.85546875" style="1"/>
    <col min="11798" max="11798" width="23.85546875" style="1" bestFit="1" customWidth="1"/>
    <col min="11799" max="12029" width="8.85546875" style="1"/>
    <col min="12030" max="12030" width="8.5703125" style="1" customWidth="1"/>
    <col min="12031" max="12031" width="10.140625" style="1" customWidth="1"/>
    <col min="12032" max="12032" width="10.42578125" style="1" customWidth="1"/>
    <col min="12033" max="12033" width="14.85546875" style="1" customWidth="1"/>
    <col min="12034" max="12035" width="16.42578125" style="1" customWidth="1"/>
    <col min="12036" max="12036" width="19.5703125" style="1" customWidth="1"/>
    <col min="12037" max="12037" width="15.42578125" style="1" customWidth="1"/>
    <col min="12038" max="12038" width="23.28515625" style="1" customWidth="1"/>
    <col min="12039" max="12039" width="13.7109375" style="1" customWidth="1"/>
    <col min="12040" max="12041" width="10.7109375" style="1" customWidth="1"/>
    <col min="12042" max="12042" width="14.5703125" style="1" customWidth="1"/>
    <col min="12043" max="12050" width="8.85546875" style="1"/>
    <col min="12051" max="12051" width="23.85546875" style="1" bestFit="1" customWidth="1"/>
    <col min="12052" max="12053" width="8.85546875" style="1"/>
    <col min="12054" max="12054" width="23.85546875" style="1" bestFit="1" customWidth="1"/>
    <col min="12055" max="12285" width="8.85546875" style="1"/>
    <col min="12286" max="12286" width="8.5703125" style="1" customWidth="1"/>
    <col min="12287" max="12287" width="10.140625" style="1" customWidth="1"/>
    <col min="12288" max="12288" width="10.42578125" style="1" customWidth="1"/>
    <col min="12289" max="12289" width="14.85546875" style="1" customWidth="1"/>
    <col min="12290" max="12291" width="16.42578125" style="1" customWidth="1"/>
    <col min="12292" max="12292" width="19.5703125" style="1" customWidth="1"/>
    <col min="12293" max="12293" width="15.42578125" style="1" customWidth="1"/>
    <col min="12294" max="12294" width="23.28515625" style="1" customWidth="1"/>
    <col min="12295" max="12295" width="13.7109375" style="1" customWidth="1"/>
    <col min="12296" max="12297" width="10.7109375" style="1" customWidth="1"/>
    <col min="12298" max="12298" width="14.5703125" style="1" customWidth="1"/>
    <col min="12299" max="12306" width="8.85546875" style="1"/>
    <col min="12307" max="12307" width="23.85546875" style="1" bestFit="1" customWidth="1"/>
    <col min="12308" max="12309" width="8.85546875" style="1"/>
    <col min="12310" max="12310" width="23.85546875" style="1" bestFit="1" customWidth="1"/>
    <col min="12311" max="12541" width="8.85546875" style="1"/>
    <col min="12542" max="12542" width="8.5703125" style="1" customWidth="1"/>
    <col min="12543" max="12543" width="10.140625" style="1" customWidth="1"/>
    <col min="12544" max="12544" width="10.42578125" style="1" customWidth="1"/>
    <col min="12545" max="12545" width="14.85546875" style="1" customWidth="1"/>
    <col min="12546" max="12547" width="16.42578125" style="1" customWidth="1"/>
    <col min="12548" max="12548" width="19.5703125" style="1" customWidth="1"/>
    <col min="12549" max="12549" width="15.42578125" style="1" customWidth="1"/>
    <col min="12550" max="12550" width="23.28515625" style="1" customWidth="1"/>
    <col min="12551" max="12551" width="13.7109375" style="1" customWidth="1"/>
    <col min="12552" max="12553" width="10.7109375" style="1" customWidth="1"/>
    <col min="12554" max="12554" width="14.5703125" style="1" customWidth="1"/>
    <col min="12555" max="12562" width="8.85546875" style="1"/>
    <col min="12563" max="12563" width="23.85546875" style="1" bestFit="1" customWidth="1"/>
    <col min="12564" max="12565" width="8.85546875" style="1"/>
    <col min="12566" max="12566" width="23.85546875" style="1" bestFit="1" customWidth="1"/>
    <col min="12567" max="12797" width="8.85546875" style="1"/>
    <col min="12798" max="12798" width="8.5703125" style="1" customWidth="1"/>
    <col min="12799" max="12799" width="10.140625" style="1" customWidth="1"/>
    <col min="12800" max="12800" width="10.42578125" style="1" customWidth="1"/>
    <col min="12801" max="12801" width="14.85546875" style="1" customWidth="1"/>
    <col min="12802" max="12803" width="16.42578125" style="1" customWidth="1"/>
    <col min="12804" max="12804" width="19.5703125" style="1" customWidth="1"/>
    <col min="12805" max="12805" width="15.42578125" style="1" customWidth="1"/>
    <col min="12806" max="12806" width="23.28515625" style="1" customWidth="1"/>
    <col min="12807" max="12807" width="13.7109375" style="1" customWidth="1"/>
    <col min="12808" max="12809" width="10.7109375" style="1" customWidth="1"/>
    <col min="12810" max="12810" width="14.5703125" style="1" customWidth="1"/>
    <col min="12811" max="12818" width="8.85546875" style="1"/>
    <col min="12819" max="12819" width="23.85546875" style="1" bestFit="1" customWidth="1"/>
    <col min="12820" max="12821" width="8.85546875" style="1"/>
    <col min="12822" max="12822" width="23.85546875" style="1" bestFit="1" customWidth="1"/>
    <col min="12823" max="13053" width="8.85546875" style="1"/>
    <col min="13054" max="13054" width="8.5703125" style="1" customWidth="1"/>
    <col min="13055" max="13055" width="10.140625" style="1" customWidth="1"/>
    <col min="13056" max="13056" width="10.42578125" style="1" customWidth="1"/>
    <col min="13057" max="13057" width="14.85546875" style="1" customWidth="1"/>
    <col min="13058" max="13059" width="16.42578125" style="1" customWidth="1"/>
    <col min="13060" max="13060" width="19.5703125" style="1" customWidth="1"/>
    <col min="13061" max="13061" width="15.42578125" style="1" customWidth="1"/>
    <col min="13062" max="13062" width="23.28515625" style="1" customWidth="1"/>
    <col min="13063" max="13063" width="13.7109375" style="1" customWidth="1"/>
    <col min="13064" max="13065" width="10.7109375" style="1" customWidth="1"/>
    <col min="13066" max="13066" width="14.5703125" style="1" customWidth="1"/>
    <col min="13067" max="13074" width="8.85546875" style="1"/>
    <col min="13075" max="13075" width="23.85546875" style="1" bestFit="1" customWidth="1"/>
    <col min="13076" max="13077" width="8.85546875" style="1"/>
    <col min="13078" max="13078" width="23.85546875" style="1" bestFit="1" customWidth="1"/>
    <col min="13079" max="13309" width="8.85546875" style="1"/>
    <col min="13310" max="13310" width="8.5703125" style="1" customWidth="1"/>
    <col min="13311" max="13311" width="10.140625" style="1" customWidth="1"/>
    <col min="13312" max="13312" width="10.42578125" style="1" customWidth="1"/>
    <col min="13313" max="13313" width="14.85546875" style="1" customWidth="1"/>
    <col min="13314" max="13315" width="16.42578125" style="1" customWidth="1"/>
    <col min="13316" max="13316" width="19.5703125" style="1" customWidth="1"/>
    <col min="13317" max="13317" width="15.42578125" style="1" customWidth="1"/>
    <col min="13318" max="13318" width="23.28515625" style="1" customWidth="1"/>
    <col min="13319" max="13319" width="13.7109375" style="1" customWidth="1"/>
    <col min="13320" max="13321" width="10.7109375" style="1" customWidth="1"/>
    <col min="13322" max="13322" width="14.5703125" style="1" customWidth="1"/>
    <col min="13323" max="13330" width="8.85546875" style="1"/>
    <col min="13331" max="13331" width="23.85546875" style="1" bestFit="1" customWidth="1"/>
    <col min="13332" max="13333" width="8.85546875" style="1"/>
    <col min="13334" max="13334" width="23.85546875" style="1" bestFit="1" customWidth="1"/>
    <col min="13335" max="13565" width="8.85546875" style="1"/>
    <col min="13566" max="13566" width="8.5703125" style="1" customWidth="1"/>
    <col min="13567" max="13567" width="10.140625" style="1" customWidth="1"/>
    <col min="13568" max="13568" width="10.42578125" style="1" customWidth="1"/>
    <col min="13569" max="13569" width="14.85546875" style="1" customWidth="1"/>
    <col min="13570" max="13571" width="16.42578125" style="1" customWidth="1"/>
    <col min="13572" max="13572" width="19.5703125" style="1" customWidth="1"/>
    <col min="13573" max="13573" width="15.42578125" style="1" customWidth="1"/>
    <col min="13574" max="13574" width="23.28515625" style="1" customWidth="1"/>
    <col min="13575" max="13575" width="13.7109375" style="1" customWidth="1"/>
    <col min="13576" max="13577" width="10.7109375" style="1" customWidth="1"/>
    <col min="13578" max="13578" width="14.5703125" style="1" customWidth="1"/>
    <col min="13579" max="13586" width="8.85546875" style="1"/>
    <col min="13587" max="13587" width="23.85546875" style="1" bestFit="1" customWidth="1"/>
    <col min="13588" max="13589" width="8.85546875" style="1"/>
    <col min="13590" max="13590" width="23.85546875" style="1" bestFit="1" customWidth="1"/>
    <col min="13591" max="13821" width="8.85546875" style="1"/>
    <col min="13822" max="13822" width="8.5703125" style="1" customWidth="1"/>
    <col min="13823" max="13823" width="10.140625" style="1" customWidth="1"/>
    <col min="13824" max="13824" width="10.42578125" style="1" customWidth="1"/>
    <col min="13825" max="13825" width="14.85546875" style="1" customWidth="1"/>
    <col min="13826" max="13827" width="16.42578125" style="1" customWidth="1"/>
    <col min="13828" max="13828" width="19.5703125" style="1" customWidth="1"/>
    <col min="13829" max="13829" width="15.42578125" style="1" customWidth="1"/>
    <col min="13830" max="13830" width="23.28515625" style="1" customWidth="1"/>
    <col min="13831" max="13831" width="13.7109375" style="1" customWidth="1"/>
    <col min="13832" max="13833" width="10.7109375" style="1" customWidth="1"/>
    <col min="13834" max="13834" width="14.5703125" style="1" customWidth="1"/>
    <col min="13835" max="13842" width="8.85546875" style="1"/>
    <col min="13843" max="13843" width="23.85546875" style="1" bestFit="1" customWidth="1"/>
    <col min="13844" max="13845" width="8.85546875" style="1"/>
    <col min="13846" max="13846" width="23.85546875" style="1" bestFit="1" customWidth="1"/>
    <col min="13847" max="14077" width="8.85546875" style="1"/>
    <col min="14078" max="14078" width="8.5703125" style="1" customWidth="1"/>
    <col min="14079" max="14079" width="10.140625" style="1" customWidth="1"/>
    <col min="14080" max="14080" width="10.42578125" style="1" customWidth="1"/>
    <col min="14081" max="14081" width="14.85546875" style="1" customWidth="1"/>
    <col min="14082" max="14083" width="16.42578125" style="1" customWidth="1"/>
    <col min="14084" max="14084" width="19.5703125" style="1" customWidth="1"/>
    <col min="14085" max="14085" width="15.42578125" style="1" customWidth="1"/>
    <col min="14086" max="14086" width="23.28515625" style="1" customWidth="1"/>
    <col min="14087" max="14087" width="13.7109375" style="1" customWidth="1"/>
    <col min="14088" max="14089" width="10.7109375" style="1" customWidth="1"/>
    <col min="14090" max="14090" width="14.5703125" style="1" customWidth="1"/>
    <col min="14091" max="14098" width="8.85546875" style="1"/>
    <col min="14099" max="14099" width="23.85546875" style="1" bestFit="1" customWidth="1"/>
    <col min="14100" max="14101" width="8.85546875" style="1"/>
    <col min="14102" max="14102" width="23.85546875" style="1" bestFit="1" customWidth="1"/>
    <col min="14103" max="14333" width="8.85546875" style="1"/>
    <col min="14334" max="14334" width="8.5703125" style="1" customWidth="1"/>
    <col min="14335" max="14335" width="10.140625" style="1" customWidth="1"/>
    <col min="14336" max="14336" width="10.42578125" style="1" customWidth="1"/>
    <col min="14337" max="14337" width="14.85546875" style="1" customWidth="1"/>
    <col min="14338" max="14339" width="16.42578125" style="1" customWidth="1"/>
    <col min="14340" max="14340" width="19.5703125" style="1" customWidth="1"/>
    <col min="14341" max="14341" width="15.42578125" style="1" customWidth="1"/>
    <col min="14342" max="14342" width="23.28515625" style="1" customWidth="1"/>
    <col min="14343" max="14343" width="13.7109375" style="1" customWidth="1"/>
    <col min="14344" max="14345" width="10.7109375" style="1" customWidth="1"/>
    <col min="14346" max="14346" width="14.5703125" style="1" customWidth="1"/>
    <col min="14347" max="14354" width="8.85546875" style="1"/>
    <col min="14355" max="14355" width="23.85546875" style="1" bestFit="1" customWidth="1"/>
    <col min="14356" max="14357" width="8.85546875" style="1"/>
    <col min="14358" max="14358" width="23.85546875" style="1" bestFit="1" customWidth="1"/>
    <col min="14359" max="14589" width="8.85546875" style="1"/>
    <col min="14590" max="14590" width="8.5703125" style="1" customWidth="1"/>
    <col min="14591" max="14591" width="10.140625" style="1" customWidth="1"/>
    <col min="14592" max="14592" width="10.42578125" style="1" customWidth="1"/>
    <col min="14593" max="14593" width="14.85546875" style="1" customWidth="1"/>
    <col min="14594" max="14595" width="16.42578125" style="1" customWidth="1"/>
    <col min="14596" max="14596" width="19.5703125" style="1" customWidth="1"/>
    <col min="14597" max="14597" width="15.42578125" style="1" customWidth="1"/>
    <col min="14598" max="14598" width="23.28515625" style="1" customWidth="1"/>
    <col min="14599" max="14599" width="13.7109375" style="1" customWidth="1"/>
    <col min="14600" max="14601" width="10.7109375" style="1" customWidth="1"/>
    <col min="14602" max="14602" width="14.5703125" style="1" customWidth="1"/>
    <col min="14603" max="14610" width="8.85546875" style="1"/>
    <col min="14611" max="14611" width="23.85546875" style="1" bestFit="1" customWidth="1"/>
    <col min="14612" max="14613" width="8.85546875" style="1"/>
    <col min="14614" max="14614" width="23.85546875" style="1" bestFit="1" customWidth="1"/>
    <col min="14615" max="14845" width="8.85546875" style="1"/>
    <col min="14846" max="14846" width="8.5703125" style="1" customWidth="1"/>
    <col min="14847" max="14847" width="10.140625" style="1" customWidth="1"/>
    <col min="14848" max="14848" width="10.42578125" style="1" customWidth="1"/>
    <col min="14849" max="14849" width="14.85546875" style="1" customWidth="1"/>
    <col min="14850" max="14851" width="16.42578125" style="1" customWidth="1"/>
    <col min="14852" max="14852" width="19.5703125" style="1" customWidth="1"/>
    <col min="14853" max="14853" width="15.42578125" style="1" customWidth="1"/>
    <col min="14854" max="14854" width="23.28515625" style="1" customWidth="1"/>
    <col min="14855" max="14855" width="13.7109375" style="1" customWidth="1"/>
    <col min="14856" max="14857" width="10.7109375" style="1" customWidth="1"/>
    <col min="14858" max="14858" width="14.5703125" style="1" customWidth="1"/>
    <col min="14859" max="14866" width="8.85546875" style="1"/>
    <col min="14867" max="14867" width="23.85546875" style="1" bestFit="1" customWidth="1"/>
    <col min="14868" max="14869" width="8.85546875" style="1"/>
    <col min="14870" max="14870" width="23.85546875" style="1" bestFit="1" customWidth="1"/>
    <col min="14871" max="15101" width="8.85546875" style="1"/>
    <col min="15102" max="15102" width="8.5703125" style="1" customWidth="1"/>
    <col min="15103" max="15103" width="10.140625" style="1" customWidth="1"/>
    <col min="15104" max="15104" width="10.42578125" style="1" customWidth="1"/>
    <col min="15105" max="15105" width="14.85546875" style="1" customWidth="1"/>
    <col min="15106" max="15107" width="16.42578125" style="1" customWidth="1"/>
    <col min="15108" max="15108" width="19.5703125" style="1" customWidth="1"/>
    <col min="15109" max="15109" width="15.42578125" style="1" customWidth="1"/>
    <col min="15110" max="15110" width="23.28515625" style="1" customWidth="1"/>
    <col min="15111" max="15111" width="13.7109375" style="1" customWidth="1"/>
    <col min="15112" max="15113" width="10.7109375" style="1" customWidth="1"/>
    <col min="15114" max="15114" width="14.5703125" style="1" customWidth="1"/>
    <col min="15115" max="15122" width="8.85546875" style="1"/>
    <col min="15123" max="15123" width="23.85546875" style="1" bestFit="1" customWidth="1"/>
    <col min="15124" max="15125" width="8.85546875" style="1"/>
    <col min="15126" max="15126" width="23.85546875" style="1" bestFit="1" customWidth="1"/>
    <col min="15127" max="15357" width="8.85546875" style="1"/>
    <col min="15358" max="15358" width="8.5703125" style="1" customWidth="1"/>
    <col min="15359" max="15359" width="10.140625" style="1" customWidth="1"/>
    <col min="15360" max="15360" width="10.42578125" style="1" customWidth="1"/>
    <col min="15361" max="15361" width="14.85546875" style="1" customWidth="1"/>
    <col min="15362" max="15363" width="16.42578125" style="1" customWidth="1"/>
    <col min="15364" max="15364" width="19.5703125" style="1" customWidth="1"/>
    <col min="15365" max="15365" width="15.42578125" style="1" customWidth="1"/>
    <col min="15366" max="15366" width="23.28515625" style="1" customWidth="1"/>
    <col min="15367" max="15367" width="13.7109375" style="1" customWidth="1"/>
    <col min="15368" max="15369" width="10.7109375" style="1" customWidth="1"/>
    <col min="15370" max="15370" width="14.5703125" style="1" customWidth="1"/>
    <col min="15371" max="15378" width="8.85546875" style="1"/>
    <col min="15379" max="15379" width="23.85546875" style="1" bestFit="1" customWidth="1"/>
    <col min="15380" max="15381" width="8.85546875" style="1"/>
    <col min="15382" max="15382" width="23.85546875" style="1" bestFit="1" customWidth="1"/>
    <col min="15383" max="15613" width="8.85546875" style="1"/>
    <col min="15614" max="15614" width="8.5703125" style="1" customWidth="1"/>
    <col min="15615" max="15615" width="10.140625" style="1" customWidth="1"/>
    <col min="15616" max="15616" width="10.42578125" style="1" customWidth="1"/>
    <col min="15617" max="15617" width="14.85546875" style="1" customWidth="1"/>
    <col min="15618" max="15619" width="16.42578125" style="1" customWidth="1"/>
    <col min="15620" max="15620" width="19.5703125" style="1" customWidth="1"/>
    <col min="15621" max="15621" width="15.42578125" style="1" customWidth="1"/>
    <col min="15622" max="15622" width="23.28515625" style="1" customWidth="1"/>
    <col min="15623" max="15623" width="13.7109375" style="1" customWidth="1"/>
    <col min="15624" max="15625" width="10.7109375" style="1" customWidth="1"/>
    <col min="15626" max="15626" width="14.5703125" style="1" customWidth="1"/>
    <col min="15627" max="15634" width="8.85546875" style="1"/>
    <col min="15635" max="15635" width="23.85546875" style="1" bestFit="1" customWidth="1"/>
    <col min="15636" max="15637" width="8.85546875" style="1"/>
    <col min="15638" max="15638" width="23.85546875" style="1" bestFit="1" customWidth="1"/>
    <col min="15639" max="15869" width="8.85546875" style="1"/>
    <col min="15870" max="15870" width="8.5703125" style="1" customWidth="1"/>
    <col min="15871" max="15871" width="10.140625" style="1" customWidth="1"/>
    <col min="15872" max="15872" width="10.42578125" style="1" customWidth="1"/>
    <col min="15873" max="15873" width="14.85546875" style="1" customWidth="1"/>
    <col min="15874" max="15875" width="16.42578125" style="1" customWidth="1"/>
    <col min="15876" max="15876" width="19.5703125" style="1" customWidth="1"/>
    <col min="15877" max="15877" width="15.42578125" style="1" customWidth="1"/>
    <col min="15878" max="15878" width="23.28515625" style="1" customWidth="1"/>
    <col min="15879" max="15879" width="13.7109375" style="1" customWidth="1"/>
    <col min="15880" max="15881" width="10.7109375" style="1" customWidth="1"/>
    <col min="15882" max="15882" width="14.5703125" style="1" customWidth="1"/>
    <col min="15883" max="15890" width="8.85546875" style="1"/>
    <col min="15891" max="15891" width="23.85546875" style="1" bestFit="1" customWidth="1"/>
    <col min="15892" max="15893" width="8.85546875" style="1"/>
    <col min="15894" max="15894" width="23.85546875" style="1" bestFit="1" customWidth="1"/>
    <col min="15895" max="16125" width="8.85546875" style="1"/>
    <col min="16126" max="16126" width="8.5703125" style="1" customWidth="1"/>
    <col min="16127" max="16127" width="10.140625" style="1" customWidth="1"/>
    <col min="16128" max="16128" width="10.42578125" style="1" customWidth="1"/>
    <col min="16129" max="16129" width="14.85546875" style="1" customWidth="1"/>
    <col min="16130" max="16131" width="16.42578125" style="1" customWidth="1"/>
    <col min="16132" max="16132" width="19.5703125" style="1" customWidth="1"/>
    <col min="16133" max="16133" width="15.42578125" style="1" customWidth="1"/>
    <col min="16134" max="16134" width="23.28515625" style="1" customWidth="1"/>
    <col min="16135" max="16135" width="13.7109375" style="1" customWidth="1"/>
    <col min="16136" max="16137" width="10.7109375" style="1" customWidth="1"/>
    <col min="16138" max="16138" width="14.5703125" style="1" customWidth="1"/>
    <col min="16139" max="16146" width="8.85546875" style="1"/>
    <col min="16147" max="16147" width="23.85546875" style="1" bestFit="1" customWidth="1"/>
    <col min="16148" max="16149" width="8.85546875" style="1"/>
    <col min="16150" max="16150" width="23.85546875" style="1" bestFit="1" customWidth="1"/>
    <col min="16151" max="16383" width="8.85546875" style="1"/>
    <col min="16384" max="16384" width="8.85546875" style="1" customWidth="1"/>
  </cols>
  <sheetData>
    <row r="1" spans="1:13" s="2" customFormat="1" ht="15.75" x14ac:dyDescent="0.25">
      <c r="A1" s="569" t="s">
        <v>2738</v>
      </c>
      <c r="B1" s="16"/>
      <c r="C1" s="16"/>
      <c r="D1" s="16"/>
      <c r="E1" s="16"/>
      <c r="F1" s="16"/>
      <c r="G1" s="16"/>
      <c r="H1" s="16"/>
      <c r="I1" s="16"/>
      <c r="J1" s="124" t="s">
        <v>68</v>
      </c>
      <c r="K1" s="601" t="s">
        <v>67</v>
      </c>
      <c r="L1" s="601"/>
      <c r="M1" s="601"/>
    </row>
    <row r="2" spans="1:13" s="2" customFormat="1" x14ac:dyDescent="0.25">
      <c r="A2" s="189" t="s">
        <v>620</v>
      </c>
      <c r="B2" s="16"/>
      <c r="C2" s="16"/>
      <c r="D2" s="16"/>
      <c r="E2" s="16"/>
      <c r="F2" s="16"/>
      <c r="K2" s="457" t="s">
        <v>452</v>
      </c>
      <c r="L2" s="153"/>
      <c r="M2" s="153"/>
    </row>
    <row r="3" spans="1:13" s="2" customFormat="1" x14ac:dyDescent="0.25">
      <c r="A3" s="38"/>
      <c r="B3" s="16"/>
      <c r="C3" s="16"/>
      <c r="D3" s="16"/>
      <c r="E3" s="16"/>
      <c r="F3" s="16"/>
      <c r="K3" s="155" t="s">
        <v>322</v>
      </c>
      <c r="L3" s="153"/>
      <c r="M3" s="153"/>
    </row>
    <row r="4" spans="1:13" s="104" customFormat="1" ht="27.75" x14ac:dyDescent="0.2">
      <c r="A4" s="112" t="s">
        <v>69</v>
      </c>
      <c r="B4" s="103" t="s">
        <v>124</v>
      </c>
      <c r="C4" s="103" t="s">
        <v>125</v>
      </c>
      <c r="D4" s="103" t="s">
        <v>126</v>
      </c>
      <c r="E4" s="103" t="s">
        <v>2784</v>
      </c>
      <c r="F4" s="103" t="s">
        <v>127</v>
      </c>
      <c r="G4" s="103" t="s">
        <v>130</v>
      </c>
      <c r="H4" s="83"/>
      <c r="I4" s="83"/>
      <c r="J4" s="83"/>
      <c r="K4" s="83"/>
      <c r="L4" s="83"/>
      <c r="M4" s="83"/>
    </row>
    <row r="5" spans="1:13" s="83" customFormat="1" ht="14.45" customHeight="1" x14ac:dyDescent="0.2">
      <c r="A5" s="31" t="s">
        <v>28</v>
      </c>
      <c r="B5" s="25">
        <f>VLOOKUP($K$1,'Table 12 Data'!$A$6:$G$42,2,0)</f>
        <v>2658166</v>
      </c>
      <c r="C5" s="25">
        <f>VLOOKUP($K$1,'Table 12 Data'!$A$6:$G$42,3,0)</f>
        <v>964934</v>
      </c>
      <c r="D5" s="25">
        <f>VLOOKUP($K$1,'Table 12 Data'!$A$6:$G$42,4,0)</f>
        <v>484992</v>
      </c>
      <c r="E5" s="25" t="str">
        <f>VLOOKUP($K$1,'Table 12 Data'!$A$6:$G$42,6,0)</f>
        <v>--</v>
      </c>
      <c r="F5" s="25">
        <f>VLOOKUP($K$1,'Table 12 Data'!$A$6:$G$42,5,0)</f>
        <v>1128090</v>
      </c>
      <c r="G5" s="25">
        <f>VLOOKUP($K$1,'Table 12 Data'!$A$6:$G$42,7,0)</f>
        <v>80150</v>
      </c>
    </row>
    <row r="6" spans="1:13" s="83" customFormat="1" ht="12.75" x14ac:dyDescent="0.2">
      <c r="A6" s="110" t="s">
        <v>29</v>
      </c>
      <c r="B6" s="106">
        <f>VLOOKUP($K$1,'Table 12 Data'!$H$6:$N$42,2,0)</f>
        <v>2649825</v>
      </c>
      <c r="C6" s="106">
        <f>VLOOKUP($K$1,'Table 12 Data'!$H$6:$N$42,3,0)</f>
        <v>1069465</v>
      </c>
      <c r="D6" s="106">
        <f>VLOOKUP($K$1,'Table 12 Data'!$H$6:$N$42,4,0)</f>
        <v>659020</v>
      </c>
      <c r="E6" s="106" t="str">
        <f>VLOOKUP($K$1,'Table 12 Data'!$H$6:$N$42,6,0)</f>
        <v>--</v>
      </c>
      <c r="F6" s="106">
        <f>VLOOKUP($K$1,'Table 12 Data'!$H$6:$N$42,5,0)</f>
        <v>904219</v>
      </c>
      <c r="G6" s="106">
        <f>VLOOKUP($K$1,'Table 12 Data'!$H$6:$N$42,7,0)</f>
        <v>17120</v>
      </c>
    </row>
    <row r="7" spans="1:13" s="83" customFormat="1" ht="14.45" customHeight="1" x14ac:dyDescent="0.2">
      <c r="A7" s="31" t="s">
        <v>30</v>
      </c>
      <c r="B7" s="25">
        <f>VLOOKUP($K$1,'Table 12 Data'!$P$6:$V$42,2,0)</f>
        <v>2505274</v>
      </c>
      <c r="C7" s="25">
        <f>VLOOKUP($K$1,'Table 12 Data'!$P$6:$V$42,3,0)</f>
        <v>1217559</v>
      </c>
      <c r="D7" s="25">
        <f>VLOOKUP($K$1,'Table 12 Data'!$P$6:$V$42,4,0)</f>
        <v>769996</v>
      </c>
      <c r="E7" s="25">
        <f>VLOOKUP($K$1,'Table 12 Data'!$P$6:$V$42,6,0)</f>
        <v>102430</v>
      </c>
      <c r="F7" s="25">
        <f>VLOOKUP($K$1,'Table 12 Data'!$P$6:$V$42,5,0)</f>
        <v>378860</v>
      </c>
      <c r="G7" s="25">
        <f>VLOOKUP($K$1,'Table 12 Data'!$P$6:$V$42,7,0)</f>
        <v>36429</v>
      </c>
    </row>
    <row r="8" spans="1:13" s="83" customFormat="1" ht="12.75" x14ac:dyDescent="0.2">
      <c r="A8" s="110" t="s">
        <v>4</v>
      </c>
      <c r="B8" s="106">
        <f>VLOOKUP($K$1,'Table 12 Data'!$X$6:$AD$42,2,0)</f>
        <v>2761129</v>
      </c>
      <c r="C8" s="106">
        <f>VLOOKUP($K$1,'Table 12 Data'!$X$6:$AD$42,3,0)</f>
        <v>1579177</v>
      </c>
      <c r="D8" s="106">
        <f>VLOOKUP($K$1,'Table 12 Data'!$X$6:$AD$42,4,0)</f>
        <v>644510</v>
      </c>
      <c r="E8" s="106">
        <f>VLOOKUP($K$1,'Table 12 Data'!$X$6:$AD$42,6,0)</f>
        <v>154657</v>
      </c>
      <c r="F8" s="106">
        <f>VLOOKUP($K$1,'Table 12 Data'!$X$6:$AD$42,5,0)</f>
        <v>337911</v>
      </c>
      <c r="G8" s="106">
        <f>VLOOKUP($K$1,'Table 12 Data'!$X$6:$AD$42,7,0)</f>
        <v>44874</v>
      </c>
    </row>
    <row r="9" spans="1:13" s="83" customFormat="1" ht="12.75" x14ac:dyDescent="0.2">
      <c r="A9" s="31" t="s">
        <v>3</v>
      </c>
      <c r="B9" s="25">
        <f>VLOOKUP($K$1,'Table 12 Data'!$AF$6:$AL$42,2,0)</f>
        <v>3015997</v>
      </c>
      <c r="C9" s="25">
        <f>VLOOKUP($K$1,'Table 12 Data'!$AF$6:$AL$42,3,0)</f>
        <v>1704719</v>
      </c>
      <c r="D9" s="25">
        <f>VLOOKUP($K$1,'Table 12 Data'!$AF$6:$AL$42,4,0)</f>
        <v>516242</v>
      </c>
      <c r="E9" s="25">
        <f>VLOOKUP($K$1,'Table 12 Data'!$AF$6:$AL$42,6,0)</f>
        <v>274129</v>
      </c>
      <c r="F9" s="25">
        <f>VLOOKUP($K$1,'Table 12 Data'!$AF$6:$AL$42,5,0)</f>
        <v>432482</v>
      </c>
      <c r="G9" s="25">
        <f>VLOOKUP($K$1,'Table 12 Data'!$AF$6:$AL$42,7,0)</f>
        <v>88425</v>
      </c>
    </row>
    <row r="10" spans="1:13" s="83" customFormat="1" ht="12.75" x14ac:dyDescent="0.2">
      <c r="A10" s="110" t="s">
        <v>1</v>
      </c>
      <c r="B10" s="106">
        <f>VLOOKUP($K$1,'Table 12 Data'!$AN$6:$AT$42,2,0)</f>
        <v>3266173</v>
      </c>
      <c r="C10" s="106">
        <f>VLOOKUP($K$1,'Table 12 Data'!$AN$6:$AT$42,3,0)</f>
        <v>1618315</v>
      </c>
      <c r="D10" s="106">
        <f>VLOOKUP($K$1,'Table 12 Data'!$AN$6:$AT$42,4,0)</f>
        <v>439727</v>
      </c>
      <c r="E10" s="106">
        <f>VLOOKUP($K$1,'Table 12 Data'!$AN$6:$AT$42,6,0)</f>
        <v>346266</v>
      </c>
      <c r="F10" s="106">
        <f>VLOOKUP($K$1,'Table 12 Data'!$AN$6:$AT$42,5,0)</f>
        <v>819085</v>
      </c>
      <c r="G10" s="106">
        <f>VLOOKUP($K$1,'Table 12 Data'!$AN$6:$AT$42,7,0)</f>
        <v>42780</v>
      </c>
    </row>
    <row r="11" spans="1:13" s="83" customFormat="1" ht="12.75" x14ac:dyDescent="0.2">
      <c r="A11" s="31" t="s">
        <v>2783</v>
      </c>
      <c r="B11" s="25">
        <f>VLOOKUP($K$1,'Table 12 Data'!$AV$6:$BB$42,2,0)</f>
        <v>3423889</v>
      </c>
      <c r="C11" s="25">
        <f>VLOOKUP($K$1,'Table 12 Data'!$AV$6:$BB$42,3,0)</f>
        <v>1601049</v>
      </c>
      <c r="D11" s="25">
        <f>VLOOKUP($K$1,'Table 12 Data'!$AV$6:$BB$42,4,0)</f>
        <v>413911</v>
      </c>
      <c r="E11" s="25">
        <f>VLOOKUP($K$1,'Table 12 Data'!$AV$6:$BB$42,6,0)</f>
        <v>377047</v>
      </c>
      <c r="F11" s="25">
        <f>VLOOKUP($K$1,'Table 12 Data'!$AV$6:$BB$42,5,0)</f>
        <v>1025529</v>
      </c>
      <c r="G11" s="25">
        <f>VLOOKUP($K$1,'Table 12 Data'!$AV$6:$BB$42,7,0)</f>
        <v>6353</v>
      </c>
    </row>
    <row r="12" spans="1:13" s="83" customFormat="1" ht="12.75" x14ac:dyDescent="0.2">
      <c r="E12" s="453"/>
    </row>
    <row r="13" spans="1:13" s="83" customFormat="1" ht="27.75" x14ac:dyDescent="0.2">
      <c r="A13" s="112" t="s">
        <v>123</v>
      </c>
      <c r="B13" s="103" t="str">
        <f t="shared" ref="B13:G13" si="0">B4</f>
        <v>Total Households</v>
      </c>
      <c r="C13" s="103" t="str">
        <f t="shared" si="0"/>
        <v>Owner Occupied</v>
      </c>
      <c r="D13" s="103" t="str">
        <f t="shared" si="0"/>
        <v>Rented from Local Authority</v>
      </c>
      <c r="E13" s="103" t="s">
        <v>2784</v>
      </c>
      <c r="F13" s="103" t="str">
        <f t="shared" si="0"/>
        <v>Rented Privately</v>
      </c>
      <c r="G13" s="103" t="str">
        <f t="shared" si="0"/>
        <v>Other</v>
      </c>
    </row>
    <row r="14" spans="1:13" s="83" customFormat="1" ht="12.75" x14ac:dyDescent="0.2">
      <c r="A14" s="31" t="s">
        <v>28</v>
      </c>
      <c r="B14" s="32">
        <v>1</v>
      </c>
      <c r="C14" s="32">
        <f t="shared" ref="C14:C20" si="1">C5/$B5</f>
        <v>0.36300742692518073</v>
      </c>
      <c r="D14" s="32">
        <f t="shared" ref="D14:G14" si="2">D5/$B5</f>
        <v>0.18245361651604902</v>
      </c>
      <c r="E14" s="25" t="s">
        <v>2</v>
      </c>
      <c r="F14" s="32">
        <f t="shared" si="2"/>
        <v>0.42438658834700316</v>
      </c>
      <c r="G14" s="32">
        <f t="shared" si="2"/>
        <v>3.0152368211767061E-2</v>
      </c>
    </row>
    <row r="15" spans="1:13" s="83" customFormat="1" ht="12.75" x14ac:dyDescent="0.2">
      <c r="A15" s="110" t="s">
        <v>29</v>
      </c>
      <c r="B15" s="111">
        <v>1</v>
      </c>
      <c r="C15" s="111">
        <f t="shared" si="1"/>
        <v>0.40359835083448908</v>
      </c>
      <c r="D15" s="111">
        <f t="shared" ref="D15:G15" si="3">D6/$B6</f>
        <v>0.24870321625012973</v>
      </c>
      <c r="E15" s="114" t="s">
        <v>2</v>
      </c>
      <c r="F15" s="111">
        <f t="shared" si="3"/>
        <v>0.34123725151660961</v>
      </c>
      <c r="G15" s="111">
        <f t="shared" si="3"/>
        <v>6.460804015359505E-3</v>
      </c>
    </row>
    <row r="16" spans="1:13" s="83" customFormat="1" ht="14.45" customHeight="1" x14ac:dyDescent="0.2">
      <c r="A16" s="31" t="s">
        <v>30</v>
      </c>
      <c r="B16" s="32">
        <v>1</v>
      </c>
      <c r="C16" s="32">
        <f t="shared" si="1"/>
        <v>0.48599833790635277</v>
      </c>
      <c r="D16" s="32">
        <f t="shared" ref="D16:G16" si="4">D7/$B7</f>
        <v>0.30735001440960152</v>
      </c>
      <c r="E16" s="451">
        <f t="shared" ref="E16" si="5">E7/$B7</f>
        <v>4.0885747427227524E-2</v>
      </c>
      <c r="F16" s="32">
        <f t="shared" si="4"/>
        <v>0.15122497579107116</v>
      </c>
      <c r="G16" s="32">
        <f t="shared" si="4"/>
        <v>1.4540924465747059E-2</v>
      </c>
    </row>
    <row r="17" spans="1:7" s="83" customFormat="1" ht="12.75" x14ac:dyDescent="0.2">
      <c r="A17" s="110" t="s">
        <v>4</v>
      </c>
      <c r="B17" s="111">
        <v>1</v>
      </c>
      <c r="C17" s="111">
        <f t="shared" si="1"/>
        <v>0.57193162651944185</v>
      </c>
      <c r="D17" s="111">
        <f t="shared" ref="D17:G17" si="6">D8/$B8</f>
        <v>0.23342263255356777</v>
      </c>
      <c r="E17" s="111">
        <f t="shared" ref="E17" si="7">E8/$B8</f>
        <v>5.6012232677285272E-2</v>
      </c>
      <c r="F17" s="111">
        <f t="shared" si="6"/>
        <v>0.1223814606271565</v>
      </c>
      <c r="G17" s="111">
        <f t="shared" si="6"/>
        <v>1.6252047622548602E-2</v>
      </c>
    </row>
    <row r="18" spans="1:7" s="83" customFormat="1" ht="14.45" customHeight="1" x14ac:dyDescent="0.2">
      <c r="A18" s="31" t="s">
        <v>3</v>
      </c>
      <c r="B18" s="32">
        <v>1</v>
      </c>
      <c r="C18" s="32">
        <f t="shared" si="1"/>
        <v>0.56522569485314478</v>
      </c>
      <c r="D18" s="32">
        <f t="shared" ref="D18:G20" si="8">D9/$B9</f>
        <v>0.17116794214317851</v>
      </c>
      <c r="E18" s="451">
        <f t="shared" ref="E18:E20" si="9">E9/$B9</f>
        <v>9.0891668658821617E-2</v>
      </c>
      <c r="F18" s="32">
        <f t="shared" si="8"/>
        <v>0.14339603122947403</v>
      </c>
      <c r="G18" s="32">
        <f t="shared" si="8"/>
        <v>2.9318663115381081E-2</v>
      </c>
    </row>
    <row r="19" spans="1:7" s="83" customFormat="1" ht="12.75" x14ac:dyDescent="0.2">
      <c r="A19" s="110" t="s">
        <v>1</v>
      </c>
      <c r="B19" s="111">
        <v>1</v>
      </c>
      <c r="C19" s="111">
        <f t="shared" si="1"/>
        <v>0.49547742878285994</v>
      </c>
      <c r="D19" s="111">
        <f>D10/$B10</f>
        <v>0.13463065183626219</v>
      </c>
      <c r="E19" s="111">
        <f>E10/$B10</f>
        <v>0.10601581728830653</v>
      </c>
      <c r="F19" s="111">
        <f>F10/$B10</f>
        <v>0.25077820433883935</v>
      </c>
      <c r="G19" s="111">
        <f>G10/$B10</f>
        <v>1.3097897753731966E-2</v>
      </c>
    </row>
    <row r="20" spans="1:7" x14ac:dyDescent="0.25">
      <c r="A20" s="31" t="s">
        <v>2783</v>
      </c>
      <c r="B20" s="451">
        <v>1</v>
      </c>
      <c r="C20" s="451">
        <f t="shared" si="1"/>
        <v>0.46761124557484196</v>
      </c>
      <c r="D20" s="451">
        <f t="shared" si="8"/>
        <v>0.12088914097390424</v>
      </c>
      <c r="E20" s="451">
        <f t="shared" si="9"/>
        <v>0.11012243679628633</v>
      </c>
      <c r="F20" s="451">
        <f t="shared" si="8"/>
        <v>0.2995216842602082</v>
      </c>
      <c r="G20" s="451">
        <f t="shared" si="8"/>
        <v>1.8554923947592928E-3</v>
      </c>
    </row>
    <row r="21" spans="1:7" s="449" customFormat="1" x14ac:dyDescent="0.25"/>
    <row r="22" spans="1:7" x14ac:dyDescent="0.25">
      <c r="A22" s="182" t="s">
        <v>617</v>
      </c>
    </row>
    <row r="23" spans="1:7" x14ac:dyDescent="0.25">
      <c r="A23" s="83" t="s">
        <v>632</v>
      </c>
    </row>
    <row r="24" spans="1:7" x14ac:dyDescent="0.25">
      <c r="A24" s="83" t="s">
        <v>2782</v>
      </c>
    </row>
    <row r="25" spans="1:7" x14ac:dyDescent="0.25">
      <c r="A25" s="83"/>
    </row>
    <row r="26" spans="1:7" x14ac:dyDescent="0.25">
      <c r="A26" s="182" t="s">
        <v>618</v>
      </c>
    </row>
    <row r="27" spans="1:7" x14ac:dyDescent="0.25">
      <c r="A27" s="83" t="s">
        <v>802</v>
      </c>
    </row>
    <row r="28" spans="1:7" x14ac:dyDescent="0.25">
      <c r="A28" s="188" t="s">
        <v>803</v>
      </c>
    </row>
    <row r="30" spans="1:7" x14ac:dyDescent="0.25">
      <c r="A30" s="184" t="s">
        <v>616</v>
      </c>
    </row>
    <row r="66" spans="1:1" hidden="1" x14ac:dyDescent="0.25">
      <c r="A66" s="1" t="s">
        <v>31</v>
      </c>
    </row>
    <row r="67" spans="1:1" hidden="1" x14ac:dyDescent="0.25">
      <c r="A67" s="1" t="s">
        <v>32</v>
      </c>
    </row>
    <row r="68" spans="1:1" hidden="1" x14ac:dyDescent="0.25">
      <c r="A68" s="1" t="s">
        <v>33</v>
      </c>
    </row>
    <row r="69" spans="1:1" hidden="1" x14ac:dyDescent="0.25">
      <c r="A69" s="1" t="s">
        <v>34</v>
      </c>
    </row>
    <row r="70" spans="1:1" hidden="1" x14ac:dyDescent="0.25">
      <c r="A70" s="1" t="s">
        <v>35</v>
      </c>
    </row>
    <row r="71" spans="1:1" hidden="1" x14ac:dyDescent="0.25">
      <c r="A71" s="1" t="s">
        <v>36</v>
      </c>
    </row>
    <row r="72" spans="1:1" hidden="1" x14ac:dyDescent="0.25">
      <c r="A72" s="1" t="s">
        <v>37</v>
      </c>
    </row>
    <row r="73" spans="1:1" hidden="1" x14ac:dyDescent="0.25">
      <c r="A73" s="1" t="s">
        <v>38</v>
      </c>
    </row>
    <row r="74" spans="1:1" hidden="1" x14ac:dyDescent="0.25">
      <c r="A74" s="1" t="s">
        <v>39</v>
      </c>
    </row>
    <row r="75" spans="1:1" hidden="1" x14ac:dyDescent="0.25">
      <c r="A75" s="1" t="s">
        <v>40</v>
      </c>
    </row>
    <row r="76" spans="1:1" hidden="1" x14ac:dyDescent="0.25">
      <c r="A76" s="1" t="s">
        <v>41</v>
      </c>
    </row>
    <row r="77" spans="1:1" hidden="1" x14ac:dyDescent="0.25">
      <c r="A77" s="1" t="s">
        <v>42</v>
      </c>
    </row>
    <row r="78" spans="1:1" hidden="1" x14ac:dyDescent="0.25">
      <c r="A78" s="1" t="s">
        <v>43</v>
      </c>
    </row>
    <row r="79" spans="1:1" hidden="1" x14ac:dyDescent="0.25">
      <c r="A79" s="1" t="s">
        <v>44</v>
      </c>
    </row>
    <row r="80" spans="1:1" hidden="1" x14ac:dyDescent="0.25">
      <c r="A80" s="1" t="s">
        <v>45</v>
      </c>
    </row>
    <row r="81" spans="1:1" hidden="1" x14ac:dyDescent="0.25">
      <c r="A81" s="1" t="s">
        <v>46</v>
      </c>
    </row>
    <row r="82" spans="1:1" hidden="1" x14ac:dyDescent="0.25">
      <c r="A82" s="1" t="s">
        <v>47</v>
      </c>
    </row>
    <row r="83" spans="1:1" hidden="1" x14ac:dyDescent="0.25">
      <c r="A83" s="1" t="s">
        <v>48</v>
      </c>
    </row>
    <row r="84" spans="1:1" hidden="1" x14ac:dyDescent="0.25">
      <c r="A84" s="1" t="s">
        <v>49</v>
      </c>
    </row>
    <row r="85" spans="1:1" hidden="1" x14ac:dyDescent="0.25">
      <c r="A85" s="1" t="s">
        <v>50</v>
      </c>
    </row>
    <row r="86" spans="1:1" hidden="1" x14ac:dyDescent="0.25">
      <c r="A86" s="1" t="s">
        <v>51</v>
      </c>
    </row>
    <row r="87" spans="1:1" hidden="1" x14ac:dyDescent="0.25">
      <c r="A87" s="1" t="s">
        <v>52</v>
      </c>
    </row>
    <row r="88" spans="1:1" hidden="1" x14ac:dyDescent="0.25">
      <c r="A88" s="1" t="s">
        <v>53</v>
      </c>
    </row>
    <row r="89" spans="1:1" hidden="1" x14ac:dyDescent="0.25">
      <c r="A89" s="1" t="s">
        <v>54</v>
      </c>
    </row>
    <row r="90" spans="1:1" hidden="1" x14ac:dyDescent="0.25">
      <c r="A90" s="1" t="s">
        <v>55</v>
      </c>
    </row>
    <row r="91" spans="1:1" hidden="1" x14ac:dyDescent="0.25">
      <c r="A91" s="1" t="s">
        <v>56</v>
      </c>
    </row>
    <row r="92" spans="1:1" hidden="1" x14ac:dyDescent="0.25">
      <c r="A92" s="1" t="s">
        <v>57</v>
      </c>
    </row>
    <row r="93" spans="1:1" hidden="1" x14ac:dyDescent="0.25">
      <c r="A93" s="1" t="s">
        <v>58</v>
      </c>
    </row>
    <row r="94" spans="1:1" hidden="1" x14ac:dyDescent="0.25">
      <c r="A94" s="1" t="s">
        <v>59</v>
      </c>
    </row>
    <row r="95" spans="1:1" hidden="1" x14ac:dyDescent="0.25">
      <c r="A95" s="1" t="s">
        <v>60</v>
      </c>
    </row>
    <row r="96" spans="1:1" hidden="1" x14ac:dyDescent="0.25">
      <c r="A96" s="1" t="s">
        <v>61</v>
      </c>
    </row>
    <row r="97" spans="1:1" hidden="1" x14ac:dyDescent="0.25">
      <c r="A97" s="1" t="s">
        <v>62</v>
      </c>
    </row>
    <row r="98" spans="1:1" hidden="1" x14ac:dyDescent="0.25">
      <c r="A98" s="1" t="s">
        <v>63</v>
      </c>
    </row>
    <row r="99" spans="1:1" hidden="1" x14ac:dyDescent="0.25">
      <c r="A99" s="1" t="s">
        <v>64</v>
      </c>
    </row>
    <row r="100" spans="1:1" hidden="1" x14ac:dyDescent="0.25">
      <c r="A100" s="1" t="s">
        <v>65</v>
      </c>
    </row>
    <row r="101" spans="1:1" hidden="1" x14ac:dyDescent="0.25">
      <c r="A101" s="1" t="s">
        <v>66</v>
      </c>
    </row>
    <row r="102" spans="1:1" hidden="1" x14ac:dyDescent="0.25">
      <c r="A102" s="1" t="s">
        <v>67</v>
      </c>
    </row>
  </sheetData>
  <mergeCells count="1">
    <mergeCell ref="K1:M1"/>
  </mergeCells>
  <dataValidations count="1">
    <dataValidation type="list" allowBlank="1" showInputMessage="1" showErrorMessage="1" sqref="WVT1048562:WVT1048576 JE2:JF2 TA2:TB2 ACW2:ACX2 AMS2:AMT2 AWO2:AWP2 BGK2:BGL2 BQG2:BQH2 CAC2:CAD2 CJY2:CJZ2 CTU2:CTV2 DDQ2:DDR2 DNM2:DNN2 DXI2:DXJ2 EHE2:EHF2 ERA2:ERB2 FAW2:FAX2 FKS2:FKT2 FUO2:FUP2 GEK2:GEL2 GOG2:GOH2 GYC2:GYD2 HHY2:HHZ2 HRU2:HRV2 IBQ2:IBR2 ILM2:ILN2 IVI2:IVJ2 JFE2:JFF2 JPA2:JPB2 JYW2:JYX2 KIS2:KIT2 KSO2:KSP2 LCK2:LCL2 LMG2:LMH2 LWC2:LWD2 MFY2:MFZ2 MPU2:MPV2 MZQ2:MZR2 NJM2:NJN2 NTI2:NTJ2 ODE2:ODF2 ONA2:ONB2 OWW2:OWX2 PGS2:PGT2 PQO2:PQP2 QAK2:QAL2 QKG2:QKH2 QUC2:QUD2 RDY2:RDZ2 RNU2:RNV2 RXQ2:RXR2 SHM2:SHN2 SRI2:SRJ2 TBE2:TBF2 TLA2:TLB2 TUW2:TUX2 UES2:UET2 UOO2:UOP2 UYK2:UYL2 VIG2:VIH2 VSC2:VSD2 WBY2:WBZ2 WLU2:WLV2 WVQ2:WVR2 H65537:I65537 JD65538:JE65538 SZ65538:TA65538 ACV65538:ACW65538 AMR65538:AMS65538 AWN65538:AWO65538 BGJ65538:BGK65538 BQF65538:BQG65538 CAB65538:CAC65538 CJX65538:CJY65538 CTT65538:CTU65538 DDP65538:DDQ65538 DNL65538:DNM65538 DXH65538:DXI65538 EHD65538:EHE65538 EQZ65538:ERA65538 FAV65538:FAW65538 FKR65538:FKS65538 FUN65538:FUO65538 GEJ65538:GEK65538 GOF65538:GOG65538 GYB65538:GYC65538 HHX65538:HHY65538 HRT65538:HRU65538 IBP65538:IBQ65538 ILL65538:ILM65538 IVH65538:IVI65538 JFD65538:JFE65538 JOZ65538:JPA65538 JYV65538:JYW65538 KIR65538:KIS65538 KSN65538:KSO65538 LCJ65538:LCK65538 LMF65538:LMG65538 LWB65538:LWC65538 MFX65538:MFY65538 MPT65538:MPU65538 MZP65538:MZQ65538 NJL65538:NJM65538 NTH65538:NTI65538 ODD65538:ODE65538 OMZ65538:ONA65538 OWV65538:OWW65538 PGR65538:PGS65538 PQN65538:PQO65538 QAJ65538:QAK65538 QKF65538:QKG65538 QUB65538:QUC65538 RDX65538:RDY65538 RNT65538:RNU65538 RXP65538:RXQ65538 SHL65538:SHM65538 SRH65538:SRI65538 TBD65538:TBE65538 TKZ65538:TLA65538 TUV65538:TUW65538 UER65538:UES65538 UON65538:UOO65538 UYJ65538:UYK65538 VIF65538:VIG65538 VSB65538:VSC65538 WBX65538:WBY65538 WLT65538:WLU65538 WVP65538:WVQ65538 H131073:I131073 JD131074:JE131074 SZ131074:TA131074 ACV131074:ACW131074 AMR131074:AMS131074 AWN131074:AWO131074 BGJ131074:BGK131074 BQF131074:BQG131074 CAB131074:CAC131074 CJX131074:CJY131074 CTT131074:CTU131074 DDP131074:DDQ131074 DNL131074:DNM131074 DXH131074:DXI131074 EHD131074:EHE131074 EQZ131074:ERA131074 FAV131074:FAW131074 FKR131074:FKS131074 FUN131074:FUO131074 GEJ131074:GEK131074 GOF131074:GOG131074 GYB131074:GYC131074 HHX131074:HHY131074 HRT131074:HRU131074 IBP131074:IBQ131074 ILL131074:ILM131074 IVH131074:IVI131074 JFD131074:JFE131074 JOZ131074:JPA131074 JYV131074:JYW131074 KIR131074:KIS131074 KSN131074:KSO131074 LCJ131074:LCK131074 LMF131074:LMG131074 LWB131074:LWC131074 MFX131074:MFY131074 MPT131074:MPU131074 MZP131074:MZQ131074 NJL131074:NJM131074 NTH131074:NTI131074 ODD131074:ODE131074 OMZ131074:ONA131074 OWV131074:OWW131074 PGR131074:PGS131074 PQN131074:PQO131074 QAJ131074:QAK131074 QKF131074:QKG131074 QUB131074:QUC131074 RDX131074:RDY131074 RNT131074:RNU131074 RXP131074:RXQ131074 SHL131074:SHM131074 SRH131074:SRI131074 TBD131074:TBE131074 TKZ131074:TLA131074 TUV131074:TUW131074 UER131074:UES131074 UON131074:UOO131074 UYJ131074:UYK131074 VIF131074:VIG131074 VSB131074:VSC131074 WBX131074:WBY131074 WLT131074:WLU131074 WVP131074:WVQ131074 H196609:I196609 JD196610:JE196610 SZ196610:TA196610 ACV196610:ACW196610 AMR196610:AMS196610 AWN196610:AWO196610 BGJ196610:BGK196610 BQF196610:BQG196610 CAB196610:CAC196610 CJX196610:CJY196610 CTT196610:CTU196610 DDP196610:DDQ196610 DNL196610:DNM196610 DXH196610:DXI196610 EHD196610:EHE196610 EQZ196610:ERA196610 FAV196610:FAW196610 FKR196610:FKS196610 FUN196610:FUO196610 GEJ196610:GEK196610 GOF196610:GOG196610 GYB196610:GYC196610 HHX196610:HHY196610 HRT196610:HRU196610 IBP196610:IBQ196610 ILL196610:ILM196610 IVH196610:IVI196610 JFD196610:JFE196610 JOZ196610:JPA196610 JYV196610:JYW196610 KIR196610:KIS196610 KSN196610:KSO196610 LCJ196610:LCK196610 LMF196610:LMG196610 LWB196610:LWC196610 MFX196610:MFY196610 MPT196610:MPU196610 MZP196610:MZQ196610 NJL196610:NJM196610 NTH196610:NTI196610 ODD196610:ODE196610 OMZ196610:ONA196610 OWV196610:OWW196610 PGR196610:PGS196610 PQN196610:PQO196610 QAJ196610:QAK196610 QKF196610:QKG196610 QUB196610:QUC196610 RDX196610:RDY196610 RNT196610:RNU196610 RXP196610:RXQ196610 SHL196610:SHM196610 SRH196610:SRI196610 TBD196610:TBE196610 TKZ196610:TLA196610 TUV196610:TUW196610 UER196610:UES196610 UON196610:UOO196610 UYJ196610:UYK196610 VIF196610:VIG196610 VSB196610:VSC196610 WBX196610:WBY196610 WLT196610:WLU196610 WVP196610:WVQ196610 H262145:I262145 JD262146:JE262146 SZ262146:TA262146 ACV262146:ACW262146 AMR262146:AMS262146 AWN262146:AWO262146 BGJ262146:BGK262146 BQF262146:BQG262146 CAB262146:CAC262146 CJX262146:CJY262146 CTT262146:CTU262146 DDP262146:DDQ262146 DNL262146:DNM262146 DXH262146:DXI262146 EHD262146:EHE262146 EQZ262146:ERA262146 FAV262146:FAW262146 FKR262146:FKS262146 FUN262146:FUO262146 GEJ262146:GEK262146 GOF262146:GOG262146 GYB262146:GYC262146 HHX262146:HHY262146 HRT262146:HRU262146 IBP262146:IBQ262146 ILL262146:ILM262146 IVH262146:IVI262146 JFD262146:JFE262146 JOZ262146:JPA262146 JYV262146:JYW262146 KIR262146:KIS262146 KSN262146:KSO262146 LCJ262146:LCK262146 LMF262146:LMG262146 LWB262146:LWC262146 MFX262146:MFY262146 MPT262146:MPU262146 MZP262146:MZQ262146 NJL262146:NJM262146 NTH262146:NTI262146 ODD262146:ODE262146 OMZ262146:ONA262146 OWV262146:OWW262146 PGR262146:PGS262146 PQN262146:PQO262146 QAJ262146:QAK262146 QKF262146:QKG262146 QUB262146:QUC262146 RDX262146:RDY262146 RNT262146:RNU262146 RXP262146:RXQ262146 SHL262146:SHM262146 SRH262146:SRI262146 TBD262146:TBE262146 TKZ262146:TLA262146 TUV262146:TUW262146 UER262146:UES262146 UON262146:UOO262146 UYJ262146:UYK262146 VIF262146:VIG262146 VSB262146:VSC262146 WBX262146:WBY262146 WLT262146:WLU262146 WVP262146:WVQ262146 H327681:I327681 JD327682:JE327682 SZ327682:TA327682 ACV327682:ACW327682 AMR327682:AMS327682 AWN327682:AWO327682 BGJ327682:BGK327682 BQF327682:BQG327682 CAB327682:CAC327682 CJX327682:CJY327682 CTT327682:CTU327682 DDP327682:DDQ327682 DNL327682:DNM327682 DXH327682:DXI327682 EHD327682:EHE327682 EQZ327682:ERA327682 FAV327682:FAW327682 FKR327682:FKS327682 FUN327682:FUO327682 GEJ327682:GEK327682 GOF327682:GOG327682 GYB327682:GYC327682 HHX327682:HHY327682 HRT327682:HRU327682 IBP327682:IBQ327682 ILL327682:ILM327682 IVH327682:IVI327682 JFD327682:JFE327682 JOZ327682:JPA327682 JYV327682:JYW327682 KIR327682:KIS327682 KSN327682:KSO327682 LCJ327682:LCK327682 LMF327682:LMG327682 LWB327682:LWC327682 MFX327682:MFY327682 MPT327682:MPU327682 MZP327682:MZQ327682 NJL327682:NJM327682 NTH327682:NTI327682 ODD327682:ODE327682 OMZ327682:ONA327682 OWV327682:OWW327682 PGR327682:PGS327682 PQN327682:PQO327682 QAJ327682:QAK327682 QKF327682:QKG327682 QUB327682:QUC327682 RDX327682:RDY327682 RNT327682:RNU327682 RXP327682:RXQ327682 SHL327682:SHM327682 SRH327682:SRI327682 TBD327682:TBE327682 TKZ327682:TLA327682 TUV327682:TUW327682 UER327682:UES327682 UON327682:UOO327682 UYJ327682:UYK327682 VIF327682:VIG327682 VSB327682:VSC327682 WBX327682:WBY327682 WLT327682:WLU327682 WVP327682:WVQ327682 H393217:I393217 JD393218:JE393218 SZ393218:TA393218 ACV393218:ACW393218 AMR393218:AMS393218 AWN393218:AWO393218 BGJ393218:BGK393218 BQF393218:BQG393218 CAB393218:CAC393218 CJX393218:CJY393218 CTT393218:CTU393218 DDP393218:DDQ393218 DNL393218:DNM393218 DXH393218:DXI393218 EHD393218:EHE393218 EQZ393218:ERA393218 FAV393218:FAW393218 FKR393218:FKS393218 FUN393218:FUO393218 GEJ393218:GEK393218 GOF393218:GOG393218 GYB393218:GYC393218 HHX393218:HHY393218 HRT393218:HRU393218 IBP393218:IBQ393218 ILL393218:ILM393218 IVH393218:IVI393218 JFD393218:JFE393218 JOZ393218:JPA393218 JYV393218:JYW393218 KIR393218:KIS393218 KSN393218:KSO393218 LCJ393218:LCK393218 LMF393218:LMG393218 LWB393218:LWC393218 MFX393218:MFY393218 MPT393218:MPU393218 MZP393218:MZQ393218 NJL393218:NJM393218 NTH393218:NTI393218 ODD393218:ODE393218 OMZ393218:ONA393218 OWV393218:OWW393218 PGR393218:PGS393218 PQN393218:PQO393218 QAJ393218:QAK393218 QKF393218:QKG393218 QUB393218:QUC393218 RDX393218:RDY393218 RNT393218:RNU393218 RXP393218:RXQ393218 SHL393218:SHM393218 SRH393218:SRI393218 TBD393218:TBE393218 TKZ393218:TLA393218 TUV393218:TUW393218 UER393218:UES393218 UON393218:UOO393218 UYJ393218:UYK393218 VIF393218:VIG393218 VSB393218:VSC393218 WBX393218:WBY393218 WLT393218:WLU393218 WVP393218:WVQ393218 H458753:I458753 JD458754:JE458754 SZ458754:TA458754 ACV458754:ACW458754 AMR458754:AMS458754 AWN458754:AWO458754 BGJ458754:BGK458754 BQF458754:BQG458754 CAB458754:CAC458754 CJX458754:CJY458754 CTT458754:CTU458754 DDP458754:DDQ458754 DNL458754:DNM458754 DXH458754:DXI458754 EHD458754:EHE458754 EQZ458754:ERA458754 FAV458754:FAW458754 FKR458754:FKS458754 FUN458754:FUO458754 GEJ458754:GEK458754 GOF458754:GOG458754 GYB458754:GYC458754 HHX458754:HHY458754 HRT458754:HRU458754 IBP458754:IBQ458754 ILL458754:ILM458754 IVH458754:IVI458754 JFD458754:JFE458754 JOZ458754:JPA458754 JYV458754:JYW458754 KIR458754:KIS458754 KSN458754:KSO458754 LCJ458754:LCK458754 LMF458754:LMG458754 LWB458754:LWC458754 MFX458754:MFY458754 MPT458754:MPU458754 MZP458754:MZQ458754 NJL458754:NJM458754 NTH458754:NTI458754 ODD458754:ODE458754 OMZ458754:ONA458754 OWV458754:OWW458754 PGR458754:PGS458754 PQN458754:PQO458754 QAJ458754:QAK458754 QKF458754:QKG458754 QUB458754:QUC458754 RDX458754:RDY458754 RNT458754:RNU458754 RXP458754:RXQ458754 SHL458754:SHM458754 SRH458754:SRI458754 TBD458754:TBE458754 TKZ458754:TLA458754 TUV458754:TUW458754 UER458754:UES458754 UON458754:UOO458754 UYJ458754:UYK458754 VIF458754:VIG458754 VSB458754:VSC458754 WBX458754:WBY458754 WLT458754:WLU458754 WVP458754:WVQ458754 H524289:I524289 JD524290:JE524290 SZ524290:TA524290 ACV524290:ACW524290 AMR524290:AMS524290 AWN524290:AWO524290 BGJ524290:BGK524290 BQF524290:BQG524290 CAB524290:CAC524290 CJX524290:CJY524290 CTT524290:CTU524290 DDP524290:DDQ524290 DNL524290:DNM524290 DXH524290:DXI524290 EHD524290:EHE524290 EQZ524290:ERA524290 FAV524290:FAW524290 FKR524290:FKS524290 FUN524290:FUO524290 GEJ524290:GEK524290 GOF524290:GOG524290 GYB524290:GYC524290 HHX524290:HHY524290 HRT524290:HRU524290 IBP524290:IBQ524290 ILL524290:ILM524290 IVH524290:IVI524290 JFD524290:JFE524290 JOZ524290:JPA524290 JYV524290:JYW524290 KIR524290:KIS524290 KSN524290:KSO524290 LCJ524290:LCK524290 LMF524290:LMG524290 LWB524290:LWC524290 MFX524290:MFY524290 MPT524290:MPU524290 MZP524290:MZQ524290 NJL524290:NJM524290 NTH524290:NTI524290 ODD524290:ODE524290 OMZ524290:ONA524290 OWV524290:OWW524290 PGR524290:PGS524290 PQN524290:PQO524290 QAJ524290:QAK524290 QKF524290:QKG524290 QUB524290:QUC524290 RDX524290:RDY524290 RNT524290:RNU524290 RXP524290:RXQ524290 SHL524290:SHM524290 SRH524290:SRI524290 TBD524290:TBE524290 TKZ524290:TLA524290 TUV524290:TUW524290 UER524290:UES524290 UON524290:UOO524290 UYJ524290:UYK524290 VIF524290:VIG524290 VSB524290:VSC524290 WBX524290:WBY524290 WLT524290:WLU524290 WVP524290:WVQ524290 H589825:I589825 JD589826:JE589826 SZ589826:TA589826 ACV589826:ACW589826 AMR589826:AMS589826 AWN589826:AWO589826 BGJ589826:BGK589826 BQF589826:BQG589826 CAB589826:CAC589826 CJX589826:CJY589826 CTT589826:CTU589826 DDP589826:DDQ589826 DNL589826:DNM589826 DXH589826:DXI589826 EHD589826:EHE589826 EQZ589826:ERA589826 FAV589826:FAW589826 FKR589826:FKS589826 FUN589826:FUO589826 GEJ589826:GEK589826 GOF589826:GOG589826 GYB589826:GYC589826 HHX589826:HHY589826 HRT589826:HRU589826 IBP589826:IBQ589826 ILL589826:ILM589826 IVH589826:IVI589826 JFD589826:JFE589826 JOZ589826:JPA589826 JYV589826:JYW589826 KIR589826:KIS589826 KSN589826:KSO589826 LCJ589826:LCK589826 LMF589826:LMG589826 LWB589826:LWC589826 MFX589826:MFY589826 MPT589826:MPU589826 MZP589826:MZQ589826 NJL589826:NJM589826 NTH589826:NTI589826 ODD589826:ODE589826 OMZ589826:ONA589826 OWV589826:OWW589826 PGR589826:PGS589826 PQN589826:PQO589826 QAJ589826:QAK589826 QKF589826:QKG589826 QUB589826:QUC589826 RDX589826:RDY589826 RNT589826:RNU589826 RXP589826:RXQ589826 SHL589826:SHM589826 SRH589826:SRI589826 TBD589826:TBE589826 TKZ589826:TLA589826 TUV589826:TUW589826 UER589826:UES589826 UON589826:UOO589826 UYJ589826:UYK589826 VIF589826:VIG589826 VSB589826:VSC589826 WBX589826:WBY589826 WLT589826:WLU589826 WVP589826:WVQ589826 H655361:I655361 JD655362:JE655362 SZ655362:TA655362 ACV655362:ACW655362 AMR655362:AMS655362 AWN655362:AWO655362 BGJ655362:BGK655362 BQF655362:BQG655362 CAB655362:CAC655362 CJX655362:CJY655362 CTT655362:CTU655362 DDP655362:DDQ655362 DNL655362:DNM655362 DXH655362:DXI655362 EHD655362:EHE655362 EQZ655362:ERA655362 FAV655362:FAW655362 FKR655362:FKS655362 FUN655362:FUO655362 GEJ655362:GEK655362 GOF655362:GOG655362 GYB655362:GYC655362 HHX655362:HHY655362 HRT655362:HRU655362 IBP655362:IBQ655362 ILL655362:ILM655362 IVH655362:IVI655362 JFD655362:JFE655362 JOZ655362:JPA655362 JYV655362:JYW655362 KIR655362:KIS655362 KSN655362:KSO655362 LCJ655362:LCK655362 LMF655362:LMG655362 LWB655362:LWC655362 MFX655362:MFY655362 MPT655362:MPU655362 MZP655362:MZQ655362 NJL655362:NJM655362 NTH655362:NTI655362 ODD655362:ODE655362 OMZ655362:ONA655362 OWV655362:OWW655362 PGR655362:PGS655362 PQN655362:PQO655362 QAJ655362:QAK655362 QKF655362:QKG655362 QUB655362:QUC655362 RDX655362:RDY655362 RNT655362:RNU655362 RXP655362:RXQ655362 SHL655362:SHM655362 SRH655362:SRI655362 TBD655362:TBE655362 TKZ655362:TLA655362 TUV655362:TUW655362 UER655362:UES655362 UON655362:UOO655362 UYJ655362:UYK655362 VIF655362:VIG655362 VSB655362:VSC655362 WBX655362:WBY655362 WLT655362:WLU655362 WVP655362:WVQ655362 H720897:I720897 JD720898:JE720898 SZ720898:TA720898 ACV720898:ACW720898 AMR720898:AMS720898 AWN720898:AWO720898 BGJ720898:BGK720898 BQF720898:BQG720898 CAB720898:CAC720898 CJX720898:CJY720898 CTT720898:CTU720898 DDP720898:DDQ720898 DNL720898:DNM720898 DXH720898:DXI720898 EHD720898:EHE720898 EQZ720898:ERA720898 FAV720898:FAW720898 FKR720898:FKS720898 FUN720898:FUO720898 GEJ720898:GEK720898 GOF720898:GOG720898 GYB720898:GYC720898 HHX720898:HHY720898 HRT720898:HRU720898 IBP720898:IBQ720898 ILL720898:ILM720898 IVH720898:IVI720898 JFD720898:JFE720898 JOZ720898:JPA720898 JYV720898:JYW720898 KIR720898:KIS720898 KSN720898:KSO720898 LCJ720898:LCK720898 LMF720898:LMG720898 LWB720898:LWC720898 MFX720898:MFY720898 MPT720898:MPU720898 MZP720898:MZQ720898 NJL720898:NJM720898 NTH720898:NTI720898 ODD720898:ODE720898 OMZ720898:ONA720898 OWV720898:OWW720898 PGR720898:PGS720898 PQN720898:PQO720898 QAJ720898:QAK720898 QKF720898:QKG720898 QUB720898:QUC720898 RDX720898:RDY720898 RNT720898:RNU720898 RXP720898:RXQ720898 SHL720898:SHM720898 SRH720898:SRI720898 TBD720898:TBE720898 TKZ720898:TLA720898 TUV720898:TUW720898 UER720898:UES720898 UON720898:UOO720898 UYJ720898:UYK720898 VIF720898:VIG720898 VSB720898:VSC720898 WBX720898:WBY720898 WLT720898:WLU720898 WVP720898:WVQ720898 H786433:I786433 JD786434:JE786434 SZ786434:TA786434 ACV786434:ACW786434 AMR786434:AMS786434 AWN786434:AWO786434 BGJ786434:BGK786434 BQF786434:BQG786434 CAB786434:CAC786434 CJX786434:CJY786434 CTT786434:CTU786434 DDP786434:DDQ786434 DNL786434:DNM786434 DXH786434:DXI786434 EHD786434:EHE786434 EQZ786434:ERA786434 FAV786434:FAW786434 FKR786434:FKS786434 FUN786434:FUO786434 GEJ786434:GEK786434 GOF786434:GOG786434 GYB786434:GYC786434 HHX786434:HHY786434 HRT786434:HRU786434 IBP786434:IBQ786434 ILL786434:ILM786434 IVH786434:IVI786434 JFD786434:JFE786434 JOZ786434:JPA786434 JYV786434:JYW786434 KIR786434:KIS786434 KSN786434:KSO786434 LCJ786434:LCK786434 LMF786434:LMG786434 LWB786434:LWC786434 MFX786434:MFY786434 MPT786434:MPU786434 MZP786434:MZQ786434 NJL786434:NJM786434 NTH786434:NTI786434 ODD786434:ODE786434 OMZ786434:ONA786434 OWV786434:OWW786434 PGR786434:PGS786434 PQN786434:PQO786434 QAJ786434:QAK786434 QKF786434:QKG786434 QUB786434:QUC786434 RDX786434:RDY786434 RNT786434:RNU786434 RXP786434:RXQ786434 SHL786434:SHM786434 SRH786434:SRI786434 TBD786434:TBE786434 TKZ786434:TLA786434 TUV786434:TUW786434 UER786434:UES786434 UON786434:UOO786434 UYJ786434:UYK786434 VIF786434:VIG786434 VSB786434:VSC786434 WBX786434:WBY786434 WLT786434:WLU786434 WVP786434:WVQ786434 H851969:I851969 JD851970:JE851970 SZ851970:TA851970 ACV851970:ACW851970 AMR851970:AMS851970 AWN851970:AWO851970 BGJ851970:BGK851970 BQF851970:BQG851970 CAB851970:CAC851970 CJX851970:CJY851970 CTT851970:CTU851970 DDP851970:DDQ851970 DNL851970:DNM851970 DXH851970:DXI851970 EHD851970:EHE851970 EQZ851970:ERA851970 FAV851970:FAW851970 FKR851970:FKS851970 FUN851970:FUO851970 GEJ851970:GEK851970 GOF851970:GOG851970 GYB851970:GYC851970 HHX851970:HHY851970 HRT851970:HRU851970 IBP851970:IBQ851970 ILL851970:ILM851970 IVH851970:IVI851970 JFD851970:JFE851970 JOZ851970:JPA851970 JYV851970:JYW851970 KIR851970:KIS851970 KSN851970:KSO851970 LCJ851970:LCK851970 LMF851970:LMG851970 LWB851970:LWC851970 MFX851970:MFY851970 MPT851970:MPU851970 MZP851970:MZQ851970 NJL851970:NJM851970 NTH851970:NTI851970 ODD851970:ODE851970 OMZ851970:ONA851970 OWV851970:OWW851970 PGR851970:PGS851970 PQN851970:PQO851970 QAJ851970:QAK851970 QKF851970:QKG851970 QUB851970:QUC851970 RDX851970:RDY851970 RNT851970:RNU851970 RXP851970:RXQ851970 SHL851970:SHM851970 SRH851970:SRI851970 TBD851970:TBE851970 TKZ851970:TLA851970 TUV851970:TUW851970 UER851970:UES851970 UON851970:UOO851970 UYJ851970:UYK851970 VIF851970:VIG851970 VSB851970:VSC851970 WBX851970:WBY851970 WLT851970:WLU851970 WVP851970:WVQ851970 H917505:I917505 JD917506:JE917506 SZ917506:TA917506 ACV917506:ACW917506 AMR917506:AMS917506 AWN917506:AWO917506 BGJ917506:BGK917506 BQF917506:BQG917506 CAB917506:CAC917506 CJX917506:CJY917506 CTT917506:CTU917506 DDP917506:DDQ917506 DNL917506:DNM917506 DXH917506:DXI917506 EHD917506:EHE917506 EQZ917506:ERA917506 FAV917506:FAW917506 FKR917506:FKS917506 FUN917506:FUO917506 GEJ917506:GEK917506 GOF917506:GOG917506 GYB917506:GYC917506 HHX917506:HHY917506 HRT917506:HRU917506 IBP917506:IBQ917506 ILL917506:ILM917506 IVH917506:IVI917506 JFD917506:JFE917506 JOZ917506:JPA917506 JYV917506:JYW917506 KIR917506:KIS917506 KSN917506:KSO917506 LCJ917506:LCK917506 LMF917506:LMG917506 LWB917506:LWC917506 MFX917506:MFY917506 MPT917506:MPU917506 MZP917506:MZQ917506 NJL917506:NJM917506 NTH917506:NTI917506 ODD917506:ODE917506 OMZ917506:ONA917506 OWV917506:OWW917506 PGR917506:PGS917506 PQN917506:PQO917506 QAJ917506:QAK917506 QKF917506:QKG917506 QUB917506:QUC917506 RDX917506:RDY917506 RNT917506:RNU917506 RXP917506:RXQ917506 SHL917506:SHM917506 SRH917506:SRI917506 TBD917506:TBE917506 TKZ917506:TLA917506 TUV917506:TUW917506 UER917506:UES917506 UON917506:UOO917506 UYJ917506:UYK917506 VIF917506:VIG917506 VSB917506:VSC917506 WBX917506:WBY917506 WLT917506:WLU917506 WVP917506:WVQ917506 H983041:I983041 JD983042:JE983042 SZ983042:TA983042 ACV983042:ACW983042 AMR983042:AMS983042 AWN983042:AWO983042 BGJ983042:BGK983042 BQF983042:BQG983042 CAB983042:CAC983042 CJX983042:CJY983042 CTT983042:CTU983042 DDP983042:DDQ983042 DNL983042:DNM983042 DXH983042:DXI983042 EHD983042:EHE983042 EQZ983042:ERA983042 FAV983042:FAW983042 FKR983042:FKS983042 FUN983042:FUO983042 GEJ983042:GEK983042 GOF983042:GOG983042 GYB983042:GYC983042 HHX983042:HHY983042 HRT983042:HRU983042 IBP983042:IBQ983042 ILL983042:ILM983042 IVH983042:IVI983042 JFD983042:JFE983042 JOZ983042:JPA983042 JYV983042:JYW983042 KIR983042:KIS983042 KSN983042:KSO983042 LCJ983042:LCK983042 LMF983042:LMG983042 LWB983042:LWC983042 MFX983042:MFY983042 MPT983042:MPU983042 MZP983042:MZQ983042 NJL983042:NJM983042 NTH983042:NTI983042 ODD983042:ODE983042 OMZ983042:ONA983042 OWV983042:OWW983042 PGR983042:PGS983042 PQN983042:PQO983042 QAJ983042:QAK983042 QKF983042:QKG983042 QUB983042:QUC983042 RDX983042:RDY983042 RNT983042:RNU983042 RXP983042:RXQ983042 SHL983042:SHM983042 SRH983042:SRI983042 TBD983042:TBE983042 TKZ983042:TLA983042 TUV983042:TUW983042 UER983042:UES983042 UON983042:UOO983042 UYJ983042:UYK983042 VIF983042:VIG983042 VSB983042:VSC983042 WBX983042:WBY983042 WLT983042:WLU983042 WVP983042:WVQ983042 WLX1048562:WLX1048576 JC3:JD3 SY3:SZ3 ACU3:ACV3 AMQ3:AMR3 AWM3:AWN3 BGI3:BGJ3 BQE3:BQF3 CAA3:CAB3 CJW3:CJX3 CTS3:CTT3 DDO3:DDP3 DNK3:DNL3 DXG3:DXH3 EHC3:EHD3 EQY3:EQZ3 FAU3:FAV3 FKQ3:FKR3 FUM3:FUN3 GEI3:GEJ3 GOE3:GOF3 GYA3:GYB3 HHW3:HHX3 HRS3:HRT3 IBO3:IBP3 ILK3:ILL3 IVG3:IVH3 JFC3:JFD3 JOY3:JOZ3 JYU3:JYV3 KIQ3:KIR3 KSM3:KSN3 LCI3:LCJ3 LME3:LMF3 LWA3:LWB3 MFW3:MFX3 MPS3:MPT3 MZO3:MZP3 NJK3:NJL3 NTG3:NTH3 ODC3:ODD3 OMY3:OMZ3 OWU3:OWV3 PGQ3:PGR3 PQM3:PQN3 QAI3:QAJ3 QKE3:QKF3 QUA3:QUB3 RDW3:RDX3 RNS3:RNT3 RXO3:RXP3 SHK3:SHL3 SRG3:SRH3 TBC3:TBD3 TKY3:TKZ3 TUU3:TUV3 UEQ3:UER3 UOM3:UON3 UYI3:UYJ3 VIE3:VIF3 VSA3:VSB3 WBW3:WBX3 WLS3:WLT3 WVO3:WVP3 JA65539:JB65539 SW65539:SX65539 ACS65539:ACT65539 AMO65539:AMP65539 AWK65539:AWL65539 BGG65539:BGH65539 BQC65539:BQD65539 BZY65539:BZZ65539 CJU65539:CJV65539 CTQ65539:CTR65539 DDM65539:DDN65539 DNI65539:DNJ65539 DXE65539:DXF65539 EHA65539:EHB65539 EQW65539:EQX65539 FAS65539:FAT65539 FKO65539:FKP65539 FUK65539:FUL65539 GEG65539:GEH65539 GOC65539:GOD65539 GXY65539:GXZ65539 HHU65539:HHV65539 HRQ65539:HRR65539 IBM65539:IBN65539 ILI65539:ILJ65539 IVE65539:IVF65539 JFA65539:JFB65539 JOW65539:JOX65539 JYS65539:JYT65539 KIO65539:KIP65539 KSK65539:KSL65539 LCG65539:LCH65539 LMC65539:LMD65539 LVY65539:LVZ65539 MFU65539:MFV65539 MPQ65539:MPR65539 MZM65539:MZN65539 NJI65539:NJJ65539 NTE65539:NTF65539 ODA65539:ODB65539 OMW65539:OMX65539 OWS65539:OWT65539 PGO65539:PGP65539 PQK65539:PQL65539 QAG65539:QAH65539 QKC65539:QKD65539 QTY65539:QTZ65539 RDU65539:RDV65539 RNQ65539:RNR65539 RXM65539:RXN65539 SHI65539:SHJ65539 SRE65539:SRF65539 TBA65539:TBB65539 TKW65539:TKX65539 TUS65539:TUT65539 UEO65539:UEP65539 UOK65539:UOL65539 UYG65539:UYH65539 VIC65539:VID65539 VRY65539:VRZ65539 WBU65539:WBV65539 WLQ65539:WLR65539 WVM65539:WVN65539 JA131075:JB131075 SW131075:SX131075 ACS131075:ACT131075 AMO131075:AMP131075 AWK131075:AWL131075 BGG131075:BGH131075 BQC131075:BQD131075 BZY131075:BZZ131075 CJU131075:CJV131075 CTQ131075:CTR131075 DDM131075:DDN131075 DNI131075:DNJ131075 DXE131075:DXF131075 EHA131075:EHB131075 EQW131075:EQX131075 FAS131075:FAT131075 FKO131075:FKP131075 FUK131075:FUL131075 GEG131075:GEH131075 GOC131075:GOD131075 GXY131075:GXZ131075 HHU131075:HHV131075 HRQ131075:HRR131075 IBM131075:IBN131075 ILI131075:ILJ131075 IVE131075:IVF131075 JFA131075:JFB131075 JOW131075:JOX131075 JYS131075:JYT131075 KIO131075:KIP131075 KSK131075:KSL131075 LCG131075:LCH131075 LMC131075:LMD131075 LVY131075:LVZ131075 MFU131075:MFV131075 MPQ131075:MPR131075 MZM131075:MZN131075 NJI131075:NJJ131075 NTE131075:NTF131075 ODA131075:ODB131075 OMW131075:OMX131075 OWS131075:OWT131075 PGO131075:PGP131075 PQK131075:PQL131075 QAG131075:QAH131075 QKC131075:QKD131075 QTY131075:QTZ131075 RDU131075:RDV131075 RNQ131075:RNR131075 RXM131075:RXN131075 SHI131075:SHJ131075 SRE131075:SRF131075 TBA131075:TBB131075 TKW131075:TKX131075 TUS131075:TUT131075 UEO131075:UEP131075 UOK131075:UOL131075 UYG131075:UYH131075 VIC131075:VID131075 VRY131075:VRZ131075 WBU131075:WBV131075 WLQ131075:WLR131075 WVM131075:WVN131075 JA196611:JB196611 SW196611:SX196611 ACS196611:ACT196611 AMO196611:AMP196611 AWK196611:AWL196611 BGG196611:BGH196611 BQC196611:BQD196611 BZY196611:BZZ196611 CJU196611:CJV196611 CTQ196611:CTR196611 DDM196611:DDN196611 DNI196611:DNJ196611 DXE196611:DXF196611 EHA196611:EHB196611 EQW196611:EQX196611 FAS196611:FAT196611 FKO196611:FKP196611 FUK196611:FUL196611 GEG196611:GEH196611 GOC196611:GOD196611 GXY196611:GXZ196611 HHU196611:HHV196611 HRQ196611:HRR196611 IBM196611:IBN196611 ILI196611:ILJ196611 IVE196611:IVF196611 JFA196611:JFB196611 JOW196611:JOX196611 JYS196611:JYT196611 KIO196611:KIP196611 KSK196611:KSL196611 LCG196611:LCH196611 LMC196611:LMD196611 LVY196611:LVZ196611 MFU196611:MFV196611 MPQ196611:MPR196611 MZM196611:MZN196611 NJI196611:NJJ196611 NTE196611:NTF196611 ODA196611:ODB196611 OMW196611:OMX196611 OWS196611:OWT196611 PGO196611:PGP196611 PQK196611:PQL196611 QAG196611:QAH196611 QKC196611:QKD196611 QTY196611:QTZ196611 RDU196611:RDV196611 RNQ196611:RNR196611 RXM196611:RXN196611 SHI196611:SHJ196611 SRE196611:SRF196611 TBA196611:TBB196611 TKW196611:TKX196611 TUS196611:TUT196611 UEO196611:UEP196611 UOK196611:UOL196611 UYG196611:UYH196611 VIC196611:VID196611 VRY196611:VRZ196611 WBU196611:WBV196611 WLQ196611:WLR196611 WVM196611:WVN196611 JA262147:JB262147 SW262147:SX262147 ACS262147:ACT262147 AMO262147:AMP262147 AWK262147:AWL262147 BGG262147:BGH262147 BQC262147:BQD262147 BZY262147:BZZ262147 CJU262147:CJV262147 CTQ262147:CTR262147 DDM262147:DDN262147 DNI262147:DNJ262147 DXE262147:DXF262147 EHA262147:EHB262147 EQW262147:EQX262147 FAS262147:FAT262147 FKO262147:FKP262147 FUK262147:FUL262147 GEG262147:GEH262147 GOC262147:GOD262147 GXY262147:GXZ262147 HHU262147:HHV262147 HRQ262147:HRR262147 IBM262147:IBN262147 ILI262147:ILJ262147 IVE262147:IVF262147 JFA262147:JFB262147 JOW262147:JOX262147 JYS262147:JYT262147 KIO262147:KIP262147 KSK262147:KSL262147 LCG262147:LCH262147 LMC262147:LMD262147 LVY262147:LVZ262147 MFU262147:MFV262147 MPQ262147:MPR262147 MZM262147:MZN262147 NJI262147:NJJ262147 NTE262147:NTF262147 ODA262147:ODB262147 OMW262147:OMX262147 OWS262147:OWT262147 PGO262147:PGP262147 PQK262147:PQL262147 QAG262147:QAH262147 QKC262147:QKD262147 QTY262147:QTZ262147 RDU262147:RDV262147 RNQ262147:RNR262147 RXM262147:RXN262147 SHI262147:SHJ262147 SRE262147:SRF262147 TBA262147:TBB262147 TKW262147:TKX262147 TUS262147:TUT262147 UEO262147:UEP262147 UOK262147:UOL262147 UYG262147:UYH262147 VIC262147:VID262147 VRY262147:VRZ262147 WBU262147:WBV262147 WLQ262147:WLR262147 WVM262147:WVN262147 JA327683:JB327683 SW327683:SX327683 ACS327683:ACT327683 AMO327683:AMP327683 AWK327683:AWL327683 BGG327683:BGH327683 BQC327683:BQD327683 BZY327683:BZZ327683 CJU327683:CJV327683 CTQ327683:CTR327683 DDM327683:DDN327683 DNI327683:DNJ327683 DXE327683:DXF327683 EHA327683:EHB327683 EQW327683:EQX327683 FAS327683:FAT327683 FKO327683:FKP327683 FUK327683:FUL327683 GEG327683:GEH327683 GOC327683:GOD327683 GXY327683:GXZ327683 HHU327683:HHV327683 HRQ327683:HRR327683 IBM327683:IBN327683 ILI327683:ILJ327683 IVE327683:IVF327683 JFA327683:JFB327683 JOW327683:JOX327683 JYS327683:JYT327683 KIO327683:KIP327683 KSK327683:KSL327683 LCG327683:LCH327683 LMC327683:LMD327683 LVY327683:LVZ327683 MFU327683:MFV327683 MPQ327683:MPR327683 MZM327683:MZN327683 NJI327683:NJJ327683 NTE327683:NTF327683 ODA327683:ODB327683 OMW327683:OMX327683 OWS327683:OWT327683 PGO327683:PGP327683 PQK327683:PQL327683 QAG327683:QAH327683 QKC327683:QKD327683 QTY327683:QTZ327683 RDU327683:RDV327683 RNQ327683:RNR327683 RXM327683:RXN327683 SHI327683:SHJ327683 SRE327683:SRF327683 TBA327683:TBB327683 TKW327683:TKX327683 TUS327683:TUT327683 UEO327683:UEP327683 UOK327683:UOL327683 UYG327683:UYH327683 VIC327683:VID327683 VRY327683:VRZ327683 WBU327683:WBV327683 WLQ327683:WLR327683 WVM327683:WVN327683 JA393219:JB393219 SW393219:SX393219 ACS393219:ACT393219 AMO393219:AMP393219 AWK393219:AWL393219 BGG393219:BGH393219 BQC393219:BQD393219 BZY393219:BZZ393219 CJU393219:CJV393219 CTQ393219:CTR393219 DDM393219:DDN393219 DNI393219:DNJ393219 DXE393219:DXF393219 EHA393219:EHB393219 EQW393219:EQX393219 FAS393219:FAT393219 FKO393219:FKP393219 FUK393219:FUL393219 GEG393219:GEH393219 GOC393219:GOD393219 GXY393219:GXZ393219 HHU393219:HHV393219 HRQ393219:HRR393219 IBM393219:IBN393219 ILI393219:ILJ393219 IVE393219:IVF393219 JFA393219:JFB393219 JOW393219:JOX393219 JYS393219:JYT393219 KIO393219:KIP393219 KSK393219:KSL393219 LCG393219:LCH393219 LMC393219:LMD393219 LVY393219:LVZ393219 MFU393219:MFV393219 MPQ393219:MPR393219 MZM393219:MZN393219 NJI393219:NJJ393219 NTE393219:NTF393219 ODA393219:ODB393219 OMW393219:OMX393219 OWS393219:OWT393219 PGO393219:PGP393219 PQK393219:PQL393219 QAG393219:QAH393219 QKC393219:QKD393219 QTY393219:QTZ393219 RDU393219:RDV393219 RNQ393219:RNR393219 RXM393219:RXN393219 SHI393219:SHJ393219 SRE393219:SRF393219 TBA393219:TBB393219 TKW393219:TKX393219 TUS393219:TUT393219 UEO393219:UEP393219 UOK393219:UOL393219 UYG393219:UYH393219 VIC393219:VID393219 VRY393219:VRZ393219 WBU393219:WBV393219 WLQ393219:WLR393219 WVM393219:WVN393219 JA458755:JB458755 SW458755:SX458755 ACS458755:ACT458755 AMO458755:AMP458755 AWK458755:AWL458755 BGG458755:BGH458755 BQC458755:BQD458755 BZY458755:BZZ458755 CJU458755:CJV458755 CTQ458755:CTR458755 DDM458755:DDN458755 DNI458755:DNJ458755 DXE458755:DXF458755 EHA458755:EHB458755 EQW458755:EQX458755 FAS458755:FAT458755 FKO458755:FKP458755 FUK458755:FUL458755 GEG458755:GEH458755 GOC458755:GOD458755 GXY458755:GXZ458755 HHU458755:HHV458755 HRQ458755:HRR458755 IBM458755:IBN458755 ILI458755:ILJ458755 IVE458755:IVF458755 JFA458755:JFB458755 JOW458755:JOX458755 JYS458755:JYT458755 KIO458755:KIP458755 KSK458755:KSL458755 LCG458755:LCH458755 LMC458755:LMD458755 LVY458755:LVZ458755 MFU458755:MFV458755 MPQ458755:MPR458755 MZM458755:MZN458755 NJI458755:NJJ458755 NTE458755:NTF458755 ODA458755:ODB458755 OMW458755:OMX458755 OWS458755:OWT458755 PGO458755:PGP458755 PQK458755:PQL458755 QAG458755:QAH458755 QKC458755:QKD458755 QTY458755:QTZ458755 RDU458755:RDV458755 RNQ458755:RNR458755 RXM458755:RXN458755 SHI458755:SHJ458755 SRE458755:SRF458755 TBA458755:TBB458755 TKW458755:TKX458755 TUS458755:TUT458755 UEO458755:UEP458755 UOK458755:UOL458755 UYG458755:UYH458755 VIC458755:VID458755 VRY458755:VRZ458755 WBU458755:WBV458755 WLQ458755:WLR458755 WVM458755:WVN458755 JA524291:JB524291 SW524291:SX524291 ACS524291:ACT524291 AMO524291:AMP524291 AWK524291:AWL524291 BGG524291:BGH524291 BQC524291:BQD524291 BZY524291:BZZ524291 CJU524291:CJV524291 CTQ524291:CTR524291 DDM524291:DDN524291 DNI524291:DNJ524291 DXE524291:DXF524291 EHA524291:EHB524291 EQW524291:EQX524291 FAS524291:FAT524291 FKO524291:FKP524291 FUK524291:FUL524291 GEG524291:GEH524291 GOC524291:GOD524291 GXY524291:GXZ524291 HHU524291:HHV524291 HRQ524291:HRR524291 IBM524291:IBN524291 ILI524291:ILJ524291 IVE524291:IVF524291 JFA524291:JFB524291 JOW524291:JOX524291 JYS524291:JYT524291 KIO524291:KIP524291 KSK524291:KSL524291 LCG524291:LCH524291 LMC524291:LMD524291 LVY524291:LVZ524291 MFU524291:MFV524291 MPQ524291:MPR524291 MZM524291:MZN524291 NJI524291:NJJ524291 NTE524291:NTF524291 ODA524291:ODB524291 OMW524291:OMX524291 OWS524291:OWT524291 PGO524291:PGP524291 PQK524291:PQL524291 QAG524291:QAH524291 QKC524291:QKD524291 QTY524291:QTZ524291 RDU524291:RDV524291 RNQ524291:RNR524291 RXM524291:RXN524291 SHI524291:SHJ524291 SRE524291:SRF524291 TBA524291:TBB524291 TKW524291:TKX524291 TUS524291:TUT524291 UEO524291:UEP524291 UOK524291:UOL524291 UYG524291:UYH524291 VIC524291:VID524291 VRY524291:VRZ524291 WBU524291:WBV524291 WLQ524291:WLR524291 WVM524291:WVN524291 JA589827:JB589827 SW589827:SX589827 ACS589827:ACT589827 AMO589827:AMP589827 AWK589827:AWL589827 BGG589827:BGH589827 BQC589827:BQD589827 BZY589827:BZZ589827 CJU589827:CJV589827 CTQ589827:CTR589827 DDM589827:DDN589827 DNI589827:DNJ589827 DXE589827:DXF589827 EHA589827:EHB589827 EQW589827:EQX589827 FAS589827:FAT589827 FKO589827:FKP589827 FUK589827:FUL589827 GEG589827:GEH589827 GOC589827:GOD589827 GXY589827:GXZ589827 HHU589827:HHV589827 HRQ589827:HRR589827 IBM589827:IBN589827 ILI589827:ILJ589827 IVE589827:IVF589827 JFA589827:JFB589827 JOW589827:JOX589827 JYS589827:JYT589827 KIO589827:KIP589827 KSK589827:KSL589827 LCG589827:LCH589827 LMC589827:LMD589827 LVY589827:LVZ589827 MFU589827:MFV589827 MPQ589827:MPR589827 MZM589827:MZN589827 NJI589827:NJJ589827 NTE589827:NTF589827 ODA589827:ODB589827 OMW589827:OMX589827 OWS589827:OWT589827 PGO589827:PGP589827 PQK589827:PQL589827 QAG589827:QAH589827 QKC589827:QKD589827 QTY589827:QTZ589827 RDU589827:RDV589827 RNQ589827:RNR589827 RXM589827:RXN589827 SHI589827:SHJ589827 SRE589827:SRF589827 TBA589827:TBB589827 TKW589827:TKX589827 TUS589827:TUT589827 UEO589827:UEP589827 UOK589827:UOL589827 UYG589827:UYH589827 VIC589827:VID589827 VRY589827:VRZ589827 WBU589827:WBV589827 WLQ589827:WLR589827 WVM589827:WVN589827 JA655363:JB655363 SW655363:SX655363 ACS655363:ACT655363 AMO655363:AMP655363 AWK655363:AWL655363 BGG655363:BGH655363 BQC655363:BQD655363 BZY655363:BZZ655363 CJU655363:CJV655363 CTQ655363:CTR655363 DDM655363:DDN655363 DNI655363:DNJ655363 DXE655363:DXF655363 EHA655363:EHB655363 EQW655363:EQX655363 FAS655363:FAT655363 FKO655363:FKP655363 FUK655363:FUL655363 GEG655363:GEH655363 GOC655363:GOD655363 GXY655363:GXZ655363 HHU655363:HHV655363 HRQ655363:HRR655363 IBM655363:IBN655363 ILI655363:ILJ655363 IVE655363:IVF655363 JFA655363:JFB655363 JOW655363:JOX655363 JYS655363:JYT655363 KIO655363:KIP655363 KSK655363:KSL655363 LCG655363:LCH655363 LMC655363:LMD655363 LVY655363:LVZ655363 MFU655363:MFV655363 MPQ655363:MPR655363 MZM655363:MZN655363 NJI655363:NJJ655363 NTE655363:NTF655363 ODA655363:ODB655363 OMW655363:OMX655363 OWS655363:OWT655363 PGO655363:PGP655363 PQK655363:PQL655363 QAG655363:QAH655363 QKC655363:QKD655363 QTY655363:QTZ655363 RDU655363:RDV655363 RNQ655363:RNR655363 RXM655363:RXN655363 SHI655363:SHJ655363 SRE655363:SRF655363 TBA655363:TBB655363 TKW655363:TKX655363 TUS655363:TUT655363 UEO655363:UEP655363 UOK655363:UOL655363 UYG655363:UYH655363 VIC655363:VID655363 VRY655363:VRZ655363 WBU655363:WBV655363 WLQ655363:WLR655363 WVM655363:WVN655363 JA720899:JB720899 SW720899:SX720899 ACS720899:ACT720899 AMO720899:AMP720899 AWK720899:AWL720899 BGG720899:BGH720899 BQC720899:BQD720899 BZY720899:BZZ720899 CJU720899:CJV720899 CTQ720899:CTR720899 DDM720899:DDN720899 DNI720899:DNJ720899 DXE720899:DXF720899 EHA720899:EHB720899 EQW720899:EQX720899 FAS720899:FAT720899 FKO720899:FKP720899 FUK720899:FUL720899 GEG720899:GEH720899 GOC720899:GOD720899 GXY720899:GXZ720899 HHU720899:HHV720899 HRQ720899:HRR720899 IBM720899:IBN720899 ILI720899:ILJ720899 IVE720899:IVF720899 JFA720899:JFB720899 JOW720899:JOX720899 JYS720899:JYT720899 KIO720899:KIP720899 KSK720899:KSL720899 LCG720899:LCH720899 LMC720899:LMD720899 LVY720899:LVZ720899 MFU720899:MFV720899 MPQ720899:MPR720899 MZM720899:MZN720899 NJI720899:NJJ720899 NTE720899:NTF720899 ODA720899:ODB720899 OMW720899:OMX720899 OWS720899:OWT720899 PGO720899:PGP720899 PQK720899:PQL720899 QAG720899:QAH720899 QKC720899:QKD720899 QTY720899:QTZ720899 RDU720899:RDV720899 RNQ720899:RNR720899 RXM720899:RXN720899 SHI720899:SHJ720899 SRE720899:SRF720899 TBA720899:TBB720899 TKW720899:TKX720899 TUS720899:TUT720899 UEO720899:UEP720899 UOK720899:UOL720899 UYG720899:UYH720899 VIC720899:VID720899 VRY720899:VRZ720899 WBU720899:WBV720899 WLQ720899:WLR720899 WVM720899:WVN720899 JA786435:JB786435 SW786435:SX786435 ACS786435:ACT786435 AMO786435:AMP786435 AWK786435:AWL786435 BGG786435:BGH786435 BQC786435:BQD786435 BZY786435:BZZ786435 CJU786435:CJV786435 CTQ786435:CTR786435 DDM786435:DDN786435 DNI786435:DNJ786435 DXE786435:DXF786435 EHA786435:EHB786435 EQW786435:EQX786435 FAS786435:FAT786435 FKO786435:FKP786435 FUK786435:FUL786435 GEG786435:GEH786435 GOC786435:GOD786435 GXY786435:GXZ786435 HHU786435:HHV786435 HRQ786435:HRR786435 IBM786435:IBN786435 ILI786435:ILJ786435 IVE786435:IVF786435 JFA786435:JFB786435 JOW786435:JOX786435 JYS786435:JYT786435 KIO786435:KIP786435 KSK786435:KSL786435 LCG786435:LCH786435 LMC786435:LMD786435 LVY786435:LVZ786435 MFU786435:MFV786435 MPQ786435:MPR786435 MZM786435:MZN786435 NJI786435:NJJ786435 NTE786435:NTF786435 ODA786435:ODB786435 OMW786435:OMX786435 OWS786435:OWT786435 PGO786435:PGP786435 PQK786435:PQL786435 QAG786435:QAH786435 QKC786435:QKD786435 QTY786435:QTZ786435 RDU786435:RDV786435 RNQ786435:RNR786435 RXM786435:RXN786435 SHI786435:SHJ786435 SRE786435:SRF786435 TBA786435:TBB786435 TKW786435:TKX786435 TUS786435:TUT786435 UEO786435:UEP786435 UOK786435:UOL786435 UYG786435:UYH786435 VIC786435:VID786435 VRY786435:VRZ786435 WBU786435:WBV786435 WLQ786435:WLR786435 WVM786435:WVN786435 JA851971:JB851971 SW851971:SX851971 ACS851971:ACT851971 AMO851971:AMP851971 AWK851971:AWL851971 BGG851971:BGH851971 BQC851971:BQD851971 BZY851971:BZZ851971 CJU851971:CJV851971 CTQ851971:CTR851971 DDM851971:DDN851971 DNI851971:DNJ851971 DXE851971:DXF851971 EHA851971:EHB851971 EQW851971:EQX851971 FAS851971:FAT851971 FKO851971:FKP851971 FUK851971:FUL851971 GEG851971:GEH851971 GOC851971:GOD851971 GXY851971:GXZ851971 HHU851971:HHV851971 HRQ851971:HRR851971 IBM851971:IBN851971 ILI851971:ILJ851971 IVE851971:IVF851971 JFA851971:JFB851971 JOW851971:JOX851971 JYS851971:JYT851971 KIO851971:KIP851971 KSK851971:KSL851971 LCG851971:LCH851971 LMC851971:LMD851971 LVY851971:LVZ851971 MFU851971:MFV851971 MPQ851971:MPR851971 MZM851971:MZN851971 NJI851971:NJJ851971 NTE851971:NTF851971 ODA851971:ODB851971 OMW851971:OMX851971 OWS851971:OWT851971 PGO851971:PGP851971 PQK851971:PQL851971 QAG851971:QAH851971 QKC851971:QKD851971 QTY851971:QTZ851971 RDU851971:RDV851971 RNQ851971:RNR851971 RXM851971:RXN851971 SHI851971:SHJ851971 SRE851971:SRF851971 TBA851971:TBB851971 TKW851971:TKX851971 TUS851971:TUT851971 UEO851971:UEP851971 UOK851971:UOL851971 UYG851971:UYH851971 VIC851971:VID851971 VRY851971:VRZ851971 WBU851971:WBV851971 WLQ851971:WLR851971 WVM851971:WVN851971 JA917507:JB917507 SW917507:SX917507 ACS917507:ACT917507 AMO917507:AMP917507 AWK917507:AWL917507 BGG917507:BGH917507 BQC917507:BQD917507 BZY917507:BZZ917507 CJU917507:CJV917507 CTQ917507:CTR917507 DDM917507:DDN917507 DNI917507:DNJ917507 DXE917507:DXF917507 EHA917507:EHB917507 EQW917507:EQX917507 FAS917507:FAT917507 FKO917507:FKP917507 FUK917507:FUL917507 GEG917507:GEH917507 GOC917507:GOD917507 GXY917507:GXZ917507 HHU917507:HHV917507 HRQ917507:HRR917507 IBM917507:IBN917507 ILI917507:ILJ917507 IVE917507:IVF917507 JFA917507:JFB917507 JOW917507:JOX917507 JYS917507:JYT917507 KIO917507:KIP917507 KSK917507:KSL917507 LCG917507:LCH917507 LMC917507:LMD917507 LVY917507:LVZ917507 MFU917507:MFV917507 MPQ917507:MPR917507 MZM917507:MZN917507 NJI917507:NJJ917507 NTE917507:NTF917507 ODA917507:ODB917507 OMW917507:OMX917507 OWS917507:OWT917507 PGO917507:PGP917507 PQK917507:PQL917507 QAG917507:QAH917507 QKC917507:QKD917507 QTY917507:QTZ917507 RDU917507:RDV917507 RNQ917507:RNR917507 RXM917507:RXN917507 SHI917507:SHJ917507 SRE917507:SRF917507 TBA917507:TBB917507 TKW917507:TKX917507 TUS917507:TUT917507 UEO917507:UEP917507 UOK917507:UOL917507 UYG917507:UYH917507 VIC917507:VID917507 VRY917507:VRZ917507 WBU917507:WBV917507 WLQ917507:WLR917507 WVM917507:WVN917507 JA983043:JB983043 SW983043:SX983043 ACS983043:ACT983043 AMO983043:AMP983043 AWK983043:AWL983043 BGG983043:BGH983043 BQC983043:BQD983043 BZY983043:BZZ983043 CJU983043:CJV983043 CTQ983043:CTR983043 DDM983043:DDN983043 DNI983043:DNJ983043 DXE983043:DXF983043 EHA983043:EHB983043 EQW983043:EQX983043 FAS983043:FAT983043 FKO983043:FKP983043 FUK983043:FUL983043 GEG983043:GEH983043 GOC983043:GOD983043 GXY983043:GXZ983043 HHU983043:HHV983043 HRQ983043:HRR983043 IBM983043:IBN983043 ILI983043:ILJ983043 IVE983043:IVF983043 JFA983043:JFB983043 JOW983043:JOX983043 JYS983043:JYT983043 KIO983043:KIP983043 KSK983043:KSL983043 LCG983043:LCH983043 LMC983043:LMD983043 LVY983043:LVZ983043 MFU983043:MFV983043 MPQ983043:MPR983043 MZM983043:MZN983043 NJI983043:NJJ983043 NTE983043:NTF983043 ODA983043:ODB983043 OMW983043:OMX983043 OWS983043:OWT983043 PGO983043:PGP983043 PQK983043:PQL983043 QAG983043:QAH983043 QKC983043:QKD983043 QTY983043:QTZ983043 RDU983043:RDV983043 RNQ983043:RNR983043 RXM983043:RXN983043 SHI983043:SHJ983043 SRE983043:SRF983043 TBA983043:TBB983043 TKW983043:TKX983043 TUS983043:TUT983043 UEO983043:UEP983043 UOK983043:UOL983043 UYG983043:UYH983043 VIC983043:VID983043 VRY983043:VRZ983043 WBU983043:WBV983043 WLQ983043:WLR983043 WVM983043:WVN983043 L65522:L65536 JH65522:JH65536 TD65522:TD65536 ACZ65522:ACZ65536 AMV65522:AMV65536 AWR65522:AWR65536 BGN65522:BGN65536 BQJ65522:BQJ65536 CAF65522:CAF65536 CKB65522:CKB65536 CTX65522:CTX65536 DDT65522:DDT65536 DNP65522:DNP65536 DXL65522:DXL65536 EHH65522:EHH65536 ERD65522:ERD65536 FAZ65522:FAZ65536 FKV65522:FKV65536 FUR65522:FUR65536 GEN65522:GEN65536 GOJ65522:GOJ65536 GYF65522:GYF65536 HIB65522:HIB65536 HRX65522:HRX65536 IBT65522:IBT65536 ILP65522:ILP65536 IVL65522:IVL65536 JFH65522:JFH65536 JPD65522:JPD65536 JYZ65522:JYZ65536 KIV65522:KIV65536 KSR65522:KSR65536 LCN65522:LCN65536 LMJ65522:LMJ65536 LWF65522:LWF65536 MGB65522:MGB65536 MPX65522:MPX65536 MZT65522:MZT65536 NJP65522:NJP65536 NTL65522:NTL65536 ODH65522:ODH65536 OND65522:OND65536 OWZ65522:OWZ65536 PGV65522:PGV65536 PQR65522:PQR65536 QAN65522:QAN65536 QKJ65522:QKJ65536 QUF65522:QUF65536 REB65522:REB65536 RNX65522:RNX65536 RXT65522:RXT65536 SHP65522:SHP65536 SRL65522:SRL65536 TBH65522:TBH65536 TLD65522:TLD65536 TUZ65522:TUZ65536 UEV65522:UEV65536 UOR65522:UOR65536 UYN65522:UYN65536 VIJ65522:VIJ65536 VSF65522:VSF65536 WCB65522:WCB65536 WLX65522:WLX65536 WVT65522:WVT65536 L131058:L131072 JH131058:JH131072 TD131058:TD131072 ACZ131058:ACZ131072 AMV131058:AMV131072 AWR131058:AWR131072 BGN131058:BGN131072 BQJ131058:BQJ131072 CAF131058:CAF131072 CKB131058:CKB131072 CTX131058:CTX131072 DDT131058:DDT131072 DNP131058:DNP131072 DXL131058:DXL131072 EHH131058:EHH131072 ERD131058:ERD131072 FAZ131058:FAZ131072 FKV131058:FKV131072 FUR131058:FUR131072 GEN131058:GEN131072 GOJ131058:GOJ131072 GYF131058:GYF131072 HIB131058:HIB131072 HRX131058:HRX131072 IBT131058:IBT131072 ILP131058:ILP131072 IVL131058:IVL131072 JFH131058:JFH131072 JPD131058:JPD131072 JYZ131058:JYZ131072 KIV131058:KIV131072 KSR131058:KSR131072 LCN131058:LCN131072 LMJ131058:LMJ131072 LWF131058:LWF131072 MGB131058:MGB131072 MPX131058:MPX131072 MZT131058:MZT131072 NJP131058:NJP131072 NTL131058:NTL131072 ODH131058:ODH131072 OND131058:OND131072 OWZ131058:OWZ131072 PGV131058:PGV131072 PQR131058:PQR131072 QAN131058:QAN131072 QKJ131058:QKJ131072 QUF131058:QUF131072 REB131058:REB131072 RNX131058:RNX131072 RXT131058:RXT131072 SHP131058:SHP131072 SRL131058:SRL131072 TBH131058:TBH131072 TLD131058:TLD131072 TUZ131058:TUZ131072 UEV131058:UEV131072 UOR131058:UOR131072 UYN131058:UYN131072 VIJ131058:VIJ131072 VSF131058:VSF131072 WCB131058:WCB131072 WLX131058:WLX131072 WVT131058:WVT131072 L196594:L196608 JH196594:JH196608 TD196594:TD196608 ACZ196594:ACZ196608 AMV196594:AMV196608 AWR196594:AWR196608 BGN196594:BGN196608 BQJ196594:BQJ196608 CAF196594:CAF196608 CKB196594:CKB196608 CTX196594:CTX196608 DDT196594:DDT196608 DNP196594:DNP196608 DXL196594:DXL196608 EHH196594:EHH196608 ERD196594:ERD196608 FAZ196594:FAZ196608 FKV196594:FKV196608 FUR196594:FUR196608 GEN196594:GEN196608 GOJ196594:GOJ196608 GYF196594:GYF196608 HIB196594:HIB196608 HRX196594:HRX196608 IBT196594:IBT196608 ILP196594:ILP196608 IVL196594:IVL196608 JFH196594:JFH196608 JPD196594:JPD196608 JYZ196594:JYZ196608 KIV196594:KIV196608 KSR196594:KSR196608 LCN196594:LCN196608 LMJ196594:LMJ196608 LWF196594:LWF196608 MGB196594:MGB196608 MPX196594:MPX196608 MZT196594:MZT196608 NJP196594:NJP196608 NTL196594:NTL196608 ODH196594:ODH196608 OND196594:OND196608 OWZ196594:OWZ196608 PGV196594:PGV196608 PQR196594:PQR196608 QAN196594:QAN196608 QKJ196594:QKJ196608 QUF196594:QUF196608 REB196594:REB196608 RNX196594:RNX196608 RXT196594:RXT196608 SHP196594:SHP196608 SRL196594:SRL196608 TBH196594:TBH196608 TLD196594:TLD196608 TUZ196594:TUZ196608 UEV196594:UEV196608 UOR196594:UOR196608 UYN196594:UYN196608 VIJ196594:VIJ196608 VSF196594:VSF196608 WCB196594:WCB196608 WLX196594:WLX196608 WVT196594:WVT196608 L262130:L262144 JH262130:JH262144 TD262130:TD262144 ACZ262130:ACZ262144 AMV262130:AMV262144 AWR262130:AWR262144 BGN262130:BGN262144 BQJ262130:BQJ262144 CAF262130:CAF262144 CKB262130:CKB262144 CTX262130:CTX262144 DDT262130:DDT262144 DNP262130:DNP262144 DXL262130:DXL262144 EHH262130:EHH262144 ERD262130:ERD262144 FAZ262130:FAZ262144 FKV262130:FKV262144 FUR262130:FUR262144 GEN262130:GEN262144 GOJ262130:GOJ262144 GYF262130:GYF262144 HIB262130:HIB262144 HRX262130:HRX262144 IBT262130:IBT262144 ILP262130:ILP262144 IVL262130:IVL262144 JFH262130:JFH262144 JPD262130:JPD262144 JYZ262130:JYZ262144 KIV262130:KIV262144 KSR262130:KSR262144 LCN262130:LCN262144 LMJ262130:LMJ262144 LWF262130:LWF262144 MGB262130:MGB262144 MPX262130:MPX262144 MZT262130:MZT262144 NJP262130:NJP262144 NTL262130:NTL262144 ODH262130:ODH262144 OND262130:OND262144 OWZ262130:OWZ262144 PGV262130:PGV262144 PQR262130:PQR262144 QAN262130:QAN262144 QKJ262130:QKJ262144 QUF262130:QUF262144 REB262130:REB262144 RNX262130:RNX262144 RXT262130:RXT262144 SHP262130:SHP262144 SRL262130:SRL262144 TBH262130:TBH262144 TLD262130:TLD262144 TUZ262130:TUZ262144 UEV262130:UEV262144 UOR262130:UOR262144 UYN262130:UYN262144 VIJ262130:VIJ262144 VSF262130:VSF262144 WCB262130:WCB262144 WLX262130:WLX262144 WVT262130:WVT262144 L327666:L327680 JH327666:JH327680 TD327666:TD327680 ACZ327666:ACZ327680 AMV327666:AMV327680 AWR327666:AWR327680 BGN327666:BGN327680 BQJ327666:BQJ327680 CAF327666:CAF327680 CKB327666:CKB327680 CTX327666:CTX327680 DDT327666:DDT327680 DNP327666:DNP327680 DXL327666:DXL327680 EHH327666:EHH327680 ERD327666:ERD327680 FAZ327666:FAZ327680 FKV327666:FKV327680 FUR327666:FUR327680 GEN327666:GEN327680 GOJ327666:GOJ327680 GYF327666:GYF327680 HIB327666:HIB327680 HRX327666:HRX327680 IBT327666:IBT327680 ILP327666:ILP327680 IVL327666:IVL327680 JFH327666:JFH327680 JPD327666:JPD327680 JYZ327666:JYZ327680 KIV327666:KIV327680 KSR327666:KSR327680 LCN327666:LCN327680 LMJ327666:LMJ327680 LWF327666:LWF327680 MGB327666:MGB327680 MPX327666:MPX327680 MZT327666:MZT327680 NJP327666:NJP327680 NTL327666:NTL327680 ODH327666:ODH327680 OND327666:OND327680 OWZ327666:OWZ327680 PGV327666:PGV327680 PQR327666:PQR327680 QAN327666:QAN327680 QKJ327666:QKJ327680 QUF327666:QUF327680 REB327666:REB327680 RNX327666:RNX327680 RXT327666:RXT327680 SHP327666:SHP327680 SRL327666:SRL327680 TBH327666:TBH327680 TLD327666:TLD327680 TUZ327666:TUZ327680 UEV327666:UEV327680 UOR327666:UOR327680 UYN327666:UYN327680 VIJ327666:VIJ327680 VSF327666:VSF327680 WCB327666:WCB327680 WLX327666:WLX327680 WVT327666:WVT327680 L393202:L393216 JH393202:JH393216 TD393202:TD393216 ACZ393202:ACZ393216 AMV393202:AMV393216 AWR393202:AWR393216 BGN393202:BGN393216 BQJ393202:BQJ393216 CAF393202:CAF393216 CKB393202:CKB393216 CTX393202:CTX393216 DDT393202:DDT393216 DNP393202:DNP393216 DXL393202:DXL393216 EHH393202:EHH393216 ERD393202:ERD393216 FAZ393202:FAZ393216 FKV393202:FKV393216 FUR393202:FUR393216 GEN393202:GEN393216 GOJ393202:GOJ393216 GYF393202:GYF393216 HIB393202:HIB393216 HRX393202:HRX393216 IBT393202:IBT393216 ILP393202:ILP393216 IVL393202:IVL393216 JFH393202:JFH393216 JPD393202:JPD393216 JYZ393202:JYZ393216 KIV393202:KIV393216 KSR393202:KSR393216 LCN393202:LCN393216 LMJ393202:LMJ393216 LWF393202:LWF393216 MGB393202:MGB393216 MPX393202:MPX393216 MZT393202:MZT393216 NJP393202:NJP393216 NTL393202:NTL393216 ODH393202:ODH393216 OND393202:OND393216 OWZ393202:OWZ393216 PGV393202:PGV393216 PQR393202:PQR393216 QAN393202:QAN393216 QKJ393202:QKJ393216 QUF393202:QUF393216 REB393202:REB393216 RNX393202:RNX393216 RXT393202:RXT393216 SHP393202:SHP393216 SRL393202:SRL393216 TBH393202:TBH393216 TLD393202:TLD393216 TUZ393202:TUZ393216 UEV393202:UEV393216 UOR393202:UOR393216 UYN393202:UYN393216 VIJ393202:VIJ393216 VSF393202:VSF393216 WCB393202:WCB393216 WLX393202:WLX393216 WVT393202:WVT393216 L458738:L458752 JH458738:JH458752 TD458738:TD458752 ACZ458738:ACZ458752 AMV458738:AMV458752 AWR458738:AWR458752 BGN458738:BGN458752 BQJ458738:BQJ458752 CAF458738:CAF458752 CKB458738:CKB458752 CTX458738:CTX458752 DDT458738:DDT458752 DNP458738:DNP458752 DXL458738:DXL458752 EHH458738:EHH458752 ERD458738:ERD458752 FAZ458738:FAZ458752 FKV458738:FKV458752 FUR458738:FUR458752 GEN458738:GEN458752 GOJ458738:GOJ458752 GYF458738:GYF458752 HIB458738:HIB458752 HRX458738:HRX458752 IBT458738:IBT458752 ILP458738:ILP458752 IVL458738:IVL458752 JFH458738:JFH458752 JPD458738:JPD458752 JYZ458738:JYZ458752 KIV458738:KIV458752 KSR458738:KSR458752 LCN458738:LCN458752 LMJ458738:LMJ458752 LWF458738:LWF458752 MGB458738:MGB458752 MPX458738:MPX458752 MZT458738:MZT458752 NJP458738:NJP458752 NTL458738:NTL458752 ODH458738:ODH458752 OND458738:OND458752 OWZ458738:OWZ458752 PGV458738:PGV458752 PQR458738:PQR458752 QAN458738:QAN458752 QKJ458738:QKJ458752 QUF458738:QUF458752 REB458738:REB458752 RNX458738:RNX458752 RXT458738:RXT458752 SHP458738:SHP458752 SRL458738:SRL458752 TBH458738:TBH458752 TLD458738:TLD458752 TUZ458738:TUZ458752 UEV458738:UEV458752 UOR458738:UOR458752 UYN458738:UYN458752 VIJ458738:VIJ458752 VSF458738:VSF458752 WCB458738:WCB458752 WLX458738:WLX458752 WVT458738:WVT458752 L524274:L524288 JH524274:JH524288 TD524274:TD524288 ACZ524274:ACZ524288 AMV524274:AMV524288 AWR524274:AWR524288 BGN524274:BGN524288 BQJ524274:BQJ524288 CAF524274:CAF524288 CKB524274:CKB524288 CTX524274:CTX524288 DDT524274:DDT524288 DNP524274:DNP524288 DXL524274:DXL524288 EHH524274:EHH524288 ERD524274:ERD524288 FAZ524274:FAZ524288 FKV524274:FKV524288 FUR524274:FUR524288 GEN524274:GEN524288 GOJ524274:GOJ524288 GYF524274:GYF524288 HIB524274:HIB524288 HRX524274:HRX524288 IBT524274:IBT524288 ILP524274:ILP524288 IVL524274:IVL524288 JFH524274:JFH524288 JPD524274:JPD524288 JYZ524274:JYZ524288 KIV524274:KIV524288 KSR524274:KSR524288 LCN524274:LCN524288 LMJ524274:LMJ524288 LWF524274:LWF524288 MGB524274:MGB524288 MPX524274:MPX524288 MZT524274:MZT524288 NJP524274:NJP524288 NTL524274:NTL524288 ODH524274:ODH524288 OND524274:OND524288 OWZ524274:OWZ524288 PGV524274:PGV524288 PQR524274:PQR524288 QAN524274:QAN524288 QKJ524274:QKJ524288 QUF524274:QUF524288 REB524274:REB524288 RNX524274:RNX524288 RXT524274:RXT524288 SHP524274:SHP524288 SRL524274:SRL524288 TBH524274:TBH524288 TLD524274:TLD524288 TUZ524274:TUZ524288 UEV524274:UEV524288 UOR524274:UOR524288 UYN524274:UYN524288 VIJ524274:VIJ524288 VSF524274:VSF524288 WCB524274:WCB524288 WLX524274:WLX524288 WVT524274:WVT524288 L589810:L589824 JH589810:JH589824 TD589810:TD589824 ACZ589810:ACZ589824 AMV589810:AMV589824 AWR589810:AWR589824 BGN589810:BGN589824 BQJ589810:BQJ589824 CAF589810:CAF589824 CKB589810:CKB589824 CTX589810:CTX589824 DDT589810:DDT589824 DNP589810:DNP589824 DXL589810:DXL589824 EHH589810:EHH589824 ERD589810:ERD589824 FAZ589810:FAZ589824 FKV589810:FKV589824 FUR589810:FUR589824 GEN589810:GEN589824 GOJ589810:GOJ589824 GYF589810:GYF589824 HIB589810:HIB589824 HRX589810:HRX589824 IBT589810:IBT589824 ILP589810:ILP589824 IVL589810:IVL589824 JFH589810:JFH589824 JPD589810:JPD589824 JYZ589810:JYZ589824 KIV589810:KIV589824 KSR589810:KSR589824 LCN589810:LCN589824 LMJ589810:LMJ589824 LWF589810:LWF589824 MGB589810:MGB589824 MPX589810:MPX589824 MZT589810:MZT589824 NJP589810:NJP589824 NTL589810:NTL589824 ODH589810:ODH589824 OND589810:OND589824 OWZ589810:OWZ589824 PGV589810:PGV589824 PQR589810:PQR589824 QAN589810:QAN589824 QKJ589810:QKJ589824 QUF589810:QUF589824 REB589810:REB589824 RNX589810:RNX589824 RXT589810:RXT589824 SHP589810:SHP589824 SRL589810:SRL589824 TBH589810:TBH589824 TLD589810:TLD589824 TUZ589810:TUZ589824 UEV589810:UEV589824 UOR589810:UOR589824 UYN589810:UYN589824 VIJ589810:VIJ589824 VSF589810:VSF589824 WCB589810:WCB589824 WLX589810:WLX589824 WVT589810:WVT589824 L655346:L655360 JH655346:JH655360 TD655346:TD655360 ACZ655346:ACZ655360 AMV655346:AMV655360 AWR655346:AWR655360 BGN655346:BGN655360 BQJ655346:BQJ655360 CAF655346:CAF655360 CKB655346:CKB655360 CTX655346:CTX655360 DDT655346:DDT655360 DNP655346:DNP655360 DXL655346:DXL655360 EHH655346:EHH655360 ERD655346:ERD655360 FAZ655346:FAZ655360 FKV655346:FKV655360 FUR655346:FUR655360 GEN655346:GEN655360 GOJ655346:GOJ655360 GYF655346:GYF655360 HIB655346:HIB655360 HRX655346:HRX655360 IBT655346:IBT655360 ILP655346:ILP655360 IVL655346:IVL655360 JFH655346:JFH655360 JPD655346:JPD655360 JYZ655346:JYZ655360 KIV655346:KIV655360 KSR655346:KSR655360 LCN655346:LCN655360 LMJ655346:LMJ655360 LWF655346:LWF655360 MGB655346:MGB655360 MPX655346:MPX655360 MZT655346:MZT655360 NJP655346:NJP655360 NTL655346:NTL655360 ODH655346:ODH655360 OND655346:OND655360 OWZ655346:OWZ655360 PGV655346:PGV655360 PQR655346:PQR655360 QAN655346:QAN655360 QKJ655346:QKJ655360 QUF655346:QUF655360 REB655346:REB655360 RNX655346:RNX655360 RXT655346:RXT655360 SHP655346:SHP655360 SRL655346:SRL655360 TBH655346:TBH655360 TLD655346:TLD655360 TUZ655346:TUZ655360 UEV655346:UEV655360 UOR655346:UOR655360 UYN655346:UYN655360 VIJ655346:VIJ655360 VSF655346:VSF655360 WCB655346:WCB655360 WLX655346:WLX655360 WVT655346:WVT655360 L720882:L720896 JH720882:JH720896 TD720882:TD720896 ACZ720882:ACZ720896 AMV720882:AMV720896 AWR720882:AWR720896 BGN720882:BGN720896 BQJ720882:BQJ720896 CAF720882:CAF720896 CKB720882:CKB720896 CTX720882:CTX720896 DDT720882:DDT720896 DNP720882:DNP720896 DXL720882:DXL720896 EHH720882:EHH720896 ERD720882:ERD720896 FAZ720882:FAZ720896 FKV720882:FKV720896 FUR720882:FUR720896 GEN720882:GEN720896 GOJ720882:GOJ720896 GYF720882:GYF720896 HIB720882:HIB720896 HRX720882:HRX720896 IBT720882:IBT720896 ILP720882:ILP720896 IVL720882:IVL720896 JFH720882:JFH720896 JPD720882:JPD720896 JYZ720882:JYZ720896 KIV720882:KIV720896 KSR720882:KSR720896 LCN720882:LCN720896 LMJ720882:LMJ720896 LWF720882:LWF720896 MGB720882:MGB720896 MPX720882:MPX720896 MZT720882:MZT720896 NJP720882:NJP720896 NTL720882:NTL720896 ODH720882:ODH720896 OND720882:OND720896 OWZ720882:OWZ720896 PGV720882:PGV720896 PQR720882:PQR720896 QAN720882:QAN720896 QKJ720882:QKJ720896 QUF720882:QUF720896 REB720882:REB720896 RNX720882:RNX720896 RXT720882:RXT720896 SHP720882:SHP720896 SRL720882:SRL720896 TBH720882:TBH720896 TLD720882:TLD720896 TUZ720882:TUZ720896 UEV720882:UEV720896 UOR720882:UOR720896 UYN720882:UYN720896 VIJ720882:VIJ720896 VSF720882:VSF720896 WCB720882:WCB720896 WLX720882:WLX720896 WVT720882:WVT720896 L786418:L786432 JH786418:JH786432 TD786418:TD786432 ACZ786418:ACZ786432 AMV786418:AMV786432 AWR786418:AWR786432 BGN786418:BGN786432 BQJ786418:BQJ786432 CAF786418:CAF786432 CKB786418:CKB786432 CTX786418:CTX786432 DDT786418:DDT786432 DNP786418:DNP786432 DXL786418:DXL786432 EHH786418:EHH786432 ERD786418:ERD786432 FAZ786418:FAZ786432 FKV786418:FKV786432 FUR786418:FUR786432 GEN786418:GEN786432 GOJ786418:GOJ786432 GYF786418:GYF786432 HIB786418:HIB786432 HRX786418:HRX786432 IBT786418:IBT786432 ILP786418:ILP786432 IVL786418:IVL786432 JFH786418:JFH786432 JPD786418:JPD786432 JYZ786418:JYZ786432 KIV786418:KIV786432 KSR786418:KSR786432 LCN786418:LCN786432 LMJ786418:LMJ786432 LWF786418:LWF786432 MGB786418:MGB786432 MPX786418:MPX786432 MZT786418:MZT786432 NJP786418:NJP786432 NTL786418:NTL786432 ODH786418:ODH786432 OND786418:OND786432 OWZ786418:OWZ786432 PGV786418:PGV786432 PQR786418:PQR786432 QAN786418:QAN786432 QKJ786418:QKJ786432 QUF786418:QUF786432 REB786418:REB786432 RNX786418:RNX786432 RXT786418:RXT786432 SHP786418:SHP786432 SRL786418:SRL786432 TBH786418:TBH786432 TLD786418:TLD786432 TUZ786418:TUZ786432 UEV786418:UEV786432 UOR786418:UOR786432 UYN786418:UYN786432 VIJ786418:VIJ786432 VSF786418:VSF786432 WCB786418:WCB786432 WLX786418:WLX786432 WVT786418:WVT786432 L851954:L851968 JH851954:JH851968 TD851954:TD851968 ACZ851954:ACZ851968 AMV851954:AMV851968 AWR851954:AWR851968 BGN851954:BGN851968 BQJ851954:BQJ851968 CAF851954:CAF851968 CKB851954:CKB851968 CTX851954:CTX851968 DDT851954:DDT851968 DNP851954:DNP851968 DXL851954:DXL851968 EHH851954:EHH851968 ERD851954:ERD851968 FAZ851954:FAZ851968 FKV851954:FKV851968 FUR851954:FUR851968 GEN851954:GEN851968 GOJ851954:GOJ851968 GYF851954:GYF851968 HIB851954:HIB851968 HRX851954:HRX851968 IBT851954:IBT851968 ILP851954:ILP851968 IVL851954:IVL851968 JFH851954:JFH851968 JPD851954:JPD851968 JYZ851954:JYZ851968 KIV851954:KIV851968 KSR851954:KSR851968 LCN851954:LCN851968 LMJ851954:LMJ851968 LWF851954:LWF851968 MGB851954:MGB851968 MPX851954:MPX851968 MZT851954:MZT851968 NJP851954:NJP851968 NTL851954:NTL851968 ODH851954:ODH851968 OND851954:OND851968 OWZ851954:OWZ851968 PGV851954:PGV851968 PQR851954:PQR851968 QAN851954:QAN851968 QKJ851954:QKJ851968 QUF851954:QUF851968 REB851954:REB851968 RNX851954:RNX851968 RXT851954:RXT851968 SHP851954:SHP851968 SRL851954:SRL851968 TBH851954:TBH851968 TLD851954:TLD851968 TUZ851954:TUZ851968 UEV851954:UEV851968 UOR851954:UOR851968 UYN851954:UYN851968 VIJ851954:VIJ851968 VSF851954:VSF851968 WCB851954:WCB851968 WLX851954:WLX851968 WVT851954:WVT851968 L917490:L917504 JH917490:JH917504 TD917490:TD917504 ACZ917490:ACZ917504 AMV917490:AMV917504 AWR917490:AWR917504 BGN917490:BGN917504 BQJ917490:BQJ917504 CAF917490:CAF917504 CKB917490:CKB917504 CTX917490:CTX917504 DDT917490:DDT917504 DNP917490:DNP917504 DXL917490:DXL917504 EHH917490:EHH917504 ERD917490:ERD917504 FAZ917490:FAZ917504 FKV917490:FKV917504 FUR917490:FUR917504 GEN917490:GEN917504 GOJ917490:GOJ917504 GYF917490:GYF917504 HIB917490:HIB917504 HRX917490:HRX917504 IBT917490:IBT917504 ILP917490:ILP917504 IVL917490:IVL917504 JFH917490:JFH917504 JPD917490:JPD917504 JYZ917490:JYZ917504 KIV917490:KIV917504 KSR917490:KSR917504 LCN917490:LCN917504 LMJ917490:LMJ917504 LWF917490:LWF917504 MGB917490:MGB917504 MPX917490:MPX917504 MZT917490:MZT917504 NJP917490:NJP917504 NTL917490:NTL917504 ODH917490:ODH917504 OND917490:OND917504 OWZ917490:OWZ917504 PGV917490:PGV917504 PQR917490:PQR917504 QAN917490:QAN917504 QKJ917490:QKJ917504 QUF917490:QUF917504 REB917490:REB917504 RNX917490:RNX917504 RXT917490:RXT917504 SHP917490:SHP917504 SRL917490:SRL917504 TBH917490:TBH917504 TLD917490:TLD917504 TUZ917490:TUZ917504 UEV917490:UEV917504 UOR917490:UOR917504 UYN917490:UYN917504 VIJ917490:VIJ917504 VSF917490:VSF917504 WCB917490:WCB917504 WLX917490:WLX917504 WVT917490:WVT917504 L983026:L983040 JH983026:JH983040 TD983026:TD983040 ACZ983026:ACZ983040 AMV983026:AMV983040 AWR983026:AWR983040 BGN983026:BGN983040 BQJ983026:BQJ983040 CAF983026:CAF983040 CKB983026:CKB983040 CTX983026:CTX983040 DDT983026:DDT983040 DNP983026:DNP983040 DXL983026:DXL983040 EHH983026:EHH983040 ERD983026:ERD983040 FAZ983026:FAZ983040 FKV983026:FKV983040 FUR983026:FUR983040 GEN983026:GEN983040 GOJ983026:GOJ983040 GYF983026:GYF983040 HIB983026:HIB983040 HRX983026:HRX983040 IBT983026:IBT983040 ILP983026:ILP983040 IVL983026:IVL983040 JFH983026:JFH983040 JPD983026:JPD983040 JYZ983026:JYZ983040 KIV983026:KIV983040 KSR983026:KSR983040 LCN983026:LCN983040 LMJ983026:LMJ983040 LWF983026:LWF983040 MGB983026:MGB983040 MPX983026:MPX983040 MZT983026:MZT983040 NJP983026:NJP983040 NTL983026:NTL983040 ODH983026:ODH983040 OND983026:OND983040 OWZ983026:OWZ983040 PGV983026:PGV983040 PQR983026:PQR983040 QAN983026:QAN983040 QKJ983026:QKJ983040 QUF983026:QUF983040 REB983026:REB983040 RNX983026:RNX983040 RXT983026:RXT983040 SHP983026:SHP983040 SRL983026:SRL983040 TBH983026:TBH983040 TLD983026:TLD983040 TUZ983026:TUZ983040 UEV983026:UEV983040 UOR983026:UOR983040 UYN983026:UYN983040 VIJ983026:VIJ983040 VSF983026:VSF983040 WCB983026:WCB983040 WLX983026:WLX983040 WVT983026:WVT983040 L1048562:L1048576 JH1048562:JH1048576 TD1048562:TD1048576 ACZ1048562:ACZ1048576 AMV1048562:AMV1048576 AWR1048562:AWR1048576 BGN1048562:BGN1048576 BQJ1048562:BQJ1048576 CAF1048562:CAF1048576 CKB1048562:CKB1048576 CTX1048562:CTX1048576 DDT1048562:DDT1048576 DNP1048562:DNP1048576 DXL1048562:DXL1048576 EHH1048562:EHH1048576 ERD1048562:ERD1048576 FAZ1048562:FAZ1048576 FKV1048562:FKV1048576 FUR1048562:FUR1048576 GEN1048562:GEN1048576 GOJ1048562:GOJ1048576 GYF1048562:GYF1048576 HIB1048562:HIB1048576 HRX1048562:HRX1048576 IBT1048562:IBT1048576 ILP1048562:ILP1048576 IVL1048562:IVL1048576 JFH1048562:JFH1048576 JPD1048562:JPD1048576 JYZ1048562:JYZ1048576 KIV1048562:KIV1048576 KSR1048562:KSR1048576 LCN1048562:LCN1048576 LMJ1048562:LMJ1048576 LWF1048562:LWF1048576 MGB1048562:MGB1048576 MPX1048562:MPX1048576 MZT1048562:MZT1048576 NJP1048562:NJP1048576 NTL1048562:NTL1048576 ODH1048562:ODH1048576 OND1048562:OND1048576 OWZ1048562:OWZ1048576 PGV1048562:PGV1048576 PQR1048562:PQR1048576 QAN1048562:QAN1048576 QKJ1048562:QKJ1048576 QUF1048562:QUF1048576 REB1048562:REB1048576 RNX1048562:RNX1048576 RXT1048562:RXT1048576 SHP1048562:SHP1048576 SRL1048562:SRL1048576 TBH1048562:TBH1048576 TLD1048562:TLD1048576 TUZ1048562:TUZ1048576 UEV1048562:UEV1048576 UOR1048562:UOR1048576 UYN1048562:UYN1048576 VIJ1048562:VIJ1048576 VSF1048562:VSF1048576 WCB1048562:WCB1048576 K1" xr:uid="{00000000-0002-0000-0D00-000000000000}">
      <formula1>$A$66:$A$102</formula1>
    </dataValidation>
  </dataValidations>
  <hyperlinks>
    <hyperlink ref="K3" location="Contents!A1" display="Back" xr:uid="{00000000-0004-0000-0D00-000000000000}"/>
    <hyperlink ref="K2" location="'Table 12 Data'!A1" display="Go to Data" xr:uid="{00000000-0004-0000-0D00-000001000000}"/>
    <hyperlink ref="A30" location="Glossary!A1" display="Definition Glossay" xr:uid="{00000000-0004-0000-0D00-000002000000}"/>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pageSetUpPr autoPageBreaks="0"/>
  </sheetPr>
  <dimension ref="A1:AB111"/>
  <sheetViews>
    <sheetView workbookViewId="0">
      <pane ySplit="3" topLeftCell="A4" activePane="bottomLeft" state="frozen"/>
      <selection pane="bottomLeft" activeCell="J3" sqref="J3"/>
    </sheetView>
  </sheetViews>
  <sheetFormatPr defaultRowHeight="15" x14ac:dyDescent="0.25"/>
  <cols>
    <col min="1" max="1" width="11.28515625" style="1" customWidth="1"/>
    <col min="2" max="2" width="13.140625" style="1" customWidth="1"/>
    <col min="3" max="3" width="10.42578125" style="1" customWidth="1"/>
    <col min="4" max="4" width="14.85546875" style="1" customWidth="1"/>
    <col min="5" max="5" width="16.42578125" style="1" customWidth="1"/>
    <col min="6" max="6" width="22.7109375" style="1" customWidth="1"/>
    <col min="7" max="7" width="19.5703125" style="1" customWidth="1"/>
    <col min="8" max="8" width="15.42578125" style="1" customWidth="1"/>
    <col min="9" max="9" width="18.42578125" style="1" customWidth="1"/>
    <col min="10" max="10" width="13.7109375" style="1" customWidth="1"/>
    <col min="11" max="18" width="8.85546875" style="1"/>
    <col min="19" max="19" width="8.140625" style="1" customWidth="1"/>
    <col min="20" max="21" width="8.85546875" style="1" customWidth="1"/>
    <col min="22" max="22" width="8.42578125" style="1" customWidth="1"/>
    <col min="23" max="33" width="8.85546875" style="1" customWidth="1"/>
    <col min="34" max="256" width="8.85546875" style="1"/>
    <col min="257" max="257" width="8.5703125" style="1" customWidth="1"/>
    <col min="258" max="258" width="13.140625" style="1" customWidth="1"/>
    <col min="259" max="259" width="10.42578125" style="1" customWidth="1"/>
    <col min="260" max="260" width="14.85546875" style="1" customWidth="1"/>
    <col min="261" max="262" width="16.42578125" style="1" customWidth="1"/>
    <col min="263" max="263" width="19.5703125" style="1" customWidth="1"/>
    <col min="264" max="264" width="15.42578125" style="1" customWidth="1"/>
    <col min="265" max="265" width="18.42578125" style="1" customWidth="1"/>
    <col min="266" max="266" width="14.5703125" style="1" customWidth="1"/>
    <col min="267" max="274" width="8.85546875" style="1"/>
    <col min="275" max="275" width="8.140625" style="1" customWidth="1"/>
    <col min="276" max="277" width="8.85546875" style="1"/>
    <col min="278" max="278" width="8.42578125" style="1" customWidth="1"/>
    <col min="279" max="512" width="8.85546875" style="1"/>
    <col min="513" max="513" width="8.5703125" style="1" customWidth="1"/>
    <col min="514" max="514" width="13.140625" style="1" customWidth="1"/>
    <col min="515" max="515" width="10.42578125" style="1" customWidth="1"/>
    <col min="516" max="516" width="14.85546875" style="1" customWidth="1"/>
    <col min="517" max="518" width="16.42578125" style="1" customWidth="1"/>
    <col min="519" max="519" width="19.5703125" style="1" customWidth="1"/>
    <col min="520" max="520" width="15.42578125" style="1" customWidth="1"/>
    <col min="521" max="521" width="18.42578125" style="1" customWidth="1"/>
    <col min="522" max="522" width="14.5703125" style="1" customWidth="1"/>
    <col min="523" max="530" width="8.85546875" style="1"/>
    <col min="531" max="531" width="8.140625" style="1" customWidth="1"/>
    <col min="532" max="533" width="8.85546875" style="1"/>
    <col min="534" max="534" width="8.42578125" style="1" customWidth="1"/>
    <col min="535" max="768" width="8.85546875" style="1"/>
    <col min="769" max="769" width="8.5703125" style="1" customWidth="1"/>
    <col min="770" max="770" width="13.140625" style="1" customWidth="1"/>
    <col min="771" max="771" width="10.42578125" style="1" customWidth="1"/>
    <col min="772" max="772" width="14.85546875" style="1" customWidth="1"/>
    <col min="773" max="774" width="16.42578125" style="1" customWidth="1"/>
    <col min="775" max="775" width="19.5703125" style="1" customWidth="1"/>
    <col min="776" max="776" width="15.42578125" style="1" customWidth="1"/>
    <col min="777" max="777" width="18.42578125" style="1" customWidth="1"/>
    <col min="778" max="778" width="14.5703125" style="1" customWidth="1"/>
    <col min="779" max="786" width="8.85546875" style="1"/>
    <col min="787" max="787" width="8.140625" style="1" customWidth="1"/>
    <col min="788" max="789" width="8.85546875" style="1"/>
    <col min="790" max="790" width="8.42578125" style="1" customWidth="1"/>
    <col min="791" max="1024" width="8.85546875" style="1"/>
    <col min="1025" max="1025" width="8.5703125" style="1" customWidth="1"/>
    <col min="1026" max="1026" width="13.140625" style="1" customWidth="1"/>
    <col min="1027" max="1027" width="10.42578125" style="1" customWidth="1"/>
    <col min="1028" max="1028" width="14.85546875" style="1" customWidth="1"/>
    <col min="1029" max="1030" width="16.42578125" style="1" customWidth="1"/>
    <col min="1031" max="1031" width="19.5703125" style="1" customWidth="1"/>
    <col min="1032" max="1032" width="15.42578125" style="1" customWidth="1"/>
    <col min="1033" max="1033" width="18.42578125" style="1" customWidth="1"/>
    <col min="1034" max="1034" width="14.5703125" style="1" customWidth="1"/>
    <col min="1035" max="1042" width="8.85546875" style="1"/>
    <col min="1043" max="1043" width="8.140625" style="1" customWidth="1"/>
    <col min="1044" max="1045" width="8.85546875" style="1"/>
    <col min="1046" max="1046" width="8.42578125" style="1" customWidth="1"/>
    <col min="1047" max="1280" width="8.85546875" style="1"/>
    <col min="1281" max="1281" width="8.5703125" style="1" customWidth="1"/>
    <col min="1282" max="1282" width="13.140625" style="1" customWidth="1"/>
    <col min="1283" max="1283" width="10.42578125" style="1" customWidth="1"/>
    <col min="1284" max="1284" width="14.85546875" style="1" customWidth="1"/>
    <col min="1285" max="1286" width="16.42578125" style="1" customWidth="1"/>
    <col min="1287" max="1287" width="19.5703125" style="1" customWidth="1"/>
    <col min="1288" max="1288" width="15.42578125" style="1" customWidth="1"/>
    <col min="1289" max="1289" width="18.42578125" style="1" customWidth="1"/>
    <col min="1290" max="1290" width="14.5703125" style="1" customWidth="1"/>
    <col min="1291" max="1298" width="8.85546875" style="1"/>
    <col min="1299" max="1299" width="8.140625" style="1" customWidth="1"/>
    <col min="1300" max="1301" width="8.85546875" style="1"/>
    <col min="1302" max="1302" width="8.42578125" style="1" customWidth="1"/>
    <col min="1303" max="1536" width="8.85546875" style="1"/>
    <col min="1537" max="1537" width="8.5703125" style="1" customWidth="1"/>
    <col min="1538" max="1538" width="13.140625" style="1" customWidth="1"/>
    <col min="1539" max="1539" width="10.42578125" style="1" customWidth="1"/>
    <col min="1540" max="1540" width="14.85546875" style="1" customWidth="1"/>
    <col min="1541" max="1542" width="16.42578125" style="1" customWidth="1"/>
    <col min="1543" max="1543" width="19.5703125" style="1" customWidth="1"/>
    <col min="1544" max="1544" width="15.42578125" style="1" customWidth="1"/>
    <col min="1545" max="1545" width="18.42578125" style="1" customWidth="1"/>
    <col min="1546" max="1546" width="14.5703125" style="1" customWidth="1"/>
    <col min="1547" max="1554" width="8.85546875" style="1"/>
    <col min="1555" max="1555" width="8.140625" style="1" customWidth="1"/>
    <col min="1556" max="1557" width="8.85546875" style="1"/>
    <col min="1558" max="1558" width="8.42578125" style="1" customWidth="1"/>
    <col min="1559" max="1792" width="8.85546875" style="1"/>
    <col min="1793" max="1793" width="8.5703125" style="1" customWidth="1"/>
    <col min="1794" max="1794" width="13.140625" style="1" customWidth="1"/>
    <col min="1795" max="1795" width="10.42578125" style="1" customWidth="1"/>
    <col min="1796" max="1796" width="14.85546875" style="1" customWidth="1"/>
    <col min="1797" max="1798" width="16.42578125" style="1" customWidth="1"/>
    <col min="1799" max="1799" width="19.5703125" style="1" customWidth="1"/>
    <col min="1800" max="1800" width="15.42578125" style="1" customWidth="1"/>
    <col min="1801" max="1801" width="18.42578125" style="1" customWidth="1"/>
    <col min="1802" max="1802" width="14.5703125" style="1" customWidth="1"/>
    <col min="1803" max="1810" width="8.85546875" style="1"/>
    <col min="1811" max="1811" width="8.140625" style="1" customWidth="1"/>
    <col min="1812" max="1813" width="8.85546875" style="1"/>
    <col min="1814" max="1814" width="8.42578125" style="1" customWidth="1"/>
    <col min="1815" max="2048" width="8.85546875" style="1"/>
    <col min="2049" max="2049" width="8.5703125" style="1" customWidth="1"/>
    <col min="2050" max="2050" width="13.140625" style="1" customWidth="1"/>
    <col min="2051" max="2051" width="10.42578125" style="1" customWidth="1"/>
    <col min="2052" max="2052" width="14.85546875" style="1" customWidth="1"/>
    <col min="2053" max="2054" width="16.42578125" style="1" customWidth="1"/>
    <col min="2055" max="2055" width="19.5703125" style="1" customWidth="1"/>
    <col min="2056" max="2056" width="15.42578125" style="1" customWidth="1"/>
    <col min="2057" max="2057" width="18.42578125" style="1" customWidth="1"/>
    <col min="2058" max="2058" width="14.5703125" style="1" customWidth="1"/>
    <col min="2059" max="2066" width="8.85546875" style="1"/>
    <col min="2067" max="2067" width="8.140625" style="1" customWidth="1"/>
    <col min="2068" max="2069" width="8.85546875" style="1"/>
    <col min="2070" max="2070" width="8.42578125" style="1" customWidth="1"/>
    <col min="2071" max="2304" width="8.85546875" style="1"/>
    <col min="2305" max="2305" width="8.5703125" style="1" customWidth="1"/>
    <col min="2306" max="2306" width="13.140625" style="1" customWidth="1"/>
    <col min="2307" max="2307" width="10.42578125" style="1" customWidth="1"/>
    <col min="2308" max="2308" width="14.85546875" style="1" customWidth="1"/>
    <col min="2309" max="2310" width="16.42578125" style="1" customWidth="1"/>
    <col min="2311" max="2311" width="19.5703125" style="1" customWidth="1"/>
    <col min="2312" max="2312" width="15.42578125" style="1" customWidth="1"/>
    <col min="2313" max="2313" width="18.42578125" style="1" customWidth="1"/>
    <col min="2314" max="2314" width="14.5703125" style="1" customWidth="1"/>
    <col min="2315" max="2322" width="8.85546875" style="1"/>
    <col min="2323" max="2323" width="8.140625" style="1" customWidth="1"/>
    <col min="2324" max="2325" width="8.85546875" style="1"/>
    <col min="2326" max="2326" width="8.42578125" style="1" customWidth="1"/>
    <col min="2327" max="2560" width="8.85546875" style="1"/>
    <col min="2561" max="2561" width="8.5703125" style="1" customWidth="1"/>
    <col min="2562" max="2562" width="13.140625" style="1" customWidth="1"/>
    <col min="2563" max="2563" width="10.42578125" style="1" customWidth="1"/>
    <col min="2564" max="2564" width="14.85546875" style="1" customWidth="1"/>
    <col min="2565" max="2566" width="16.42578125" style="1" customWidth="1"/>
    <col min="2567" max="2567" width="19.5703125" style="1" customWidth="1"/>
    <col min="2568" max="2568" width="15.42578125" style="1" customWidth="1"/>
    <col min="2569" max="2569" width="18.42578125" style="1" customWidth="1"/>
    <col min="2570" max="2570" width="14.5703125" style="1" customWidth="1"/>
    <col min="2571" max="2578" width="8.85546875" style="1"/>
    <col min="2579" max="2579" width="8.140625" style="1" customWidth="1"/>
    <col min="2580" max="2581" width="8.85546875" style="1"/>
    <col min="2582" max="2582" width="8.42578125" style="1" customWidth="1"/>
    <col min="2583" max="2816" width="8.85546875" style="1"/>
    <col min="2817" max="2817" width="8.5703125" style="1" customWidth="1"/>
    <col min="2818" max="2818" width="13.140625" style="1" customWidth="1"/>
    <col min="2819" max="2819" width="10.42578125" style="1" customWidth="1"/>
    <col min="2820" max="2820" width="14.85546875" style="1" customWidth="1"/>
    <col min="2821" max="2822" width="16.42578125" style="1" customWidth="1"/>
    <col min="2823" max="2823" width="19.5703125" style="1" customWidth="1"/>
    <col min="2824" max="2824" width="15.42578125" style="1" customWidth="1"/>
    <col min="2825" max="2825" width="18.42578125" style="1" customWidth="1"/>
    <col min="2826" max="2826" width="14.5703125" style="1" customWidth="1"/>
    <col min="2827" max="2834" width="8.85546875" style="1"/>
    <col min="2835" max="2835" width="8.140625" style="1" customWidth="1"/>
    <col min="2836" max="2837" width="8.85546875" style="1"/>
    <col min="2838" max="2838" width="8.42578125" style="1" customWidth="1"/>
    <col min="2839" max="3072" width="8.85546875" style="1"/>
    <col min="3073" max="3073" width="8.5703125" style="1" customWidth="1"/>
    <col min="3074" max="3074" width="13.140625" style="1" customWidth="1"/>
    <col min="3075" max="3075" width="10.42578125" style="1" customWidth="1"/>
    <col min="3076" max="3076" width="14.85546875" style="1" customWidth="1"/>
    <col min="3077" max="3078" width="16.42578125" style="1" customWidth="1"/>
    <col min="3079" max="3079" width="19.5703125" style="1" customWidth="1"/>
    <col min="3080" max="3080" width="15.42578125" style="1" customWidth="1"/>
    <col min="3081" max="3081" width="18.42578125" style="1" customWidth="1"/>
    <col min="3082" max="3082" width="14.5703125" style="1" customWidth="1"/>
    <col min="3083" max="3090" width="8.85546875" style="1"/>
    <col min="3091" max="3091" width="8.140625" style="1" customWidth="1"/>
    <col min="3092" max="3093" width="8.85546875" style="1"/>
    <col min="3094" max="3094" width="8.42578125" style="1" customWidth="1"/>
    <col min="3095" max="3328" width="8.85546875" style="1"/>
    <col min="3329" max="3329" width="8.5703125" style="1" customWidth="1"/>
    <col min="3330" max="3330" width="13.140625" style="1" customWidth="1"/>
    <col min="3331" max="3331" width="10.42578125" style="1" customWidth="1"/>
    <col min="3332" max="3332" width="14.85546875" style="1" customWidth="1"/>
    <col min="3333" max="3334" width="16.42578125" style="1" customWidth="1"/>
    <col min="3335" max="3335" width="19.5703125" style="1" customWidth="1"/>
    <col min="3336" max="3336" width="15.42578125" style="1" customWidth="1"/>
    <col min="3337" max="3337" width="18.42578125" style="1" customWidth="1"/>
    <col min="3338" max="3338" width="14.5703125" style="1" customWidth="1"/>
    <col min="3339" max="3346" width="8.85546875" style="1"/>
    <col min="3347" max="3347" width="8.140625" style="1" customWidth="1"/>
    <col min="3348" max="3349" width="8.85546875" style="1"/>
    <col min="3350" max="3350" width="8.42578125" style="1" customWidth="1"/>
    <col min="3351" max="3584" width="8.85546875" style="1"/>
    <col min="3585" max="3585" width="8.5703125" style="1" customWidth="1"/>
    <col min="3586" max="3586" width="13.140625" style="1" customWidth="1"/>
    <col min="3587" max="3587" width="10.42578125" style="1" customWidth="1"/>
    <col min="3588" max="3588" width="14.85546875" style="1" customWidth="1"/>
    <col min="3589" max="3590" width="16.42578125" style="1" customWidth="1"/>
    <col min="3591" max="3591" width="19.5703125" style="1" customWidth="1"/>
    <col min="3592" max="3592" width="15.42578125" style="1" customWidth="1"/>
    <col min="3593" max="3593" width="18.42578125" style="1" customWidth="1"/>
    <col min="3594" max="3594" width="14.5703125" style="1" customWidth="1"/>
    <col min="3595" max="3602" width="8.85546875" style="1"/>
    <col min="3603" max="3603" width="8.140625" style="1" customWidth="1"/>
    <col min="3604" max="3605" width="8.85546875" style="1"/>
    <col min="3606" max="3606" width="8.42578125" style="1" customWidth="1"/>
    <col min="3607" max="3840" width="8.85546875" style="1"/>
    <col min="3841" max="3841" width="8.5703125" style="1" customWidth="1"/>
    <col min="3842" max="3842" width="13.140625" style="1" customWidth="1"/>
    <col min="3843" max="3843" width="10.42578125" style="1" customWidth="1"/>
    <col min="3844" max="3844" width="14.85546875" style="1" customWidth="1"/>
    <col min="3845" max="3846" width="16.42578125" style="1" customWidth="1"/>
    <col min="3847" max="3847" width="19.5703125" style="1" customWidth="1"/>
    <col min="3848" max="3848" width="15.42578125" style="1" customWidth="1"/>
    <col min="3849" max="3849" width="18.42578125" style="1" customWidth="1"/>
    <col min="3850" max="3850" width="14.5703125" style="1" customWidth="1"/>
    <col min="3851" max="3858" width="8.85546875" style="1"/>
    <col min="3859" max="3859" width="8.140625" style="1" customWidth="1"/>
    <col min="3860" max="3861" width="8.85546875" style="1"/>
    <col min="3862" max="3862" width="8.42578125" style="1" customWidth="1"/>
    <col min="3863" max="4096" width="8.85546875" style="1"/>
    <col min="4097" max="4097" width="8.5703125" style="1" customWidth="1"/>
    <col min="4098" max="4098" width="13.140625" style="1" customWidth="1"/>
    <col min="4099" max="4099" width="10.42578125" style="1" customWidth="1"/>
    <col min="4100" max="4100" width="14.85546875" style="1" customWidth="1"/>
    <col min="4101" max="4102" width="16.42578125" style="1" customWidth="1"/>
    <col min="4103" max="4103" width="19.5703125" style="1" customWidth="1"/>
    <col min="4104" max="4104" width="15.42578125" style="1" customWidth="1"/>
    <col min="4105" max="4105" width="18.42578125" style="1" customWidth="1"/>
    <col min="4106" max="4106" width="14.5703125" style="1" customWidth="1"/>
    <col min="4107" max="4114" width="8.85546875" style="1"/>
    <col min="4115" max="4115" width="8.140625" style="1" customWidth="1"/>
    <col min="4116" max="4117" width="8.85546875" style="1"/>
    <col min="4118" max="4118" width="8.42578125" style="1" customWidth="1"/>
    <col min="4119" max="4352" width="8.85546875" style="1"/>
    <col min="4353" max="4353" width="8.5703125" style="1" customWidth="1"/>
    <col min="4354" max="4354" width="13.140625" style="1" customWidth="1"/>
    <col min="4355" max="4355" width="10.42578125" style="1" customWidth="1"/>
    <col min="4356" max="4356" width="14.85546875" style="1" customWidth="1"/>
    <col min="4357" max="4358" width="16.42578125" style="1" customWidth="1"/>
    <col min="4359" max="4359" width="19.5703125" style="1" customWidth="1"/>
    <col min="4360" max="4360" width="15.42578125" style="1" customWidth="1"/>
    <col min="4361" max="4361" width="18.42578125" style="1" customWidth="1"/>
    <col min="4362" max="4362" width="14.5703125" style="1" customWidth="1"/>
    <col min="4363" max="4370" width="8.85546875" style="1"/>
    <col min="4371" max="4371" width="8.140625" style="1" customWidth="1"/>
    <col min="4372" max="4373" width="8.85546875" style="1"/>
    <col min="4374" max="4374" width="8.42578125" style="1" customWidth="1"/>
    <col min="4375" max="4608" width="8.85546875" style="1"/>
    <col min="4609" max="4609" width="8.5703125" style="1" customWidth="1"/>
    <col min="4610" max="4610" width="13.140625" style="1" customWidth="1"/>
    <col min="4611" max="4611" width="10.42578125" style="1" customWidth="1"/>
    <col min="4612" max="4612" width="14.85546875" style="1" customWidth="1"/>
    <col min="4613" max="4614" width="16.42578125" style="1" customWidth="1"/>
    <col min="4615" max="4615" width="19.5703125" style="1" customWidth="1"/>
    <col min="4616" max="4616" width="15.42578125" style="1" customWidth="1"/>
    <col min="4617" max="4617" width="18.42578125" style="1" customWidth="1"/>
    <col min="4618" max="4618" width="14.5703125" style="1" customWidth="1"/>
    <col min="4619" max="4626" width="8.85546875" style="1"/>
    <col min="4627" max="4627" width="8.140625" style="1" customWidth="1"/>
    <col min="4628" max="4629" width="8.85546875" style="1"/>
    <col min="4630" max="4630" width="8.42578125" style="1" customWidth="1"/>
    <col min="4631" max="4864" width="8.85546875" style="1"/>
    <col min="4865" max="4865" width="8.5703125" style="1" customWidth="1"/>
    <col min="4866" max="4866" width="13.140625" style="1" customWidth="1"/>
    <col min="4867" max="4867" width="10.42578125" style="1" customWidth="1"/>
    <col min="4868" max="4868" width="14.85546875" style="1" customWidth="1"/>
    <col min="4869" max="4870" width="16.42578125" style="1" customWidth="1"/>
    <col min="4871" max="4871" width="19.5703125" style="1" customWidth="1"/>
    <col min="4872" max="4872" width="15.42578125" style="1" customWidth="1"/>
    <col min="4873" max="4873" width="18.42578125" style="1" customWidth="1"/>
    <col min="4874" max="4874" width="14.5703125" style="1" customWidth="1"/>
    <col min="4875" max="4882" width="8.85546875" style="1"/>
    <col min="4883" max="4883" width="8.140625" style="1" customWidth="1"/>
    <col min="4884" max="4885" width="8.85546875" style="1"/>
    <col min="4886" max="4886" width="8.42578125" style="1" customWidth="1"/>
    <col min="4887" max="5120" width="8.85546875" style="1"/>
    <col min="5121" max="5121" width="8.5703125" style="1" customWidth="1"/>
    <col min="5122" max="5122" width="13.140625" style="1" customWidth="1"/>
    <col min="5123" max="5123" width="10.42578125" style="1" customWidth="1"/>
    <col min="5124" max="5124" width="14.85546875" style="1" customWidth="1"/>
    <col min="5125" max="5126" width="16.42578125" style="1" customWidth="1"/>
    <col min="5127" max="5127" width="19.5703125" style="1" customWidth="1"/>
    <col min="5128" max="5128" width="15.42578125" style="1" customWidth="1"/>
    <col min="5129" max="5129" width="18.42578125" style="1" customWidth="1"/>
    <col min="5130" max="5130" width="14.5703125" style="1" customWidth="1"/>
    <col min="5131" max="5138" width="8.85546875" style="1"/>
    <col min="5139" max="5139" width="8.140625" style="1" customWidth="1"/>
    <col min="5140" max="5141" width="8.85546875" style="1"/>
    <col min="5142" max="5142" width="8.42578125" style="1" customWidth="1"/>
    <col min="5143" max="5376" width="8.85546875" style="1"/>
    <col min="5377" max="5377" width="8.5703125" style="1" customWidth="1"/>
    <col min="5378" max="5378" width="13.140625" style="1" customWidth="1"/>
    <col min="5379" max="5379" width="10.42578125" style="1" customWidth="1"/>
    <col min="5380" max="5380" width="14.85546875" style="1" customWidth="1"/>
    <col min="5381" max="5382" width="16.42578125" style="1" customWidth="1"/>
    <col min="5383" max="5383" width="19.5703125" style="1" customWidth="1"/>
    <col min="5384" max="5384" width="15.42578125" style="1" customWidth="1"/>
    <col min="5385" max="5385" width="18.42578125" style="1" customWidth="1"/>
    <col min="5386" max="5386" width="14.5703125" style="1" customWidth="1"/>
    <col min="5387" max="5394" width="8.85546875" style="1"/>
    <col min="5395" max="5395" width="8.140625" style="1" customWidth="1"/>
    <col min="5396" max="5397" width="8.85546875" style="1"/>
    <col min="5398" max="5398" width="8.42578125" style="1" customWidth="1"/>
    <col min="5399" max="5632" width="8.85546875" style="1"/>
    <col min="5633" max="5633" width="8.5703125" style="1" customWidth="1"/>
    <col min="5634" max="5634" width="13.140625" style="1" customWidth="1"/>
    <col min="5635" max="5635" width="10.42578125" style="1" customWidth="1"/>
    <col min="5636" max="5636" width="14.85546875" style="1" customWidth="1"/>
    <col min="5637" max="5638" width="16.42578125" style="1" customWidth="1"/>
    <col min="5639" max="5639" width="19.5703125" style="1" customWidth="1"/>
    <col min="5640" max="5640" width="15.42578125" style="1" customWidth="1"/>
    <col min="5641" max="5641" width="18.42578125" style="1" customWidth="1"/>
    <col min="5642" max="5642" width="14.5703125" style="1" customWidth="1"/>
    <col min="5643" max="5650" width="8.85546875" style="1"/>
    <col min="5651" max="5651" width="8.140625" style="1" customWidth="1"/>
    <col min="5652" max="5653" width="8.85546875" style="1"/>
    <col min="5654" max="5654" width="8.42578125" style="1" customWidth="1"/>
    <col min="5655" max="5888" width="8.85546875" style="1"/>
    <col min="5889" max="5889" width="8.5703125" style="1" customWidth="1"/>
    <col min="5890" max="5890" width="13.140625" style="1" customWidth="1"/>
    <col min="5891" max="5891" width="10.42578125" style="1" customWidth="1"/>
    <col min="5892" max="5892" width="14.85546875" style="1" customWidth="1"/>
    <col min="5893" max="5894" width="16.42578125" style="1" customWidth="1"/>
    <col min="5895" max="5895" width="19.5703125" style="1" customWidth="1"/>
    <col min="5896" max="5896" width="15.42578125" style="1" customWidth="1"/>
    <col min="5897" max="5897" width="18.42578125" style="1" customWidth="1"/>
    <col min="5898" max="5898" width="14.5703125" style="1" customWidth="1"/>
    <col min="5899" max="5906" width="8.85546875" style="1"/>
    <col min="5907" max="5907" width="8.140625" style="1" customWidth="1"/>
    <col min="5908" max="5909" width="8.85546875" style="1"/>
    <col min="5910" max="5910" width="8.42578125" style="1" customWidth="1"/>
    <col min="5911" max="6144" width="8.85546875" style="1"/>
    <col min="6145" max="6145" width="8.5703125" style="1" customWidth="1"/>
    <col min="6146" max="6146" width="13.140625" style="1" customWidth="1"/>
    <col min="6147" max="6147" width="10.42578125" style="1" customWidth="1"/>
    <col min="6148" max="6148" width="14.85546875" style="1" customWidth="1"/>
    <col min="6149" max="6150" width="16.42578125" style="1" customWidth="1"/>
    <col min="6151" max="6151" width="19.5703125" style="1" customWidth="1"/>
    <col min="6152" max="6152" width="15.42578125" style="1" customWidth="1"/>
    <col min="6153" max="6153" width="18.42578125" style="1" customWidth="1"/>
    <col min="6154" max="6154" width="14.5703125" style="1" customWidth="1"/>
    <col min="6155" max="6162" width="8.85546875" style="1"/>
    <col min="6163" max="6163" width="8.140625" style="1" customWidth="1"/>
    <col min="6164" max="6165" width="8.85546875" style="1"/>
    <col min="6166" max="6166" width="8.42578125" style="1" customWidth="1"/>
    <col min="6167" max="6400" width="8.85546875" style="1"/>
    <col min="6401" max="6401" width="8.5703125" style="1" customWidth="1"/>
    <col min="6402" max="6402" width="13.140625" style="1" customWidth="1"/>
    <col min="6403" max="6403" width="10.42578125" style="1" customWidth="1"/>
    <col min="6404" max="6404" width="14.85546875" style="1" customWidth="1"/>
    <col min="6405" max="6406" width="16.42578125" style="1" customWidth="1"/>
    <col min="6407" max="6407" width="19.5703125" style="1" customWidth="1"/>
    <col min="6408" max="6408" width="15.42578125" style="1" customWidth="1"/>
    <col min="6409" max="6409" width="18.42578125" style="1" customWidth="1"/>
    <col min="6410" max="6410" width="14.5703125" style="1" customWidth="1"/>
    <col min="6411" max="6418" width="8.85546875" style="1"/>
    <col min="6419" max="6419" width="8.140625" style="1" customWidth="1"/>
    <col min="6420" max="6421" width="8.85546875" style="1"/>
    <col min="6422" max="6422" width="8.42578125" style="1" customWidth="1"/>
    <col min="6423" max="6656" width="8.85546875" style="1"/>
    <col min="6657" max="6657" width="8.5703125" style="1" customWidth="1"/>
    <col min="6658" max="6658" width="13.140625" style="1" customWidth="1"/>
    <col min="6659" max="6659" width="10.42578125" style="1" customWidth="1"/>
    <col min="6660" max="6660" width="14.85546875" style="1" customWidth="1"/>
    <col min="6661" max="6662" width="16.42578125" style="1" customWidth="1"/>
    <col min="6663" max="6663" width="19.5703125" style="1" customWidth="1"/>
    <col min="6664" max="6664" width="15.42578125" style="1" customWidth="1"/>
    <col min="6665" max="6665" width="18.42578125" style="1" customWidth="1"/>
    <col min="6666" max="6666" width="14.5703125" style="1" customWidth="1"/>
    <col min="6667" max="6674" width="8.85546875" style="1"/>
    <col min="6675" max="6675" width="8.140625" style="1" customWidth="1"/>
    <col min="6676" max="6677" width="8.85546875" style="1"/>
    <col min="6678" max="6678" width="8.42578125" style="1" customWidth="1"/>
    <col min="6679" max="6912" width="8.85546875" style="1"/>
    <col min="6913" max="6913" width="8.5703125" style="1" customWidth="1"/>
    <col min="6914" max="6914" width="13.140625" style="1" customWidth="1"/>
    <col min="6915" max="6915" width="10.42578125" style="1" customWidth="1"/>
    <col min="6916" max="6916" width="14.85546875" style="1" customWidth="1"/>
    <col min="6917" max="6918" width="16.42578125" style="1" customWidth="1"/>
    <col min="6919" max="6919" width="19.5703125" style="1" customWidth="1"/>
    <col min="6920" max="6920" width="15.42578125" style="1" customWidth="1"/>
    <col min="6921" max="6921" width="18.42578125" style="1" customWidth="1"/>
    <col min="6922" max="6922" width="14.5703125" style="1" customWidth="1"/>
    <col min="6923" max="6930" width="8.85546875" style="1"/>
    <col min="6931" max="6931" width="8.140625" style="1" customWidth="1"/>
    <col min="6932" max="6933" width="8.85546875" style="1"/>
    <col min="6934" max="6934" width="8.42578125" style="1" customWidth="1"/>
    <col min="6935" max="7168" width="8.85546875" style="1"/>
    <col min="7169" max="7169" width="8.5703125" style="1" customWidth="1"/>
    <col min="7170" max="7170" width="13.140625" style="1" customWidth="1"/>
    <col min="7171" max="7171" width="10.42578125" style="1" customWidth="1"/>
    <col min="7172" max="7172" width="14.85546875" style="1" customWidth="1"/>
    <col min="7173" max="7174" width="16.42578125" style="1" customWidth="1"/>
    <col min="7175" max="7175" width="19.5703125" style="1" customWidth="1"/>
    <col min="7176" max="7176" width="15.42578125" style="1" customWidth="1"/>
    <col min="7177" max="7177" width="18.42578125" style="1" customWidth="1"/>
    <col min="7178" max="7178" width="14.5703125" style="1" customWidth="1"/>
    <col min="7179" max="7186" width="8.85546875" style="1"/>
    <col min="7187" max="7187" width="8.140625" style="1" customWidth="1"/>
    <col min="7188" max="7189" width="8.85546875" style="1"/>
    <col min="7190" max="7190" width="8.42578125" style="1" customWidth="1"/>
    <col min="7191" max="7424" width="8.85546875" style="1"/>
    <col min="7425" max="7425" width="8.5703125" style="1" customWidth="1"/>
    <col min="7426" max="7426" width="13.140625" style="1" customWidth="1"/>
    <col min="7427" max="7427" width="10.42578125" style="1" customWidth="1"/>
    <col min="7428" max="7428" width="14.85546875" style="1" customWidth="1"/>
    <col min="7429" max="7430" width="16.42578125" style="1" customWidth="1"/>
    <col min="7431" max="7431" width="19.5703125" style="1" customWidth="1"/>
    <col min="7432" max="7432" width="15.42578125" style="1" customWidth="1"/>
    <col min="7433" max="7433" width="18.42578125" style="1" customWidth="1"/>
    <col min="7434" max="7434" width="14.5703125" style="1" customWidth="1"/>
    <col min="7435" max="7442" width="8.85546875" style="1"/>
    <col min="7443" max="7443" width="8.140625" style="1" customWidth="1"/>
    <col min="7444" max="7445" width="8.85546875" style="1"/>
    <col min="7446" max="7446" width="8.42578125" style="1" customWidth="1"/>
    <col min="7447" max="7680" width="8.85546875" style="1"/>
    <col min="7681" max="7681" width="8.5703125" style="1" customWidth="1"/>
    <col min="7682" max="7682" width="13.140625" style="1" customWidth="1"/>
    <col min="7683" max="7683" width="10.42578125" style="1" customWidth="1"/>
    <col min="7684" max="7684" width="14.85546875" style="1" customWidth="1"/>
    <col min="7685" max="7686" width="16.42578125" style="1" customWidth="1"/>
    <col min="7687" max="7687" width="19.5703125" style="1" customWidth="1"/>
    <col min="7688" max="7688" width="15.42578125" style="1" customWidth="1"/>
    <col min="7689" max="7689" width="18.42578125" style="1" customWidth="1"/>
    <col min="7690" max="7690" width="14.5703125" style="1" customWidth="1"/>
    <col min="7691" max="7698" width="8.85546875" style="1"/>
    <col min="7699" max="7699" width="8.140625" style="1" customWidth="1"/>
    <col min="7700" max="7701" width="8.85546875" style="1"/>
    <col min="7702" max="7702" width="8.42578125" style="1" customWidth="1"/>
    <col min="7703" max="7936" width="8.85546875" style="1"/>
    <col min="7937" max="7937" width="8.5703125" style="1" customWidth="1"/>
    <col min="7938" max="7938" width="13.140625" style="1" customWidth="1"/>
    <col min="7939" max="7939" width="10.42578125" style="1" customWidth="1"/>
    <col min="7940" max="7940" width="14.85546875" style="1" customWidth="1"/>
    <col min="7941" max="7942" width="16.42578125" style="1" customWidth="1"/>
    <col min="7943" max="7943" width="19.5703125" style="1" customWidth="1"/>
    <col min="7944" max="7944" width="15.42578125" style="1" customWidth="1"/>
    <col min="7945" max="7945" width="18.42578125" style="1" customWidth="1"/>
    <col min="7946" max="7946" width="14.5703125" style="1" customWidth="1"/>
    <col min="7947" max="7954" width="8.85546875" style="1"/>
    <col min="7955" max="7955" width="8.140625" style="1" customWidth="1"/>
    <col min="7956" max="7957" width="8.85546875" style="1"/>
    <col min="7958" max="7958" width="8.42578125" style="1" customWidth="1"/>
    <col min="7959" max="8192" width="8.85546875" style="1"/>
    <col min="8193" max="8193" width="8.5703125" style="1" customWidth="1"/>
    <col min="8194" max="8194" width="13.140625" style="1" customWidth="1"/>
    <col min="8195" max="8195" width="10.42578125" style="1" customWidth="1"/>
    <col min="8196" max="8196" width="14.85546875" style="1" customWidth="1"/>
    <col min="8197" max="8198" width="16.42578125" style="1" customWidth="1"/>
    <col min="8199" max="8199" width="19.5703125" style="1" customWidth="1"/>
    <col min="8200" max="8200" width="15.42578125" style="1" customWidth="1"/>
    <col min="8201" max="8201" width="18.42578125" style="1" customWidth="1"/>
    <col min="8202" max="8202" width="14.5703125" style="1" customWidth="1"/>
    <col min="8203" max="8210" width="8.85546875" style="1"/>
    <col min="8211" max="8211" width="8.140625" style="1" customWidth="1"/>
    <col min="8212" max="8213" width="8.85546875" style="1"/>
    <col min="8214" max="8214" width="8.42578125" style="1" customWidth="1"/>
    <col min="8215" max="8448" width="8.85546875" style="1"/>
    <col min="8449" max="8449" width="8.5703125" style="1" customWidth="1"/>
    <col min="8450" max="8450" width="13.140625" style="1" customWidth="1"/>
    <col min="8451" max="8451" width="10.42578125" style="1" customWidth="1"/>
    <col min="8452" max="8452" width="14.85546875" style="1" customWidth="1"/>
    <col min="8453" max="8454" width="16.42578125" style="1" customWidth="1"/>
    <col min="8455" max="8455" width="19.5703125" style="1" customWidth="1"/>
    <col min="8456" max="8456" width="15.42578125" style="1" customWidth="1"/>
    <col min="8457" max="8457" width="18.42578125" style="1" customWidth="1"/>
    <col min="8458" max="8458" width="14.5703125" style="1" customWidth="1"/>
    <col min="8459" max="8466" width="8.85546875" style="1"/>
    <col min="8467" max="8467" width="8.140625" style="1" customWidth="1"/>
    <col min="8468" max="8469" width="8.85546875" style="1"/>
    <col min="8470" max="8470" width="8.42578125" style="1" customWidth="1"/>
    <col min="8471" max="8704" width="8.85546875" style="1"/>
    <col min="8705" max="8705" width="8.5703125" style="1" customWidth="1"/>
    <col min="8706" max="8706" width="13.140625" style="1" customWidth="1"/>
    <col min="8707" max="8707" width="10.42578125" style="1" customWidth="1"/>
    <col min="8708" max="8708" width="14.85546875" style="1" customWidth="1"/>
    <col min="8709" max="8710" width="16.42578125" style="1" customWidth="1"/>
    <col min="8711" max="8711" width="19.5703125" style="1" customWidth="1"/>
    <col min="8712" max="8712" width="15.42578125" style="1" customWidth="1"/>
    <col min="8713" max="8713" width="18.42578125" style="1" customWidth="1"/>
    <col min="8714" max="8714" width="14.5703125" style="1" customWidth="1"/>
    <col min="8715" max="8722" width="8.85546875" style="1"/>
    <col min="8723" max="8723" width="8.140625" style="1" customWidth="1"/>
    <col min="8724" max="8725" width="8.85546875" style="1"/>
    <col min="8726" max="8726" width="8.42578125" style="1" customWidth="1"/>
    <col min="8727" max="8960" width="8.85546875" style="1"/>
    <col min="8961" max="8961" width="8.5703125" style="1" customWidth="1"/>
    <col min="8962" max="8962" width="13.140625" style="1" customWidth="1"/>
    <col min="8963" max="8963" width="10.42578125" style="1" customWidth="1"/>
    <col min="8964" max="8964" width="14.85546875" style="1" customWidth="1"/>
    <col min="8965" max="8966" width="16.42578125" style="1" customWidth="1"/>
    <col min="8967" max="8967" width="19.5703125" style="1" customWidth="1"/>
    <col min="8968" max="8968" width="15.42578125" style="1" customWidth="1"/>
    <col min="8969" max="8969" width="18.42578125" style="1" customWidth="1"/>
    <col min="8970" max="8970" width="14.5703125" style="1" customWidth="1"/>
    <col min="8971" max="8978" width="8.85546875" style="1"/>
    <col min="8979" max="8979" width="8.140625" style="1" customWidth="1"/>
    <col min="8980" max="8981" width="8.85546875" style="1"/>
    <col min="8982" max="8982" width="8.42578125" style="1" customWidth="1"/>
    <col min="8983" max="9216" width="8.85546875" style="1"/>
    <col min="9217" max="9217" width="8.5703125" style="1" customWidth="1"/>
    <col min="9218" max="9218" width="13.140625" style="1" customWidth="1"/>
    <col min="9219" max="9219" width="10.42578125" style="1" customWidth="1"/>
    <col min="9220" max="9220" width="14.85546875" style="1" customWidth="1"/>
    <col min="9221" max="9222" width="16.42578125" style="1" customWidth="1"/>
    <col min="9223" max="9223" width="19.5703125" style="1" customWidth="1"/>
    <col min="9224" max="9224" width="15.42578125" style="1" customWidth="1"/>
    <col min="9225" max="9225" width="18.42578125" style="1" customWidth="1"/>
    <col min="9226" max="9226" width="14.5703125" style="1" customWidth="1"/>
    <col min="9227" max="9234" width="8.85546875" style="1"/>
    <col min="9235" max="9235" width="8.140625" style="1" customWidth="1"/>
    <col min="9236" max="9237" width="8.85546875" style="1"/>
    <col min="9238" max="9238" width="8.42578125" style="1" customWidth="1"/>
    <col min="9239" max="9472" width="8.85546875" style="1"/>
    <col min="9473" max="9473" width="8.5703125" style="1" customWidth="1"/>
    <col min="9474" max="9474" width="13.140625" style="1" customWidth="1"/>
    <col min="9475" max="9475" width="10.42578125" style="1" customWidth="1"/>
    <col min="9476" max="9476" width="14.85546875" style="1" customWidth="1"/>
    <col min="9477" max="9478" width="16.42578125" style="1" customWidth="1"/>
    <col min="9479" max="9479" width="19.5703125" style="1" customWidth="1"/>
    <col min="9480" max="9480" width="15.42578125" style="1" customWidth="1"/>
    <col min="9481" max="9481" width="18.42578125" style="1" customWidth="1"/>
    <col min="9482" max="9482" width="14.5703125" style="1" customWidth="1"/>
    <col min="9483" max="9490" width="8.85546875" style="1"/>
    <col min="9491" max="9491" width="8.140625" style="1" customWidth="1"/>
    <col min="9492" max="9493" width="8.85546875" style="1"/>
    <col min="9494" max="9494" width="8.42578125" style="1" customWidth="1"/>
    <col min="9495" max="9728" width="8.85546875" style="1"/>
    <col min="9729" max="9729" width="8.5703125" style="1" customWidth="1"/>
    <col min="9730" max="9730" width="13.140625" style="1" customWidth="1"/>
    <col min="9731" max="9731" width="10.42578125" style="1" customWidth="1"/>
    <col min="9732" max="9732" width="14.85546875" style="1" customWidth="1"/>
    <col min="9733" max="9734" width="16.42578125" style="1" customWidth="1"/>
    <col min="9735" max="9735" width="19.5703125" style="1" customWidth="1"/>
    <col min="9736" max="9736" width="15.42578125" style="1" customWidth="1"/>
    <col min="9737" max="9737" width="18.42578125" style="1" customWidth="1"/>
    <col min="9738" max="9738" width="14.5703125" style="1" customWidth="1"/>
    <col min="9739" max="9746" width="8.85546875" style="1"/>
    <col min="9747" max="9747" width="8.140625" style="1" customWidth="1"/>
    <col min="9748" max="9749" width="8.85546875" style="1"/>
    <col min="9750" max="9750" width="8.42578125" style="1" customWidth="1"/>
    <col min="9751" max="9984" width="8.85546875" style="1"/>
    <col min="9985" max="9985" width="8.5703125" style="1" customWidth="1"/>
    <col min="9986" max="9986" width="13.140625" style="1" customWidth="1"/>
    <col min="9987" max="9987" width="10.42578125" style="1" customWidth="1"/>
    <col min="9988" max="9988" width="14.85546875" style="1" customWidth="1"/>
    <col min="9989" max="9990" width="16.42578125" style="1" customWidth="1"/>
    <col min="9991" max="9991" width="19.5703125" style="1" customWidth="1"/>
    <col min="9992" max="9992" width="15.42578125" style="1" customWidth="1"/>
    <col min="9993" max="9993" width="18.42578125" style="1" customWidth="1"/>
    <col min="9994" max="9994" width="14.5703125" style="1" customWidth="1"/>
    <col min="9995" max="10002" width="8.85546875" style="1"/>
    <col min="10003" max="10003" width="8.140625" style="1" customWidth="1"/>
    <col min="10004" max="10005" width="8.85546875" style="1"/>
    <col min="10006" max="10006" width="8.42578125" style="1" customWidth="1"/>
    <col min="10007" max="10240" width="8.85546875" style="1"/>
    <col min="10241" max="10241" width="8.5703125" style="1" customWidth="1"/>
    <col min="10242" max="10242" width="13.140625" style="1" customWidth="1"/>
    <col min="10243" max="10243" width="10.42578125" style="1" customWidth="1"/>
    <col min="10244" max="10244" width="14.85546875" style="1" customWidth="1"/>
    <col min="10245" max="10246" width="16.42578125" style="1" customWidth="1"/>
    <col min="10247" max="10247" width="19.5703125" style="1" customWidth="1"/>
    <col min="10248" max="10248" width="15.42578125" style="1" customWidth="1"/>
    <col min="10249" max="10249" width="18.42578125" style="1" customWidth="1"/>
    <col min="10250" max="10250" width="14.5703125" style="1" customWidth="1"/>
    <col min="10251" max="10258" width="8.85546875" style="1"/>
    <col min="10259" max="10259" width="8.140625" style="1" customWidth="1"/>
    <col min="10260" max="10261" width="8.85546875" style="1"/>
    <col min="10262" max="10262" width="8.42578125" style="1" customWidth="1"/>
    <col min="10263" max="10496" width="8.85546875" style="1"/>
    <col min="10497" max="10497" width="8.5703125" style="1" customWidth="1"/>
    <col min="10498" max="10498" width="13.140625" style="1" customWidth="1"/>
    <col min="10499" max="10499" width="10.42578125" style="1" customWidth="1"/>
    <col min="10500" max="10500" width="14.85546875" style="1" customWidth="1"/>
    <col min="10501" max="10502" width="16.42578125" style="1" customWidth="1"/>
    <col min="10503" max="10503" width="19.5703125" style="1" customWidth="1"/>
    <col min="10504" max="10504" width="15.42578125" style="1" customWidth="1"/>
    <col min="10505" max="10505" width="18.42578125" style="1" customWidth="1"/>
    <col min="10506" max="10506" width="14.5703125" style="1" customWidth="1"/>
    <col min="10507" max="10514" width="8.85546875" style="1"/>
    <col min="10515" max="10515" width="8.140625" style="1" customWidth="1"/>
    <col min="10516" max="10517" width="8.85546875" style="1"/>
    <col min="10518" max="10518" width="8.42578125" style="1" customWidth="1"/>
    <col min="10519" max="10752" width="8.85546875" style="1"/>
    <col min="10753" max="10753" width="8.5703125" style="1" customWidth="1"/>
    <col min="10754" max="10754" width="13.140625" style="1" customWidth="1"/>
    <col min="10755" max="10755" width="10.42578125" style="1" customWidth="1"/>
    <col min="10756" max="10756" width="14.85546875" style="1" customWidth="1"/>
    <col min="10757" max="10758" width="16.42578125" style="1" customWidth="1"/>
    <col min="10759" max="10759" width="19.5703125" style="1" customWidth="1"/>
    <col min="10760" max="10760" width="15.42578125" style="1" customWidth="1"/>
    <col min="10761" max="10761" width="18.42578125" style="1" customWidth="1"/>
    <col min="10762" max="10762" width="14.5703125" style="1" customWidth="1"/>
    <col min="10763" max="10770" width="8.85546875" style="1"/>
    <col min="10771" max="10771" width="8.140625" style="1" customWidth="1"/>
    <col min="10772" max="10773" width="8.85546875" style="1"/>
    <col min="10774" max="10774" width="8.42578125" style="1" customWidth="1"/>
    <col min="10775" max="11008" width="8.85546875" style="1"/>
    <col min="11009" max="11009" width="8.5703125" style="1" customWidth="1"/>
    <col min="11010" max="11010" width="13.140625" style="1" customWidth="1"/>
    <col min="11011" max="11011" width="10.42578125" style="1" customWidth="1"/>
    <col min="11012" max="11012" width="14.85546875" style="1" customWidth="1"/>
    <col min="11013" max="11014" width="16.42578125" style="1" customWidth="1"/>
    <col min="11015" max="11015" width="19.5703125" style="1" customWidth="1"/>
    <col min="11016" max="11016" width="15.42578125" style="1" customWidth="1"/>
    <col min="11017" max="11017" width="18.42578125" style="1" customWidth="1"/>
    <col min="11018" max="11018" width="14.5703125" style="1" customWidth="1"/>
    <col min="11019" max="11026" width="8.85546875" style="1"/>
    <col min="11027" max="11027" width="8.140625" style="1" customWidth="1"/>
    <col min="11028" max="11029" width="8.85546875" style="1"/>
    <col min="11030" max="11030" width="8.42578125" style="1" customWidth="1"/>
    <col min="11031" max="11264" width="8.85546875" style="1"/>
    <col min="11265" max="11265" width="8.5703125" style="1" customWidth="1"/>
    <col min="11266" max="11266" width="13.140625" style="1" customWidth="1"/>
    <col min="11267" max="11267" width="10.42578125" style="1" customWidth="1"/>
    <col min="11268" max="11268" width="14.85546875" style="1" customWidth="1"/>
    <col min="11269" max="11270" width="16.42578125" style="1" customWidth="1"/>
    <col min="11271" max="11271" width="19.5703125" style="1" customWidth="1"/>
    <col min="11272" max="11272" width="15.42578125" style="1" customWidth="1"/>
    <col min="11273" max="11273" width="18.42578125" style="1" customWidth="1"/>
    <col min="11274" max="11274" width="14.5703125" style="1" customWidth="1"/>
    <col min="11275" max="11282" width="8.85546875" style="1"/>
    <col min="11283" max="11283" width="8.140625" style="1" customWidth="1"/>
    <col min="11284" max="11285" width="8.85546875" style="1"/>
    <col min="11286" max="11286" width="8.42578125" style="1" customWidth="1"/>
    <col min="11287" max="11520" width="8.85546875" style="1"/>
    <col min="11521" max="11521" width="8.5703125" style="1" customWidth="1"/>
    <col min="11522" max="11522" width="13.140625" style="1" customWidth="1"/>
    <col min="11523" max="11523" width="10.42578125" style="1" customWidth="1"/>
    <col min="11524" max="11524" width="14.85546875" style="1" customWidth="1"/>
    <col min="11525" max="11526" width="16.42578125" style="1" customWidth="1"/>
    <col min="11527" max="11527" width="19.5703125" style="1" customWidth="1"/>
    <col min="11528" max="11528" width="15.42578125" style="1" customWidth="1"/>
    <col min="11529" max="11529" width="18.42578125" style="1" customWidth="1"/>
    <col min="11530" max="11530" width="14.5703125" style="1" customWidth="1"/>
    <col min="11531" max="11538" width="8.85546875" style="1"/>
    <col min="11539" max="11539" width="8.140625" style="1" customWidth="1"/>
    <col min="11540" max="11541" width="8.85546875" style="1"/>
    <col min="11542" max="11542" width="8.42578125" style="1" customWidth="1"/>
    <col min="11543" max="11776" width="8.85546875" style="1"/>
    <col min="11777" max="11777" width="8.5703125" style="1" customWidth="1"/>
    <col min="11778" max="11778" width="13.140625" style="1" customWidth="1"/>
    <col min="11779" max="11779" width="10.42578125" style="1" customWidth="1"/>
    <col min="11780" max="11780" width="14.85546875" style="1" customWidth="1"/>
    <col min="11781" max="11782" width="16.42578125" style="1" customWidth="1"/>
    <col min="11783" max="11783" width="19.5703125" style="1" customWidth="1"/>
    <col min="11784" max="11784" width="15.42578125" style="1" customWidth="1"/>
    <col min="11785" max="11785" width="18.42578125" style="1" customWidth="1"/>
    <col min="11786" max="11786" width="14.5703125" style="1" customWidth="1"/>
    <col min="11787" max="11794" width="8.85546875" style="1"/>
    <col min="11795" max="11795" width="8.140625" style="1" customWidth="1"/>
    <col min="11796" max="11797" width="8.85546875" style="1"/>
    <col min="11798" max="11798" width="8.42578125" style="1" customWidth="1"/>
    <col min="11799" max="12032" width="8.85546875" style="1"/>
    <col min="12033" max="12033" width="8.5703125" style="1" customWidth="1"/>
    <col min="12034" max="12034" width="13.140625" style="1" customWidth="1"/>
    <col min="12035" max="12035" width="10.42578125" style="1" customWidth="1"/>
    <col min="12036" max="12036" width="14.85546875" style="1" customWidth="1"/>
    <col min="12037" max="12038" width="16.42578125" style="1" customWidth="1"/>
    <col min="12039" max="12039" width="19.5703125" style="1" customWidth="1"/>
    <col min="12040" max="12040" width="15.42578125" style="1" customWidth="1"/>
    <col min="12041" max="12041" width="18.42578125" style="1" customWidth="1"/>
    <col min="12042" max="12042" width="14.5703125" style="1" customWidth="1"/>
    <col min="12043" max="12050" width="8.85546875" style="1"/>
    <col min="12051" max="12051" width="8.140625" style="1" customWidth="1"/>
    <col min="12052" max="12053" width="8.85546875" style="1"/>
    <col min="12054" max="12054" width="8.42578125" style="1" customWidth="1"/>
    <col min="12055" max="12288" width="8.85546875" style="1"/>
    <col min="12289" max="12289" width="8.5703125" style="1" customWidth="1"/>
    <col min="12290" max="12290" width="13.140625" style="1" customWidth="1"/>
    <col min="12291" max="12291" width="10.42578125" style="1" customWidth="1"/>
    <col min="12292" max="12292" width="14.85546875" style="1" customWidth="1"/>
    <col min="12293" max="12294" width="16.42578125" style="1" customWidth="1"/>
    <col min="12295" max="12295" width="19.5703125" style="1" customWidth="1"/>
    <col min="12296" max="12296" width="15.42578125" style="1" customWidth="1"/>
    <col min="12297" max="12297" width="18.42578125" style="1" customWidth="1"/>
    <col min="12298" max="12298" width="14.5703125" style="1" customWidth="1"/>
    <col min="12299" max="12306" width="8.85546875" style="1"/>
    <col min="12307" max="12307" width="8.140625" style="1" customWidth="1"/>
    <col min="12308" max="12309" width="8.85546875" style="1"/>
    <col min="12310" max="12310" width="8.42578125" style="1" customWidth="1"/>
    <col min="12311" max="12544" width="8.85546875" style="1"/>
    <col min="12545" max="12545" width="8.5703125" style="1" customWidth="1"/>
    <col min="12546" max="12546" width="13.140625" style="1" customWidth="1"/>
    <col min="12547" max="12547" width="10.42578125" style="1" customWidth="1"/>
    <col min="12548" max="12548" width="14.85546875" style="1" customWidth="1"/>
    <col min="12549" max="12550" width="16.42578125" style="1" customWidth="1"/>
    <col min="12551" max="12551" width="19.5703125" style="1" customWidth="1"/>
    <col min="12552" max="12552" width="15.42578125" style="1" customWidth="1"/>
    <col min="12553" max="12553" width="18.42578125" style="1" customWidth="1"/>
    <col min="12554" max="12554" width="14.5703125" style="1" customWidth="1"/>
    <col min="12555" max="12562" width="8.85546875" style="1"/>
    <col min="12563" max="12563" width="8.140625" style="1" customWidth="1"/>
    <col min="12564" max="12565" width="8.85546875" style="1"/>
    <col min="12566" max="12566" width="8.42578125" style="1" customWidth="1"/>
    <col min="12567" max="12800" width="8.85546875" style="1"/>
    <col min="12801" max="12801" width="8.5703125" style="1" customWidth="1"/>
    <col min="12802" max="12802" width="13.140625" style="1" customWidth="1"/>
    <col min="12803" max="12803" width="10.42578125" style="1" customWidth="1"/>
    <col min="12804" max="12804" width="14.85546875" style="1" customWidth="1"/>
    <col min="12805" max="12806" width="16.42578125" style="1" customWidth="1"/>
    <col min="12807" max="12807" width="19.5703125" style="1" customWidth="1"/>
    <col min="12808" max="12808" width="15.42578125" style="1" customWidth="1"/>
    <col min="12809" max="12809" width="18.42578125" style="1" customWidth="1"/>
    <col min="12810" max="12810" width="14.5703125" style="1" customWidth="1"/>
    <col min="12811" max="12818" width="8.85546875" style="1"/>
    <col min="12819" max="12819" width="8.140625" style="1" customWidth="1"/>
    <col min="12820" max="12821" width="8.85546875" style="1"/>
    <col min="12822" max="12822" width="8.42578125" style="1" customWidth="1"/>
    <col min="12823" max="13056" width="8.85546875" style="1"/>
    <col min="13057" max="13057" width="8.5703125" style="1" customWidth="1"/>
    <col min="13058" max="13058" width="13.140625" style="1" customWidth="1"/>
    <col min="13059" max="13059" width="10.42578125" style="1" customWidth="1"/>
    <col min="13060" max="13060" width="14.85546875" style="1" customWidth="1"/>
    <col min="13061" max="13062" width="16.42578125" style="1" customWidth="1"/>
    <col min="13063" max="13063" width="19.5703125" style="1" customWidth="1"/>
    <col min="13064" max="13064" width="15.42578125" style="1" customWidth="1"/>
    <col min="13065" max="13065" width="18.42578125" style="1" customWidth="1"/>
    <col min="13066" max="13066" width="14.5703125" style="1" customWidth="1"/>
    <col min="13067" max="13074" width="8.85546875" style="1"/>
    <col min="13075" max="13075" width="8.140625" style="1" customWidth="1"/>
    <col min="13076" max="13077" width="8.85546875" style="1"/>
    <col min="13078" max="13078" width="8.42578125" style="1" customWidth="1"/>
    <col min="13079" max="13312" width="8.85546875" style="1"/>
    <col min="13313" max="13313" width="8.5703125" style="1" customWidth="1"/>
    <col min="13314" max="13314" width="13.140625" style="1" customWidth="1"/>
    <col min="13315" max="13315" width="10.42578125" style="1" customWidth="1"/>
    <col min="13316" max="13316" width="14.85546875" style="1" customWidth="1"/>
    <col min="13317" max="13318" width="16.42578125" style="1" customWidth="1"/>
    <col min="13319" max="13319" width="19.5703125" style="1" customWidth="1"/>
    <col min="13320" max="13320" width="15.42578125" style="1" customWidth="1"/>
    <col min="13321" max="13321" width="18.42578125" style="1" customWidth="1"/>
    <col min="13322" max="13322" width="14.5703125" style="1" customWidth="1"/>
    <col min="13323" max="13330" width="8.85546875" style="1"/>
    <col min="13331" max="13331" width="8.140625" style="1" customWidth="1"/>
    <col min="13332" max="13333" width="8.85546875" style="1"/>
    <col min="13334" max="13334" width="8.42578125" style="1" customWidth="1"/>
    <col min="13335" max="13568" width="8.85546875" style="1"/>
    <col min="13569" max="13569" width="8.5703125" style="1" customWidth="1"/>
    <col min="13570" max="13570" width="13.140625" style="1" customWidth="1"/>
    <col min="13571" max="13571" width="10.42578125" style="1" customWidth="1"/>
    <col min="13572" max="13572" width="14.85546875" style="1" customWidth="1"/>
    <col min="13573" max="13574" width="16.42578125" style="1" customWidth="1"/>
    <col min="13575" max="13575" width="19.5703125" style="1" customWidth="1"/>
    <col min="13576" max="13576" width="15.42578125" style="1" customWidth="1"/>
    <col min="13577" max="13577" width="18.42578125" style="1" customWidth="1"/>
    <col min="13578" max="13578" width="14.5703125" style="1" customWidth="1"/>
    <col min="13579" max="13586" width="8.85546875" style="1"/>
    <col min="13587" max="13587" width="8.140625" style="1" customWidth="1"/>
    <col min="13588" max="13589" width="8.85546875" style="1"/>
    <col min="13590" max="13590" width="8.42578125" style="1" customWidth="1"/>
    <col min="13591" max="13824" width="8.85546875" style="1"/>
    <col min="13825" max="13825" width="8.5703125" style="1" customWidth="1"/>
    <col min="13826" max="13826" width="13.140625" style="1" customWidth="1"/>
    <col min="13827" max="13827" width="10.42578125" style="1" customWidth="1"/>
    <col min="13828" max="13828" width="14.85546875" style="1" customWidth="1"/>
    <col min="13829" max="13830" width="16.42578125" style="1" customWidth="1"/>
    <col min="13831" max="13831" width="19.5703125" style="1" customWidth="1"/>
    <col min="13832" max="13832" width="15.42578125" style="1" customWidth="1"/>
    <col min="13833" max="13833" width="18.42578125" style="1" customWidth="1"/>
    <col min="13834" max="13834" width="14.5703125" style="1" customWidth="1"/>
    <col min="13835" max="13842" width="8.85546875" style="1"/>
    <col min="13843" max="13843" width="8.140625" style="1" customWidth="1"/>
    <col min="13844" max="13845" width="8.85546875" style="1"/>
    <col min="13846" max="13846" width="8.42578125" style="1" customWidth="1"/>
    <col min="13847" max="14080" width="8.85546875" style="1"/>
    <col min="14081" max="14081" width="8.5703125" style="1" customWidth="1"/>
    <col min="14082" max="14082" width="13.140625" style="1" customWidth="1"/>
    <col min="14083" max="14083" width="10.42578125" style="1" customWidth="1"/>
    <col min="14084" max="14084" width="14.85546875" style="1" customWidth="1"/>
    <col min="14085" max="14086" width="16.42578125" style="1" customWidth="1"/>
    <col min="14087" max="14087" width="19.5703125" style="1" customWidth="1"/>
    <col min="14088" max="14088" width="15.42578125" style="1" customWidth="1"/>
    <col min="14089" max="14089" width="18.42578125" style="1" customWidth="1"/>
    <col min="14090" max="14090" width="14.5703125" style="1" customWidth="1"/>
    <col min="14091" max="14098" width="8.85546875" style="1"/>
    <col min="14099" max="14099" width="8.140625" style="1" customWidth="1"/>
    <col min="14100" max="14101" width="8.85546875" style="1"/>
    <col min="14102" max="14102" width="8.42578125" style="1" customWidth="1"/>
    <col min="14103" max="14336" width="8.85546875" style="1"/>
    <col min="14337" max="14337" width="8.5703125" style="1" customWidth="1"/>
    <col min="14338" max="14338" width="13.140625" style="1" customWidth="1"/>
    <col min="14339" max="14339" width="10.42578125" style="1" customWidth="1"/>
    <col min="14340" max="14340" width="14.85546875" style="1" customWidth="1"/>
    <col min="14341" max="14342" width="16.42578125" style="1" customWidth="1"/>
    <col min="14343" max="14343" width="19.5703125" style="1" customWidth="1"/>
    <col min="14344" max="14344" width="15.42578125" style="1" customWidth="1"/>
    <col min="14345" max="14345" width="18.42578125" style="1" customWidth="1"/>
    <col min="14346" max="14346" width="14.5703125" style="1" customWidth="1"/>
    <col min="14347" max="14354" width="8.85546875" style="1"/>
    <col min="14355" max="14355" width="8.140625" style="1" customWidth="1"/>
    <col min="14356" max="14357" width="8.85546875" style="1"/>
    <col min="14358" max="14358" width="8.42578125" style="1" customWidth="1"/>
    <col min="14359" max="14592" width="8.85546875" style="1"/>
    <col min="14593" max="14593" width="8.5703125" style="1" customWidth="1"/>
    <col min="14594" max="14594" width="13.140625" style="1" customWidth="1"/>
    <col min="14595" max="14595" width="10.42578125" style="1" customWidth="1"/>
    <col min="14596" max="14596" width="14.85546875" style="1" customWidth="1"/>
    <col min="14597" max="14598" width="16.42578125" style="1" customWidth="1"/>
    <col min="14599" max="14599" width="19.5703125" style="1" customWidth="1"/>
    <col min="14600" max="14600" width="15.42578125" style="1" customWidth="1"/>
    <col min="14601" max="14601" width="18.42578125" style="1" customWidth="1"/>
    <col min="14602" max="14602" width="14.5703125" style="1" customWidth="1"/>
    <col min="14603" max="14610" width="8.85546875" style="1"/>
    <col min="14611" max="14611" width="8.140625" style="1" customWidth="1"/>
    <col min="14612" max="14613" width="8.85546875" style="1"/>
    <col min="14614" max="14614" width="8.42578125" style="1" customWidth="1"/>
    <col min="14615" max="14848" width="8.85546875" style="1"/>
    <col min="14849" max="14849" width="8.5703125" style="1" customWidth="1"/>
    <col min="14850" max="14850" width="13.140625" style="1" customWidth="1"/>
    <col min="14851" max="14851" width="10.42578125" style="1" customWidth="1"/>
    <col min="14852" max="14852" width="14.85546875" style="1" customWidth="1"/>
    <col min="14853" max="14854" width="16.42578125" style="1" customWidth="1"/>
    <col min="14855" max="14855" width="19.5703125" style="1" customWidth="1"/>
    <col min="14856" max="14856" width="15.42578125" style="1" customWidth="1"/>
    <col min="14857" max="14857" width="18.42578125" style="1" customWidth="1"/>
    <col min="14858" max="14858" width="14.5703125" style="1" customWidth="1"/>
    <col min="14859" max="14866" width="8.85546875" style="1"/>
    <col min="14867" max="14867" width="8.140625" style="1" customWidth="1"/>
    <col min="14868" max="14869" width="8.85546875" style="1"/>
    <col min="14870" max="14870" width="8.42578125" style="1" customWidth="1"/>
    <col min="14871" max="15104" width="8.85546875" style="1"/>
    <col min="15105" max="15105" width="8.5703125" style="1" customWidth="1"/>
    <col min="15106" max="15106" width="13.140625" style="1" customWidth="1"/>
    <col min="15107" max="15107" width="10.42578125" style="1" customWidth="1"/>
    <col min="15108" max="15108" width="14.85546875" style="1" customWidth="1"/>
    <col min="15109" max="15110" width="16.42578125" style="1" customWidth="1"/>
    <col min="15111" max="15111" width="19.5703125" style="1" customWidth="1"/>
    <col min="15112" max="15112" width="15.42578125" style="1" customWidth="1"/>
    <col min="15113" max="15113" width="18.42578125" style="1" customWidth="1"/>
    <col min="15114" max="15114" width="14.5703125" style="1" customWidth="1"/>
    <col min="15115" max="15122" width="8.85546875" style="1"/>
    <col min="15123" max="15123" width="8.140625" style="1" customWidth="1"/>
    <col min="15124" max="15125" width="8.85546875" style="1"/>
    <col min="15126" max="15126" width="8.42578125" style="1" customWidth="1"/>
    <col min="15127" max="15360" width="8.85546875" style="1"/>
    <col min="15361" max="15361" width="8.5703125" style="1" customWidth="1"/>
    <col min="15362" max="15362" width="13.140625" style="1" customWidth="1"/>
    <col min="15363" max="15363" width="10.42578125" style="1" customWidth="1"/>
    <col min="15364" max="15364" width="14.85546875" style="1" customWidth="1"/>
    <col min="15365" max="15366" width="16.42578125" style="1" customWidth="1"/>
    <col min="15367" max="15367" width="19.5703125" style="1" customWidth="1"/>
    <col min="15368" max="15368" width="15.42578125" style="1" customWidth="1"/>
    <col min="15369" max="15369" width="18.42578125" style="1" customWidth="1"/>
    <col min="15370" max="15370" width="14.5703125" style="1" customWidth="1"/>
    <col min="15371" max="15378" width="8.85546875" style="1"/>
    <col min="15379" max="15379" width="8.140625" style="1" customWidth="1"/>
    <col min="15380" max="15381" width="8.85546875" style="1"/>
    <col min="15382" max="15382" width="8.42578125" style="1" customWidth="1"/>
    <col min="15383" max="15616" width="8.85546875" style="1"/>
    <col min="15617" max="15617" width="8.5703125" style="1" customWidth="1"/>
    <col min="15618" max="15618" width="13.140625" style="1" customWidth="1"/>
    <col min="15619" max="15619" width="10.42578125" style="1" customWidth="1"/>
    <col min="15620" max="15620" width="14.85546875" style="1" customWidth="1"/>
    <col min="15621" max="15622" width="16.42578125" style="1" customWidth="1"/>
    <col min="15623" max="15623" width="19.5703125" style="1" customWidth="1"/>
    <col min="15624" max="15624" width="15.42578125" style="1" customWidth="1"/>
    <col min="15625" max="15625" width="18.42578125" style="1" customWidth="1"/>
    <col min="15626" max="15626" width="14.5703125" style="1" customWidth="1"/>
    <col min="15627" max="15634" width="8.85546875" style="1"/>
    <col min="15635" max="15635" width="8.140625" style="1" customWidth="1"/>
    <col min="15636" max="15637" width="8.85546875" style="1"/>
    <col min="15638" max="15638" width="8.42578125" style="1" customWidth="1"/>
    <col min="15639" max="15872" width="8.85546875" style="1"/>
    <col min="15873" max="15873" width="8.5703125" style="1" customWidth="1"/>
    <col min="15874" max="15874" width="13.140625" style="1" customWidth="1"/>
    <col min="15875" max="15875" width="10.42578125" style="1" customWidth="1"/>
    <col min="15876" max="15876" width="14.85546875" style="1" customWidth="1"/>
    <col min="15877" max="15878" width="16.42578125" style="1" customWidth="1"/>
    <col min="15879" max="15879" width="19.5703125" style="1" customWidth="1"/>
    <col min="15880" max="15880" width="15.42578125" style="1" customWidth="1"/>
    <col min="15881" max="15881" width="18.42578125" style="1" customWidth="1"/>
    <col min="15882" max="15882" width="14.5703125" style="1" customWidth="1"/>
    <col min="15883" max="15890" width="8.85546875" style="1"/>
    <col min="15891" max="15891" width="8.140625" style="1" customWidth="1"/>
    <col min="15892" max="15893" width="8.85546875" style="1"/>
    <col min="15894" max="15894" width="8.42578125" style="1" customWidth="1"/>
    <col min="15895" max="16128" width="8.85546875" style="1"/>
    <col min="16129" max="16129" width="8.5703125" style="1" customWidth="1"/>
    <col min="16130" max="16130" width="13.140625" style="1" customWidth="1"/>
    <col min="16131" max="16131" width="10.42578125" style="1" customWidth="1"/>
    <col min="16132" max="16132" width="14.85546875" style="1" customWidth="1"/>
    <col min="16133" max="16134" width="16.42578125" style="1" customWidth="1"/>
    <col min="16135" max="16135" width="19.5703125" style="1" customWidth="1"/>
    <col min="16136" max="16136" width="15.42578125" style="1" customWidth="1"/>
    <col min="16137" max="16137" width="18.42578125" style="1" customWidth="1"/>
    <col min="16138" max="16138" width="14.5703125" style="1" customWidth="1"/>
    <col min="16139" max="16146" width="8.85546875" style="1"/>
    <col min="16147" max="16147" width="8.140625" style="1" customWidth="1"/>
    <col min="16148" max="16149" width="8.85546875" style="1"/>
    <col min="16150" max="16150" width="8.42578125" style="1" customWidth="1"/>
    <col min="16151" max="16384" width="8.85546875" style="1"/>
  </cols>
  <sheetData>
    <row r="1" spans="1:28" s="2" customFormat="1" x14ac:dyDescent="0.25">
      <c r="A1" s="15" t="s">
        <v>2739</v>
      </c>
      <c r="B1" s="16"/>
      <c r="C1" s="16"/>
      <c r="D1" s="16"/>
      <c r="E1" s="16"/>
      <c r="F1" s="16"/>
      <c r="G1" s="16"/>
      <c r="H1" s="16"/>
      <c r="I1" s="124" t="s">
        <v>68</v>
      </c>
      <c r="J1" s="601" t="s">
        <v>67</v>
      </c>
      <c r="K1" s="601"/>
      <c r="L1" s="601"/>
      <c r="M1" s="27"/>
    </row>
    <row r="2" spans="1:28" s="2" customFormat="1" x14ac:dyDescent="0.25">
      <c r="A2" s="189" t="s">
        <v>620</v>
      </c>
      <c r="B2" s="16"/>
      <c r="C2" s="16"/>
      <c r="D2" s="16"/>
      <c r="E2" s="16"/>
      <c r="F2" s="16"/>
      <c r="G2" s="16"/>
      <c r="J2" s="457" t="s">
        <v>452</v>
      </c>
      <c r="K2" s="153"/>
      <c r="L2" s="153"/>
    </row>
    <row r="3" spans="1:28" s="2" customFormat="1" x14ac:dyDescent="0.25">
      <c r="A3" s="38"/>
      <c r="B3" s="16"/>
      <c r="C3" s="16"/>
      <c r="D3" s="16"/>
      <c r="E3" s="16"/>
      <c r="F3" s="16"/>
      <c r="G3" s="16"/>
      <c r="J3" s="155" t="s">
        <v>322</v>
      </c>
      <c r="K3" s="153"/>
      <c r="L3" s="153"/>
    </row>
    <row r="4" spans="1:28" s="83" customFormat="1" ht="15" customHeight="1" x14ac:dyDescent="0.2">
      <c r="A4" s="103"/>
      <c r="B4" s="608" t="s">
        <v>495</v>
      </c>
      <c r="C4" s="628" t="s">
        <v>328</v>
      </c>
      <c r="D4" s="628"/>
      <c r="E4" s="628" t="s">
        <v>329</v>
      </c>
      <c r="F4" s="628"/>
      <c r="G4" s="628"/>
      <c r="H4" s="608" t="s">
        <v>635</v>
      </c>
      <c r="I4" s="627" t="s">
        <v>494</v>
      </c>
    </row>
    <row r="5" spans="1:28" s="104" customFormat="1" ht="28.9" customHeight="1" x14ac:dyDescent="0.2">
      <c r="A5" s="112" t="s">
        <v>69</v>
      </c>
      <c r="B5" s="609"/>
      <c r="C5" s="115" t="s">
        <v>141</v>
      </c>
      <c r="D5" s="115" t="s">
        <v>142</v>
      </c>
      <c r="E5" s="115" t="s">
        <v>143</v>
      </c>
      <c r="F5" s="115" t="s">
        <v>634</v>
      </c>
      <c r="G5" s="115" t="s">
        <v>145</v>
      </c>
      <c r="H5" s="609"/>
      <c r="I5" s="608"/>
      <c r="J5" s="83"/>
      <c r="K5" s="83"/>
      <c r="L5" s="83"/>
      <c r="M5" s="83"/>
      <c r="N5" s="83"/>
      <c r="O5" s="83"/>
    </row>
    <row r="6" spans="1:28" s="83" customFormat="1" ht="14.45" customHeight="1" x14ac:dyDescent="0.2">
      <c r="A6" s="30" t="s">
        <v>28</v>
      </c>
      <c r="B6" s="25">
        <f>VLOOKUP($J$1,'Table 13 Data'!$A$6:$I$42,T$6,0)</f>
        <v>2658166</v>
      </c>
      <c r="C6" s="25">
        <f>VLOOKUP($J$1,'Table 13 Data'!$A$6:$I$42,U$6,0)</f>
        <v>218935</v>
      </c>
      <c r="D6" s="25">
        <f>VLOOKUP($J$1,'Table 13 Data'!$A$6:$I$42,V$6,0)</f>
        <v>118292</v>
      </c>
      <c r="E6" s="25">
        <f>VLOOKUP($J$1,'Table 13 Data'!$A$6:$I$42,W$6,0)</f>
        <v>886442</v>
      </c>
      <c r="F6" s="25">
        <f>VLOOKUP($J$1,'Table 13 Data'!$A$6:$I$42,X$6,0)</f>
        <v>506552</v>
      </c>
      <c r="G6" s="25" t="str">
        <f>VLOOKUP($J$1,'Table 13 Data'!$A$6:$I$42,Y$6,0)</f>
        <v>--</v>
      </c>
      <c r="H6" s="25" t="str">
        <f>VLOOKUP($J$1,'Table 13 Data'!$A$6:$I$42,Z$6,0)</f>
        <v>--</v>
      </c>
      <c r="I6" s="25">
        <f>VLOOKUP($J$1,'Table 13 Data'!$A$6:$I$42,AA$6,0)</f>
        <v>2409</v>
      </c>
      <c r="T6" s="83">
        <v>2</v>
      </c>
      <c r="U6" s="83">
        <v>3</v>
      </c>
      <c r="V6" s="83">
        <v>4</v>
      </c>
      <c r="W6" s="83">
        <v>5</v>
      </c>
      <c r="X6" s="83">
        <v>6</v>
      </c>
      <c r="Y6" s="83">
        <v>7</v>
      </c>
      <c r="Z6" s="83">
        <v>8</v>
      </c>
      <c r="AA6" s="83">
        <v>9</v>
      </c>
      <c r="AB6" s="83">
        <v>10</v>
      </c>
    </row>
    <row r="7" spans="1:28" s="83" customFormat="1" ht="12.75" x14ac:dyDescent="0.2">
      <c r="A7" s="109" t="s">
        <v>29</v>
      </c>
      <c r="B7" s="106">
        <f>VLOOKUP($J$1,'Table 13 Data'!$K$6:$S$42,T$6,0)</f>
        <v>2651815</v>
      </c>
      <c r="C7" s="106">
        <f>VLOOKUP($J$1,'Table 13 Data'!$K$6:$S$42,U$6,0)</f>
        <v>145280</v>
      </c>
      <c r="D7" s="106">
        <f>VLOOKUP($J$1,'Table 13 Data'!$K$6:$S$42,V$6,0)</f>
        <v>78070</v>
      </c>
      <c r="E7" s="106">
        <f>VLOOKUP($J$1,'Table 13 Data'!$K$6:$S$42,W$6,0)</f>
        <v>514415</v>
      </c>
      <c r="F7" s="106">
        <f>VLOOKUP($J$1,'Table 13 Data'!$K$6:$S$42,X$6,0)</f>
        <v>488900</v>
      </c>
      <c r="G7" s="106">
        <f>VLOOKUP($J$1,'Table 13 Data'!$K$6:$S$42,Y$6,0)</f>
        <v>644040</v>
      </c>
      <c r="H7" s="106">
        <f>VLOOKUP($J$1,'Table 13 Data'!$K$6:$S$42,Z$6,0)</f>
        <v>238410</v>
      </c>
      <c r="I7" s="106">
        <f>VLOOKUP($J$1,'Table 13 Data'!$K$6:$S$42,AA$6,0)</f>
        <v>1995</v>
      </c>
    </row>
    <row r="8" spans="1:28" s="83" customFormat="1" ht="14.45" customHeight="1" x14ac:dyDescent="0.2">
      <c r="A8" s="30">
        <v>1981</v>
      </c>
      <c r="B8" s="25">
        <f>VLOOKUP($J$1,'Table 13 Data'!$U$6:$AC$42,T$6,0)</f>
        <v>2507656</v>
      </c>
      <c r="C8" s="25">
        <f>VLOOKUP($J$1,'Table 13 Data'!$U$6:$AC$42,U$6,0)</f>
        <v>98402</v>
      </c>
      <c r="D8" s="25">
        <f>VLOOKUP($J$1,'Table 13 Data'!$U$6:$AC$42,V$6,0)</f>
        <v>33928</v>
      </c>
      <c r="E8" s="25">
        <f>VLOOKUP($J$1,'Table 13 Data'!$U$6:$AC$42,W$6,0)</f>
        <v>145762</v>
      </c>
      <c r="F8" s="25">
        <f>VLOOKUP($J$1,'Table 13 Data'!$U$6:$AC$42,X$6,0)</f>
        <v>142089</v>
      </c>
      <c r="G8" s="25">
        <f>VLOOKUP($J$1,'Table 13 Data'!$U$6:$AC$42,Y$6,0)</f>
        <v>176587</v>
      </c>
      <c r="H8" s="25">
        <f>VLOOKUP($J$1,'Table 13 Data'!$U$6:$AC$42,Z$6,0)</f>
        <v>109320</v>
      </c>
      <c r="I8" s="25">
        <f>VLOOKUP($J$1,'Table 13 Data'!$U$6:$AC$42,AA$6,0)</f>
        <v>2382</v>
      </c>
    </row>
    <row r="9" spans="1:28" s="83" customFormat="1" ht="12.75" x14ac:dyDescent="0.2">
      <c r="A9" s="109">
        <v>1991</v>
      </c>
      <c r="B9" s="106">
        <f>VLOOKUP($J$1,'Table 13 Data'!$AE$6:$AM$42,T$6,0)</f>
        <v>2763166</v>
      </c>
      <c r="C9" s="106">
        <f>VLOOKUP($J$1,'Table 13 Data'!$AE$6:$AM$42,U$6,0)</f>
        <v>75706</v>
      </c>
      <c r="D9" s="106">
        <f>VLOOKUP($J$1,'Table 13 Data'!$AE$6:$AM$42,V$6,0)</f>
        <v>38162</v>
      </c>
      <c r="E9" s="106">
        <f>VLOOKUP($J$1,'Table 13 Data'!$AE$6:$AM$42,W$6,0)</f>
        <v>55985</v>
      </c>
      <c r="F9" s="106">
        <f>VLOOKUP($J$1,'Table 13 Data'!$AE$6:$AM$42,X$6,0)</f>
        <v>55005</v>
      </c>
      <c r="G9" s="106">
        <f>VLOOKUP($J$1,'Table 13 Data'!$AE$6:$AM$42,Y$6,0)</f>
        <v>65917</v>
      </c>
      <c r="H9" s="106">
        <f>VLOOKUP($J$1,'Table 13 Data'!$AE$6:$AM$42,Z$6,0)</f>
        <v>74838</v>
      </c>
      <c r="I9" s="106">
        <f>VLOOKUP($J$1,'Table 13 Data'!$AE$6:$AM$42,AA$6,0)</f>
        <v>2037</v>
      </c>
    </row>
    <row r="10" spans="1:28" s="2" customFormat="1" x14ac:dyDescent="0.25">
      <c r="A10" s="42"/>
      <c r="B10" s="34"/>
      <c r="C10" s="34"/>
      <c r="D10" s="34"/>
      <c r="E10" s="34"/>
      <c r="F10" s="34"/>
      <c r="G10" s="34"/>
      <c r="H10" s="34"/>
      <c r="I10" s="34"/>
      <c r="J10" s="34"/>
      <c r="K10" s="1"/>
      <c r="L10" s="1"/>
      <c r="M10" s="1"/>
      <c r="N10" s="1"/>
      <c r="O10" s="1"/>
      <c r="P10" s="1"/>
      <c r="U10" s="1"/>
      <c r="V10" s="1"/>
      <c r="W10" s="1"/>
    </row>
    <row r="11" spans="1:28" s="2" customFormat="1" x14ac:dyDescent="0.25">
      <c r="A11" s="103"/>
      <c r="B11" s="608" t="s">
        <v>495</v>
      </c>
      <c r="C11" s="628" t="s">
        <v>328</v>
      </c>
      <c r="D11" s="628"/>
      <c r="E11" s="629" t="s">
        <v>579</v>
      </c>
      <c r="F11" s="608" t="s">
        <v>785</v>
      </c>
      <c r="G11" s="627" t="s">
        <v>494</v>
      </c>
      <c r="H11" s="34"/>
      <c r="I11" s="34"/>
      <c r="J11" s="34"/>
      <c r="K11" s="1"/>
      <c r="L11" s="1"/>
      <c r="M11" s="1"/>
      <c r="N11" s="1"/>
      <c r="O11" s="1"/>
      <c r="P11" s="1"/>
      <c r="U11" s="1"/>
      <c r="V11" s="1"/>
      <c r="W11" s="1"/>
    </row>
    <row r="12" spans="1:28" s="2" customFormat="1" ht="30" customHeight="1" x14ac:dyDescent="0.25">
      <c r="A12" s="177" t="s">
        <v>69</v>
      </c>
      <c r="B12" s="609"/>
      <c r="C12" s="176" t="s">
        <v>141</v>
      </c>
      <c r="D12" s="176" t="s">
        <v>142</v>
      </c>
      <c r="E12" s="608"/>
      <c r="F12" s="609"/>
      <c r="G12" s="608"/>
      <c r="H12" s="34"/>
      <c r="I12" s="34"/>
      <c r="J12" s="34"/>
      <c r="K12" s="1"/>
      <c r="L12" s="1"/>
      <c r="M12" s="1"/>
      <c r="N12" s="1"/>
      <c r="O12" s="1"/>
      <c r="P12" s="1"/>
      <c r="U12" s="1"/>
      <c r="V12" s="1"/>
      <c r="W12" s="1"/>
    </row>
    <row r="13" spans="1:28" s="2" customFormat="1" ht="14.45" customHeight="1" x14ac:dyDescent="0.25">
      <c r="A13" s="31">
        <v>2001</v>
      </c>
      <c r="B13" s="25">
        <f>VLOOKUP($J$1,'Table 13 Data'!$AR$6:$AX$42,T$6,0)</f>
        <v>3016030</v>
      </c>
      <c r="C13" s="25">
        <f>VLOOKUP($J$1,'Table 13 Data'!$AR$6:$AX$42,U$6,0)</f>
        <v>88963</v>
      </c>
      <c r="D13" s="25">
        <f>VLOOKUP($J$1,'Table 13 Data'!$AR$6:$AX$42,V$6,0)</f>
        <v>61024</v>
      </c>
      <c r="E13" s="25">
        <f>VLOOKUP($J$1,'Table 13 Data'!$AR$6:$AX$42,W$6,0)</f>
        <v>2781353</v>
      </c>
      <c r="F13" s="25">
        <f>VLOOKUP($J$1,'Table 13 Data'!$AR$6:$AX$42,X$6,0)</f>
        <v>26084</v>
      </c>
      <c r="G13" s="25">
        <f>VLOOKUP($J$1,'Table 13 Data'!$AR$6:$AX$42,Y$6,0)</f>
        <v>3180</v>
      </c>
      <c r="H13" s="34"/>
      <c r="I13" s="34"/>
      <c r="J13" s="34"/>
      <c r="K13" s="1"/>
      <c r="L13" s="1"/>
      <c r="M13" s="1"/>
      <c r="N13" s="1"/>
      <c r="O13" s="1"/>
      <c r="P13" s="1"/>
      <c r="U13" s="1"/>
      <c r="V13" s="1"/>
      <c r="W13" s="1"/>
    </row>
    <row r="14" spans="1:28" s="2" customFormat="1" ht="14.45" customHeight="1" x14ac:dyDescent="0.25">
      <c r="A14" s="110">
        <v>2011</v>
      </c>
      <c r="B14" s="106">
        <f>VLOOKUP($J$1,'Table 13 Data'!$AZ$6:$BF$42,T$6,0)</f>
        <v>3266173</v>
      </c>
      <c r="C14" s="106">
        <f>VLOOKUP($J$1,'Table 13 Data'!$AZ$6:$BF$42,U$6,0)</f>
        <v>128111</v>
      </c>
      <c r="D14" s="106">
        <f>VLOOKUP($J$1,'Table 13 Data'!$AZ$6:$BF$42,V$6,0)</f>
        <v>62670</v>
      </c>
      <c r="E14" s="106">
        <f>VLOOKUP($J$1,'Table 13 Data'!$AZ$6:$BF$42,W$6,0)</f>
        <v>3173762</v>
      </c>
      <c r="F14" s="106">
        <f>VLOOKUP($J$1,'Table 13 Data'!$AZ$6:$BF$42,X$6,0)</f>
        <v>35508</v>
      </c>
      <c r="G14" s="106">
        <f>VLOOKUP($J$1,'Table 13 Data'!$AZ$6:$BF$42,Y$6,0)</f>
        <v>2539</v>
      </c>
      <c r="H14" s="34"/>
      <c r="I14" s="34"/>
      <c r="J14" s="34"/>
      <c r="K14" s="1"/>
      <c r="L14" s="1"/>
      <c r="M14" s="1"/>
      <c r="N14" s="1"/>
      <c r="O14" s="1"/>
      <c r="P14" s="1"/>
      <c r="U14" s="1"/>
      <c r="V14" s="1"/>
      <c r="W14" s="1"/>
    </row>
    <row r="15" spans="1:28" s="2" customFormat="1" x14ac:dyDescent="0.25">
      <c r="A15" s="42"/>
      <c r="B15" s="34"/>
      <c r="C15" s="34"/>
      <c r="D15" s="34"/>
      <c r="E15" s="34"/>
      <c r="F15" s="34"/>
      <c r="G15" s="34"/>
      <c r="H15" s="34"/>
      <c r="I15" s="34"/>
      <c r="J15" s="34"/>
      <c r="K15" s="1"/>
      <c r="L15" s="1"/>
      <c r="M15" s="1"/>
      <c r="N15" s="1"/>
      <c r="O15" s="1"/>
      <c r="P15" s="1"/>
      <c r="U15" s="1"/>
      <c r="V15" s="1"/>
      <c r="W15" s="1"/>
    </row>
    <row r="16" spans="1:28" s="2" customFormat="1" x14ac:dyDescent="0.25">
      <c r="A16" s="42"/>
      <c r="B16" s="34"/>
      <c r="C16" s="34"/>
      <c r="D16" s="34"/>
      <c r="E16" s="34"/>
      <c r="F16" s="34"/>
      <c r="G16" s="34"/>
      <c r="H16" s="34"/>
      <c r="I16" s="34"/>
      <c r="J16" s="34"/>
      <c r="K16" s="1"/>
      <c r="L16" s="1"/>
      <c r="M16" s="1"/>
      <c r="N16" s="1"/>
      <c r="O16" s="1"/>
      <c r="P16" s="1"/>
      <c r="U16" s="1"/>
      <c r="V16" s="1"/>
      <c r="W16" s="1"/>
    </row>
    <row r="17" spans="1:23" s="83" customFormat="1" ht="14.45" customHeight="1" x14ac:dyDescent="0.2">
      <c r="A17" s="103"/>
      <c r="B17" s="608" t="s">
        <v>495</v>
      </c>
      <c r="C17" s="628" t="s">
        <v>328</v>
      </c>
      <c r="D17" s="628"/>
      <c r="E17" s="628" t="s">
        <v>329</v>
      </c>
      <c r="F17" s="628"/>
      <c r="G17" s="628"/>
      <c r="H17" s="608" t="s">
        <v>635</v>
      </c>
      <c r="I17" s="627" t="s">
        <v>494</v>
      </c>
    </row>
    <row r="18" spans="1:23" s="83" customFormat="1" ht="28.15" customHeight="1" x14ac:dyDescent="0.2">
      <c r="A18" s="112" t="s">
        <v>123</v>
      </c>
      <c r="B18" s="609"/>
      <c r="C18" s="115" t="s">
        <v>141</v>
      </c>
      <c r="D18" s="115" t="s">
        <v>142</v>
      </c>
      <c r="E18" s="115" t="s">
        <v>143</v>
      </c>
      <c r="F18" s="178" t="s">
        <v>634</v>
      </c>
      <c r="G18" s="115" t="s">
        <v>145</v>
      </c>
      <c r="H18" s="609"/>
      <c r="I18" s="608"/>
    </row>
    <row r="19" spans="1:23" s="83" customFormat="1" ht="14.45" customHeight="1" x14ac:dyDescent="0.2">
      <c r="A19" s="30" t="s">
        <v>28</v>
      </c>
      <c r="B19" s="32">
        <v>1</v>
      </c>
      <c r="C19" s="32">
        <f t="shared" ref="C19:F22" si="0">C6/$B6</f>
        <v>8.2363178221375191E-2</v>
      </c>
      <c r="D19" s="32">
        <f t="shared" si="0"/>
        <v>4.4501359207814714E-2</v>
      </c>
      <c r="E19" s="32">
        <f t="shared" si="0"/>
        <v>0.33347879703524913</v>
      </c>
      <c r="F19" s="32">
        <f t="shared" si="0"/>
        <v>0.19056447189528419</v>
      </c>
      <c r="G19" s="41" t="s">
        <v>2</v>
      </c>
      <c r="H19" s="41" t="s">
        <v>2</v>
      </c>
      <c r="I19" s="521">
        <f>I6/$B6</f>
        <v>9.0626394288392819E-4</v>
      </c>
    </row>
    <row r="20" spans="1:23" s="83" customFormat="1" ht="12.75" x14ac:dyDescent="0.2">
      <c r="A20" s="109" t="s">
        <v>29</v>
      </c>
      <c r="B20" s="111">
        <v>1</v>
      </c>
      <c r="C20" s="111">
        <f t="shared" si="0"/>
        <v>5.4785118871414483E-2</v>
      </c>
      <c r="D20" s="111">
        <f t="shared" si="0"/>
        <v>2.9440213589560359E-2</v>
      </c>
      <c r="E20" s="111">
        <f t="shared" si="0"/>
        <v>0.19398600581111428</v>
      </c>
      <c r="F20" s="111">
        <f t="shared" si="0"/>
        <v>0.18436429388927961</v>
      </c>
      <c r="G20" s="111">
        <f t="shared" ref="G20:H22" si="1">G7/$B7</f>
        <v>0.24286762085590435</v>
      </c>
      <c r="H20" s="111">
        <f t="shared" si="1"/>
        <v>8.9904461661164142E-2</v>
      </c>
      <c r="I20" s="522">
        <f>I7/$B7</f>
        <v>7.5231492392945965E-4</v>
      </c>
    </row>
    <row r="21" spans="1:23" s="83" customFormat="1" ht="14.45" customHeight="1" x14ac:dyDescent="0.2">
      <c r="A21" s="30">
        <v>1981</v>
      </c>
      <c r="B21" s="32">
        <v>1</v>
      </c>
      <c r="C21" s="32">
        <f t="shared" si="0"/>
        <v>3.9240629496230743E-2</v>
      </c>
      <c r="D21" s="32">
        <f t="shared" si="0"/>
        <v>1.3529766443244209E-2</v>
      </c>
      <c r="E21" s="32">
        <f t="shared" si="0"/>
        <v>5.8126792510615491E-2</v>
      </c>
      <c r="F21" s="32">
        <f t="shared" si="0"/>
        <v>5.6662078052173027E-2</v>
      </c>
      <c r="G21" s="32">
        <f t="shared" si="1"/>
        <v>7.0419148399940026E-2</v>
      </c>
      <c r="H21" s="32">
        <f t="shared" si="1"/>
        <v>4.359449621479182E-2</v>
      </c>
      <c r="I21" s="521">
        <f>I8/$B8</f>
        <v>9.49891053637341E-4</v>
      </c>
    </row>
    <row r="22" spans="1:23" s="83" customFormat="1" ht="12.75" x14ac:dyDescent="0.2">
      <c r="A22" s="109">
        <v>1991</v>
      </c>
      <c r="B22" s="111">
        <v>1</v>
      </c>
      <c r="C22" s="111">
        <f t="shared" si="0"/>
        <v>2.7398281536469397E-2</v>
      </c>
      <c r="D22" s="111">
        <f t="shared" si="0"/>
        <v>1.3810969011633756E-2</v>
      </c>
      <c r="E22" s="111">
        <f t="shared" si="0"/>
        <v>2.0261178662447352E-2</v>
      </c>
      <c r="F22" s="111">
        <f t="shared" si="0"/>
        <v>1.9906513036133191E-2</v>
      </c>
      <c r="G22" s="111">
        <f t="shared" si="1"/>
        <v>2.3855606214031298E-2</v>
      </c>
      <c r="H22" s="111">
        <f t="shared" si="1"/>
        <v>2.7084149124591138E-2</v>
      </c>
      <c r="I22" s="522">
        <f>I9/$B9</f>
        <v>7.3719783755300989E-4</v>
      </c>
    </row>
    <row r="24" spans="1:23" s="2" customFormat="1" x14ac:dyDescent="0.25">
      <c r="A24" s="103"/>
      <c r="B24" s="608" t="s">
        <v>495</v>
      </c>
      <c r="C24" s="628" t="s">
        <v>328</v>
      </c>
      <c r="D24" s="628"/>
      <c r="E24" s="629" t="s">
        <v>579</v>
      </c>
      <c r="F24" s="608" t="s">
        <v>785</v>
      </c>
      <c r="G24" s="627" t="s">
        <v>494</v>
      </c>
      <c r="H24" s="34"/>
      <c r="I24" s="34"/>
      <c r="J24" s="34"/>
      <c r="K24" s="1"/>
      <c r="L24" s="1"/>
      <c r="M24" s="1"/>
      <c r="N24" s="1"/>
      <c r="O24" s="1"/>
      <c r="P24" s="1"/>
      <c r="U24" s="1"/>
      <c r="V24" s="1"/>
      <c r="W24" s="1"/>
    </row>
    <row r="25" spans="1:23" s="2" customFormat="1" ht="30" customHeight="1" x14ac:dyDescent="0.25">
      <c r="A25" s="287" t="s">
        <v>123</v>
      </c>
      <c r="B25" s="609"/>
      <c r="C25" s="178" t="s">
        <v>141</v>
      </c>
      <c r="D25" s="178" t="s">
        <v>142</v>
      </c>
      <c r="E25" s="608"/>
      <c r="F25" s="609"/>
      <c r="G25" s="608"/>
      <c r="H25" s="34"/>
      <c r="I25" s="34"/>
      <c r="J25" s="34"/>
      <c r="K25" s="1"/>
      <c r="L25" s="1"/>
      <c r="M25" s="1"/>
      <c r="N25" s="1"/>
      <c r="O25" s="1"/>
      <c r="P25" s="1"/>
      <c r="U25" s="1"/>
      <c r="V25" s="1"/>
      <c r="W25" s="1"/>
    </row>
    <row r="26" spans="1:23" s="2" customFormat="1" ht="14.45" customHeight="1" x14ac:dyDescent="0.25">
      <c r="A26" s="31">
        <v>2001</v>
      </c>
      <c r="B26" s="32">
        <v>1</v>
      </c>
      <c r="C26" s="32">
        <f>C13/$B13</f>
        <v>2.9496722512707102E-2</v>
      </c>
      <c r="D26" s="32">
        <f t="shared" ref="D26:G26" si="2">D13/$B13</f>
        <v>2.0233220491838608E-2</v>
      </c>
      <c r="E26" s="32">
        <f t="shared" si="2"/>
        <v>0.92219009757860504</v>
      </c>
      <c r="F26" s="32">
        <f t="shared" si="2"/>
        <v>8.6484550883114564E-3</v>
      </c>
      <c r="G26" s="521">
        <f t="shared" si="2"/>
        <v>1.0543661700977776E-3</v>
      </c>
      <c r="H26" s="34"/>
      <c r="I26" s="34"/>
      <c r="J26" s="34"/>
      <c r="K26" s="1"/>
      <c r="L26" s="1"/>
      <c r="M26" s="1"/>
      <c r="N26" s="1"/>
      <c r="O26" s="1"/>
      <c r="P26" s="1"/>
      <c r="U26" s="1"/>
      <c r="V26" s="1"/>
      <c r="W26" s="1"/>
    </row>
    <row r="27" spans="1:23" s="2" customFormat="1" ht="14.45" customHeight="1" x14ac:dyDescent="0.25">
      <c r="A27" s="110">
        <v>2011</v>
      </c>
      <c r="B27" s="111">
        <v>1</v>
      </c>
      <c r="C27" s="111">
        <f>C14/$B14</f>
        <v>3.9223580624786258E-2</v>
      </c>
      <c r="D27" s="111">
        <f t="shared" ref="D27:G27" si="3">D14/$B14</f>
        <v>1.9187593553678876E-2</v>
      </c>
      <c r="E27" s="111">
        <f t="shared" si="3"/>
        <v>0.97170664260588768</v>
      </c>
      <c r="F27" s="111">
        <f t="shared" si="3"/>
        <v>1.08714388368283E-2</v>
      </c>
      <c r="G27" s="522">
        <f t="shared" si="3"/>
        <v>7.7736237486501791E-4</v>
      </c>
      <c r="H27" s="34"/>
      <c r="I27" s="34"/>
      <c r="J27" s="34"/>
      <c r="K27" s="1"/>
      <c r="L27" s="1"/>
      <c r="M27" s="1"/>
      <c r="N27" s="1"/>
      <c r="O27" s="1"/>
      <c r="P27" s="1"/>
      <c r="U27" s="1"/>
      <c r="V27" s="1"/>
      <c r="W27" s="1"/>
    </row>
    <row r="28" spans="1:23" s="2" customFormat="1" ht="14.45" customHeight="1" x14ac:dyDescent="0.25">
      <c r="A28" s="190"/>
      <c r="B28" s="113"/>
      <c r="C28" s="113"/>
      <c r="D28" s="113"/>
      <c r="E28" s="113"/>
      <c r="F28" s="113"/>
      <c r="G28" s="113"/>
      <c r="H28" s="34"/>
      <c r="I28" s="34"/>
      <c r="J28" s="34"/>
      <c r="K28" s="1"/>
      <c r="L28" s="1"/>
      <c r="M28" s="1"/>
      <c r="N28" s="1"/>
      <c r="O28" s="1"/>
      <c r="P28" s="1"/>
      <c r="U28" s="1"/>
      <c r="V28" s="1"/>
      <c r="W28" s="1"/>
    </row>
    <row r="29" spans="1:23" x14ac:dyDescent="0.25">
      <c r="A29" s="182" t="s">
        <v>617</v>
      </c>
    </row>
    <row r="30" spans="1:23" x14ac:dyDescent="0.25">
      <c r="A30" s="83" t="s">
        <v>633</v>
      </c>
    </row>
    <row r="31" spans="1:23" x14ac:dyDescent="0.25">
      <c r="A31" s="83" t="s">
        <v>786</v>
      </c>
    </row>
    <row r="32" spans="1:23" x14ac:dyDescent="0.25">
      <c r="A32" s="83"/>
    </row>
    <row r="33" spans="1:1" x14ac:dyDescent="0.25">
      <c r="A33" s="182" t="s">
        <v>618</v>
      </c>
    </row>
    <row r="34" spans="1:1" x14ac:dyDescent="0.25">
      <c r="A34" s="83" t="s">
        <v>804</v>
      </c>
    </row>
    <row r="35" spans="1:1" x14ac:dyDescent="0.25">
      <c r="A35" s="83" t="s">
        <v>805</v>
      </c>
    </row>
    <row r="36" spans="1:1" x14ac:dyDescent="0.25">
      <c r="A36" s="83" t="s">
        <v>806</v>
      </c>
    </row>
    <row r="37" spans="1:1" x14ac:dyDescent="0.25">
      <c r="A37" s="83" t="s">
        <v>807</v>
      </c>
    </row>
    <row r="38" spans="1:1" x14ac:dyDescent="0.25">
      <c r="A38" s="83"/>
    </row>
    <row r="39" spans="1:1" x14ac:dyDescent="0.25">
      <c r="A39" s="184" t="s">
        <v>616</v>
      </c>
    </row>
    <row r="40" spans="1:1" x14ac:dyDescent="0.25">
      <c r="A40" s="95"/>
    </row>
    <row r="74" spans="1:1" hidden="1" x14ac:dyDescent="0.25">
      <c r="A74" s="1" t="s">
        <v>31</v>
      </c>
    </row>
    <row r="75" spans="1:1" hidden="1" x14ac:dyDescent="0.25">
      <c r="A75" s="1" t="s">
        <v>32</v>
      </c>
    </row>
    <row r="76" spans="1:1" hidden="1" x14ac:dyDescent="0.25">
      <c r="A76" s="1" t="s">
        <v>33</v>
      </c>
    </row>
    <row r="77" spans="1:1" hidden="1" x14ac:dyDescent="0.25">
      <c r="A77" s="1" t="s">
        <v>34</v>
      </c>
    </row>
    <row r="78" spans="1:1" hidden="1" x14ac:dyDescent="0.25">
      <c r="A78" s="1" t="s">
        <v>35</v>
      </c>
    </row>
    <row r="79" spans="1:1" hidden="1" x14ac:dyDescent="0.25">
      <c r="A79" s="1" t="s">
        <v>36</v>
      </c>
    </row>
    <row r="80" spans="1:1" hidden="1" x14ac:dyDescent="0.25">
      <c r="A80" s="1" t="s">
        <v>37</v>
      </c>
    </row>
    <row r="81" spans="1:1" hidden="1" x14ac:dyDescent="0.25">
      <c r="A81" s="1" t="s">
        <v>38</v>
      </c>
    </row>
    <row r="82" spans="1:1" hidden="1" x14ac:dyDescent="0.25">
      <c r="A82" s="1" t="s">
        <v>39</v>
      </c>
    </row>
    <row r="83" spans="1:1" hidden="1" x14ac:dyDescent="0.25">
      <c r="A83" s="1" t="s">
        <v>40</v>
      </c>
    </row>
    <row r="84" spans="1:1" hidden="1" x14ac:dyDescent="0.25">
      <c r="A84" s="1" t="s">
        <v>41</v>
      </c>
    </row>
    <row r="85" spans="1:1" hidden="1" x14ac:dyDescent="0.25">
      <c r="A85" s="1" t="s">
        <v>42</v>
      </c>
    </row>
    <row r="86" spans="1:1" hidden="1" x14ac:dyDescent="0.25">
      <c r="A86" s="1" t="s">
        <v>43</v>
      </c>
    </row>
    <row r="87" spans="1:1" hidden="1" x14ac:dyDescent="0.25">
      <c r="A87" s="1" t="s">
        <v>44</v>
      </c>
    </row>
    <row r="88" spans="1:1" hidden="1" x14ac:dyDescent="0.25">
      <c r="A88" s="1" t="s">
        <v>45</v>
      </c>
    </row>
    <row r="89" spans="1:1" hidden="1" x14ac:dyDescent="0.25">
      <c r="A89" s="1" t="s">
        <v>46</v>
      </c>
    </row>
    <row r="90" spans="1:1" hidden="1" x14ac:dyDescent="0.25">
      <c r="A90" s="1" t="s">
        <v>47</v>
      </c>
    </row>
    <row r="91" spans="1:1" hidden="1" x14ac:dyDescent="0.25">
      <c r="A91" s="1" t="s">
        <v>48</v>
      </c>
    </row>
    <row r="92" spans="1:1" hidden="1" x14ac:dyDescent="0.25">
      <c r="A92" s="1" t="s">
        <v>49</v>
      </c>
    </row>
    <row r="93" spans="1:1" hidden="1" x14ac:dyDescent="0.25">
      <c r="A93" s="1" t="s">
        <v>50</v>
      </c>
    </row>
    <row r="94" spans="1:1" hidden="1" x14ac:dyDescent="0.25">
      <c r="A94" s="1" t="s">
        <v>51</v>
      </c>
    </row>
    <row r="95" spans="1:1" hidden="1" x14ac:dyDescent="0.25">
      <c r="A95" s="1" t="s">
        <v>52</v>
      </c>
    </row>
    <row r="96" spans="1:1" hidden="1" x14ac:dyDescent="0.25">
      <c r="A96" s="1" t="s">
        <v>53</v>
      </c>
    </row>
    <row r="97" spans="1:1" hidden="1" x14ac:dyDescent="0.25">
      <c r="A97" s="1" t="s">
        <v>54</v>
      </c>
    </row>
    <row r="98" spans="1:1" hidden="1" x14ac:dyDescent="0.25">
      <c r="A98" s="1" t="s">
        <v>55</v>
      </c>
    </row>
    <row r="99" spans="1:1" hidden="1" x14ac:dyDescent="0.25">
      <c r="A99" s="1" t="s">
        <v>56</v>
      </c>
    </row>
    <row r="100" spans="1:1" hidden="1" x14ac:dyDescent="0.25">
      <c r="A100" s="1" t="s">
        <v>57</v>
      </c>
    </row>
    <row r="101" spans="1:1" hidden="1" x14ac:dyDescent="0.25">
      <c r="A101" s="1" t="s">
        <v>58</v>
      </c>
    </row>
    <row r="102" spans="1:1" hidden="1" x14ac:dyDescent="0.25">
      <c r="A102" s="1" t="s">
        <v>59</v>
      </c>
    </row>
    <row r="103" spans="1:1" hidden="1" x14ac:dyDescent="0.25">
      <c r="A103" s="1" t="s">
        <v>60</v>
      </c>
    </row>
    <row r="104" spans="1:1" hidden="1" x14ac:dyDescent="0.25">
      <c r="A104" s="1" t="s">
        <v>61</v>
      </c>
    </row>
    <row r="105" spans="1:1" hidden="1" x14ac:dyDescent="0.25">
      <c r="A105" s="1" t="s">
        <v>62</v>
      </c>
    </row>
    <row r="106" spans="1:1" hidden="1" x14ac:dyDescent="0.25">
      <c r="A106" s="1" t="s">
        <v>63</v>
      </c>
    </row>
    <row r="107" spans="1:1" hidden="1" x14ac:dyDescent="0.25">
      <c r="A107" s="1" t="s">
        <v>64</v>
      </c>
    </row>
    <row r="108" spans="1:1" hidden="1" x14ac:dyDescent="0.25">
      <c r="A108" s="1" t="s">
        <v>65</v>
      </c>
    </row>
    <row r="109" spans="1:1" hidden="1" x14ac:dyDescent="0.25">
      <c r="A109" s="1" t="s">
        <v>66</v>
      </c>
    </row>
    <row r="110" spans="1:1" hidden="1" x14ac:dyDescent="0.25">
      <c r="A110" s="1" t="s">
        <v>67</v>
      </c>
    </row>
    <row r="111" spans="1:1" hidden="1" x14ac:dyDescent="0.25"/>
  </sheetData>
  <mergeCells count="21">
    <mergeCell ref="B24:B25"/>
    <mergeCell ref="C24:D24"/>
    <mergeCell ref="E24:E25"/>
    <mergeCell ref="F24:F25"/>
    <mergeCell ref="G24:G25"/>
    <mergeCell ref="B11:B12"/>
    <mergeCell ref="C11:D11"/>
    <mergeCell ref="E11:E12"/>
    <mergeCell ref="F11:F12"/>
    <mergeCell ref="G11:G12"/>
    <mergeCell ref="J1:L1"/>
    <mergeCell ref="B4:B5"/>
    <mergeCell ref="C4:D4"/>
    <mergeCell ref="E4:G4"/>
    <mergeCell ref="H4:H5"/>
    <mergeCell ref="I4:I5"/>
    <mergeCell ref="I17:I18"/>
    <mergeCell ref="B17:B18"/>
    <mergeCell ref="C17:D17"/>
    <mergeCell ref="E17:G17"/>
    <mergeCell ref="H17:H18"/>
  </mergeCells>
  <dataValidations count="1">
    <dataValidation type="list" allowBlank="1" showInputMessage="1" showErrorMessage="1" sqref="L65528:L65540 WVQ983047 WLU983047 WBY983047 VSC983047 VIG983047 UYK983047 UOO983047 UES983047 TUW983047 TLA983047 TBE983047 SRI983047 SHM983047 RXQ983047 RNU983047 RDY983047 QUC983047 QKG983047 QAK983047 PQO983047 PGS983047 OWW983047 ONA983047 ODE983047 NTI983047 NJM983047 MZQ983047 MPU983047 MFY983047 LWC983047 LMG983047 LCK983047 KSO983047 KIS983047 JYW983047 JPA983047 JFE983047 IVI983047 ILM983047 IBQ983047 HRU983047 HHY983047 GYC983047 GOG983047 GEK983047 FUO983047 FKS983047 FAW983047 ERA983047 EHE983047 DXI983047 DNM983047 DDQ983047 CTU983047 CJY983047 CAC983047 BQG983047 BGK983047 AWO983047 AMS983047 ACW983047 TA983047 JE983047 I983047 WVQ917511 WLU917511 WBY917511 VSC917511 VIG917511 UYK917511 UOO917511 UES917511 TUW917511 TLA917511 TBE917511 SRI917511 SHM917511 RXQ917511 RNU917511 RDY917511 QUC917511 QKG917511 QAK917511 PQO917511 PGS917511 OWW917511 ONA917511 ODE917511 NTI917511 NJM917511 MZQ917511 MPU917511 MFY917511 LWC917511 LMG917511 LCK917511 KSO917511 KIS917511 JYW917511 JPA917511 JFE917511 IVI917511 ILM917511 IBQ917511 HRU917511 HHY917511 GYC917511 GOG917511 GEK917511 FUO917511 FKS917511 FAW917511 ERA917511 EHE917511 DXI917511 DNM917511 DDQ917511 CTU917511 CJY917511 CAC917511 BQG917511 BGK917511 AWO917511 AMS917511 ACW917511 TA917511 JE917511 I917511 WVQ851975 WLU851975 WBY851975 VSC851975 VIG851975 UYK851975 UOO851975 UES851975 TUW851975 TLA851975 TBE851975 SRI851975 SHM851975 RXQ851975 RNU851975 RDY851975 QUC851975 QKG851975 QAK851975 PQO851975 PGS851975 OWW851975 ONA851975 ODE851975 NTI851975 NJM851975 MZQ851975 MPU851975 MFY851975 LWC851975 LMG851975 LCK851975 KSO851975 KIS851975 JYW851975 JPA851975 JFE851975 IVI851975 ILM851975 IBQ851975 HRU851975 HHY851975 GYC851975 GOG851975 GEK851975 FUO851975 FKS851975 FAW851975 ERA851975 EHE851975 DXI851975 DNM851975 DDQ851975 CTU851975 CJY851975 CAC851975 BQG851975 BGK851975 AWO851975 AMS851975 ACW851975 TA851975 JE851975 I851975 WVQ786439 WLU786439 WBY786439 VSC786439 VIG786439 UYK786439 UOO786439 UES786439 TUW786439 TLA786439 TBE786439 SRI786439 SHM786439 RXQ786439 RNU786439 RDY786439 QUC786439 QKG786439 QAK786439 PQO786439 PGS786439 OWW786439 ONA786439 ODE786439 NTI786439 NJM786439 MZQ786439 MPU786439 MFY786439 LWC786439 LMG786439 LCK786439 KSO786439 KIS786439 JYW786439 JPA786439 JFE786439 IVI786439 ILM786439 IBQ786439 HRU786439 HHY786439 GYC786439 GOG786439 GEK786439 FUO786439 FKS786439 FAW786439 ERA786439 EHE786439 DXI786439 DNM786439 DDQ786439 CTU786439 CJY786439 CAC786439 BQG786439 BGK786439 AWO786439 AMS786439 ACW786439 TA786439 JE786439 I786439 WVQ720903 WLU720903 WBY720903 VSC720903 VIG720903 UYK720903 UOO720903 UES720903 TUW720903 TLA720903 TBE720903 SRI720903 SHM720903 RXQ720903 RNU720903 RDY720903 QUC720903 QKG720903 QAK720903 PQO720903 PGS720903 OWW720903 ONA720903 ODE720903 NTI720903 NJM720903 MZQ720903 MPU720903 MFY720903 LWC720903 LMG720903 LCK720903 KSO720903 KIS720903 JYW720903 JPA720903 JFE720903 IVI720903 ILM720903 IBQ720903 HRU720903 HHY720903 GYC720903 GOG720903 GEK720903 FUO720903 FKS720903 FAW720903 ERA720903 EHE720903 DXI720903 DNM720903 DDQ720903 CTU720903 CJY720903 CAC720903 BQG720903 BGK720903 AWO720903 AMS720903 ACW720903 TA720903 JE720903 I720903 WVQ655367 WLU655367 WBY655367 VSC655367 VIG655367 UYK655367 UOO655367 UES655367 TUW655367 TLA655367 TBE655367 SRI655367 SHM655367 RXQ655367 RNU655367 RDY655367 QUC655367 QKG655367 QAK655367 PQO655367 PGS655367 OWW655367 ONA655367 ODE655367 NTI655367 NJM655367 MZQ655367 MPU655367 MFY655367 LWC655367 LMG655367 LCK655367 KSO655367 KIS655367 JYW655367 JPA655367 JFE655367 IVI655367 ILM655367 IBQ655367 HRU655367 HHY655367 GYC655367 GOG655367 GEK655367 FUO655367 FKS655367 FAW655367 ERA655367 EHE655367 DXI655367 DNM655367 DDQ655367 CTU655367 CJY655367 CAC655367 BQG655367 BGK655367 AWO655367 AMS655367 ACW655367 TA655367 JE655367 I655367 WVQ589831 WLU589831 WBY589831 VSC589831 VIG589831 UYK589831 UOO589831 UES589831 TUW589831 TLA589831 TBE589831 SRI589831 SHM589831 RXQ589831 RNU589831 RDY589831 QUC589831 QKG589831 QAK589831 PQO589831 PGS589831 OWW589831 ONA589831 ODE589831 NTI589831 NJM589831 MZQ589831 MPU589831 MFY589831 LWC589831 LMG589831 LCK589831 KSO589831 KIS589831 JYW589831 JPA589831 JFE589831 IVI589831 ILM589831 IBQ589831 HRU589831 HHY589831 GYC589831 GOG589831 GEK589831 FUO589831 FKS589831 FAW589831 ERA589831 EHE589831 DXI589831 DNM589831 DDQ589831 CTU589831 CJY589831 CAC589831 BQG589831 BGK589831 AWO589831 AMS589831 ACW589831 TA589831 JE589831 I589831 WVQ524295 WLU524295 WBY524295 VSC524295 VIG524295 UYK524295 UOO524295 UES524295 TUW524295 TLA524295 TBE524295 SRI524295 SHM524295 RXQ524295 RNU524295 RDY524295 QUC524295 QKG524295 QAK524295 PQO524295 PGS524295 OWW524295 ONA524295 ODE524295 NTI524295 NJM524295 MZQ524295 MPU524295 MFY524295 LWC524295 LMG524295 LCK524295 KSO524295 KIS524295 JYW524295 JPA524295 JFE524295 IVI524295 ILM524295 IBQ524295 HRU524295 HHY524295 GYC524295 GOG524295 GEK524295 FUO524295 FKS524295 FAW524295 ERA524295 EHE524295 DXI524295 DNM524295 DDQ524295 CTU524295 CJY524295 CAC524295 BQG524295 BGK524295 AWO524295 AMS524295 ACW524295 TA524295 JE524295 I524295 WVQ458759 WLU458759 WBY458759 VSC458759 VIG458759 UYK458759 UOO458759 UES458759 TUW458759 TLA458759 TBE458759 SRI458759 SHM458759 RXQ458759 RNU458759 RDY458759 QUC458759 QKG458759 QAK458759 PQO458759 PGS458759 OWW458759 ONA458759 ODE458759 NTI458759 NJM458759 MZQ458759 MPU458759 MFY458759 LWC458759 LMG458759 LCK458759 KSO458759 KIS458759 JYW458759 JPA458759 JFE458759 IVI458759 ILM458759 IBQ458759 HRU458759 HHY458759 GYC458759 GOG458759 GEK458759 FUO458759 FKS458759 FAW458759 ERA458759 EHE458759 DXI458759 DNM458759 DDQ458759 CTU458759 CJY458759 CAC458759 BQG458759 BGK458759 AWO458759 AMS458759 ACW458759 TA458759 JE458759 I458759 WVQ393223 WLU393223 WBY393223 VSC393223 VIG393223 UYK393223 UOO393223 UES393223 TUW393223 TLA393223 TBE393223 SRI393223 SHM393223 RXQ393223 RNU393223 RDY393223 QUC393223 QKG393223 QAK393223 PQO393223 PGS393223 OWW393223 ONA393223 ODE393223 NTI393223 NJM393223 MZQ393223 MPU393223 MFY393223 LWC393223 LMG393223 LCK393223 KSO393223 KIS393223 JYW393223 JPA393223 JFE393223 IVI393223 ILM393223 IBQ393223 HRU393223 HHY393223 GYC393223 GOG393223 GEK393223 FUO393223 FKS393223 FAW393223 ERA393223 EHE393223 DXI393223 DNM393223 DDQ393223 CTU393223 CJY393223 CAC393223 BQG393223 BGK393223 AWO393223 AMS393223 ACW393223 TA393223 JE393223 I393223 WVQ327687 WLU327687 WBY327687 VSC327687 VIG327687 UYK327687 UOO327687 UES327687 TUW327687 TLA327687 TBE327687 SRI327687 SHM327687 RXQ327687 RNU327687 RDY327687 QUC327687 QKG327687 QAK327687 PQO327687 PGS327687 OWW327687 ONA327687 ODE327687 NTI327687 NJM327687 MZQ327687 MPU327687 MFY327687 LWC327687 LMG327687 LCK327687 KSO327687 KIS327687 JYW327687 JPA327687 JFE327687 IVI327687 ILM327687 IBQ327687 HRU327687 HHY327687 GYC327687 GOG327687 GEK327687 FUO327687 FKS327687 FAW327687 ERA327687 EHE327687 DXI327687 DNM327687 DDQ327687 CTU327687 CJY327687 CAC327687 BQG327687 BGK327687 AWO327687 AMS327687 ACW327687 TA327687 JE327687 I327687 WVQ262151 WLU262151 WBY262151 VSC262151 VIG262151 UYK262151 UOO262151 UES262151 TUW262151 TLA262151 TBE262151 SRI262151 SHM262151 RXQ262151 RNU262151 RDY262151 QUC262151 QKG262151 QAK262151 PQO262151 PGS262151 OWW262151 ONA262151 ODE262151 NTI262151 NJM262151 MZQ262151 MPU262151 MFY262151 LWC262151 LMG262151 LCK262151 KSO262151 KIS262151 JYW262151 JPA262151 JFE262151 IVI262151 ILM262151 IBQ262151 HRU262151 HHY262151 GYC262151 GOG262151 GEK262151 FUO262151 FKS262151 FAW262151 ERA262151 EHE262151 DXI262151 DNM262151 DDQ262151 CTU262151 CJY262151 CAC262151 BQG262151 BGK262151 AWO262151 AMS262151 ACW262151 TA262151 JE262151 I262151 WVQ196615 WLU196615 WBY196615 VSC196615 VIG196615 UYK196615 UOO196615 UES196615 TUW196615 TLA196615 TBE196615 SRI196615 SHM196615 RXQ196615 RNU196615 RDY196615 QUC196615 QKG196615 QAK196615 PQO196615 PGS196615 OWW196615 ONA196615 ODE196615 NTI196615 NJM196615 MZQ196615 MPU196615 MFY196615 LWC196615 LMG196615 LCK196615 KSO196615 KIS196615 JYW196615 JPA196615 JFE196615 IVI196615 ILM196615 IBQ196615 HRU196615 HHY196615 GYC196615 GOG196615 GEK196615 FUO196615 FKS196615 FAW196615 ERA196615 EHE196615 DXI196615 DNM196615 DDQ196615 CTU196615 CJY196615 CAC196615 BQG196615 BGK196615 AWO196615 AMS196615 ACW196615 TA196615 JE196615 I196615 WVQ131079 WLU131079 WBY131079 VSC131079 VIG131079 UYK131079 UOO131079 UES131079 TUW131079 TLA131079 TBE131079 SRI131079 SHM131079 RXQ131079 RNU131079 RDY131079 QUC131079 QKG131079 QAK131079 PQO131079 PGS131079 OWW131079 ONA131079 ODE131079 NTI131079 NJM131079 MZQ131079 MPU131079 MFY131079 LWC131079 LMG131079 LCK131079 KSO131079 KIS131079 JYW131079 JPA131079 JFE131079 IVI131079 ILM131079 IBQ131079 HRU131079 HHY131079 GYC131079 GOG131079 GEK131079 FUO131079 FKS131079 FAW131079 ERA131079 EHE131079 DXI131079 DNM131079 DDQ131079 CTU131079 CJY131079 CAC131079 BQG131079 BGK131079 AWO131079 AMS131079 ACW131079 TA131079 JE131079 I131079 WVQ65543 WLU65543 WBY65543 VSC65543 VIG65543 UYK65543 UOO65543 UES65543 TUW65543 TLA65543 TBE65543 SRI65543 SHM65543 RXQ65543 RNU65543 RDY65543 QUC65543 QKG65543 QAK65543 PQO65543 PGS65543 OWW65543 ONA65543 ODE65543 NTI65543 NJM65543 MZQ65543 MPU65543 MFY65543 LWC65543 LMG65543 LCK65543 KSO65543 KIS65543 JYW65543 JPA65543 JFE65543 IVI65543 ILM65543 IBQ65543 HRU65543 HHY65543 GYC65543 GOG65543 GEK65543 FUO65543 FKS65543 FAW65543 ERA65543 EHE65543 DXI65543 DNM65543 DDQ65543 CTU65543 CJY65543 CAC65543 BQG65543 BGK65543 AWO65543 AMS65543 ACW65543 TA65543 JE65543 I65543 WVQ3 WLU3 WBY3 VSC3 VIG3 UYK3 UOO3 UES3 TUW3 TLA3 TBE3 SRI3 SHM3 RXQ3 RNU3 RDY3 QUC3 QKG3 QAK3 PQO3 PGS3 OWW3 ONA3 ODE3 NTI3 NJM3 MZQ3 MPU3 MFY3 LWC3 LMG3 LCK3 KSO3 KIS3 JYW3 JPA3 JFE3 IVI3 ILM3 IBQ3 HRU3 HHY3 GYC3 GOG3 GEK3 FUO3 FKS3 FAW3 ERA3 EHE3 DXI3 DNM3 DDQ3 CTU3 CJY3 CAC3 BQG3 BGK3 AWO3 AMS3 ACW3 TA3 JE3 J1 WVT1048568:WVT1048576 WLX1048568:WLX1048576 WCB1048568:WCB1048576 VSF1048568:VSF1048576 VIJ1048568:VIJ1048576 UYN1048568:UYN1048576 UOR1048568:UOR1048576 UEV1048568:UEV1048576 TUZ1048568:TUZ1048576 TLD1048568:TLD1048576 TBH1048568:TBH1048576 SRL1048568:SRL1048576 SHP1048568:SHP1048576 RXT1048568:RXT1048576 RNX1048568:RNX1048576 REB1048568:REB1048576 QUF1048568:QUF1048576 QKJ1048568:QKJ1048576 QAN1048568:QAN1048576 PQR1048568:PQR1048576 PGV1048568:PGV1048576 OWZ1048568:OWZ1048576 OND1048568:OND1048576 ODH1048568:ODH1048576 NTL1048568:NTL1048576 NJP1048568:NJP1048576 MZT1048568:MZT1048576 MPX1048568:MPX1048576 MGB1048568:MGB1048576 LWF1048568:LWF1048576 LMJ1048568:LMJ1048576 LCN1048568:LCN1048576 KSR1048568:KSR1048576 KIV1048568:KIV1048576 JYZ1048568:JYZ1048576 JPD1048568:JPD1048576 JFH1048568:JFH1048576 IVL1048568:IVL1048576 ILP1048568:ILP1048576 IBT1048568:IBT1048576 HRX1048568:HRX1048576 HIB1048568:HIB1048576 GYF1048568:GYF1048576 GOJ1048568:GOJ1048576 GEN1048568:GEN1048576 FUR1048568:FUR1048576 FKV1048568:FKV1048576 FAZ1048568:FAZ1048576 ERD1048568:ERD1048576 EHH1048568:EHH1048576 DXL1048568:DXL1048576 DNP1048568:DNP1048576 DDT1048568:DDT1048576 CTX1048568:CTX1048576 CKB1048568:CKB1048576 CAF1048568:CAF1048576 BQJ1048568:BQJ1048576 BGN1048568:BGN1048576 AWR1048568:AWR1048576 AMV1048568:AMV1048576 ACZ1048568:ACZ1048576 TD1048568:TD1048576 JH1048568:JH1048576 L1048568:L1048576 WVT983032:WVT983044 WLX983032:WLX983044 WCB983032:WCB983044 VSF983032:VSF983044 VIJ983032:VIJ983044 UYN983032:UYN983044 UOR983032:UOR983044 UEV983032:UEV983044 TUZ983032:TUZ983044 TLD983032:TLD983044 TBH983032:TBH983044 SRL983032:SRL983044 SHP983032:SHP983044 RXT983032:RXT983044 RNX983032:RNX983044 REB983032:REB983044 QUF983032:QUF983044 QKJ983032:QKJ983044 QAN983032:QAN983044 PQR983032:PQR983044 PGV983032:PGV983044 OWZ983032:OWZ983044 OND983032:OND983044 ODH983032:ODH983044 NTL983032:NTL983044 NJP983032:NJP983044 MZT983032:MZT983044 MPX983032:MPX983044 MGB983032:MGB983044 LWF983032:LWF983044 LMJ983032:LMJ983044 LCN983032:LCN983044 KSR983032:KSR983044 KIV983032:KIV983044 JYZ983032:JYZ983044 JPD983032:JPD983044 JFH983032:JFH983044 IVL983032:IVL983044 ILP983032:ILP983044 IBT983032:IBT983044 HRX983032:HRX983044 HIB983032:HIB983044 GYF983032:GYF983044 GOJ983032:GOJ983044 GEN983032:GEN983044 FUR983032:FUR983044 FKV983032:FKV983044 FAZ983032:FAZ983044 ERD983032:ERD983044 EHH983032:EHH983044 DXL983032:DXL983044 DNP983032:DNP983044 DDT983032:DDT983044 CTX983032:CTX983044 CKB983032:CKB983044 CAF983032:CAF983044 BQJ983032:BQJ983044 BGN983032:BGN983044 AWR983032:AWR983044 AMV983032:AMV983044 ACZ983032:ACZ983044 TD983032:TD983044 JH983032:JH983044 L983032:L983044 WVT917496:WVT917508 WLX917496:WLX917508 WCB917496:WCB917508 VSF917496:VSF917508 VIJ917496:VIJ917508 UYN917496:UYN917508 UOR917496:UOR917508 UEV917496:UEV917508 TUZ917496:TUZ917508 TLD917496:TLD917508 TBH917496:TBH917508 SRL917496:SRL917508 SHP917496:SHP917508 RXT917496:RXT917508 RNX917496:RNX917508 REB917496:REB917508 QUF917496:QUF917508 QKJ917496:QKJ917508 QAN917496:QAN917508 PQR917496:PQR917508 PGV917496:PGV917508 OWZ917496:OWZ917508 OND917496:OND917508 ODH917496:ODH917508 NTL917496:NTL917508 NJP917496:NJP917508 MZT917496:MZT917508 MPX917496:MPX917508 MGB917496:MGB917508 LWF917496:LWF917508 LMJ917496:LMJ917508 LCN917496:LCN917508 KSR917496:KSR917508 KIV917496:KIV917508 JYZ917496:JYZ917508 JPD917496:JPD917508 JFH917496:JFH917508 IVL917496:IVL917508 ILP917496:ILP917508 IBT917496:IBT917508 HRX917496:HRX917508 HIB917496:HIB917508 GYF917496:GYF917508 GOJ917496:GOJ917508 GEN917496:GEN917508 FUR917496:FUR917508 FKV917496:FKV917508 FAZ917496:FAZ917508 ERD917496:ERD917508 EHH917496:EHH917508 DXL917496:DXL917508 DNP917496:DNP917508 DDT917496:DDT917508 CTX917496:CTX917508 CKB917496:CKB917508 CAF917496:CAF917508 BQJ917496:BQJ917508 BGN917496:BGN917508 AWR917496:AWR917508 AMV917496:AMV917508 ACZ917496:ACZ917508 TD917496:TD917508 JH917496:JH917508 L917496:L917508 WVT851960:WVT851972 WLX851960:WLX851972 WCB851960:WCB851972 VSF851960:VSF851972 VIJ851960:VIJ851972 UYN851960:UYN851972 UOR851960:UOR851972 UEV851960:UEV851972 TUZ851960:TUZ851972 TLD851960:TLD851972 TBH851960:TBH851972 SRL851960:SRL851972 SHP851960:SHP851972 RXT851960:RXT851972 RNX851960:RNX851972 REB851960:REB851972 QUF851960:QUF851972 QKJ851960:QKJ851972 QAN851960:QAN851972 PQR851960:PQR851972 PGV851960:PGV851972 OWZ851960:OWZ851972 OND851960:OND851972 ODH851960:ODH851972 NTL851960:NTL851972 NJP851960:NJP851972 MZT851960:MZT851972 MPX851960:MPX851972 MGB851960:MGB851972 LWF851960:LWF851972 LMJ851960:LMJ851972 LCN851960:LCN851972 KSR851960:KSR851972 KIV851960:KIV851972 JYZ851960:JYZ851972 JPD851960:JPD851972 JFH851960:JFH851972 IVL851960:IVL851972 ILP851960:ILP851972 IBT851960:IBT851972 HRX851960:HRX851972 HIB851960:HIB851972 GYF851960:GYF851972 GOJ851960:GOJ851972 GEN851960:GEN851972 FUR851960:FUR851972 FKV851960:FKV851972 FAZ851960:FAZ851972 ERD851960:ERD851972 EHH851960:EHH851972 DXL851960:DXL851972 DNP851960:DNP851972 DDT851960:DDT851972 CTX851960:CTX851972 CKB851960:CKB851972 CAF851960:CAF851972 BQJ851960:BQJ851972 BGN851960:BGN851972 AWR851960:AWR851972 AMV851960:AMV851972 ACZ851960:ACZ851972 TD851960:TD851972 JH851960:JH851972 L851960:L851972 WVT786424:WVT786436 WLX786424:WLX786436 WCB786424:WCB786436 VSF786424:VSF786436 VIJ786424:VIJ786436 UYN786424:UYN786436 UOR786424:UOR786436 UEV786424:UEV786436 TUZ786424:TUZ786436 TLD786424:TLD786436 TBH786424:TBH786436 SRL786424:SRL786436 SHP786424:SHP786436 RXT786424:RXT786436 RNX786424:RNX786436 REB786424:REB786436 QUF786424:QUF786436 QKJ786424:QKJ786436 QAN786424:QAN786436 PQR786424:PQR786436 PGV786424:PGV786436 OWZ786424:OWZ786436 OND786424:OND786436 ODH786424:ODH786436 NTL786424:NTL786436 NJP786424:NJP786436 MZT786424:MZT786436 MPX786424:MPX786436 MGB786424:MGB786436 LWF786424:LWF786436 LMJ786424:LMJ786436 LCN786424:LCN786436 KSR786424:KSR786436 KIV786424:KIV786436 JYZ786424:JYZ786436 JPD786424:JPD786436 JFH786424:JFH786436 IVL786424:IVL786436 ILP786424:ILP786436 IBT786424:IBT786436 HRX786424:HRX786436 HIB786424:HIB786436 GYF786424:GYF786436 GOJ786424:GOJ786436 GEN786424:GEN786436 FUR786424:FUR786436 FKV786424:FKV786436 FAZ786424:FAZ786436 ERD786424:ERD786436 EHH786424:EHH786436 DXL786424:DXL786436 DNP786424:DNP786436 DDT786424:DDT786436 CTX786424:CTX786436 CKB786424:CKB786436 CAF786424:CAF786436 BQJ786424:BQJ786436 BGN786424:BGN786436 AWR786424:AWR786436 AMV786424:AMV786436 ACZ786424:ACZ786436 TD786424:TD786436 JH786424:JH786436 L786424:L786436 WVT720888:WVT720900 WLX720888:WLX720900 WCB720888:WCB720900 VSF720888:VSF720900 VIJ720888:VIJ720900 UYN720888:UYN720900 UOR720888:UOR720900 UEV720888:UEV720900 TUZ720888:TUZ720900 TLD720888:TLD720900 TBH720888:TBH720900 SRL720888:SRL720900 SHP720888:SHP720900 RXT720888:RXT720900 RNX720888:RNX720900 REB720888:REB720900 QUF720888:QUF720900 QKJ720888:QKJ720900 QAN720888:QAN720900 PQR720888:PQR720900 PGV720888:PGV720900 OWZ720888:OWZ720900 OND720888:OND720900 ODH720888:ODH720900 NTL720888:NTL720900 NJP720888:NJP720900 MZT720888:MZT720900 MPX720888:MPX720900 MGB720888:MGB720900 LWF720888:LWF720900 LMJ720888:LMJ720900 LCN720888:LCN720900 KSR720888:KSR720900 KIV720888:KIV720900 JYZ720888:JYZ720900 JPD720888:JPD720900 JFH720888:JFH720900 IVL720888:IVL720900 ILP720888:ILP720900 IBT720888:IBT720900 HRX720888:HRX720900 HIB720888:HIB720900 GYF720888:GYF720900 GOJ720888:GOJ720900 GEN720888:GEN720900 FUR720888:FUR720900 FKV720888:FKV720900 FAZ720888:FAZ720900 ERD720888:ERD720900 EHH720888:EHH720900 DXL720888:DXL720900 DNP720888:DNP720900 DDT720888:DDT720900 CTX720888:CTX720900 CKB720888:CKB720900 CAF720888:CAF720900 BQJ720888:BQJ720900 BGN720888:BGN720900 AWR720888:AWR720900 AMV720888:AMV720900 ACZ720888:ACZ720900 TD720888:TD720900 JH720888:JH720900 L720888:L720900 WVT655352:WVT655364 WLX655352:WLX655364 WCB655352:WCB655364 VSF655352:VSF655364 VIJ655352:VIJ655364 UYN655352:UYN655364 UOR655352:UOR655364 UEV655352:UEV655364 TUZ655352:TUZ655364 TLD655352:TLD655364 TBH655352:TBH655364 SRL655352:SRL655364 SHP655352:SHP655364 RXT655352:RXT655364 RNX655352:RNX655364 REB655352:REB655364 QUF655352:QUF655364 QKJ655352:QKJ655364 QAN655352:QAN655364 PQR655352:PQR655364 PGV655352:PGV655364 OWZ655352:OWZ655364 OND655352:OND655364 ODH655352:ODH655364 NTL655352:NTL655364 NJP655352:NJP655364 MZT655352:MZT655364 MPX655352:MPX655364 MGB655352:MGB655364 LWF655352:LWF655364 LMJ655352:LMJ655364 LCN655352:LCN655364 KSR655352:KSR655364 KIV655352:KIV655364 JYZ655352:JYZ655364 JPD655352:JPD655364 JFH655352:JFH655364 IVL655352:IVL655364 ILP655352:ILP655364 IBT655352:IBT655364 HRX655352:HRX655364 HIB655352:HIB655364 GYF655352:GYF655364 GOJ655352:GOJ655364 GEN655352:GEN655364 FUR655352:FUR655364 FKV655352:FKV655364 FAZ655352:FAZ655364 ERD655352:ERD655364 EHH655352:EHH655364 DXL655352:DXL655364 DNP655352:DNP655364 DDT655352:DDT655364 CTX655352:CTX655364 CKB655352:CKB655364 CAF655352:CAF655364 BQJ655352:BQJ655364 BGN655352:BGN655364 AWR655352:AWR655364 AMV655352:AMV655364 ACZ655352:ACZ655364 TD655352:TD655364 JH655352:JH655364 L655352:L655364 WVT589816:WVT589828 WLX589816:WLX589828 WCB589816:WCB589828 VSF589816:VSF589828 VIJ589816:VIJ589828 UYN589816:UYN589828 UOR589816:UOR589828 UEV589816:UEV589828 TUZ589816:TUZ589828 TLD589816:TLD589828 TBH589816:TBH589828 SRL589816:SRL589828 SHP589816:SHP589828 RXT589816:RXT589828 RNX589816:RNX589828 REB589816:REB589828 QUF589816:QUF589828 QKJ589816:QKJ589828 QAN589816:QAN589828 PQR589816:PQR589828 PGV589816:PGV589828 OWZ589816:OWZ589828 OND589816:OND589828 ODH589816:ODH589828 NTL589816:NTL589828 NJP589816:NJP589828 MZT589816:MZT589828 MPX589816:MPX589828 MGB589816:MGB589828 LWF589816:LWF589828 LMJ589816:LMJ589828 LCN589816:LCN589828 KSR589816:KSR589828 KIV589816:KIV589828 JYZ589816:JYZ589828 JPD589816:JPD589828 JFH589816:JFH589828 IVL589816:IVL589828 ILP589816:ILP589828 IBT589816:IBT589828 HRX589816:HRX589828 HIB589816:HIB589828 GYF589816:GYF589828 GOJ589816:GOJ589828 GEN589816:GEN589828 FUR589816:FUR589828 FKV589816:FKV589828 FAZ589816:FAZ589828 ERD589816:ERD589828 EHH589816:EHH589828 DXL589816:DXL589828 DNP589816:DNP589828 DDT589816:DDT589828 CTX589816:CTX589828 CKB589816:CKB589828 CAF589816:CAF589828 BQJ589816:BQJ589828 BGN589816:BGN589828 AWR589816:AWR589828 AMV589816:AMV589828 ACZ589816:ACZ589828 TD589816:TD589828 JH589816:JH589828 L589816:L589828 WVT524280:WVT524292 WLX524280:WLX524292 WCB524280:WCB524292 VSF524280:VSF524292 VIJ524280:VIJ524292 UYN524280:UYN524292 UOR524280:UOR524292 UEV524280:UEV524292 TUZ524280:TUZ524292 TLD524280:TLD524292 TBH524280:TBH524292 SRL524280:SRL524292 SHP524280:SHP524292 RXT524280:RXT524292 RNX524280:RNX524292 REB524280:REB524292 QUF524280:QUF524292 QKJ524280:QKJ524292 QAN524280:QAN524292 PQR524280:PQR524292 PGV524280:PGV524292 OWZ524280:OWZ524292 OND524280:OND524292 ODH524280:ODH524292 NTL524280:NTL524292 NJP524280:NJP524292 MZT524280:MZT524292 MPX524280:MPX524292 MGB524280:MGB524292 LWF524280:LWF524292 LMJ524280:LMJ524292 LCN524280:LCN524292 KSR524280:KSR524292 KIV524280:KIV524292 JYZ524280:JYZ524292 JPD524280:JPD524292 JFH524280:JFH524292 IVL524280:IVL524292 ILP524280:ILP524292 IBT524280:IBT524292 HRX524280:HRX524292 HIB524280:HIB524292 GYF524280:GYF524292 GOJ524280:GOJ524292 GEN524280:GEN524292 FUR524280:FUR524292 FKV524280:FKV524292 FAZ524280:FAZ524292 ERD524280:ERD524292 EHH524280:EHH524292 DXL524280:DXL524292 DNP524280:DNP524292 DDT524280:DDT524292 CTX524280:CTX524292 CKB524280:CKB524292 CAF524280:CAF524292 BQJ524280:BQJ524292 BGN524280:BGN524292 AWR524280:AWR524292 AMV524280:AMV524292 ACZ524280:ACZ524292 TD524280:TD524292 JH524280:JH524292 L524280:L524292 WVT458744:WVT458756 WLX458744:WLX458756 WCB458744:WCB458756 VSF458744:VSF458756 VIJ458744:VIJ458756 UYN458744:UYN458756 UOR458744:UOR458756 UEV458744:UEV458756 TUZ458744:TUZ458756 TLD458744:TLD458756 TBH458744:TBH458756 SRL458744:SRL458756 SHP458744:SHP458756 RXT458744:RXT458756 RNX458744:RNX458756 REB458744:REB458756 QUF458744:QUF458756 QKJ458744:QKJ458756 QAN458744:QAN458756 PQR458744:PQR458756 PGV458744:PGV458756 OWZ458744:OWZ458756 OND458744:OND458756 ODH458744:ODH458756 NTL458744:NTL458756 NJP458744:NJP458756 MZT458744:MZT458756 MPX458744:MPX458756 MGB458744:MGB458756 LWF458744:LWF458756 LMJ458744:LMJ458756 LCN458744:LCN458756 KSR458744:KSR458756 KIV458744:KIV458756 JYZ458744:JYZ458756 JPD458744:JPD458756 JFH458744:JFH458756 IVL458744:IVL458756 ILP458744:ILP458756 IBT458744:IBT458756 HRX458744:HRX458756 HIB458744:HIB458756 GYF458744:GYF458756 GOJ458744:GOJ458756 GEN458744:GEN458756 FUR458744:FUR458756 FKV458744:FKV458756 FAZ458744:FAZ458756 ERD458744:ERD458756 EHH458744:EHH458756 DXL458744:DXL458756 DNP458744:DNP458756 DDT458744:DDT458756 CTX458744:CTX458756 CKB458744:CKB458756 CAF458744:CAF458756 BQJ458744:BQJ458756 BGN458744:BGN458756 AWR458744:AWR458756 AMV458744:AMV458756 ACZ458744:ACZ458756 TD458744:TD458756 JH458744:JH458756 L458744:L458756 WVT393208:WVT393220 WLX393208:WLX393220 WCB393208:WCB393220 VSF393208:VSF393220 VIJ393208:VIJ393220 UYN393208:UYN393220 UOR393208:UOR393220 UEV393208:UEV393220 TUZ393208:TUZ393220 TLD393208:TLD393220 TBH393208:TBH393220 SRL393208:SRL393220 SHP393208:SHP393220 RXT393208:RXT393220 RNX393208:RNX393220 REB393208:REB393220 QUF393208:QUF393220 QKJ393208:QKJ393220 QAN393208:QAN393220 PQR393208:PQR393220 PGV393208:PGV393220 OWZ393208:OWZ393220 OND393208:OND393220 ODH393208:ODH393220 NTL393208:NTL393220 NJP393208:NJP393220 MZT393208:MZT393220 MPX393208:MPX393220 MGB393208:MGB393220 LWF393208:LWF393220 LMJ393208:LMJ393220 LCN393208:LCN393220 KSR393208:KSR393220 KIV393208:KIV393220 JYZ393208:JYZ393220 JPD393208:JPD393220 JFH393208:JFH393220 IVL393208:IVL393220 ILP393208:ILP393220 IBT393208:IBT393220 HRX393208:HRX393220 HIB393208:HIB393220 GYF393208:GYF393220 GOJ393208:GOJ393220 GEN393208:GEN393220 FUR393208:FUR393220 FKV393208:FKV393220 FAZ393208:FAZ393220 ERD393208:ERD393220 EHH393208:EHH393220 DXL393208:DXL393220 DNP393208:DNP393220 DDT393208:DDT393220 CTX393208:CTX393220 CKB393208:CKB393220 CAF393208:CAF393220 BQJ393208:BQJ393220 BGN393208:BGN393220 AWR393208:AWR393220 AMV393208:AMV393220 ACZ393208:ACZ393220 TD393208:TD393220 JH393208:JH393220 L393208:L393220 WVT327672:WVT327684 WLX327672:WLX327684 WCB327672:WCB327684 VSF327672:VSF327684 VIJ327672:VIJ327684 UYN327672:UYN327684 UOR327672:UOR327684 UEV327672:UEV327684 TUZ327672:TUZ327684 TLD327672:TLD327684 TBH327672:TBH327684 SRL327672:SRL327684 SHP327672:SHP327684 RXT327672:RXT327684 RNX327672:RNX327684 REB327672:REB327684 QUF327672:QUF327684 QKJ327672:QKJ327684 QAN327672:QAN327684 PQR327672:PQR327684 PGV327672:PGV327684 OWZ327672:OWZ327684 OND327672:OND327684 ODH327672:ODH327684 NTL327672:NTL327684 NJP327672:NJP327684 MZT327672:MZT327684 MPX327672:MPX327684 MGB327672:MGB327684 LWF327672:LWF327684 LMJ327672:LMJ327684 LCN327672:LCN327684 KSR327672:KSR327684 KIV327672:KIV327684 JYZ327672:JYZ327684 JPD327672:JPD327684 JFH327672:JFH327684 IVL327672:IVL327684 ILP327672:ILP327684 IBT327672:IBT327684 HRX327672:HRX327684 HIB327672:HIB327684 GYF327672:GYF327684 GOJ327672:GOJ327684 GEN327672:GEN327684 FUR327672:FUR327684 FKV327672:FKV327684 FAZ327672:FAZ327684 ERD327672:ERD327684 EHH327672:EHH327684 DXL327672:DXL327684 DNP327672:DNP327684 DDT327672:DDT327684 CTX327672:CTX327684 CKB327672:CKB327684 CAF327672:CAF327684 BQJ327672:BQJ327684 BGN327672:BGN327684 AWR327672:AWR327684 AMV327672:AMV327684 ACZ327672:ACZ327684 TD327672:TD327684 JH327672:JH327684 L327672:L327684 WVT262136:WVT262148 WLX262136:WLX262148 WCB262136:WCB262148 VSF262136:VSF262148 VIJ262136:VIJ262148 UYN262136:UYN262148 UOR262136:UOR262148 UEV262136:UEV262148 TUZ262136:TUZ262148 TLD262136:TLD262148 TBH262136:TBH262148 SRL262136:SRL262148 SHP262136:SHP262148 RXT262136:RXT262148 RNX262136:RNX262148 REB262136:REB262148 QUF262136:QUF262148 QKJ262136:QKJ262148 QAN262136:QAN262148 PQR262136:PQR262148 PGV262136:PGV262148 OWZ262136:OWZ262148 OND262136:OND262148 ODH262136:ODH262148 NTL262136:NTL262148 NJP262136:NJP262148 MZT262136:MZT262148 MPX262136:MPX262148 MGB262136:MGB262148 LWF262136:LWF262148 LMJ262136:LMJ262148 LCN262136:LCN262148 KSR262136:KSR262148 KIV262136:KIV262148 JYZ262136:JYZ262148 JPD262136:JPD262148 JFH262136:JFH262148 IVL262136:IVL262148 ILP262136:ILP262148 IBT262136:IBT262148 HRX262136:HRX262148 HIB262136:HIB262148 GYF262136:GYF262148 GOJ262136:GOJ262148 GEN262136:GEN262148 FUR262136:FUR262148 FKV262136:FKV262148 FAZ262136:FAZ262148 ERD262136:ERD262148 EHH262136:EHH262148 DXL262136:DXL262148 DNP262136:DNP262148 DDT262136:DDT262148 CTX262136:CTX262148 CKB262136:CKB262148 CAF262136:CAF262148 BQJ262136:BQJ262148 BGN262136:BGN262148 AWR262136:AWR262148 AMV262136:AMV262148 ACZ262136:ACZ262148 TD262136:TD262148 JH262136:JH262148 L262136:L262148 WVT196600:WVT196612 WLX196600:WLX196612 WCB196600:WCB196612 VSF196600:VSF196612 VIJ196600:VIJ196612 UYN196600:UYN196612 UOR196600:UOR196612 UEV196600:UEV196612 TUZ196600:TUZ196612 TLD196600:TLD196612 TBH196600:TBH196612 SRL196600:SRL196612 SHP196600:SHP196612 RXT196600:RXT196612 RNX196600:RNX196612 REB196600:REB196612 QUF196600:QUF196612 QKJ196600:QKJ196612 QAN196600:QAN196612 PQR196600:PQR196612 PGV196600:PGV196612 OWZ196600:OWZ196612 OND196600:OND196612 ODH196600:ODH196612 NTL196600:NTL196612 NJP196600:NJP196612 MZT196600:MZT196612 MPX196600:MPX196612 MGB196600:MGB196612 LWF196600:LWF196612 LMJ196600:LMJ196612 LCN196600:LCN196612 KSR196600:KSR196612 KIV196600:KIV196612 JYZ196600:JYZ196612 JPD196600:JPD196612 JFH196600:JFH196612 IVL196600:IVL196612 ILP196600:ILP196612 IBT196600:IBT196612 HRX196600:HRX196612 HIB196600:HIB196612 GYF196600:GYF196612 GOJ196600:GOJ196612 GEN196600:GEN196612 FUR196600:FUR196612 FKV196600:FKV196612 FAZ196600:FAZ196612 ERD196600:ERD196612 EHH196600:EHH196612 DXL196600:DXL196612 DNP196600:DNP196612 DDT196600:DDT196612 CTX196600:CTX196612 CKB196600:CKB196612 CAF196600:CAF196612 BQJ196600:BQJ196612 BGN196600:BGN196612 AWR196600:AWR196612 AMV196600:AMV196612 ACZ196600:ACZ196612 TD196600:TD196612 JH196600:JH196612 L196600:L196612 WVT131064:WVT131076 WLX131064:WLX131076 WCB131064:WCB131076 VSF131064:VSF131076 VIJ131064:VIJ131076 UYN131064:UYN131076 UOR131064:UOR131076 UEV131064:UEV131076 TUZ131064:TUZ131076 TLD131064:TLD131076 TBH131064:TBH131076 SRL131064:SRL131076 SHP131064:SHP131076 RXT131064:RXT131076 RNX131064:RNX131076 REB131064:REB131076 QUF131064:QUF131076 QKJ131064:QKJ131076 QAN131064:QAN131076 PQR131064:PQR131076 PGV131064:PGV131076 OWZ131064:OWZ131076 OND131064:OND131076 ODH131064:ODH131076 NTL131064:NTL131076 NJP131064:NJP131076 MZT131064:MZT131076 MPX131064:MPX131076 MGB131064:MGB131076 LWF131064:LWF131076 LMJ131064:LMJ131076 LCN131064:LCN131076 KSR131064:KSR131076 KIV131064:KIV131076 JYZ131064:JYZ131076 JPD131064:JPD131076 JFH131064:JFH131076 IVL131064:IVL131076 ILP131064:ILP131076 IBT131064:IBT131076 HRX131064:HRX131076 HIB131064:HIB131076 GYF131064:GYF131076 GOJ131064:GOJ131076 GEN131064:GEN131076 FUR131064:FUR131076 FKV131064:FKV131076 FAZ131064:FAZ131076 ERD131064:ERD131076 EHH131064:EHH131076 DXL131064:DXL131076 DNP131064:DNP131076 DDT131064:DDT131076 CTX131064:CTX131076 CKB131064:CKB131076 CAF131064:CAF131076 BQJ131064:BQJ131076 BGN131064:BGN131076 AWR131064:AWR131076 AMV131064:AMV131076 ACZ131064:ACZ131076 TD131064:TD131076 JH131064:JH131076 L131064:L131076 WVT65528:WVT65540 WLX65528:WLX65540 WCB65528:WCB65540 VSF65528:VSF65540 VIJ65528:VIJ65540 UYN65528:UYN65540 UOR65528:UOR65540 UEV65528:UEV65540 TUZ65528:TUZ65540 TLD65528:TLD65540 TBH65528:TBH65540 SRL65528:SRL65540 SHP65528:SHP65540 RXT65528:RXT65540 RNX65528:RNX65540 REB65528:REB65540 QUF65528:QUF65540 QKJ65528:QKJ65540 QAN65528:QAN65540 PQR65528:PQR65540 PGV65528:PGV65540 OWZ65528:OWZ65540 OND65528:OND65540 ODH65528:ODH65540 NTL65528:NTL65540 NJP65528:NJP65540 MZT65528:MZT65540 MPX65528:MPX65540 MGB65528:MGB65540 LWF65528:LWF65540 LMJ65528:LMJ65540 LCN65528:LCN65540 KSR65528:KSR65540 KIV65528:KIV65540 JYZ65528:JYZ65540 JPD65528:JPD65540 JFH65528:JFH65540 IVL65528:IVL65540 ILP65528:ILP65540 IBT65528:IBT65540 HRX65528:HRX65540 HIB65528:HIB65540 GYF65528:GYF65540 GOJ65528:GOJ65540 GEN65528:GEN65540 FUR65528:FUR65540 FKV65528:FKV65540 FAZ65528:FAZ65540 ERD65528:ERD65540 EHH65528:EHH65540 DXL65528:DXL65540 DNP65528:DNP65540 DDT65528:DDT65540 CTX65528:CTX65540 CKB65528:CKB65540 CAF65528:CAF65540 BQJ65528:BQJ65540 BGN65528:BGN65540 AWR65528:AWR65540 AMV65528:AMV65540 ACZ65528:ACZ65540 TD65528:TD65540 JH65528:JH65540" xr:uid="{00000000-0002-0000-0E00-000000000000}">
      <formula1>$A$74:$A$110</formula1>
    </dataValidation>
  </dataValidations>
  <hyperlinks>
    <hyperlink ref="J3" location="Contents!A1" display="Back" xr:uid="{00000000-0004-0000-0E00-000000000000}"/>
    <hyperlink ref="J2" location="'Table 13 Data'!A1" display="Go to Data" xr:uid="{00000000-0004-0000-0E00-000001000000}"/>
    <hyperlink ref="A39" location="Glossary!A1" display="Definition Glossay" xr:uid="{00000000-0004-0000-0E00-000002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pageSetUpPr autoPageBreaks="0"/>
  </sheetPr>
  <dimension ref="A1:U102"/>
  <sheetViews>
    <sheetView zoomScaleNormal="100" workbookViewId="0">
      <pane ySplit="3" topLeftCell="A4" activePane="bottomLeft" state="frozen"/>
      <selection pane="bottomLeft" activeCell="D39" sqref="D39"/>
    </sheetView>
  </sheetViews>
  <sheetFormatPr defaultRowHeight="15" x14ac:dyDescent="0.25"/>
  <cols>
    <col min="1" max="1" width="11" style="1" customWidth="1"/>
    <col min="2" max="2" width="12.7109375" style="1" customWidth="1"/>
    <col min="3" max="3" width="10.42578125" style="1" customWidth="1"/>
    <col min="4" max="7" width="12.5703125" style="1" customWidth="1"/>
    <col min="8" max="8" width="15.42578125" style="1" customWidth="1"/>
    <col min="9" max="9" width="4.7109375" style="1" customWidth="1"/>
    <col min="10" max="10" width="14.5703125" style="1" customWidth="1"/>
    <col min="11" max="18" width="8.85546875" style="1"/>
    <col min="19" max="19" width="10.42578125" style="1" customWidth="1"/>
    <col min="20" max="21" width="8.85546875" style="1"/>
    <col min="22" max="22" width="9.7109375" style="1" customWidth="1"/>
    <col min="23" max="256" width="8.85546875" style="1"/>
    <col min="257" max="257" width="8.5703125" style="1" customWidth="1"/>
    <col min="258" max="258" width="12.7109375" style="1" customWidth="1"/>
    <col min="259" max="259" width="10.42578125" style="1" customWidth="1"/>
    <col min="260" max="263" width="12.5703125" style="1" customWidth="1"/>
    <col min="264" max="264" width="15.42578125" style="1" customWidth="1"/>
    <col min="265" max="265" width="4.7109375" style="1" customWidth="1"/>
    <col min="266" max="266" width="14.5703125" style="1" customWidth="1"/>
    <col min="267" max="274" width="8.85546875" style="1"/>
    <col min="275" max="275" width="10.42578125" style="1" customWidth="1"/>
    <col min="276" max="277" width="8.85546875" style="1"/>
    <col min="278" max="278" width="9.7109375" style="1" customWidth="1"/>
    <col min="279" max="512" width="8.85546875" style="1"/>
    <col min="513" max="513" width="8.5703125" style="1" customWidth="1"/>
    <col min="514" max="514" width="12.7109375" style="1" customWidth="1"/>
    <col min="515" max="515" width="10.42578125" style="1" customWidth="1"/>
    <col min="516" max="519" width="12.5703125" style="1" customWidth="1"/>
    <col min="520" max="520" width="15.42578125" style="1" customWidth="1"/>
    <col min="521" max="521" width="4.7109375" style="1" customWidth="1"/>
    <col min="522" max="522" width="14.5703125" style="1" customWidth="1"/>
    <col min="523" max="530" width="8.85546875" style="1"/>
    <col min="531" max="531" width="10.42578125" style="1" customWidth="1"/>
    <col min="532" max="533" width="8.85546875" style="1"/>
    <col min="534" max="534" width="9.7109375" style="1" customWidth="1"/>
    <col min="535" max="768" width="8.85546875" style="1"/>
    <col min="769" max="769" width="8.5703125" style="1" customWidth="1"/>
    <col min="770" max="770" width="12.7109375" style="1" customWidth="1"/>
    <col min="771" max="771" width="10.42578125" style="1" customWidth="1"/>
    <col min="772" max="775" width="12.5703125" style="1" customWidth="1"/>
    <col min="776" max="776" width="15.42578125" style="1" customWidth="1"/>
    <col min="777" max="777" width="4.7109375" style="1" customWidth="1"/>
    <col min="778" max="778" width="14.5703125" style="1" customWidth="1"/>
    <col min="779" max="786" width="8.85546875" style="1"/>
    <col min="787" max="787" width="10.42578125" style="1" customWidth="1"/>
    <col min="788" max="789" width="8.85546875" style="1"/>
    <col min="790" max="790" width="9.7109375" style="1" customWidth="1"/>
    <col min="791" max="1024" width="8.85546875" style="1"/>
    <col min="1025" max="1025" width="8.5703125" style="1" customWidth="1"/>
    <col min="1026" max="1026" width="12.7109375" style="1" customWidth="1"/>
    <col min="1027" max="1027" width="10.42578125" style="1" customWidth="1"/>
    <col min="1028" max="1031" width="12.5703125" style="1" customWidth="1"/>
    <col min="1032" max="1032" width="15.42578125" style="1" customWidth="1"/>
    <col min="1033" max="1033" width="4.7109375" style="1" customWidth="1"/>
    <col min="1034" max="1034" width="14.5703125" style="1" customWidth="1"/>
    <col min="1035" max="1042" width="8.85546875" style="1"/>
    <col min="1043" max="1043" width="10.42578125" style="1" customWidth="1"/>
    <col min="1044" max="1045" width="8.85546875" style="1"/>
    <col min="1046" max="1046" width="9.7109375" style="1" customWidth="1"/>
    <col min="1047" max="1280" width="8.85546875" style="1"/>
    <col min="1281" max="1281" width="8.5703125" style="1" customWidth="1"/>
    <col min="1282" max="1282" width="12.7109375" style="1" customWidth="1"/>
    <col min="1283" max="1283" width="10.42578125" style="1" customWidth="1"/>
    <col min="1284" max="1287" width="12.5703125" style="1" customWidth="1"/>
    <col min="1288" max="1288" width="15.42578125" style="1" customWidth="1"/>
    <col min="1289" max="1289" width="4.7109375" style="1" customWidth="1"/>
    <col min="1290" max="1290" width="14.5703125" style="1" customWidth="1"/>
    <col min="1291" max="1298" width="8.85546875" style="1"/>
    <col min="1299" max="1299" width="10.42578125" style="1" customWidth="1"/>
    <col min="1300" max="1301" width="8.85546875" style="1"/>
    <col min="1302" max="1302" width="9.7109375" style="1" customWidth="1"/>
    <col min="1303" max="1536" width="8.85546875" style="1"/>
    <col min="1537" max="1537" width="8.5703125" style="1" customWidth="1"/>
    <col min="1538" max="1538" width="12.7109375" style="1" customWidth="1"/>
    <col min="1539" max="1539" width="10.42578125" style="1" customWidth="1"/>
    <col min="1540" max="1543" width="12.5703125" style="1" customWidth="1"/>
    <col min="1544" max="1544" width="15.42578125" style="1" customWidth="1"/>
    <col min="1545" max="1545" width="4.7109375" style="1" customWidth="1"/>
    <col min="1546" max="1546" width="14.5703125" style="1" customWidth="1"/>
    <col min="1547" max="1554" width="8.85546875" style="1"/>
    <col min="1555" max="1555" width="10.42578125" style="1" customWidth="1"/>
    <col min="1556" max="1557" width="8.85546875" style="1"/>
    <col min="1558" max="1558" width="9.7109375" style="1" customWidth="1"/>
    <col min="1559" max="1792" width="8.85546875" style="1"/>
    <col min="1793" max="1793" width="8.5703125" style="1" customWidth="1"/>
    <col min="1794" max="1794" width="12.7109375" style="1" customWidth="1"/>
    <col min="1795" max="1795" width="10.42578125" style="1" customWidth="1"/>
    <col min="1796" max="1799" width="12.5703125" style="1" customWidth="1"/>
    <col min="1800" max="1800" width="15.42578125" style="1" customWidth="1"/>
    <col min="1801" max="1801" width="4.7109375" style="1" customWidth="1"/>
    <col min="1802" max="1802" width="14.5703125" style="1" customWidth="1"/>
    <col min="1803" max="1810" width="8.85546875" style="1"/>
    <col min="1811" max="1811" width="10.42578125" style="1" customWidth="1"/>
    <col min="1812" max="1813" width="8.85546875" style="1"/>
    <col min="1814" max="1814" width="9.7109375" style="1" customWidth="1"/>
    <col min="1815" max="2048" width="8.85546875" style="1"/>
    <col min="2049" max="2049" width="8.5703125" style="1" customWidth="1"/>
    <col min="2050" max="2050" width="12.7109375" style="1" customWidth="1"/>
    <col min="2051" max="2051" width="10.42578125" style="1" customWidth="1"/>
    <col min="2052" max="2055" width="12.5703125" style="1" customWidth="1"/>
    <col min="2056" max="2056" width="15.42578125" style="1" customWidth="1"/>
    <col min="2057" max="2057" width="4.7109375" style="1" customWidth="1"/>
    <col min="2058" max="2058" width="14.5703125" style="1" customWidth="1"/>
    <col min="2059" max="2066" width="8.85546875" style="1"/>
    <col min="2067" max="2067" width="10.42578125" style="1" customWidth="1"/>
    <col min="2068" max="2069" width="8.85546875" style="1"/>
    <col min="2070" max="2070" width="9.7109375" style="1" customWidth="1"/>
    <col min="2071" max="2304" width="8.85546875" style="1"/>
    <col min="2305" max="2305" width="8.5703125" style="1" customWidth="1"/>
    <col min="2306" max="2306" width="12.7109375" style="1" customWidth="1"/>
    <col min="2307" max="2307" width="10.42578125" style="1" customWidth="1"/>
    <col min="2308" max="2311" width="12.5703125" style="1" customWidth="1"/>
    <col min="2312" max="2312" width="15.42578125" style="1" customWidth="1"/>
    <col min="2313" max="2313" width="4.7109375" style="1" customWidth="1"/>
    <col min="2314" max="2314" width="14.5703125" style="1" customWidth="1"/>
    <col min="2315" max="2322" width="8.85546875" style="1"/>
    <col min="2323" max="2323" width="10.42578125" style="1" customWidth="1"/>
    <col min="2324" max="2325" width="8.85546875" style="1"/>
    <col min="2326" max="2326" width="9.7109375" style="1" customWidth="1"/>
    <col min="2327" max="2560" width="8.85546875" style="1"/>
    <col min="2561" max="2561" width="8.5703125" style="1" customWidth="1"/>
    <col min="2562" max="2562" width="12.7109375" style="1" customWidth="1"/>
    <col min="2563" max="2563" width="10.42578125" style="1" customWidth="1"/>
    <col min="2564" max="2567" width="12.5703125" style="1" customWidth="1"/>
    <col min="2568" max="2568" width="15.42578125" style="1" customWidth="1"/>
    <col min="2569" max="2569" width="4.7109375" style="1" customWidth="1"/>
    <col min="2570" max="2570" width="14.5703125" style="1" customWidth="1"/>
    <col min="2571" max="2578" width="8.85546875" style="1"/>
    <col min="2579" max="2579" width="10.42578125" style="1" customWidth="1"/>
    <col min="2580" max="2581" width="8.85546875" style="1"/>
    <col min="2582" max="2582" width="9.7109375" style="1" customWidth="1"/>
    <col min="2583" max="2816" width="8.85546875" style="1"/>
    <col min="2817" max="2817" width="8.5703125" style="1" customWidth="1"/>
    <col min="2818" max="2818" width="12.7109375" style="1" customWidth="1"/>
    <col min="2819" max="2819" width="10.42578125" style="1" customWidth="1"/>
    <col min="2820" max="2823" width="12.5703125" style="1" customWidth="1"/>
    <col min="2824" max="2824" width="15.42578125" style="1" customWidth="1"/>
    <col min="2825" max="2825" width="4.7109375" style="1" customWidth="1"/>
    <col min="2826" max="2826" width="14.5703125" style="1" customWidth="1"/>
    <col min="2827" max="2834" width="8.85546875" style="1"/>
    <col min="2835" max="2835" width="10.42578125" style="1" customWidth="1"/>
    <col min="2836" max="2837" width="8.85546875" style="1"/>
    <col min="2838" max="2838" width="9.7109375" style="1" customWidth="1"/>
    <col min="2839" max="3072" width="8.85546875" style="1"/>
    <col min="3073" max="3073" width="8.5703125" style="1" customWidth="1"/>
    <col min="3074" max="3074" width="12.7109375" style="1" customWidth="1"/>
    <col min="3075" max="3075" width="10.42578125" style="1" customWidth="1"/>
    <col min="3076" max="3079" width="12.5703125" style="1" customWidth="1"/>
    <col min="3080" max="3080" width="15.42578125" style="1" customWidth="1"/>
    <col min="3081" max="3081" width="4.7109375" style="1" customWidth="1"/>
    <col min="3082" max="3082" width="14.5703125" style="1" customWidth="1"/>
    <col min="3083" max="3090" width="8.85546875" style="1"/>
    <col min="3091" max="3091" width="10.42578125" style="1" customWidth="1"/>
    <col min="3092" max="3093" width="8.85546875" style="1"/>
    <col min="3094" max="3094" width="9.7109375" style="1" customWidth="1"/>
    <col min="3095" max="3328" width="8.85546875" style="1"/>
    <col min="3329" max="3329" width="8.5703125" style="1" customWidth="1"/>
    <col min="3330" max="3330" width="12.7109375" style="1" customWidth="1"/>
    <col min="3331" max="3331" width="10.42578125" style="1" customWidth="1"/>
    <col min="3332" max="3335" width="12.5703125" style="1" customWidth="1"/>
    <col min="3336" max="3336" width="15.42578125" style="1" customWidth="1"/>
    <col min="3337" max="3337" width="4.7109375" style="1" customWidth="1"/>
    <col min="3338" max="3338" width="14.5703125" style="1" customWidth="1"/>
    <col min="3339" max="3346" width="8.85546875" style="1"/>
    <col min="3347" max="3347" width="10.42578125" style="1" customWidth="1"/>
    <col min="3348" max="3349" width="8.85546875" style="1"/>
    <col min="3350" max="3350" width="9.7109375" style="1" customWidth="1"/>
    <col min="3351" max="3584" width="8.85546875" style="1"/>
    <col min="3585" max="3585" width="8.5703125" style="1" customWidth="1"/>
    <col min="3586" max="3586" width="12.7109375" style="1" customWidth="1"/>
    <col min="3587" max="3587" width="10.42578125" style="1" customWidth="1"/>
    <col min="3588" max="3591" width="12.5703125" style="1" customWidth="1"/>
    <col min="3592" max="3592" width="15.42578125" style="1" customWidth="1"/>
    <col min="3593" max="3593" width="4.7109375" style="1" customWidth="1"/>
    <col min="3594" max="3594" width="14.5703125" style="1" customWidth="1"/>
    <col min="3595" max="3602" width="8.85546875" style="1"/>
    <col min="3603" max="3603" width="10.42578125" style="1" customWidth="1"/>
    <col min="3604" max="3605" width="8.85546875" style="1"/>
    <col min="3606" max="3606" width="9.7109375" style="1" customWidth="1"/>
    <col min="3607" max="3840" width="8.85546875" style="1"/>
    <col min="3841" max="3841" width="8.5703125" style="1" customWidth="1"/>
    <col min="3842" max="3842" width="12.7109375" style="1" customWidth="1"/>
    <col min="3843" max="3843" width="10.42578125" style="1" customWidth="1"/>
    <col min="3844" max="3847" width="12.5703125" style="1" customWidth="1"/>
    <col min="3848" max="3848" width="15.42578125" style="1" customWidth="1"/>
    <col min="3849" max="3849" width="4.7109375" style="1" customWidth="1"/>
    <col min="3850" max="3850" width="14.5703125" style="1" customWidth="1"/>
    <col min="3851" max="3858" width="8.85546875" style="1"/>
    <col min="3859" max="3859" width="10.42578125" style="1" customWidth="1"/>
    <col min="3860" max="3861" width="8.85546875" style="1"/>
    <col min="3862" max="3862" width="9.7109375" style="1" customWidth="1"/>
    <col min="3863" max="4096" width="8.85546875" style="1"/>
    <col min="4097" max="4097" width="8.5703125" style="1" customWidth="1"/>
    <col min="4098" max="4098" width="12.7109375" style="1" customWidth="1"/>
    <col min="4099" max="4099" width="10.42578125" style="1" customWidth="1"/>
    <col min="4100" max="4103" width="12.5703125" style="1" customWidth="1"/>
    <col min="4104" max="4104" width="15.42578125" style="1" customWidth="1"/>
    <col min="4105" max="4105" width="4.7109375" style="1" customWidth="1"/>
    <col min="4106" max="4106" width="14.5703125" style="1" customWidth="1"/>
    <col min="4107" max="4114" width="8.85546875" style="1"/>
    <col min="4115" max="4115" width="10.42578125" style="1" customWidth="1"/>
    <col min="4116" max="4117" width="8.85546875" style="1"/>
    <col min="4118" max="4118" width="9.7109375" style="1" customWidth="1"/>
    <col min="4119" max="4352" width="8.85546875" style="1"/>
    <col min="4353" max="4353" width="8.5703125" style="1" customWidth="1"/>
    <col min="4354" max="4354" width="12.7109375" style="1" customWidth="1"/>
    <col min="4355" max="4355" width="10.42578125" style="1" customWidth="1"/>
    <col min="4356" max="4359" width="12.5703125" style="1" customWidth="1"/>
    <col min="4360" max="4360" width="15.42578125" style="1" customWidth="1"/>
    <col min="4361" max="4361" width="4.7109375" style="1" customWidth="1"/>
    <col min="4362" max="4362" width="14.5703125" style="1" customWidth="1"/>
    <col min="4363" max="4370" width="8.85546875" style="1"/>
    <col min="4371" max="4371" width="10.42578125" style="1" customWidth="1"/>
    <col min="4372" max="4373" width="8.85546875" style="1"/>
    <col min="4374" max="4374" width="9.7109375" style="1" customWidth="1"/>
    <col min="4375" max="4608" width="8.85546875" style="1"/>
    <col min="4609" max="4609" width="8.5703125" style="1" customWidth="1"/>
    <col min="4610" max="4610" width="12.7109375" style="1" customWidth="1"/>
    <col min="4611" max="4611" width="10.42578125" style="1" customWidth="1"/>
    <col min="4612" max="4615" width="12.5703125" style="1" customWidth="1"/>
    <col min="4616" max="4616" width="15.42578125" style="1" customWidth="1"/>
    <col min="4617" max="4617" width="4.7109375" style="1" customWidth="1"/>
    <col min="4618" max="4618" width="14.5703125" style="1" customWidth="1"/>
    <col min="4619" max="4626" width="8.85546875" style="1"/>
    <col min="4627" max="4627" width="10.42578125" style="1" customWidth="1"/>
    <col min="4628" max="4629" width="8.85546875" style="1"/>
    <col min="4630" max="4630" width="9.7109375" style="1" customWidth="1"/>
    <col min="4631" max="4864" width="8.85546875" style="1"/>
    <col min="4865" max="4865" width="8.5703125" style="1" customWidth="1"/>
    <col min="4866" max="4866" width="12.7109375" style="1" customWidth="1"/>
    <col min="4867" max="4867" width="10.42578125" style="1" customWidth="1"/>
    <col min="4868" max="4871" width="12.5703125" style="1" customWidth="1"/>
    <col min="4872" max="4872" width="15.42578125" style="1" customWidth="1"/>
    <col min="4873" max="4873" width="4.7109375" style="1" customWidth="1"/>
    <col min="4874" max="4874" width="14.5703125" style="1" customWidth="1"/>
    <col min="4875" max="4882" width="8.85546875" style="1"/>
    <col min="4883" max="4883" width="10.42578125" style="1" customWidth="1"/>
    <col min="4884" max="4885" width="8.85546875" style="1"/>
    <col min="4886" max="4886" width="9.7109375" style="1" customWidth="1"/>
    <col min="4887" max="5120" width="8.85546875" style="1"/>
    <col min="5121" max="5121" width="8.5703125" style="1" customWidth="1"/>
    <col min="5122" max="5122" width="12.7109375" style="1" customWidth="1"/>
    <col min="5123" max="5123" width="10.42578125" style="1" customWidth="1"/>
    <col min="5124" max="5127" width="12.5703125" style="1" customWidth="1"/>
    <col min="5128" max="5128" width="15.42578125" style="1" customWidth="1"/>
    <col min="5129" max="5129" width="4.7109375" style="1" customWidth="1"/>
    <col min="5130" max="5130" width="14.5703125" style="1" customWidth="1"/>
    <col min="5131" max="5138" width="8.85546875" style="1"/>
    <col min="5139" max="5139" width="10.42578125" style="1" customWidth="1"/>
    <col min="5140" max="5141" width="8.85546875" style="1"/>
    <col min="5142" max="5142" width="9.7109375" style="1" customWidth="1"/>
    <col min="5143" max="5376" width="8.85546875" style="1"/>
    <col min="5377" max="5377" width="8.5703125" style="1" customWidth="1"/>
    <col min="5378" max="5378" width="12.7109375" style="1" customWidth="1"/>
    <col min="5379" max="5379" width="10.42578125" style="1" customWidth="1"/>
    <col min="5380" max="5383" width="12.5703125" style="1" customWidth="1"/>
    <col min="5384" max="5384" width="15.42578125" style="1" customWidth="1"/>
    <col min="5385" max="5385" width="4.7109375" style="1" customWidth="1"/>
    <col min="5386" max="5386" width="14.5703125" style="1" customWidth="1"/>
    <col min="5387" max="5394" width="8.85546875" style="1"/>
    <col min="5395" max="5395" width="10.42578125" style="1" customWidth="1"/>
    <col min="5396" max="5397" width="8.85546875" style="1"/>
    <col min="5398" max="5398" width="9.7109375" style="1" customWidth="1"/>
    <col min="5399" max="5632" width="8.85546875" style="1"/>
    <col min="5633" max="5633" width="8.5703125" style="1" customWidth="1"/>
    <col min="5634" max="5634" width="12.7109375" style="1" customWidth="1"/>
    <col min="5635" max="5635" width="10.42578125" style="1" customWidth="1"/>
    <col min="5636" max="5639" width="12.5703125" style="1" customWidth="1"/>
    <col min="5640" max="5640" width="15.42578125" style="1" customWidth="1"/>
    <col min="5641" max="5641" width="4.7109375" style="1" customWidth="1"/>
    <col min="5642" max="5642" width="14.5703125" style="1" customWidth="1"/>
    <col min="5643" max="5650" width="8.85546875" style="1"/>
    <col min="5651" max="5651" width="10.42578125" style="1" customWidth="1"/>
    <col min="5652" max="5653" width="8.85546875" style="1"/>
    <col min="5654" max="5654" width="9.7109375" style="1" customWidth="1"/>
    <col min="5655" max="5888" width="8.85546875" style="1"/>
    <col min="5889" max="5889" width="8.5703125" style="1" customWidth="1"/>
    <col min="5890" max="5890" width="12.7109375" style="1" customWidth="1"/>
    <col min="5891" max="5891" width="10.42578125" style="1" customWidth="1"/>
    <col min="5892" max="5895" width="12.5703125" style="1" customWidth="1"/>
    <col min="5896" max="5896" width="15.42578125" style="1" customWidth="1"/>
    <col min="5897" max="5897" width="4.7109375" style="1" customWidth="1"/>
    <col min="5898" max="5898" width="14.5703125" style="1" customWidth="1"/>
    <col min="5899" max="5906" width="8.85546875" style="1"/>
    <col min="5907" max="5907" width="10.42578125" style="1" customWidth="1"/>
    <col min="5908" max="5909" width="8.85546875" style="1"/>
    <col min="5910" max="5910" width="9.7109375" style="1" customWidth="1"/>
    <col min="5911" max="6144" width="8.85546875" style="1"/>
    <col min="6145" max="6145" width="8.5703125" style="1" customWidth="1"/>
    <col min="6146" max="6146" width="12.7109375" style="1" customWidth="1"/>
    <col min="6147" max="6147" width="10.42578125" style="1" customWidth="1"/>
    <col min="6148" max="6151" width="12.5703125" style="1" customWidth="1"/>
    <col min="6152" max="6152" width="15.42578125" style="1" customWidth="1"/>
    <col min="6153" max="6153" width="4.7109375" style="1" customWidth="1"/>
    <col min="6154" max="6154" width="14.5703125" style="1" customWidth="1"/>
    <col min="6155" max="6162" width="8.85546875" style="1"/>
    <col min="6163" max="6163" width="10.42578125" style="1" customWidth="1"/>
    <col min="6164" max="6165" width="8.85546875" style="1"/>
    <col min="6166" max="6166" width="9.7109375" style="1" customWidth="1"/>
    <col min="6167" max="6400" width="8.85546875" style="1"/>
    <col min="6401" max="6401" width="8.5703125" style="1" customWidth="1"/>
    <col min="6402" max="6402" width="12.7109375" style="1" customWidth="1"/>
    <col min="6403" max="6403" width="10.42578125" style="1" customWidth="1"/>
    <col min="6404" max="6407" width="12.5703125" style="1" customWidth="1"/>
    <col min="6408" max="6408" width="15.42578125" style="1" customWidth="1"/>
    <col min="6409" max="6409" width="4.7109375" style="1" customWidth="1"/>
    <col min="6410" max="6410" width="14.5703125" style="1" customWidth="1"/>
    <col min="6411" max="6418" width="8.85546875" style="1"/>
    <col min="6419" max="6419" width="10.42578125" style="1" customWidth="1"/>
    <col min="6420" max="6421" width="8.85546875" style="1"/>
    <col min="6422" max="6422" width="9.7109375" style="1" customWidth="1"/>
    <col min="6423" max="6656" width="8.85546875" style="1"/>
    <col min="6657" max="6657" width="8.5703125" style="1" customWidth="1"/>
    <col min="6658" max="6658" width="12.7109375" style="1" customWidth="1"/>
    <col min="6659" max="6659" width="10.42578125" style="1" customWidth="1"/>
    <col min="6660" max="6663" width="12.5703125" style="1" customWidth="1"/>
    <col min="6664" max="6664" width="15.42578125" style="1" customWidth="1"/>
    <col min="6665" max="6665" width="4.7109375" style="1" customWidth="1"/>
    <col min="6666" max="6666" width="14.5703125" style="1" customWidth="1"/>
    <col min="6667" max="6674" width="8.85546875" style="1"/>
    <col min="6675" max="6675" width="10.42578125" style="1" customWidth="1"/>
    <col min="6676" max="6677" width="8.85546875" style="1"/>
    <col min="6678" max="6678" width="9.7109375" style="1" customWidth="1"/>
    <col min="6679" max="6912" width="8.85546875" style="1"/>
    <col min="6913" max="6913" width="8.5703125" style="1" customWidth="1"/>
    <col min="6914" max="6914" width="12.7109375" style="1" customWidth="1"/>
    <col min="6915" max="6915" width="10.42578125" style="1" customWidth="1"/>
    <col min="6916" max="6919" width="12.5703125" style="1" customWidth="1"/>
    <col min="6920" max="6920" width="15.42578125" style="1" customWidth="1"/>
    <col min="6921" max="6921" width="4.7109375" style="1" customWidth="1"/>
    <col min="6922" max="6922" width="14.5703125" style="1" customWidth="1"/>
    <col min="6923" max="6930" width="8.85546875" style="1"/>
    <col min="6931" max="6931" width="10.42578125" style="1" customWidth="1"/>
    <col min="6932" max="6933" width="8.85546875" style="1"/>
    <col min="6934" max="6934" width="9.7109375" style="1" customWidth="1"/>
    <col min="6935" max="7168" width="8.85546875" style="1"/>
    <col min="7169" max="7169" width="8.5703125" style="1" customWidth="1"/>
    <col min="7170" max="7170" width="12.7109375" style="1" customWidth="1"/>
    <col min="7171" max="7171" width="10.42578125" style="1" customWidth="1"/>
    <col min="7172" max="7175" width="12.5703125" style="1" customWidth="1"/>
    <col min="7176" max="7176" width="15.42578125" style="1" customWidth="1"/>
    <col min="7177" max="7177" width="4.7109375" style="1" customWidth="1"/>
    <col min="7178" max="7178" width="14.5703125" style="1" customWidth="1"/>
    <col min="7179" max="7186" width="8.85546875" style="1"/>
    <col min="7187" max="7187" width="10.42578125" style="1" customWidth="1"/>
    <col min="7188" max="7189" width="8.85546875" style="1"/>
    <col min="7190" max="7190" width="9.7109375" style="1" customWidth="1"/>
    <col min="7191" max="7424" width="8.85546875" style="1"/>
    <col min="7425" max="7425" width="8.5703125" style="1" customWidth="1"/>
    <col min="7426" max="7426" width="12.7109375" style="1" customWidth="1"/>
    <col min="7427" max="7427" width="10.42578125" style="1" customWidth="1"/>
    <col min="7428" max="7431" width="12.5703125" style="1" customWidth="1"/>
    <col min="7432" max="7432" width="15.42578125" style="1" customWidth="1"/>
    <col min="7433" max="7433" width="4.7109375" style="1" customWidth="1"/>
    <col min="7434" max="7434" width="14.5703125" style="1" customWidth="1"/>
    <col min="7435" max="7442" width="8.85546875" style="1"/>
    <col min="7443" max="7443" width="10.42578125" style="1" customWidth="1"/>
    <col min="7444" max="7445" width="8.85546875" style="1"/>
    <col min="7446" max="7446" width="9.7109375" style="1" customWidth="1"/>
    <col min="7447" max="7680" width="8.85546875" style="1"/>
    <col min="7681" max="7681" width="8.5703125" style="1" customWidth="1"/>
    <col min="7682" max="7682" width="12.7109375" style="1" customWidth="1"/>
    <col min="7683" max="7683" width="10.42578125" style="1" customWidth="1"/>
    <col min="7684" max="7687" width="12.5703125" style="1" customWidth="1"/>
    <col min="7688" max="7688" width="15.42578125" style="1" customWidth="1"/>
    <col min="7689" max="7689" width="4.7109375" style="1" customWidth="1"/>
    <col min="7690" max="7690" width="14.5703125" style="1" customWidth="1"/>
    <col min="7691" max="7698" width="8.85546875" style="1"/>
    <col min="7699" max="7699" width="10.42578125" style="1" customWidth="1"/>
    <col min="7700" max="7701" width="8.85546875" style="1"/>
    <col min="7702" max="7702" width="9.7109375" style="1" customWidth="1"/>
    <col min="7703" max="7936" width="8.85546875" style="1"/>
    <col min="7937" max="7937" width="8.5703125" style="1" customWidth="1"/>
    <col min="7938" max="7938" width="12.7109375" style="1" customWidth="1"/>
    <col min="7939" max="7939" width="10.42578125" style="1" customWidth="1"/>
    <col min="7940" max="7943" width="12.5703125" style="1" customWidth="1"/>
    <col min="7944" max="7944" width="15.42578125" style="1" customWidth="1"/>
    <col min="7945" max="7945" width="4.7109375" style="1" customWidth="1"/>
    <col min="7946" max="7946" width="14.5703125" style="1" customWidth="1"/>
    <col min="7947" max="7954" width="8.85546875" style="1"/>
    <col min="7955" max="7955" width="10.42578125" style="1" customWidth="1"/>
    <col min="7956" max="7957" width="8.85546875" style="1"/>
    <col min="7958" max="7958" width="9.7109375" style="1" customWidth="1"/>
    <col min="7959" max="8192" width="8.85546875" style="1"/>
    <col min="8193" max="8193" width="8.5703125" style="1" customWidth="1"/>
    <col min="8194" max="8194" width="12.7109375" style="1" customWidth="1"/>
    <col min="8195" max="8195" width="10.42578125" style="1" customWidth="1"/>
    <col min="8196" max="8199" width="12.5703125" style="1" customWidth="1"/>
    <col min="8200" max="8200" width="15.42578125" style="1" customWidth="1"/>
    <col min="8201" max="8201" width="4.7109375" style="1" customWidth="1"/>
    <col min="8202" max="8202" width="14.5703125" style="1" customWidth="1"/>
    <col min="8203" max="8210" width="8.85546875" style="1"/>
    <col min="8211" max="8211" width="10.42578125" style="1" customWidth="1"/>
    <col min="8212" max="8213" width="8.85546875" style="1"/>
    <col min="8214" max="8214" width="9.7109375" style="1" customWidth="1"/>
    <col min="8215" max="8448" width="8.85546875" style="1"/>
    <col min="8449" max="8449" width="8.5703125" style="1" customWidth="1"/>
    <col min="8450" max="8450" width="12.7109375" style="1" customWidth="1"/>
    <col min="8451" max="8451" width="10.42578125" style="1" customWidth="1"/>
    <col min="8452" max="8455" width="12.5703125" style="1" customWidth="1"/>
    <col min="8456" max="8456" width="15.42578125" style="1" customWidth="1"/>
    <col min="8457" max="8457" width="4.7109375" style="1" customWidth="1"/>
    <col min="8458" max="8458" width="14.5703125" style="1" customWidth="1"/>
    <col min="8459" max="8466" width="8.85546875" style="1"/>
    <col min="8467" max="8467" width="10.42578125" style="1" customWidth="1"/>
    <col min="8468" max="8469" width="8.85546875" style="1"/>
    <col min="8470" max="8470" width="9.7109375" style="1" customWidth="1"/>
    <col min="8471" max="8704" width="8.85546875" style="1"/>
    <col min="8705" max="8705" width="8.5703125" style="1" customWidth="1"/>
    <col min="8706" max="8706" width="12.7109375" style="1" customWidth="1"/>
    <col min="8707" max="8707" width="10.42578125" style="1" customWidth="1"/>
    <col min="8708" max="8711" width="12.5703125" style="1" customWidth="1"/>
    <col min="8712" max="8712" width="15.42578125" style="1" customWidth="1"/>
    <col min="8713" max="8713" width="4.7109375" style="1" customWidth="1"/>
    <col min="8714" max="8714" width="14.5703125" style="1" customWidth="1"/>
    <col min="8715" max="8722" width="8.85546875" style="1"/>
    <col min="8723" max="8723" width="10.42578125" style="1" customWidth="1"/>
    <col min="8724" max="8725" width="8.85546875" style="1"/>
    <col min="8726" max="8726" width="9.7109375" style="1" customWidth="1"/>
    <col min="8727" max="8960" width="8.85546875" style="1"/>
    <col min="8961" max="8961" width="8.5703125" style="1" customWidth="1"/>
    <col min="8962" max="8962" width="12.7109375" style="1" customWidth="1"/>
    <col min="8963" max="8963" width="10.42578125" style="1" customWidth="1"/>
    <col min="8964" max="8967" width="12.5703125" style="1" customWidth="1"/>
    <col min="8968" max="8968" width="15.42578125" style="1" customWidth="1"/>
    <col min="8969" max="8969" width="4.7109375" style="1" customWidth="1"/>
    <col min="8970" max="8970" width="14.5703125" style="1" customWidth="1"/>
    <col min="8971" max="8978" width="8.85546875" style="1"/>
    <col min="8979" max="8979" width="10.42578125" style="1" customWidth="1"/>
    <col min="8980" max="8981" width="8.85546875" style="1"/>
    <col min="8982" max="8982" width="9.7109375" style="1" customWidth="1"/>
    <col min="8983" max="9216" width="8.85546875" style="1"/>
    <col min="9217" max="9217" width="8.5703125" style="1" customWidth="1"/>
    <col min="9218" max="9218" width="12.7109375" style="1" customWidth="1"/>
    <col min="9219" max="9219" width="10.42578125" style="1" customWidth="1"/>
    <col min="9220" max="9223" width="12.5703125" style="1" customWidth="1"/>
    <col min="9224" max="9224" width="15.42578125" style="1" customWidth="1"/>
    <col min="9225" max="9225" width="4.7109375" style="1" customWidth="1"/>
    <col min="9226" max="9226" width="14.5703125" style="1" customWidth="1"/>
    <col min="9227" max="9234" width="8.85546875" style="1"/>
    <col min="9235" max="9235" width="10.42578125" style="1" customWidth="1"/>
    <col min="9236" max="9237" width="8.85546875" style="1"/>
    <col min="9238" max="9238" width="9.7109375" style="1" customWidth="1"/>
    <col min="9239" max="9472" width="8.85546875" style="1"/>
    <col min="9473" max="9473" width="8.5703125" style="1" customWidth="1"/>
    <col min="9474" max="9474" width="12.7109375" style="1" customWidth="1"/>
    <col min="9475" max="9475" width="10.42578125" style="1" customWidth="1"/>
    <col min="9476" max="9479" width="12.5703125" style="1" customWidth="1"/>
    <col min="9480" max="9480" width="15.42578125" style="1" customWidth="1"/>
    <col min="9481" max="9481" width="4.7109375" style="1" customWidth="1"/>
    <col min="9482" max="9482" width="14.5703125" style="1" customWidth="1"/>
    <col min="9483" max="9490" width="8.85546875" style="1"/>
    <col min="9491" max="9491" width="10.42578125" style="1" customWidth="1"/>
    <col min="9492" max="9493" width="8.85546875" style="1"/>
    <col min="9494" max="9494" width="9.7109375" style="1" customWidth="1"/>
    <col min="9495" max="9728" width="8.85546875" style="1"/>
    <col min="9729" max="9729" width="8.5703125" style="1" customWidth="1"/>
    <col min="9730" max="9730" width="12.7109375" style="1" customWidth="1"/>
    <col min="9731" max="9731" width="10.42578125" style="1" customWidth="1"/>
    <col min="9732" max="9735" width="12.5703125" style="1" customWidth="1"/>
    <col min="9736" max="9736" width="15.42578125" style="1" customWidth="1"/>
    <col min="9737" max="9737" width="4.7109375" style="1" customWidth="1"/>
    <col min="9738" max="9738" width="14.5703125" style="1" customWidth="1"/>
    <col min="9739" max="9746" width="8.85546875" style="1"/>
    <col min="9747" max="9747" width="10.42578125" style="1" customWidth="1"/>
    <col min="9748" max="9749" width="8.85546875" style="1"/>
    <col min="9750" max="9750" width="9.7109375" style="1" customWidth="1"/>
    <col min="9751" max="9984" width="8.85546875" style="1"/>
    <col min="9985" max="9985" width="8.5703125" style="1" customWidth="1"/>
    <col min="9986" max="9986" width="12.7109375" style="1" customWidth="1"/>
    <col min="9987" max="9987" width="10.42578125" style="1" customWidth="1"/>
    <col min="9988" max="9991" width="12.5703125" style="1" customWidth="1"/>
    <col min="9992" max="9992" width="15.42578125" style="1" customWidth="1"/>
    <col min="9993" max="9993" width="4.7109375" style="1" customWidth="1"/>
    <col min="9994" max="9994" width="14.5703125" style="1" customWidth="1"/>
    <col min="9995" max="10002" width="8.85546875" style="1"/>
    <col min="10003" max="10003" width="10.42578125" style="1" customWidth="1"/>
    <col min="10004" max="10005" width="8.85546875" style="1"/>
    <col min="10006" max="10006" width="9.7109375" style="1" customWidth="1"/>
    <col min="10007" max="10240" width="8.85546875" style="1"/>
    <col min="10241" max="10241" width="8.5703125" style="1" customWidth="1"/>
    <col min="10242" max="10242" width="12.7109375" style="1" customWidth="1"/>
    <col min="10243" max="10243" width="10.42578125" style="1" customWidth="1"/>
    <col min="10244" max="10247" width="12.5703125" style="1" customWidth="1"/>
    <col min="10248" max="10248" width="15.42578125" style="1" customWidth="1"/>
    <col min="10249" max="10249" width="4.7109375" style="1" customWidth="1"/>
    <col min="10250" max="10250" width="14.5703125" style="1" customWidth="1"/>
    <col min="10251" max="10258" width="8.85546875" style="1"/>
    <col min="10259" max="10259" width="10.42578125" style="1" customWidth="1"/>
    <col min="10260" max="10261" width="8.85546875" style="1"/>
    <col min="10262" max="10262" width="9.7109375" style="1" customWidth="1"/>
    <col min="10263" max="10496" width="8.85546875" style="1"/>
    <col min="10497" max="10497" width="8.5703125" style="1" customWidth="1"/>
    <col min="10498" max="10498" width="12.7109375" style="1" customWidth="1"/>
    <col min="10499" max="10499" width="10.42578125" style="1" customWidth="1"/>
    <col min="10500" max="10503" width="12.5703125" style="1" customWidth="1"/>
    <col min="10504" max="10504" width="15.42578125" style="1" customWidth="1"/>
    <col min="10505" max="10505" width="4.7109375" style="1" customWidth="1"/>
    <col min="10506" max="10506" width="14.5703125" style="1" customWidth="1"/>
    <col min="10507" max="10514" width="8.85546875" style="1"/>
    <col min="10515" max="10515" width="10.42578125" style="1" customWidth="1"/>
    <col min="10516" max="10517" width="8.85546875" style="1"/>
    <col min="10518" max="10518" width="9.7109375" style="1" customWidth="1"/>
    <col min="10519" max="10752" width="8.85546875" style="1"/>
    <col min="10753" max="10753" width="8.5703125" style="1" customWidth="1"/>
    <col min="10754" max="10754" width="12.7109375" style="1" customWidth="1"/>
    <col min="10755" max="10755" width="10.42578125" style="1" customWidth="1"/>
    <col min="10756" max="10759" width="12.5703125" style="1" customWidth="1"/>
    <col min="10760" max="10760" width="15.42578125" style="1" customWidth="1"/>
    <col min="10761" max="10761" width="4.7109375" style="1" customWidth="1"/>
    <col min="10762" max="10762" width="14.5703125" style="1" customWidth="1"/>
    <col min="10763" max="10770" width="8.85546875" style="1"/>
    <col min="10771" max="10771" width="10.42578125" style="1" customWidth="1"/>
    <col min="10772" max="10773" width="8.85546875" style="1"/>
    <col min="10774" max="10774" width="9.7109375" style="1" customWidth="1"/>
    <col min="10775" max="11008" width="8.85546875" style="1"/>
    <col min="11009" max="11009" width="8.5703125" style="1" customWidth="1"/>
    <col min="11010" max="11010" width="12.7109375" style="1" customWidth="1"/>
    <col min="11011" max="11011" width="10.42578125" style="1" customWidth="1"/>
    <col min="11012" max="11015" width="12.5703125" style="1" customWidth="1"/>
    <col min="11016" max="11016" width="15.42578125" style="1" customWidth="1"/>
    <col min="11017" max="11017" width="4.7109375" style="1" customWidth="1"/>
    <col min="11018" max="11018" width="14.5703125" style="1" customWidth="1"/>
    <col min="11019" max="11026" width="8.85546875" style="1"/>
    <col min="11027" max="11027" width="10.42578125" style="1" customWidth="1"/>
    <col min="11028" max="11029" width="8.85546875" style="1"/>
    <col min="11030" max="11030" width="9.7109375" style="1" customWidth="1"/>
    <col min="11031" max="11264" width="8.85546875" style="1"/>
    <col min="11265" max="11265" width="8.5703125" style="1" customWidth="1"/>
    <col min="11266" max="11266" width="12.7109375" style="1" customWidth="1"/>
    <col min="11267" max="11267" width="10.42578125" style="1" customWidth="1"/>
    <col min="11268" max="11271" width="12.5703125" style="1" customWidth="1"/>
    <col min="11272" max="11272" width="15.42578125" style="1" customWidth="1"/>
    <col min="11273" max="11273" width="4.7109375" style="1" customWidth="1"/>
    <col min="11274" max="11274" width="14.5703125" style="1" customWidth="1"/>
    <col min="11275" max="11282" width="8.85546875" style="1"/>
    <col min="11283" max="11283" width="10.42578125" style="1" customWidth="1"/>
    <col min="11284" max="11285" width="8.85546875" style="1"/>
    <col min="11286" max="11286" width="9.7109375" style="1" customWidth="1"/>
    <col min="11287" max="11520" width="8.85546875" style="1"/>
    <col min="11521" max="11521" width="8.5703125" style="1" customWidth="1"/>
    <col min="11522" max="11522" width="12.7109375" style="1" customWidth="1"/>
    <col min="11523" max="11523" width="10.42578125" style="1" customWidth="1"/>
    <col min="11524" max="11527" width="12.5703125" style="1" customWidth="1"/>
    <col min="11528" max="11528" width="15.42578125" style="1" customWidth="1"/>
    <col min="11529" max="11529" width="4.7109375" style="1" customWidth="1"/>
    <col min="11530" max="11530" width="14.5703125" style="1" customWidth="1"/>
    <col min="11531" max="11538" width="8.85546875" style="1"/>
    <col min="11539" max="11539" width="10.42578125" style="1" customWidth="1"/>
    <col min="11540" max="11541" width="8.85546875" style="1"/>
    <col min="11542" max="11542" width="9.7109375" style="1" customWidth="1"/>
    <col min="11543" max="11776" width="8.85546875" style="1"/>
    <col min="11777" max="11777" width="8.5703125" style="1" customWidth="1"/>
    <col min="11778" max="11778" width="12.7109375" style="1" customWidth="1"/>
    <col min="11779" max="11779" width="10.42578125" style="1" customWidth="1"/>
    <col min="11780" max="11783" width="12.5703125" style="1" customWidth="1"/>
    <col min="11784" max="11784" width="15.42578125" style="1" customWidth="1"/>
    <col min="11785" max="11785" width="4.7109375" style="1" customWidth="1"/>
    <col min="11786" max="11786" width="14.5703125" style="1" customWidth="1"/>
    <col min="11787" max="11794" width="8.85546875" style="1"/>
    <col min="11795" max="11795" width="10.42578125" style="1" customWidth="1"/>
    <col min="11796" max="11797" width="8.85546875" style="1"/>
    <col min="11798" max="11798" width="9.7109375" style="1" customWidth="1"/>
    <col min="11799" max="12032" width="8.85546875" style="1"/>
    <col min="12033" max="12033" width="8.5703125" style="1" customWidth="1"/>
    <col min="12034" max="12034" width="12.7109375" style="1" customWidth="1"/>
    <col min="12035" max="12035" width="10.42578125" style="1" customWidth="1"/>
    <col min="12036" max="12039" width="12.5703125" style="1" customWidth="1"/>
    <col min="12040" max="12040" width="15.42578125" style="1" customWidth="1"/>
    <col min="12041" max="12041" width="4.7109375" style="1" customWidth="1"/>
    <col min="12042" max="12042" width="14.5703125" style="1" customWidth="1"/>
    <col min="12043" max="12050" width="8.85546875" style="1"/>
    <col min="12051" max="12051" width="10.42578125" style="1" customWidth="1"/>
    <col min="12052" max="12053" width="8.85546875" style="1"/>
    <col min="12054" max="12054" width="9.7109375" style="1" customWidth="1"/>
    <col min="12055" max="12288" width="8.85546875" style="1"/>
    <col min="12289" max="12289" width="8.5703125" style="1" customWidth="1"/>
    <col min="12290" max="12290" width="12.7109375" style="1" customWidth="1"/>
    <col min="12291" max="12291" width="10.42578125" style="1" customWidth="1"/>
    <col min="12292" max="12295" width="12.5703125" style="1" customWidth="1"/>
    <col min="12296" max="12296" width="15.42578125" style="1" customWidth="1"/>
    <col min="12297" max="12297" width="4.7109375" style="1" customWidth="1"/>
    <col min="12298" max="12298" width="14.5703125" style="1" customWidth="1"/>
    <col min="12299" max="12306" width="8.85546875" style="1"/>
    <col min="12307" max="12307" width="10.42578125" style="1" customWidth="1"/>
    <col min="12308" max="12309" width="8.85546875" style="1"/>
    <col min="12310" max="12310" width="9.7109375" style="1" customWidth="1"/>
    <col min="12311" max="12544" width="8.85546875" style="1"/>
    <col min="12545" max="12545" width="8.5703125" style="1" customWidth="1"/>
    <col min="12546" max="12546" width="12.7109375" style="1" customWidth="1"/>
    <col min="12547" max="12547" width="10.42578125" style="1" customWidth="1"/>
    <col min="12548" max="12551" width="12.5703125" style="1" customWidth="1"/>
    <col min="12552" max="12552" width="15.42578125" style="1" customWidth="1"/>
    <col min="12553" max="12553" width="4.7109375" style="1" customWidth="1"/>
    <col min="12554" max="12554" width="14.5703125" style="1" customWidth="1"/>
    <col min="12555" max="12562" width="8.85546875" style="1"/>
    <col min="12563" max="12563" width="10.42578125" style="1" customWidth="1"/>
    <col min="12564" max="12565" width="8.85546875" style="1"/>
    <col min="12566" max="12566" width="9.7109375" style="1" customWidth="1"/>
    <col min="12567" max="12800" width="8.85546875" style="1"/>
    <col min="12801" max="12801" width="8.5703125" style="1" customWidth="1"/>
    <col min="12802" max="12802" width="12.7109375" style="1" customWidth="1"/>
    <col min="12803" max="12803" width="10.42578125" style="1" customWidth="1"/>
    <col min="12804" max="12807" width="12.5703125" style="1" customWidth="1"/>
    <col min="12808" max="12808" width="15.42578125" style="1" customWidth="1"/>
    <col min="12809" max="12809" width="4.7109375" style="1" customWidth="1"/>
    <col min="12810" max="12810" width="14.5703125" style="1" customWidth="1"/>
    <col min="12811" max="12818" width="8.85546875" style="1"/>
    <col min="12819" max="12819" width="10.42578125" style="1" customWidth="1"/>
    <col min="12820" max="12821" width="8.85546875" style="1"/>
    <col min="12822" max="12822" width="9.7109375" style="1" customWidth="1"/>
    <col min="12823" max="13056" width="8.85546875" style="1"/>
    <col min="13057" max="13057" width="8.5703125" style="1" customWidth="1"/>
    <col min="13058" max="13058" width="12.7109375" style="1" customWidth="1"/>
    <col min="13059" max="13059" width="10.42578125" style="1" customWidth="1"/>
    <col min="13060" max="13063" width="12.5703125" style="1" customWidth="1"/>
    <col min="13064" max="13064" width="15.42578125" style="1" customWidth="1"/>
    <col min="13065" max="13065" width="4.7109375" style="1" customWidth="1"/>
    <col min="13066" max="13066" width="14.5703125" style="1" customWidth="1"/>
    <col min="13067" max="13074" width="8.85546875" style="1"/>
    <col min="13075" max="13075" width="10.42578125" style="1" customWidth="1"/>
    <col min="13076" max="13077" width="8.85546875" style="1"/>
    <col min="13078" max="13078" width="9.7109375" style="1" customWidth="1"/>
    <col min="13079" max="13312" width="8.85546875" style="1"/>
    <col min="13313" max="13313" width="8.5703125" style="1" customWidth="1"/>
    <col min="13314" max="13314" width="12.7109375" style="1" customWidth="1"/>
    <col min="13315" max="13315" width="10.42578125" style="1" customWidth="1"/>
    <col min="13316" max="13319" width="12.5703125" style="1" customWidth="1"/>
    <col min="13320" max="13320" width="15.42578125" style="1" customWidth="1"/>
    <col min="13321" max="13321" width="4.7109375" style="1" customWidth="1"/>
    <col min="13322" max="13322" width="14.5703125" style="1" customWidth="1"/>
    <col min="13323" max="13330" width="8.85546875" style="1"/>
    <col min="13331" max="13331" width="10.42578125" style="1" customWidth="1"/>
    <col min="13332" max="13333" width="8.85546875" style="1"/>
    <col min="13334" max="13334" width="9.7109375" style="1" customWidth="1"/>
    <col min="13335" max="13568" width="8.85546875" style="1"/>
    <col min="13569" max="13569" width="8.5703125" style="1" customWidth="1"/>
    <col min="13570" max="13570" width="12.7109375" style="1" customWidth="1"/>
    <col min="13571" max="13571" width="10.42578125" style="1" customWidth="1"/>
    <col min="13572" max="13575" width="12.5703125" style="1" customWidth="1"/>
    <col min="13576" max="13576" width="15.42578125" style="1" customWidth="1"/>
    <col min="13577" max="13577" width="4.7109375" style="1" customWidth="1"/>
    <col min="13578" max="13578" width="14.5703125" style="1" customWidth="1"/>
    <col min="13579" max="13586" width="8.85546875" style="1"/>
    <col min="13587" max="13587" width="10.42578125" style="1" customWidth="1"/>
    <col min="13588" max="13589" width="8.85546875" style="1"/>
    <col min="13590" max="13590" width="9.7109375" style="1" customWidth="1"/>
    <col min="13591" max="13824" width="8.85546875" style="1"/>
    <col min="13825" max="13825" width="8.5703125" style="1" customWidth="1"/>
    <col min="13826" max="13826" width="12.7109375" style="1" customWidth="1"/>
    <col min="13827" max="13827" width="10.42578125" style="1" customWidth="1"/>
    <col min="13828" max="13831" width="12.5703125" style="1" customWidth="1"/>
    <col min="13832" max="13832" width="15.42578125" style="1" customWidth="1"/>
    <col min="13833" max="13833" width="4.7109375" style="1" customWidth="1"/>
    <col min="13834" max="13834" width="14.5703125" style="1" customWidth="1"/>
    <col min="13835" max="13842" width="8.85546875" style="1"/>
    <col min="13843" max="13843" width="10.42578125" style="1" customWidth="1"/>
    <col min="13844" max="13845" width="8.85546875" style="1"/>
    <col min="13846" max="13846" width="9.7109375" style="1" customWidth="1"/>
    <col min="13847" max="14080" width="8.85546875" style="1"/>
    <col min="14081" max="14081" width="8.5703125" style="1" customWidth="1"/>
    <col min="14082" max="14082" width="12.7109375" style="1" customWidth="1"/>
    <col min="14083" max="14083" width="10.42578125" style="1" customWidth="1"/>
    <col min="14084" max="14087" width="12.5703125" style="1" customWidth="1"/>
    <col min="14088" max="14088" width="15.42578125" style="1" customWidth="1"/>
    <col min="14089" max="14089" width="4.7109375" style="1" customWidth="1"/>
    <col min="14090" max="14090" width="14.5703125" style="1" customWidth="1"/>
    <col min="14091" max="14098" width="8.85546875" style="1"/>
    <col min="14099" max="14099" width="10.42578125" style="1" customWidth="1"/>
    <col min="14100" max="14101" width="8.85546875" style="1"/>
    <col min="14102" max="14102" width="9.7109375" style="1" customWidth="1"/>
    <col min="14103" max="14336" width="8.85546875" style="1"/>
    <col min="14337" max="14337" width="8.5703125" style="1" customWidth="1"/>
    <col min="14338" max="14338" width="12.7109375" style="1" customWidth="1"/>
    <col min="14339" max="14339" width="10.42578125" style="1" customWidth="1"/>
    <col min="14340" max="14343" width="12.5703125" style="1" customWidth="1"/>
    <col min="14344" max="14344" width="15.42578125" style="1" customWidth="1"/>
    <col min="14345" max="14345" width="4.7109375" style="1" customWidth="1"/>
    <col min="14346" max="14346" width="14.5703125" style="1" customWidth="1"/>
    <col min="14347" max="14354" width="8.85546875" style="1"/>
    <col min="14355" max="14355" width="10.42578125" style="1" customWidth="1"/>
    <col min="14356" max="14357" width="8.85546875" style="1"/>
    <col min="14358" max="14358" width="9.7109375" style="1" customWidth="1"/>
    <col min="14359" max="14592" width="8.85546875" style="1"/>
    <col min="14593" max="14593" width="8.5703125" style="1" customWidth="1"/>
    <col min="14594" max="14594" width="12.7109375" style="1" customWidth="1"/>
    <col min="14595" max="14595" width="10.42578125" style="1" customWidth="1"/>
    <col min="14596" max="14599" width="12.5703125" style="1" customWidth="1"/>
    <col min="14600" max="14600" width="15.42578125" style="1" customWidth="1"/>
    <col min="14601" max="14601" width="4.7109375" style="1" customWidth="1"/>
    <col min="14602" max="14602" width="14.5703125" style="1" customWidth="1"/>
    <col min="14603" max="14610" width="8.85546875" style="1"/>
    <col min="14611" max="14611" width="10.42578125" style="1" customWidth="1"/>
    <col min="14612" max="14613" width="8.85546875" style="1"/>
    <col min="14614" max="14614" width="9.7109375" style="1" customWidth="1"/>
    <col min="14615" max="14848" width="8.85546875" style="1"/>
    <col min="14849" max="14849" width="8.5703125" style="1" customWidth="1"/>
    <col min="14850" max="14850" width="12.7109375" style="1" customWidth="1"/>
    <col min="14851" max="14851" width="10.42578125" style="1" customWidth="1"/>
    <col min="14852" max="14855" width="12.5703125" style="1" customWidth="1"/>
    <col min="14856" max="14856" width="15.42578125" style="1" customWidth="1"/>
    <col min="14857" max="14857" width="4.7109375" style="1" customWidth="1"/>
    <col min="14858" max="14858" width="14.5703125" style="1" customWidth="1"/>
    <col min="14859" max="14866" width="8.85546875" style="1"/>
    <col min="14867" max="14867" width="10.42578125" style="1" customWidth="1"/>
    <col min="14868" max="14869" width="8.85546875" style="1"/>
    <col min="14870" max="14870" width="9.7109375" style="1" customWidth="1"/>
    <col min="14871" max="15104" width="8.85546875" style="1"/>
    <col min="15105" max="15105" width="8.5703125" style="1" customWidth="1"/>
    <col min="15106" max="15106" width="12.7109375" style="1" customWidth="1"/>
    <col min="15107" max="15107" width="10.42578125" style="1" customWidth="1"/>
    <col min="15108" max="15111" width="12.5703125" style="1" customWidth="1"/>
    <col min="15112" max="15112" width="15.42578125" style="1" customWidth="1"/>
    <col min="15113" max="15113" width="4.7109375" style="1" customWidth="1"/>
    <col min="15114" max="15114" width="14.5703125" style="1" customWidth="1"/>
    <col min="15115" max="15122" width="8.85546875" style="1"/>
    <col min="15123" max="15123" width="10.42578125" style="1" customWidth="1"/>
    <col min="15124" max="15125" width="8.85546875" style="1"/>
    <col min="15126" max="15126" width="9.7109375" style="1" customWidth="1"/>
    <col min="15127" max="15360" width="8.85546875" style="1"/>
    <col min="15361" max="15361" width="8.5703125" style="1" customWidth="1"/>
    <col min="15362" max="15362" width="12.7109375" style="1" customWidth="1"/>
    <col min="15363" max="15363" width="10.42578125" style="1" customWidth="1"/>
    <col min="15364" max="15367" width="12.5703125" style="1" customWidth="1"/>
    <col min="15368" max="15368" width="15.42578125" style="1" customWidth="1"/>
    <col min="15369" max="15369" width="4.7109375" style="1" customWidth="1"/>
    <col min="15370" max="15370" width="14.5703125" style="1" customWidth="1"/>
    <col min="15371" max="15378" width="8.85546875" style="1"/>
    <col min="15379" max="15379" width="10.42578125" style="1" customWidth="1"/>
    <col min="15380" max="15381" width="8.85546875" style="1"/>
    <col min="15382" max="15382" width="9.7109375" style="1" customWidth="1"/>
    <col min="15383" max="15616" width="8.85546875" style="1"/>
    <col min="15617" max="15617" width="8.5703125" style="1" customWidth="1"/>
    <col min="15618" max="15618" width="12.7109375" style="1" customWidth="1"/>
    <col min="15619" max="15619" width="10.42578125" style="1" customWidth="1"/>
    <col min="15620" max="15623" width="12.5703125" style="1" customWidth="1"/>
    <col min="15624" max="15624" width="15.42578125" style="1" customWidth="1"/>
    <col min="15625" max="15625" width="4.7109375" style="1" customWidth="1"/>
    <col min="15626" max="15626" width="14.5703125" style="1" customWidth="1"/>
    <col min="15627" max="15634" width="8.85546875" style="1"/>
    <col min="15635" max="15635" width="10.42578125" style="1" customWidth="1"/>
    <col min="15636" max="15637" width="8.85546875" style="1"/>
    <col min="15638" max="15638" width="9.7109375" style="1" customWidth="1"/>
    <col min="15639" max="15872" width="8.85546875" style="1"/>
    <col min="15873" max="15873" width="8.5703125" style="1" customWidth="1"/>
    <col min="15874" max="15874" width="12.7109375" style="1" customWidth="1"/>
    <col min="15875" max="15875" width="10.42578125" style="1" customWidth="1"/>
    <col min="15876" max="15879" width="12.5703125" style="1" customWidth="1"/>
    <col min="15880" max="15880" width="15.42578125" style="1" customWidth="1"/>
    <col min="15881" max="15881" width="4.7109375" style="1" customWidth="1"/>
    <col min="15882" max="15882" width="14.5703125" style="1" customWidth="1"/>
    <col min="15883" max="15890" width="8.85546875" style="1"/>
    <col min="15891" max="15891" width="10.42578125" style="1" customWidth="1"/>
    <col min="15892" max="15893" width="8.85546875" style="1"/>
    <col min="15894" max="15894" width="9.7109375" style="1" customWidth="1"/>
    <col min="15895" max="16128" width="8.85546875" style="1"/>
    <col min="16129" max="16129" width="8.5703125" style="1" customWidth="1"/>
    <col min="16130" max="16130" width="12.7109375" style="1" customWidth="1"/>
    <col min="16131" max="16131" width="10.42578125" style="1" customWidth="1"/>
    <col min="16132" max="16135" width="12.5703125" style="1" customWidth="1"/>
    <col min="16136" max="16136" width="15.42578125" style="1" customWidth="1"/>
    <col min="16137" max="16137" width="4.7109375" style="1" customWidth="1"/>
    <col min="16138" max="16138" width="14.5703125" style="1" customWidth="1"/>
    <col min="16139" max="16146" width="8.85546875" style="1"/>
    <col min="16147" max="16147" width="10.42578125" style="1" customWidth="1"/>
    <col min="16148" max="16149" width="8.85546875" style="1"/>
    <col min="16150" max="16150" width="9.7109375" style="1" customWidth="1"/>
    <col min="16151" max="16384" width="8.85546875" style="1"/>
  </cols>
  <sheetData>
    <row r="1" spans="1:21" s="2" customFormat="1" ht="15.75" x14ac:dyDescent="0.25">
      <c r="A1" s="569" t="s">
        <v>2740</v>
      </c>
      <c r="B1" s="16"/>
      <c r="C1" s="16"/>
      <c r="D1" s="16"/>
      <c r="E1" s="16"/>
      <c r="F1" s="16"/>
      <c r="G1" s="16"/>
      <c r="H1" s="16"/>
      <c r="I1" s="16"/>
      <c r="J1" s="27"/>
      <c r="K1" s="124" t="s">
        <v>68</v>
      </c>
      <c r="L1" s="601" t="s">
        <v>67</v>
      </c>
      <c r="M1" s="601"/>
      <c r="N1" s="601"/>
    </row>
    <row r="2" spans="1:21" s="2" customFormat="1" x14ac:dyDescent="0.25">
      <c r="A2" s="189" t="s">
        <v>623</v>
      </c>
      <c r="B2" s="16"/>
      <c r="C2" s="16"/>
      <c r="D2" s="16"/>
      <c r="E2" s="16"/>
      <c r="F2" s="16"/>
      <c r="G2" s="16"/>
      <c r="H2" s="16"/>
      <c r="L2" s="457" t="s">
        <v>452</v>
      </c>
      <c r="M2" s="153"/>
      <c r="N2" s="153"/>
    </row>
    <row r="3" spans="1:21" s="2" customFormat="1" x14ac:dyDescent="0.25">
      <c r="A3" s="38"/>
      <c r="B3" s="16"/>
      <c r="C3" s="16"/>
      <c r="D3" s="16"/>
      <c r="E3" s="16"/>
      <c r="F3" s="16"/>
      <c r="G3" s="16"/>
      <c r="H3" s="16"/>
      <c r="L3" s="155" t="s">
        <v>322</v>
      </c>
      <c r="M3" s="153"/>
      <c r="N3" s="153"/>
    </row>
    <row r="4" spans="1:21" s="104" customFormat="1" ht="14.45" customHeight="1" x14ac:dyDescent="0.2">
      <c r="A4" s="103"/>
      <c r="B4" s="608" t="s">
        <v>124</v>
      </c>
      <c r="C4" s="628" t="s">
        <v>330</v>
      </c>
      <c r="D4" s="628"/>
      <c r="E4" s="628"/>
      <c r="F4" s="628"/>
      <c r="G4" s="628"/>
      <c r="H4" s="608" t="s">
        <v>334</v>
      </c>
      <c r="I4" s="83"/>
      <c r="J4" s="83"/>
      <c r="K4" s="83"/>
      <c r="L4" s="83"/>
      <c r="M4" s="83"/>
      <c r="N4" s="83"/>
    </row>
    <row r="5" spans="1:21" s="104" customFormat="1" ht="12.75" x14ac:dyDescent="0.2">
      <c r="A5" s="112" t="s">
        <v>69</v>
      </c>
      <c r="B5" s="609"/>
      <c r="C5" s="115" t="s">
        <v>331</v>
      </c>
      <c r="D5" s="115" t="s">
        <v>332</v>
      </c>
      <c r="E5" s="115" t="s">
        <v>333</v>
      </c>
      <c r="F5" s="115" t="s">
        <v>2974</v>
      </c>
      <c r="G5" s="115" t="s">
        <v>2975</v>
      </c>
      <c r="H5" s="609"/>
      <c r="I5" s="83"/>
      <c r="J5" s="83"/>
      <c r="K5" s="83"/>
      <c r="L5" s="83"/>
      <c r="M5" s="83"/>
      <c r="N5" s="83"/>
    </row>
    <row r="6" spans="1:21" s="83" customFormat="1" ht="12.75" x14ac:dyDescent="0.2">
      <c r="A6" s="558">
        <v>1971</v>
      </c>
      <c r="B6" s="106">
        <f>VLOOKUP($L$1,'Table 14 Data'!$A$6:$G$42,2,0)</f>
        <v>2651815</v>
      </c>
      <c r="C6" s="106">
        <f>VLOOKUP($L$1,'Table 14 Data'!$A$6:$G$42,3,0)</f>
        <v>1423995</v>
      </c>
      <c r="D6" s="106">
        <f>VLOOKUP($L$1,'Table 14 Data'!$A$6:$G$42,4,0)</f>
        <v>1021810</v>
      </c>
      <c r="E6" s="106">
        <f>VLOOKUP($L$1,'Table 14 Data'!$A$6:$G$42,5,0)</f>
        <v>181560</v>
      </c>
      <c r="F6" s="106">
        <f>VLOOKUP($L$1,'Table 14 Data'!$A$6:$G$42,6,0)</f>
        <v>24455</v>
      </c>
      <c r="G6" s="117" t="s">
        <v>2</v>
      </c>
      <c r="H6" s="106">
        <f>VLOOKUP($L$1,'Table 14 Data'!$A$6:$G$42,7,0)</f>
        <v>1469225</v>
      </c>
    </row>
    <row r="7" spans="1:21" s="83" customFormat="1" ht="14.45" customHeight="1" x14ac:dyDescent="0.2">
      <c r="A7" s="30">
        <v>1981</v>
      </c>
      <c r="B7" s="25">
        <f>VLOOKUP($L$1,'Table 14 Data'!$H$6:$N$42,2,0)</f>
        <v>2507656</v>
      </c>
      <c r="C7" s="25">
        <f>VLOOKUP($L$1,'Table 14 Data'!$H$6:$N$42,3,0)</f>
        <v>1121402</v>
      </c>
      <c r="D7" s="25">
        <f>VLOOKUP($L$1,'Table 14 Data'!$H$6:$N$42,4,0)</f>
        <v>1045798</v>
      </c>
      <c r="E7" s="25">
        <f>VLOOKUP($L$1,'Table 14 Data'!$H$6:$N$42,5,0)</f>
        <v>289220</v>
      </c>
      <c r="F7" s="25">
        <f>VLOOKUP($L$1,'Table 14 Data'!$H$6:$N$42,6,0)</f>
        <v>51236</v>
      </c>
      <c r="G7" s="35" t="s">
        <v>2</v>
      </c>
      <c r="H7" s="25">
        <f>VLOOKUP($L$1,'Table 14 Data'!$H$6:$N$42,7,0)</f>
        <v>1777946</v>
      </c>
    </row>
    <row r="8" spans="1:21" s="83" customFormat="1" ht="12.75" x14ac:dyDescent="0.2">
      <c r="A8" s="109">
        <v>1991</v>
      </c>
      <c r="B8" s="106">
        <f>VLOOKUP($L$1,'Table 14 Data'!$O$6:$U$42,2,0)</f>
        <v>2763166</v>
      </c>
      <c r="C8" s="106">
        <f>VLOOKUP($L$1,'Table 14 Data'!$O$6:$U$42,3,0)</f>
        <v>1123830</v>
      </c>
      <c r="D8" s="106">
        <f>VLOOKUP($L$1,'Table 14 Data'!$O$6:$U$42,4,0)</f>
        <v>1136573</v>
      </c>
      <c r="E8" s="106">
        <f>VLOOKUP($L$1,'Table 14 Data'!$O$6:$U$42,5,0)</f>
        <v>419925</v>
      </c>
      <c r="F8" s="106">
        <f>VLOOKUP($L$1,'Table 14 Data'!$O$6:$U$42,6,0)</f>
        <v>82838</v>
      </c>
      <c r="G8" s="117" t="s">
        <v>2</v>
      </c>
      <c r="H8" s="106">
        <f>VLOOKUP($L$1,'Table 14 Data'!$O$6:$U$42,7,0)</f>
        <v>2224937</v>
      </c>
    </row>
    <row r="9" spans="1:21" s="83" customFormat="1" ht="12.75" x14ac:dyDescent="0.2">
      <c r="A9" s="31">
        <v>2001</v>
      </c>
      <c r="B9" s="25">
        <f>VLOOKUP($L$1,'Table 14 Data'!$V$6:$AC$42,2,0)</f>
        <v>3015997</v>
      </c>
      <c r="C9" s="25">
        <f>VLOOKUP($L$1,'Table 14 Data'!$V$6:$AC$42,3,0)</f>
        <v>1130649</v>
      </c>
      <c r="D9" s="25">
        <f>VLOOKUP($L$1,'Table 14 Data'!$V$6:$AC$42,4,0)</f>
        <v>1298481</v>
      </c>
      <c r="E9" s="25">
        <f>VLOOKUP($L$1,'Table 14 Data'!$V$6:$AC$42,5,0)</f>
        <v>476185</v>
      </c>
      <c r="F9" s="25">
        <f>VLOOKUP($L$1,'Table 14 Data'!$V$6:$AC$42,6,0)</f>
        <v>86470</v>
      </c>
      <c r="G9" s="25">
        <f>VLOOKUP($L$1,'Table 14 Data'!$V$6:$AC$42,7,0)</f>
        <v>24212</v>
      </c>
      <c r="H9" s="25">
        <f>VLOOKUP($L$1,'Table 14 Data'!$V$6:$AC$42,8,0)</f>
        <v>2616328</v>
      </c>
    </row>
    <row r="10" spans="1:21" s="83" customFormat="1" ht="12.75" x14ac:dyDescent="0.2">
      <c r="A10" s="110">
        <v>2011</v>
      </c>
      <c r="B10" s="106">
        <f>VLOOKUP($L$1,'Table 14 Data'!$AD$6:$AK$42,2,0)</f>
        <v>3266173</v>
      </c>
      <c r="C10" s="106">
        <f>VLOOKUP($L$1,'Table 14 Data'!$AD$6:$AK$42,3,0)</f>
        <v>1357251</v>
      </c>
      <c r="D10" s="106">
        <f>VLOOKUP($L$1,'Table 14 Data'!$AD$6:$AK$42,4,0)</f>
        <v>1324032</v>
      </c>
      <c r="E10" s="106">
        <f>VLOOKUP($L$1,'Table 14 Data'!$AD$6:$AK$42,5,0)</f>
        <v>458659</v>
      </c>
      <c r="F10" s="106">
        <f>VLOOKUP($L$1,'Table 14 Data'!$AD$6:$AK$42,6,0)</f>
        <v>95619</v>
      </c>
      <c r="G10" s="106">
        <f>VLOOKUP($L$1,'Table 14 Data'!$AD$6:$AK$42,7,0)</f>
        <v>30612</v>
      </c>
      <c r="H10" s="106">
        <f>VLOOKUP($L$1,'Table 14 Data'!$AD$6:$AK$42,8,0)</f>
        <v>2664414</v>
      </c>
    </row>
    <row r="11" spans="1:21" s="2" customFormat="1" x14ac:dyDescent="0.25">
      <c r="A11" s="559">
        <v>2021</v>
      </c>
      <c r="B11" s="25">
        <f>VLOOKUP($L$1,'Table 14 Data'!$AL$6:$AR$42,2,0)</f>
        <v>3423890</v>
      </c>
      <c r="C11" s="25">
        <f>VLOOKUP($L$1,'Table 14 Data'!$AL$6:$AR$42,3,0)</f>
        <v>1440271</v>
      </c>
      <c r="D11" s="25">
        <f>VLOOKUP($L$1,'Table 14 Data'!$AL$6:$AR$42,4,0)</f>
        <v>1380847</v>
      </c>
      <c r="E11" s="25">
        <f>VLOOKUP($L$1,'Table 14 Data'!$AL$6:$AR$42,5,0)</f>
        <v>464970</v>
      </c>
      <c r="F11" s="25">
        <f>VLOOKUP($L$1,'Table 14 Data'!$AL$6:$AS$42,6,0)</f>
        <v>137802</v>
      </c>
      <c r="G11" s="41" t="s">
        <v>2</v>
      </c>
      <c r="H11" s="25">
        <f>VLOOKUP($L$1,'Table 14 Data'!$AL$6:$AS$42,8,0)</f>
        <v>2775383</v>
      </c>
      <c r="I11" s="1"/>
      <c r="J11" s="1"/>
      <c r="K11" s="1"/>
      <c r="L11" s="1"/>
      <c r="M11" s="1"/>
      <c r="N11" s="1"/>
      <c r="S11" s="1"/>
      <c r="T11" s="1"/>
      <c r="U11" s="1"/>
    </row>
    <row r="13" spans="1:21" s="83" customFormat="1" ht="14.45" customHeight="1" x14ac:dyDescent="0.2">
      <c r="A13" s="103"/>
      <c r="B13" s="608" t="s">
        <v>124</v>
      </c>
      <c r="C13" s="628" t="s">
        <v>330</v>
      </c>
      <c r="D13" s="628"/>
      <c r="E13" s="628"/>
      <c r="F13" s="628"/>
      <c r="G13" s="628"/>
      <c r="H13" s="608" t="s">
        <v>507</v>
      </c>
    </row>
    <row r="14" spans="1:21" s="104" customFormat="1" ht="12.75" x14ac:dyDescent="0.2">
      <c r="A14" s="112" t="s">
        <v>123</v>
      </c>
      <c r="B14" s="609"/>
      <c r="C14" s="115" t="s">
        <v>331</v>
      </c>
      <c r="D14" s="115" t="s">
        <v>332</v>
      </c>
      <c r="E14" s="115" t="s">
        <v>333</v>
      </c>
      <c r="F14" s="115" t="s">
        <v>2974</v>
      </c>
      <c r="G14" s="115" t="s">
        <v>2975</v>
      </c>
      <c r="H14" s="609"/>
      <c r="I14" s="83"/>
      <c r="J14" s="83"/>
      <c r="K14" s="83"/>
      <c r="L14" s="83"/>
      <c r="M14" s="83"/>
      <c r="N14" s="83"/>
    </row>
    <row r="15" spans="1:21" s="104" customFormat="1" ht="12.75" x14ac:dyDescent="0.2">
      <c r="A15" s="558">
        <v>1971</v>
      </c>
      <c r="B15" s="111">
        <v>1</v>
      </c>
      <c r="C15" s="111">
        <f t="shared" ref="C15:G20" si="0">C6/$B6</f>
        <v>0.53698881709319846</v>
      </c>
      <c r="D15" s="111">
        <f t="shared" si="0"/>
        <v>0.38532476813050687</v>
      </c>
      <c r="E15" s="111">
        <f t="shared" si="0"/>
        <v>6.8466314580768267E-2</v>
      </c>
      <c r="F15" s="111">
        <f t="shared" si="0"/>
        <v>9.2219856965889396E-3</v>
      </c>
      <c r="G15" s="114" t="s">
        <v>2</v>
      </c>
      <c r="H15" s="289">
        <f t="shared" ref="H15" si="1">H6/$B6</f>
        <v>0.55404505970439111</v>
      </c>
      <c r="I15" s="83"/>
      <c r="J15" s="83"/>
      <c r="K15" s="83"/>
      <c r="L15" s="83"/>
      <c r="M15" s="83"/>
      <c r="N15" s="83"/>
    </row>
    <row r="16" spans="1:21" s="83" customFormat="1" ht="12.75" x14ac:dyDescent="0.2">
      <c r="A16" s="30">
        <v>1981</v>
      </c>
      <c r="B16" s="32">
        <v>1</v>
      </c>
      <c r="C16" s="32">
        <f t="shared" si="0"/>
        <v>0.44719132129765804</v>
      </c>
      <c r="D16" s="32">
        <f t="shared" si="0"/>
        <v>0.41704205042477915</v>
      </c>
      <c r="E16" s="32">
        <f t="shared" si="0"/>
        <v>0.11533479871242308</v>
      </c>
      <c r="F16" s="32">
        <f t="shared" si="0"/>
        <v>2.0431829565139715E-2</v>
      </c>
      <c r="G16" s="41" t="s">
        <v>2</v>
      </c>
      <c r="H16" s="290">
        <f t="shared" ref="H16" si="2">H7/$B7</f>
        <v>0.70900713654504444</v>
      </c>
    </row>
    <row r="17" spans="1:8" s="83" customFormat="1" ht="14.45" customHeight="1" x14ac:dyDescent="0.2">
      <c r="A17" s="109">
        <v>1991</v>
      </c>
      <c r="B17" s="111">
        <v>1</v>
      </c>
      <c r="C17" s="111">
        <f t="shared" si="0"/>
        <v>0.40671823553127101</v>
      </c>
      <c r="D17" s="111">
        <f t="shared" si="0"/>
        <v>0.41132997438445607</v>
      </c>
      <c r="E17" s="111">
        <f t="shared" si="0"/>
        <v>0.15197241135711717</v>
      </c>
      <c r="F17" s="111">
        <f t="shared" si="0"/>
        <v>2.9979378727155732E-2</v>
      </c>
      <c r="G17" s="114" t="s">
        <v>2</v>
      </c>
      <c r="H17" s="289">
        <f t="shared" ref="H17" si="3">H8/$B8</f>
        <v>0.80521293328015764</v>
      </c>
    </row>
    <row r="18" spans="1:8" s="83" customFormat="1" ht="12.75" x14ac:dyDescent="0.2">
      <c r="A18" s="31">
        <v>2001</v>
      </c>
      <c r="B18" s="32">
        <v>1</v>
      </c>
      <c r="C18" s="32">
        <f t="shared" si="0"/>
        <v>0.37488399358487423</v>
      </c>
      <c r="D18" s="32">
        <f t="shared" si="0"/>
        <v>0.43053126379104489</v>
      </c>
      <c r="E18" s="32">
        <f t="shared" si="0"/>
        <v>0.15788643025838553</v>
      </c>
      <c r="F18" s="32">
        <f t="shared" si="0"/>
        <v>2.8670452921538053E-2</v>
      </c>
      <c r="G18" s="32">
        <f t="shared" si="0"/>
        <v>8.0278594441572718E-3</v>
      </c>
      <c r="H18" s="290">
        <f t="shared" ref="H18:H20" si="4">H9/$B9</f>
        <v>0.86748362150227598</v>
      </c>
    </row>
    <row r="19" spans="1:8" s="83" customFormat="1" ht="12.75" x14ac:dyDescent="0.2">
      <c r="A19" s="110">
        <v>2011</v>
      </c>
      <c r="B19" s="111">
        <v>1</v>
      </c>
      <c r="C19" s="111">
        <f t="shared" si="0"/>
        <v>0.41554779860099267</v>
      </c>
      <c r="D19" s="111">
        <f t="shared" si="0"/>
        <v>0.40537717995954287</v>
      </c>
      <c r="E19" s="111">
        <f t="shared" si="0"/>
        <v>0.14042703800441678</v>
      </c>
      <c r="F19" s="111">
        <f t="shared" si="0"/>
        <v>2.9275546641283238E-2</v>
      </c>
      <c r="G19" s="111">
        <f t="shared" si="0"/>
        <v>9.3724367937644461E-3</v>
      </c>
      <c r="H19" s="289">
        <f t="shared" ref="H19" si="5">H10/$B10</f>
        <v>0.81576021845750368</v>
      </c>
    </row>
    <row r="20" spans="1:8" x14ac:dyDescent="0.25">
      <c r="A20" s="559">
        <v>2021</v>
      </c>
      <c r="B20" s="451">
        <v>1</v>
      </c>
      <c r="C20" s="451">
        <f t="shared" si="0"/>
        <v>0.42065340884198965</v>
      </c>
      <c r="D20" s="451">
        <f t="shared" si="0"/>
        <v>0.40329771108300794</v>
      </c>
      <c r="E20" s="451">
        <f t="shared" si="0"/>
        <v>0.13580167587159633</v>
      </c>
      <c r="F20" s="451">
        <f t="shared" si="0"/>
        <v>4.0247204203406065E-2</v>
      </c>
      <c r="G20" s="41" t="s">
        <v>2</v>
      </c>
      <c r="H20" s="290">
        <f t="shared" si="4"/>
        <v>0.8105935062166133</v>
      </c>
    </row>
    <row r="21" spans="1:8" s="449" customFormat="1" x14ac:dyDescent="0.25">
      <c r="A21" s="555"/>
      <c r="B21" s="556"/>
      <c r="C21" s="556"/>
      <c r="D21" s="556"/>
      <c r="E21" s="556"/>
      <c r="F21" s="556"/>
      <c r="G21" s="556"/>
      <c r="H21" s="557"/>
    </row>
    <row r="22" spans="1:8" x14ac:dyDescent="0.25">
      <c r="A22" s="182" t="s">
        <v>617</v>
      </c>
    </row>
    <row r="23" spans="1:8" x14ac:dyDescent="0.25">
      <c r="A23" s="83" t="s">
        <v>2951</v>
      </c>
    </row>
    <row r="24" spans="1:8" x14ac:dyDescent="0.25">
      <c r="A24" s="83" t="s">
        <v>2952</v>
      </c>
    </row>
    <row r="25" spans="1:8" x14ac:dyDescent="0.25">
      <c r="A25" s="83"/>
    </row>
    <row r="26" spans="1:8" x14ac:dyDescent="0.25">
      <c r="A26" s="182" t="s">
        <v>618</v>
      </c>
    </row>
    <row r="27" spans="1:8" x14ac:dyDescent="0.25">
      <c r="A27" s="83" t="s">
        <v>808</v>
      </c>
    </row>
    <row r="28" spans="1:8" x14ac:dyDescent="0.25">
      <c r="A28" s="188" t="s">
        <v>2955</v>
      </c>
    </row>
    <row r="29" spans="1:8" x14ac:dyDescent="0.25">
      <c r="A29" s="188"/>
    </row>
    <row r="30" spans="1:8" x14ac:dyDescent="0.25">
      <c r="A30" s="184" t="s">
        <v>616</v>
      </c>
    </row>
    <row r="31" spans="1:8" x14ac:dyDescent="0.25">
      <c r="A31" s="116"/>
    </row>
    <row r="66" spans="1:1" x14ac:dyDescent="0.25">
      <c r="A66" s="1" t="s">
        <v>31</v>
      </c>
    </row>
    <row r="67" spans="1:1" x14ac:dyDescent="0.25">
      <c r="A67" s="1" t="s">
        <v>32</v>
      </c>
    </row>
    <row r="68" spans="1:1" x14ac:dyDescent="0.25">
      <c r="A68" s="1" t="s">
        <v>33</v>
      </c>
    </row>
    <row r="69" spans="1:1" x14ac:dyDescent="0.25">
      <c r="A69" s="1" t="s">
        <v>34</v>
      </c>
    </row>
    <row r="70" spans="1:1" x14ac:dyDescent="0.25">
      <c r="A70" s="1" t="s">
        <v>35</v>
      </c>
    </row>
    <row r="71" spans="1:1" x14ac:dyDescent="0.25">
      <c r="A71" s="1" t="s">
        <v>36</v>
      </c>
    </row>
    <row r="72" spans="1:1" x14ac:dyDescent="0.25">
      <c r="A72" s="1" t="s">
        <v>37</v>
      </c>
    </row>
    <row r="73" spans="1:1" x14ac:dyDescent="0.25">
      <c r="A73" s="1" t="s">
        <v>38</v>
      </c>
    </row>
    <row r="74" spans="1:1" x14ac:dyDescent="0.25">
      <c r="A74" s="1" t="s">
        <v>39</v>
      </c>
    </row>
    <row r="75" spans="1:1" x14ac:dyDescent="0.25">
      <c r="A75" s="1" t="s">
        <v>40</v>
      </c>
    </row>
    <row r="76" spans="1:1" x14ac:dyDescent="0.25">
      <c r="A76" s="1" t="s">
        <v>41</v>
      </c>
    </row>
    <row r="77" spans="1:1" x14ac:dyDescent="0.25">
      <c r="A77" s="1" t="s">
        <v>42</v>
      </c>
    </row>
    <row r="78" spans="1:1" x14ac:dyDescent="0.25">
      <c r="A78" s="1" t="s">
        <v>43</v>
      </c>
    </row>
    <row r="79" spans="1:1" x14ac:dyDescent="0.25">
      <c r="A79" s="1" t="s">
        <v>44</v>
      </c>
    </row>
    <row r="80" spans="1:1" x14ac:dyDescent="0.25">
      <c r="A80" s="1" t="s">
        <v>45</v>
      </c>
    </row>
    <row r="81" spans="1:1" x14ac:dyDescent="0.25">
      <c r="A81" s="1" t="s">
        <v>46</v>
      </c>
    </row>
    <row r="82" spans="1:1" x14ac:dyDescent="0.25">
      <c r="A82" s="1" t="s">
        <v>47</v>
      </c>
    </row>
    <row r="83" spans="1:1" x14ac:dyDescent="0.25">
      <c r="A83" s="1" t="s">
        <v>48</v>
      </c>
    </row>
    <row r="84" spans="1:1" x14ac:dyDescent="0.25">
      <c r="A84" s="1" t="s">
        <v>49</v>
      </c>
    </row>
    <row r="85" spans="1:1" x14ac:dyDescent="0.25">
      <c r="A85" s="1" t="s">
        <v>50</v>
      </c>
    </row>
    <row r="86" spans="1:1" x14ac:dyDescent="0.25">
      <c r="A86" s="1" t="s">
        <v>51</v>
      </c>
    </row>
    <row r="87" spans="1:1" x14ac:dyDescent="0.25">
      <c r="A87" s="1" t="s">
        <v>52</v>
      </c>
    </row>
    <row r="88" spans="1:1" x14ac:dyDescent="0.25">
      <c r="A88" s="1" t="s">
        <v>53</v>
      </c>
    </row>
    <row r="89" spans="1:1" x14ac:dyDescent="0.25">
      <c r="A89" s="1" t="s">
        <v>54</v>
      </c>
    </row>
    <row r="90" spans="1:1" x14ac:dyDescent="0.25">
      <c r="A90" s="1" t="s">
        <v>55</v>
      </c>
    </row>
    <row r="91" spans="1:1" x14ac:dyDescent="0.25">
      <c r="A91" s="1" t="s">
        <v>56</v>
      </c>
    </row>
    <row r="92" spans="1:1" x14ac:dyDescent="0.25">
      <c r="A92" s="1" t="s">
        <v>57</v>
      </c>
    </row>
    <row r="93" spans="1:1" x14ac:dyDescent="0.25">
      <c r="A93" s="1" t="s">
        <v>58</v>
      </c>
    </row>
    <row r="94" spans="1:1" x14ac:dyDescent="0.25">
      <c r="A94" s="1" t="s">
        <v>59</v>
      </c>
    </row>
    <row r="95" spans="1:1" x14ac:dyDescent="0.25">
      <c r="A95" s="1" t="s">
        <v>60</v>
      </c>
    </row>
    <row r="96" spans="1:1" x14ac:dyDescent="0.25">
      <c r="A96" s="1" t="s">
        <v>61</v>
      </c>
    </row>
    <row r="97" spans="1:1" x14ac:dyDescent="0.25">
      <c r="A97" s="1" t="s">
        <v>62</v>
      </c>
    </row>
    <row r="98" spans="1:1" x14ac:dyDescent="0.25">
      <c r="A98" s="1" t="s">
        <v>63</v>
      </c>
    </row>
    <row r="99" spans="1:1" x14ac:dyDescent="0.25">
      <c r="A99" s="1" t="s">
        <v>64</v>
      </c>
    </row>
    <row r="100" spans="1:1" x14ac:dyDescent="0.25">
      <c r="A100" s="1" t="s">
        <v>65</v>
      </c>
    </row>
    <row r="101" spans="1:1" x14ac:dyDescent="0.25">
      <c r="A101" s="1" t="s">
        <v>66</v>
      </c>
    </row>
    <row r="102" spans="1:1" x14ac:dyDescent="0.25">
      <c r="A102" s="1" t="s">
        <v>67</v>
      </c>
    </row>
  </sheetData>
  <mergeCells count="7">
    <mergeCell ref="L1:N1"/>
    <mergeCell ref="B4:B5"/>
    <mergeCell ref="C4:G4"/>
    <mergeCell ref="H4:H5"/>
    <mergeCell ref="B13:B14"/>
    <mergeCell ref="C13:G13"/>
    <mergeCell ref="H13:H14"/>
  </mergeCells>
  <dataValidations count="1">
    <dataValidation type="list" allowBlank="1" showInputMessage="1" showErrorMessage="1" sqref="L1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37 JF65538 TB65538 ACX65538 AMT65538 AWP65538 BGL65538 BQH65538 CAD65538 CJZ65538 CTV65538 DDR65538 DNN65538 DXJ65538 EHF65538 ERB65538 FAX65538 FKT65538 FUP65538 GEL65538 GOH65538 GYD65538 HHZ65538 HRV65538 IBR65538 ILN65538 IVJ65538 JFF65538 JPB65538 JYX65538 KIT65538 KSP65538 LCL65538 LMH65538 LWD65538 MFZ65538 MPV65538 MZR65538 NJN65538 NTJ65538 ODF65538 ONB65538 OWX65538 PGT65538 PQP65538 QAL65538 QKH65538 QUD65538 RDZ65538 RNV65538 RXR65538 SHN65538 SRJ65538 TBF65538 TLB65538 TUX65538 UET65538 UOP65538 UYL65538 VIH65538 VSD65538 WBZ65538 WLV65538 WVR65538 J131073 JF131074 TB131074 ACX131074 AMT131074 AWP131074 BGL131074 BQH131074 CAD131074 CJZ131074 CTV131074 DDR131074 DNN131074 DXJ131074 EHF131074 ERB131074 FAX131074 FKT131074 FUP131074 GEL131074 GOH131074 GYD131074 HHZ131074 HRV131074 IBR131074 ILN131074 IVJ131074 JFF131074 JPB131074 JYX131074 KIT131074 KSP131074 LCL131074 LMH131074 LWD131074 MFZ131074 MPV131074 MZR131074 NJN131074 NTJ131074 ODF131074 ONB131074 OWX131074 PGT131074 PQP131074 QAL131074 QKH131074 QUD131074 RDZ131074 RNV131074 RXR131074 SHN131074 SRJ131074 TBF131074 TLB131074 TUX131074 UET131074 UOP131074 UYL131074 VIH131074 VSD131074 WBZ131074 WLV131074 WVR131074 J196609 JF196610 TB196610 ACX196610 AMT196610 AWP196610 BGL196610 BQH196610 CAD196610 CJZ196610 CTV196610 DDR196610 DNN196610 DXJ196610 EHF196610 ERB196610 FAX196610 FKT196610 FUP196610 GEL196610 GOH196610 GYD196610 HHZ196610 HRV196610 IBR196610 ILN196610 IVJ196610 JFF196610 JPB196610 JYX196610 KIT196610 KSP196610 LCL196610 LMH196610 LWD196610 MFZ196610 MPV196610 MZR196610 NJN196610 NTJ196610 ODF196610 ONB196610 OWX196610 PGT196610 PQP196610 QAL196610 QKH196610 QUD196610 RDZ196610 RNV196610 RXR196610 SHN196610 SRJ196610 TBF196610 TLB196610 TUX196610 UET196610 UOP196610 UYL196610 VIH196610 VSD196610 WBZ196610 WLV196610 WVR196610 J262145 JF262146 TB262146 ACX262146 AMT262146 AWP262146 BGL262146 BQH262146 CAD262146 CJZ262146 CTV262146 DDR262146 DNN262146 DXJ262146 EHF262146 ERB262146 FAX262146 FKT262146 FUP262146 GEL262146 GOH262146 GYD262146 HHZ262146 HRV262146 IBR262146 ILN262146 IVJ262146 JFF262146 JPB262146 JYX262146 KIT262146 KSP262146 LCL262146 LMH262146 LWD262146 MFZ262146 MPV262146 MZR262146 NJN262146 NTJ262146 ODF262146 ONB262146 OWX262146 PGT262146 PQP262146 QAL262146 QKH262146 QUD262146 RDZ262146 RNV262146 RXR262146 SHN262146 SRJ262146 TBF262146 TLB262146 TUX262146 UET262146 UOP262146 UYL262146 VIH262146 VSD262146 WBZ262146 WLV262146 WVR262146 J327681 JF327682 TB327682 ACX327682 AMT327682 AWP327682 BGL327682 BQH327682 CAD327682 CJZ327682 CTV327682 DDR327682 DNN327682 DXJ327682 EHF327682 ERB327682 FAX327682 FKT327682 FUP327682 GEL327682 GOH327682 GYD327682 HHZ327682 HRV327682 IBR327682 ILN327682 IVJ327682 JFF327682 JPB327682 JYX327682 KIT327682 KSP327682 LCL327682 LMH327682 LWD327682 MFZ327682 MPV327682 MZR327682 NJN327682 NTJ327682 ODF327682 ONB327682 OWX327682 PGT327682 PQP327682 QAL327682 QKH327682 QUD327682 RDZ327682 RNV327682 RXR327682 SHN327682 SRJ327682 TBF327682 TLB327682 TUX327682 UET327682 UOP327682 UYL327682 VIH327682 VSD327682 WBZ327682 WLV327682 WVR327682 J393217 JF393218 TB393218 ACX393218 AMT393218 AWP393218 BGL393218 BQH393218 CAD393218 CJZ393218 CTV393218 DDR393218 DNN393218 DXJ393218 EHF393218 ERB393218 FAX393218 FKT393218 FUP393218 GEL393218 GOH393218 GYD393218 HHZ393218 HRV393218 IBR393218 ILN393218 IVJ393218 JFF393218 JPB393218 JYX393218 KIT393218 KSP393218 LCL393218 LMH393218 LWD393218 MFZ393218 MPV393218 MZR393218 NJN393218 NTJ393218 ODF393218 ONB393218 OWX393218 PGT393218 PQP393218 QAL393218 QKH393218 QUD393218 RDZ393218 RNV393218 RXR393218 SHN393218 SRJ393218 TBF393218 TLB393218 TUX393218 UET393218 UOP393218 UYL393218 VIH393218 VSD393218 WBZ393218 WLV393218 WVR393218 J458753 JF458754 TB458754 ACX458754 AMT458754 AWP458754 BGL458754 BQH458754 CAD458754 CJZ458754 CTV458754 DDR458754 DNN458754 DXJ458754 EHF458754 ERB458754 FAX458754 FKT458754 FUP458754 GEL458754 GOH458754 GYD458754 HHZ458754 HRV458754 IBR458754 ILN458754 IVJ458754 JFF458754 JPB458754 JYX458754 KIT458754 KSP458754 LCL458754 LMH458754 LWD458754 MFZ458754 MPV458754 MZR458754 NJN458754 NTJ458754 ODF458754 ONB458754 OWX458754 PGT458754 PQP458754 QAL458754 QKH458754 QUD458754 RDZ458754 RNV458754 RXR458754 SHN458754 SRJ458754 TBF458754 TLB458754 TUX458754 UET458754 UOP458754 UYL458754 VIH458754 VSD458754 WBZ458754 WLV458754 WVR458754 J524289 JF524290 TB524290 ACX524290 AMT524290 AWP524290 BGL524290 BQH524290 CAD524290 CJZ524290 CTV524290 DDR524290 DNN524290 DXJ524290 EHF524290 ERB524290 FAX524290 FKT524290 FUP524290 GEL524290 GOH524290 GYD524290 HHZ524290 HRV524290 IBR524290 ILN524290 IVJ524290 JFF524290 JPB524290 JYX524290 KIT524290 KSP524290 LCL524290 LMH524290 LWD524290 MFZ524290 MPV524290 MZR524290 NJN524290 NTJ524290 ODF524290 ONB524290 OWX524290 PGT524290 PQP524290 QAL524290 QKH524290 QUD524290 RDZ524290 RNV524290 RXR524290 SHN524290 SRJ524290 TBF524290 TLB524290 TUX524290 UET524290 UOP524290 UYL524290 VIH524290 VSD524290 WBZ524290 WLV524290 WVR524290 J589825 JF589826 TB589826 ACX589826 AMT589826 AWP589826 BGL589826 BQH589826 CAD589826 CJZ589826 CTV589826 DDR589826 DNN589826 DXJ589826 EHF589826 ERB589826 FAX589826 FKT589826 FUP589826 GEL589826 GOH589826 GYD589826 HHZ589826 HRV589826 IBR589826 ILN589826 IVJ589826 JFF589826 JPB589826 JYX589826 KIT589826 KSP589826 LCL589826 LMH589826 LWD589826 MFZ589826 MPV589826 MZR589826 NJN589826 NTJ589826 ODF589826 ONB589826 OWX589826 PGT589826 PQP589826 QAL589826 QKH589826 QUD589826 RDZ589826 RNV589826 RXR589826 SHN589826 SRJ589826 TBF589826 TLB589826 TUX589826 UET589826 UOP589826 UYL589826 VIH589826 VSD589826 WBZ589826 WLV589826 WVR589826 J655361 JF655362 TB655362 ACX655362 AMT655362 AWP655362 BGL655362 BQH655362 CAD655362 CJZ655362 CTV655362 DDR655362 DNN655362 DXJ655362 EHF655362 ERB655362 FAX655362 FKT655362 FUP655362 GEL655362 GOH655362 GYD655362 HHZ655362 HRV655362 IBR655362 ILN655362 IVJ655362 JFF655362 JPB655362 JYX655362 KIT655362 KSP655362 LCL655362 LMH655362 LWD655362 MFZ655362 MPV655362 MZR655362 NJN655362 NTJ655362 ODF655362 ONB655362 OWX655362 PGT655362 PQP655362 QAL655362 QKH655362 QUD655362 RDZ655362 RNV655362 RXR655362 SHN655362 SRJ655362 TBF655362 TLB655362 TUX655362 UET655362 UOP655362 UYL655362 VIH655362 VSD655362 WBZ655362 WLV655362 WVR655362 J720897 JF720898 TB720898 ACX720898 AMT720898 AWP720898 BGL720898 BQH720898 CAD720898 CJZ720898 CTV720898 DDR720898 DNN720898 DXJ720898 EHF720898 ERB720898 FAX720898 FKT720898 FUP720898 GEL720898 GOH720898 GYD720898 HHZ720898 HRV720898 IBR720898 ILN720898 IVJ720898 JFF720898 JPB720898 JYX720898 KIT720898 KSP720898 LCL720898 LMH720898 LWD720898 MFZ720898 MPV720898 MZR720898 NJN720898 NTJ720898 ODF720898 ONB720898 OWX720898 PGT720898 PQP720898 QAL720898 QKH720898 QUD720898 RDZ720898 RNV720898 RXR720898 SHN720898 SRJ720898 TBF720898 TLB720898 TUX720898 UET720898 UOP720898 UYL720898 VIH720898 VSD720898 WBZ720898 WLV720898 WVR720898 J786433 JF786434 TB786434 ACX786434 AMT786434 AWP786434 BGL786434 BQH786434 CAD786434 CJZ786434 CTV786434 DDR786434 DNN786434 DXJ786434 EHF786434 ERB786434 FAX786434 FKT786434 FUP786434 GEL786434 GOH786434 GYD786434 HHZ786434 HRV786434 IBR786434 ILN786434 IVJ786434 JFF786434 JPB786434 JYX786434 KIT786434 KSP786434 LCL786434 LMH786434 LWD786434 MFZ786434 MPV786434 MZR786434 NJN786434 NTJ786434 ODF786434 ONB786434 OWX786434 PGT786434 PQP786434 QAL786434 QKH786434 QUD786434 RDZ786434 RNV786434 RXR786434 SHN786434 SRJ786434 TBF786434 TLB786434 TUX786434 UET786434 UOP786434 UYL786434 VIH786434 VSD786434 WBZ786434 WLV786434 WVR786434 J851969 JF851970 TB851970 ACX851970 AMT851970 AWP851970 BGL851970 BQH851970 CAD851970 CJZ851970 CTV851970 DDR851970 DNN851970 DXJ851970 EHF851970 ERB851970 FAX851970 FKT851970 FUP851970 GEL851970 GOH851970 GYD851970 HHZ851970 HRV851970 IBR851970 ILN851970 IVJ851970 JFF851970 JPB851970 JYX851970 KIT851970 KSP851970 LCL851970 LMH851970 LWD851970 MFZ851970 MPV851970 MZR851970 NJN851970 NTJ851970 ODF851970 ONB851970 OWX851970 PGT851970 PQP851970 QAL851970 QKH851970 QUD851970 RDZ851970 RNV851970 RXR851970 SHN851970 SRJ851970 TBF851970 TLB851970 TUX851970 UET851970 UOP851970 UYL851970 VIH851970 VSD851970 WBZ851970 WLV851970 WVR851970 J917505 JF917506 TB917506 ACX917506 AMT917506 AWP917506 BGL917506 BQH917506 CAD917506 CJZ917506 CTV917506 DDR917506 DNN917506 DXJ917506 EHF917506 ERB917506 FAX917506 FKT917506 FUP917506 GEL917506 GOH917506 GYD917506 HHZ917506 HRV917506 IBR917506 ILN917506 IVJ917506 JFF917506 JPB917506 JYX917506 KIT917506 KSP917506 LCL917506 LMH917506 LWD917506 MFZ917506 MPV917506 MZR917506 NJN917506 NTJ917506 ODF917506 ONB917506 OWX917506 PGT917506 PQP917506 QAL917506 QKH917506 QUD917506 RDZ917506 RNV917506 RXR917506 SHN917506 SRJ917506 TBF917506 TLB917506 TUX917506 UET917506 UOP917506 UYL917506 VIH917506 VSD917506 WBZ917506 WLV917506 WVR917506 J983041 JF983042 TB983042 ACX983042 AMT983042 AWP983042 BGL983042 BQH983042 CAD983042 CJZ983042 CTV983042 DDR983042 DNN983042 DXJ983042 EHF983042 ERB983042 FAX983042 FKT983042 FUP983042 GEL983042 GOH983042 GYD983042 HHZ983042 HRV983042 IBR983042 ILN983042 IVJ983042 JFF983042 JPB983042 JYX983042 KIT983042 KSP983042 LCL983042 LMH983042 LWD983042 MFZ983042 MPV983042 MZR983042 NJN983042 NTJ983042 ODF983042 ONB983042 OWX983042 PGT983042 PQP983042 QAL983042 QKH983042 QUD983042 RDZ983042 RNV983042 RXR983042 SHN983042 SRJ983042 TBF983042 TLB983042 TUX983042 UET983042 UOP983042 UYL983042 VIH983042 VSD983042 WBZ983042 WLV983042 WVR983042 L65521:L65535 JH65521:JH65535 TD65521:TD65535 ACZ65521:ACZ65535 AMV65521:AMV65535 AWR65521:AWR65535 BGN65521:BGN65535 BQJ65521:BQJ65535 CAF65521:CAF65535 CKB65521:CKB65535 CTX65521:CTX65535 DDT65521:DDT65535 DNP65521:DNP65535 DXL65521:DXL65535 EHH65521:EHH65535 ERD65521:ERD65535 FAZ65521:FAZ65535 FKV65521:FKV65535 FUR65521:FUR65535 GEN65521:GEN65535 GOJ65521:GOJ65535 GYF65521:GYF65535 HIB65521:HIB65535 HRX65521:HRX65535 IBT65521:IBT65535 ILP65521:ILP65535 IVL65521:IVL65535 JFH65521:JFH65535 JPD65521:JPD65535 JYZ65521:JYZ65535 KIV65521:KIV65535 KSR65521:KSR65535 LCN65521:LCN65535 LMJ65521:LMJ65535 LWF65521:LWF65535 MGB65521:MGB65535 MPX65521:MPX65535 MZT65521:MZT65535 NJP65521:NJP65535 NTL65521:NTL65535 ODH65521:ODH65535 OND65521:OND65535 OWZ65521:OWZ65535 PGV65521:PGV65535 PQR65521:PQR65535 QAN65521:QAN65535 QKJ65521:QKJ65535 QUF65521:QUF65535 REB65521:REB65535 RNX65521:RNX65535 RXT65521:RXT65535 SHP65521:SHP65535 SRL65521:SRL65535 TBH65521:TBH65535 TLD65521:TLD65535 TUZ65521:TUZ65535 UEV65521:UEV65535 UOR65521:UOR65535 UYN65521:UYN65535 VIJ65521:VIJ65535 VSF65521:VSF65535 WCB65521:WCB65535 WLX65521:WLX65535 WVT65521:WVT65535 L131057:L131071 JH131057:JH131071 TD131057:TD131071 ACZ131057:ACZ131071 AMV131057:AMV131071 AWR131057:AWR131071 BGN131057:BGN131071 BQJ131057:BQJ131071 CAF131057:CAF131071 CKB131057:CKB131071 CTX131057:CTX131071 DDT131057:DDT131071 DNP131057:DNP131071 DXL131057:DXL131071 EHH131057:EHH131071 ERD131057:ERD131071 FAZ131057:FAZ131071 FKV131057:FKV131071 FUR131057:FUR131071 GEN131057:GEN131071 GOJ131057:GOJ131071 GYF131057:GYF131071 HIB131057:HIB131071 HRX131057:HRX131071 IBT131057:IBT131071 ILP131057:ILP131071 IVL131057:IVL131071 JFH131057:JFH131071 JPD131057:JPD131071 JYZ131057:JYZ131071 KIV131057:KIV131071 KSR131057:KSR131071 LCN131057:LCN131071 LMJ131057:LMJ131071 LWF131057:LWF131071 MGB131057:MGB131071 MPX131057:MPX131071 MZT131057:MZT131071 NJP131057:NJP131071 NTL131057:NTL131071 ODH131057:ODH131071 OND131057:OND131071 OWZ131057:OWZ131071 PGV131057:PGV131071 PQR131057:PQR131071 QAN131057:QAN131071 QKJ131057:QKJ131071 QUF131057:QUF131071 REB131057:REB131071 RNX131057:RNX131071 RXT131057:RXT131071 SHP131057:SHP131071 SRL131057:SRL131071 TBH131057:TBH131071 TLD131057:TLD131071 TUZ131057:TUZ131071 UEV131057:UEV131071 UOR131057:UOR131071 UYN131057:UYN131071 VIJ131057:VIJ131071 VSF131057:VSF131071 WCB131057:WCB131071 WLX131057:WLX131071 WVT131057:WVT131071 L196593:L196607 JH196593:JH196607 TD196593:TD196607 ACZ196593:ACZ196607 AMV196593:AMV196607 AWR196593:AWR196607 BGN196593:BGN196607 BQJ196593:BQJ196607 CAF196593:CAF196607 CKB196593:CKB196607 CTX196593:CTX196607 DDT196593:DDT196607 DNP196593:DNP196607 DXL196593:DXL196607 EHH196593:EHH196607 ERD196593:ERD196607 FAZ196593:FAZ196607 FKV196593:FKV196607 FUR196593:FUR196607 GEN196593:GEN196607 GOJ196593:GOJ196607 GYF196593:GYF196607 HIB196593:HIB196607 HRX196593:HRX196607 IBT196593:IBT196607 ILP196593:ILP196607 IVL196593:IVL196607 JFH196593:JFH196607 JPD196593:JPD196607 JYZ196593:JYZ196607 KIV196593:KIV196607 KSR196593:KSR196607 LCN196593:LCN196607 LMJ196593:LMJ196607 LWF196593:LWF196607 MGB196593:MGB196607 MPX196593:MPX196607 MZT196593:MZT196607 NJP196593:NJP196607 NTL196593:NTL196607 ODH196593:ODH196607 OND196593:OND196607 OWZ196593:OWZ196607 PGV196593:PGV196607 PQR196593:PQR196607 QAN196593:QAN196607 QKJ196593:QKJ196607 QUF196593:QUF196607 REB196593:REB196607 RNX196593:RNX196607 RXT196593:RXT196607 SHP196593:SHP196607 SRL196593:SRL196607 TBH196593:TBH196607 TLD196593:TLD196607 TUZ196593:TUZ196607 UEV196593:UEV196607 UOR196593:UOR196607 UYN196593:UYN196607 VIJ196593:VIJ196607 VSF196593:VSF196607 WCB196593:WCB196607 WLX196593:WLX196607 WVT196593:WVT196607 L262129:L262143 JH262129:JH262143 TD262129:TD262143 ACZ262129:ACZ262143 AMV262129:AMV262143 AWR262129:AWR262143 BGN262129:BGN262143 BQJ262129:BQJ262143 CAF262129:CAF262143 CKB262129:CKB262143 CTX262129:CTX262143 DDT262129:DDT262143 DNP262129:DNP262143 DXL262129:DXL262143 EHH262129:EHH262143 ERD262129:ERD262143 FAZ262129:FAZ262143 FKV262129:FKV262143 FUR262129:FUR262143 GEN262129:GEN262143 GOJ262129:GOJ262143 GYF262129:GYF262143 HIB262129:HIB262143 HRX262129:HRX262143 IBT262129:IBT262143 ILP262129:ILP262143 IVL262129:IVL262143 JFH262129:JFH262143 JPD262129:JPD262143 JYZ262129:JYZ262143 KIV262129:KIV262143 KSR262129:KSR262143 LCN262129:LCN262143 LMJ262129:LMJ262143 LWF262129:LWF262143 MGB262129:MGB262143 MPX262129:MPX262143 MZT262129:MZT262143 NJP262129:NJP262143 NTL262129:NTL262143 ODH262129:ODH262143 OND262129:OND262143 OWZ262129:OWZ262143 PGV262129:PGV262143 PQR262129:PQR262143 QAN262129:QAN262143 QKJ262129:QKJ262143 QUF262129:QUF262143 REB262129:REB262143 RNX262129:RNX262143 RXT262129:RXT262143 SHP262129:SHP262143 SRL262129:SRL262143 TBH262129:TBH262143 TLD262129:TLD262143 TUZ262129:TUZ262143 UEV262129:UEV262143 UOR262129:UOR262143 UYN262129:UYN262143 VIJ262129:VIJ262143 VSF262129:VSF262143 WCB262129:WCB262143 WLX262129:WLX262143 WVT262129:WVT262143 L327665:L327679 JH327665:JH327679 TD327665:TD327679 ACZ327665:ACZ327679 AMV327665:AMV327679 AWR327665:AWR327679 BGN327665:BGN327679 BQJ327665:BQJ327679 CAF327665:CAF327679 CKB327665:CKB327679 CTX327665:CTX327679 DDT327665:DDT327679 DNP327665:DNP327679 DXL327665:DXL327679 EHH327665:EHH327679 ERD327665:ERD327679 FAZ327665:FAZ327679 FKV327665:FKV327679 FUR327665:FUR327679 GEN327665:GEN327679 GOJ327665:GOJ327679 GYF327665:GYF327679 HIB327665:HIB327679 HRX327665:HRX327679 IBT327665:IBT327679 ILP327665:ILP327679 IVL327665:IVL327679 JFH327665:JFH327679 JPD327665:JPD327679 JYZ327665:JYZ327679 KIV327665:KIV327679 KSR327665:KSR327679 LCN327665:LCN327679 LMJ327665:LMJ327679 LWF327665:LWF327679 MGB327665:MGB327679 MPX327665:MPX327679 MZT327665:MZT327679 NJP327665:NJP327679 NTL327665:NTL327679 ODH327665:ODH327679 OND327665:OND327679 OWZ327665:OWZ327679 PGV327665:PGV327679 PQR327665:PQR327679 QAN327665:QAN327679 QKJ327665:QKJ327679 QUF327665:QUF327679 REB327665:REB327679 RNX327665:RNX327679 RXT327665:RXT327679 SHP327665:SHP327679 SRL327665:SRL327679 TBH327665:TBH327679 TLD327665:TLD327679 TUZ327665:TUZ327679 UEV327665:UEV327679 UOR327665:UOR327679 UYN327665:UYN327679 VIJ327665:VIJ327679 VSF327665:VSF327679 WCB327665:WCB327679 WLX327665:WLX327679 WVT327665:WVT327679 L393201:L393215 JH393201:JH393215 TD393201:TD393215 ACZ393201:ACZ393215 AMV393201:AMV393215 AWR393201:AWR393215 BGN393201:BGN393215 BQJ393201:BQJ393215 CAF393201:CAF393215 CKB393201:CKB393215 CTX393201:CTX393215 DDT393201:DDT393215 DNP393201:DNP393215 DXL393201:DXL393215 EHH393201:EHH393215 ERD393201:ERD393215 FAZ393201:FAZ393215 FKV393201:FKV393215 FUR393201:FUR393215 GEN393201:GEN393215 GOJ393201:GOJ393215 GYF393201:GYF393215 HIB393201:HIB393215 HRX393201:HRX393215 IBT393201:IBT393215 ILP393201:ILP393215 IVL393201:IVL393215 JFH393201:JFH393215 JPD393201:JPD393215 JYZ393201:JYZ393215 KIV393201:KIV393215 KSR393201:KSR393215 LCN393201:LCN393215 LMJ393201:LMJ393215 LWF393201:LWF393215 MGB393201:MGB393215 MPX393201:MPX393215 MZT393201:MZT393215 NJP393201:NJP393215 NTL393201:NTL393215 ODH393201:ODH393215 OND393201:OND393215 OWZ393201:OWZ393215 PGV393201:PGV393215 PQR393201:PQR393215 QAN393201:QAN393215 QKJ393201:QKJ393215 QUF393201:QUF393215 REB393201:REB393215 RNX393201:RNX393215 RXT393201:RXT393215 SHP393201:SHP393215 SRL393201:SRL393215 TBH393201:TBH393215 TLD393201:TLD393215 TUZ393201:TUZ393215 UEV393201:UEV393215 UOR393201:UOR393215 UYN393201:UYN393215 VIJ393201:VIJ393215 VSF393201:VSF393215 WCB393201:WCB393215 WLX393201:WLX393215 WVT393201:WVT393215 L458737:L458751 JH458737:JH458751 TD458737:TD458751 ACZ458737:ACZ458751 AMV458737:AMV458751 AWR458737:AWR458751 BGN458737:BGN458751 BQJ458737:BQJ458751 CAF458737:CAF458751 CKB458737:CKB458751 CTX458737:CTX458751 DDT458737:DDT458751 DNP458737:DNP458751 DXL458737:DXL458751 EHH458737:EHH458751 ERD458737:ERD458751 FAZ458737:FAZ458751 FKV458737:FKV458751 FUR458737:FUR458751 GEN458737:GEN458751 GOJ458737:GOJ458751 GYF458737:GYF458751 HIB458737:HIB458751 HRX458737:HRX458751 IBT458737:IBT458751 ILP458737:ILP458751 IVL458737:IVL458751 JFH458737:JFH458751 JPD458737:JPD458751 JYZ458737:JYZ458751 KIV458737:KIV458751 KSR458737:KSR458751 LCN458737:LCN458751 LMJ458737:LMJ458751 LWF458737:LWF458751 MGB458737:MGB458751 MPX458737:MPX458751 MZT458737:MZT458751 NJP458737:NJP458751 NTL458737:NTL458751 ODH458737:ODH458751 OND458737:OND458751 OWZ458737:OWZ458751 PGV458737:PGV458751 PQR458737:PQR458751 QAN458737:QAN458751 QKJ458737:QKJ458751 QUF458737:QUF458751 REB458737:REB458751 RNX458737:RNX458751 RXT458737:RXT458751 SHP458737:SHP458751 SRL458737:SRL458751 TBH458737:TBH458751 TLD458737:TLD458751 TUZ458737:TUZ458751 UEV458737:UEV458751 UOR458737:UOR458751 UYN458737:UYN458751 VIJ458737:VIJ458751 VSF458737:VSF458751 WCB458737:WCB458751 WLX458737:WLX458751 WVT458737:WVT458751 L524273:L524287 JH524273:JH524287 TD524273:TD524287 ACZ524273:ACZ524287 AMV524273:AMV524287 AWR524273:AWR524287 BGN524273:BGN524287 BQJ524273:BQJ524287 CAF524273:CAF524287 CKB524273:CKB524287 CTX524273:CTX524287 DDT524273:DDT524287 DNP524273:DNP524287 DXL524273:DXL524287 EHH524273:EHH524287 ERD524273:ERD524287 FAZ524273:FAZ524287 FKV524273:FKV524287 FUR524273:FUR524287 GEN524273:GEN524287 GOJ524273:GOJ524287 GYF524273:GYF524287 HIB524273:HIB524287 HRX524273:HRX524287 IBT524273:IBT524287 ILP524273:ILP524287 IVL524273:IVL524287 JFH524273:JFH524287 JPD524273:JPD524287 JYZ524273:JYZ524287 KIV524273:KIV524287 KSR524273:KSR524287 LCN524273:LCN524287 LMJ524273:LMJ524287 LWF524273:LWF524287 MGB524273:MGB524287 MPX524273:MPX524287 MZT524273:MZT524287 NJP524273:NJP524287 NTL524273:NTL524287 ODH524273:ODH524287 OND524273:OND524287 OWZ524273:OWZ524287 PGV524273:PGV524287 PQR524273:PQR524287 QAN524273:QAN524287 QKJ524273:QKJ524287 QUF524273:QUF524287 REB524273:REB524287 RNX524273:RNX524287 RXT524273:RXT524287 SHP524273:SHP524287 SRL524273:SRL524287 TBH524273:TBH524287 TLD524273:TLD524287 TUZ524273:TUZ524287 UEV524273:UEV524287 UOR524273:UOR524287 UYN524273:UYN524287 VIJ524273:VIJ524287 VSF524273:VSF524287 WCB524273:WCB524287 WLX524273:WLX524287 WVT524273:WVT524287 L589809:L589823 JH589809:JH589823 TD589809:TD589823 ACZ589809:ACZ589823 AMV589809:AMV589823 AWR589809:AWR589823 BGN589809:BGN589823 BQJ589809:BQJ589823 CAF589809:CAF589823 CKB589809:CKB589823 CTX589809:CTX589823 DDT589809:DDT589823 DNP589809:DNP589823 DXL589809:DXL589823 EHH589809:EHH589823 ERD589809:ERD589823 FAZ589809:FAZ589823 FKV589809:FKV589823 FUR589809:FUR589823 GEN589809:GEN589823 GOJ589809:GOJ589823 GYF589809:GYF589823 HIB589809:HIB589823 HRX589809:HRX589823 IBT589809:IBT589823 ILP589809:ILP589823 IVL589809:IVL589823 JFH589809:JFH589823 JPD589809:JPD589823 JYZ589809:JYZ589823 KIV589809:KIV589823 KSR589809:KSR589823 LCN589809:LCN589823 LMJ589809:LMJ589823 LWF589809:LWF589823 MGB589809:MGB589823 MPX589809:MPX589823 MZT589809:MZT589823 NJP589809:NJP589823 NTL589809:NTL589823 ODH589809:ODH589823 OND589809:OND589823 OWZ589809:OWZ589823 PGV589809:PGV589823 PQR589809:PQR589823 QAN589809:QAN589823 QKJ589809:QKJ589823 QUF589809:QUF589823 REB589809:REB589823 RNX589809:RNX589823 RXT589809:RXT589823 SHP589809:SHP589823 SRL589809:SRL589823 TBH589809:TBH589823 TLD589809:TLD589823 TUZ589809:TUZ589823 UEV589809:UEV589823 UOR589809:UOR589823 UYN589809:UYN589823 VIJ589809:VIJ589823 VSF589809:VSF589823 WCB589809:WCB589823 WLX589809:WLX589823 WVT589809:WVT589823 L655345:L655359 JH655345:JH655359 TD655345:TD655359 ACZ655345:ACZ655359 AMV655345:AMV655359 AWR655345:AWR655359 BGN655345:BGN655359 BQJ655345:BQJ655359 CAF655345:CAF655359 CKB655345:CKB655359 CTX655345:CTX655359 DDT655345:DDT655359 DNP655345:DNP655359 DXL655345:DXL655359 EHH655345:EHH655359 ERD655345:ERD655359 FAZ655345:FAZ655359 FKV655345:FKV655359 FUR655345:FUR655359 GEN655345:GEN655359 GOJ655345:GOJ655359 GYF655345:GYF655359 HIB655345:HIB655359 HRX655345:HRX655359 IBT655345:IBT655359 ILP655345:ILP655359 IVL655345:IVL655359 JFH655345:JFH655359 JPD655345:JPD655359 JYZ655345:JYZ655359 KIV655345:KIV655359 KSR655345:KSR655359 LCN655345:LCN655359 LMJ655345:LMJ655359 LWF655345:LWF655359 MGB655345:MGB655359 MPX655345:MPX655359 MZT655345:MZT655359 NJP655345:NJP655359 NTL655345:NTL655359 ODH655345:ODH655359 OND655345:OND655359 OWZ655345:OWZ655359 PGV655345:PGV655359 PQR655345:PQR655359 QAN655345:QAN655359 QKJ655345:QKJ655359 QUF655345:QUF655359 REB655345:REB655359 RNX655345:RNX655359 RXT655345:RXT655359 SHP655345:SHP655359 SRL655345:SRL655359 TBH655345:TBH655359 TLD655345:TLD655359 TUZ655345:TUZ655359 UEV655345:UEV655359 UOR655345:UOR655359 UYN655345:UYN655359 VIJ655345:VIJ655359 VSF655345:VSF655359 WCB655345:WCB655359 WLX655345:WLX655359 WVT655345:WVT655359 L720881:L720895 JH720881:JH720895 TD720881:TD720895 ACZ720881:ACZ720895 AMV720881:AMV720895 AWR720881:AWR720895 BGN720881:BGN720895 BQJ720881:BQJ720895 CAF720881:CAF720895 CKB720881:CKB720895 CTX720881:CTX720895 DDT720881:DDT720895 DNP720881:DNP720895 DXL720881:DXL720895 EHH720881:EHH720895 ERD720881:ERD720895 FAZ720881:FAZ720895 FKV720881:FKV720895 FUR720881:FUR720895 GEN720881:GEN720895 GOJ720881:GOJ720895 GYF720881:GYF720895 HIB720881:HIB720895 HRX720881:HRX720895 IBT720881:IBT720895 ILP720881:ILP720895 IVL720881:IVL720895 JFH720881:JFH720895 JPD720881:JPD720895 JYZ720881:JYZ720895 KIV720881:KIV720895 KSR720881:KSR720895 LCN720881:LCN720895 LMJ720881:LMJ720895 LWF720881:LWF720895 MGB720881:MGB720895 MPX720881:MPX720895 MZT720881:MZT720895 NJP720881:NJP720895 NTL720881:NTL720895 ODH720881:ODH720895 OND720881:OND720895 OWZ720881:OWZ720895 PGV720881:PGV720895 PQR720881:PQR720895 QAN720881:QAN720895 QKJ720881:QKJ720895 QUF720881:QUF720895 REB720881:REB720895 RNX720881:RNX720895 RXT720881:RXT720895 SHP720881:SHP720895 SRL720881:SRL720895 TBH720881:TBH720895 TLD720881:TLD720895 TUZ720881:TUZ720895 UEV720881:UEV720895 UOR720881:UOR720895 UYN720881:UYN720895 VIJ720881:VIJ720895 VSF720881:VSF720895 WCB720881:WCB720895 WLX720881:WLX720895 WVT720881:WVT720895 L786417:L786431 JH786417:JH786431 TD786417:TD786431 ACZ786417:ACZ786431 AMV786417:AMV786431 AWR786417:AWR786431 BGN786417:BGN786431 BQJ786417:BQJ786431 CAF786417:CAF786431 CKB786417:CKB786431 CTX786417:CTX786431 DDT786417:DDT786431 DNP786417:DNP786431 DXL786417:DXL786431 EHH786417:EHH786431 ERD786417:ERD786431 FAZ786417:FAZ786431 FKV786417:FKV786431 FUR786417:FUR786431 GEN786417:GEN786431 GOJ786417:GOJ786431 GYF786417:GYF786431 HIB786417:HIB786431 HRX786417:HRX786431 IBT786417:IBT786431 ILP786417:ILP786431 IVL786417:IVL786431 JFH786417:JFH786431 JPD786417:JPD786431 JYZ786417:JYZ786431 KIV786417:KIV786431 KSR786417:KSR786431 LCN786417:LCN786431 LMJ786417:LMJ786431 LWF786417:LWF786431 MGB786417:MGB786431 MPX786417:MPX786431 MZT786417:MZT786431 NJP786417:NJP786431 NTL786417:NTL786431 ODH786417:ODH786431 OND786417:OND786431 OWZ786417:OWZ786431 PGV786417:PGV786431 PQR786417:PQR786431 QAN786417:QAN786431 QKJ786417:QKJ786431 QUF786417:QUF786431 REB786417:REB786431 RNX786417:RNX786431 RXT786417:RXT786431 SHP786417:SHP786431 SRL786417:SRL786431 TBH786417:TBH786431 TLD786417:TLD786431 TUZ786417:TUZ786431 UEV786417:UEV786431 UOR786417:UOR786431 UYN786417:UYN786431 VIJ786417:VIJ786431 VSF786417:VSF786431 WCB786417:WCB786431 WLX786417:WLX786431 WVT786417:WVT786431 L851953:L851967 JH851953:JH851967 TD851953:TD851967 ACZ851953:ACZ851967 AMV851953:AMV851967 AWR851953:AWR851967 BGN851953:BGN851967 BQJ851953:BQJ851967 CAF851953:CAF851967 CKB851953:CKB851967 CTX851953:CTX851967 DDT851953:DDT851967 DNP851953:DNP851967 DXL851953:DXL851967 EHH851953:EHH851967 ERD851953:ERD851967 FAZ851953:FAZ851967 FKV851953:FKV851967 FUR851953:FUR851967 GEN851953:GEN851967 GOJ851953:GOJ851967 GYF851953:GYF851967 HIB851953:HIB851967 HRX851953:HRX851967 IBT851953:IBT851967 ILP851953:ILP851967 IVL851953:IVL851967 JFH851953:JFH851967 JPD851953:JPD851967 JYZ851953:JYZ851967 KIV851953:KIV851967 KSR851953:KSR851967 LCN851953:LCN851967 LMJ851953:LMJ851967 LWF851953:LWF851967 MGB851953:MGB851967 MPX851953:MPX851967 MZT851953:MZT851967 NJP851953:NJP851967 NTL851953:NTL851967 ODH851953:ODH851967 OND851953:OND851967 OWZ851953:OWZ851967 PGV851953:PGV851967 PQR851953:PQR851967 QAN851953:QAN851967 QKJ851953:QKJ851967 QUF851953:QUF851967 REB851953:REB851967 RNX851953:RNX851967 RXT851953:RXT851967 SHP851953:SHP851967 SRL851953:SRL851967 TBH851953:TBH851967 TLD851953:TLD851967 TUZ851953:TUZ851967 UEV851953:UEV851967 UOR851953:UOR851967 UYN851953:UYN851967 VIJ851953:VIJ851967 VSF851953:VSF851967 WCB851953:WCB851967 WLX851953:WLX851967 WVT851953:WVT851967 L917489:L917503 JH917489:JH917503 TD917489:TD917503 ACZ917489:ACZ917503 AMV917489:AMV917503 AWR917489:AWR917503 BGN917489:BGN917503 BQJ917489:BQJ917503 CAF917489:CAF917503 CKB917489:CKB917503 CTX917489:CTX917503 DDT917489:DDT917503 DNP917489:DNP917503 DXL917489:DXL917503 EHH917489:EHH917503 ERD917489:ERD917503 FAZ917489:FAZ917503 FKV917489:FKV917503 FUR917489:FUR917503 GEN917489:GEN917503 GOJ917489:GOJ917503 GYF917489:GYF917503 HIB917489:HIB917503 HRX917489:HRX917503 IBT917489:IBT917503 ILP917489:ILP917503 IVL917489:IVL917503 JFH917489:JFH917503 JPD917489:JPD917503 JYZ917489:JYZ917503 KIV917489:KIV917503 KSR917489:KSR917503 LCN917489:LCN917503 LMJ917489:LMJ917503 LWF917489:LWF917503 MGB917489:MGB917503 MPX917489:MPX917503 MZT917489:MZT917503 NJP917489:NJP917503 NTL917489:NTL917503 ODH917489:ODH917503 OND917489:OND917503 OWZ917489:OWZ917503 PGV917489:PGV917503 PQR917489:PQR917503 QAN917489:QAN917503 QKJ917489:QKJ917503 QUF917489:QUF917503 REB917489:REB917503 RNX917489:RNX917503 RXT917489:RXT917503 SHP917489:SHP917503 SRL917489:SRL917503 TBH917489:TBH917503 TLD917489:TLD917503 TUZ917489:TUZ917503 UEV917489:UEV917503 UOR917489:UOR917503 UYN917489:UYN917503 VIJ917489:VIJ917503 VSF917489:VSF917503 WCB917489:WCB917503 WLX917489:WLX917503 WVT917489:WVT917503 L983025:L983039 JH983025:JH983039 TD983025:TD983039 ACZ983025:ACZ983039 AMV983025:AMV983039 AWR983025:AWR983039 BGN983025:BGN983039 BQJ983025:BQJ983039 CAF983025:CAF983039 CKB983025:CKB983039 CTX983025:CTX983039 DDT983025:DDT983039 DNP983025:DNP983039 DXL983025:DXL983039 EHH983025:EHH983039 ERD983025:ERD983039 FAZ983025:FAZ983039 FKV983025:FKV983039 FUR983025:FUR983039 GEN983025:GEN983039 GOJ983025:GOJ983039 GYF983025:GYF983039 HIB983025:HIB983039 HRX983025:HRX983039 IBT983025:IBT983039 ILP983025:ILP983039 IVL983025:IVL983039 JFH983025:JFH983039 JPD983025:JPD983039 JYZ983025:JYZ983039 KIV983025:KIV983039 KSR983025:KSR983039 LCN983025:LCN983039 LMJ983025:LMJ983039 LWF983025:LWF983039 MGB983025:MGB983039 MPX983025:MPX983039 MZT983025:MZT983039 NJP983025:NJP983039 NTL983025:NTL983039 ODH983025:ODH983039 OND983025:OND983039 OWZ983025:OWZ983039 PGV983025:PGV983039 PQR983025:PQR983039 QAN983025:QAN983039 QKJ983025:QKJ983039 QUF983025:QUF983039 REB983025:REB983039 RNX983025:RNX983039 RXT983025:RXT983039 SHP983025:SHP983039 SRL983025:SRL983039 TBH983025:TBH983039 TLD983025:TLD983039 TUZ983025:TUZ983039 UEV983025:UEV983039 UOR983025:UOR983039 UYN983025:UYN983039 VIJ983025:VIJ983039 VSF983025:VSF983039 WCB983025:WCB983039 WLX983025:WLX983039 WVT983025:WVT983039 L1048561:L1048576 JH1048561:JH1048576 TD1048561:TD1048576 ACZ1048561:ACZ1048576 AMV1048561:AMV1048576 AWR1048561:AWR1048576 BGN1048561:BGN1048576 BQJ1048561:BQJ1048576 CAF1048561:CAF1048576 CKB1048561:CKB1048576 CTX1048561:CTX1048576 DDT1048561:DDT1048576 DNP1048561:DNP1048576 DXL1048561:DXL1048576 EHH1048561:EHH1048576 ERD1048561:ERD1048576 FAZ1048561:FAZ1048576 FKV1048561:FKV1048576 FUR1048561:FUR1048576 GEN1048561:GEN1048576 GOJ1048561:GOJ1048576 GYF1048561:GYF1048576 HIB1048561:HIB1048576 HRX1048561:HRX1048576 IBT1048561:IBT1048576 ILP1048561:ILP1048576 IVL1048561:IVL1048576 JFH1048561:JFH1048576 JPD1048561:JPD1048576 JYZ1048561:JYZ1048576 KIV1048561:KIV1048576 KSR1048561:KSR1048576 LCN1048561:LCN1048576 LMJ1048561:LMJ1048576 LWF1048561:LWF1048576 MGB1048561:MGB1048576 MPX1048561:MPX1048576 MZT1048561:MZT1048576 NJP1048561:NJP1048576 NTL1048561:NTL1048576 ODH1048561:ODH1048576 OND1048561:OND1048576 OWZ1048561:OWZ1048576 PGV1048561:PGV1048576 PQR1048561:PQR1048576 QAN1048561:QAN1048576 QKJ1048561:QKJ1048576 QUF1048561:QUF1048576 REB1048561:REB1048576 RNX1048561:RNX1048576 RXT1048561:RXT1048576 SHP1048561:SHP1048576 SRL1048561:SRL1048576 TBH1048561:TBH1048576 TLD1048561:TLD1048576 TUZ1048561:TUZ1048576 UEV1048561:UEV1048576 UOR1048561:UOR1048576 UYN1048561:UYN1048576 VIJ1048561:VIJ1048576 VSF1048561:VSF1048576 WCB1048561:WCB1048576 WLX1048561:WLX1048576 WVT1048561:WVT1048576" xr:uid="{00000000-0002-0000-0F00-000000000000}">
      <formula1>$A$66:$A$102</formula1>
    </dataValidation>
  </dataValidations>
  <hyperlinks>
    <hyperlink ref="L3" location="Contents!A1" display="Back" xr:uid="{00000000-0004-0000-0F00-000000000000}"/>
    <hyperlink ref="L2" location="'Table 14 Data'!A1" display="Go to Data" xr:uid="{00000000-0004-0000-0F00-000001000000}"/>
    <hyperlink ref="A30" location="Glossary!A1" display="Definition Glossay" xr:uid="{00000000-0004-0000-0F00-000002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pageSetUpPr autoPageBreaks="0"/>
  </sheetPr>
  <dimension ref="A1:X96"/>
  <sheetViews>
    <sheetView workbookViewId="0">
      <pane ySplit="3" topLeftCell="A4" activePane="bottomLeft" state="frozen"/>
      <selection pane="bottomLeft" activeCell="K3" sqref="K3"/>
    </sheetView>
  </sheetViews>
  <sheetFormatPr defaultRowHeight="15" x14ac:dyDescent="0.25"/>
  <cols>
    <col min="1" max="1" width="11.140625" style="1" customWidth="1"/>
    <col min="2" max="8" width="13.140625" style="1" customWidth="1"/>
    <col min="9" max="16" width="8.85546875" style="1"/>
    <col min="17" max="17" width="8.140625" style="1" customWidth="1"/>
    <col min="18" max="19" width="8.85546875" style="1" hidden="1" customWidth="1"/>
    <col min="20" max="20" width="8.42578125" style="1" hidden="1" customWidth="1"/>
    <col min="21" max="24" width="8.85546875" style="1" hidden="1" customWidth="1"/>
    <col min="25" max="27" width="8.85546875" style="1" customWidth="1"/>
    <col min="28" max="254" width="8.85546875" style="1"/>
    <col min="255" max="255" width="8.5703125" style="1" customWidth="1"/>
    <col min="256" max="256" width="13.140625" style="1" customWidth="1"/>
    <col min="257" max="257" width="10.42578125" style="1" customWidth="1"/>
    <col min="258" max="258" width="14.85546875" style="1" customWidth="1"/>
    <col min="259" max="260" width="16.42578125" style="1" customWidth="1"/>
    <col min="261" max="261" width="19.5703125" style="1" customWidth="1"/>
    <col min="262" max="262" width="15.42578125" style="1" customWidth="1"/>
    <col min="263" max="263" width="18.42578125" style="1" customWidth="1"/>
    <col min="264" max="264" width="14.5703125" style="1" customWidth="1"/>
    <col min="265" max="272" width="8.85546875" style="1"/>
    <col min="273" max="273" width="8.140625" style="1" customWidth="1"/>
    <col min="274" max="283" width="0" style="1" hidden="1" customWidth="1"/>
    <col min="284" max="510" width="8.85546875" style="1"/>
    <col min="511" max="511" width="8.5703125" style="1" customWidth="1"/>
    <col min="512" max="512" width="13.140625" style="1" customWidth="1"/>
    <col min="513" max="513" width="10.42578125" style="1" customWidth="1"/>
    <col min="514" max="514" width="14.85546875" style="1" customWidth="1"/>
    <col min="515" max="516" width="16.42578125" style="1" customWidth="1"/>
    <col min="517" max="517" width="19.5703125" style="1" customWidth="1"/>
    <col min="518" max="518" width="15.42578125" style="1" customWidth="1"/>
    <col min="519" max="519" width="18.42578125" style="1" customWidth="1"/>
    <col min="520" max="520" width="14.5703125" style="1" customWidth="1"/>
    <col min="521" max="528" width="8.85546875" style="1"/>
    <col min="529" max="529" width="8.140625" style="1" customWidth="1"/>
    <col min="530" max="539" width="0" style="1" hidden="1" customWidth="1"/>
    <col min="540" max="766" width="8.85546875" style="1"/>
    <col min="767" max="767" width="8.5703125" style="1" customWidth="1"/>
    <col min="768" max="768" width="13.140625" style="1" customWidth="1"/>
    <col min="769" max="769" width="10.42578125" style="1" customWidth="1"/>
    <col min="770" max="770" width="14.85546875" style="1" customWidth="1"/>
    <col min="771" max="772" width="16.42578125" style="1" customWidth="1"/>
    <col min="773" max="773" width="19.5703125" style="1" customWidth="1"/>
    <col min="774" max="774" width="15.42578125" style="1" customWidth="1"/>
    <col min="775" max="775" width="18.42578125" style="1" customWidth="1"/>
    <col min="776" max="776" width="14.5703125" style="1" customWidth="1"/>
    <col min="777" max="784" width="8.85546875" style="1"/>
    <col min="785" max="785" width="8.140625" style="1" customWidth="1"/>
    <col min="786" max="795" width="0" style="1" hidden="1" customWidth="1"/>
    <col min="796" max="1022" width="8.85546875" style="1"/>
    <col min="1023" max="1023" width="8.5703125" style="1" customWidth="1"/>
    <col min="1024" max="1024" width="13.140625" style="1" customWidth="1"/>
    <col min="1025" max="1025" width="10.42578125" style="1" customWidth="1"/>
    <col min="1026" max="1026" width="14.85546875" style="1" customWidth="1"/>
    <col min="1027" max="1028" width="16.42578125" style="1" customWidth="1"/>
    <col min="1029" max="1029" width="19.5703125" style="1" customWidth="1"/>
    <col min="1030" max="1030" width="15.42578125" style="1" customWidth="1"/>
    <col min="1031" max="1031" width="18.42578125" style="1" customWidth="1"/>
    <col min="1032" max="1032" width="14.5703125" style="1" customWidth="1"/>
    <col min="1033" max="1040" width="8.85546875" style="1"/>
    <col min="1041" max="1041" width="8.140625" style="1" customWidth="1"/>
    <col min="1042" max="1051" width="0" style="1" hidden="1" customWidth="1"/>
    <col min="1052" max="1278" width="8.85546875" style="1"/>
    <col min="1279" max="1279" width="8.5703125" style="1" customWidth="1"/>
    <col min="1280" max="1280" width="13.140625" style="1" customWidth="1"/>
    <col min="1281" max="1281" width="10.42578125" style="1" customWidth="1"/>
    <col min="1282" max="1282" width="14.85546875" style="1" customWidth="1"/>
    <col min="1283" max="1284" width="16.42578125" style="1" customWidth="1"/>
    <col min="1285" max="1285" width="19.5703125" style="1" customWidth="1"/>
    <col min="1286" max="1286" width="15.42578125" style="1" customWidth="1"/>
    <col min="1287" max="1287" width="18.42578125" style="1" customWidth="1"/>
    <col min="1288" max="1288" width="14.5703125" style="1" customWidth="1"/>
    <col min="1289" max="1296" width="8.85546875" style="1"/>
    <col min="1297" max="1297" width="8.140625" style="1" customWidth="1"/>
    <col min="1298" max="1307" width="0" style="1" hidden="1" customWidth="1"/>
    <col min="1308" max="1534" width="8.85546875" style="1"/>
    <col min="1535" max="1535" width="8.5703125" style="1" customWidth="1"/>
    <col min="1536" max="1536" width="13.140625" style="1" customWidth="1"/>
    <col min="1537" max="1537" width="10.42578125" style="1" customWidth="1"/>
    <col min="1538" max="1538" width="14.85546875" style="1" customWidth="1"/>
    <col min="1539" max="1540" width="16.42578125" style="1" customWidth="1"/>
    <col min="1541" max="1541" width="19.5703125" style="1" customWidth="1"/>
    <col min="1542" max="1542" width="15.42578125" style="1" customWidth="1"/>
    <col min="1543" max="1543" width="18.42578125" style="1" customWidth="1"/>
    <col min="1544" max="1544" width="14.5703125" style="1" customWidth="1"/>
    <col min="1545" max="1552" width="8.85546875" style="1"/>
    <col min="1553" max="1553" width="8.140625" style="1" customWidth="1"/>
    <col min="1554" max="1563" width="0" style="1" hidden="1" customWidth="1"/>
    <col min="1564" max="1790" width="8.85546875" style="1"/>
    <col min="1791" max="1791" width="8.5703125" style="1" customWidth="1"/>
    <col min="1792" max="1792" width="13.140625" style="1" customWidth="1"/>
    <col min="1793" max="1793" width="10.42578125" style="1" customWidth="1"/>
    <col min="1794" max="1794" width="14.85546875" style="1" customWidth="1"/>
    <col min="1795" max="1796" width="16.42578125" style="1" customWidth="1"/>
    <col min="1797" max="1797" width="19.5703125" style="1" customWidth="1"/>
    <col min="1798" max="1798" width="15.42578125" style="1" customWidth="1"/>
    <col min="1799" max="1799" width="18.42578125" style="1" customWidth="1"/>
    <col min="1800" max="1800" width="14.5703125" style="1" customWidth="1"/>
    <col min="1801" max="1808" width="8.85546875" style="1"/>
    <col min="1809" max="1809" width="8.140625" style="1" customWidth="1"/>
    <col min="1810" max="1819" width="0" style="1" hidden="1" customWidth="1"/>
    <col min="1820" max="2046" width="8.85546875" style="1"/>
    <col min="2047" max="2047" width="8.5703125" style="1" customWidth="1"/>
    <col min="2048" max="2048" width="13.140625" style="1" customWidth="1"/>
    <col min="2049" max="2049" width="10.42578125" style="1" customWidth="1"/>
    <col min="2050" max="2050" width="14.85546875" style="1" customWidth="1"/>
    <col min="2051" max="2052" width="16.42578125" style="1" customWidth="1"/>
    <col min="2053" max="2053" width="19.5703125" style="1" customWidth="1"/>
    <col min="2054" max="2054" width="15.42578125" style="1" customWidth="1"/>
    <col min="2055" max="2055" width="18.42578125" style="1" customWidth="1"/>
    <col min="2056" max="2056" width="14.5703125" style="1" customWidth="1"/>
    <col min="2057" max="2064" width="8.85546875" style="1"/>
    <col min="2065" max="2065" width="8.140625" style="1" customWidth="1"/>
    <col min="2066" max="2075" width="0" style="1" hidden="1" customWidth="1"/>
    <col min="2076" max="2302" width="8.85546875" style="1"/>
    <col min="2303" max="2303" width="8.5703125" style="1" customWidth="1"/>
    <col min="2304" max="2304" width="13.140625" style="1" customWidth="1"/>
    <col min="2305" max="2305" width="10.42578125" style="1" customWidth="1"/>
    <col min="2306" max="2306" width="14.85546875" style="1" customWidth="1"/>
    <col min="2307" max="2308" width="16.42578125" style="1" customWidth="1"/>
    <col min="2309" max="2309" width="19.5703125" style="1" customWidth="1"/>
    <col min="2310" max="2310" width="15.42578125" style="1" customWidth="1"/>
    <col min="2311" max="2311" width="18.42578125" style="1" customWidth="1"/>
    <col min="2312" max="2312" width="14.5703125" style="1" customWidth="1"/>
    <col min="2313" max="2320" width="8.85546875" style="1"/>
    <col min="2321" max="2321" width="8.140625" style="1" customWidth="1"/>
    <col min="2322" max="2331" width="0" style="1" hidden="1" customWidth="1"/>
    <col min="2332" max="2558" width="8.85546875" style="1"/>
    <col min="2559" max="2559" width="8.5703125" style="1" customWidth="1"/>
    <col min="2560" max="2560" width="13.140625" style="1" customWidth="1"/>
    <col min="2561" max="2561" width="10.42578125" style="1" customWidth="1"/>
    <col min="2562" max="2562" width="14.85546875" style="1" customWidth="1"/>
    <col min="2563" max="2564" width="16.42578125" style="1" customWidth="1"/>
    <col min="2565" max="2565" width="19.5703125" style="1" customWidth="1"/>
    <col min="2566" max="2566" width="15.42578125" style="1" customWidth="1"/>
    <col min="2567" max="2567" width="18.42578125" style="1" customWidth="1"/>
    <col min="2568" max="2568" width="14.5703125" style="1" customWidth="1"/>
    <col min="2569" max="2576" width="8.85546875" style="1"/>
    <col min="2577" max="2577" width="8.140625" style="1" customWidth="1"/>
    <col min="2578" max="2587" width="0" style="1" hidden="1" customWidth="1"/>
    <col min="2588" max="2814" width="8.85546875" style="1"/>
    <col min="2815" max="2815" width="8.5703125" style="1" customWidth="1"/>
    <col min="2816" max="2816" width="13.140625" style="1" customWidth="1"/>
    <col min="2817" max="2817" width="10.42578125" style="1" customWidth="1"/>
    <col min="2818" max="2818" width="14.85546875" style="1" customWidth="1"/>
    <col min="2819" max="2820" width="16.42578125" style="1" customWidth="1"/>
    <col min="2821" max="2821" width="19.5703125" style="1" customWidth="1"/>
    <col min="2822" max="2822" width="15.42578125" style="1" customWidth="1"/>
    <col min="2823" max="2823" width="18.42578125" style="1" customWidth="1"/>
    <col min="2824" max="2824" width="14.5703125" style="1" customWidth="1"/>
    <col min="2825" max="2832" width="8.85546875" style="1"/>
    <col min="2833" max="2833" width="8.140625" style="1" customWidth="1"/>
    <col min="2834" max="2843" width="0" style="1" hidden="1" customWidth="1"/>
    <col min="2844" max="3070" width="8.85546875" style="1"/>
    <col min="3071" max="3071" width="8.5703125" style="1" customWidth="1"/>
    <col min="3072" max="3072" width="13.140625" style="1" customWidth="1"/>
    <col min="3073" max="3073" width="10.42578125" style="1" customWidth="1"/>
    <col min="3074" max="3074" width="14.85546875" style="1" customWidth="1"/>
    <col min="3075" max="3076" width="16.42578125" style="1" customWidth="1"/>
    <col min="3077" max="3077" width="19.5703125" style="1" customWidth="1"/>
    <col min="3078" max="3078" width="15.42578125" style="1" customWidth="1"/>
    <col min="3079" max="3079" width="18.42578125" style="1" customWidth="1"/>
    <col min="3080" max="3080" width="14.5703125" style="1" customWidth="1"/>
    <col min="3081" max="3088" width="8.85546875" style="1"/>
    <col min="3089" max="3089" width="8.140625" style="1" customWidth="1"/>
    <col min="3090" max="3099" width="0" style="1" hidden="1" customWidth="1"/>
    <col min="3100" max="3326" width="8.85546875" style="1"/>
    <col min="3327" max="3327" width="8.5703125" style="1" customWidth="1"/>
    <col min="3328" max="3328" width="13.140625" style="1" customWidth="1"/>
    <col min="3329" max="3329" width="10.42578125" style="1" customWidth="1"/>
    <col min="3330" max="3330" width="14.85546875" style="1" customWidth="1"/>
    <col min="3331" max="3332" width="16.42578125" style="1" customWidth="1"/>
    <col min="3333" max="3333" width="19.5703125" style="1" customWidth="1"/>
    <col min="3334" max="3334" width="15.42578125" style="1" customWidth="1"/>
    <col min="3335" max="3335" width="18.42578125" style="1" customWidth="1"/>
    <col min="3336" max="3336" width="14.5703125" style="1" customWidth="1"/>
    <col min="3337" max="3344" width="8.85546875" style="1"/>
    <col min="3345" max="3345" width="8.140625" style="1" customWidth="1"/>
    <col min="3346" max="3355" width="0" style="1" hidden="1" customWidth="1"/>
    <col min="3356" max="3582" width="8.85546875" style="1"/>
    <col min="3583" max="3583" width="8.5703125" style="1" customWidth="1"/>
    <col min="3584" max="3584" width="13.140625" style="1" customWidth="1"/>
    <col min="3585" max="3585" width="10.42578125" style="1" customWidth="1"/>
    <col min="3586" max="3586" width="14.85546875" style="1" customWidth="1"/>
    <col min="3587" max="3588" width="16.42578125" style="1" customWidth="1"/>
    <col min="3589" max="3589" width="19.5703125" style="1" customWidth="1"/>
    <col min="3590" max="3590" width="15.42578125" style="1" customWidth="1"/>
    <col min="3591" max="3591" width="18.42578125" style="1" customWidth="1"/>
    <col min="3592" max="3592" width="14.5703125" style="1" customWidth="1"/>
    <col min="3593" max="3600" width="8.85546875" style="1"/>
    <col min="3601" max="3601" width="8.140625" style="1" customWidth="1"/>
    <col min="3602" max="3611" width="0" style="1" hidden="1" customWidth="1"/>
    <col min="3612" max="3838" width="8.85546875" style="1"/>
    <col min="3839" max="3839" width="8.5703125" style="1" customWidth="1"/>
    <col min="3840" max="3840" width="13.140625" style="1" customWidth="1"/>
    <col min="3841" max="3841" width="10.42578125" style="1" customWidth="1"/>
    <col min="3842" max="3842" width="14.85546875" style="1" customWidth="1"/>
    <col min="3843" max="3844" width="16.42578125" style="1" customWidth="1"/>
    <col min="3845" max="3845" width="19.5703125" style="1" customWidth="1"/>
    <col min="3846" max="3846" width="15.42578125" style="1" customWidth="1"/>
    <col min="3847" max="3847" width="18.42578125" style="1" customWidth="1"/>
    <col min="3848" max="3848" width="14.5703125" style="1" customWidth="1"/>
    <col min="3849" max="3856" width="8.85546875" style="1"/>
    <col min="3857" max="3857" width="8.140625" style="1" customWidth="1"/>
    <col min="3858" max="3867" width="0" style="1" hidden="1" customWidth="1"/>
    <col min="3868" max="4094" width="8.85546875" style="1"/>
    <col min="4095" max="4095" width="8.5703125" style="1" customWidth="1"/>
    <col min="4096" max="4096" width="13.140625" style="1" customWidth="1"/>
    <col min="4097" max="4097" width="10.42578125" style="1" customWidth="1"/>
    <col min="4098" max="4098" width="14.85546875" style="1" customWidth="1"/>
    <col min="4099" max="4100" width="16.42578125" style="1" customWidth="1"/>
    <col min="4101" max="4101" width="19.5703125" style="1" customWidth="1"/>
    <col min="4102" max="4102" width="15.42578125" style="1" customWidth="1"/>
    <col min="4103" max="4103" width="18.42578125" style="1" customWidth="1"/>
    <col min="4104" max="4104" width="14.5703125" style="1" customWidth="1"/>
    <col min="4105" max="4112" width="8.85546875" style="1"/>
    <col min="4113" max="4113" width="8.140625" style="1" customWidth="1"/>
    <col min="4114" max="4123" width="0" style="1" hidden="1" customWidth="1"/>
    <col min="4124" max="4350" width="8.85546875" style="1"/>
    <col min="4351" max="4351" width="8.5703125" style="1" customWidth="1"/>
    <col min="4352" max="4352" width="13.140625" style="1" customWidth="1"/>
    <col min="4353" max="4353" width="10.42578125" style="1" customWidth="1"/>
    <col min="4354" max="4354" width="14.85546875" style="1" customWidth="1"/>
    <col min="4355" max="4356" width="16.42578125" style="1" customWidth="1"/>
    <col min="4357" max="4357" width="19.5703125" style="1" customWidth="1"/>
    <col min="4358" max="4358" width="15.42578125" style="1" customWidth="1"/>
    <col min="4359" max="4359" width="18.42578125" style="1" customWidth="1"/>
    <col min="4360" max="4360" width="14.5703125" style="1" customWidth="1"/>
    <col min="4361" max="4368" width="8.85546875" style="1"/>
    <col min="4369" max="4369" width="8.140625" style="1" customWidth="1"/>
    <col min="4370" max="4379" width="0" style="1" hidden="1" customWidth="1"/>
    <col min="4380" max="4606" width="8.85546875" style="1"/>
    <col min="4607" max="4607" width="8.5703125" style="1" customWidth="1"/>
    <col min="4608" max="4608" width="13.140625" style="1" customWidth="1"/>
    <col min="4609" max="4609" width="10.42578125" style="1" customWidth="1"/>
    <col min="4610" max="4610" width="14.85546875" style="1" customWidth="1"/>
    <col min="4611" max="4612" width="16.42578125" style="1" customWidth="1"/>
    <col min="4613" max="4613" width="19.5703125" style="1" customWidth="1"/>
    <col min="4614" max="4614" width="15.42578125" style="1" customWidth="1"/>
    <col min="4615" max="4615" width="18.42578125" style="1" customWidth="1"/>
    <col min="4616" max="4616" width="14.5703125" style="1" customWidth="1"/>
    <col min="4617" max="4624" width="8.85546875" style="1"/>
    <col min="4625" max="4625" width="8.140625" style="1" customWidth="1"/>
    <col min="4626" max="4635" width="0" style="1" hidden="1" customWidth="1"/>
    <col min="4636" max="4862" width="8.85546875" style="1"/>
    <col min="4863" max="4863" width="8.5703125" style="1" customWidth="1"/>
    <col min="4864" max="4864" width="13.140625" style="1" customWidth="1"/>
    <col min="4865" max="4865" width="10.42578125" style="1" customWidth="1"/>
    <col min="4866" max="4866" width="14.85546875" style="1" customWidth="1"/>
    <col min="4867" max="4868" width="16.42578125" style="1" customWidth="1"/>
    <col min="4869" max="4869" width="19.5703125" style="1" customWidth="1"/>
    <col min="4870" max="4870" width="15.42578125" style="1" customWidth="1"/>
    <col min="4871" max="4871" width="18.42578125" style="1" customWidth="1"/>
    <col min="4872" max="4872" width="14.5703125" style="1" customWidth="1"/>
    <col min="4873" max="4880" width="8.85546875" style="1"/>
    <col min="4881" max="4881" width="8.140625" style="1" customWidth="1"/>
    <col min="4882" max="4891" width="0" style="1" hidden="1" customWidth="1"/>
    <col min="4892" max="5118" width="8.85546875" style="1"/>
    <col min="5119" max="5119" width="8.5703125" style="1" customWidth="1"/>
    <col min="5120" max="5120" width="13.140625" style="1" customWidth="1"/>
    <col min="5121" max="5121" width="10.42578125" style="1" customWidth="1"/>
    <col min="5122" max="5122" width="14.85546875" style="1" customWidth="1"/>
    <col min="5123" max="5124" width="16.42578125" style="1" customWidth="1"/>
    <col min="5125" max="5125" width="19.5703125" style="1" customWidth="1"/>
    <col min="5126" max="5126" width="15.42578125" style="1" customWidth="1"/>
    <col min="5127" max="5127" width="18.42578125" style="1" customWidth="1"/>
    <col min="5128" max="5128" width="14.5703125" style="1" customWidth="1"/>
    <col min="5129" max="5136" width="8.85546875" style="1"/>
    <col min="5137" max="5137" width="8.140625" style="1" customWidth="1"/>
    <col min="5138" max="5147" width="0" style="1" hidden="1" customWidth="1"/>
    <col min="5148" max="5374" width="8.85546875" style="1"/>
    <col min="5375" max="5375" width="8.5703125" style="1" customWidth="1"/>
    <col min="5376" max="5376" width="13.140625" style="1" customWidth="1"/>
    <col min="5377" max="5377" width="10.42578125" style="1" customWidth="1"/>
    <col min="5378" max="5378" width="14.85546875" style="1" customWidth="1"/>
    <col min="5379" max="5380" width="16.42578125" style="1" customWidth="1"/>
    <col min="5381" max="5381" width="19.5703125" style="1" customWidth="1"/>
    <col min="5382" max="5382" width="15.42578125" style="1" customWidth="1"/>
    <col min="5383" max="5383" width="18.42578125" style="1" customWidth="1"/>
    <col min="5384" max="5384" width="14.5703125" style="1" customWidth="1"/>
    <col min="5385" max="5392" width="8.85546875" style="1"/>
    <col min="5393" max="5393" width="8.140625" style="1" customWidth="1"/>
    <col min="5394" max="5403" width="0" style="1" hidden="1" customWidth="1"/>
    <col min="5404" max="5630" width="8.85546875" style="1"/>
    <col min="5631" max="5631" width="8.5703125" style="1" customWidth="1"/>
    <col min="5632" max="5632" width="13.140625" style="1" customWidth="1"/>
    <col min="5633" max="5633" width="10.42578125" style="1" customWidth="1"/>
    <col min="5634" max="5634" width="14.85546875" style="1" customWidth="1"/>
    <col min="5635" max="5636" width="16.42578125" style="1" customWidth="1"/>
    <col min="5637" max="5637" width="19.5703125" style="1" customWidth="1"/>
    <col min="5638" max="5638" width="15.42578125" style="1" customWidth="1"/>
    <col min="5639" max="5639" width="18.42578125" style="1" customWidth="1"/>
    <col min="5640" max="5640" width="14.5703125" style="1" customWidth="1"/>
    <col min="5641" max="5648" width="8.85546875" style="1"/>
    <col min="5649" max="5649" width="8.140625" style="1" customWidth="1"/>
    <col min="5650" max="5659" width="0" style="1" hidden="1" customWidth="1"/>
    <col min="5660" max="5886" width="8.85546875" style="1"/>
    <col min="5887" max="5887" width="8.5703125" style="1" customWidth="1"/>
    <col min="5888" max="5888" width="13.140625" style="1" customWidth="1"/>
    <col min="5889" max="5889" width="10.42578125" style="1" customWidth="1"/>
    <col min="5890" max="5890" width="14.85546875" style="1" customWidth="1"/>
    <col min="5891" max="5892" width="16.42578125" style="1" customWidth="1"/>
    <col min="5893" max="5893" width="19.5703125" style="1" customWidth="1"/>
    <col min="5894" max="5894" width="15.42578125" style="1" customWidth="1"/>
    <col min="5895" max="5895" width="18.42578125" style="1" customWidth="1"/>
    <col min="5896" max="5896" width="14.5703125" style="1" customWidth="1"/>
    <col min="5897" max="5904" width="8.85546875" style="1"/>
    <col min="5905" max="5905" width="8.140625" style="1" customWidth="1"/>
    <col min="5906" max="5915" width="0" style="1" hidden="1" customWidth="1"/>
    <col min="5916" max="6142" width="8.85546875" style="1"/>
    <col min="6143" max="6143" width="8.5703125" style="1" customWidth="1"/>
    <col min="6144" max="6144" width="13.140625" style="1" customWidth="1"/>
    <col min="6145" max="6145" width="10.42578125" style="1" customWidth="1"/>
    <col min="6146" max="6146" width="14.85546875" style="1" customWidth="1"/>
    <col min="6147" max="6148" width="16.42578125" style="1" customWidth="1"/>
    <col min="6149" max="6149" width="19.5703125" style="1" customWidth="1"/>
    <col min="6150" max="6150" width="15.42578125" style="1" customWidth="1"/>
    <col min="6151" max="6151" width="18.42578125" style="1" customWidth="1"/>
    <col min="6152" max="6152" width="14.5703125" style="1" customWidth="1"/>
    <col min="6153" max="6160" width="8.85546875" style="1"/>
    <col min="6161" max="6161" width="8.140625" style="1" customWidth="1"/>
    <col min="6162" max="6171" width="0" style="1" hidden="1" customWidth="1"/>
    <col min="6172" max="6398" width="8.85546875" style="1"/>
    <col min="6399" max="6399" width="8.5703125" style="1" customWidth="1"/>
    <col min="6400" max="6400" width="13.140625" style="1" customWidth="1"/>
    <col min="6401" max="6401" width="10.42578125" style="1" customWidth="1"/>
    <col min="6402" max="6402" width="14.85546875" style="1" customWidth="1"/>
    <col min="6403" max="6404" width="16.42578125" style="1" customWidth="1"/>
    <col min="6405" max="6405" width="19.5703125" style="1" customWidth="1"/>
    <col min="6406" max="6406" width="15.42578125" style="1" customWidth="1"/>
    <col min="6407" max="6407" width="18.42578125" style="1" customWidth="1"/>
    <col min="6408" max="6408" width="14.5703125" style="1" customWidth="1"/>
    <col min="6409" max="6416" width="8.85546875" style="1"/>
    <col min="6417" max="6417" width="8.140625" style="1" customWidth="1"/>
    <col min="6418" max="6427" width="0" style="1" hidden="1" customWidth="1"/>
    <col min="6428" max="6654" width="8.85546875" style="1"/>
    <col min="6655" max="6655" width="8.5703125" style="1" customWidth="1"/>
    <col min="6656" max="6656" width="13.140625" style="1" customWidth="1"/>
    <col min="6657" max="6657" width="10.42578125" style="1" customWidth="1"/>
    <col min="6658" max="6658" width="14.85546875" style="1" customWidth="1"/>
    <col min="6659" max="6660" width="16.42578125" style="1" customWidth="1"/>
    <col min="6661" max="6661" width="19.5703125" style="1" customWidth="1"/>
    <col min="6662" max="6662" width="15.42578125" style="1" customWidth="1"/>
    <col min="6663" max="6663" width="18.42578125" style="1" customWidth="1"/>
    <col min="6664" max="6664" width="14.5703125" style="1" customWidth="1"/>
    <col min="6665" max="6672" width="8.85546875" style="1"/>
    <col min="6673" max="6673" width="8.140625" style="1" customWidth="1"/>
    <col min="6674" max="6683" width="0" style="1" hidden="1" customWidth="1"/>
    <col min="6684" max="6910" width="8.85546875" style="1"/>
    <col min="6911" max="6911" width="8.5703125" style="1" customWidth="1"/>
    <col min="6912" max="6912" width="13.140625" style="1" customWidth="1"/>
    <col min="6913" max="6913" width="10.42578125" style="1" customWidth="1"/>
    <col min="6914" max="6914" width="14.85546875" style="1" customWidth="1"/>
    <col min="6915" max="6916" width="16.42578125" style="1" customWidth="1"/>
    <col min="6917" max="6917" width="19.5703125" style="1" customWidth="1"/>
    <col min="6918" max="6918" width="15.42578125" style="1" customWidth="1"/>
    <col min="6919" max="6919" width="18.42578125" style="1" customWidth="1"/>
    <col min="6920" max="6920" width="14.5703125" style="1" customWidth="1"/>
    <col min="6921" max="6928" width="8.85546875" style="1"/>
    <col min="6929" max="6929" width="8.140625" style="1" customWidth="1"/>
    <col min="6930" max="6939" width="0" style="1" hidden="1" customWidth="1"/>
    <col min="6940" max="7166" width="8.85546875" style="1"/>
    <col min="7167" max="7167" width="8.5703125" style="1" customWidth="1"/>
    <col min="7168" max="7168" width="13.140625" style="1" customWidth="1"/>
    <col min="7169" max="7169" width="10.42578125" style="1" customWidth="1"/>
    <col min="7170" max="7170" width="14.85546875" style="1" customWidth="1"/>
    <col min="7171" max="7172" width="16.42578125" style="1" customWidth="1"/>
    <col min="7173" max="7173" width="19.5703125" style="1" customWidth="1"/>
    <col min="7174" max="7174" width="15.42578125" style="1" customWidth="1"/>
    <col min="7175" max="7175" width="18.42578125" style="1" customWidth="1"/>
    <col min="7176" max="7176" width="14.5703125" style="1" customWidth="1"/>
    <col min="7177" max="7184" width="8.85546875" style="1"/>
    <col min="7185" max="7185" width="8.140625" style="1" customWidth="1"/>
    <col min="7186" max="7195" width="0" style="1" hidden="1" customWidth="1"/>
    <col min="7196" max="7422" width="8.85546875" style="1"/>
    <col min="7423" max="7423" width="8.5703125" style="1" customWidth="1"/>
    <col min="7424" max="7424" width="13.140625" style="1" customWidth="1"/>
    <col min="7425" max="7425" width="10.42578125" style="1" customWidth="1"/>
    <col min="7426" max="7426" width="14.85546875" style="1" customWidth="1"/>
    <col min="7427" max="7428" width="16.42578125" style="1" customWidth="1"/>
    <col min="7429" max="7429" width="19.5703125" style="1" customWidth="1"/>
    <col min="7430" max="7430" width="15.42578125" style="1" customWidth="1"/>
    <col min="7431" max="7431" width="18.42578125" style="1" customWidth="1"/>
    <col min="7432" max="7432" width="14.5703125" style="1" customWidth="1"/>
    <col min="7433" max="7440" width="8.85546875" style="1"/>
    <col min="7441" max="7441" width="8.140625" style="1" customWidth="1"/>
    <col min="7442" max="7451" width="0" style="1" hidden="1" customWidth="1"/>
    <col min="7452" max="7678" width="8.85546875" style="1"/>
    <col min="7679" max="7679" width="8.5703125" style="1" customWidth="1"/>
    <col min="7680" max="7680" width="13.140625" style="1" customWidth="1"/>
    <col min="7681" max="7681" width="10.42578125" style="1" customWidth="1"/>
    <col min="7682" max="7682" width="14.85546875" style="1" customWidth="1"/>
    <col min="7683" max="7684" width="16.42578125" style="1" customWidth="1"/>
    <col min="7685" max="7685" width="19.5703125" style="1" customWidth="1"/>
    <col min="7686" max="7686" width="15.42578125" style="1" customWidth="1"/>
    <col min="7687" max="7687" width="18.42578125" style="1" customWidth="1"/>
    <col min="7688" max="7688" width="14.5703125" style="1" customWidth="1"/>
    <col min="7689" max="7696" width="8.85546875" style="1"/>
    <col min="7697" max="7697" width="8.140625" style="1" customWidth="1"/>
    <col min="7698" max="7707" width="0" style="1" hidden="1" customWidth="1"/>
    <col min="7708" max="7934" width="8.85546875" style="1"/>
    <col min="7935" max="7935" width="8.5703125" style="1" customWidth="1"/>
    <col min="7936" max="7936" width="13.140625" style="1" customWidth="1"/>
    <col min="7937" max="7937" width="10.42578125" style="1" customWidth="1"/>
    <col min="7938" max="7938" width="14.85546875" style="1" customWidth="1"/>
    <col min="7939" max="7940" width="16.42578125" style="1" customWidth="1"/>
    <col min="7941" max="7941" width="19.5703125" style="1" customWidth="1"/>
    <col min="7942" max="7942" width="15.42578125" style="1" customWidth="1"/>
    <col min="7943" max="7943" width="18.42578125" style="1" customWidth="1"/>
    <col min="7944" max="7944" width="14.5703125" style="1" customWidth="1"/>
    <col min="7945" max="7952" width="8.85546875" style="1"/>
    <col min="7953" max="7953" width="8.140625" style="1" customWidth="1"/>
    <col min="7954" max="7963" width="0" style="1" hidden="1" customWidth="1"/>
    <col min="7964" max="8190" width="8.85546875" style="1"/>
    <col min="8191" max="8191" width="8.5703125" style="1" customWidth="1"/>
    <col min="8192" max="8192" width="13.140625" style="1" customWidth="1"/>
    <col min="8193" max="8193" width="10.42578125" style="1" customWidth="1"/>
    <col min="8194" max="8194" width="14.85546875" style="1" customWidth="1"/>
    <col min="8195" max="8196" width="16.42578125" style="1" customWidth="1"/>
    <col min="8197" max="8197" width="19.5703125" style="1" customWidth="1"/>
    <col min="8198" max="8198" width="15.42578125" style="1" customWidth="1"/>
    <col min="8199" max="8199" width="18.42578125" style="1" customWidth="1"/>
    <col min="8200" max="8200" width="14.5703125" style="1" customWidth="1"/>
    <col min="8201" max="8208" width="8.85546875" style="1"/>
    <col min="8209" max="8209" width="8.140625" style="1" customWidth="1"/>
    <col min="8210" max="8219" width="0" style="1" hidden="1" customWidth="1"/>
    <col min="8220" max="8446" width="8.85546875" style="1"/>
    <col min="8447" max="8447" width="8.5703125" style="1" customWidth="1"/>
    <col min="8448" max="8448" width="13.140625" style="1" customWidth="1"/>
    <col min="8449" max="8449" width="10.42578125" style="1" customWidth="1"/>
    <col min="8450" max="8450" width="14.85546875" style="1" customWidth="1"/>
    <col min="8451" max="8452" width="16.42578125" style="1" customWidth="1"/>
    <col min="8453" max="8453" width="19.5703125" style="1" customWidth="1"/>
    <col min="8454" max="8454" width="15.42578125" style="1" customWidth="1"/>
    <col min="8455" max="8455" width="18.42578125" style="1" customWidth="1"/>
    <col min="8456" max="8456" width="14.5703125" style="1" customWidth="1"/>
    <col min="8457" max="8464" width="8.85546875" style="1"/>
    <col min="8465" max="8465" width="8.140625" style="1" customWidth="1"/>
    <col min="8466" max="8475" width="0" style="1" hidden="1" customWidth="1"/>
    <col min="8476" max="8702" width="8.85546875" style="1"/>
    <col min="8703" max="8703" width="8.5703125" style="1" customWidth="1"/>
    <col min="8704" max="8704" width="13.140625" style="1" customWidth="1"/>
    <col min="8705" max="8705" width="10.42578125" style="1" customWidth="1"/>
    <col min="8706" max="8706" width="14.85546875" style="1" customWidth="1"/>
    <col min="8707" max="8708" width="16.42578125" style="1" customWidth="1"/>
    <col min="8709" max="8709" width="19.5703125" style="1" customWidth="1"/>
    <col min="8710" max="8710" width="15.42578125" style="1" customWidth="1"/>
    <col min="8711" max="8711" width="18.42578125" style="1" customWidth="1"/>
    <col min="8712" max="8712" width="14.5703125" style="1" customWidth="1"/>
    <col min="8713" max="8720" width="8.85546875" style="1"/>
    <col min="8721" max="8721" width="8.140625" style="1" customWidth="1"/>
    <col min="8722" max="8731" width="0" style="1" hidden="1" customWidth="1"/>
    <col min="8732" max="8958" width="8.85546875" style="1"/>
    <col min="8959" max="8959" width="8.5703125" style="1" customWidth="1"/>
    <col min="8960" max="8960" width="13.140625" style="1" customWidth="1"/>
    <col min="8961" max="8961" width="10.42578125" style="1" customWidth="1"/>
    <col min="8962" max="8962" width="14.85546875" style="1" customWidth="1"/>
    <col min="8963" max="8964" width="16.42578125" style="1" customWidth="1"/>
    <col min="8965" max="8965" width="19.5703125" style="1" customWidth="1"/>
    <col min="8966" max="8966" width="15.42578125" style="1" customWidth="1"/>
    <col min="8967" max="8967" width="18.42578125" style="1" customWidth="1"/>
    <col min="8968" max="8968" width="14.5703125" style="1" customWidth="1"/>
    <col min="8969" max="8976" width="8.85546875" style="1"/>
    <col min="8977" max="8977" width="8.140625" style="1" customWidth="1"/>
    <col min="8978" max="8987" width="0" style="1" hidden="1" customWidth="1"/>
    <col min="8988" max="9214" width="8.85546875" style="1"/>
    <col min="9215" max="9215" width="8.5703125" style="1" customWidth="1"/>
    <col min="9216" max="9216" width="13.140625" style="1" customWidth="1"/>
    <col min="9217" max="9217" width="10.42578125" style="1" customWidth="1"/>
    <col min="9218" max="9218" width="14.85546875" style="1" customWidth="1"/>
    <col min="9219" max="9220" width="16.42578125" style="1" customWidth="1"/>
    <col min="9221" max="9221" width="19.5703125" style="1" customWidth="1"/>
    <col min="9222" max="9222" width="15.42578125" style="1" customWidth="1"/>
    <col min="9223" max="9223" width="18.42578125" style="1" customWidth="1"/>
    <col min="9224" max="9224" width="14.5703125" style="1" customWidth="1"/>
    <col min="9225" max="9232" width="8.85546875" style="1"/>
    <col min="9233" max="9233" width="8.140625" style="1" customWidth="1"/>
    <col min="9234" max="9243" width="0" style="1" hidden="1" customWidth="1"/>
    <col min="9244" max="9470" width="8.85546875" style="1"/>
    <col min="9471" max="9471" width="8.5703125" style="1" customWidth="1"/>
    <col min="9472" max="9472" width="13.140625" style="1" customWidth="1"/>
    <col min="9473" max="9473" width="10.42578125" style="1" customWidth="1"/>
    <col min="9474" max="9474" width="14.85546875" style="1" customWidth="1"/>
    <col min="9475" max="9476" width="16.42578125" style="1" customWidth="1"/>
    <col min="9477" max="9477" width="19.5703125" style="1" customWidth="1"/>
    <col min="9478" max="9478" width="15.42578125" style="1" customWidth="1"/>
    <col min="9479" max="9479" width="18.42578125" style="1" customWidth="1"/>
    <col min="9480" max="9480" width="14.5703125" style="1" customWidth="1"/>
    <col min="9481" max="9488" width="8.85546875" style="1"/>
    <col min="9489" max="9489" width="8.140625" style="1" customWidth="1"/>
    <col min="9490" max="9499" width="0" style="1" hidden="1" customWidth="1"/>
    <col min="9500" max="9726" width="8.85546875" style="1"/>
    <col min="9727" max="9727" width="8.5703125" style="1" customWidth="1"/>
    <col min="9728" max="9728" width="13.140625" style="1" customWidth="1"/>
    <col min="9729" max="9729" width="10.42578125" style="1" customWidth="1"/>
    <col min="9730" max="9730" width="14.85546875" style="1" customWidth="1"/>
    <col min="9731" max="9732" width="16.42578125" style="1" customWidth="1"/>
    <col min="9733" max="9733" width="19.5703125" style="1" customWidth="1"/>
    <col min="9734" max="9734" width="15.42578125" style="1" customWidth="1"/>
    <col min="9735" max="9735" width="18.42578125" style="1" customWidth="1"/>
    <col min="9736" max="9736" width="14.5703125" style="1" customWidth="1"/>
    <col min="9737" max="9744" width="8.85546875" style="1"/>
    <col min="9745" max="9745" width="8.140625" style="1" customWidth="1"/>
    <col min="9746" max="9755" width="0" style="1" hidden="1" customWidth="1"/>
    <col min="9756" max="9982" width="8.85546875" style="1"/>
    <col min="9983" max="9983" width="8.5703125" style="1" customWidth="1"/>
    <col min="9984" max="9984" width="13.140625" style="1" customWidth="1"/>
    <col min="9985" max="9985" width="10.42578125" style="1" customWidth="1"/>
    <col min="9986" max="9986" width="14.85546875" style="1" customWidth="1"/>
    <col min="9987" max="9988" width="16.42578125" style="1" customWidth="1"/>
    <col min="9989" max="9989" width="19.5703125" style="1" customWidth="1"/>
    <col min="9990" max="9990" width="15.42578125" style="1" customWidth="1"/>
    <col min="9991" max="9991" width="18.42578125" style="1" customWidth="1"/>
    <col min="9992" max="9992" width="14.5703125" style="1" customWidth="1"/>
    <col min="9993" max="10000" width="8.85546875" style="1"/>
    <col min="10001" max="10001" width="8.140625" style="1" customWidth="1"/>
    <col min="10002" max="10011" width="0" style="1" hidden="1" customWidth="1"/>
    <col min="10012" max="10238" width="8.85546875" style="1"/>
    <col min="10239" max="10239" width="8.5703125" style="1" customWidth="1"/>
    <col min="10240" max="10240" width="13.140625" style="1" customWidth="1"/>
    <col min="10241" max="10241" width="10.42578125" style="1" customWidth="1"/>
    <col min="10242" max="10242" width="14.85546875" style="1" customWidth="1"/>
    <col min="10243" max="10244" width="16.42578125" style="1" customWidth="1"/>
    <col min="10245" max="10245" width="19.5703125" style="1" customWidth="1"/>
    <col min="10246" max="10246" width="15.42578125" style="1" customWidth="1"/>
    <col min="10247" max="10247" width="18.42578125" style="1" customWidth="1"/>
    <col min="10248" max="10248" width="14.5703125" style="1" customWidth="1"/>
    <col min="10249" max="10256" width="8.85546875" style="1"/>
    <col min="10257" max="10257" width="8.140625" style="1" customWidth="1"/>
    <col min="10258" max="10267" width="0" style="1" hidden="1" customWidth="1"/>
    <col min="10268" max="10494" width="8.85546875" style="1"/>
    <col min="10495" max="10495" width="8.5703125" style="1" customWidth="1"/>
    <col min="10496" max="10496" width="13.140625" style="1" customWidth="1"/>
    <col min="10497" max="10497" width="10.42578125" style="1" customWidth="1"/>
    <col min="10498" max="10498" width="14.85546875" style="1" customWidth="1"/>
    <col min="10499" max="10500" width="16.42578125" style="1" customWidth="1"/>
    <col min="10501" max="10501" width="19.5703125" style="1" customWidth="1"/>
    <col min="10502" max="10502" width="15.42578125" style="1" customWidth="1"/>
    <col min="10503" max="10503" width="18.42578125" style="1" customWidth="1"/>
    <col min="10504" max="10504" width="14.5703125" style="1" customWidth="1"/>
    <col min="10505" max="10512" width="8.85546875" style="1"/>
    <col min="10513" max="10513" width="8.140625" style="1" customWidth="1"/>
    <col min="10514" max="10523" width="0" style="1" hidden="1" customWidth="1"/>
    <col min="10524" max="10750" width="8.85546875" style="1"/>
    <col min="10751" max="10751" width="8.5703125" style="1" customWidth="1"/>
    <col min="10752" max="10752" width="13.140625" style="1" customWidth="1"/>
    <col min="10753" max="10753" width="10.42578125" style="1" customWidth="1"/>
    <col min="10754" max="10754" width="14.85546875" style="1" customWidth="1"/>
    <col min="10755" max="10756" width="16.42578125" style="1" customWidth="1"/>
    <col min="10757" max="10757" width="19.5703125" style="1" customWidth="1"/>
    <col min="10758" max="10758" width="15.42578125" style="1" customWidth="1"/>
    <col min="10759" max="10759" width="18.42578125" style="1" customWidth="1"/>
    <col min="10760" max="10760" width="14.5703125" style="1" customWidth="1"/>
    <col min="10761" max="10768" width="8.85546875" style="1"/>
    <col min="10769" max="10769" width="8.140625" style="1" customWidth="1"/>
    <col min="10770" max="10779" width="0" style="1" hidden="1" customWidth="1"/>
    <col min="10780" max="11006" width="8.85546875" style="1"/>
    <col min="11007" max="11007" width="8.5703125" style="1" customWidth="1"/>
    <col min="11008" max="11008" width="13.140625" style="1" customWidth="1"/>
    <col min="11009" max="11009" width="10.42578125" style="1" customWidth="1"/>
    <col min="11010" max="11010" width="14.85546875" style="1" customWidth="1"/>
    <col min="11011" max="11012" width="16.42578125" style="1" customWidth="1"/>
    <col min="11013" max="11013" width="19.5703125" style="1" customWidth="1"/>
    <col min="11014" max="11014" width="15.42578125" style="1" customWidth="1"/>
    <col min="11015" max="11015" width="18.42578125" style="1" customWidth="1"/>
    <col min="11016" max="11016" width="14.5703125" style="1" customWidth="1"/>
    <col min="11017" max="11024" width="8.85546875" style="1"/>
    <col min="11025" max="11025" width="8.140625" style="1" customWidth="1"/>
    <col min="11026" max="11035" width="0" style="1" hidden="1" customWidth="1"/>
    <col min="11036" max="11262" width="8.85546875" style="1"/>
    <col min="11263" max="11263" width="8.5703125" style="1" customWidth="1"/>
    <col min="11264" max="11264" width="13.140625" style="1" customWidth="1"/>
    <col min="11265" max="11265" width="10.42578125" style="1" customWidth="1"/>
    <col min="11266" max="11266" width="14.85546875" style="1" customWidth="1"/>
    <col min="11267" max="11268" width="16.42578125" style="1" customWidth="1"/>
    <col min="11269" max="11269" width="19.5703125" style="1" customWidth="1"/>
    <col min="11270" max="11270" width="15.42578125" style="1" customWidth="1"/>
    <col min="11271" max="11271" width="18.42578125" style="1" customWidth="1"/>
    <col min="11272" max="11272" width="14.5703125" style="1" customWidth="1"/>
    <col min="11273" max="11280" width="8.85546875" style="1"/>
    <col min="11281" max="11281" width="8.140625" style="1" customWidth="1"/>
    <col min="11282" max="11291" width="0" style="1" hidden="1" customWidth="1"/>
    <col min="11292" max="11518" width="8.85546875" style="1"/>
    <col min="11519" max="11519" width="8.5703125" style="1" customWidth="1"/>
    <col min="11520" max="11520" width="13.140625" style="1" customWidth="1"/>
    <col min="11521" max="11521" width="10.42578125" style="1" customWidth="1"/>
    <col min="11522" max="11522" width="14.85546875" style="1" customWidth="1"/>
    <col min="11523" max="11524" width="16.42578125" style="1" customWidth="1"/>
    <col min="11525" max="11525" width="19.5703125" style="1" customWidth="1"/>
    <col min="11526" max="11526" width="15.42578125" style="1" customWidth="1"/>
    <col min="11527" max="11527" width="18.42578125" style="1" customWidth="1"/>
    <col min="11528" max="11528" width="14.5703125" style="1" customWidth="1"/>
    <col min="11529" max="11536" width="8.85546875" style="1"/>
    <col min="11537" max="11537" width="8.140625" style="1" customWidth="1"/>
    <col min="11538" max="11547" width="0" style="1" hidden="1" customWidth="1"/>
    <col min="11548" max="11774" width="8.85546875" style="1"/>
    <col min="11775" max="11775" width="8.5703125" style="1" customWidth="1"/>
    <col min="11776" max="11776" width="13.140625" style="1" customWidth="1"/>
    <col min="11777" max="11777" width="10.42578125" style="1" customWidth="1"/>
    <col min="11778" max="11778" width="14.85546875" style="1" customWidth="1"/>
    <col min="11779" max="11780" width="16.42578125" style="1" customWidth="1"/>
    <col min="11781" max="11781" width="19.5703125" style="1" customWidth="1"/>
    <col min="11782" max="11782" width="15.42578125" style="1" customWidth="1"/>
    <col min="11783" max="11783" width="18.42578125" style="1" customWidth="1"/>
    <col min="11784" max="11784" width="14.5703125" style="1" customWidth="1"/>
    <col min="11785" max="11792" width="8.85546875" style="1"/>
    <col min="11793" max="11793" width="8.140625" style="1" customWidth="1"/>
    <col min="11794" max="11803" width="0" style="1" hidden="1" customWidth="1"/>
    <col min="11804" max="12030" width="8.85546875" style="1"/>
    <col min="12031" max="12031" width="8.5703125" style="1" customWidth="1"/>
    <col min="12032" max="12032" width="13.140625" style="1" customWidth="1"/>
    <col min="12033" max="12033" width="10.42578125" style="1" customWidth="1"/>
    <col min="12034" max="12034" width="14.85546875" style="1" customWidth="1"/>
    <col min="12035" max="12036" width="16.42578125" style="1" customWidth="1"/>
    <col min="12037" max="12037" width="19.5703125" style="1" customWidth="1"/>
    <col min="12038" max="12038" width="15.42578125" style="1" customWidth="1"/>
    <col min="12039" max="12039" width="18.42578125" style="1" customWidth="1"/>
    <col min="12040" max="12040" width="14.5703125" style="1" customWidth="1"/>
    <col min="12041" max="12048" width="8.85546875" style="1"/>
    <col min="12049" max="12049" width="8.140625" style="1" customWidth="1"/>
    <col min="12050" max="12059" width="0" style="1" hidden="1" customWidth="1"/>
    <col min="12060" max="12286" width="8.85546875" style="1"/>
    <col min="12287" max="12287" width="8.5703125" style="1" customWidth="1"/>
    <col min="12288" max="12288" width="13.140625" style="1" customWidth="1"/>
    <col min="12289" max="12289" width="10.42578125" style="1" customWidth="1"/>
    <col min="12290" max="12290" width="14.85546875" style="1" customWidth="1"/>
    <col min="12291" max="12292" width="16.42578125" style="1" customWidth="1"/>
    <col min="12293" max="12293" width="19.5703125" style="1" customWidth="1"/>
    <col min="12294" max="12294" width="15.42578125" style="1" customWidth="1"/>
    <col min="12295" max="12295" width="18.42578125" style="1" customWidth="1"/>
    <col min="12296" max="12296" width="14.5703125" style="1" customWidth="1"/>
    <col min="12297" max="12304" width="8.85546875" style="1"/>
    <col min="12305" max="12305" width="8.140625" style="1" customWidth="1"/>
    <col min="12306" max="12315" width="0" style="1" hidden="1" customWidth="1"/>
    <col min="12316" max="12542" width="8.85546875" style="1"/>
    <col min="12543" max="12543" width="8.5703125" style="1" customWidth="1"/>
    <col min="12544" max="12544" width="13.140625" style="1" customWidth="1"/>
    <col min="12545" max="12545" width="10.42578125" style="1" customWidth="1"/>
    <col min="12546" max="12546" width="14.85546875" style="1" customWidth="1"/>
    <col min="12547" max="12548" width="16.42578125" style="1" customWidth="1"/>
    <col min="12549" max="12549" width="19.5703125" style="1" customWidth="1"/>
    <col min="12550" max="12550" width="15.42578125" style="1" customWidth="1"/>
    <col min="12551" max="12551" width="18.42578125" style="1" customWidth="1"/>
    <col min="12552" max="12552" width="14.5703125" style="1" customWidth="1"/>
    <col min="12553" max="12560" width="8.85546875" style="1"/>
    <col min="12561" max="12561" width="8.140625" style="1" customWidth="1"/>
    <col min="12562" max="12571" width="0" style="1" hidden="1" customWidth="1"/>
    <col min="12572" max="12798" width="8.85546875" style="1"/>
    <col min="12799" max="12799" width="8.5703125" style="1" customWidth="1"/>
    <col min="12800" max="12800" width="13.140625" style="1" customWidth="1"/>
    <col min="12801" max="12801" width="10.42578125" style="1" customWidth="1"/>
    <col min="12802" max="12802" width="14.85546875" style="1" customWidth="1"/>
    <col min="12803" max="12804" width="16.42578125" style="1" customWidth="1"/>
    <col min="12805" max="12805" width="19.5703125" style="1" customWidth="1"/>
    <col min="12806" max="12806" width="15.42578125" style="1" customWidth="1"/>
    <col min="12807" max="12807" width="18.42578125" style="1" customWidth="1"/>
    <col min="12808" max="12808" width="14.5703125" style="1" customWidth="1"/>
    <col min="12809" max="12816" width="8.85546875" style="1"/>
    <col min="12817" max="12817" width="8.140625" style="1" customWidth="1"/>
    <col min="12818" max="12827" width="0" style="1" hidden="1" customWidth="1"/>
    <col min="12828" max="13054" width="8.85546875" style="1"/>
    <col min="13055" max="13055" width="8.5703125" style="1" customWidth="1"/>
    <col min="13056" max="13056" width="13.140625" style="1" customWidth="1"/>
    <col min="13057" max="13057" width="10.42578125" style="1" customWidth="1"/>
    <col min="13058" max="13058" width="14.85546875" style="1" customWidth="1"/>
    <col min="13059" max="13060" width="16.42578125" style="1" customWidth="1"/>
    <col min="13061" max="13061" width="19.5703125" style="1" customWidth="1"/>
    <col min="13062" max="13062" width="15.42578125" style="1" customWidth="1"/>
    <col min="13063" max="13063" width="18.42578125" style="1" customWidth="1"/>
    <col min="13064" max="13064" width="14.5703125" style="1" customWidth="1"/>
    <col min="13065" max="13072" width="8.85546875" style="1"/>
    <col min="13073" max="13073" width="8.140625" style="1" customWidth="1"/>
    <col min="13074" max="13083" width="0" style="1" hidden="1" customWidth="1"/>
    <col min="13084" max="13310" width="8.85546875" style="1"/>
    <col min="13311" max="13311" width="8.5703125" style="1" customWidth="1"/>
    <col min="13312" max="13312" width="13.140625" style="1" customWidth="1"/>
    <col min="13313" max="13313" width="10.42578125" style="1" customWidth="1"/>
    <col min="13314" max="13314" width="14.85546875" style="1" customWidth="1"/>
    <col min="13315" max="13316" width="16.42578125" style="1" customWidth="1"/>
    <col min="13317" max="13317" width="19.5703125" style="1" customWidth="1"/>
    <col min="13318" max="13318" width="15.42578125" style="1" customWidth="1"/>
    <col min="13319" max="13319" width="18.42578125" style="1" customWidth="1"/>
    <col min="13320" max="13320" width="14.5703125" style="1" customWidth="1"/>
    <col min="13321" max="13328" width="8.85546875" style="1"/>
    <col min="13329" max="13329" width="8.140625" style="1" customWidth="1"/>
    <col min="13330" max="13339" width="0" style="1" hidden="1" customWidth="1"/>
    <col min="13340" max="13566" width="8.85546875" style="1"/>
    <col min="13567" max="13567" width="8.5703125" style="1" customWidth="1"/>
    <col min="13568" max="13568" width="13.140625" style="1" customWidth="1"/>
    <col min="13569" max="13569" width="10.42578125" style="1" customWidth="1"/>
    <col min="13570" max="13570" width="14.85546875" style="1" customWidth="1"/>
    <col min="13571" max="13572" width="16.42578125" style="1" customWidth="1"/>
    <col min="13573" max="13573" width="19.5703125" style="1" customWidth="1"/>
    <col min="13574" max="13574" width="15.42578125" style="1" customWidth="1"/>
    <col min="13575" max="13575" width="18.42578125" style="1" customWidth="1"/>
    <col min="13576" max="13576" width="14.5703125" style="1" customWidth="1"/>
    <col min="13577" max="13584" width="8.85546875" style="1"/>
    <col min="13585" max="13585" width="8.140625" style="1" customWidth="1"/>
    <col min="13586" max="13595" width="0" style="1" hidden="1" customWidth="1"/>
    <col min="13596" max="13822" width="8.85546875" style="1"/>
    <col min="13823" max="13823" width="8.5703125" style="1" customWidth="1"/>
    <col min="13824" max="13824" width="13.140625" style="1" customWidth="1"/>
    <col min="13825" max="13825" width="10.42578125" style="1" customWidth="1"/>
    <col min="13826" max="13826" width="14.85546875" style="1" customWidth="1"/>
    <col min="13827" max="13828" width="16.42578125" style="1" customWidth="1"/>
    <col min="13829" max="13829" width="19.5703125" style="1" customWidth="1"/>
    <col min="13830" max="13830" width="15.42578125" style="1" customWidth="1"/>
    <col min="13831" max="13831" width="18.42578125" style="1" customWidth="1"/>
    <col min="13832" max="13832" width="14.5703125" style="1" customWidth="1"/>
    <col min="13833" max="13840" width="8.85546875" style="1"/>
    <col min="13841" max="13841" width="8.140625" style="1" customWidth="1"/>
    <col min="13842" max="13851" width="0" style="1" hidden="1" customWidth="1"/>
    <col min="13852" max="14078" width="8.85546875" style="1"/>
    <col min="14079" max="14079" width="8.5703125" style="1" customWidth="1"/>
    <col min="14080" max="14080" width="13.140625" style="1" customWidth="1"/>
    <col min="14081" max="14081" width="10.42578125" style="1" customWidth="1"/>
    <col min="14082" max="14082" width="14.85546875" style="1" customWidth="1"/>
    <col min="14083" max="14084" width="16.42578125" style="1" customWidth="1"/>
    <col min="14085" max="14085" width="19.5703125" style="1" customWidth="1"/>
    <col min="14086" max="14086" width="15.42578125" style="1" customWidth="1"/>
    <col min="14087" max="14087" width="18.42578125" style="1" customWidth="1"/>
    <col min="14088" max="14088" width="14.5703125" style="1" customWidth="1"/>
    <col min="14089" max="14096" width="8.85546875" style="1"/>
    <col min="14097" max="14097" width="8.140625" style="1" customWidth="1"/>
    <col min="14098" max="14107" width="0" style="1" hidden="1" customWidth="1"/>
    <col min="14108" max="14334" width="8.85546875" style="1"/>
    <col min="14335" max="14335" width="8.5703125" style="1" customWidth="1"/>
    <col min="14336" max="14336" width="13.140625" style="1" customWidth="1"/>
    <col min="14337" max="14337" width="10.42578125" style="1" customWidth="1"/>
    <col min="14338" max="14338" width="14.85546875" style="1" customWidth="1"/>
    <col min="14339" max="14340" width="16.42578125" style="1" customWidth="1"/>
    <col min="14341" max="14341" width="19.5703125" style="1" customWidth="1"/>
    <col min="14342" max="14342" width="15.42578125" style="1" customWidth="1"/>
    <col min="14343" max="14343" width="18.42578125" style="1" customWidth="1"/>
    <col min="14344" max="14344" width="14.5703125" style="1" customWidth="1"/>
    <col min="14345" max="14352" width="8.85546875" style="1"/>
    <col min="14353" max="14353" width="8.140625" style="1" customWidth="1"/>
    <col min="14354" max="14363" width="0" style="1" hidden="1" customWidth="1"/>
    <col min="14364" max="14590" width="8.85546875" style="1"/>
    <col min="14591" max="14591" width="8.5703125" style="1" customWidth="1"/>
    <col min="14592" max="14592" width="13.140625" style="1" customWidth="1"/>
    <col min="14593" max="14593" width="10.42578125" style="1" customWidth="1"/>
    <col min="14594" max="14594" width="14.85546875" style="1" customWidth="1"/>
    <col min="14595" max="14596" width="16.42578125" style="1" customWidth="1"/>
    <col min="14597" max="14597" width="19.5703125" style="1" customWidth="1"/>
    <col min="14598" max="14598" width="15.42578125" style="1" customWidth="1"/>
    <col min="14599" max="14599" width="18.42578125" style="1" customWidth="1"/>
    <col min="14600" max="14600" width="14.5703125" style="1" customWidth="1"/>
    <col min="14601" max="14608" width="8.85546875" style="1"/>
    <col min="14609" max="14609" width="8.140625" style="1" customWidth="1"/>
    <col min="14610" max="14619" width="0" style="1" hidden="1" customWidth="1"/>
    <col min="14620" max="14846" width="8.85546875" style="1"/>
    <col min="14847" max="14847" width="8.5703125" style="1" customWidth="1"/>
    <col min="14848" max="14848" width="13.140625" style="1" customWidth="1"/>
    <col min="14849" max="14849" width="10.42578125" style="1" customWidth="1"/>
    <col min="14850" max="14850" width="14.85546875" style="1" customWidth="1"/>
    <col min="14851" max="14852" width="16.42578125" style="1" customWidth="1"/>
    <col min="14853" max="14853" width="19.5703125" style="1" customWidth="1"/>
    <col min="14854" max="14854" width="15.42578125" style="1" customWidth="1"/>
    <col min="14855" max="14855" width="18.42578125" style="1" customWidth="1"/>
    <col min="14856" max="14856" width="14.5703125" style="1" customWidth="1"/>
    <col min="14857" max="14864" width="8.85546875" style="1"/>
    <col min="14865" max="14865" width="8.140625" style="1" customWidth="1"/>
    <col min="14866" max="14875" width="0" style="1" hidden="1" customWidth="1"/>
    <col min="14876" max="15102" width="8.85546875" style="1"/>
    <col min="15103" max="15103" width="8.5703125" style="1" customWidth="1"/>
    <col min="15104" max="15104" width="13.140625" style="1" customWidth="1"/>
    <col min="15105" max="15105" width="10.42578125" style="1" customWidth="1"/>
    <col min="15106" max="15106" width="14.85546875" style="1" customWidth="1"/>
    <col min="15107" max="15108" width="16.42578125" style="1" customWidth="1"/>
    <col min="15109" max="15109" width="19.5703125" style="1" customWidth="1"/>
    <col min="15110" max="15110" width="15.42578125" style="1" customWidth="1"/>
    <col min="15111" max="15111" width="18.42578125" style="1" customWidth="1"/>
    <col min="15112" max="15112" width="14.5703125" style="1" customWidth="1"/>
    <col min="15113" max="15120" width="8.85546875" style="1"/>
    <col min="15121" max="15121" width="8.140625" style="1" customWidth="1"/>
    <col min="15122" max="15131" width="0" style="1" hidden="1" customWidth="1"/>
    <col min="15132" max="15358" width="8.85546875" style="1"/>
    <col min="15359" max="15359" width="8.5703125" style="1" customWidth="1"/>
    <col min="15360" max="15360" width="13.140625" style="1" customWidth="1"/>
    <col min="15361" max="15361" width="10.42578125" style="1" customWidth="1"/>
    <col min="15362" max="15362" width="14.85546875" style="1" customWidth="1"/>
    <col min="15363" max="15364" width="16.42578125" style="1" customWidth="1"/>
    <col min="15365" max="15365" width="19.5703125" style="1" customWidth="1"/>
    <col min="15366" max="15366" width="15.42578125" style="1" customWidth="1"/>
    <col min="15367" max="15367" width="18.42578125" style="1" customWidth="1"/>
    <col min="15368" max="15368" width="14.5703125" style="1" customWidth="1"/>
    <col min="15369" max="15376" width="8.85546875" style="1"/>
    <col min="15377" max="15377" width="8.140625" style="1" customWidth="1"/>
    <col min="15378" max="15387" width="0" style="1" hidden="1" customWidth="1"/>
    <col min="15388" max="15614" width="8.85546875" style="1"/>
    <col min="15615" max="15615" width="8.5703125" style="1" customWidth="1"/>
    <col min="15616" max="15616" width="13.140625" style="1" customWidth="1"/>
    <col min="15617" max="15617" width="10.42578125" style="1" customWidth="1"/>
    <col min="15618" max="15618" width="14.85546875" style="1" customWidth="1"/>
    <col min="15619" max="15620" width="16.42578125" style="1" customWidth="1"/>
    <col min="15621" max="15621" width="19.5703125" style="1" customWidth="1"/>
    <col min="15622" max="15622" width="15.42578125" style="1" customWidth="1"/>
    <col min="15623" max="15623" width="18.42578125" style="1" customWidth="1"/>
    <col min="15624" max="15624" width="14.5703125" style="1" customWidth="1"/>
    <col min="15625" max="15632" width="8.85546875" style="1"/>
    <col min="15633" max="15633" width="8.140625" style="1" customWidth="1"/>
    <col min="15634" max="15643" width="0" style="1" hidden="1" customWidth="1"/>
    <col min="15644" max="15870" width="8.85546875" style="1"/>
    <col min="15871" max="15871" width="8.5703125" style="1" customWidth="1"/>
    <col min="15872" max="15872" width="13.140625" style="1" customWidth="1"/>
    <col min="15873" max="15873" width="10.42578125" style="1" customWidth="1"/>
    <col min="15874" max="15874" width="14.85546875" style="1" customWidth="1"/>
    <col min="15875" max="15876" width="16.42578125" style="1" customWidth="1"/>
    <col min="15877" max="15877" width="19.5703125" style="1" customWidth="1"/>
    <col min="15878" max="15878" width="15.42578125" style="1" customWidth="1"/>
    <col min="15879" max="15879" width="18.42578125" style="1" customWidth="1"/>
    <col min="15880" max="15880" width="14.5703125" style="1" customWidth="1"/>
    <col min="15881" max="15888" width="8.85546875" style="1"/>
    <col min="15889" max="15889" width="8.140625" style="1" customWidth="1"/>
    <col min="15890" max="15899" width="0" style="1" hidden="1" customWidth="1"/>
    <col min="15900" max="16126" width="8.85546875" style="1"/>
    <col min="16127" max="16127" width="8.5703125" style="1" customWidth="1"/>
    <col min="16128" max="16128" width="13.140625" style="1" customWidth="1"/>
    <col min="16129" max="16129" width="10.42578125" style="1" customWidth="1"/>
    <col min="16130" max="16130" width="14.85546875" style="1" customWidth="1"/>
    <col min="16131" max="16132" width="16.42578125" style="1" customWidth="1"/>
    <col min="16133" max="16133" width="19.5703125" style="1" customWidth="1"/>
    <col min="16134" max="16134" width="15.42578125" style="1" customWidth="1"/>
    <col min="16135" max="16135" width="18.42578125" style="1" customWidth="1"/>
    <col min="16136" max="16136" width="14.5703125" style="1" customWidth="1"/>
    <col min="16137" max="16144" width="8.85546875" style="1"/>
    <col min="16145" max="16145" width="8.140625" style="1" customWidth="1"/>
    <col min="16146" max="16155" width="0" style="1" hidden="1" customWidth="1"/>
    <col min="16156" max="16382" width="8.85546875" style="1"/>
    <col min="16383" max="16384" width="8.85546875" style="1" customWidth="1"/>
  </cols>
  <sheetData>
    <row r="1" spans="1:24" s="2" customFormat="1" x14ac:dyDescent="0.25">
      <c r="A1" s="15" t="s">
        <v>2741</v>
      </c>
      <c r="B1" s="16"/>
      <c r="C1" s="16"/>
      <c r="J1" s="124" t="s">
        <v>68</v>
      </c>
      <c r="K1" s="601" t="s">
        <v>67</v>
      </c>
      <c r="L1" s="601"/>
      <c r="M1" s="601"/>
    </row>
    <row r="2" spans="1:24" s="2" customFormat="1" x14ac:dyDescent="0.25">
      <c r="A2" s="189" t="s">
        <v>770</v>
      </c>
      <c r="B2" s="16"/>
      <c r="C2" s="16"/>
      <c r="K2" s="457" t="s">
        <v>452</v>
      </c>
      <c r="L2" s="153"/>
      <c r="M2" s="153"/>
    </row>
    <row r="3" spans="1:24" s="2" customFormat="1" x14ac:dyDescent="0.25">
      <c r="A3" s="118"/>
      <c r="B3" s="16"/>
      <c r="C3" s="16"/>
      <c r="K3" s="155" t="s">
        <v>322</v>
      </c>
      <c r="L3" s="153"/>
      <c r="M3" s="153"/>
    </row>
    <row r="4" spans="1:24" s="2" customFormat="1" ht="15" customHeight="1" x14ac:dyDescent="0.25">
      <c r="A4" s="632" t="s">
        <v>69</v>
      </c>
      <c r="B4" s="630" t="s">
        <v>2647</v>
      </c>
      <c r="C4" s="634" t="s">
        <v>2648</v>
      </c>
      <c r="D4" s="635"/>
      <c r="E4" s="636"/>
      <c r="F4" s="634" t="s">
        <v>2649</v>
      </c>
      <c r="G4" s="635"/>
      <c r="H4" s="636"/>
      <c r="L4" s="155"/>
      <c r="M4" s="153"/>
      <c r="N4" s="153"/>
    </row>
    <row r="5" spans="1:24" s="2" customFormat="1" ht="25.5" x14ac:dyDescent="0.25">
      <c r="A5" s="633"/>
      <c r="B5" s="631"/>
      <c r="C5" s="433" t="s">
        <v>73</v>
      </c>
      <c r="D5" s="433" t="s">
        <v>2650</v>
      </c>
      <c r="E5" s="433" t="s">
        <v>2651</v>
      </c>
      <c r="F5" s="433" t="s">
        <v>73</v>
      </c>
      <c r="G5" s="433" t="s">
        <v>2650</v>
      </c>
      <c r="H5" s="433" t="s">
        <v>2651</v>
      </c>
      <c r="L5" s="155"/>
      <c r="M5" s="153"/>
      <c r="N5" s="153"/>
    </row>
    <row r="6" spans="1:24" s="83" customFormat="1" ht="14.45" customHeight="1" x14ac:dyDescent="0.2">
      <c r="A6" s="30" t="s">
        <v>3</v>
      </c>
      <c r="B6" s="25">
        <f>VLOOKUP($K$1,'Table 15 Data'!$A$5:$H$41,R$6,0)</f>
        <v>1815534</v>
      </c>
      <c r="C6" s="25">
        <f>VLOOKUP($K$1,'Table 15 Data'!$A$5:$H$41,S$6,0)</f>
        <v>1413644</v>
      </c>
      <c r="D6" s="25">
        <f>VLOOKUP($K$1,'Table 15 Data'!$A$5:$H$41,T$6,0)</f>
        <v>821823</v>
      </c>
      <c r="E6" s="25">
        <f>VLOOKUP($K$1,'Table 15 Data'!$A$5:$H$41,U$6,0)</f>
        <v>591821</v>
      </c>
      <c r="F6" s="25">
        <f>VLOOKUP($K$1,'Table 15 Data'!$A$5:$H$41,V$6,0)</f>
        <v>401890</v>
      </c>
      <c r="G6" s="25">
        <f>VLOOKUP($K$1,'Table 15 Data'!$A$5:$H$41,W$6,0)</f>
        <v>124908</v>
      </c>
      <c r="H6" s="25">
        <f>VLOOKUP($K$1,'Table 15 Data'!$A$5:$H$41,X$6,0)</f>
        <v>276982</v>
      </c>
      <c r="R6" s="83">
        <v>2</v>
      </c>
      <c r="S6" s="83">
        <v>3</v>
      </c>
      <c r="T6" s="83">
        <v>4</v>
      </c>
      <c r="U6" s="83">
        <v>5</v>
      </c>
      <c r="V6" s="83">
        <v>6</v>
      </c>
      <c r="W6" s="83">
        <v>7</v>
      </c>
      <c r="X6" s="83">
        <v>8</v>
      </c>
    </row>
    <row r="7" spans="1:24" s="83" customFormat="1" ht="12.75" x14ac:dyDescent="0.2">
      <c r="A7" s="109" t="s">
        <v>1</v>
      </c>
      <c r="B7" s="106">
        <f>VLOOKUP($K$1,'Table 15 Data'!$J$5:$Q$41,R$6,0)</f>
        <v>2064263</v>
      </c>
      <c r="C7" s="106">
        <f>VLOOKUP($K$1,'Table 15 Data'!$J$5:$Q$41,S$6,0)</f>
        <v>1556110</v>
      </c>
      <c r="D7" s="106">
        <f>VLOOKUP($K$1,'Table 15 Data'!$J$5:$Q$41,T$6,0)</f>
        <v>889708</v>
      </c>
      <c r="E7" s="106">
        <f>VLOOKUP($K$1,'Table 15 Data'!$J$5:$Q$41,U$6,0)</f>
        <v>666402</v>
      </c>
      <c r="F7" s="106">
        <f>VLOOKUP($K$1,'Table 15 Data'!$J$5:$Q$41,V$6,0)</f>
        <v>508153</v>
      </c>
      <c r="G7" s="106">
        <f>VLOOKUP($K$1,'Table 15 Data'!$J$5:$Q$41,W$6,0)</f>
        <v>164396</v>
      </c>
      <c r="H7" s="106">
        <f>VLOOKUP($K$1,'Table 15 Data'!$J$5:$Q$41,X$6,0)</f>
        <v>343757</v>
      </c>
    </row>
    <row r="8" spans="1:24" s="83" customFormat="1" ht="12.75" x14ac:dyDescent="0.2"/>
    <row r="9" spans="1:24" s="83" customFormat="1" ht="12.75" x14ac:dyDescent="0.2"/>
    <row r="10" spans="1:24" s="83" customFormat="1" ht="12.75" x14ac:dyDescent="0.2">
      <c r="A10" s="632" t="s">
        <v>123</v>
      </c>
      <c r="B10" s="630" t="s">
        <v>2647</v>
      </c>
      <c r="C10" s="634" t="s">
        <v>2648</v>
      </c>
      <c r="D10" s="635"/>
      <c r="E10" s="636"/>
      <c r="F10" s="634" t="s">
        <v>2649</v>
      </c>
      <c r="G10" s="635"/>
      <c r="H10" s="636"/>
    </row>
    <row r="11" spans="1:24" s="83" customFormat="1" ht="25.5" x14ac:dyDescent="0.2">
      <c r="A11" s="633"/>
      <c r="B11" s="631"/>
      <c r="C11" s="433" t="s">
        <v>73</v>
      </c>
      <c r="D11" s="433" t="s">
        <v>2650</v>
      </c>
      <c r="E11" s="433" t="s">
        <v>2651</v>
      </c>
      <c r="F11" s="433" t="s">
        <v>73</v>
      </c>
      <c r="G11" s="433" t="s">
        <v>2650</v>
      </c>
      <c r="H11" s="433" t="s">
        <v>2651</v>
      </c>
    </row>
    <row r="12" spans="1:24" s="83" customFormat="1" ht="12.75" x14ac:dyDescent="0.2">
      <c r="A12" s="30" t="s">
        <v>3</v>
      </c>
      <c r="B12" s="434">
        <v>1</v>
      </c>
      <c r="C12" s="434">
        <f>C6/B6</f>
        <v>0.77863813070975263</v>
      </c>
      <c r="D12" s="434">
        <f>D6/C6</f>
        <v>0.58135075025961269</v>
      </c>
      <c r="E12" s="434">
        <f>E6/C6</f>
        <v>0.41864924974038725</v>
      </c>
      <c r="F12" s="434">
        <f>F6/B6</f>
        <v>0.2213618692902474</v>
      </c>
      <c r="G12" s="434">
        <f>G6/F6</f>
        <v>0.31080146308691431</v>
      </c>
      <c r="H12" s="434">
        <f>H6/F6</f>
        <v>0.68919853691308564</v>
      </c>
    </row>
    <row r="13" spans="1:24" s="83" customFormat="1" ht="12.75" x14ac:dyDescent="0.2">
      <c r="A13" s="109" t="s">
        <v>1</v>
      </c>
      <c r="B13" s="435">
        <v>2</v>
      </c>
      <c r="C13" s="435">
        <f>C7/B7</f>
        <v>0.75383320826852007</v>
      </c>
      <c r="D13" s="435">
        <f>D7/C7</f>
        <v>0.57175135433870361</v>
      </c>
      <c r="E13" s="435">
        <f>E7/C7</f>
        <v>0.42824864566129645</v>
      </c>
      <c r="F13" s="435">
        <f>F7/B7</f>
        <v>0.24616679173147996</v>
      </c>
      <c r="G13" s="435">
        <f>G7/F7</f>
        <v>0.32351673610113491</v>
      </c>
      <c r="H13" s="435">
        <f>H7/F7</f>
        <v>0.67648326389886515</v>
      </c>
    </row>
    <row r="14" spans="1:24" ht="14.45" customHeight="1" x14ac:dyDescent="0.25"/>
    <row r="15" spans="1:24" s="406" customFormat="1" x14ac:dyDescent="0.25">
      <c r="A15" s="182" t="s">
        <v>617</v>
      </c>
    </row>
    <row r="16" spans="1:24" s="406" customFormat="1" x14ac:dyDescent="0.25">
      <c r="A16" s="83" t="s">
        <v>2652</v>
      </c>
    </row>
    <row r="17" spans="1:1" s="406" customFormat="1" x14ac:dyDescent="0.25">
      <c r="A17" s="83"/>
    </row>
    <row r="18" spans="1:1" s="406" customFormat="1" x14ac:dyDescent="0.25">
      <c r="A18" s="184" t="s">
        <v>616</v>
      </c>
    </row>
    <row r="19" spans="1:1" s="406" customFormat="1" x14ac:dyDescent="0.25">
      <c r="A19" s="83"/>
    </row>
    <row r="20" spans="1:1" s="406" customFormat="1" x14ac:dyDescent="0.25">
      <c r="A20" s="188"/>
    </row>
    <row r="57" spans="1:1" hidden="1" x14ac:dyDescent="0.25">
      <c r="A57" s="1" t="s">
        <v>31</v>
      </c>
    </row>
    <row r="58" spans="1:1" hidden="1" x14ac:dyDescent="0.25">
      <c r="A58" s="1" t="s">
        <v>32</v>
      </c>
    </row>
    <row r="59" spans="1:1" hidden="1" x14ac:dyDescent="0.25">
      <c r="A59" s="1" t="s">
        <v>33</v>
      </c>
    </row>
    <row r="60" spans="1:1" hidden="1" x14ac:dyDescent="0.25">
      <c r="A60" s="1" t="s">
        <v>34</v>
      </c>
    </row>
    <row r="61" spans="1:1" hidden="1" x14ac:dyDescent="0.25">
      <c r="A61" s="1" t="s">
        <v>35</v>
      </c>
    </row>
    <row r="62" spans="1:1" hidden="1" x14ac:dyDescent="0.25">
      <c r="A62" s="1" t="s">
        <v>36</v>
      </c>
    </row>
    <row r="63" spans="1:1" hidden="1" x14ac:dyDescent="0.25">
      <c r="A63" s="1" t="s">
        <v>37</v>
      </c>
    </row>
    <row r="64" spans="1:1" hidden="1" x14ac:dyDescent="0.25">
      <c r="A64" s="1" t="s">
        <v>38</v>
      </c>
    </row>
    <row r="65" spans="1:1" hidden="1" x14ac:dyDescent="0.25">
      <c r="A65" s="1" t="s">
        <v>39</v>
      </c>
    </row>
    <row r="66" spans="1:1" hidden="1" x14ac:dyDescent="0.25">
      <c r="A66" s="1" t="s">
        <v>40</v>
      </c>
    </row>
    <row r="67" spans="1:1" hidden="1" x14ac:dyDescent="0.25">
      <c r="A67" s="1" t="s">
        <v>41</v>
      </c>
    </row>
    <row r="68" spans="1:1" hidden="1" x14ac:dyDescent="0.25">
      <c r="A68" s="1" t="s">
        <v>42</v>
      </c>
    </row>
    <row r="69" spans="1:1" hidden="1" x14ac:dyDescent="0.25">
      <c r="A69" s="1" t="s">
        <v>43</v>
      </c>
    </row>
    <row r="70" spans="1:1" hidden="1" x14ac:dyDescent="0.25">
      <c r="A70" s="1" t="s">
        <v>44</v>
      </c>
    </row>
    <row r="71" spans="1:1" hidden="1" x14ac:dyDescent="0.25">
      <c r="A71" s="1" t="s">
        <v>45</v>
      </c>
    </row>
    <row r="72" spans="1:1" hidden="1" x14ac:dyDescent="0.25">
      <c r="A72" s="1" t="s">
        <v>46</v>
      </c>
    </row>
    <row r="73" spans="1:1" hidden="1" x14ac:dyDescent="0.25">
      <c r="A73" s="1" t="s">
        <v>47</v>
      </c>
    </row>
    <row r="74" spans="1:1" hidden="1" x14ac:dyDescent="0.25">
      <c r="A74" s="1" t="s">
        <v>48</v>
      </c>
    </row>
    <row r="75" spans="1:1" hidden="1" x14ac:dyDescent="0.25">
      <c r="A75" s="1" t="s">
        <v>49</v>
      </c>
    </row>
    <row r="76" spans="1:1" hidden="1" x14ac:dyDescent="0.25">
      <c r="A76" s="1" t="s">
        <v>50</v>
      </c>
    </row>
    <row r="77" spans="1:1" hidden="1" x14ac:dyDescent="0.25">
      <c r="A77" s="1" t="s">
        <v>51</v>
      </c>
    </row>
    <row r="78" spans="1:1" hidden="1" x14ac:dyDescent="0.25">
      <c r="A78" s="1" t="s">
        <v>52</v>
      </c>
    </row>
    <row r="79" spans="1:1" hidden="1" x14ac:dyDescent="0.25">
      <c r="A79" s="1" t="s">
        <v>53</v>
      </c>
    </row>
    <row r="80" spans="1:1" hidden="1" x14ac:dyDescent="0.25">
      <c r="A80" s="1" t="s">
        <v>54</v>
      </c>
    </row>
    <row r="81" spans="1:1" hidden="1" x14ac:dyDescent="0.25">
      <c r="A81" s="1" t="s">
        <v>55</v>
      </c>
    </row>
    <row r="82" spans="1:1" hidden="1" x14ac:dyDescent="0.25">
      <c r="A82" s="1" t="s">
        <v>56</v>
      </c>
    </row>
    <row r="83" spans="1:1" hidden="1" x14ac:dyDescent="0.25">
      <c r="A83" s="1" t="s">
        <v>57</v>
      </c>
    </row>
    <row r="84" spans="1:1" hidden="1" x14ac:dyDescent="0.25">
      <c r="A84" s="1" t="s">
        <v>58</v>
      </c>
    </row>
    <row r="85" spans="1:1" hidden="1" x14ac:dyDescent="0.25">
      <c r="A85" s="1" t="s">
        <v>59</v>
      </c>
    </row>
    <row r="86" spans="1:1" hidden="1" x14ac:dyDescent="0.25">
      <c r="A86" s="1" t="s">
        <v>60</v>
      </c>
    </row>
    <row r="87" spans="1:1" hidden="1" x14ac:dyDescent="0.25">
      <c r="A87" s="1" t="s">
        <v>61</v>
      </c>
    </row>
    <row r="88" spans="1:1" hidden="1" x14ac:dyDescent="0.25">
      <c r="A88" s="1" t="s">
        <v>62</v>
      </c>
    </row>
    <row r="89" spans="1:1" hidden="1" x14ac:dyDescent="0.25">
      <c r="A89" s="1" t="s">
        <v>63</v>
      </c>
    </row>
    <row r="90" spans="1:1" hidden="1" x14ac:dyDescent="0.25">
      <c r="A90" s="1" t="s">
        <v>64</v>
      </c>
    </row>
    <row r="91" spans="1:1" hidden="1" x14ac:dyDescent="0.25">
      <c r="A91" s="1" t="s">
        <v>65</v>
      </c>
    </row>
    <row r="92" spans="1:1" hidden="1" x14ac:dyDescent="0.25">
      <c r="A92" s="1" t="s">
        <v>66</v>
      </c>
    </row>
    <row r="93" spans="1:1" hidden="1" x14ac:dyDescent="0.25">
      <c r="A93" s="1" t="s">
        <v>67</v>
      </c>
    </row>
    <row r="94" spans="1:1" hidden="1" x14ac:dyDescent="0.25"/>
    <row r="95" spans="1:1" hidden="1" x14ac:dyDescent="0.25"/>
    <row r="96" spans="1:1" hidden="1" x14ac:dyDescent="0.25"/>
  </sheetData>
  <mergeCells count="9">
    <mergeCell ref="K1:M1"/>
    <mergeCell ref="B4:B5"/>
    <mergeCell ref="A4:A5"/>
    <mergeCell ref="A10:A11"/>
    <mergeCell ref="B10:B11"/>
    <mergeCell ref="C10:E10"/>
    <mergeCell ref="F10:H10"/>
    <mergeCell ref="C4:E4"/>
    <mergeCell ref="F4:H4"/>
  </mergeCells>
  <dataValidations disablePrompts="1" count="1">
    <dataValidation type="list" allowBlank="1" showInputMessage="1" showErrorMessage="1" sqref="J65513:J65524 JF65513:JF65524 TB65513:TB65524 ACX65513:ACX65524 AMT65513:AMT65524 AWP65513:AWP65524 BGL65513:BGL65524 BQH65513:BQH65524 CAD65513:CAD65524 CJZ65513:CJZ65524 CTV65513:CTV65524 DDR65513:DDR65524 DNN65513:DNN65524 DXJ65513:DXJ65524 EHF65513:EHF65524 ERB65513:ERB65524 FAX65513:FAX65524 FKT65513:FKT65524 FUP65513:FUP65524 GEL65513:GEL65524 GOH65513:GOH65524 GYD65513:GYD65524 HHZ65513:HHZ65524 HRV65513:HRV65524 IBR65513:IBR65524 ILN65513:ILN65524 IVJ65513:IVJ65524 JFF65513:JFF65524 JPB65513:JPB65524 JYX65513:JYX65524 KIT65513:KIT65524 KSP65513:KSP65524 LCL65513:LCL65524 LMH65513:LMH65524 LWD65513:LWD65524 MFZ65513:MFZ65524 MPV65513:MPV65524 MZR65513:MZR65524 NJN65513:NJN65524 NTJ65513:NTJ65524 ODF65513:ODF65524 ONB65513:ONB65524 OWX65513:OWX65524 PGT65513:PGT65524 PQP65513:PQP65524 QAL65513:QAL65524 QKH65513:QKH65524 QUD65513:QUD65524 RDZ65513:RDZ65524 RNV65513:RNV65524 RXR65513:RXR65524 SHN65513:SHN65524 SRJ65513:SRJ65524 TBF65513:TBF65524 TLB65513:TLB65524 TUX65513:TUX65524 UET65513:UET65524 UOP65513:UOP65524 UYL65513:UYL65524 VIH65513:VIH65524 VSD65513:VSD65524 WBZ65513:WBZ65524 WLV65513:WLV65524 WVR65513:WVR65524 J131049:J131060 JF131049:JF131060 TB131049:TB131060 ACX131049:ACX131060 AMT131049:AMT131060 AWP131049:AWP131060 BGL131049:BGL131060 BQH131049:BQH131060 CAD131049:CAD131060 CJZ131049:CJZ131060 CTV131049:CTV131060 DDR131049:DDR131060 DNN131049:DNN131060 DXJ131049:DXJ131060 EHF131049:EHF131060 ERB131049:ERB131060 FAX131049:FAX131060 FKT131049:FKT131060 FUP131049:FUP131060 GEL131049:GEL131060 GOH131049:GOH131060 GYD131049:GYD131060 HHZ131049:HHZ131060 HRV131049:HRV131060 IBR131049:IBR131060 ILN131049:ILN131060 IVJ131049:IVJ131060 JFF131049:JFF131060 JPB131049:JPB131060 JYX131049:JYX131060 KIT131049:KIT131060 KSP131049:KSP131060 LCL131049:LCL131060 LMH131049:LMH131060 LWD131049:LWD131060 MFZ131049:MFZ131060 MPV131049:MPV131060 MZR131049:MZR131060 NJN131049:NJN131060 NTJ131049:NTJ131060 ODF131049:ODF131060 ONB131049:ONB131060 OWX131049:OWX131060 PGT131049:PGT131060 PQP131049:PQP131060 QAL131049:QAL131060 QKH131049:QKH131060 QUD131049:QUD131060 RDZ131049:RDZ131060 RNV131049:RNV131060 RXR131049:RXR131060 SHN131049:SHN131060 SRJ131049:SRJ131060 TBF131049:TBF131060 TLB131049:TLB131060 TUX131049:TUX131060 UET131049:UET131060 UOP131049:UOP131060 UYL131049:UYL131060 VIH131049:VIH131060 VSD131049:VSD131060 WBZ131049:WBZ131060 WLV131049:WLV131060 WVR131049:WVR131060 J196585:J196596 JF196585:JF196596 TB196585:TB196596 ACX196585:ACX196596 AMT196585:AMT196596 AWP196585:AWP196596 BGL196585:BGL196596 BQH196585:BQH196596 CAD196585:CAD196596 CJZ196585:CJZ196596 CTV196585:CTV196596 DDR196585:DDR196596 DNN196585:DNN196596 DXJ196585:DXJ196596 EHF196585:EHF196596 ERB196585:ERB196596 FAX196585:FAX196596 FKT196585:FKT196596 FUP196585:FUP196596 GEL196585:GEL196596 GOH196585:GOH196596 GYD196585:GYD196596 HHZ196585:HHZ196596 HRV196585:HRV196596 IBR196585:IBR196596 ILN196585:ILN196596 IVJ196585:IVJ196596 JFF196585:JFF196596 JPB196585:JPB196596 JYX196585:JYX196596 KIT196585:KIT196596 KSP196585:KSP196596 LCL196585:LCL196596 LMH196585:LMH196596 LWD196585:LWD196596 MFZ196585:MFZ196596 MPV196585:MPV196596 MZR196585:MZR196596 NJN196585:NJN196596 NTJ196585:NTJ196596 ODF196585:ODF196596 ONB196585:ONB196596 OWX196585:OWX196596 PGT196585:PGT196596 PQP196585:PQP196596 QAL196585:QAL196596 QKH196585:QKH196596 QUD196585:QUD196596 RDZ196585:RDZ196596 RNV196585:RNV196596 RXR196585:RXR196596 SHN196585:SHN196596 SRJ196585:SRJ196596 TBF196585:TBF196596 TLB196585:TLB196596 TUX196585:TUX196596 UET196585:UET196596 UOP196585:UOP196596 UYL196585:UYL196596 VIH196585:VIH196596 VSD196585:VSD196596 WBZ196585:WBZ196596 WLV196585:WLV196596 WVR196585:WVR196596 J262121:J262132 JF262121:JF262132 TB262121:TB262132 ACX262121:ACX262132 AMT262121:AMT262132 AWP262121:AWP262132 BGL262121:BGL262132 BQH262121:BQH262132 CAD262121:CAD262132 CJZ262121:CJZ262132 CTV262121:CTV262132 DDR262121:DDR262132 DNN262121:DNN262132 DXJ262121:DXJ262132 EHF262121:EHF262132 ERB262121:ERB262132 FAX262121:FAX262132 FKT262121:FKT262132 FUP262121:FUP262132 GEL262121:GEL262132 GOH262121:GOH262132 GYD262121:GYD262132 HHZ262121:HHZ262132 HRV262121:HRV262132 IBR262121:IBR262132 ILN262121:ILN262132 IVJ262121:IVJ262132 JFF262121:JFF262132 JPB262121:JPB262132 JYX262121:JYX262132 KIT262121:KIT262132 KSP262121:KSP262132 LCL262121:LCL262132 LMH262121:LMH262132 LWD262121:LWD262132 MFZ262121:MFZ262132 MPV262121:MPV262132 MZR262121:MZR262132 NJN262121:NJN262132 NTJ262121:NTJ262132 ODF262121:ODF262132 ONB262121:ONB262132 OWX262121:OWX262132 PGT262121:PGT262132 PQP262121:PQP262132 QAL262121:QAL262132 QKH262121:QKH262132 QUD262121:QUD262132 RDZ262121:RDZ262132 RNV262121:RNV262132 RXR262121:RXR262132 SHN262121:SHN262132 SRJ262121:SRJ262132 TBF262121:TBF262132 TLB262121:TLB262132 TUX262121:TUX262132 UET262121:UET262132 UOP262121:UOP262132 UYL262121:UYL262132 VIH262121:VIH262132 VSD262121:VSD262132 WBZ262121:WBZ262132 WLV262121:WLV262132 WVR262121:WVR262132 J327657:J327668 JF327657:JF327668 TB327657:TB327668 ACX327657:ACX327668 AMT327657:AMT327668 AWP327657:AWP327668 BGL327657:BGL327668 BQH327657:BQH327668 CAD327657:CAD327668 CJZ327657:CJZ327668 CTV327657:CTV327668 DDR327657:DDR327668 DNN327657:DNN327668 DXJ327657:DXJ327668 EHF327657:EHF327668 ERB327657:ERB327668 FAX327657:FAX327668 FKT327657:FKT327668 FUP327657:FUP327668 GEL327657:GEL327668 GOH327657:GOH327668 GYD327657:GYD327668 HHZ327657:HHZ327668 HRV327657:HRV327668 IBR327657:IBR327668 ILN327657:ILN327668 IVJ327657:IVJ327668 JFF327657:JFF327668 JPB327657:JPB327668 JYX327657:JYX327668 KIT327657:KIT327668 KSP327657:KSP327668 LCL327657:LCL327668 LMH327657:LMH327668 LWD327657:LWD327668 MFZ327657:MFZ327668 MPV327657:MPV327668 MZR327657:MZR327668 NJN327657:NJN327668 NTJ327657:NTJ327668 ODF327657:ODF327668 ONB327657:ONB327668 OWX327657:OWX327668 PGT327657:PGT327668 PQP327657:PQP327668 QAL327657:QAL327668 QKH327657:QKH327668 QUD327657:QUD327668 RDZ327657:RDZ327668 RNV327657:RNV327668 RXR327657:RXR327668 SHN327657:SHN327668 SRJ327657:SRJ327668 TBF327657:TBF327668 TLB327657:TLB327668 TUX327657:TUX327668 UET327657:UET327668 UOP327657:UOP327668 UYL327657:UYL327668 VIH327657:VIH327668 VSD327657:VSD327668 WBZ327657:WBZ327668 WLV327657:WLV327668 WVR327657:WVR327668 J393193:J393204 JF393193:JF393204 TB393193:TB393204 ACX393193:ACX393204 AMT393193:AMT393204 AWP393193:AWP393204 BGL393193:BGL393204 BQH393193:BQH393204 CAD393193:CAD393204 CJZ393193:CJZ393204 CTV393193:CTV393204 DDR393193:DDR393204 DNN393193:DNN393204 DXJ393193:DXJ393204 EHF393193:EHF393204 ERB393193:ERB393204 FAX393193:FAX393204 FKT393193:FKT393204 FUP393193:FUP393204 GEL393193:GEL393204 GOH393193:GOH393204 GYD393193:GYD393204 HHZ393193:HHZ393204 HRV393193:HRV393204 IBR393193:IBR393204 ILN393193:ILN393204 IVJ393193:IVJ393204 JFF393193:JFF393204 JPB393193:JPB393204 JYX393193:JYX393204 KIT393193:KIT393204 KSP393193:KSP393204 LCL393193:LCL393204 LMH393193:LMH393204 LWD393193:LWD393204 MFZ393193:MFZ393204 MPV393193:MPV393204 MZR393193:MZR393204 NJN393193:NJN393204 NTJ393193:NTJ393204 ODF393193:ODF393204 ONB393193:ONB393204 OWX393193:OWX393204 PGT393193:PGT393204 PQP393193:PQP393204 QAL393193:QAL393204 QKH393193:QKH393204 QUD393193:QUD393204 RDZ393193:RDZ393204 RNV393193:RNV393204 RXR393193:RXR393204 SHN393193:SHN393204 SRJ393193:SRJ393204 TBF393193:TBF393204 TLB393193:TLB393204 TUX393193:TUX393204 UET393193:UET393204 UOP393193:UOP393204 UYL393193:UYL393204 VIH393193:VIH393204 VSD393193:VSD393204 WBZ393193:WBZ393204 WLV393193:WLV393204 WVR393193:WVR393204 J458729:J458740 JF458729:JF458740 TB458729:TB458740 ACX458729:ACX458740 AMT458729:AMT458740 AWP458729:AWP458740 BGL458729:BGL458740 BQH458729:BQH458740 CAD458729:CAD458740 CJZ458729:CJZ458740 CTV458729:CTV458740 DDR458729:DDR458740 DNN458729:DNN458740 DXJ458729:DXJ458740 EHF458729:EHF458740 ERB458729:ERB458740 FAX458729:FAX458740 FKT458729:FKT458740 FUP458729:FUP458740 GEL458729:GEL458740 GOH458729:GOH458740 GYD458729:GYD458740 HHZ458729:HHZ458740 HRV458729:HRV458740 IBR458729:IBR458740 ILN458729:ILN458740 IVJ458729:IVJ458740 JFF458729:JFF458740 JPB458729:JPB458740 JYX458729:JYX458740 KIT458729:KIT458740 KSP458729:KSP458740 LCL458729:LCL458740 LMH458729:LMH458740 LWD458729:LWD458740 MFZ458729:MFZ458740 MPV458729:MPV458740 MZR458729:MZR458740 NJN458729:NJN458740 NTJ458729:NTJ458740 ODF458729:ODF458740 ONB458729:ONB458740 OWX458729:OWX458740 PGT458729:PGT458740 PQP458729:PQP458740 QAL458729:QAL458740 QKH458729:QKH458740 QUD458729:QUD458740 RDZ458729:RDZ458740 RNV458729:RNV458740 RXR458729:RXR458740 SHN458729:SHN458740 SRJ458729:SRJ458740 TBF458729:TBF458740 TLB458729:TLB458740 TUX458729:TUX458740 UET458729:UET458740 UOP458729:UOP458740 UYL458729:UYL458740 VIH458729:VIH458740 VSD458729:VSD458740 WBZ458729:WBZ458740 WLV458729:WLV458740 WVR458729:WVR458740 J524265:J524276 JF524265:JF524276 TB524265:TB524276 ACX524265:ACX524276 AMT524265:AMT524276 AWP524265:AWP524276 BGL524265:BGL524276 BQH524265:BQH524276 CAD524265:CAD524276 CJZ524265:CJZ524276 CTV524265:CTV524276 DDR524265:DDR524276 DNN524265:DNN524276 DXJ524265:DXJ524276 EHF524265:EHF524276 ERB524265:ERB524276 FAX524265:FAX524276 FKT524265:FKT524276 FUP524265:FUP524276 GEL524265:GEL524276 GOH524265:GOH524276 GYD524265:GYD524276 HHZ524265:HHZ524276 HRV524265:HRV524276 IBR524265:IBR524276 ILN524265:ILN524276 IVJ524265:IVJ524276 JFF524265:JFF524276 JPB524265:JPB524276 JYX524265:JYX524276 KIT524265:KIT524276 KSP524265:KSP524276 LCL524265:LCL524276 LMH524265:LMH524276 LWD524265:LWD524276 MFZ524265:MFZ524276 MPV524265:MPV524276 MZR524265:MZR524276 NJN524265:NJN524276 NTJ524265:NTJ524276 ODF524265:ODF524276 ONB524265:ONB524276 OWX524265:OWX524276 PGT524265:PGT524276 PQP524265:PQP524276 QAL524265:QAL524276 QKH524265:QKH524276 QUD524265:QUD524276 RDZ524265:RDZ524276 RNV524265:RNV524276 RXR524265:RXR524276 SHN524265:SHN524276 SRJ524265:SRJ524276 TBF524265:TBF524276 TLB524265:TLB524276 TUX524265:TUX524276 UET524265:UET524276 UOP524265:UOP524276 UYL524265:UYL524276 VIH524265:VIH524276 VSD524265:VSD524276 WBZ524265:WBZ524276 WLV524265:WLV524276 WVR524265:WVR524276 J589801:J589812 JF589801:JF589812 TB589801:TB589812 ACX589801:ACX589812 AMT589801:AMT589812 AWP589801:AWP589812 BGL589801:BGL589812 BQH589801:BQH589812 CAD589801:CAD589812 CJZ589801:CJZ589812 CTV589801:CTV589812 DDR589801:DDR589812 DNN589801:DNN589812 DXJ589801:DXJ589812 EHF589801:EHF589812 ERB589801:ERB589812 FAX589801:FAX589812 FKT589801:FKT589812 FUP589801:FUP589812 GEL589801:GEL589812 GOH589801:GOH589812 GYD589801:GYD589812 HHZ589801:HHZ589812 HRV589801:HRV589812 IBR589801:IBR589812 ILN589801:ILN589812 IVJ589801:IVJ589812 JFF589801:JFF589812 JPB589801:JPB589812 JYX589801:JYX589812 KIT589801:KIT589812 KSP589801:KSP589812 LCL589801:LCL589812 LMH589801:LMH589812 LWD589801:LWD589812 MFZ589801:MFZ589812 MPV589801:MPV589812 MZR589801:MZR589812 NJN589801:NJN589812 NTJ589801:NTJ589812 ODF589801:ODF589812 ONB589801:ONB589812 OWX589801:OWX589812 PGT589801:PGT589812 PQP589801:PQP589812 QAL589801:QAL589812 QKH589801:QKH589812 QUD589801:QUD589812 RDZ589801:RDZ589812 RNV589801:RNV589812 RXR589801:RXR589812 SHN589801:SHN589812 SRJ589801:SRJ589812 TBF589801:TBF589812 TLB589801:TLB589812 TUX589801:TUX589812 UET589801:UET589812 UOP589801:UOP589812 UYL589801:UYL589812 VIH589801:VIH589812 VSD589801:VSD589812 WBZ589801:WBZ589812 WLV589801:WLV589812 WVR589801:WVR589812 J655337:J655348 JF655337:JF655348 TB655337:TB655348 ACX655337:ACX655348 AMT655337:AMT655348 AWP655337:AWP655348 BGL655337:BGL655348 BQH655337:BQH655348 CAD655337:CAD655348 CJZ655337:CJZ655348 CTV655337:CTV655348 DDR655337:DDR655348 DNN655337:DNN655348 DXJ655337:DXJ655348 EHF655337:EHF655348 ERB655337:ERB655348 FAX655337:FAX655348 FKT655337:FKT655348 FUP655337:FUP655348 GEL655337:GEL655348 GOH655337:GOH655348 GYD655337:GYD655348 HHZ655337:HHZ655348 HRV655337:HRV655348 IBR655337:IBR655348 ILN655337:ILN655348 IVJ655337:IVJ655348 JFF655337:JFF655348 JPB655337:JPB655348 JYX655337:JYX655348 KIT655337:KIT655348 KSP655337:KSP655348 LCL655337:LCL655348 LMH655337:LMH655348 LWD655337:LWD655348 MFZ655337:MFZ655348 MPV655337:MPV655348 MZR655337:MZR655348 NJN655337:NJN655348 NTJ655337:NTJ655348 ODF655337:ODF655348 ONB655337:ONB655348 OWX655337:OWX655348 PGT655337:PGT655348 PQP655337:PQP655348 QAL655337:QAL655348 QKH655337:QKH655348 QUD655337:QUD655348 RDZ655337:RDZ655348 RNV655337:RNV655348 RXR655337:RXR655348 SHN655337:SHN655348 SRJ655337:SRJ655348 TBF655337:TBF655348 TLB655337:TLB655348 TUX655337:TUX655348 UET655337:UET655348 UOP655337:UOP655348 UYL655337:UYL655348 VIH655337:VIH655348 VSD655337:VSD655348 WBZ655337:WBZ655348 WLV655337:WLV655348 WVR655337:WVR655348 J720873:J720884 JF720873:JF720884 TB720873:TB720884 ACX720873:ACX720884 AMT720873:AMT720884 AWP720873:AWP720884 BGL720873:BGL720884 BQH720873:BQH720884 CAD720873:CAD720884 CJZ720873:CJZ720884 CTV720873:CTV720884 DDR720873:DDR720884 DNN720873:DNN720884 DXJ720873:DXJ720884 EHF720873:EHF720884 ERB720873:ERB720884 FAX720873:FAX720884 FKT720873:FKT720884 FUP720873:FUP720884 GEL720873:GEL720884 GOH720873:GOH720884 GYD720873:GYD720884 HHZ720873:HHZ720884 HRV720873:HRV720884 IBR720873:IBR720884 ILN720873:ILN720884 IVJ720873:IVJ720884 JFF720873:JFF720884 JPB720873:JPB720884 JYX720873:JYX720884 KIT720873:KIT720884 KSP720873:KSP720884 LCL720873:LCL720884 LMH720873:LMH720884 LWD720873:LWD720884 MFZ720873:MFZ720884 MPV720873:MPV720884 MZR720873:MZR720884 NJN720873:NJN720884 NTJ720873:NTJ720884 ODF720873:ODF720884 ONB720873:ONB720884 OWX720873:OWX720884 PGT720873:PGT720884 PQP720873:PQP720884 QAL720873:QAL720884 QKH720873:QKH720884 QUD720873:QUD720884 RDZ720873:RDZ720884 RNV720873:RNV720884 RXR720873:RXR720884 SHN720873:SHN720884 SRJ720873:SRJ720884 TBF720873:TBF720884 TLB720873:TLB720884 TUX720873:TUX720884 UET720873:UET720884 UOP720873:UOP720884 UYL720873:UYL720884 VIH720873:VIH720884 VSD720873:VSD720884 WBZ720873:WBZ720884 WLV720873:WLV720884 WVR720873:WVR720884 J786409:J786420 JF786409:JF786420 TB786409:TB786420 ACX786409:ACX786420 AMT786409:AMT786420 AWP786409:AWP786420 BGL786409:BGL786420 BQH786409:BQH786420 CAD786409:CAD786420 CJZ786409:CJZ786420 CTV786409:CTV786420 DDR786409:DDR786420 DNN786409:DNN786420 DXJ786409:DXJ786420 EHF786409:EHF786420 ERB786409:ERB786420 FAX786409:FAX786420 FKT786409:FKT786420 FUP786409:FUP786420 GEL786409:GEL786420 GOH786409:GOH786420 GYD786409:GYD786420 HHZ786409:HHZ786420 HRV786409:HRV786420 IBR786409:IBR786420 ILN786409:ILN786420 IVJ786409:IVJ786420 JFF786409:JFF786420 JPB786409:JPB786420 JYX786409:JYX786420 KIT786409:KIT786420 KSP786409:KSP786420 LCL786409:LCL786420 LMH786409:LMH786420 LWD786409:LWD786420 MFZ786409:MFZ786420 MPV786409:MPV786420 MZR786409:MZR786420 NJN786409:NJN786420 NTJ786409:NTJ786420 ODF786409:ODF786420 ONB786409:ONB786420 OWX786409:OWX786420 PGT786409:PGT786420 PQP786409:PQP786420 QAL786409:QAL786420 QKH786409:QKH786420 QUD786409:QUD786420 RDZ786409:RDZ786420 RNV786409:RNV786420 RXR786409:RXR786420 SHN786409:SHN786420 SRJ786409:SRJ786420 TBF786409:TBF786420 TLB786409:TLB786420 TUX786409:TUX786420 UET786409:UET786420 UOP786409:UOP786420 UYL786409:UYL786420 VIH786409:VIH786420 VSD786409:VSD786420 WBZ786409:WBZ786420 WLV786409:WLV786420 WVR786409:WVR786420 J851945:J851956 JF851945:JF851956 TB851945:TB851956 ACX851945:ACX851956 AMT851945:AMT851956 AWP851945:AWP851956 BGL851945:BGL851956 BQH851945:BQH851956 CAD851945:CAD851956 CJZ851945:CJZ851956 CTV851945:CTV851956 DDR851945:DDR851956 DNN851945:DNN851956 DXJ851945:DXJ851956 EHF851945:EHF851956 ERB851945:ERB851956 FAX851945:FAX851956 FKT851945:FKT851956 FUP851945:FUP851956 GEL851945:GEL851956 GOH851945:GOH851956 GYD851945:GYD851956 HHZ851945:HHZ851956 HRV851945:HRV851956 IBR851945:IBR851956 ILN851945:ILN851956 IVJ851945:IVJ851956 JFF851945:JFF851956 JPB851945:JPB851956 JYX851945:JYX851956 KIT851945:KIT851956 KSP851945:KSP851956 LCL851945:LCL851956 LMH851945:LMH851956 LWD851945:LWD851956 MFZ851945:MFZ851956 MPV851945:MPV851956 MZR851945:MZR851956 NJN851945:NJN851956 NTJ851945:NTJ851956 ODF851945:ODF851956 ONB851945:ONB851956 OWX851945:OWX851956 PGT851945:PGT851956 PQP851945:PQP851956 QAL851945:QAL851956 QKH851945:QKH851956 QUD851945:QUD851956 RDZ851945:RDZ851956 RNV851945:RNV851956 RXR851945:RXR851956 SHN851945:SHN851956 SRJ851945:SRJ851956 TBF851945:TBF851956 TLB851945:TLB851956 TUX851945:TUX851956 UET851945:UET851956 UOP851945:UOP851956 UYL851945:UYL851956 VIH851945:VIH851956 VSD851945:VSD851956 WBZ851945:WBZ851956 WLV851945:WLV851956 WVR851945:WVR851956 J917481:J917492 JF917481:JF917492 TB917481:TB917492 ACX917481:ACX917492 AMT917481:AMT917492 AWP917481:AWP917492 BGL917481:BGL917492 BQH917481:BQH917492 CAD917481:CAD917492 CJZ917481:CJZ917492 CTV917481:CTV917492 DDR917481:DDR917492 DNN917481:DNN917492 DXJ917481:DXJ917492 EHF917481:EHF917492 ERB917481:ERB917492 FAX917481:FAX917492 FKT917481:FKT917492 FUP917481:FUP917492 GEL917481:GEL917492 GOH917481:GOH917492 GYD917481:GYD917492 HHZ917481:HHZ917492 HRV917481:HRV917492 IBR917481:IBR917492 ILN917481:ILN917492 IVJ917481:IVJ917492 JFF917481:JFF917492 JPB917481:JPB917492 JYX917481:JYX917492 KIT917481:KIT917492 KSP917481:KSP917492 LCL917481:LCL917492 LMH917481:LMH917492 LWD917481:LWD917492 MFZ917481:MFZ917492 MPV917481:MPV917492 MZR917481:MZR917492 NJN917481:NJN917492 NTJ917481:NTJ917492 ODF917481:ODF917492 ONB917481:ONB917492 OWX917481:OWX917492 PGT917481:PGT917492 PQP917481:PQP917492 QAL917481:QAL917492 QKH917481:QKH917492 QUD917481:QUD917492 RDZ917481:RDZ917492 RNV917481:RNV917492 RXR917481:RXR917492 SHN917481:SHN917492 SRJ917481:SRJ917492 TBF917481:TBF917492 TLB917481:TLB917492 TUX917481:TUX917492 UET917481:UET917492 UOP917481:UOP917492 UYL917481:UYL917492 VIH917481:VIH917492 VSD917481:VSD917492 WBZ917481:WBZ917492 WLV917481:WLV917492 WVR917481:WVR917492 J983017:J983028 JF983017:JF983028 TB983017:TB983028 ACX983017:ACX983028 AMT983017:AMT983028 AWP983017:AWP983028 BGL983017:BGL983028 BQH983017:BQH983028 CAD983017:CAD983028 CJZ983017:CJZ983028 CTV983017:CTV983028 DDR983017:DDR983028 DNN983017:DNN983028 DXJ983017:DXJ983028 EHF983017:EHF983028 ERB983017:ERB983028 FAX983017:FAX983028 FKT983017:FKT983028 FUP983017:FUP983028 GEL983017:GEL983028 GOH983017:GOH983028 GYD983017:GYD983028 HHZ983017:HHZ983028 HRV983017:HRV983028 IBR983017:IBR983028 ILN983017:ILN983028 IVJ983017:IVJ983028 JFF983017:JFF983028 JPB983017:JPB983028 JYX983017:JYX983028 KIT983017:KIT983028 KSP983017:KSP983028 LCL983017:LCL983028 LMH983017:LMH983028 LWD983017:LWD983028 MFZ983017:MFZ983028 MPV983017:MPV983028 MZR983017:MZR983028 NJN983017:NJN983028 NTJ983017:NTJ983028 ODF983017:ODF983028 ONB983017:ONB983028 OWX983017:OWX983028 PGT983017:PGT983028 PQP983017:PQP983028 QAL983017:QAL983028 QKH983017:QKH983028 QUD983017:QUD983028 RDZ983017:RDZ983028 RNV983017:RNV983028 RXR983017:RXR983028 SHN983017:SHN983028 SRJ983017:SRJ983028 TBF983017:TBF983028 TLB983017:TLB983028 TUX983017:TUX983028 UET983017:UET983028 UOP983017:UOP983028 UYL983017:UYL983028 VIH983017:VIH983028 VSD983017:VSD983028 WBZ983017:WBZ983028 WLV983017:WLV983028 WVR983017:WVR983028 J1048553:J1048576 JF1048553:JF1048576 TB1048553:TB1048576 ACX1048553:ACX1048576 AMT1048553:AMT1048576 AWP1048553:AWP1048576 BGL1048553:BGL1048576 BQH1048553:BQH1048576 CAD1048553:CAD1048576 CJZ1048553:CJZ1048576 CTV1048553:CTV1048576 DDR1048553:DDR1048576 DNN1048553:DNN1048576 DXJ1048553:DXJ1048576 EHF1048553:EHF1048576 ERB1048553:ERB1048576 FAX1048553:FAX1048576 FKT1048553:FKT1048576 FUP1048553:FUP1048576 GEL1048553:GEL1048576 GOH1048553:GOH1048576 GYD1048553:GYD1048576 HHZ1048553:HHZ1048576 HRV1048553:HRV1048576 IBR1048553:IBR1048576 ILN1048553:ILN1048576 IVJ1048553:IVJ1048576 JFF1048553:JFF1048576 JPB1048553:JPB1048576 JYX1048553:JYX1048576 KIT1048553:KIT1048576 KSP1048553:KSP1048576 LCL1048553:LCL1048576 LMH1048553:LMH1048576 LWD1048553:LWD1048576 MFZ1048553:MFZ1048576 MPV1048553:MPV1048576 MZR1048553:MZR1048576 NJN1048553:NJN1048576 NTJ1048553:NTJ1048576 ODF1048553:ODF1048576 ONB1048553:ONB1048576 OWX1048553:OWX1048576 PGT1048553:PGT1048576 PQP1048553:PQP1048576 QAL1048553:QAL1048576 QKH1048553:QKH1048576 QUD1048553:QUD1048576 RDZ1048553:RDZ1048576 RNV1048553:RNV1048576 RXR1048553:RXR1048576 SHN1048553:SHN1048576 SRJ1048553:SRJ1048576 TBF1048553:TBF1048576 TLB1048553:TLB1048576 TUX1048553:TUX1048576 UET1048553:UET1048576 UOP1048553:UOP1048576 UYL1048553:UYL1048576 VIH1048553:VIH1048576 VSD1048553:VSD1048576 WBZ1048553:WBZ1048576 WLV1048553:WLV1048576 WVR1048553:WVR1048576 K1 JB3:JB5 SX3:SX5 ACT3:ACT5 AMP3:AMP5 AWL3:AWL5 BGH3:BGH5 BQD3:BQD5 BZZ3:BZZ5 CJV3:CJV5 CTR3:CTR5 DDN3:DDN5 DNJ3:DNJ5 DXF3:DXF5 EHB3:EHB5 EQX3:EQX5 FAT3:FAT5 FKP3:FKP5 FUL3:FUL5 GEH3:GEH5 GOD3:GOD5 GXZ3:GXZ5 HHV3:HHV5 HRR3:HRR5 IBN3:IBN5 ILJ3:ILJ5 IVF3:IVF5 JFB3:JFB5 JOX3:JOX5 JYT3:JYT5 KIP3:KIP5 KSL3:KSL5 LCH3:LCH5 LMD3:LMD5 LVZ3:LVZ5 MFV3:MFV5 MPR3:MPR5 MZN3:MZN5 NJJ3:NJJ5 NTF3:NTF5 ODB3:ODB5 OMX3:OMX5 OWT3:OWT5 PGP3:PGP5 PQL3:PQL5 QAH3:QAH5 QKD3:QKD5 QTZ3:QTZ5 RDV3:RDV5 RNR3:RNR5 RXN3:RXN5 SHJ3:SHJ5 SRF3:SRF5 TBB3:TBB5 TKX3:TKX5 TUT3:TUT5 UEP3:UEP5 UOL3:UOL5 UYH3:UYH5 VID3:VID5 VRZ3:VRZ5 WBV3:WBV5 WLR3:WLR5 WVN3:WVN5 JB65527 SX65527 ACT65527 AMP65527 AWL65527 BGH65527 BQD65527 BZZ65527 CJV65527 CTR65527 DDN65527 DNJ65527 DXF65527 EHB65527 EQX65527 FAT65527 FKP65527 FUL65527 GEH65527 GOD65527 GXZ65527 HHV65527 HRR65527 IBN65527 ILJ65527 IVF65527 JFB65527 JOX65527 JYT65527 KIP65527 KSL65527 LCH65527 LMD65527 LVZ65527 MFV65527 MPR65527 MZN65527 NJJ65527 NTF65527 ODB65527 OMX65527 OWT65527 PGP65527 PQL65527 QAH65527 QKD65527 QTZ65527 RDV65527 RNR65527 RXN65527 SHJ65527 SRF65527 TBB65527 TKX65527 TUT65527 UEP65527 UOL65527 UYH65527 VID65527 VRZ65527 WBV65527 WLR65527 WVN65527 JB131063 SX131063 ACT131063 AMP131063 AWL131063 BGH131063 BQD131063 BZZ131063 CJV131063 CTR131063 DDN131063 DNJ131063 DXF131063 EHB131063 EQX131063 FAT131063 FKP131063 FUL131063 GEH131063 GOD131063 GXZ131063 HHV131063 HRR131063 IBN131063 ILJ131063 IVF131063 JFB131063 JOX131063 JYT131063 KIP131063 KSL131063 LCH131063 LMD131063 LVZ131063 MFV131063 MPR131063 MZN131063 NJJ131063 NTF131063 ODB131063 OMX131063 OWT131063 PGP131063 PQL131063 QAH131063 QKD131063 QTZ131063 RDV131063 RNR131063 RXN131063 SHJ131063 SRF131063 TBB131063 TKX131063 TUT131063 UEP131063 UOL131063 UYH131063 VID131063 VRZ131063 WBV131063 WLR131063 WVN131063 JB196599 SX196599 ACT196599 AMP196599 AWL196599 BGH196599 BQD196599 BZZ196599 CJV196599 CTR196599 DDN196599 DNJ196599 DXF196599 EHB196599 EQX196599 FAT196599 FKP196599 FUL196599 GEH196599 GOD196599 GXZ196599 HHV196599 HRR196599 IBN196599 ILJ196599 IVF196599 JFB196599 JOX196599 JYT196599 KIP196599 KSL196599 LCH196599 LMD196599 LVZ196599 MFV196599 MPR196599 MZN196599 NJJ196599 NTF196599 ODB196599 OMX196599 OWT196599 PGP196599 PQL196599 QAH196599 QKD196599 QTZ196599 RDV196599 RNR196599 RXN196599 SHJ196599 SRF196599 TBB196599 TKX196599 TUT196599 UEP196599 UOL196599 UYH196599 VID196599 VRZ196599 WBV196599 WLR196599 WVN196599 JB262135 SX262135 ACT262135 AMP262135 AWL262135 BGH262135 BQD262135 BZZ262135 CJV262135 CTR262135 DDN262135 DNJ262135 DXF262135 EHB262135 EQX262135 FAT262135 FKP262135 FUL262135 GEH262135 GOD262135 GXZ262135 HHV262135 HRR262135 IBN262135 ILJ262135 IVF262135 JFB262135 JOX262135 JYT262135 KIP262135 KSL262135 LCH262135 LMD262135 LVZ262135 MFV262135 MPR262135 MZN262135 NJJ262135 NTF262135 ODB262135 OMX262135 OWT262135 PGP262135 PQL262135 QAH262135 QKD262135 QTZ262135 RDV262135 RNR262135 RXN262135 SHJ262135 SRF262135 TBB262135 TKX262135 TUT262135 UEP262135 UOL262135 UYH262135 VID262135 VRZ262135 WBV262135 WLR262135 WVN262135 JB327671 SX327671 ACT327671 AMP327671 AWL327671 BGH327671 BQD327671 BZZ327671 CJV327671 CTR327671 DDN327671 DNJ327671 DXF327671 EHB327671 EQX327671 FAT327671 FKP327671 FUL327671 GEH327671 GOD327671 GXZ327671 HHV327671 HRR327671 IBN327671 ILJ327671 IVF327671 JFB327671 JOX327671 JYT327671 KIP327671 KSL327671 LCH327671 LMD327671 LVZ327671 MFV327671 MPR327671 MZN327671 NJJ327671 NTF327671 ODB327671 OMX327671 OWT327671 PGP327671 PQL327671 QAH327671 QKD327671 QTZ327671 RDV327671 RNR327671 RXN327671 SHJ327671 SRF327671 TBB327671 TKX327671 TUT327671 UEP327671 UOL327671 UYH327671 VID327671 VRZ327671 WBV327671 WLR327671 WVN327671 JB393207 SX393207 ACT393207 AMP393207 AWL393207 BGH393207 BQD393207 BZZ393207 CJV393207 CTR393207 DDN393207 DNJ393207 DXF393207 EHB393207 EQX393207 FAT393207 FKP393207 FUL393207 GEH393207 GOD393207 GXZ393207 HHV393207 HRR393207 IBN393207 ILJ393207 IVF393207 JFB393207 JOX393207 JYT393207 KIP393207 KSL393207 LCH393207 LMD393207 LVZ393207 MFV393207 MPR393207 MZN393207 NJJ393207 NTF393207 ODB393207 OMX393207 OWT393207 PGP393207 PQL393207 QAH393207 QKD393207 QTZ393207 RDV393207 RNR393207 RXN393207 SHJ393207 SRF393207 TBB393207 TKX393207 TUT393207 UEP393207 UOL393207 UYH393207 VID393207 VRZ393207 WBV393207 WLR393207 WVN393207 JB458743 SX458743 ACT458743 AMP458743 AWL458743 BGH458743 BQD458743 BZZ458743 CJV458743 CTR458743 DDN458743 DNJ458743 DXF458743 EHB458743 EQX458743 FAT458743 FKP458743 FUL458743 GEH458743 GOD458743 GXZ458743 HHV458743 HRR458743 IBN458743 ILJ458743 IVF458743 JFB458743 JOX458743 JYT458743 KIP458743 KSL458743 LCH458743 LMD458743 LVZ458743 MFV458743 MPR458743 MZN458743 NJJ458743 NTF458743 ODB458743 OMX458743 OWT458743 PGP458743 PQL458743 QAH458743 QKD458743 QTZ458743 RDV458743 RNR458743 RXN458743 SHJ458743 SRF458743 TBB458743 TKX458743 TUT458743 UEP458743 UOL458743 UYH458743 VID458743 VRZ458743 WBV458743 WLR458743 WVN458743 JB524279 SX524279 ACT524279 AMP524279 AWL524279 BGH524279 BQD524279 BZZ524279 CJV524279 CTR524279 DDN524279 DNJ524279 DXF524279 EHB524279 EQX524279 FAT524279 FKP524279 FUL524279 GEH524279 GOD524279 GXZ524279 HHV524279 HRR524279 IBN524279 ILJ524279 IVF524279 JFB524279 JOX524279 JYT524279 KIP524279 KSL524279 LCH524279 LMD524279 LVZ524279 MFV524279 MPR524279 MZN524279 NJJ524279 NTF524279 ODB524279 OMX524279 OWT524279 PGP524279 PQL524279 QAH524279 QKD524279 QTZ524279 RDV524279 RNR524279 RXN524279 SHJ524279 SRF524279 TBB524279 TKX524279 TUT524279 UEP524279 UOL524279 UYH524279 VID524279 VRZ524279 WBV524279 WLR524279 WVN524279 JB589815 SX589815 ACT589815 AMP589815 AWL589815 BGH589815 BQD589815 BZZ589815 CJV589815 CTR589815 DDN589815 DNJ589815 DXF589815 EHB589815 EQX589815 FAT589815 FKP589815 FUL589815 GEH589815 GOD589815 GXZ589815 HHV589815 HRR589815 IBN589815 ILJ589815 IVF589815 JFB589815 JOX589815 JYT589815 KIP589815 KSL589815 LCH589815 LMD589815 LVZ589815 MFV589815 MPR589815 MZN589815 NJJ589815 NTF589815 ODB589815 OMX589815 OWT589815 PGP589815 PQL589815 QAH589815 QKD589815 QTZ589815 RDV589815 RNR589815 RXN589815 SHJ589815 SRF589815 TBB589815 TKX589815 TUT589815 UEP589815 UOL589815 UYH589815 VID589815 VRZ589815 WBV589815 WLR589815 WVN589815 JB655351 SX655351 ACT655351 AMP655351 AWL655351 BGH655351 BQD655351 BZZ655351 CJV655351 CTR655351 DDN655351 DNJ655351 DXF655351 EHB655351 EQX655351 FAT655351 FKP655351 FUL655351 GEH655351 GOD655351 GXZ655351 HHV655351 HRR655351 IBN655351 ILJ655351 IVF655351 JFB655351 JOX655351 JYT655351 KIP655351 KSL655351 LCH655351 LMD655351 LVZ655351 MFV655351 MPR655351 MZN655351 NJJ655351 NTF655351 ODB655351 OMX655351 OWT655351 PGP655351 PQL655351 QAH655351 QKD655351 QTZ655351 RDV655351 RNR655351 RXN655351 SHJ655351 SRF655351 TBB655351 TKX655351 TUT655351 UEP655351 UOL655351 UYH655351 VID655351 VRZ655351 WBV655351 WLR655351 WVN655351 JB720887 SX720887 ACT720887 AMP720887 AWL720887 BGH720887 BQD720887 BZZ720887 CJV720887 CTR720887 DDN720887 DNJ720887 DXF720887 EHB720887 EQX720887 FAT720887 FKP720887 FUL720887 GEH720887 GOD720887 GXZ720887 HHV720887 HRR720887 IBN720887 ILJ720887 IVF720887 JFB720887 JOX720887 JYT720887 KIP720887 KSL720887 LCH720887 LMD720887 LVZ720887 MFV720887 MPR720887 MZN720887 NJJ720887 NTF720887 ODB720887 OMX720887 OWT720887 PGP720887 PQL720887 QAH720887 QKD720887 QTZ720887 RDV720887 RNR720887 RXN720887 SHJ720887 SRF720887 TBB720887 TKX720887 TUT720887 UEP720887 UOL720887 UYH720887 VID720887 VRZ720887 WBV720887 WLR720887 WVN720887 JB786423 SX786423 ACT786423 AMP786423 AWL786423 BGH786423 BQD786423 BZZ786423 CJV786423 CTR786423 DDN786423 DNJ786423 DXF786423 EHB786423 EQX786423 FAT786423 FKP786423 FUL786423 GEH786423 GOD786423 GXZ786423 HHV786423 HRR786423 IBN786423 ILJ786423 IVF786423 JFB786423 JOX786423 JYT786423 KIP786423 KSL786423 LCH786423 LMD786423 LVZ786423 MFV786423 MPR786423 MZN786423 NJJ786423 NTF786423 ODB786423 OMX786423 OWT786423 PGP786423 PQL786423 QAH786423 QKD786423 QTZ786423 RDV786423 RNR786423 RXN786423 SHJ786423 SRF786423 TBB786423 TKX786423 TUT786423 UEP786423 UOL786423 UYH786423 VID786423 VRZ786423 WBV786423 WLR786423 WVN786423 JB851959 SX851959 ACT851959 AMP851959 AWL851959 BGH851959 BQD851959 BZZ851959 CJV851959 CTR851959 DDN851959 DNJ851959 DXF851959 EHB851959 EQX851959 FAT851959 FKP851959 FUL851959 GEH851959 GOD851959 GXZ851959 HHV851959 HRR851959 IBN851959 ILJ851959 IVF851959 JFB851959 JOX851959 JYT851959 KIP851959 KSL851959 LCH851959 LMD851959 LVZ851959 MFV851959 MPR851959 MZN851959 NJJ851959 NTF851959 ODB851959 OMX851959 OWT851959 PGP851959 PQL851959 QAH851959 QKD851959 QTZ851959 RDV851959 RNR851959 RXN851959 SHJ851959 SRF851959 TBB851959 TKX851959 TUT851959 UEP851959 UOL851959 UYH851959 VID851959 VRZ851959 WBV851959 WLR851959 WVN851959 JB917495 SX917495 ACT917495 AMP917495 AWL917495 BGH917495 BQD917495 BZZ917495 CJV917495 CTR917495 DDN917495 DNJ917495 DXF917495 EHB917495 EQX917495 FAT917495 FKP917495 FUL917495 GEH917495 GOD917495 GXZ917495 HHV917495 HRR917495 IBN917495 ILJ917495 IVF917495 JFB917495 JOX917495 JYT917495 KIP917495 KSL917495 LCH917495 LMD917495 LVZ917495 MFV917495 MPR917495 MZN917495 NJJ917495 NTF917495 ODB917495 OMX917495 OWT917495 PGP917495 PQL917495 QAH917495 QKD917495 QTZ917495 RDV917495 RNR917495 RXN917495 SHJ917495 SRF917495 TBB917495 TKX917495 TUT917495 UEP917495 UOL917495 UYH917495 VID917495 VRZ917495 WBV917495 WLR917495 WVN917495 JB983031 SX983031 ACT983031 AMP983031 AWL983031 BGH983031 BQD983031 BZZ983031 CJV983031 CTR983031 DDN983031 DNJ983031 DXF983031 EHB983031 EQX983031 FAT983031 FKP983031 FUL983031 GEH983031 GOD983031 GXZ983031 HHV983031 HRR983031 IBN983031 ILJ983031 IVF983031 JFB983031 JOX983031 JYT983031 KIP983031 KSL983031 LCH983031 LMD983031 LVZ983031 MFV983031 MPR983031 MZN983031 NJJ983031 NTF983031 ODB983031 OMX983031 OWT983031 PGP983031 PQL983031 QAH983031 QKD983031 QTZ983031 RDV983031 RNR983031 RXN983031 SHJ983031 SRF983031 TBB983031 TKX983031 TUT983031 UEP983031 UOL983031 UYH983031 VID983031 VRZ983031 WBV983031 WLR983031 WVN983031" xr:uid="{00000000-0002-0000-1000-000000000000}">
      <formula1>$A$57:$A$93</formula1>
    </dataValidation>
  </dataValidations>
  <hyperlinks>
    <hyperlink ref="K3" location="Contents!A1" display="Back" xr:uid="{00000000-0004-0000-1000-000000000000}"/>
    <hyperlink ref="K2" location="'Table 15 Data'!A1" display="Go to Data" xr:uid="{00000000-0004-0000-1000-000001000000}"/>
    <hyperlink ref="A18" location="Glossary!A1" display="Definition Glossay" xr:uid="{00000000-0004-0000-1000-000002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pageSetUpPr autoPageBreaks="0"/>
  </sheetPr>
  <dimension ref="A1:AB103"/>
  <sheetViews>
    <sheetView zoomScaleNormal="100" workbookViewId="0">
      <pane ySplit="3" topLeftCell="A4" activePane="bottomLeft" state="frozen"/>
      <selection pane="bottomLeft" activeCell="K3" sqref="K3"/>
    </sheetView>
  </sheetViews>
  <sheetFormatPr defaultRowHeight="15" x14ac:dyDescent="0.25"/>
  <cols>
    <col min="1" max="1" width="11.28515625" style="43" customWidth="1"/>
    <col min="2" max="2" width="13.140625" style="43" customWidth="1"/>
    <col min="3" max="3" width="10.42578125" style="43" customWidth="1"/>
    <col min="4" max="6" width="16.42578125" style="43" customWidth="1"/>
    <col min="7" max="7" width="10.42578125" style="43" customWidth="1"/>
    <col min="8" max="10" width="16.42578125" style="43" customWidth="1"/>
    <col min="11" max="18" width="8.85546875" style="43"/>
    <col min="19" max="19" width="8.140625" style="43" customWidth="1"/>
    <col min="20" max="21" width="0" style="43" hidden="1" customWidth="1"/>
    <col min="22" max="22" width="8.42578125" style="43" hidden="1" customWidth="1"/>
    <col min="23" max="28" width="0" style="43" hidden="1" customWidth="1"/>
    <col min="29" max="256" width="8.85546875" style="43"/>
    <col min="257" max="257" width="8.5703125" style="43" customWidth="1"/>
    <col min="258" max="258" width="13.140625" style="43" customWidth="1"/>
    <col min="259" max="259" width="10.42578125" style="43" customWidth="1"/>
    <col min="260" max="262" width="16.42578125" style="43" customWidth="1"/>
    <col min="263" max="263" width="10.42578125" style="43" customWidth="1"/>
    <col min="264" max="266" width="16.42578125" style="43" customWidth="1"/>
    <col min="267" max="274" width="8.85546875" style="43"/>
    <col min="275" max="275" width="8.140625" style="43" customWidth="1"/>
    <col min="276" max="277" width="8.85546875" style="43"/>
    <col min="278" max="278" width="8.42578125" style="43" customWidth="1"/>
    <col min="279" max="512" width="8.85546875" style="43"/>
    <col min="513" max="513" width="8.5703125" style="43" customWidth="1"/>
    <col min="514" max="514" width="13.140625" style="43" customWidth="1"/>
    <col min="515" max="515" width="10.42578125" style="43" customWidth="1"/>
    <col min="516" max="518" width="16.42578125" style="43" customWidth="1"/>
    <col min="519" max="519" width="10.42578125" style="43" customWidth="1"/>
    <col min="520" max="522" width="16.42578125" style="43" customWidth="1"/>
    <col min="523" max="530" width="8.85546875" style="43"/>
    <col min="531" max="531" width="8.140625" style="43" customWidth="1"/>
    <col min="532" max="533" width="8.85546875" style="43"/>
    <col min="534" max="534" width="8.42578125" style="43" customWidth="1"/>
    <col min="535" max="768" width="8.85546875" style="43"/>
    <col min="769" max="769" width="8.5703125" style="43" customWidth="1"/>
    <col min="770" max="770" width="13.140625" style="43" customWidth="1"/>
    <col min="771" max="771" width="10.42578125" style="43" customWidth="1"/>
    <col min="772" max="774" width="16.42578125" style="43" customWidth="1"/>
    <col min="775" max="775" width="10.42578125" style="43" customWidth="1"/>
    <col min="776" max="778" width="16.42578125" style="43" customWidth="1"/>
    <col min="779" max="786" width="8.85546875" style="43"/>
    <col min="787" max="787" width="8.140625" style="43" customWidth="1"/>
    <col min="788" max="789" width="8.85546875" style="43"/>
    <col min="790" max="790" width="8.42578125" style="43" customWidth="1"/>
    <col min="791" max="1024" width="8.85546875" style="43"/>
    <col min="1025" max="1025" width="8.5703125" style="43" customWidth="1"/>
    <col min="1026" max="1026" width="13.140625" style="43" customWidth="1"/>
    <col min="1027" max="1027" width="10.42578125" style="43" customWidth="1"/>
    <col min="1028" max="1030" width="16.42578125" style="43" customWidth="1"/>
    <col min="1031" max="1031" width="10.42578125" style="43" customWidth="1"/>
    <col min="1032" max="1034" width="16.42578125" style="43" customWidth="1"/>
    <col min="1035" max="1042" width="8.85546875" style="43"/>
    <col min="1043" max="1043" width="8.140625" style="43" customWidth="1"/>
    <col min="1044" max="1045" width="8.85546875" style="43"/>
    <col min="1046" max="1046" width="8.42578125" style="43" customWidth="1"/>
    <col min="1047" max="1280" width="8.85546875" style="43"/>
    <col min="1281" max="1281" width="8.5703125" style="43" customWidth="1"/>
    <col min="1282" max="1282" width="13.140625" style="43" customWidth="1"/>
    <col min="1283" max="1283" width="10.42578125" style="43" customWidth="1"/>
    <col min="1284" max="1286" width="16.42578125" style="43" customWidth="1"/>
    <col min="1287" max="1287" width="10.42578125" style="43" customWidth="1"/>
    <col min="1288" max="1290" width="16.42578125" style="43" customWidth="1"/>
    <col min="1291" max="1298" width="8.85546875" style="43"/>
    <col min="1299" max="1299" width="8.140625" style="43" customWidth="1"/>
    <col min="1300" max="1301" width="8.85546875" style="43"/>
    <col min="1302" max="1302" width="8.42578125" style="43" customWidth="1"/>
    <col min="1303" max="1536" width="8.85546875" style="43"/>
    <col min="1537" max="1537" width="8.5703125" style="43" customWidth="1"/>
    <col min="1538" max="1538" width="13.140625" style="43" customWidth="1"/>
    <col min="1539" max="1539" width="10.42578125" style="43" customWidth="1"/>
    <col min="1540" max="1542" width="16.42578125" style="43" customWidth="1"/>
    <col min="1543" max="1543" width="10.42578125" style="43" customWidth="1"/>
    <col min="1544" max="1546" width="16.42578125" style="43" customWidth="1"/>
    <col min="1547" max="1554" width="8.85546875" style="43"/>
    <col min="1555" max="1555" width="8.140625" style="43" customWidth="1"/>
    <col min="1556" max="1557" width="8.85546875" style="43"/>
    <col min="1558" max="1558" width="8.42578125" style="43" customWidth="1"/>
    <col min="1559" max="1792" width="8.85546875" style="43"/>
    <col min="1793" max="1793" width="8.5703125" style="43" customWidth="1"/>
    <col min="1794" max="1794" width="13.140625" style="43" customWidth="1"/>
    <col min="1795" max="1795" width="10.42578125" style="43" customWidth="1"/>
    <col min="1796" max="1798" width="16.42578125" style="43" customWidth="1"/>
    <col min="1799" max="1799" width="10.42578125" style="43" customWidth="1"/>
    <col min="1800" max="1802" width="16.42578125" style="43" customWidth="1"/>
    <col min="1803" max="1810" width="8.85546875" style="43"/>
    <col min="1811" max="1811" width="8.140625" style="43" customWidth="1"/>
    <col min="1812" max="1813" width="8.85546875" style="43"/>
    <col min="1814" max="1814" width="8.42578125" style="43" customWidth="1"/>
    <col min="1815" max="2048" width="8.85546875" style="43"/>
    <col min="2049" max="2049" width="8.5703125" style="43" customWidth="1"/>
    <col min="2050" max="2050" width="13.140625" style="43" customWidth="1"/>
    <col min="2051" max="2051" width="10.42578125" style="43" customWidth="1"/>
    <col min="2052" max="2054" width="16.42578125" style="43" customWidth="1"/>
    <col min="2055" max="2055" width="10.42578125" style="43" customWidth="1"/>
    <col min="2056" max="2058" width="16.42578125" style="43" customWidth="1"/>
    <col min="2059" max="2066" width="8.85546875" style="43"/>
    <col min="2067" max="2067" width="8.140625" style="43" customWidth="1"/>
    <col min="2068" max="2069" width="8.85546875" style="43"/>
    <col min="2070" max="2070" width="8.42578125" style="43" customWidth="1"/>
    <col min="2071" max="2304" width="8.85546875" style="43"/>
    <col min="2305" max="2305" width="8.5703125" style="43" customWidth="1"/>
    <col min="2306" max="2306" width="13.140625" style="43" customWidth="1"/>
    <col min="2307" max="2307" width="10.42578125" style="43" customWidth="1"/>
    <col min="2308" max="2310" width="16.42578125" style="43" customWidth="1"/>
    <col min="2311" max="2311" width="10.42578125" style="43" customWidth="1"/>
    <col min="2312" max="2314" width="16.42578125" style="43" customWidth="1"/>
    <col min="2315" max="2322" width="8.85546875" style="43"/>
    <col min="2323" max="2323" width="8.140625" style="43" customWidth="1"/>
    <col min="2324" max="2325" width="8.85546875" style="43"/>
    <col min="2326" max="2326" width="8.42578125" style="43" customWidth="1"/>
    <col min="2327" max="2560" width="8.85546875" style="43"/>
    <col min="2561" max="2561" width="8.5703125" style="43" customWidth="1"/>
    <col min="2562" max="2562" width="13.140625" style="43" customWidth="1"/>
    <col min="2563" max="2563" width="10.42578125" style="43" customWidth="1"/>
    <col min="2564" max="2566" width="16.42578125" style="43" customWidth="1"/>
    <col min="2567" max="2567" width="10.42578125" style="43" customWidth="1"/>
    <col min="2568" max="2570" width="16.42578125" style="43" customWidth="1"/>
    <col min="2571" max="2578" width="8.85546875" style="43"/>
    <col min="2579" max="2579" width="8.140625" style="43" customWidth="1"/>
    <col min="2580" max="2581" width="8.85546875" style="43"/>
    <col min="2582" max="2582" width="8.42578125" style="43" customWidth="1"/>
    <col min="2583" max="2816" width="8.85546875" style="43"/>
    <col min="2817" max="2817" width="8.5703125" style="43" customWidth="1"/>
    <col min="2818" max="2818" width="13.140625" style="43" customWidth="1"/>
    <col min="2819" max="2819" width="10.42578125" style="43" customWidth="1"/>
    <col min="2820" max="2822" width="16.42578125" style="43" customWidth="1"/>
    <col min="2823" max="2823" width="10.42578125" style="43" customWidth="1"/>
    <col min="2824" max="2826" width="16.42578125" style="43" customWidth="1"/>
    <col min="2827" max="2834" width="8.85546875" style="43"/>
    <col min="2835" max="2835" width="8.140625" style="43" customWidth="1"/>
    <col min="2836" max="2837" width="8.85546875" style="43"/>
    <col min="2838" max="2838" width="8.42578125" style="43" customWidth="1"/>
    <col min="2839" max="3072" width="8.85546875" style="43"/>
    <col min="3073" max="3073" width="8.5703125" style="43" customWidth="1"/>
    <col min="3074" max="3074" width="13.140625" style="43" customWidth="1"/>
    <col min="3075" max="3075" width="10.42578125" style="43" customWidth="1"/>
    <col min="3076" max="3078" width="16.42578125" style="43" customWidth="1"/>
    <col min="3079" max="3079" width="10.42578125" style="43" customWidth="1"/>
    <col min="3080" max="3082" width="16.42578125" style="43" customWidth="1"/>
    <col min="3083" max="3090" width="8.85546875" style="43"/>
    <col min="3091" max="3091" width="8.140625" style="43" customWidth="1"/>
    <col min="3092" max="3093" width="8.85546875" style="43"/>
    <col min="3094" max="3094" width="8.42578125" style="43" customWidth="1"/>
    <col min="3095" max="3328" width="8.85546875" style="43"/>
    <col min="3329" max="3329" width="8.5703125" style="43" customWidth="1"/>
    <col min="3330" max="3330" width="13.140625" style="43" customWidth="1"/>
    <col min="3331" max="3331" width="10.42578125" style="43" customWidth="1"/>
    <col min="3332" max="3334" width="16.42578125" style="43" customWidth="1"/>
    <col min="3335" max="3335" width="10.42578125" style="43" customWidth="1"/>
    <col min="3336" max="3338" width="16.42578125" style="43" customWidth="1"/>
    <col min="3339" max="3346" width="8.85546875" style="43"/>
    <col min="3347" max="3347" width="8.140625" style="43" customWidth="1"/>
    <col min="3348" max="3349" width="8.85546875" style="43"/>
    <col min="3350" max="3350" width="8.42578125" style="43" customWidth="1"/>
    <col min="3351" max="3584" width="8.85546875" style="43"/>
    <col min="3585" max="3585" width="8.5703125" style="43" customWidth="1"/>
    <col min="3586" max="3586" width="13.140625" style="43" customWidth="1"/>
    <col min="3587" max="3587" width="10.42578125" style="43" customWidth="1"/>
    <col min="3588" max="3590" width="16.42578125" style="43" customWidth="1"/>
    <col min="3591" max="3591" width="10.42578125" style="43" customWidth="1"/>
    <col min="3592" max="3594" width="16.42578125" style="43" customWidth="1"/>
    <col min="3595" max="3602" width="8.85546875" style="43"/>
    <col min="3603" max="3603" width="8.140625" style="43" customWidth="1"/>
    <col min="3604" max="3605" width="8.85546875" style="43"/>
    <col min="3606" max="3606" width="8.42578125" style="43" customWidth="1"/>
    <col min="3607" max="3840" width="8.85546875" style="43"/>
    <col min="3841" max="3841" width="8.5703125" style="43" customWidth="1"/>
    <col min="3842" max="3842" width="13.140625" style="43" customWidth="1"/>
    <col min="3843" max="3843" width="10.42578125" style="43" customWidth="1"/>
    <col min="3844" max="3846" width="16.42578125" style="43" customWidth="1"/>
    <col min="3847" max="3847" width="10.42578125" style="43" customWidth="1"/>
    <col min="3848" max="3850" width="16.42578125" style="43" customWidth="1"/>
    <col min="3851" max="3858" width="8.85546875" style="43"/>
    <col min="3859" max="3859" width="8.140625" style="43" customWidth="1"/>
    <col min="3860" max="3861" width="8.85546875" style="43"/>
    <col min="3862" max="3862" width="8.42578125" style="43" customWidth="1"/>
    <col min="3863" max="4096" width="8.85546875" style="43"/>
    <col min="4097" max="4097" width="8.5703125" style="43" customWidth="1"/>
    <col min="4098" max="4098" width="13.140625" style="43" customWidth="1"/>
    <col min="4099" max="4099" width="10.42578125" style="43" customWidth="1"/>
    <col min="4100" max="4102" width="16.42578125" style="43" customWidth="1"/>
    <col min="4103" max="4103" width="10.42578125" style="43" customWidth="1"/>
    <col min="4104" max="4106" width="16.42578125" style="43" customWidth="1"/>
    <col min="4107" max="4114" width="8.85546875" style="43"/>
    <col min="4115" max="4115" width="8.140625" style="43" customWidth="1"/>
    <col min="4116" max="4117" width="8.85546875" style="43"/>
    <col min="4118" max="4118" width="8.42578125" style="43" customWidth="1"/>
    <col min="4119" max="4352" width="8.85546875" style="43"/>
    <col min="4353" max="4353" width="8.5703125" style="43" customWidth="1"/>
    <col min="4354" max="4354" width="13.140625" style="43" customWidth="1"/>
    <col min="4355" max="4355" width="10.42578125" style="43" customWidth="1"/>
    <col min="4356" max="4358" width="16.42578125" style="43" customWidth="1"/>
    <col min="4359" max="4359" width="10.42578125" style="43" customWidth="1"/>
    <col min="4360" max="4362" width="16.42578125" style="43" customWidth="1"/>
    <col min="4363" max="4370" width="8.85546875" style="43"/>
    <col min="4371" max="4371" width="8.140625" style="43" customWidth="1"/>
    <col min="4372" max="4373" width="8.85546875" style="43"/>
    <col min="4374" max="4374" width="8.42578125" style="43" customWidth="1"/>
    <col min="4375" max="4608" width="8.85546875" style="43"/>
    <col min="4609" max="4609" width="8.5703125" style="43" customWidth="1"/>
    <col min="4610" max="4610" width="13.140625" style="43" customWidth="1"/>
    <col min="4611" max="4611" width="10.42578125" style="43" customWidth="1"/>
    <col min="4612" max="4614" width="16.42578125" style="43" customWidth="1"/>
    <col min="4615" max="4615" width="10.42578125" style="43" customWidth="1"/>
    <col min="4616" max="4618" width="16.42578125" style="43" customWidth="1"/>
    <col min="4619" max="4626" width="8.85546875" style="43"/>
    <col min="4627" max="4627" width="8.140625" style="43" customWidth="1"/>
    <col min="4628" max="4629" width="8.85546875" style="43"/>
    <col min="4630" max="4630" width="8.42578125" style="43" customWidth="1"/>
    <col min="4631" max="4864" width="8.85546875" style="43"/>
    <col min="4865" max="4865" width="8.5703125" style="43" customWidth="1"/>
    <col min="4866" max="4866" width="13.140625" style="43" customWidth="1"/>
    <col min="4867" max="4867" width="10.42578125" style="43" customWidth="1"/>
    <col min="4868" max="4870" width="16.42578125" style="43" customWidth="1"/>
    <col min="4871" max="4871" width="10.42578125" style="43" customWidth="1"/>
    <col min="4872" max="4874" width="16.42578125" style="43" customWidth="1"/>
    <col min="4875" max="4882" width="8.85546875" style="43"/>
    <col min="4883" max="4883" width="8.140625" style="43" customWidth="1"/>
    <col min="4884" max="4885" width="8.85546875" style="43"/>
    <col min="4886" max="4886" width="8.42578125" style="43" customWidth="1"/>
    <col min="4887" max="5120" width="8.85546875" style="43"/>
    <col min="5121" max="5121" width="8.5703125" style="43" customWidth="1"/>
    <col min="5122" max="5122" width="13.140625" style="43" customWidth="1"/>
    <col min="5123" max="5123" width="10.42578125" style="43" customWidth="1"/>
    <col min="5124" max="5126" width="16.42578125" style="43" customWidth="1"/>
    <col min="5127" max="5127" width="10.42578125" style="43" customWidth="1"/>
    <col min="5128" max="5130" width="16.42578125" style="43" customWidth="1"/>
    <col min="5131" max="5138" width="8.85546875" style="43"/>
    <col min="5139" max="5139" width="8.140625" style="43" customWidth="1"/>
    <col min="5140" max="5141" width="8.85546875" style="43"/>
    <col min="5142" max="5142" width="8.42578125" style="43" customWidth="1"/>
    <col min="5143" max="5376" width="8.85546875" style="43"/>
    <col min="5377" max="5377" width="8.5703125" style="43" customWidth="1"/>
    <col min="5378" max="5378" width="13.140625" style="43" customWidth="1"/>
    <col min="5379" max="5379" width="10.42578125" style="43" customWidth="1"/>
    <col min="5380" max="5382" width="16.42578125" style="43" customWidth="1"/>
    <col min="5383" max="5383" width="10.42578125" style="43" customWidth="1"/>
    <col min="5384" max="5386" width="16.42578125" style="43" customWidth="1"/>
    <col min="5387" max="5394" width="8.85546875" style="43"/>
    <col min="5395" max="5395" width="8.140625" style="43" customWidth="1"/>
    <col min="5396" max="5397" width="8.85546875" style="43"/>
    <col min="5398" max="5398" width="8.42578125" style="43" customWidth="1"/>
    <col min="5399" max="5632" width="8.85546875" style="43"/>
    <col min="5633" max="5633" width="8.5703125" style="43" customWidth="1"/>
    <col min="5634" max="5634" width="13.140625" style="43" customWidth="1"/>
    <col min="5635" max="5635" width="10.42578125" style="43" customWidth="1"/>
    <col min="5636" max="5638" width="16.42578125" style="43" customWidth="1"/>
    <col min="5639" max="5639" width="10.42578125" style="43" customWidth="1"/>
    <col min="5640" max="5642" width="16.42578125" style="43" customWidth="1"/>
    <col min="5643" max="5650" width="8.85546875" style="43"/>
    <col min="5651" max="5651" width="8.140625" style="43" customWidth="1"/>
    <col min="5652" max="5653" width="8.85546875" style="43"/>
    <col min="5654" max="5654" width="8.42578125" style="43" customWidth="1"/>
    <col min="5655" max="5888" width="8.85546875" style="43"/>
    <col min="5889" max="5889" width="8.5703125" style="43" customWidth="1"/>
    <col min="5890" max="5890" width="13.140625" style="43" customWidth="1"/>
    <col min="5891" max="5891" width="10.42578125" style="43" customWidth="1"/>
    <col min="5892" max="5894" width="16.42578125" style="43" customWidth="1"/>
    <col min="5895" max="5895" width="10.42578125" style="43" customWidth="1"/>
    <col min="5896" max="5898" width="16.42578125" style="43" customWidth="1"/>
    <col min="5899" max="5906" width="8.85546875" style="43"/>
    <col min="5907" max="5907" width="8.140625" style="43" customWidth="1"/>
    <col min="5908" max="5909" width="8.85546875" style="43"/>
    <col min="5910" max="5910" width="8.42578125" style="43" customWidth="1"/>
    <col min="5911" max="6144" width="8.85546875" style="43"/>
    <col min="6145" max="6145" width="8.5703125" style="43" customWidth="1"/>
    <col min="6146" max="6146" width="13.140625" style="43" customWidth="1"/>
    <col min="6147" max="6147" width="10.42578125" style="43" customWidth="1"/>
    <col min="6148" max="6150" width="16.42578125" style="43" customWidth="1"/>
    <col min="6151" max="6151" width="10.42578125" style="43" customWidth="1"/>
    <col min="6152" max="6154" width="16.42578125" style="43" customWidth="1"/>
    <col min="6155" max="6162" width="8.85546875" style="43"/>
    <col min="6163" max="6163" width="8.140625" style="43" customWidth="1"/>
    <col min="6164" max="6165" width="8.85546875" style="43"/>
    <col min="6166" max="6166" width="8.42578125" style="43" customWidth="1"/>
    <col min="6167" max="6400" width="8.85546875" style="43"/>
    <col min="6401" max="6401" width="8.5703125" style="43" customWidth="1"/>
    <col min="6402" max="6402" width="13.140625" style="43" customWidth="1"/>
    <col min="6403" max="6403" width="10.42578125" style="43" customWidth="1"/>
    <col min="6404" max="6406" width="16.42578125" style="43" customWidth="1"/>
    <col min="6407" max="6407" width="10.42578125" style="43" customWidth="1"/>
    <col min="6408" max="6410" width="16.42578125" style="43" customWidth="1"/>
    <col min="6411" max="6418" width="8.85546875" style="43"/>
    <col min="6419" max="6419" width="8.140625" style="43" customWidth="1"/>
    <col min="6420" max="6421" width="8.85546875" style="43"/>
    <col min="6422" max="6422" width="8.42578125" style="43" customWidth="1"/>
    <col min="6423" max="6656" width="8.85546875" style="43"/>
    <col min="6657" max="6657" width="8.5703125" style="43" customWidth="1"/>
    <col min="6658" max="6658" width="13.140625" style="43" customWidth="1"/>
    <col min="6659" max="6659" width="10.42578125" style="43" customWidth="1"/>
    <col min="6660" max="6662" width="16.42578125" style="43" customWidth="1"/>
    <col min="6663" max="6663" width="10.42578125" style="43" customWidth="1"/>
    <col min="6664" max="6666" width="16.42578125" style="43" customWidth="1"/>
    <col min="6667" max="6674" width="8.85546875" style="43"/>
    <col min="6675" max="6675" width="8.140625" style="43" customWidth="1"/>
    <col min="6676" max="6677" width="8.85546875" style="43"/>
    <col min="6678" max="6678" width="8.42578125" style="43" customWidth="1"/>
    <col min="6679" max="6912" width="8.85546875" style="43"/>
    <col min="6913" max="6913" width="8.5703125" style="43" customWidth="1"/>
    <col min="6914" max="6914" width="13.140625" style="43" customWidth="1"/>
    <col min="6915" max="6915" width="10.42578125" style="43" customWidth="1"/>
    <col min="6916" max="6918" width="16.42578125" style="43" customWidth="1"/>
    <col min="6919" max="6919" width="10.42578125" style="43" customWidth="1"/>
    <col min="6920" max="6922" width="16.42578125" style="43" customWidth="1"/>
    <col min="6923" max="6930" width="8.85546875" style="43"/>
    <col min="6931" max="6931" width="8.140625" style="43" customWidth="1"/>
    <col min="6932" max="6933" width="8.85546875" style="43"/>
    <col min="6934" max="6934" width="8.42578125" style="43" customWidth="1"/>
    <col min="6935" max="7168" width="8.85546875" style="43"/>
    <col min="7169" max="7169" width="8.5703125" style="43" customWidth="1"/>
    <col min="7170" max="7170" width="13.140625" style="43" customWidth="1"/>
    <col min="7171" max="7171" width="10.42578125" style="43" customWidth="1"/>
    <col min="7172" max="7174" width="16.42578125" style="43" customWidth="1"/>
    <col min="7175" max="7175" width="10.42578125" style="43" customWidth="1"/>
    <col min="7176" max="7178" width="16.42578125" style="43" customWidth="1"/>
    <col min="7179" max="7186" width="8.85546875" style="43"/>
    <col min="7187" max="7187" width="8.140625" style="43" customWidth="1"/>
    <col min="7188" max="7189" width="8.85546875" style="43"/>
    <col min="7190" max="7190" width="8.42578125" style="43" customWidth="1"/>
    <col min="7191" max="7424" width="8.85546875" style="43"/>
    <col min="7425" max="7425" width="8.5703125" style="43" customWidth="1"/>
    <col min="7426" max="7426" width="13.140625" style="43" customWidth="1"/>
    <col min="7427" max="7427" width="10.42578125" style="43" customWidth="1"/>
    <col min="7428" max="7430" width="16.42578125" style="43" customWidth="1"/>
    <col min="7431" max="7431" width="10.42578125" style="43" customWidth="1"/>
    <col min="7432" max="7434" width="16.42578125" style="43" customWidth="1"/>
    <col min="7435" max="7442" width="8.85546875" style="43"/>
    <col min="7443" max="7443" width="8.140625" style="43" customWidth="1"/>
    <col min="7444" max="7445" width="8.85546875" style="43"/>
    <col min="7446" max="7446" width="8.42578125" style="43" customWidth="1"/>
    <col min="7447" max="7680" width="8.85546875" style="43"/>
    <col min="7681" max="7681" width="8.5703125" style="43" customWidth="1"/>
    <col min="7682" max="7682" width="13.140625" style="43" customWidth="1"/>
    <col min="7683" max="7683" width="10.42578125" style="43" customWidth="1"/>
    <col min="7684" max="7686" width="16.42578125" style="43" customWidth="1"/>
    <col min="7687" max="7687" width="10.42578125" style="43" customWidth="1"/>
    <col min="7688" max="7690" width="16.42578125" style="43" customWidth="1"/>
    <col min="7691" max="7698" width="8.85546875" style="43"/>
    <col min="7699" max="7699" width="8.140625" style="43" customWidth="1"/>
    <col min="7700" max="7701" width="8.85546875" style="43"/>
    <col min="7702" max="7702" width="8.42578125" style="43" customWidth="1"/>
    <col min="7703" max="7936" width="8.85546875" style="43"/>
    <col min="7937" max="7937" width="8.5703125" style="43" customWidth="1"/>
    <col min="7938" max="7938" width="13.140625" style="43" customWidth="1"/>
    <col min="7939" max="7939" width="10.42578125" style="43" customWidth="1"/>
    <col min="7940" max="7942" width="16.42578125" style="43" customWidth="1"/>
    <col min="7943" max="7943" width="10.42578125" style="43" customWidth="1"/>
    <col min="7944" max="7946" width="16.42578125" style="43" customWidth="1"/>
    <col min="7947" max="7954" width="8.85546875" style="43"/>
    <col min="7955" max="7955" width="8.140625" style="43" customWidth="1"/>
    <col min="7956" max="7957" width="8.85546875" style="43"/>
    <col min="7958" max="7958" width="8.42578125" style="43" customWidth="1"/>
    <col min="7959" max="8192" width="8.85546875" style="43"/>
    <col min="8193" max="8193" width="8.5703125" style="43" customWidth="1"/>
    <col min="8194" max="8194" width="13.140625" style="43" customWidth="1"/>
    <col min="8195" max="8195" width="10.42578125" style="43" customWidth="1"/>
    <col min="8196" max="8198" width="16.42578125" style="43" customWidth="1"/>
    <col min="8199" max="8199" width="10.42578125" style="43" customWidth="1"/>
    <col min="8200" max="8202" width="16.42578125" style="43" customWidth="1"/>
    <col min="8203" max="8210" width="8.85546875" style="43"/>
    <col min="8211" max="8211" width="8.140625" style="43" customWidth="1"/>
    <col min="8212" max="8213" width="8.85546875" style="43"/>
    <col min="8214" max="8214" width="8.42578125" style="43" customWidth="1"/>
    <col min="8215" max="8448" width="8.85546875" style="43"/>
    <col min="8449" max="8449" width="8.5703125" style="43" customWidth="1"/>
    <col min="8450" max="8450" width="13.140625" style="43" customWidth="1"/>
    <col min="8451" max="8451" width="10.42578125" style="43" customWidth="1"/>
    <col min="8452" max="8454" width="16.42578125" style="43" customWidth="1"/>
    <col min="8455" max="8455" width="10.42578125" style="43" customWidth="1"/>
    <col min="8456" max="8458" width="16.42578125" style="43" customWidth="1"/>
    <col min="8459" max="8466" width="8.85546875" style="43"/>
    <col min="8467" max="8467" width="8.140625" style="43" customWidth="1"/>
    <col min="8468" max="8469" width="8.85546875" style="43"/>
    <col min="8470" max="8470" width="8.42578125" style="43" customWidth="1"/>
    <col min="8471" max="8704" width="8.85546875" style="43"/>
    <col min="8705" max="8705" width="8.5703125" style="43" customWidth="1"/>
    <col min="8706" max="8706" width="13.140625" style="43" customWidth="1"/>
    <col min="8707" max="8707" width="10.42578125" style="43" customWidth="1"/>
    <col min="8708" max="8710" width="16.42578125" style="43" customWidth="1"/>
    <col min="8711" max="8711" width="10.42578125" style="43" customWidth="1"/>
    <col min="8712" max="8714" width="16.42578125" style="43" customWidth="1"/>
    <col min="8715" max="8722" width="8.85546875" style="43"/>
    <col min="8723" max="8723" width="8.140625" style="43" customWidth="1"/>
    <col min="8724" max="8725" width="8.85546875" style="43"/>
    <col min="8726" max="8726" width="8.42578125" style="43" customWidth="1"/>
    <col min="8727" max="8960" width="8.85546875" style="43"/>
    <col min="8961" max="8961" width="8.5703125" style="43" customWidth="1"/>
    <col min="8962" max="8962" width="13.140625" style="43" customWidth="1"/>
    <col min="8963" max="8963" width="10.42578125" style="43" customWidth="1"/>
    <col min="8964" max="8966" width="16.42578125" style="43" customWidth="1"/>
    <col min="8967" max="8967" width="10.42578125" style="43" customWidth="1"/>
    <col min="8968" max="8970" width="16.42578125" style="43" customWidth="1"/>
    <col min="8971" max="8978" width="8.85546875" style="43"/>
    <col min="8979" max="8979" width="8.140625" style="43" customWidth="1"/>
    <col min="8980" max="8981" width="8.85546875" style="43"/>
    <col min="8982" max="8982" width="8.42578125" style="43" customWidth="1"/>
    <col min="8983" max="9216" width="8.85546875" style="43"/>
    <col min="9217" max="9217" width="8.5703125" style="43" customWidth="1"/>
    <col min="9218" max="9218" width="13.140625" style="43" customWidth="1"/>
    <col min="9219" max="9219" width="10.42578125" style="43" customWidth="1"/>
    <col min="9220" max="9222" width="16.42578125" style="43" customWidth="1"/>
    <col min="9223" max="9223" width="10.42578125" style="43" customWidth="1"/>
    <col min="9224" max="9226" width="16.42578125" style="43" customWidth="1"/>
    <col min="9227" max="9234" width="8.85546875" style="43"/>
    <col min="9235" max="9235" width="8.140625" style="43" customWidth="1"/>
    <col min="9236" max="9237" width="8.85546875" style="43"/>
    <col min="9238" max="9238" width="8.42578125" style="43" customWidth="1"/>
    <col min="9239" max="9472" width="8.85546875" style="43"/>
    <col min="9473" max="9473" width="8.5703125" style="43" customWidth="1"/>
    <col min="9474" max="9474" width="13.140625" style="43" customWidth="1"/>
    <col min="9475" max="9475" width="10.42578125" style="43" customWidth="1"/>
    <col min="9476" max="9478" width="16.42578125" style="43" customWidth="1"/>
    <col min="9479" max="9479" width="10.42578125" style="43" customWidth="1"/>
    <col min="9480" max="9482" width="16.42578125" style="43" customWidth="1"/>
    <col min="9483" max="9490" width="8.85546875" style="43"/>
    <col min="9491" max="9491" width="8.140625" style="43" customWidth="1"/>
    <col min="9492" max="9493" width="8.85546875" style="43"/>
    <col min="9494" max="9494" width="8.42578125" style="43" customWidth="1"/>
    <col min="9495" max="9728" width="8.85546875" style="43"/>
    <col min="9729" max="9729" width="8.5703125" style="43" customWidth="1"/>
    <col min="9730" max="9730" width="13.140625" style="43" customWidth="1"/>
    <col min="9731" max="9731" width="10.42578125" style="43" customWidth="1"/>
    <col min="9732" max="9734" width="16.42578125" style="43" customWidth="1"/>
    <col min="9735" max="9735" width="10.42578125" style="43" customWidth="1"/>
    <col min="9736" max="9738" width="16.42578125" style="43" customWidth="1"/>
    <col min="9739" max="9746" width="8.85546875" style="43"/>
    <col min="9747" max="9747" width="8.140625" style="43" customWidth="1"/>
    <col min="9748" max="9749" width="8.85546875" style="43"/>
    <col min="9750" max="9750" width="8.42578125" style="43" customWidth="1"/>
    <col min="9751" max="9984" width="8.85546875" style="43"/>
    <col min="9985" max="9985" width="8.5703125" style="43" customWidth="1"/>
    <col min="9986" max="9986" width="13.140625" style="43" customWidth="1"/>
    <col min="9987" max="9987" width="10.42578125" style="43" customWidth="1"/>
    <col min="9988" max="9990" width="16.42578125" style="43" customWidth="1"/>
    <col min="9991" max="9991" width="10.42578125" style="43" customWidth="1"/>
    <col min="9992" max="9994" width="16.42578125" style="43" customWidth="1"/>
    <col min="9995" max="10002" width="8.85546875" style="43"/>
    <col min="10003" max="10003" width="8.140625" style="43" customWidth="1"/>
    <col min="10004" max="10005" width="8.85546875" style="43"/>
    <col min="10006" max="10006" width="8.42578125" style="43" customWidth="1"/>
    <col min="10007" max="10240" width="8.85546875" style="43"/>
    <col min="10241" max="10241" width="8.5703125" style="43" customWidth="1"/>
    <col min="10242" max="10242" width="13.140625" style="43" customWidth="1"/>
    <col min="10243" max="10243" width="10.42578125" style="43" customWidth="1"/>
    <col min="10244" max="10246" width="16.42578125" style="43" customWidth="1"/>
    <col min="10247" max="10247" width="10.42578125" style="43" customWidth="1"/>
    <col min="10248" max="10250" width="16.42578125" style="43" customWidth="1"/>
    <col min="10251" max="10258" width="8.85546875" style="43"/>
    <col min="10259" max="10259" width="8.140625" style="43" customWidth="1"/>
    <col min="10260" max="10261" width="8.85546875" style="43"/>
    <col min="10262" max="10262" width="8.42578125" style="43" customWidth="1"/>
    <col min="10263" max="10496" width="8.85546875" style="43"/>
    <col min="10497" max="10497" width="8.5703125" style="43" customWidth="1"/>
    <col min="10498" max="10498" width="13.140625" style="43" customWidth="1"/>
    <col min="10499" max="10499" width="10.42578125" style="43" customWidth="1"/>
    <col min="10500" max="10502" width="16.42578125" style="43" customWidth="1"/>
    <col min="10503" max="10503" width="10.42578125" style="43" customWidth="1"/>
    <col min="10504" max="10506" width="16.42578125" style="43" customWidth="1"/>
    <col min="10507" max="10514" width="8.85546875" style="43"/>
    <col min="10515" max="10515" width="8.140625" style="43" customWidth="1"/>
    <col min="10516" max="10517" width="8.85546875" style="43"/>
    <col min="10518" max="10518" width="8.42578125" style="43" customWidth="1"/>
    <col min="10519" max="10752" width="8.85546875" style="43"/>
    <col min="10753" max="10753" width="8.5703125" style="43" customWidth="1"/>
    <col min="10754" max="10754" width="13.140625" style="43" customWidth="1"/>
    <col min="10755" max="10755" width="10.42578125" style="43" customWidth="1"/>
    <col min="10756" max="10758" width="16.42578125" style="43" customWidth="1"/>
    <col min="10759" max="10759" width="10.42578125" style="43" customWidth="1"/>
    <col min="10760" max="10762" width="16.42578125" style="43" customWidth="1"/>
    <col min="10763" max="10770" width="8.85546875" style="43"/>
    <col min="10771" max="10771" width="8.140625" style="43" customWidth="1"/>
    <col min="10772" max="10773" width="8.85546875" style="43"/>
    <col min="10774" max="10774" width="8.42578125" style="43" customWidth="1"/>
    <col min="10775" max="11008" width="8.85546875" style="43"/>
    <col min="11009" max="11009" width="8.5703125" style="43" customWidth="1"/>
    <col min="11010" max="11010" width="13.140625" style="43" customWidth="1"/>
    <col min="11011" max="11011" width="10.42578125" style="43" customWidth="1"/>
    <col min="11012" max="11014" width="16.42578125" style="43" customWidth="1"/>
    <col min="11015" max="11015" width="10.42578125" style="43" customWidth="1"/>
    <col min="11016" max="11018" width="16.42578125" style="43" customWidth="1"/>
    <col min="11019" max="11026" width="8.85546875" style="43"/>
    <col min="11027" max="11027" width="8.140625" style="43" customWidth="1"/>
    <col min="11028" max="11029" width="8.85546875" style="43"/>
    <col min="11030" max="11030" width="8.42578125" style="43" customWidth="1"/>
    <col min="11031" max="11264" width="8.85546875" style="43"/>
    <col min="11265" max="11265" width="8.5703125" style="43" customWidth="1"/>
    <col min="11266" max="11266" width="13.140625" style="43" customWidth="1"/>
    <col min="11267" max="11267" width="10.42578125" style="43" customWidth="1"/>
    <col min="11268" max="11270" width="16.42578125" style="43" customWidth="1"/>
    <col min="11271" max="11271" width="10.42578125" style="43" customWidth="1"/>
    <col min="11272" max="11274" width="16.42578125" style="43" customWidth="1"/>
    <col min="11275" max="11282" width="8.85546875" style="43"/>
    <col min="11283" max="11283" width="8.140625" style="43" customWidth="1"/>
    <col min="11284" max="11285" width="8.85546875" style="43"/>
    <col min="11286" max="11286" width="8.42578125" style="43" customWidth="1"/>
    <col min="11287" max="11520" width="8.85546875" style="43"/>
    <col min="11521" max="11521" width="8.5703125" style="43" customWidth="1"/>
    <col min="11522" max="11522" width="13.140625" style="43" customWidth="1"/>
    <col min="11523" max="11523" width="10.42578125" style="43" customWidth="1"/>
    <col min="11524" max="11526" width="16.42578125" style="43" customWidth="1"/>
    <col min="11527" max="11527" width="10.42578125" style="43" customWidth="1"/>
    <col min="11528" max="11530" width="16.42578125" style="43" customWidth="1"/>
    <col min="11531" max="11538" width="8.85546875" style="43"/>
    <col min="11539" max="11539" width="8.140625" style="43" customWidth="1"/>
    <col min="11540" max="11541" width="8.85546875" style="43"/>
    <col min="11542" max="11542" width="8.42578125" style="43" customWidth="1"/>
    <col min="11543" max="11776" width="8.85546875" style="43"/>
    <col min="11777" max="11777" width="8.5703125" style="43" customWidth="1"/>
    <col min="11778" max="11778" width="13.140625" style="43" customWidth="1"/>
    <col min="11779" max="11779" width="10.42578125" style="43" customWidth="1"/>
    <col min="11780" max="11782" width="16.42578125" style="43" customWidth="1"/>
    <col min="11783" max="11783" width="10.42578125" style="43" customWidth="1"/>
    <col min="11784" max="11786" width="16.42578125" style="43" customWidth="1"/>
    <col min="11787" max="11794" width="8.85546875" style="43"/>
    <col min="11795" max="11795" width="8.140625" style="43" customWidth="1"/>
    <col min="11796" max="11797" width="8.85546875" style="43"/>
    <col min="11798" max="11798" width="8.42578125" style="43" customWidth="1"/>
    <col min="11799" max="12032" width="8.85546875" style="43"/>
    <col min="12033" max="12033" width="8.5703125" style="43" customWidth="1"/>
    <col min="12034" max="12034" width="13.140625" style="43" customWidth="1"/>
    <col min="12035" max="12035" width="10.42578125" style="43" customWidth="1"/>
    <col min="12036" max="12038" width="16.42578125" style="43" customWidth="1"/>
    <col min="12039" max="12039" width="10.42578125" style="43" customWidth="1"/>
    <col min="12040" max="12042" width="16.42578125" style="43" customWidth="1"/>
    <col min="12043" max="12050" width="8.85546875" style="43"/>
    <col min="12051" max="12051" width="8.140625" style="43" customWidth="1"/>
    <col min="12052" max="12053" width="8.85546875" style="43"/>
    <col min="12054" max="12054" width="8.42578125" style="43" customWidth="1"/>
    <col min="12055" max="12288" width="8.85546875" style="43"/>
    <col min="12289" max="12289" width="8.5703125" style="43" customWidth="1"/>
    <col min="12290" max="12290" width="13.140625" style="43" customWidth="1"/>
    <col min="12291" max="12291" width="10.42578125" style="43" customWidth="1"/>
    <col min="12292" max="12294" width="16.42578125" style="43" customWidth="1"/>
    <col min="12295" max="12295" width="10.42578125" style="43" customWidth="1"/>
    <col min="12296" max="12298" width="16.42578125" style="43" customWidth="1"/>
    <col min="12299" max="12306" width="8.85546875" style="43"/>
    <col min="12307" max="12307" width="8.140625" style="43" customWidth="1"/>
    <col min="12308" max="12309" width="8.85546875" style="43"/>
    <col min="12310" max="12310" width="8.42578125" style="43" customWidth="1"/>
    <col min="12311" max="12544" width="8.85546875" style="43"/>
    <col min="12545" max="12545" width="8.5703125" style="43" customWidth="1"/>
    <col min="12546" max="12546" width="13.140625" style="43" customWidth="1"/>
    <col min="12547" max="12547" width="10.42578125" style="43" customWidth="1"/>
    <col min="12548" max="12550" width="16.42578125" style="43" customWidth="1"/>
    <col min="12551" max="12551" width="10.42578125" style="43" customWidth="1"/>
    <col min="12552" max="12554" width="16.42578125" style="43" customWidth="1"/>
    <col min="12555" max="12562" width="8.85546875" style="43"/>
    <col min="12563" max="12563" width="8.140625" style="43" customWidth="1"/>
    <col min="12564" max="12565" width="8.85546875" style="43"/>
    <col min="12566" max="12566" width="8.42578125" style="43" customWidth="1"/>
    <col min="12567" max="12800" width="8.85546875" style="43"/>
    <col min="12801" max="12801" width="8.5703125" style="43" customWidth="1"/>
    <col min="12802" max="12802" width="13.140625" style="43" customWidth="1"/>
    <col min="12803" max="12803" width="10.42578125" style="43" customWidth="1"/>
    <col min="12804" max="12806" width="16.42578125" style="43" customWidth="1"/>
    <col min="12807" max="12807" width="10.42578125" style="43" customWidth="1"/>
    <col min="12808" max="12810" width="16.42578125" style="43" customWidth="1"/>
    <col min="12811" max="12818" width="8.85546875" style="43"/>
    <col min="12819" max="12819" width="8.140625" style="43" customWidth="1"/>
    <col min="12820" max="12821" width="8.85546875" style="43"/>
    <col min="12822" max="12822" width="8.42578125" style="43" customWidth="1"/>
    <col min="12823" max="13056" width="8.85546875" style="43"/>
    <col min="13057" max="13057" width="8.5703125" style="43" customWidth="1"/>
    <col min="13058" max="13058" width="13.140625" style="43" customWidth="1"/>
    <col min="13059" max="13059" width="10.42578125" style="43" customWidth="1"/>
    <col min="13060" max="13062" width="16.42578125" style="43" customWidth="1"/>
    <col min="13063" max="13063" width="10.42578125" style="43" customWidth="1"/>
    <col min="13064" max="13066" width="16.42578125" style="43" customWidth="1"/>
    <col min="13067" max="13074" width="8.85546875" style="43"/>
    <col min="13075" max="13075" width="8.140625" style="43" customWidth="1"/>
    <col min="13076" max="13077" width="8.85546875" style="43"/>
    <col min="13078" max="13078" width="8.42578125" style="43" customWidth="1"/>
    <col min="13079" max="13312" width="8.85546875" style="43"/>
    <col min="13313" max="13313" width="8.5703125" style="43" customWidth="1"/>
    <col min="13314" max="13314" width="13.140625" style="43" customWidth="1"/>
    <col min="13315" max="13315" width="10.42578125" style="43" customWidth="1"/>
    <col min="13316" max="13318" width="16.42578125" style="43" customWidth="1"/>
    <col min="13319" max="13319" width="10.42578125" style="43" customWidth="1"/>
    <col min="13320" max="13322" width="16.42578125" style="43" customWidth="1"/>
    <col min="13323" max="13330" width="8.85546875" style="43"/>
    <col min="13331" max="13331" width="8.140625" style="43" customWidth="1"/>
    <col min="13332" max="13333" width="8.85546875" style="43"/>
    <col min="13334" max="13334" width="8.42578125" style="43" customWidth="1"/>
    <col min="13335" max="13568" width="8.85546875" style="43"/>
    <col min="13569" max="13569" width="8.5703125" style="43" customWidth="1"/>
    <col min="13570" max="13570" width="13.140625" style="43" customWidth="1"/>
    <col min="13571" max="13571" width="10.42578125" style="43" customWidth="1"/>
    <col min="13572" max="13574" width="16.42578125" style="43" customWidth="1"/>
    <col min="13575" max="13575" width="10.42578125" style="43" customWidth="1"/>
    <col min="13576" max="13578" width="16.42578125" style="43" customWidth="1"/>
    <col min="13579" max="13586" width="8.85546875" style="43"/>
    <col min="13587" max="13587" width="8.140625" style="43" customWidth="1"/>
    <col min="13588" max="13589" width="8.85546875" style="43"/>
    <col min="13590" max="13590" width="8.42578125" style="43" customWidth="1"/>
    <col min="13591" max="13824" width="8.85546875" style="43"/>
    <col min="13825" max="13825" width="8.5703125" style="43" customWidth="1"/>
    <col min="13826" max="13826" width="13.140625" style="43" customWidth="1"/>
    <col min="13827" max="13827" width="10.42578125" style="43" customWidth="1"/>
    <col min="13828" max="13830" width="16.42578125" style="43" customWidth="1"/>
    <col min="13831" max="13831" width="10.42578125" style="43" customWidth="1"/>
    <col min="13832" max="13834" width="16.42578125" style="43" customWidth="1"/>
    <col min="13835" max="13842" width="8.85546875" style="43"/>
    <col min="13843" max="13843" width="8.140625" style="43" customWidth="1"/>
    <col min="13844" max="13845" width="8.85546875" style="43"/>
    <col min="13846" max="13846" width="8.42578125" style="43" customWidth="1"/>
    <col min="13847" max="14080" width="8.85546875" style="43"/>
    <col min="14081" max="14081" width="8.5703125" style="43" customWidth="1"/>
    <col min="14082" max="14082" width="13.140625" style="43" customWidth="1"/>
    <col min="14083" max="14083" width="10.42578125" style="43" customWidth="1"/>
    <col min="14084" max="14086" width="16.42578125" style="43" customWidth="1"/>
    <col min="14087" max="14087" width="10.42578125" style="43" customWidth="1"/>
    <col min="14088" max="14090" width="16.42578125" style="43" customWidth="1"/>
    <col min="14091" max="14098" width="8.85546875" style="43"/>
    <col min="14099" max="14099" width="8.140625" style="43" customWidth="1"/>
    <col min="14100" max="14101" width="8.85546875" style="43"/>
    <col min="14102" max="14102" width="8.42578125" style="43" customWidth="1"/>
    <col min="14103" max="14336" width="8.85546875" style="43"/>
    <col min="14337" max="14337" width="8.5703125" style="43" customWidth="1"/>
    <col min="14338" max="14338" width="13.140625" style="43" customWidth="1"/>
    <col min="14339" max="14339" width="10.42578125" style="43" customWidth="1"/>
    <col min="14340" max="14342" width="16.42578125" style="43" customWidth="1"/>
    <col min="14343" max="14343" width="10.42578125" style="43" customWidth="1"/>
    <col min="14344" max="14346" width="16.42578125" style="43" customWidth="1"/>
    <col min="14347" max="14354" width="8.85546875" style="43"/>
    <col min="14355" max="14355" width="8.140625" style="43" customWidth="1"/>
    <col min="14356" max="14357" width="8.85546875" style="43"/>
    <col min="14358" max="14358" width="8.42578125" style="43" customWidth="1"/>
    <col min="14359" max="14592" width="8.85546875" style="43"/>
    <col min="14593" max="14593" width="8.5703125" style="43" customWidth="1"/>
    <col min="14594" max="14594" width="13.140625" style="43" customWidth="1"/>
    <col min="14595" max="14595" width="10.42578125" style="43" customWidth="1"/>
    <col min="14596" max="14598" width="16.42578125" style="43" customWidth="1"/>
    <col min="14599" max="14599" width="10.42578125" style="43" customWidth="1"/>
    <col min="14600" max="14602" width="16.42578125" style="43" customWidth="1"/>
    <col min="14603" max="14610" width="8.85546875" style="43"/>
    <col min="14611" max="14611" width="8.140625" style="43" customWidth="1"/>
    <col min="14612" max="14613" width="8.85546875" style="43"/>
    <col min="14614" max="14614" width="8.42578125" style="43" customWidth="1"/>
    <col min="14615" max="14848" width="8.85546875" style="43"/>
    <col min="14849" max="14849" width="8.5703125" style="43" customWidth="1"/>
    <col min="14850" max="14850" width="13.140625" style="43" customWidth="1"/>
    <col min="14851" max="14851" width="10.42578125" style="43" customWidth="1"/>
    <col min="14852" max="14854" width="16.42578125" style="43" customWidth="1"/>
    <col min="14855" max="14855" width="10.42578125" style="43" customWidth="1"/>
    <col min="14856" max="14858" width="16.42578125" style="43" customWidth="1"/>
    <col min="14859" max="14866" width="8.85546875" style="43"/>
    <col min="14867" max="14867" width="8.140625" style="43" customWidth="1"/>
    <col min="14868" max="14869" width="8.85546875" style="43"/>
    <col min="14870" max="14870" width="8.42578125" style="43" customWidth="1"/>
    <col min="14871" max="15104" width="8.85546875" style="43"/>
    <col min="15105" max="15105" width="8.5703125" style="43" customWidth="1"/>
    <col min="15106" max="15106" width="13.140625" style="43" customWidth="1"/>
    <col min="15107" max="15107" width="10.42578125" style="43" customWidth="1"/>
    <col min="15108" max="15110" width="16.42578125" style="43" customWidth="1"/>
    <col min="15111" max="15111" width="10.42578125" style="43" customWidth="1"/>
    <col min="15112" max="15114" width="16.42578125" style="43" customWidth="1"/>
    <col min="15115" max="15122" width="8.85546875" style="43"/>
    <col min="15123" max="15123" width="8.140625" style="43" customWidth="1"/>
    <col min="15124" max="15125" width="8.85546875" style="43"/>
    <col min="15126" max="15126" width="8.42578125" style="43" customWidth="1"/>
    <col min="15127" max="15360" width="8.85546875" style="43"/>
    <col min="15361" max="15361" width="8.5703125" style="43" customWidth="1"/>
    <col min="15362" max="15362" width="13.140625" style="43" customWidth="1"/>
    <col min="15363" max="15363" width="10.42578125" style="43" customWidth="1"/>
    <col min="15364" max="15366" width="16.42578125" style="43" customWidth="1"/>
    <col min="15367" max="15367" width="10.42578125" style="43" customWidth="1"/>
    <col min="15368" max="15370" width="16.42578125" style="43" customWidth="1"/>
    <col min="15371" max="15378" width="8.85546875" style="43"/>
    <col min="15379" max="15379" width="8.140625" style="43" customWidth="1"/>
    <col min="15380" max="15381" width="8.85546875" style="43"/>
    <col min="15382" max="15382" width="8.42578125" style="43" customWidth="1"/>
    <col min="15383" max="15616" width="8.85546875" style="43"/>
    <col min="15617" max="15617" width="8.5703125" style="43" customWidth="1"/>
    <col min="15618" max="15618" width="13.140625" style="43" customWidth="1"/>
    <col min="15619" max="15619" width="10.42578125" style="43" customWidth="1"/>
    <col min="15620" max="15622" width="16.42578125" style="43" customWidth="1"/>
    <col min="15623" max="15623" width="10.42578125" style="43" customWidth="1"/>
    <col min="15624" max="15626" width="16.42578125" style="43" customWidth="1"/>
    <col min="15627" max="15634" width="8.85546875" style="43"/>
    <col min="15635" max="15635" width="8.140625" style="43" customWidth="1"/>
    <col min="15636" max="15637" width="8.85546875" style="43"/>
    <col min="15638" max="15638" width="8.42578125" style="43" customWidth="1"/>
    <col min="15639" max="15872" width="8.85546875" style="43"/>
    <col min="15873" max="15873" width="8.5703125" style="43" customWidth="1"/>
    <col min="15874" max="15874" width="13.140625" style="43" customWidth="1"/>
    <col min="15875" max="15875" width="10.42578125" style="43" customWidth="1"/>
    <col min="15876" max="15878" width="16.42578125" style="43" customWidth="1"/>
    <col min="15879" max="15879" width="10.42578125" style="43" customWidth="1"/>
    <col min="15880" max="15882" width="16.42578125" style="43" customWidth="1"/>
    <col min="15883" max="15890" width="8.85546875" style="43"/>
    <col min="15891" max="15891" width="8.140625" style="43" customWidth="1"/>
    <col min="15892" max="15893" width="8.85546875" style="43"/>
    <col min="15894" max="15894" width="8.42578125" style="43" customWidth="1"/>
    <col min="15895" max="16128" width="8.85546875" style="43"/>
    <col min="16129" max="16129" width="8.5703125" style="43" customWidth="1"/>
    <col min="16130" max="16130" width="13.140625" style="43" customWidth="1"/>
    <col min="16131" max="16131" width="10.42578125" style="43" customWidth="1"/>
    <col min="16132" max="16134" width="16.42578125" style="43" customWidth="1"/>
    <col min="16135" max="16135" width="10.42578125" style="43" customWidth="1"/>
    <col min="16136" max="16138" width="16.42578125" style="43" customWidth="1"/>
    <col min="16139" max="16146" width="8.85546875" style="43"/>
    <col min="16147" max="16147" width="8.140625" style="43" customWidth="1"/>
    <col min="16148" max="16149" width="8.85546875" style="43"/>
    <col min="16150" max="16150" width="8.42578125" style="43" customWidth="1"/>
    <col min="16151" max="16384" width="8.85546875" style="43"/>
  </cols>
  <sheetData>
    <row r="1" spans="1:28" x14ac:dyDescent="0.25">
      <c r="A1" s="46" t="s">
        <v>2742</v>
      </c>
      <c r="B1" s="16"/>
      <c r="C1" s="16"/>
      <c r="D1" s="16"/>
      <c r="E1" s="16"/>
      <c r="F1" s="16"/>
      <c r="G1" s="16"/>
      <c r="H1" s="16"/>
      <c r="I1" s="16"/>
      <c r="J1" s="124" t="s">
        <v>68</v>
      </c>
      <c r="K1" s="601" t="s">
        <v>67</v>
      </c>
      <c r="L1" s="601"/>
      <c r="M1" s="601"/>
    </row>
    <row r="2" spans="1:28" x14ac:dyDescent="0.25">
      <c r="A2" s="191" t="s">
        <v>624</v>
      </c>
      <c r="B2" s="16"/>
      <c r="C2" s="16"/>
      <c r="D2" s="16"/>
      <c r="E2" s="16"/>
      <c r="F2" s="16"/>
      <c r="G2" s="16"/>
      <c r="K2" s="151" t="s">
        <v>452</v>
      </c>
      <c r="L2" s="152"/>
      <c r="M2" s="152"/>
    </row>
    <row r="3" spans="1:28" x14ac:dyDescent="0.25">
      <c r="A3" s="37"/>
      <c r="B3" s="16"/>
      <c r="C3" s="16"/>
      <c r="D3" s="16"/>
      <c r="E3" s="16"/>
      <c r="F3" s="16"/>
      <c r="G3" s="16"/>
      <c r="K3" s="155" t="s">
        <v>322</v>
      </c>
      <c r="L3" s="152"/>
      <c r="M3" s="152"/>
    </row>
    <row r="4" spans="1:28" s="83" customFormat="1" ht="14.45" customHeight="1" x14ac:dyDescent="0.2">
      <c r="A4" s="103"/>
      <c r="B4" s="608" t="s">
        <v>343</v>
      </c>
      <c r="C4" s="628" t="s">
        <v>344</v>
      </c>
      <c r="D4" s="628"/>
      <c r="E4" s="628"/>
      <c r="F4" s="628"/>
      <c r="G4" s="628" t="s">
        <v>376</v>
      </c>
      <c r="H4" s="628"/>
      <c r="I4" s="628"/>
      <c r="J4" s="628"/>
    </row>
    <row r="5" spans="1:28" s="83" customFormat="1" ht="14.45" customHeight="1" x14ac:dyDescent="0.2">
      <c r="A5" s="112" t="s">
        <v>69</v>
      </c>
      <c r="B5" s="609"/>
      <c r="C5" s="637" t="s">
        <v>73</v>
      </c>
      <c r="D5" s="637" t="s">
        <v>192</v>
      </c>
      <c r="E5" s="637"/>
      <c r="F5" s="637" t="s">
        <v>346</v>
      </c>
      <c r="G5" s="637" t="s">
        <v>73</v>
      </c>
      <c r="H5" s="637" t="s">
        <v>192</v>
      </c>
      <c r="I5" s="637"/>
      <c r="J5" s="637" t="s">
        <v>346</v>
      </c>
    </row>
    <row r="6" spans="1:28" s="104" customFormat="1" ht="12.75" x14ac:dyDescent="0.2">
      <c r="A6" s="103"/>
      <c r="B6" s="609"/>
      <c r="C6" s="637"/>
      <c r="D6" s="115" t="s">
        <v>345</v>
      </c>
      <c r="E6" s="115" t="s">
        <v>306</v>
      </c>
      <c r="F6" s="637"/>
      <c r="G6" s="637"/>
      <c r="H6" s="115" t="s">
        <v>345</v>
      </c>
      <c r="I6" s="115" t="s">
        <v>306</v>
      </c>
      <c r="J6" s="637"/>
      <c r="K6" s="83"/>
      <c r="L6" s="83"/>
      <c r="M6" s="83"/>
      <c r="N6" s="83"/>
      <c r="O6" s="83"/>
    </row>
    <row r="7" spans="1:28" s="83" customFormat="1" ht="14.45" customHeight="1" x14ac:dyDescent="0.2">
      <c r="A7" s="30" t="s">
        <v>30</v>
      </c>
      <c r="B7" s="25">
        <f>VLOOKUP($K$1,'Table 16 Data'!$A$6:$J$42,T$7,0)</f>
        <v>67424</v>
      </c>
      <c r="C7" s="25">
        <f>VLOOKUP($K$1,'Table 16 Data'!$A$6:$J$42,U$7,0)</f>
        <v>5675</v>
      </c>
      <c r="D7" s="25">
        <f>VLOOKUP($K$1,'Table 16 Data'!$A$6:$J$42,V$7,0)</f>
        <v>4058</v>
      </c>
      <c r="E7" s="25">
        <f>VLOOKUP($K$1,'Table 16 Data'!$A$6:$J$42,W$7,0)</f>
        <v>827</v>
      </c>
      <c r="F7" s="25">
        <f>VLOOKUP($K$1,'Table 16 Data'!$A$6:$J$42,X$7,0)</f>
        <v>790</v>
      </c>
      <c r="G7" s="25">
        <f>VLOOKUP($K$1,'Table 16 Data'!$A$6:$J$42,Y$7,0)</f>
        <v>61749</v>
      </c>
      <c r="H7" s="25">
        <f>VLOOKUP($K$1,'Table 16 Data'!$A$6:$J$42,Z$7,0)</f>
        <v>26075</v>
      </c>
      <c r="I7" s="25">
        <f>VLOOKUP($K$1,'Table 16 Data'!$A$6:$J$42,AA$7,0)</f>
        <v>6031</v>
      </c>
      <c r="J7" s="25">
        <f>VLOOKUP($K$1,'Table 16 Data'!$A$6:$J$42,AB$7,0)</f>
        <v>29643</v>
      </c>
      <c r="T7" s="83">
        <v>2</v>
      </c>
      <c r="U7" s="83">
        <v>3</v>
      </c>
      <c r="V7" s="83">
        <v>4</v>
      </c>
      <c r="W7" s="83">
        <v>5</v>
      </c>
      <c r="X7" s="83">
        <v>6</v>
      </c>
      <c r="Y7" s="83">
        <v>7</v>
      </c>
      <c r="Z7" s="83">
        <v>8</v>
      </c>
      <c r="AA7" s="83">
        <v>9</v>
      </c>
      <c r="AB7" s="83">
        <v>10</v>
      </c>
    </row>
    <row r="8" spans="1:28" s="83" customFormat="1" ht="12.75" x14ac:dyDescent="0.2">
      <c r="A8" s="109" t="s">
        <v>4</v>
      </c>
      <c r="B8" s="106">
        <f>VLOOKUP($K$1,'Table 16 Data'!$L$6:$U$42,T$7,0)</f>
        <v>132822</v>
      </c>
      <c r="C8" s="106">
        <f>VLOOKUP($K$1,'Table 16 Data'!$L$6:$U$42,U$7,0)</f>
        <v>8233</v>
      </c>
      <c r="D8" s="106">
        <f>VLOOKUP($K$1,'Table 16 Data'!$L$6:$U$42,V$7,0)</f>
        <v>4233</v>
      </c>
      <c r="E8" s="106">
        <f>VLOOKUP($K$1,'Table 16 Data'!$L$6:$U$42,W$7,0)</f>
        <v>1305</v>
      </c>
      <c r="F8" s="106">
        <f>VLOOKUP($K$1,'Table 16 Data'!$L$6:$U$42,X$7,0)</f>
        <v>2695</v>
      </c>
      <c r="G8" s="106">
        <f>VLOOKUP($K$1,'Table 16 Data'!$L$6:$U$42,Y$7,0)</f>
        <v>124589</v>
      </c>
      <c r="H8" s="106">
        <f>VLOOKUP($K$1,'Table 16 Data'!$L$6:$U$42,Z$7,0)</f>
        <v>38891</v>
      </c>
      <c r="I8" s="106">
        <f>VLOOKUP($K$1,'Table 16 Data'!$L$6:$U$42,AA$7,0)</f>
        <v>11719</v>
      </c>
      <c r="J8" s="106">
        <f>VLOOKUP($K$1,'Table 16 Data'!$L$6:$U$42,AB$7,0)</f>
        <v>73979</v>
      </c>
    </row>
    <row r="9" spans="1:28" s="83" customFormat="1" ht="14.45" customHeight="1" x14ac:dyDescent="0.2">
      <c r="A9" s="30" t="s">
        <v>3</v>
      </c>
      <c r="B9" s="25">
        <f>VLOOKUP($K$1,'Table 16 Data'!$W$6:$AF$42,T$7,0)</f>
        <v>274597</v>
      </c>
      <c r="C9" s="25">
        <f>VLOOKUP($K$1,'Table 16 Data'!$W$6:$AF$42,U$7,0)</f>
        <v>24448</v>
      </c>
      <c r="D9" s="25">
        <f>VLOOKUP($K$1,'Table 16 Data'!$W$6:$AF$42,V$7,0)</f>
        <v>14143</v>
      </c>
      <c r="E9" s="25">
        <f>VLOOKUP($K$1,'Table 16 Data'!$W$6:$AF$42,W$7,0)</f>
        <v>2340</v>
      </c>
      <c r="F9" s="25">
        <f>VLOOKUP($K$1,'Table 16 Data'!$W$6:$AF$42,X$7,0)</f>
        <v>7965</v>
      </c>
      <c r="G9" s="25">
        <f>VLOOKUP($K$1,'Table 16 Data'!$W$6:$AF$42,Y$7,0)</f>
        <v>250149</v>
      </c>
      <c r="H9" s="25">
        <f>VLOOKUP($K$1,'Table 16 Data'!$W$6:$AF$42,Z$7,0)</f>
        <v>103915</v>
      </c>
      <c r="I9" s="25">
        <f>VLOOKUP($K$1,'Table 16 Data'!$W$6:$AF$42,AA$7,0)</f>
        <v>17045</v>
      </c>
      <c r="J9" s="25">
        <f>VLOOKUP($K$1,'Table 16 Data'!$W$6:$AF$42,AB$7,0)</f>
        <v>129189</v>
      </c>
    </row>
    <row r="10" spans="1:28" s="83" customFormat="1" ht="12.75" x14ac:dyDescent="0.2">
      <c r="A10" s="109" t="s">
        <v>1</v>
      </c>
      <c r="B10" s="106">
        <f>VLOOKUP($K$1,'Table 16 Data'!$AH$6:$AQ$42,T$7,0)</f>
        <v>277589</v>
      </c>
      <c r="C10" s="106">
        <f>VLOOKUP($K$1,'Table 16 Data'!$AH$6:$AQ$42,U$7,0)</f>
        <v>20953</v>
      </c>
      <c r="D10" s="106">
        <f>VLOOKUP($K$1,'Table 16 Data'!$AH$6:$AQ$42,V$7,0)</f>
        <v>12919</v>
      </c>
      <c r="E10" s="106" t="str">
        <f>VLOOKUP($K$1,'Table 16 Data'!$AH$6:$AQ$42,W$7,0)</f>
        <v>Not Available</v>
      </c>
      <c r="F10" s="106" t="str">
        <f>VLOOKUP($K$1,'Table 16 Data'!$AH$6:$AQ$42,X$7,0)</f>
        <v>Not Available</v>
      </c>
      <c r="G10" s="106">
        <f>VLOOKUP($K$1,'Table 16 Data'!$AH$6:$AQ$42,Y$7,0)</f>
        <v>256636</v>
      </c>
      <c r="H10" s="106">
        <f>VLOOKUP($K$1,'Table 16 Data'!$AH$6:$AQ$42,Z$7,0)</f>
        <v>131916</v>
      </c>
      <c r="I10" s="106" t="str">
        <f>VLOOKUP($K$1,'Table 16 Data'!$AH$6:$AQ$42,AA$7,0)</f>
        <v>Not Available</v>
      </c>
      <c r="J10" s="106" t="str">
        <f>VLOOKUP($K$1,'Table 16 Data'!$AH$6:$AQ$42,AB$7,0)</f>
        <v>Not Available</v>
      </c>
    </row>
    <row r="11" spans="1:28" s="83" customFormat="1" ht="12.75" x14ac:dyDescent="0.2">
      <c r="A11" s="59"/>
      <c r="B11" s="113"/>
      <c r="C11" s="113"/>
      <c r="D11" s="113"/>
      <c r="E11" s="113"/>
      <c r="F11" s="113"/>
      <c r="G11" s="113"/>
      <c r="H11" s="113"/>
      <c r="I11" s="113"/>
      <c r="J11" s="113"/>
    </row>
    <row r="12" spans="1:28" s="83" customFormat="1" ht="12.75" x14ac:dyDescent="0.2"/>
    <row r="13" spans="1:28" s="83" customFormat="1" ht="14.45" customHeight="1" x14ac:dyDescent="0.2">
      <c r="A13" s="103"/>
      <c r="B13" s="608" t="s">
        <v>343</v>
      </c>
      <c r="C13" s="628" t="s">
        <v>344</v>
      </c>
      <c r="D13" s="628"/>
      <c r="E13" s="628"/>
      <c r="F13" s="628"/>
      <c r="G13" s="628" t="s">
        <v>376</v>
      </c>
      <c r="H13" s="628"/>
      <c r="I13" s="628"/>
      <c r="J13" s="628"/>
    </row>
    <row r="14" spans="1:28" s="83" customFormat="1" ht="14.45" customHeight="1" x14ac:dyDescent="0.2">
      <c r="A14" s="112" t="s">
        <v>123</v>
      </c>
      <c r="B14" s="609"/>
      <c r="C14" s="637" t="s">
        <v>73</v>
      </c>
      <c r="D14" s="637" t="s">
        <v>192</v>
      </c>
      <c r="E14" s="637"/>
      <c r="F14" s="637" t="s">
        <v>346</v>
      </c>
      <c r="G14" s="637" t="s">
        <v>73</v>
      </c>
      <c r="H14" s="637" t="s">
        <v>192</v>
      </c>
      <c r="I14" s="637"/>
      <c r="J14" s="637" t="s">
        <v>346</v>
      </c>
    </row>
    <row r="15" spans="1:28" s="83" customFormat="1" ht="12.75" x14ac:dyDescent="0.2">
      <c r="A15" s="103"/>
      <c r="B15" s="609"/>
      <c r="C15" s="637"/>
      <c r="D15" s="115" t="s">
        <v>345</v>
      </c>
      <c r="E15" s="115" t="s">
        <v>306</v>
      </c>
      <c r="F15" s="637"/>
      <c r="G15" s="637"/>
      <c r="H15" s="115" t="s">
        <v>345</v>
      </c>
      <c r="I15" s="115" t="s">
        <v>306</v>
      </c>
      <c r="J15" s="637"/>
    </row>
    <row r="16" spans="1:28" s="104" customFormat="1" ht="12.75" x14ac:dyDescent="0.2">
      <c r="A16" s="30" t="s">
        <v>30</v>
      </c>
      <c r="B16" s="32">
        <v>1</v>
      </c>
      <c r="C16" s="32">
        <f t="shared" ref="C16:J19" si="0">C7/$B7</f>
        <v>8.4168841955386806E-2</v>
      </c>
      <c r="D16" s="32">
        <f t="shared" si="0"/>
        <v>6.0186283815851921E-2</v>
      </c>
      <c r="E16" s="32">
        <f t="shared" si="0"/>
        <v>1.2265662078785003E-2</v>
      </c>
      <c r="F16" s="32">
        <f t="shared" si="0"/>
        <v>1.1716896060749882E-2</v>
      </c>
      <c r="G16" s="32">
        <f t="shared" si="0"/>
        <v>0.91583115804461324</v>
      </c>
      <c r="H16" s="32">
        <f t="shared" si="0"/>
        <v>0.38673172757475083</v>
      </c>
      <c r="I16" s="32">
        <f t="shared" si="0"/>
        <v>8.9448860939724734E-2</v>
      </c>
      <c r="J16" s="32">
        <f t="shared" si="0"/>
        <v>0.43965056953013765</v>
      </c>
      <c r="K16" s="83"/>
      <c r="L16" s="83"/>
      <c r="M16" s="83"/>
      <c r="N16" s="83"/>
      <c r="O16" s="83"/>
    </row>
    <row r="17" spans="1:10" s="83" customFormat="1" ht="12.75" x14ac:dyDescent="0.2">
      <c r="A17" s="109" t="s">
        <v>4</v>
      </c>
      <c r="B17" s="111">
        <v>1</v>
      </c>
      <c r="C17" s="111">
        <f t="shared" si="0"/>
        <v>6.1985213292978576E-2</v>
      </c>
      <c r="D17" s="111">
        <f t="shared" si="0"/>
        <v>3.1869720377648278E-2</v>
      </c>
      <c r="E17" s="111">
        <f t="shared" si="0"/>
        <v>9.8251795636265082E-3</v>
      </c>
      <c r="F17" s="111">
        <f t="shared" si="0"/>
        <v>2.0290313351703785E-2</v>
      </c>
      <c r="G17" s="111">
        <f t="shared" si="0"/>
        <v>0.93801478670702143</v>
      </c>
      <c r="H17" s="111">
        <f t="shared" si="0"/>
        <v>0.29280540874252758</v>
      </c>
      <c r="I17" s="111">
        <f t="shared" si="0"/>
        <v>8.8230865368688918E-2</v>
      </c>
      <c r="J17" s="111">
        <f t="shared" si="0"/>
        <v>0.55697851259580489</v>
      </c>
    </row>
    <row r="18" spans="1:10" s="83" customFormat="1" ht="12.75" x14ac:dyDescent="0.2">
      <c r="A18" s="30" t="s">
        <v>3</v>
      </c>
      <c r="B18" s="32">
        <v>1</v>
      </c>
      <c r="C18" s="32">
        <f t="shared" si="0"/>
        <v>8.9032290957293786E-2</v>
      </c>
      <c r="D18" s="32">
        <f t="shared" si="0"/>
        <v>5.150456851313015E-2</v>
      </c>
      <c r="E18" s="32">
        <f t="shared" si="0"/>
        <v>8.5215788956179428E-3</v>
      </c>
      <c r="F18" s="32">
        <f t="shared" si="0"/>
        <v>2.9006143548545686E-2</v>
      </c>
      <c r="G18" s="32">
        <f t="shared" si="0"/>
        <v>0.91096770904270619</v>
      </c>
      <c r="H18" s="32">
        <f t="shared" si="0"/>
        <v>0.37842729527270874</v>
      </c>
      <c r="I18" s="32">
        <f t="shared" si="0"/>
        <v>6.2072783023849498E-2</v>
      </c>
      <c r="J18" s="32">
        <f t="shared" si="0"/>
        <v>0.470467630746148</v>
      </c>
    </row>
    <row r="19" spans="1:10" s="83" customFormat="1" ht="14.45" customHeight="1" x14ac:dyDescent="0.2">
      <c r="A19" s="109" t="s">
        <v>1</v>
      </c>
      <c r="B19" s="111">
        <v>1</v>
      </c>
      <c r="C19" s="111">
        <f t="shared" si="0"/>
        <v>7.5482097633551765E-2</v>
      </c>
      <c r="D19" s="111">
        <f t="shared" si="0"/>
        <v>4.65400286034389E-2</v>
      </c>
      <c r="E19" s="114" t="s">
        <v>2</v>
      </c>
      <c r="F19" s="114" t="s">
        <v>2</v>
      </c>
      <c r="G19" s="111">
        <f t="shared" si="0"/>
        <v>0.92451790236644826</v>
      </c>
      <c r="H19" s="111">
        <f t="shared" si="0"/>
        <v>0.47522055989250295</v>
      </c>
      <c r="I19" s="114" t="s">
        <v>2</v>
      </c>
      <c r="J19" s="114" t="s">
        <v>2</v>
      </c>
    </row>
    <row r="21" spans="1:10" ht="14.45" customHeight="1" x14ac:dyDescent="0.25">
      <c r="A21" s="182" t="s">
        <v>617</v>
      </c>
    </row>
    <row r="22" spans="1:10" x14ac:dyDescent="0.25">
      <c r="A22" s="83" t="s">
        <v>636</v>
      </c>
    </row>
    <row r="23" spans="1:10" x14ac:dyDescent="0.25">
      <c r="A23" s="83"/>
    </row>
    <row r="24" spans="1:10" x14ac:dyDescent="0.25">
      <c r="A24" s="182" t="s">
        <v>618</v>
      </c>
    </row>
    <row r="25" spans="1:10" x14ac:dyDescent="0.25">
      <c r="A25" s="83" t="s">
        <v>809</v>
      </c>
    </row>
    <row r="26" spans="1:10" x14ac:dyDescent="0.25">
      <c r="A26" s="37"/>
    </row>
    <row r="27" spans="1:10" x14ac:dyDescent="0.25">
      <c r="A27" s="184" t="s">
        <v>616</v>
      </c>
    </row>
    <row r="28" spans="1:10" x14ac:dyDescent="0.25">
      <c r="A28" s="118"/>
    </row>
    <row r="67" spans="1:1" hidden="1" x14ac:dyDescent="0.25">
      <c r="A67" s="43" t="s">
        <v>31</v>
      </c>
    </row>
    <row r="68" spans="1:1" hidden="1" x14ac:dyDescent="0.25">
      <c r="A68" s="43" t="s">
        <v>32</v>
      </c>
    </row>
    <row r="69" spans="1:1" hidden="1" x14ac:dyDescent="0.25">
      <c r="A69" s="43" t="s">
        <v>33</v>
      </c>
    </row>
    <row r="70" spans="1:1" hidden="1" x14ac:dyDescent="0.25">
      <c r="A70" s="43" t="s">
        <v>34</v>
      </c>
    </row>
    <row r="71" spans="1:1" hidden="1" x14ac:dyDescent="0.25">
      <c r="A71" s="43" t="s">
        <v>35</v>
      </c>
    </row>
    <row r="72" spans="1:1" hidden="1" x14ac:dyDescent="0.25">
      <c r="A72" s="43" t="s">
        <v>36</v>
      </c>
    </row>
    <row r="73" spans="1:1" hidden="1" x14ac:dyDescent="0.25">
      <c r="A73" s="43" t="s">
        <v>37</v>
      </c>
    </row>
    <row r="74" spans="1:1" hidden="1" x14ac:dyDescent="0.25">
      <c r="A74" s="43" t="s">
        <v>38</v>
      </c>
    </row>
    <row r="75" spans="1:1" hidden="1" x14ac:dyDescent="0.25">
      <c r="A75" s="43" t="s">
        <v>39</v>
      </c>
    </row>
    <row r="76" spans="1:1" hidden="1" x14ac:dyDescent="0.25">
      <c r="A76" s="43" t="s">
        <v>40</v>
      </c>
    </row>
    <row r="77" spans="1:1" hidden="1" x14ac:dyDescent="0.25">
      <c r="A77" s="43" t="s">
        <v>41</v>
      </c>
    </row>
    <row r="78" spans="1:1" hidden="1" x14ac:dyDescent="0.25">
      <c r="A78" s="43" t="s">
        <v>42</v>
      </c>
    </row>
    <row r="79" spans="1:1" hidden="1" x14ac:dyDescent="0.25">
      <c r="A79" s="43" t="s">
        <v>43</v>
      </c>
    </row>
    <row r="80" spans="1:1" hidden="1" x14ac:dyDescent="0.25">
      <c r="A80" s="43" t="s">
        <v>44</v>
      </c>
    </row>
    <row r="81" spans="1:1" hidden="1" x14ac:dyDescent="0.25">
      <c r="A81" s="43" t="s">
        <v>45</v>
      </c>
    </row>
    <row r="82" spans="1:1" hidden="1" x14ac:dyDescent="0.25">
      <c r="A82" s="43" t="s">
        <v>46</v>
      </c>
    </row>
    <row r="83" spans="1:1" hidden="1" x14ac:dyDescent="0.25">
      <c r="A83" s="43" t="s">
        <v>47</v>
      </c>
    </row>
    <row r="84" spans="1:1" hidden="1" x14ac:dyDescent="0.25">
      <c r="A84" s="43" t="s">
        <v>48</v>
      </c>
    </row>
    <row r="85" spans="1:1" hidden="1" x14ac:dyDescent="0.25">
      <c r="A85" s="43" t="s">
        <v>49</v>
      </c>
    </row>
    <row r="86" spans="1:1" hidden="1" x14ac:dyDescent="0.25">
      <c r="A86" s="43" t="s">
        <v>50</v>
      </c>
    </row>
    <row r="87" spans="1:1" hidden="1" x14ac:dyDescent="0.25">
      <c r="A87" s="43" t="s">
        <v>51</v>
      </c>
    </row>
    <row r="88" spans="1:1" hidden="1" x14ac:dyDescent="0.25">
      <c r="A88" s="43" t="s">
        <v>52</v>
      </c>
    </row>
    <row r="89" spans="1:1" hidden="1" x14ac:dyDescent="0.25">
      <c r="A89" s="43" t="s">
        <v>53</v>
      </c>
    </row>
    <row r="90" spans="1:1" hidden="1" x14ac:dyDescent="0.25">
      <c r="A90" s="43" t="s">
        <v>54</v>
      </c>
    </row>
    <row r="91" spans="1:1" hidden="1" x14ac:dyDescent="0.25">
      <c r="A91" s="43" t="s">
        <v>55</v>
      </c>
    </row>
    <row r="92" spans="1:1" hidden="1" x14ac:dyDescent="0.25">
      <c r="A92" s="43" t="s">
        <v>56</v>
      </c>
    </row>
    <row r="93" spans="1:1" hidden="1" x14ac:dyDescent="0.25">
      <c r="A93" s="43" t="s">
        <v>57</v>
      </c>
    </row>
    <row r="94" spans="1:1" hidden="1" x14ac:dyDescent="0.25">
      <c r="A94" s="43" t="s">
        <v>58</v>
      </c>
    </row>
    <row r="95" spans="1:1" hidden="1" x14ac:dyDescent="0.25">
      <c r="A95" s="43" t="s">
        <v>59</v>
      </c>
    </row>
    <row r="96" spans="1:1" hidden="1" x14ac:dyDescent="0.25">
      <c r="A96" s="43" t="s">
        <v>60</v>
      </c>
    </row>
    <row r="97" spans="1:1" hidden="1" x14ac:dyDescent="0.25">
      <c r="A97" s="43" t="s">
        <v>61</v>
      </c>
    </row>
    <row r="98" spans="1:1" hidden="1" x14ac:dyDescent="0.25">
      <c r="A98" s="43" t="s">
        <v>62</v>
      </c>
    </row>
    <row r="99" spans="1:1" hidden="1" x14ac:dyDescent="0.25">
      <c r="A99" s="43" t="s">
        <v>63</v>
      </c>
    </row>
    <row r="100" spans="1:1" hidden="1" x14ac:dyDescent="0.25">
      <c r="A100" s="43" t="s">
        <v>64</v>
      </c>
    </row>
    <row r="101" spans="1:1" hidden="1" x14ac:dyDescent="0.25">
      <c r="A101" s="43" t="s">
        <v>65</v>
      </c>
    </row>
    <row r="102" spans="1:1" hidden="1" x14ac:dyDescent="0.25">
      <c r="A102" s="43" t="s">
        <v>66</v>
      </c>
    </row>
    <row r="103" spans="1:1" hidden="1" x14ac:dyDescent="0.25">
      <c r="A103" s="43" t="s">
        <v>67</v>
      </c>
    </row>
  </sheetData>
  <mergeCells count="19">
    <mergeCell ref="K1:M1"/>
    <mergeCell ref="B4:B6"/>
    <mergeCell ref="C4:F4"/>
    <mergeCell ref="G4:J4"/>
    <mergeCell ref="C5:C6"/>
    <mergeCell ref="D5:E5"/>
    <mergeCell ref="F5:F6"/>
    <mergeCell ref="G5:G6"/>
    <mergeCell ref="H5:I5"/>
    <mergeCell ref="J5:J6"/>
    <mergeCell ref="B13:B15"/>
    <mergeCell ref="C13:F13"/>
    <mergeCell ref="G13:J13"/>
    <mergeCell ref="C14:C15"/>
    <mergeCell ref="D14:E14"/>
    <mergeCell ref="F14:F15"/>
    <mergeCell ref="G14:G15"/>
    <mergeCell ref="H14:I14"/>
    <mergeCell ref="J14:J15"/>
  </mergeCells>
  <dataValidations disablePrompts="1" count="1">
    <dataValidation type="list" allowBlank="1" showInputMessage="1" showErrorMessage="1" sqref="L65524:L65535 JH65524:JH65535 TD65524:TD65535 ACZ65524:ACZ65535 AMV65524:AMV65535 AWR65524:AWR65535 BGN65524:BGN65535 BQJ65524:BQJ65535 CAF65524:CAF65535 CKB65524:CKB65535 CTX65524:CTX65535 DDT65524:DDT65535 DNP65524:DNP65535 DXL65524:DXL65535 EHH65524:EHH65535 ERD65524:ERD65535 FAZ65524:FAZ65535 FKV65524:FKV65535 FUR65524:FUR65535 GEN65524:GEN65535 GOJ65524:GOJ65535 GYF65524:GYF65535 HIB65524:HIB65535 HRX65524:HRX65535 IBT65524:IBT65535 ILP65524:ILP65535 IVL65524:IVL65535 JFH65524:JFH65535 JPD65524:JPD65535 JYZ65524:JYZ65535 KIV65524:KIV65535 KSR65524:KSR65535 LCN65524:LCN65535 LMJ65524:LMJ65535 LWF65524:LWF65535 MGB65524:MGB65535 MPX65524:MPX65535 MZT65524:MZT65535 NJP65524:NJP65535 NTL65524:NTL65535 ODH65524:ODH65535 OND65524:OND65535 OWZ65524:OWZ65535 PGV65524:PGV65535 PQR65524:PQR65535 QAN65524:QAN65535 QKJ65524:QKJ65535 QUF65524:QUF65535 REB65524:REB65535 RNX65524:RNX65535 RXT65524:RXT65535 SHP65524:SHP65535 SRL65524:SRL65535 TBH65524:TBH65535 TLD65524:TLD65535 TUZ65524:TUZ65535 UEV65524:UEV65535 UOR65524:UOR65535 UYN65524:UYN65535 VIJ65524:VIJ65535 VSF65524:VSF65535 WCB65524:WCB65535 WLX65524:WLX65535 WVT65524:WVT65535 L131060:L131071 JH131060:JH131071 TD131060:TD131071 ACZ131060:ACZ131071 AMV131060:AMV131071 AWR131060:AWR131071 BGN131060:BGN131071 BQJ131060:BQJ131071 CAF131060:CAF131071 CKB131060:CKB131071 CTX131060:CTX131071 DDT131060:DDT131071 DNP131060:DNP131071 DXL131060:DXL131071 EHH131060:EHH131071 ERD131060:ERD131071 FAZ131060:FAZ131071 FKV131060:FKV131071 FUR131060:FUR131071 GEN131060:GEN131071 GOJ131060:GOJ131071 GYF131060:GYF131071 HIB131060:HIB131071 HRX131060:HRX131071 IBT131060:IBT131071 ILP131060:ILP131071 IVL131060:IVL131071 JFH131060:JFH131071 JPD131060:JPD131071 JYZ131060:JYZ131071 KIV131060:KIV131071 KSR131060:KSR131071 LCN131060:LCN131071 LMJ131060:LMJ131071 LWF131060:LWF131071 MGB131060:MGB131071 MPX131060:MPX131071 MZT131060:MZT131071 NJP131060:NJP131071 NTL131060:NTL131071 ODH131060:ODH131071 OND131060:OND131071 OWZ131060:OWZ131071 PGV131060:PGV131071 PQR131060:PQR131071 QAN131060:QAN131071 QKJ131060:QKJ131071 QUF131060:QUF131071 REB131060:REB131071 RNX131060:RNX131071 RXT131060:RXT131071 SHP131060:SHP131071 SRL131060:SRL131071 TBH131060:TBH131071 TLD131060:TLD131071 TUZ131060:TUZ131071 UEV131060:UEV131071 UOR131060:UOR131071 UYN131060:UYN131071 VIJ131060:VIJ131071 VSF131060:VSF131071 WCB131060:WCB131071 WLX131060:WLX131071 WVT131060:WVT131071 L196596:L196607 JH196596:JH196607 TD196596:TD196607 ACZ196596:ACZ196607 AMV196596:AMV196607 AWR196596:AWR196607 BGN196596:BGN196607 BQJ196596:BQJ196607 CAF196596:CAF196607 CKB196596:CKB196607 CTX196596:CTX196607 DDT196596:DDT196607 DNP196596:DNP196607 DXL196596:DXL196607 EHH196596:EHH196607 ERD196596:ERD196607 FAZ196596:FAZ196607 FKV196596:FKV196607 FUR196596:FUR196607 GEN196596:GEN196607 GOJ196596:GOJ196607 GYF196596:GYF196607 HIB196596:HIB196607 HRX196596:HRX196607 IBT196596:IBT196607 ILP196596:ILP196607 IVL196596:IVL196607 JFH196596:JFH196607 JPD196596:JPD196607 JYZ196596:JYZ196607 KIV196596:KIV196607 KSR196596:KSR196607 LCN196596:LCN196607 LMJ196596:LMJ196607 LWF196596:LWF196607 MGB196596:MGB196607 MPX196596:MPX196607 MZT196596:MZT196607 NJP196596:NJP196607 NTL196596:NTL196607 ODH196596:ODH196607 OND196596:OND196607 OWZ196596:OWZ196607 PGV196596:PGV196607 PQR196596:PQR196607 QAN196596:QAN196607 QKJ196596:QKJ196607 QUF196596:QUF196607 REB196596:REB196607 RNX196596:RNX196607 RXT196596:RXT196607 SHP196596:SHP196607 SRL196596:SRL196607 TBH196596:TBH196607 TLD196596:TLD196607 TUZ196596:TUZ196607 UEV196596:UEV196607 UOR196596:UOR196607 UYN196596:UYN196607 VIJ196596:VIJ196607 VSF196596:VSF196607 WCB196596:WCB196607 WLX196596:WLX196607 WVT196596:WVT196607 L262132:L262143 JH262132:JH262143 TD262132:TD262143 ACZ262132:ACZ262143 AMV262132:AMV262143 AWR262132:AWR262143 BGN262132:BGN262143 BQJ262132:BQJ262143 CAF262132:CAF262143 CKB262132:CKB262143 CTX262132:CTX262143 DDT262132:DDT262143 DNP262132:DNP262143 DXL262132:DXL262143 EHH262132:EHH262143 ERD262132:ERD262143 FAZ262132:FAZ262143 FKV262132:FKV262143 FUR262132:FUR262143 GEN262132:GEN262143 GOJ262132:GOJ262143 GYF262132:GYF262143 HIB262132:HIB262143 HRX262132:HRX262143 IBT262132:IBT262143 ILP262132:ILP262143 IVL262132:IVL262143 JFH262132:JFH262143 JPD262132:JPD262143 JYZ262132:JYZ262143 KIV262132:KIV262143 KSR262132:KSR262143 LCN262132:LCN262143 LMJ262132:LMJ262143 LWF262132:LWF262143 MGB262132:MGB262143 MPX262132:MPX262143 MZT262132:MZT262143 NJP262132:NJP262143 NTL262132:NTL262143 ODH262132:ODH262143 OND262132:OND262143 OWZ262132:OWZ262143 PGV262132:PGV262143 PQR262132:PQR262143 QAN262132:QAN262143 QKJ262132:QKJ262143 QUF262132:QUF262143 REB262132:REB262143 RNX262132:RNX262143 RXT262132:RXT262143 SHP262132:SHP262143 SRL262132:SRL262143 TBH262132:TBH262143 TLD262132:TLD262143 TUZ262132:TUZ262143 UEV262132:UEV262143 UOR262132:UOR262143 UYN262132:UYN262143 VIJ262132:VIJ262143 VSF262132:VSF262143 WCB262132:WCB262143 WLX262132:WLX262143 WVT262132:WVT262143 L327668:L327679 JH327668:JH327679 TD327668:TD327679 ACZ327668:ACZ327679 AMV327668:AMV327679 AWR327668:AWR327679 BGN327668:BGN327679 BQJ327668:BQJ327679 CAF327668:CAF327679 CKB327668:CKB327679 CTX327668:CTX327679 DDT327668:DDT327679 DNP327668:DNP327679 DXL327668:DXL327679 EHH327668:EHH327679 ERD327668:ERD327679 FAZ327668:FAZ327679 FKV327668:FKV327679 FUR327668:FUR327679 GEN327668:GEN327679 GOJ327668:GOJ327679 GYF327668:GYF327679 HIB327668:HIB327679 HRX327668:HRX327679 IBT327668:IBT327679 ILP327668:ILP327679 IVL327668:IVL327679 JFH327668:JFH327679 JPD327668:JPD327679 JYZ327668:JYZ327679 KIV327668:KIV327679 KSR327668:KSR327679 LCN327668:LCN327679 LMJ327668:LMJ327679 LWF327668:LWF327679 MGB327668:MGB327679 MPX327668:MPX327679 MZT327668:MZT327679 NJP327668:NJP327679 NTL327668:NTL327679 ODH327668:ODH327679 OND327668:OND327679 OWZ327668:OWZ327679 PGV327668:PGV327679 PQR327668:PQR327679 QAN327668:QAN327679 QKJ327668:QKJ327679 QUF327668:QUF327679 REB327668:REB327679 RNX327668:RNX327679 RXT327668:RXT327679 SHP327668:SHP327679 SRL327668:SRL327679 TBH327668:TBH327679 TLD327668:TLD327679 TUZ327668:TUZ327679 UEV327668:UEV327679 UOR327668:UOR327679 UYN327668:UYN327679 VIJ327668:VIJ327679 VSF327668:VSF327679 WCB327668:WCB327679 WLX327668:WLX327679 WVT327668:WVT327679 L393204:L393215 JH393204:JH393215 TD393204:TD393215 ACZ393204:ACZ393215 AMV393204:AMV393215 AWR393204:AWR393215 BGN393204:BGN393215 BQJ393204:BQJ393215 CAF393204:CAF393215 CKB393204:CKB393215 CTX393204:CTX393215 DDT393204:DDT393215 DNP393204:DNP393215 DXL393204:DXL393215 EHH393204:EHH393215 ERD393204:ERD393215 FAZ393204:FAZ393215 FKV393204:FKV393215 FUR393204:FUR393215 GEN393204:GEN393215 GOJ393204:GOJ393215 GYF393204:GYF393215 HIB393204:HIB393215 HRX393204:HRX393215 IBT393204:IBT393215 ILP393204:ILP393215 IVL393204:IVL393215 JFH393204:JFH393215 JPD393204:JPD393215 JYZ393204:JYZ393215 KIV393204:KIV393215 KSR393204:KSR393215 LCN393204:LCN393215 LMJ393204:LMJ393215 LWF393204:LWF393215 MGB393204:MGB393215 MPX393204:MPX393215 MZT393204:MZT393215 NJP393204:NJP393215 NTL393204:NTL393215 ODH393204:ODH393215 OND393204:OND393215 OWZ393204:OWZ393215 PGV393204:PGV393215 PQR393204:PQR393215 QAN393204:QAN393215 QKJ393204:QKJ393215 QUF393204:QUF393215 REB393204:REB393215 RNX393204:RNX393215 RXT393204:RXT393215 SHP393204:SHP393215 SRL393204:SRL393215 TBH393204:TBH393215 TLD393204:TLD393215 TUZ393204:TUZ393215 UEV393204:UEV393215 UOR393204:UOR393215 UYN393204:UYN393215 VIJ393204:VIJ393215 VSF393204:VSF393215 WCB393204:WCB393215 WLX393204:WLX393215 WVT393204:WVT393215 L458740:L458751 JH458740:JH458751 TD458740:TD458751 ACZ458740:ACZ458751 AMV458740:AMV458751 AWR458740:AWR458751 BGN458740:BGN458751 BQJ458740:BQJ458751 CAF458740:CAF458751 CKB458740:CKB458751 CTX458740:CTX458751 DDT458740:DDT458751 DNP458740:DNP458751 DXL458740:DXL458751 EHH458740:EHH458751 ERD458740:ERD458751 FAZ458740:FAZ458751 FKV458740:FKV458751 FUR458740:FUR458751 GEN458740:GEN458751 GOJ458740:GOJ458751 GYF458740:GYF458751 HIB458740:HIB458751 HRX458740:HRX458751 IBT458740:IBT458751 ILP458740:ILP458751 IVL458740:IVL458751 JFH458740:JFH458751 JPD458740:JPD458751 JYZ458740:JYZ458751 KIV458740:KIV458751 KSR458740:KSR458751 LCN458740:LCN458751 LMJ458740:LMJ458751 LWF458740:LWF458751 MGB458740:MGB458751 MPX458740:MPX458751 MZT458740:MZT458751 NJP458740:NJP458751 NTL458740:NTL458751 ODH458740:ODH458751 OND458740:OND458751 OWZ458740:OWZ458751 PGV458740:PGV458751 PQR458740:PQR458751 QAN458740:QAN458751 QKJ458740:QKJ458751 QUF458740:QUF458751 REB458740:REB458751 RNX458740:RNX458751 RXT458740:RXT458751 SHP458740:SHP458751 SRL458740:SRL458751 TBH458740:TBH458751 TLD458740:TLD458751 TUZ458740:TUZ458751 UEV458740:UEV458751 UOR458740:UOR458751 UYN458740:UYN458751 VIJ458740:VIJ458751 VSF458740:VSF458751 WCB458740:WCB458751 WLX458740:WLX458751 WVT458740:WVT458751 L524276:L524287 JH524276:JH524287 TD524276:TD524287 ACZ524276:ACZ524287 AMV524276:AMV524287 AWR524276:AWR524287 BGN524276:BGN524287 BQJ524276:BQJ524287 CAF524276:CAF524287 CKB524276:CKB524287 CTX524276:CTX524287 DDT524276:DDT524287 DNP524276:DNP524287 DXL524276:DXL524287 EHH524276:EHH524287 ERD524276:ERD524287 FAZ524276:FAZ524287 FKV524276:FKV524287 FUR524276:FUR524287 GEN524276:GEN524287 GOJ524276:GOJ524287 GYF524276:GYF524287 HIB524276:HIB524287 HRX524276:HRX524287 IBT524276:IBT524287 ILP524276:ILP524287 IVL524276:IVL524287 JFH524276:JFH524287 JPD524276:JPD524287 JYZ524276:JYZ524287 KIV524276:KIV524287 KSR524276:KSR524287 LCN524276:LCN524287 LMJ524276:LMJ524287 LWF524276:LWF524287 MGB524276:MGB524287 MPX524276:MPX524287 MZT524276:MZT524287 NJP524276:NJP524287 NTL524276:NTL524287 ODH524276:ODH524287 OND524276:OND524287 OWZ524276:OWZ524287 PGV524276:PGV524287 PQR524276:PQR524287 QAN524276:QAN524287 QKJ524276:QKJ524287 QUF524276:QUF524287 REB524276:REB524287 RNX524276:RNX524287 RXT524276:RXT524287 SHP524276:SHP524287 SRL524276:SRL524287 TBH524276:TBH524287 TLD524276:TLD524287 TUZ524276:TUZ524287 UEV524276:UEV524287 UOR524276:UOR524287 UYN524276:UYN524287 VIJ524276:VIJ524287 VSF524276:VSF524287 WCB524276:WCB524287 WLX524276:WLX524287 WVT524276:WVT524287 L589812:L589823 JH589812:JH589823 TD589812:TD589823 ACZ589812:ACZ589823 AMV589812:AMV589823 AWR589812:AWR589823 BGN589812:BGN589823 BQJ589812:BQJ589823 CAF589812:CAF589823 CKB589812:CKB589823 CTX589812:CTX589823 DDT589812:DDT589823 DNP589812:DNP589823 DXL589812:DXL589823 EHH589812:EHH589823 ERD589812:ERD589823 FAZ589812:FAZ589823 FKV589812:FKV589823 FUR589812:FUR589823 GEN589812:GEN589823 GOJ589812:GOJ589823 GYF589812:GYF589823 HIB589812:HIB589823 HRX589812:HRX589823 IBT589812:IBT589823 ILP589812:ILP589823 IVL589812:IVL589823 JFH589812:JFH589823 JPD589812:JPD589823 JYZ589812:JYZ589823 KIV589812:KIV589823 KSR589812:KSR589823 LCN589812:LCN589823 LMJ589812:LMJ589823 LWF589812:LWF589823 MGB589812:MGB589823 MPX589812:MPX589823 MZT589812:MZT589823 NJP589812:NJP589823 NTL589812:NTL589823 ODH589812:ODH589823 OND589812:OND589823 OWZ589812:OWZ589823 PGV589812:PGV589823 PQR589812:PQR589823 QAN589812:QAN589823 QKJ589812:QKJ589823 QUF589812:QUF589823 REB589812:REB589823 RNX589812:RNX589823 RXT589812:RXT589823 SHP589812:SHP589823 SRL589812:SRL589823 TBH589812:TBH589823 TLD589812:TLD589823 TUZ589812:TUZ589823 UEV589812:UEV589823 UOR589812:UOR589823 UYN589812:UYN589823 VIJ589812:VIJ589823 VSF589812:VSF589823 WCB589812:WCB589823 WLX589812:WLX589823 WVT589812:WVT589823 L655348:L655359 JH655348:JH655359 TD655348:TD655359 ACZ655348:ACZ655359 AMV655348:AMV655359 AWR655348:AWR655359 BGN655348:BGN655359 BQJ655348:BQJ655359 CAF655348:CAF655359 CKB655348:CKB655359 CTX655348:CTX655359 DDT655348:DDT655359 DNP655348:DNP655359 DXL655348:DXL655359 EHH655348:EHH655359 ERD655348:ERD655359 FAZ655348:FAZ655359 FKV655348:FKV655359 FUR655348:FUR655359 GEN655348:GEN655359 GOJ655348:GOJ655359 GYF655348:GYF655359 HIB655348:HIB655359 HRX655348:HRX655359 IBT655348:IBT655359 ILP655348:ILP655359 IVL655348:IVL655359 JFH655348:JFH655359 JPD655348:JPD655359 JYZ655348:JYZ655359 KIV655348:KIV655359 KSR655348:KSR655359 LCN655348:LCN655359 LMJ655348:LMJ655359 LWF655348:LWF655359 MGB655348:MGB655359 MPX655348:MPX655359 MZT655348:MZT655359 NJP655348:NJP655359 NTL655348:NTL655359 ODH655348:ODH655359 OND655348:OND655359 OWZ655348:OWZ655359 PGV655348:PGV655359 PQR655348:PQR655359 QAN655348:QAN655359 QKJ655348:QKJ655359 QUF655348:QUF655359 REB655348:REB655359 RNX655348:RNX655359 RXT655348:RXT655359 SHP655348:SHP655359 SRL655348:SRL655359 TBH655348:TBH655359 TLD655348:TLD655359 TUZ655348:TUZ655359 UEV655348:UEV655359 UOR655348:UOR655359 UYN655348:UYN655359 VIJ655348:VIJ655359 VSF655348:VSF655359 WCB655348:WCB655359 WLX655348:WLX655359 WVT655348:WVT655359 L720884:L720895 JH720884:JH720895 TD720884:TD720895 ACZ720884:ACZ720895 AMV720884:AMV720895 AWR720884:AWR720895 BGN720884:BGN720895 BQJ720884:BQJ720895 CAF720884:CAF720895 CKB720884:CKB720895 CTX720884:CTX720895 DDT720884:DDT720895 DNP720884:DNP720895 DXL720884:DXL720895 EHH720884:EHH720895 ERD720884:ERD720895 FAZ720884:FAZ720895 FKV720884:FKV720895 FUR720884:FUR720895 GEN720884:GEN720895 GOJ720884:GOJ720895 GYF720884:GYF720895 HIB720884:HIB720895 HRX720884:HRX720895 IBT720884:IBT720895 ILP720884:ILP720895 IVL720884:IVL720895 JFH720884:JFH720895 JPD720884:JPD720895 JYZ720884:JYZ720895 KIV720884:KIV720895 KSR720884:KSR720895 LCN720884:LCN720895 LMJ720884:LMJ720895 LWF720884:LWF720895 MGB720884:MGB720895 MPX720884:MPX720895 MZT720884:MZT720895 NJP720884:NJP720895 NTL720884:NTL720895 ODH720884:ODH720895 OND720884:OND720895 OWZ720884:OWZ720895 PGV720884:PGV720895 PQR720884:PQR720895 QAN720884:QAN720895 QKJ720884:QKJ720895 QUF720884:QUF720895 REB720884:REB720895 RNX720884:RNX720895 RXT720884:RXT720895 SHP720884:SHP720895 SRL720884:SRL720895 TBH720884:TBH720895 TLD720884:TLD720895 TUZ720884:TUZ720895 UEV720884:UEV720895 UOR720884:UOR720895 UYN720884:UYN720895 VIJ720884:VIJ720895 VSF720884:VSF720895 WCB720884:WCB720895 WLX720884:WLX720895 WVT720884:WVT720895 L786420:L786431 JH786420:JH786431 TD786420:TD786431 ACZ786420:ACZ786431 AMV786420:AMV786431 AWR786420:AWR786431 BGN786420:BGN786431 BQJ786420:BQJ786431 CAF786420:CAF786431 CKB786420:CKB786431 CTX786420:CTX786431 DDT786420:DDT786431 DNP786420:DNP786431 DXL786420:DXL786431 EHH786420:EHH786431 ERD786420:ERD786431 FAZ786420:FAZ786431 FKV786420:FKV786431 FUR786420:FUR786431 GEN786420:GEN786431 GOJ786420:GOJ786431 GYF786420:GYF786431 HIB786420:HIB786431 HRX786420:HRX786431 IBT786420:IBT786431 ILP786420:ILP786431 IVL786420:IVL786431 JFH786420:JFH786431 JPD786420:JPD786431 JYZ786420:JYZ786431 KIV786420:KIV786431 KSR786420:KSR786431 LCN786420:LCN786431 LMJ786420:LMJ786431 LWF786420:LWF786431 MGB786420:MGB786431 MPX786420:MPX786431 MZT786420:MZT786431 NJP786420:NJP786431 NTL786420:NTL786431 ODH786420:ODH786431 OND786420:OND786431 OWZ786420:OWZ786431 PGV786420:PGV786431 PQR786420:PQR786431 QAN786420:QAN786431 QKJ786420:QKJ786431 QUF786420:QUF786431 REB786420:REB786431 RNX786420:RNX786431 RXT786420:RXT786431 SHP786420:SHP786431 SRL786420:SRL786431 TBH786420:TBH786431 TLD786420:TLD786431 TUZ786420:TUZ786431 UEV786420:UEV786431 UOR786420:UOR786431 UYN786420:UYN786431 VIJ786420:VIJ786431 VSF786420:VSF786431 WCB786420:WCB786431 WLX786420:WLX786431 WVT786420:WVT786431 L851956:L851967 JH851956:JH851967 TD851956:TD851967 ACZ851956:ACZ851967 AMV851956:AMV851967 AWR851956:AWR851967 BGN851956:BGN851967 BQJ851956:BQJ851967 CAF851956:CAF851967 CKB851956:CKB851967 CTX851956:CTX851967 DDT851956:DDT851967 DNP851956:DNP851967 DXL851956:DXL851967 EHH851956:EHH851967 ERD851956:ERD851967 FAZ851956:FAZ851967 FKV851956:FKV851967 FUR851956:FUR851967 GEN851956:GEN851967 GOJ851956:GOJ851967 GYF851956:GYF851967 HIB851956:HIB851967 HRX851956:HRX851967 IBT851956:IBT851967 ILP851956:ILP851967 IVL851956:IVL851967 JFH851956:JFH851967 JPD851956:JPD851967 JYZ851956:JYZ851967 KIV851956:KIV851967 KSR851956:KSR851967 LCN851956:LCN851967 LMJ851956:LMJ851967 LWF851956:LWF851967 MGB851956:MGB851967 MPX851956:MPX851967 MZT851956:MZT851967 NJP851956:NJP851967 NTL851956:NTL851967 ODH851956:ODH851967 OND851956:OND851967 OWZ851956:OWZ851967 PGV851956:PGV851967 PQR851956:PQR851967 QAN851956:QAN851967 QKJ851956:QKJ851967 QUF851956:QUF851967 REB851956:REB851967 RNX851956:RNX851967 RXT851956:RXT851967 SHP851956:SHP851967 SRL851956:SRL851967 TBH851956:TBH851967 TLD851956:TLD851967 TUZ851956:TUZ851967 UEV851956:UEV851967 UOR851956:UOR851967 UYN851956:UYN851967 VIJ851956:VIJ851967 VSF851956:VSF851967 WCB851956:WCB851967 WLX851956:WLX851967 WVT851956:WVT851967 L917492:L917503 JH917492:JH917503 TD917492:TD917503 ACZ917492:ACZ917503 AMV917492:AMV917503 AWR917492:AWR917503 BGN917492:BGN917503 BQJ917492:BQJ917503 CAF917492:CAF917503 CKB917492:CKB917503 CTX917492:CTX917503 DDT917492:DDT917503 DNP917492:DNP917503 DXL917492:DXL917503 EHH917492:EHH917503 ERD917492:ERD917503 FAZ917492:FAZ917503 FKV917492:FKV917503 FUR917492:FUR917503 GEN917492:GEN917503 GOJ917492:GOJ917503 GYF917492:GYF917503 HIB917492:HIB917503 HRX917492:HRX917503 IBT917492:IBT917503 ILP917492:ILP917503 IVL917492:IVL917503 JFH917492:JFH917503 JPD917492:JPD917503 JYZ917492:JYZ917503 KIV917492:KIV917503 KSR917492:KSR917503 LCN917492:LCN917503 LMJ917492:LMJ917503 LWF917492:LWF917503 MGB917492:MGB917503 MPX917492:MPX917503 MZT917492:MZT917503 NJP917492:NJP917503 NTL917492:NTL917503 ODH917492:ODH917503 OND917492:OND917503 OWZ917492:OWZ917503 PGV917492:PGV917503 PQR917492:PQR917503 QAN917492:QAN917503 QKJ917492:QKJ917503 QUF917492:QUF917503 REB917492:REB917503 RNX917492:RNX917503 RXT917492:RXT917503 SHP917492:SHP917503 SRL917492:SRL917503 TBH917492:TBH917503 TLD917492:TLD917503 TUZ917492:TUZ917503 UEV917492:UEV917503 UOR917492:UOR917503 UYN917492:UYN917503 VIJ917492:VIJ917503 VSF917492:VSF917503 WCB917492:WCB917503 WLX917492:WLX917503 WVT917492:WVT917503 L983028:L983039 JH983028:JH983039 TD983028:TD983039 ACZ983028:ACZ983039 AMV983028:AMV983039 AWR983028:AWR983039 BGN983028:BGN983039 BQJ983028:BQJ983039 CAF983028:CAF983039 CKB983028:CKB983039 CTX983028:CTX983039 DDT983028:DDT983039 DNP983028:DNP983039 DXL983028:DXL983039 EHH983028:EHH983039 ERD983028:ERD983039 FAZ983028:FAZ983039 FKV983028:FKV983039 FUR983028:FUR983039 GEN983028:GEN983039 GOJ983028:GOJ983039 GYF983028:GYF983039 HIB983028:HIB983039 HRX983028:HRX983039 IBT983028:IBT983039 ILP983028:ILP983039 IVL983028:IVL983039 JFH983028:JFH983039 JPD983028:JPD983039 JYZ983028:JYZ983039 KIV983028:KIV983039 KSR983028:KSR983039 LCN983028:LCN983039 LMJ983028:LMJ983039 LWF983028:LWF983039 MGB983028:MGB983039 MPX983028:MPX983039 MZT983028:MZT983039 NJP983028:NJP983039 NTL983028:NTL983039 ODH983028:ODH983039 OND983028:OND983039 OWZ983028:OWZ983039 PGV983028:PGV983039 PQR983028:PQR983039 QAN983028:QAN983039 QKJ983028:QKJ983039 QUF983028:QUF983039 REB983028:REB983039 RNX983028:RNX983039 RXT983028:RXT983039 SHP983028:SHP983039 SRL983028:SRL983039 TBH983028:TBH983039 TLD983028:TLD983039 TUZ983028:TUZ983039 UEV983028:UEV983039 UOR983028:UOR983039 UYN983028:UYN983039 VIJ983028:VIJ983039 VSF983028:VSF983039 WCB983028:WCB983039 WLX983028:WLX983039 WVT983028:WVT983039 L1048564:L1048576 JH1048564:JH1048576 TD1048564:TD1048576 ACZ1048564:ACZ1048576 AMV1048564:AMV1048576 AWR1048564:AWR1048576 BGN1048564:BGN1048576 BQJ1048564:BQJ1048576 CAF1048564:CAF1048576 CKB1048564:CKB1048576 CTX1048564:CTX1048576 DDT1048564:DDT1048576 DNP1048564:DNP1048576 DXL1048564:DXL1048576 EHH1048564:EHH1048576 ERD1048564:ERD1048576 FAZ1048564:FAZ1048576 FKV1048564:FKV1048576 FUR1048564:FUR1048576 GEN1048564:GEN1048576 GOJ1048564:GOJ1048576 GYF1048564:GYF1048576 HIB1048564:HIB1048576 HRX1048564:HRX1048576 IBT1048564:IBT1048576 ILP1048564:ILP1048576 IVL1048564:IVL1048576 JFH1048564:JFH1048576 JPD1048564:JPD1048576 JYZ1048564:JYZ1048576 KIV1048564:KIV1048576 KSR1048564:KSR1048576 LCN1048564:LCN1048576 LMJ1048564:LMJ1048576 LWF1048564:LWF1048576 MGB1048564:MGB1048576 MPX1048564:MPX1048576 MZT1048564:MZT1048576 NJP1048564:NJP1048576 NTL1048564:NTL1048576 ODH1048564:ODH1048576 OND1048564:OND1048576 OWZ1048564:OWZ1048576 PGV1048564:PGV1048576 PQR1048564:PQR1048576 QAN1048564:QAN1048576 QKJ1048564:QKJ1048576 QUF1048564:QUF1048576 REB1048564:REB1048576 RNX1048564:RNX1048576 RXT1048564:RXT1048576 SHP1048564:SHP1048576 SRL1048564:SRL1048576 TBH1048564:TBH1048576 TLD1048564:TLD1048576 TUZ1048564:TUZ1048576 UEV1048564:UEV1048576 UOR1048564:UOR1048576 UYN1048564:UYN1048576 VIJ1048564:VIJ1048576 VSF1048564:VSF1048576 WCB1048564:WCB1048576 WLX1048564:WLX1048576 WVT1048564:WVT1048576 K1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H65537 JD65538 SZ65538 ACV65538 AMR65538 AWN65538 BGJ65538 BQF65538 CAB65538 CJX65538 CTT65538 DDP65538 DNL65538 DXH65538 EHD65538 EQZ65538 FAV65538 FKR65538 FUN65538 GEJ65538 GOF65538 GYB65538 HHX65538 HRT65538 IBP65538 ILL65538 IVH65538 JFD65538 JOZ65538 JYV65538 KIR65538 KSN65538 LCJ65538 LMF65538 LWB65538 MFX65538 MPT65538 MZP65538 NJL65538 NTH65538 ODD65538 OMZ65538 OWV65538 PGR65538 PQN65538 QAJ65538 QKF65538 QUB65538 RDX65538 RNT65538 RXP65538 SHL65538 SRH65538 TBD65538 TKZ65538 TUV65538 UER65538 UON65538 UYJ65538 VIF65538 VSB65538 WBX65538 WLT65538 WVP65538 H131073 JD131074 SZ131074 ACV131074 AMR131074 AWN131074 BGJ131074 BQF131074 CAB131074 CJX131074 CTT131074 DDP131074 DNL131074 DXH131074 EHD131074 EQZ131074 FAV131074 FKR131074 FUN131074 GEJ131074 GOF131074 GYB131074 HHX131074 HRT131074 IBP131074 ILL131074 IVH131074 JFD131074 JOZ131074 JYV131074 KIR131074 KSN131074 LCJ131074 LMF131074 LWB131074 MFX131074 MPT131074 MZP131074 NJL131074 NTH131074 ODD131074 OMZ131074 OWV131074 PGR131074 PQN131074 QAJ131074 QKF131074 QUB131074 RDX131074 RNT131074 RXP131074 SHL131074 SRH131074 TBD131074 TKZ131074 TUV131074 UER131074 UON131074 UYJ131074 VIF131074 VSB131074 WBX131074 WLT131074 WVP131074 H196609 JD196610 SZ196610 ACV196610 AMR196610 AWN196610 BGJ196610 BQF196610 CAB196610 CJX196610 CTT196610 DDP196610 DNL196610 DXH196610 EHD196610 EQZ196610 FAV196610 FKR196610 FUN196610 GEJ196610 GOF196610 GYB196610 HHX196610 HRT196610 IBP196610 ILL196610 IVH196610 JFD196610 JOZ196610 JYV196610 KIR196610 KSN196610 LCJ196610 LMF196610 LWB196610 MFX196610 MPT196610 MZP196610 NJL196610 NTH196610 ODD196610 OMZ196610 OWV196610 PGR196610 PQN196610 QAJ196610 QKF196610 QUB196610 RDX196610 RNT196610 RXP196610 SHL196610 SRH196610 TBD196610 TKZ196610 TUV196610 UER196610 UON196610 UYJ196610 VIF196610 VSB196610 WBX196610 WLT196610 WVP196610 H262145 JD262146 SZ262146 ACV262146 AMR262146 AWN262146 BGJ262146 BQF262146 CAB262146 CJX262146 CTT262146 DDP262146 DNL262146 DXH262146 EHD262146 EQZ262146 FAV262146 FKR262146 FUN262146 GEJ262146 GOF262146 GYB262146 HHX262146 HRT262146 IBP262146 ILL262146 IVH262146 JFD262146 JOZ262146 JYV262146 KIR262146 KSN262146 LCJ262146 LMF262146 LWB262146 MFX262146 MPT262146 MZP262146 NJL262146 NTH262146 ODD262146 OMZ262146 OWV262146 PGR262146 PQN262146 QAJ262146 QKF262146 QUB262146 RDX262146 RNT262146 RXP262146 SHL262146 SRH262146 TBD262146 TKZ262146 TUV262146 UER262146 UON262146 UYJ262146 VIF262146 VSB262146 WBX262146 WLT262146 WVP262146 H327681 JD327682 SZ327682 ACV327682 AMR327682 AWN327682 BGJ327682 BQF327682 CAB327682 CJX327682 CTT327682 DDP327682 DNL327682 DXH327682 EHD327682 EQZ327682 FAV327682 FKR327682 FUN327682 GEJ327682 GOF327682 GYB327682 HHX327682 HRT327682 IBP327682 ILL327682 IVH327682 JFD327682 JOZ327682 JYV327682 KIR327682 KSN327682 LCJ327682 LMF327682 LWB327682 MFX327682 MPT327682 MZP327682 NJL327682 NTH327682 ODD327682 OMZ327682 OWV327682 PGR327682 PQN327682 QAJ327682 QKF327682 QUB327682 RDX327682 RNT327682 RXP327682 SHL327682 SRH327682 TBD327682 TKZ327682 TUV327682 UER327682 UON327682 UYJ327682 VIF327682 VSB327682 WBX327682 WLT327682 WVP327682 H393217 JD393218 SZ393218 ACV393218 AMR393218 AWN393218 BGJ393218 BQF393218 CAB393218 CJX393218 CTT393218 DDP393218 DNL393218 DXH393218 EHD393218 EQZ393218 FAV393218 FKR393218 FUN393218 GEJ393218 GOF393218 GYB393218 HHX393218 HRT393218 IBP393218 ILL393218 IVH393218 JFD393218 JOZ393218 JYV393218 KIR393218 KSN393218 LCJ393218 LMF393218 LWB393218 MFX393218 MPT393218 MZP393218 NJL393218 NTH393218 ODD393218 OMZ393218 OWV393218 PGR393218 PQN393218 QAJ393218 QKF393218 QUB393218 RDX393218 RNT393218 RXP393218 SHL393218 SRH393218 TBD393218 TKZ393218 TUV393218 UER393218 UON393218 UYJ393218 VIF393218 VSB393218 WBX393218 WLT393218 WVP393218 H458753 JD458754 SZ458754 ACV458754 AMR458754 AWN458754 BGJ458754 BQF458754 CAB458754 CJX458754 CTT458754 DDP458754 DNL458754 DXH458754 EHD458754 EQZ458754 FAV458754 FKR458754 FUN458754 GEJ458754 GOF458754 GYB458754 HHX458754 HRT458754 IBP458754 ILL458754 IVH458754 JFD458754 JOZ458754 JYV458754 KIR458754 KSN458754 LCJ458754 LMF458754 LWB458754 MFX458754 MPT458754 MZP458754 NJL458754 NTH458754 ODD458754 OMZ458754 OWV458754 PGR458754 PQN458754 QAJ458754 QKF458754 QUB458754 RDX458754 RNT458754 RXP458754 SHL458754 SRH458754 TBD458754 TKZ458754 TUV458754 UER458754 UON458754 UYJ458754 VIF458754 VSB458754 WBX458754 WLT458754 WVP458754 H524289 JD524290 SZ524290 ACV524290 AMR524290 AWN524290 BGJ524290 BQF524290 CAB524290 CJX524290 CTT524290 DDP524290 DNL524290 DXH524290 EHD524290 EQZ524290 FAV524290 FKR524290 FUN524290 GEJ524290 GOF524290 GYB524290 HHX524290 HRT524290 IBP524290 ILL524290 IVH524290 JFD524290 JOZ524290 JYV524290 KIR524290 KSN524290 LCJ524290 LMF524290 LWB524290 MFX524290 MPT524290 MZP524290 NJL524290 NTH524290 ODD524290 OMZ524290 OWV524290 PGR524290 PQN524290 QAJ524290 QKF524290 QUB524290 RDX524290 RNT524290 RXP524290 SHL524290 SRH524290 TBD524290 TKZ524290 TUV524290 UER524290 UON524290 UYJ524290 VIF524290 VSB524290 WBX524290 WLT524290 WVP524290 H589825 JD589826 SZ589826 ACV589826 AMR589826 AWN589826 BGJ589826 BQF589826 CAB589826 CJX589826 CTT589826 DDP589826 DNL589826 DXH589826 EHD589826 EQZ589826 FAV589826 FKR589826 FUN589826 GEJ589826 GOF589826 GYB589826 HHX589826 HRT589826 IBP589826 ILL589826 IVH589826 JFD589826 JOZ589826 JYV589826 KIR589826 KSN589826 LCJ589826 LMF589826 LWB589826 MFX589826 MPT589826 MZP589826 NJL589826 NTH589826 ODD589826 OMZ589826 OWV589826 PGR589826 PQN589826 QAJ589826 QKF589826 QUB589826 RDX589826 RNT589826 RXP589826 SHL589826 SRH589826 TBD589826 TKZ589826 TUV589826 UER589826 UON589826 UYJ589826 VIF589826 VSB589826 WBX589826 WLT589826 WVP589826 H655361 JD655362 SZ655362 ACV655362 AMR655362 AWN655362 BGJ655362 BQF655362 CAB655362 CJX655362 CTT655362 DDP655362 DNL655362 DXH655362 EHD655362 EQZ655362 FAV655362 FKR655362 FUN655362 GEJ655362 GOF655362 GYB655362 HHX655362 HRT655362 IBP655362 ILL655362 IVH655362 JFD655362 JOZ655362 JYV655362 KIR655362 KSN655362 LCJ655362 LMF655362 LWB655362 MFX655362 MPT655362 MZP655362 NJL655362 NTH655362 ODD655362 OMZ655362 OWV655362 PGR655362 PQN655362 QAJ655362 QKF655362 QUB655362 RDX655362 RNT655362 RXP655362 SHL655362 SRH655362 TBD655362 TKZ655362 TUV655362 UER655362 UON655362 UYJ655362 VIF655362 VSB655362 WBX655362 WLT655362 WVP655362 H720897 JD720898 SZ720898 ACV720898 AMR720898 AWN720898 BGJ720898 BQF720898 CAB720898 CJX720898 CTT720898 DDP720898 DNL720898 DXH720898 EHD720898 EQZ720898 FAV720898 FKR720898 FUN720898 GEJ720898 GOF720898 GYB720898 HHX720898 HRT720898 IBP720898 ILL720898 IVH720898 JFD720898 JOZ720898 JYV720898 KIR720898 KSN720898 LCJ720898 LMF720898 LWB720898 MFX720898 MPT720898 MZP720898 NJL720898 NTH720898 ODD720898 OMZ720898 OWV720898 PGR720898 PQN720898 QAJ720898 QKF720898 QUB720898 RDX720898 RNT720898 RXP720898 SHL720898 SRH720898 TBD720898 TKZ720898 TUV720898 UER720898 UON720898 UYJ720898 VIF720898 VSB720898 WBX720898 WLT720898 WVP720898 H786433 JD786434 SZ786434 ACV786434 AMR786434 AWN786434 BGJ786434 BQF786434 CAB786434 CJX786434 CTT786434 DDP786434 DNL786434 DXH786434 EHD786434 EQZ786434 FAV786434 FKR786434 FUN786434 GEJ786434 GOF786434 GYB786434 HHX786434 HRT786434 IBP786434 ILL786434 IVH786434 JFD786434 JOZ786434 JYV786434 KIR786434 KSN786434 LCJ786434 LMF786434 LWB786434 MFX786434 MPT786434 MZP786434 NJL786434 NTH786434 ODD786434 OMZ786434 OWV786434 PGR786434 PQN786434 QAJ786434 QKF786434 QUB786434 RDX786434 RNT786434 RXP786434 SHL786434 SRH786434 TBD786434 TKZ786434 TUV786434 UER786434 UON786434 UYJ786434 VIF786434 VSB786434 WBX786434 WLT786434 WVP786434 H851969 JD851970 SZ851970 ACV851970 AMR851970 AWN851970 BGJ851970 BQF851970 CAB851970 CJX851970 CTT851970 DDP851970 DNL851970 DXH851970 EHD851970 EQZ851970 FAV851970 FKR851970 FUN851970 GEJ851970 GOF851970 GYB851970 HHX851970 HRT851970 IBP851970 ILL851970 IVH851970 JFD851970 JOZ851970 JYV851970 KIR851970 KSN851970 LCJ851970 LMF851970 LWB851970 MFX851970 MPT851970 MZP851970 NJL851970 NTH851970 ODD851970 OMZ851970 OWV851970 PGR851970 PQN851970 QAJ851970 QKF851970 QUB851970 RDX851970 RNT851970 RXP851970 SHL851970 SRH851970 TBD851970 TKZ851970 TUV851970 UER851970 UON851970 UYJ851970 VIF851970 VSB851970 WBX851970 WLT851970 WVP851970 H917505 JD917506 SZ917506 ACV917506 AMR917506 AWN917506 BGJ917506 BQF917506 CAB917506 CJX917506 CTT917506 DDP917506 DNL917506 DXH917506 EHD917506 EQZ917506 FAV917506 FKR917506 FUN917506 GEJ917506 GOF917506 GYB917506 HHX917506 HRT917506 IBP917506 ILL917506 IVH917506 JFD917506 JOZ917506 JYV917506 KIR917506 KSN917506 LCJ917506 LMF917506 LWB917506 MFX917506 MPT917506 MZP917506 NJL917506 NTH917506 ODD917506 OMZ917506 OWV917506 PGR917506 PQN917506 QAJ917506 QKF917506 QUB917506 RDX917506 RNT917506 RXP917506 SHL917506 SRH917506 TBD917506 TKZ917506 TUV917506 UER917506 UON917506 UYJ917506 VIF917506 VSB917506 WBX917506 WLT917506 WVP917506 H983041 JD983042 SZ983042 ACV983042 AMR983042 AWN983042 BGJ983042 BQF983042 CAB983042 CJX983042 CTT983042 DDP983042 DNL983042 DXH983042 EHD983042 EQZ983042 FAV983042 FKR983042 FUN983042 GEJ983042 GOF983042 GYB983042 HHX983042 HRT983042 IBP983042 ILL983042 IVH983042 JFD983042 JOZ983042 JYV983042 KIR983042 KSN983042 LCJ983042 LMF983042 LWB983042 MFX983042 MPT983042 MZP983042 NJL983042 NTH983042 ODD983042 OMZ983042 OWV983042 PGR983042 PQN983042 QAJ983042 QKF983042 QUB983042 RDX983042 RNT983042 RXP983042 SHL983042 SRH983042 TBD983042 TKZ983042 TUV983042 UER983042 UON983042 UYJ983042 VIF983042 VSB983042 WBX983042 WLT983042 WVP983042" xr:uid="{00000000-0002-0000-1100-000000000000}">
      <formula1>$A$67:$A$103</formula1>
    </dataValidation>
  </dataValidations>
  <hyperlinks>
    <hyperlink ref="K3" location="Contents!A1" display="Back" xr:uid="{00000000-0004-0000-1100-000000000000}"/>
    <hyperlink ref="K2" location="'Table 17 Data'!A1" display="Go to Data" xr:uid="{00000000-0004-0000-1100-000001000000}"/>
    <hyperlink ref="A27" location="Glossary!A1" display="Definition Glossay" xr:uid="{00000000-0004-0000-1100-000002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pageSetUpPr autoPageBreaks="0"/>
  </sheetPr>
  <dimension ref="A1:AC91"/>
  <sheetViews>
    <sheetView workbookViewId="0">
      <pane ySplit="3" topLeftCell="A4" activePane="bottomLeft" state="frozen"/>
      <selection pane="bottomLeft" activeCell="M3" sqref="M3"/>
    </sheetView>
  </sheetViews>
  <sheetFormatPr defaultRowHeight="15" x14ac:dyDescent="0.25"/>
  <cols>
    <col min="1" max="1" width="11.42578125" style="1" customWidth="1"/>
    <col min="2" max="11" width="11.7109375" style="1" customWidth="1"/>
    <col min="12" max="18" width="8.85546875" style="1"/>
    <col min="19" max="19" width="8.140625" style="1" customWidth="1"/>
    <col min="20" max="21" width="8.85546875" style="1" hidden="1" customWidth="1"/>
    <col min="22" max="22" width="8.42578125" style="1" hidden="1" customWidth="1"/>
    <col min="23" max="29" width="8.85546875" style="1" hidden="1" customWidth="1"/>
    <col min="30" max="257" width="8.85546875" style="1"/>
    <col min="258" max="258" width="8.5703125" style="1" customWidth="1"/>
    <col min="259" max="266" width="11.7109375" style="1" customWidth="1"/>
    <col min="267" max="274" width="8.85546875" style="1"/>
    <col min="275" max="275" width="8.140625" style="1" customWidth="1"/>
    <col min="276" max="277" width="8.85546875" style="1"/>
    <col min="278" max="278" width="8.42578125" style="1" customWidth="1"/>
    <col min="279" max="513" width="8.85546875" style="1"/>
    <col min="514" max="514" width="8.5703125" style="1" customWidth="1"/>
    <col min="515" max="522" width="11.7109375" style="1" customWidth="1"/>
    <col min="523" max="530" width="8.85546875" style="1"/>
    <col min="531" max="531" width="8.140625" style="1" customWidth="1"/>
    <col min="532" max="533" width="8.85546875" style="1"/>
    <col min="534" max="534" width="8.42578125" style="1" customWidth="1"/>
    <col min="535" max="769" width="8.85546875" style="1"/>
    <col min="770" max="770" width="8.5703125" style="1" customWidth="1"/>
    <col min="771" max="778" width="11.7109375" style="1" customWidth="1"/>
    <col min="779" max="786" width="8.85546875" style="1"/>
    <col min="787" max="787" width="8.140625" style="1" customWidth="1"/>
    <col min="788" max="789" width="8.85546875" style="1"/>
    <col min="790" max="790" width="8.42578125" style="1" customWidth="1"/>
    <col min="791" max="1025" width="8.85546875" style="1"/>
    <col min="1026" max="1026" width="8.5703125" style="1" customWidth="1"/>
    <col min="1027" max="1034" width="11.7109375" style="1" customWidth="1"/>
    <col min="1035" max="1042" width="8.85546875" style="1"/>
    <col min="1043" max="1043" width="8.140625" style="1" customWidth="1"/>
    <col min="1044" max="1045" width="8.85546875" style="1"/>
    <col min="1046" max="1046" width="8.42578125" style="1" customWidth="1"/>
    <col min="1047" max="1281" width="8.85546875" style="1"/>
    <col min="1282" max="1282" width="8.5703125" style="1" customWidth="1"/>
    <col min="1283" max="1290" width="11.7109375" style="1" customWidth="1"/>
    <col min="1291" max="1298" width="8.85546875" style="1"/>
    <col min="1299" max="1299" width="8.140625" style="1" customWidth="1"/>
    <col min="1300" max="1301" width="8.85546875" style="1"/>
    <col min="1302" max="1302" width="8.42578125" style="1" customWidth="1"/>
    <col min="1303" max="1537" width="8.85546875" style="1"/>
    <col min="1538" max="1538" width="8.5703125" style="1" customWidth="1"/>
    <col min="1539" max="1546" width="11.7109375" style="1" customWidth="1"/>
    <col min="1547" max="1554" width="8.85546875" style="1"/>
    <col min="1555" max="1555" width="8.140625" style="1" customWidth="1"/>
    <col min="1556" max="1557" width="8.85546875" style="1"/>
    <col min="1558" max="1558" width="8.42578125" style="1" customWidth="1"/>
    <col min="1559" max="1793" width="8.85546875" style="1"/>
    <col min="1794" max="1794" width="8.5703125" style="1" customWidth="1"/>
    <col min="1795" max="1802" width="11.7109375" style="1" customWidth="1"/>
    <col min="1803" max="1810" width="8.85546875" style="1"/>
    <col min="1811" max="1811" width="8.140625" style="1" customWidth="1"/>
    <col min="1812" max="1813" width="8.85546875" style="1"/>
    <col min="1814" max="1814" width="8.42578125" style="1" customWidth="1"/>
    <col min="1815" max="2049" width="8.85546875" style="1"/>
    <col min="2050" max="2050" width="8.5703125" style="1" customWidth="1"/>
    <col min="2051" max="2058" width="11.7109375" style="1" customWidth="1"/>
    <col min="2059" max="2066" width="8.85546875" style="1"/>
    <col min="2067" max="2067" width="8.140625" style="1" customWidth="1"/>
    <col min="2068" max="2069" width="8.85546875" style="1"/>
    <col min="2070" max="2070" width="8.42578125" style="1" customWidth="1"/>
    <col min="2071" max="2305" width="8.85546875" style="1"/>
    <col min="2306" max="2306" width="8.5703125" style="1" customWidth="1"/>
    <col min="2307" max="2314" width="11.7109375" style="1" customWidth="1"/>
    <col min="2315" max="2322" width="8.85546875" style="1"/>
    <col min="2323" max="2323" width="8.140625" style="1" customWidth="1"/>
    <col min="2324" max="2325" width="8.85546875" style="1"/>
    <col min="2326" max="2326" width="8.42578125" style="1" customWidth="1"/>
    <col min="2327" max="2561" width="8.85546875" style="1"/>
    <col min="2562" max="2562" width="8.5703125" style="1" customWidth="1"/>
    <col min="2563" max="2570" width="11.7109375" style="1" customWidth="1"/>
    <col min="2571" max="2578" width="8.85546875" style="1"/>
    <col min="2579" max="2579" width="8.140625" style="1" customWidth="1"/>
    <col min="2580" max="2581" width="8.85546875" style="1"/>
    <col min="2582" max="2582" width="8.42578125" style="1" customWidth="1"/>
    <col min="2583" max="2817" width="8.85546875" style="1"/>
    <col min="2818" max="2818" width="8.5703125" style="1" customWidth="1"/>
    <col min="2819" max="2826" width="11.7109375" style="1" customWidth="1"/>
    <col min="2827" max="2834" width="8.85546875" style="1"/>
    <col min="2835" max="2835" width="8.140625" style="1" customWidth="1"/>
    <col min="2836" max="2837" width="8.85546875" style="1"/>
    <col min="2838" max="2838" width="8.42578125" style="1" customWidth="1"/>
    <col min="2839" max="3073" width="8.85546875" style="1"/>
    <col min="3074" max="3074" width="8.5703125" style="1" customWidth="1"/>
    <col min="3075" max="3082" width="11.7109375" style="1" customWidth="1"/>
    <col min="3083" max="3090" width="8.85546875" style="1"/>
    <col min="3091" max="3091" width="8.140625" style="1" customWidth="1"/>
    <col min="3092" max="3093" width="8.85546875" style="1"/>
    <col min="3094" max="3094" width="8.42578125" style="1" customWidth="1"/>
    <col min="3095" max="3329" width="8.85546875" style="1"/>
    <col min="3330" max="3330" width="8.5703125" style="1" customWidth="1"/>
    <col min="3331" max="3338" width="11.7109375" style="1" customWidth="1"/>
    <col min="3339" max="3346" width="8.85546875" style="1"/>
    <col min="3347" max="3347" width="8.140625" style="1" customWidth="1"/>
    <col min="3348" max="3349" width="8.85546875" style="1"/>
    <col min="3350" max="3350" width="8.42578125" style="1" customWidth="1"/>
    <col min="3351" max="3585" width="8.85546875" style="1"/>
    <col min="3586" max="3586" width="8.5703125" style="1" customWidth="1"/>
    <col min="3587" max="3594" width="11.7109375" style="1" customWidth="1"/>
    <col min="3595" max="3602" width="8.85546875" style="1"/>
    <col min="3603" max="3603" width="8.140625" style="1" customWidth="1"/>
    <col min="3604" max="3605" width="8.85546875" style="1"/>
    <col min="3606" max="3606" width="8.42578125" style="1" customWidth="1"/>
    <col min="3607" max="3841" width="8.85546875" style="1"/>
    <col min="3842" max="3842" width="8.5703125" style="1" customWidth="1"/>
    <col min="3843" max="3850" width="11.7109375" style="1" customWidth="1"/>
    <col min="3851" max="3858" width="8.85546875" style="1"/>
    <col min="3859" max="3859" width="8.140625" style="1" customWidth="1"/>
    <col min="3860" max="3861" width="8.85546875" style="1"/>
    <col min="3862" max="3862" width="8.42578125" style="1" customWidth="1"/>
    <col min="3863" max="4097" width="8.85546875" style="1"/>
    <col min="4098" max="4098" width="8.5703125" style="1" customWidth="1"/>
    <col min="4099" max="4106" width="11.7109375" style="1" customWidth="1"/>
    <col min="4107" max="4114" width="8.85546875" style="1"/>
    <col min="4115" max="4115" width="8.140625" style="1" customWidth="1"/>
    <col min="4116" max="4117" width="8.85546875" style="1"/>
    <col min="4118" max="4118" width="8.42578125" style="1" customWidth="1"/>
    <col min="4119" max="4353" width="8.85546875" style="1"/>
    <col min="4354" max="4354" width="8.5703125" style="1" customWidth="1"/>
    <col min="4355" max="4362" width="11.7109375" style="1" customWidth="1"/>
    <col min="4363" max="4370" width="8.85546875" style="1"/>
    <col min="4371" max="4371" width="8.140625" style="1" customWidth="1"/>
    <col min="4372" max="4373" width="8.85546875" style="1"/>
    <col min="4374" max="4374" width="8.42578125" style="1" customWidth="1"/>
    <col min="4375" max="4609" width="8.85546875" style="1"/>
    <col min="4610" max="4610" width="8.5703125" style="1" customWidth="1"/>
    <col min="4611" max="4618" width="11.7109375" style="1" customWidth="1"/>
    <col min="4619" max="4626" width="8.85546875" style="1"/>
    <col min="4627" max="4627" width="8.140625" style="1" customWidth="1"/>
    <col min="4628" max="4629" width="8.85546875" style="1"/>
    <col min="4630" max="4630" width="8.42578125" style="1" customWidth="1"/>
    <col min="4631" max="4865" width="8.85546875" style="1"/>
    <col min="4866" max="4866" width="8.5703125" style="1" customWidth="1"/>
    <col min="4867" max="4874" width="11.7109375" style="1" customWidth="1"/>
    <col min="4875" max="4882" width="8.85546875" style="1"/>
    <col min="4883" max="4883" width="8.140625" style="1" customWidth="1"/>
    <col min="4884" max="4885" width="8.85546875" style="1"/>
    <col min="4886" max="4886" width="8.42578125" style="1" customWidth="1"/>
    <col min="4887" max="5121" width="8.85546875" style="1"/>
    <col min="5122" max="5122" width="8.5703125" style="1" customWidth="1"/>
    <col min="5123" max="5130" width="11.7109375" style="1" customWidth="1"/>
    <col min="5131" max="5138" width="8.85546875" style="1"/>
    <col min="5139" max="5139" width="8.140625" style="1" customWidth="1"/>
    <col min="5140" max="5141" width="8.85546875" style="1"/>
    <col min="5142" max="5142" width="8.42578125" style="1" customWidth="1"/>
    <col min="5143" max="5377" width="8.85546875" style="1"/>
    <col min="5378" max="5378" width="8.5703125" style="1" customWidth="1"/>
    <col min="5379" max="5386" width="11.7109375" style="1" customWidth="1"/>
    <col min="5387" max="5394" width="8.85546875" style="1"/>
    <col min="5395" max="5395" width="8.140625" style="1" customWidth="1"/>
    <col min="5396" max="5397" width="8.85546875" style="1"/>
    <col min="5398" max="5398" width="8.42578125" style="1" customWidth="1"/>
    <col min="5399" max="5633" width="8.85546875" style="1"/>
    <col min="5634" max="5634" width="8.5703125" style="1" customWidth="1"/>
    <col min="5635" max="5642" width="11.7109375" style="1" customWidth="1"/>
    <col min="5643" max="5650" width="8.85546875" style="1"/>
    <col min="5651" max="5651" width="8.140625" style="1" customWidth="1"/>
    <col min="5652" max="5653" width="8.85546875" style="1"/>
    <col min="5654" max="5654" width="8.42578125" style="1" customWidth="1"/>
    <col min="5655" max="5889" width="8.85546875" style="1"/>
    <col min="5890" max="5890" width="8.5703125" style="1" customWidth="1"/>
    <col min="5891" max="5898" width="11.7109375" style="1" customWidth="1"/>
    <col min="5899" max="5906" width="8.85546875" style="1"/>
    <col min="5907" max="5907" width="8.140625" style="1" customWidth="1"/>
    <col min="5908" max="5909" width="8.85546875" style="1"/>
    <col min="5910" max="5910" width="8.42578125" style="1" customWidth="1"/>
    <col min="5911" max="6145" width="8.85546875" style="1"/>
    <col min="6146" max="6146" width="8.5703125" style="1" customWidth="1"/>
    <col min="6147" max="6154" width="11.7109375" style="1" customWidth="1"/>
    <col min="6155" max="6162" width="8.85546875" style="1"/>
    <col min="6163" max="6163" width="8.140625" style="1" customWidth="1"/>
    <col min="6164" max="6165" width="8.85546875" style="1"/>
    <col min="6166" max="6166" width="8.42578125" style="1" customWidth="1"/>
    <col min="6167" max="6401" width="8.85546875" style="1"/>
    <col min="6402" max="6402" width="8.5703125" style="1" customWidth="1"/>
    <col min="6403" max="6410" width="11.7109375" style="1" customWidth="1"/>
    <col min="6411" max="6418" width="8.85546875" style="1"/>
    <col min="6419" max="6419" width="8.140625" style="1" customWidth="1"/>
    <col min="6420" max="6421" width="8.85546875" style="1"/>
    <col min="6422" max="6422" width="8.42578125" style="1" customWidth="1"/>
    <col min="6423" max="6657" width="8.85546875" style="1"/>
    <col min="6658" max="6658" width="8.5703125" style="1" customWidth="1"/>
    <col min="6659" max="6666" width="11.7109375" style="1" customWidth="1"/>
    <col min="6667" max="6674" width="8.85546875" style="1"/>
    <col min="6675" max="6675" width="8.140625" style="1" customWidth="1"/>
    <col min="6676" max="6677" width="8.85546875" style="1"/>
    <col min="6678" max="6678" width="8.42578125" style="1" customWidth="1"/>
    <col min="6679" max="6913" width="8.85546875" style="1"/>
    <col min="6914" max="6914" width="8.5703125" style="1" customWidth="1"/>
    <col min="6915" max="6922" width="11.7109375" style="1" customWidth="1"/>
    <col min="6923" max="6930" width="8.85546875" style="1"/>
    <col min="6931" max="6931" width="8.140625" style="1" customWidth="1"/>
    <col min="6932" max="6933" width="8.85546875" style="1"/>
    <col min="6934" max="6934" width="8.42578125" style="1" customWidth="1"/>
    <col min="6935" max="7169" width="8.85546875" style="1"/>
    <col min="7170" max="7170" width="8.5703125" style="1" customWidth="1"/>
    <col min="7171" max="7178" width="11.7109375" style="1" customWidth="1"/>
    <col min="7179" max="7186" width="8.85546875" style="1"/>
    <col min="7187" max="7187" width="8.140625" style="1" customWidth="1"/>
    <col min="7188" max="7189" width="8.85546875" style="1"/>
    <col min="7190" max="7190" width="8.42578125" style="1" customWidth="1"/>
    <col min="7191" max="7425" width="8.85546875" style="1"/>
    <col min="7426" max="7426" width="8.5703125" style="1" customWidth="1"/>
    <col min="7427" max="7434" width="11.7109375" style="1" customWidth="1"/>
    <col min="7435" max="7442" width="8.85546875" style="1"/>
    <col min="7443" max="7443" width="8.140625" style="1" customWidth="1"/>
    <col min="7444" max="7445" width="8.85546875" style="1"/>
    <col min="7446" max="7446" width="8.42578125" style="1" customWidth="1"/>
    <col min="7447" max="7681" width="8.85546875" style="1"/>
    <col min="7682" max="7682" width="8.5703125" style="1" customWidth="1"/>
    <col min="7683" max="7690" width="11.7109375" style="1" customWidth="1"/>
    <col min="7691" max="7698" width="8.85546875" style="1"/>
    <col min="7699" max="7699" width="8.140625" style="1" customWidth="1"/>
    <col min="7700" max="7701" width="8.85546875" style="1"/>
    <col min="7702" max="7702" width="8.42578125" style="1" customWidth="1"/>
    <col min="7703" max="7937" width="8.85546875" style="1"/>
    <col min="7938" max="7938" width="8.5703125" style="1" customWidth="1"/>
    <col min="7939" max="7946" width="11.7109375" style="1" customWidth="1"/>
    <col min="7947" max="7954" width="8.85546875" style="1"/>
    <col min="7955" max="7955" width="8.140625" style="1" customWidth="1"/>
    <col min="7956" max="7957" width="8.85546875" style="1"/>
    <col min="7958" max="7958" width="8.42578125" style="1" customWidth="1"/>
    <col min="7959" max="8193" width="8.85546875" style="1"/>
    <col min="8194" max="8194" width="8.5703125" style="1" customWidth="1"/>
    <col min="8195" max="8202" width="11.7109375" style="1" customWidth="1"/>
    <col min="8203" max="8210" width="8.85546875" style="1"/>
    <col min="8211" max="8211" width="8.140625" style="1" customWidth="1"/>
    <col min="8212" max="8213" width="8.85546875" style="1"/>
    <col min="8214" max="8214" width="8.42578125" style="1" customWidth="1"/>
    <col min="8215" max="8449" width="8.85546875" style="1"/>
    <col min="8450" max="8450" width="8.5703125" style="1" customWidth="1"/>
    <col min="8451" max="8458" width="11.7109375" style="1" customWidth="1"/>
    <col min="8459" max="8466" width="8.85546875" style="1"/>
    <col min="8467" max="8467" width="8.140625" style="1" customWidth="1"/>
    <col min="8468" max="8469" width="8.85546875" style="1"/>
    <col min="8470" max="8470" width="8.42578125" style="1" customWidth="1"/>
    <col min="8471" max="8705" width="8.85546875" style="1"/>
    <col min="8706" max="8706" width="8.5703125" style="1" customWidth="1"/>
    <col min="8707" max="8714" width="11.7109375" style="1" customWidth="1"/>
    <col min="8715" max="8722" width="8.85546875" style="1"/>
    <col min="8723" max="8723" width="8.140625" style="1" customWidth="1"/>
    <col min="8724" max="8725" width="8.85546875" style="1"/>
    <col min="8726" max="8726" width="8.42578125" style="1" customWidth="1"/>
    <col min="8727" max="8961" width="8.85546875" style="1"/>
    <col min="8962" max="8962" width="8.5703125" style="1" customWidth="1"/>
    <col min="8963" max="8970" width="11.7109375" style="1" customWidth="1"/>
    <col min="8971" max="8978" width="8.85546875" style="1"/>
    <col min="8979" max="8979" width="8.140625" style="1" customWidth="1"/>
    <col min="8980" max="8981" width="8.85546875" style="1"/>
    <col min="8982" max="8982" width="8.42578125" style="1" customWidth="1"/>
    <col min="8983" max="9217" width="8.85546875" style="1"/>
    <col min="9218" max="9218" width="8.5703125" style="1" customWidth="1"/>
    <col min="9219" max="9226" width="11.7109375" style="1" customWidth="1"/>
    <col min="9227" max="9234" width="8.85546875" style="1"/>
    <col min="9235" max="9235" width="8.140625" style="1" customWidth="1"/>
    <col min="9236" max="9237" width="8.85546875" style="1"/>
    <col min="9238" max="9238" width="8.42578125" style="1" customWidth="1"/>
    <col min="9239" max="9473" width="8.85546875" style="1"/>
    <col min="9474" max="9474" width="8.5703125" style="1" customWidth="1"/>
    <col min="9475" max="9482" width="11.7109375" style="1" customWidth="1"/>
    <col min="9483" max="9490" width="8.85546875" style="1"/>
    <col min="9491" max="9491" width="8.140625" style="1" customWidth="1"/>
    <col min="9492" max="9493" width="8.85546875" style="1"/>
    <col min="9494" max="9494" width="8.42578125" style="1" customWidth="1"/>
    <col min="9495" max="9729" width="8.85546875" style="1"/>
    <col min="9730" max="9730" width="8.5703125" style="1" customWidth="1"/>
    <col min="9731" max="9738" width="11.7109375" style="1" customWidth="1"/>
    <col min="9739" max="9746" width="8.85546875" style="1"/>
    <col min="9747" max="9747" width="8.140625" style="1" customWidth="1"/>
    <col min="9748" max="9749" width="8.85546875" style="1"/>
    <col min="9750" max="9750" width="8.42578125" style="1" customWidth="1"/>
    <col min="9751" max="9985" width="8.85546875" style="1"/>
    <col min="9986" max="9986" width="8.5703125" style="1" customWidth="1"/>
    <col min="9987" max="9994" width="11.7109375" style="1" customWidth="1"/>
    <col min="9995" max="10002" width="8.85546875" style="1"/>
    <col min="10003" max="10003" width="8.140625" style="1" customWidth="1"/>
    <col min="10004" max="10005" width="8.85546875" style="1"/>
    <col min="10006" max="10006" width="8.42578125" style="1" customWidth="1"/>
    <col min="10007" max="10241" width="8.85546875" style="1"/>
    <col min="10242" max="10242" width="8.5703125" style="1" customWidth="1"/>
    <col min="10243" max="10250" width="11.7109375" style="1" customWidth="1"/>
    <col min="10251" max="10258" width="8.85546875" style="1"/>
    <col min="10259" max="10259" width="8.140625" style="1" customWidth="1"/>
    <col min="10260" max="10261" width="8.85546875" style="1"/>
    <col min="10262" max="10262" width="8.42578125" style="1" customWidth="1"/>
    <col min="10263" max="10497" width="8.85546875" style="1"/>
    <col min="10498" max="10498" width="8.5703125" style="1" customWidth="1"/>
    <col min="10499" max="10506" width="11.7109375" style="1" customWidth="1"/>
    <col min="10507" max="10514" width="8.85546875" style="1"/>
    <col min="10515" max="10515" width="8.140625" style="1" customWidth="1"/>
    <col min="10516" max="10517" width="8.85546875" style="1"/>
    <col min="10518" max="10518" width="8.42578125" style="1" customWidth="1"/>
    <col min="10519" max="10753" width="8.85546875" style="1"/>
    <col min="10754" max="10754" width="8.5703125" style="1" customWidth="1"/>
    <col min="10755" max="10762" width="11.7109375" style="1" customWidth="1"/>
    <col min="10763" max="10770" width="8.85546875" style="1"/>
    <col min="10771" max="10771" width="8.140625" style="1" customWidth="1"/>
    <col min="10772" max="10773" width="8.85546875" style="1"/>
    <col min="10774" max="10774" width="8.42578125" style="1" customWidth="1"/>
    <col min="10775" max="11009" width="8.85546875" style="1"/>
    <col min="11010" max="11010" width="8.5703125" style="1" customWidth="1"/>
    <col min="11011" max="11018" width="11.7109375" style="1" customWidth="1"/>
    <col min="11019" max="11026" width="8.85546875" style="1"/>
    <col min="11027" max="11027" width="8.140625" style="1" customWidth="1"/>
    <col min="11028" max="11029" width="8.85546875" style="1"/>
    <col min="11030" max="11030" width="8.42578125" style="1" customWidth="1"/>
    <col min="11031" max="11265" width="8.85546875" style="1"/>
    <col min="11266" max="11266" width="8.5703125" style="1" customWidth="1"/>
    <col min="11267" max="11274" width="11.7109375" style="1" customWidth="1"/>
    <col min="11275" max="11282" width="8.85546875" style="1"/>
    <col min="11283" max="11283" width="8.140625" style="1" customWidth="1"/>
    <col min="11284" max="11285" width="8.85546875" style="1"/>
    <col min="11286" max="11286" width="8.42578125" style="1" customWidth="1"/>
    <col min="11287" max="11521" width="8.85546875" style="1"/>
    <col min="11522" max="11522" width="8.5703125" style="1" customWidth="1"/>
    <col min="11523" max="11530" width="11.7109375" style="1" customWidth="1"/>
    <col min="11531" max="11538" width="8.85546875" style="1"/>
    <col min="11539" max="11539" width="8.140625" style="1" customWidth="1"/>
    <col min="11540" max="11541" width="8.85546875" style="1"/>
    <col min="11542" max="11542" width="8.42578125" style="1" customWidth="1"/>
    <col min="11543" max="11777" width="8.85546875" style="1"/>
    <col min="11778" max="11778" width="8.5703125" style="1" customWidth="1"/>
    <col min="11779" max="11786" width="11.7109375" style="1" customWidth="1"/>
    <col min="11787" max="11794" width="8.85546875" style="1"/>
    <col min="11795" max="11795" width="8.140625" style="1" customWidth="1"/>
    <col min="11796" max="11797" width="8.85546875" style="1"/>
    <col min="11798" max="11798" width="8.42578125" style="1" customWidth="1"/>
    <col min="11799" max="12033" width="8.85546875" style="1"/>
    <col min="12034" max="12034" width="8.5703125" style="1" customWidth="1"/>
    <col min="12035" max="12042" width="11.7109375" style="1" customWidth="1"/>
    <col min="12043" max="12050" width="8.85546875" style="1"/>
    <col min="12051" max="12051" width="8.140625" style="1" customWidth="1"/>
    <col min="12052" max="12053" width="8.85546875" style="1"/>
    <col min="12054" max="12054" width="8.42578125" style="1" customWidth="1"/>
    <col min="12055" max="12289" width="8.85546875" style="1"/>
    <col min="12290" max="12290" width="8.5703125" style="1" customWidth="1"/>
    <col min="12291" max="12298" width="11.7109375" style="1" customWidth="1"/>
    <col min="12299" max="12306" width="8.85546875" style="1"/>
    <col min="12307" max="12307" width="8.140625" style="1" customWidth="1"/>
    <col min="12308" max="12309" width="8.85546875" style="1"/>
    <col min="12310" max="12310" width="8.42578125" style="1" customWidth="1"/>
    <col min="12311" max="12545" width="8.85546875" style="1"/>
    <col min="12546" max="12546" width="8.5703125" style="1" customWidth="1"/>
    <col min="12547" max="12554" width="11.7109375" style="1" customWidth="1"/>
    <col min="12555" max="12562" width="8.85546875" style="1"/>
    <col min="12563" max="12563" width="8.140625" style="1" customWidth="1"/>
    <col min="12564" max="12565" width="8.85546875" style="1"/>
    <col min="12566" max="12566" width="8.42578125" style="1" customWidth="1"/>
    <col min="12567" max="12801" width="8.85546875" style="1"/>
    <col min="12802" max="12802" width="8.5703125" style="1" customWidth="1"/>
    <col min="12803" max="12810" width="11.7109375" style="1" customWidth="1"/>
    <col min="12811" max="12818" width="8.85546875" style="1"/>
    <col min="12819" max="12819" width="8.140625" style="1" customWidth="1"/>
    <col min="12820" max="12821" width="8.85546875" style="1"/>
    <col min="12822" max="12822" width="8.42578125" style="1" customWidth="1"/>
    <col min="12823" max="13057" width="8.85546875" style="1"/>
    <col min="13058" max="13058" width="8.5703125" style="1" customWidth="1"/>
    <col min="13059" max="13066" width="11.7109375" style="1" customWidth="1"/>
    <col min="13067" max="13074" width="8.85546875" style="1"/>
    <col min="13075" max="13075" width="8.140625" style="1" customWidth="1"/>
    <col min="13076" max="13077" width="8.85546875" style="1"/>
    <col min="13078" max="13078" width="8.42578125" style="1" customWidth="1"/>
    <col min="13079" max="13313" width="8.85546875" style="1"/>
    <col min="13314" max="13314" width="8.5703125" style="1" customWidth="1"/>
    <col min="13315" max="13322" width="11.7109375" style="1" customWidth="1"/>
    <col min="13323" max="13330" width="8.85546875" style="1"/>
    <col min="13331" max="13331" width="8.140625" style="1" customWidth="1"/>
    <col min="13332" max="13333" width="8.85546875" style="1"/>
    <col min="13334" max="13334" width="8.42578125" style="1" customWidth="1"/>
    <col min="13335" max="13569" width="8.85546875" style="1"/>
    <col min="13570" max="13570" width="8.5703125" style="1" customWidth="1"/>
    <col min="13571" max="13578" width="11.7109375" style="1" customWidth="1"/>
    <col min="13579" max="13586" width="8.85546875" style="1"/>
    <col min="13587" max="13587" width="8.140625" style="1" customWidth="1"/>
    <col min="13588" max="13589" width="8.85546875" style="1"/>
    <col min="13590" max="13590" width="8.42578125" style="1" customWidth="1"/>
    <col min="13591" max="13825" width="8.85546875" style="1"/>
    <col min="13826" max="13826" width="8.5703125" style="1" customWidth="1"/>
    <col min="13827" max="13834" width="11.7109375" style="1" customWidth="1"/>
    <col min="13835" max="13842" width="8.85546875" style="1"/>
    <col min="13843" max="13843" width="8.140625" style="1" customWidth="1"/>
    <col min="13844" max="13845" width="8.85546875" style="1"/>
    <col min="13846" max="13846" width="8.42578125" style="1" customWidth="1"/>
    <col min="13847" max="14081" width="8.85546875" style="1"/>
    <col min="14082" max="14082" width="8.5703125" style="1" customWidth="1"/>
    <col min="14083" max="14090" width="11.7109375" style="1" customWidth="1"/>
    <col min="14091" max="14098" width="8.85546875" style="1"/>
    <col min="14099" max="14099" width="8.140625" style="1" customWidth="1"/>
    <col min="14100" max="14101" width="8.85546875" style="1"/>
    <col min="14102" max="14102" width="8.42578125" style="1" customWidth="1"/>
    <col min="14103" max="14337" width="8.85546875" style="1"/>
    <col min="14338" max="14338" width="8.5703125" style="1" customWidth="1"/>
    <col min="14339" max="14346" width="11.7109375" style="1" customWidth="1"/>
    <col min="14347" max="14354" width="8.85546875" style="1"/>
    <col min="14355" max="14355" width="8.140625" style="1" customWidth="1"/>
    <col min="14356" max="14357" width="8.85546875" style="1"/>
    <col min="14358" max="14358" width="8.42578125" style="1" customWidth="1"/>
    <col min="14359" max="14593" width="8.85546875" style="1"/>
    <col min="14594" max="14594" width="8.5703125" style="1" customWidth="1"/>
    <col min="14595" max="14602" width="11.7109375" style="1" customWidth="1"/>
    <col min="14603" max="14610" width="8.85546875" style="1"/>
    <col min="14611" max="14611" width="8.140625" style="1" customWidth="1"/>
    <col min="14612" max="14613" width="8.85546875" style="1"/>
    <col min="14614" max="14614" width="8.42578125" style="1" customWidth="1"/>
    <col min="14615" max="14849" width="8.85546875" style="1"/>
    <col min="14850" max="14850" width="8.5703125" style="1" customWidth="1"/>
    <col min="14851" max="14858" width="11.7109375" style="1" customWidth="1"/>
    <col min="14859" max="14866" width="8.85546875" style="1"/>
    <col min="14867" max="14867" width="8.140625" style="1" customWidth="1"/>
    <col min="14868" max="14869" width="8.85546875" style="1"/>
    <col min="14870" max="14870" width="8.42578125" style="1" customWidth="1"/>
    <col min="14871" max="15105" width="8.85546875" style="1"/>
    <col min="15106" max="15106" width="8.5703125" style="1" customWidth="1"/>
    <col min="15107" max="15114" width="11.7109375" style="1" customWidth="1"/>
    <col min="15115" max="15122" width="8.85546875" style="1"/>
    <col min="15123" max="15123" width="8.140625" style="1" customWidth="1"/>
    <col min="15124" max="15125" width="8.85546875" style="1"/>
    <col min="15126" max="15126" width="8.42578125" style="1" customWidth="1"/>
    <col min="15127" max="15361" width="8.85546875" style="1"/>
    <col min="15362" max="15362" width="8.5703125" style="1" customWidth="1"/>
    <col min="15363" max="15370" width="11.7109375" style="1" customWidth="1"/>
    <col min="15371" max="15378" width="8.85546875" style="1"/>
    <col min="15379" max="15379" width="8.140625" style="1" customWidth="1"/>
    <col min="15380" max="15381" width="8.85546875" style="1"/>
    <col min="15382" max="15382" width="8.42578125" style="1" customWidth="1"/>
    <col min="15383" max="15617" width="8.85546875" style="1"/>
    <col min="15618" max="15618" width="8.5703125" style="1" customWidth="1"/>
    <col min="15619" max="15626" width="11.7109375" style="1" customWidth="1"/>
    <col min="15627" max="15634" width="8.85546875" style="1"/>
    <col min="15635" max="15635" width="8.140625" style="1" customWidth="1"/>
    <col min="15636" max="15637" width="8.85546875" style="1"/>
    <col min="15638" max="15638" width="8.42578125" style="1" customWidth="1"/>
    <col min="15639" max="15873" width="8.85546875" style="1"/>
    <col min="15874" max="15874" width="8.5703125" style="1" customWidth="1"/>
    <col min="15875" max="15882" width="11.7109375" style="1" customWidth="1"/>
    <col min="15883" max="15890" width="8.85546875" style="1"/>
    <col min="15891" max="15891" width="8.140625" style="1" customWidth="1"/>
    <col min="15892" max="15893" width="8.85546875" style="1"/>
    <col min="15894" max="15894" width="8.42578125" style="1" customWidth="1"/>
    <col min="15895" max="16129" width="8.85546875" style="1"/>
    <col min="16130" max="16130" width="8.5703125" style="1" customWidth="1"/>
    <col min="16131" max="16138" width="11.7109375" style="1" customWidth="1"/>
    <col min="16139" max="16146" width="8.85546875" style="1"/>
    <col min="16147" max="16147" width="8.140625" style="1" customWidth="1"/>
    <col min="16148" max="16149" width="8.85546875" style="1"/>
    <col min="16150" max="16150" width="8.42578125" style="1" customWidth="1"/>
    <col min="16151" max="16384" width="8.85546875" style="1"/>
  </cols>
  <sheetData>
    <row r="1" spans="1:29" s="2" customFormat="1" x14ac:dyDescent="0.25">
      <c r="A1" s="46" t="s">
        <v>2743</v>
      </c>
      <c r="B1" s="16"/>
      <c r="C1" s="16"/>
      <c r="D1" s="16"/>
      <c r="E1" s="16"/>
      <c r="F1" s="16"/>
      <c r="G1" s="16"/>
      <c r="H1" s="16"/>
      <c r="I1" s="16"/>
      <c r="J1" s="16"/>
      <c r="K1" s="27"/>
      <c r="L1" s="124" t="s">
        <v>68</v>
      </c>
      <c r="M1" s="601" t="s">
        <v>67</v>
      </c>
      <c r="N1" s="601"/>
      <c r="O1" s="601"/>
    </row>
    <row r="2" spans="1:29" s="2" customFormat="1" x14ac:dyDescent="0.25">
      <c r="A2" s="189" t="s">
        <v>2869</v>
      </c>
      <c r="B2" s="16"/>
      <c r="C2" s="16"/>
      <c r="D2" s="16"/>
      <c r="E2" s="16"/>
      <c r="F2" s="16"/>
      <c r="G2" s="16"/>
      <c r="H2" s="16"/>
      <c r="M2" s="457" t="s">
        <v>452</v>
      </c>
      <c r="N2" s="153"/>
      <c r="O2" s="153"/>
    </row>
    <row r="3" spans="1:29" s="2" customFormat="1" x14ac:dyDescent="0.25">
      <c r="A3" s="37"/>
      <c r="B3" s="16"/>
      <c r="C3" s="16"/>
      <c r="D3" s="16"/>
      <c r="E3" s="16"/>
      <c r="F3" s="16"/>
      <c r="G3" s="16"/>
      <c r="H3" s="16"/>
      <c r="M3" s="155" t="s">
        <v>322</v>
      </c>
      <c r="N3" s="153"/>
      <c r="O3" s="153"/>
    </row>
    <row r="4" spans="1:29" s="83" customFormat="1" ht="14.45" customHeight="1" x14ac:dyDescent="0.2">
      <c r="A4" s="103"/>
      <c r="B4" s="604" t="s">
        <v>347</v>
      </c>
      <c r="C4" s="605"/>
      <c r="D4" s="605"/>
      <c r="E4" s="605"/>
      <c r="F4" s="606"/>
      <c r="G4" s="604" t="s">
        <v>348</v>
      </c>
      <c r="H4" s="605"/>
      <c r="I4" s="605"/>
      <c r="J4" s="605"/>
      <c r="K4" s="606"/>
    </row>
    <row r="5" spans="1:29" s="104" customFormat="1" ht="12.75" x14ac:dyDescent="0.2">
      <c r="A5" s="112" t="s">
        <v>69</v>
      </c>
      <c r="B5" s="115" t="s">
        <v>201</v>
      </c>
      <c r="C5" s="115" t="s">
        <v>202</v>
      </c>
      <c r="D5" s="115" t="s">
        <v>203</v>
      </c>
      <c r="E5" s="115" t="s">
        <v>478</v>
      </c>
      <c r="F5" s="115" t="s">
        <v>479</v>
      </c>
      <c r="G5" s="115" t="s">
        <v>201</v>
      </c>
      <c r="H5" s="115" t="s">
        <v>202</v>
      </c>
      <c r="I5" s="115" t="s">
        <v>206</v>
      </c>
      <c r="J5" s="115" t="s">
        <v>480</v>
      </c>
      <c r="K5" s="115" t="s">
        <v>479</v>
      </c>
      <c r="L5" s="83"/>
      <c r="M5" s="83"/>
      <c r="N5" s="83"/>
      <c r="O5" s="83"/>
    </row>
    <row r="6" spans="1:29" s="83" customFormat="1" ht="14.45" customHeight="1" x14ac:dyDescent="0.2">
      <c r="A6" s="30" t="s">
        <v>30</v>
      </c>
      <c r="B6" s="25">
        <f>VLOOKUP($M$1,'Table 17 Data'!$A$6:$K$42,T$6,0)</f>
        <v>236291</v>
      </c>
      <c r="C6" s="25">
        <f>VLOOKUP($M$1,'Table 17 Data'!$A$6:$K$42,U$6,0)</f>
        <v>519987</v>
      </c>
      <c r="D6" s="25">
        <f>VLOOKUP($M$1,'Table 17 Data'!$A$6:$K$42,V$6,0)</f>
        <v>649557</v>
      </c>
      <c r="E6" s="25">
        <f>VLOOKUP($M$1,'Table 17 Data'!$A$6:$K$42,W$6,0)</f>
        <v>346966</v>
      </c>
      <c r="F6" s="35" t="s">
        <v>2</v>
      </c>
      <c r="G6" s="25">
        <f>VLOOKUP($M$1,'Table 17 Data'!$A$6:$K$42,Y$6,0)</f>
        <v>105130</v>
      </c>
      <c r="H6" s="25">
        <f>VLOOKUP($M$1,'Table 17 Data'!$A$6:$K$42,Z$6,0)</f>
        <v>133059</v>
      </c>
      <c r="I6" s="25">
        <f>VLOOKUP($M$1,'Table 17 Data'!$A$6:$K$42,AA$6,0)</f>
        <v>131441</v>
      </c>
      <c r="J6" s="25">
        <f>VLOOKUP($M$1,'Table 17 Data'!$A$6:$K$42,AB$6,0)</f>
        <v>385225</v>
      </c>
      <c r="K6" s="35" t="s">
        <v>2</v>
      </c>
      <c r="T6" s="83">
        <v>2</v>
      </c>
      <c r="U6" s="83">
        <v>3</v>
      </c>
      <c r="V6" s="83">
        <v>4</v>
      </c>
      <c r="W6" s="83">
        <v>5</v>
      </c>
      <c r="X6" s="83">
        <v>6</v>
      </c>
      <c r="Y6" s="83">
        <v>7</v>
      </c>
      <c r="Z6" s="83">
        <v>8</v>
      </c>
      <c r="AA6" s="83">
        <v>9</v>
      </c>
      <c r="AB6" s="83">
        <v>10</v>
      </c>
      <c r="AC6" s="83">
        <v>11</v>
      </c>
    </row>
    <row r="7" spans="1:29" s="83" customFormat="1" ht="12.75" x14ac:dyDescent="0.2">
      <c r="A7" s="109" t="s">
        <v>4</v>
      </c>
      <c r="B7" s="106">
        <f>VLOOKUP($M$1,'Table 17 Data'!$M$6:$W$42,T$6,0)</f>
        <v>258243</v>
      </c>
      <c r="C7" s="106">
        <f>VLOOKUP($M$1,'Table 17 Data'!$M$6:$W$42,U$6,0)</f>
        <v>563287</v>
      </c>
      <c r="D7" s="106">
        <f>VLOOKUP($M$1,'Table 17 Data'!$M$6:$W$42,V$6,0)</f>
        <v>579268</v>
      </c>
      <c r="E7" s="106">
        <f>VLOOKUP($M$1,'Table 17 Data'!$M$6:$W$42,W$6,0)</f>
        <v>323656</v>
      </c>
      <c r="F7" s="106">
        <f>VLOOKUP($M$1,'Table 17 Data'!$M$6:$W$42,X$6,0)</f>
        <v>18295</v>
      </c>
      <c r="G7" s="106">
        <f>VLOOKUP($M$1,'Table 17 Data'!$M$6:$W$42,Y$6,0)</f>
        <v>210433</v>
      </c>
      <c r="H7" s="106">
        <f>VLOOKUP($M$1,'Table 17 Data'!$M$6:$W$42,Z$6,0)</f>
        <v>255727</v>
      </c>
      <c r="I7" s="106">
        <f>VLOOKUP($M$1,'Table 17 Data'!$M$6:$W$42,AA$6,0)</f>
        <v>164306</v>
      </c>
      <c r="J7" s="106">
        <f>VLOOKUP($M$1,'Table 17 Data'!$M$6:$W$42,AB$6,0)</f>
        <v>343159</v>
      </c>
      <c r="K7" s="106">
        <f>VLOOKUP($M$1,'Table 17 Data'!$M$6:$W$42,AC$6,0)</f>
        <v>46792</v>
      </c>
    </row>
    <row r="8" spans="1:29" s="83" customFormat="1" ht="14.45" customHeight="1" x14ac:dyDescent="0.2">
      <c r="A8" s="38"/>
    </row>
    <row r="9" spans="1:29" s="83" customFormat="1" ht="14.45" customHeight="1" x14ac:dyDescent="0.2">
      <c r="A9" s="103"/>
      <c r="B9" s="604" t="s">
        <v>347</v>
      </c>
      <c r="C9" s="605"/>
      <c r="D9" s="605"/>
      <c r="E9" s="605"/>
      <c r="F9" s="606"/>
      <c r="G9" s="604" t="s">
        <v>348</v>
      </c>
      <c r="H9" s="605"/>
      <c r="I9" s="605"/>
      <c r="J9" s="605"/>
      <c r="K9" s="606"/>
    </row>
    <row r="10" spans="1:29" s="83" customFormat="1" ht="25.5" x14ac:dyDescent="0.2">
      <c r="A10" s="285" t="s">
        <v>69</v>
      </c>
      <c r="B10" s="165" t="s">
        <v>581</v>
      </c>
      <c r="C10" s="165" t="s">
        <v>582</v>
      </c>
      <c r="D10" s="165" t="s">
        <v>583</v>
      </c>
      <c r="E10" s="165" t="s">
        <v>584</v>
      </c>
      <c r="F10" s="165" t="s">
        <v>585</v>
      </c>
      <c r="G10" s="165" t="s">
        <v>581</v>
      </c>
      <c r="H10" s="165" t="s">
        <v>582</v>
      </c>
      <c r="I10" s="165" t="s">
        <v>583</v>
      </c>
      <c r="J10" s="165" t="s">
        <v>584</v>
      </c>
      <c r="K10" s="165" t="s">
        <v>585</v>
      </c>
    </row>
    <row r="11" spans="1:29" s="2" customFormat="1" x14ac:dyDescent="0.25">
      <c r="A11" s="30" t="s">
        <v>3</v>
      </c>
      <c r="B11" s="25">
        <f>VLOOKUP($M$1,'Table 17 Data'!$Y$6:$AI$42,T$6,0)</f>
        <v>52216</v>
      </c>
      <c r="C11" s="25">
        <f>VLOOKUP($M$1,'Table 17 Data'!$Y$6:$AI$42,U$6,0)</f>
        <v>654430</v>
      </c>
      <c r="D11" s="25">
        <f>VLOOKUP($M$1,'Table 17 Data'!$Y$6:$AI$42,V$6,0)</f>
        <v>609190</v>
      </c>
      <c r="E11" s="25">
        <f>VLOOKUP($M$1,'Table 17 Data'!$Y$6:$AI$42,W$6,0)</f>
        <v>394085</v>
      </c>
      <c r="F11" s="25">
        <f>VLOOKUP($M$1,'Table 17 Data'!$Y$6:$AI$42,X$6,0)</f>
        <v>266197</v>
      </c>
      <c r="G11" s="25">
        <f>VLOOKUP($M$1,'Table 17 Data'!$Y$6:$AI$42,Y$6,0)</f>
        <v>65253</v>
      </c>
      <c r="H11" s="25">
        <f>VLOOKUP($M$1,'Table 17 Data'!$Y$6:$AI$42,Z$6,0)</f>
        <v>276045</v>
      </c>
      <c r="I11" s="25">
        <f>VLOOKUP($M$1,'Table 17 Data'!$Y$6:$AI$42,AA$6,0)</f>
        <v>363405</v>
      </c>
      <c r="J11" s="25">
        <f>VLOOKUP($M$1,'Table 17 Data'!$Y$6:$AI$42,AB$6,0)</f>
        <v>260432</v>
      </c>
      <c r="K11" s="25">
        <f>VLOOKUP($M$1,'Table 17 Data'!$Y$6:$AI$42,AC$6,0)</f>
        <v>350779</v>
      </c>
      <c r="L11" s="1"/>
      <c r="M11" s="1"/>
      <c r="N11" s="1"/>
      <c r="O11" s="1"/>
    </row>
    <row r="12" spans="1:29" s="2" customFormat="1" x14ac:dyDescent="0.25">
      <c r="A12" s="109" t="s">
        <v>1</v>
      </c>
      <c r="B12" s="106">
        <f>VLOOKUP($M$1,'Table 17 Data'!$AK$6:$AU$42,T6,0)</f>
        <v>53353</v>
      </c>
      <c r="C12" s="106">
        <f>VLOOKUP($M$1,'Table 17 Data'!$AK$6:$AU$42,U6,0)</f>
        <v>387079</v>
      </c>
      <c r="D12" s="106">
        <f>VLOOKUP($M$1,'Table 17 Data'!$AK$6:$AU$42,V6,0)</f>
        <v>675270</v>
      </c>
      <c r="E12" s="106">
        <f>VLOOKUP($M$1,'Table 17 Data'!$AK$6:$AU$42,W6,0)</f>
        <v>444520</v>
      </c>
      <c r="F12" s="106">
        <f>VLOOKUP($M$1,'Table 17 Data'!$AK$6:$AU$42,X6,0)</f>
        <v>299475</v>
      </c>
      <c r="G12" s="106">
        <f>VLOOKUP($M$1,'Table 17 Data'!$AK$6:$AU$42,Y6,0)</f>
        <v>74528</v>
      </c>
      <c r="H12" s="106">
        <f>VLOOKUP($M$1,'Table 17 Data'!$AK$6:$AU$42,Z6,0)</f>
        <v>283790</v>
      </c>
      <c r="I12" s="106">
        <f>VLOOKUP($M$1,'Table 17 Data'!$AK$6:$AU$42,AA6,0)</f>
        <v>430415</v>
      </c>
      <c r="J12" s="106">
        <f>VLOOKUP($M$1,'Table 17 Data'!$AK$6:$AU$42,AB6,0)</f>
        <v>310152</v>
      </c>
      <c r="K12" s="106">
        <f>VLOOKUP($M$1,'Table 17 Data'!$AK$6:$AU$42,AC6,0)</f>
        <v>307591</v>
      </c>
      <c r="L12" s="1"/>
      <c r="M12" s="1"/>
      <c r="N12" s="1"/>
      <c r="O12" s="1"/>
      <c r="T12" s="1"/>
      <c r="U12" s="1"/>
      <c r="V12" s="1"/>
    </row>
    <row r="13" spans="1:29" x14ac:dyDescent="0.25">
      <c r="A13" s="578" t="s">
        <v>2783</v>
      </c>
      <c r="B13" s="579">
        <f>VLOOKUP($M$1,'Table 17 Data'!$AV$6:$BF$42,T$6,0)</f>
        <v>40348</v>
      </c>
      <c r="C13" s="579">
        <f>VLOOKUP($M$1,'Table 17 Data'!$AV$6:$BF$42,U$6,0)</f>
        <v>318196</v>
      </c>
      <c r="D13" s="579">
        <f>VLOOKUP($M$1,'Table 17 Data'!$AV$6:$BF$42,V$6,0)</f>
        <v>662475</v>
      </c>
      <c r="E13" s="579">
        <f>VLOOKUP($M$1,'Table 17 Data'!$AV$6:$BF$42,W$6,0)</f>
        <v>532841</v>
      </c>
      <c r="F13" s="579">
        <f>VLOOKUP($M$1,'Table 17 Data'!$AV$6:$BF$42,X$6,0)</f>
        <v>341531</v>
      </c>
      <c r="G13" s="579">
        <f>VLOOKUP($M$1,'Table 17 Data'!$AV$6:$BF$42,Y$6,0)</f>
        <v>51864</v>
      </c>
      <c r="H13" s="579">
        <f>VLOOKUP($M$1,'Table 17 Data'!$AV$6:$BF$42,Z$6,0)</f>
        <v>280145</v>
      </c>
      <c r="I13" s="579">
        <f>VLOOKUP($M$1,'Table 17 Data'!$AV$6:$BF$42,AA$6,0)</f>
        <v>446531</v>
      </c>
      <c r="J13" s="579">
        <f>VLOOKUP($M$1,'Table 17 Data'!$AV$6:$BF$42,AB$6,0)</f>
        <v>410462</v>
      </c>
      <c r="K13" s="579">
        <f>VLOOKUP($M$1,'Table 17 Data'!$AV$6:$BF$42,AC$6,0)</f>
        <v>339494</v>
      </c>
    </row>
    <row r="14" spans="1:29" s="2" customFormat="1" ht="14.45" customHeight="1" x14ac:dyDescent="0.25">
      <c r="A14" s="449"/>
      <c r="B14" s="449"/>
      <c r="C14" s="449"/>
      <c r="D14" s="449"/>
      <c r="E14" s="449"/>
      <c r="F14" s="449"/>
      <c r="G14" s="449"/>
      <c r="H14" s="449"/>
      <c r="I14" s="449"/>
      <c r="J14" s="449"/>
      <c r="K14" s="449"/>
      <c r="L14" s="1"/>
      <c r="M14" s="1"/>
      <c r="N14" s="1"/>
      <c r="O14" s="1"/>
      <c r="T14" s="1"/>
      <c r="U14" s="1"/>
      <c r="V14" s="1"/>
    </row>
    <row r="15" spans="1:29" s="2" customFormat="1" ht="14.45" customHeight="1" x14ac:dyDescent="0.25">
      <c r="A15" s="459" t="s">
        <v>617</v>
      </c>
      <c r="B15" s="449"/>
      <c r="C15" s="449"/>
      <c r="D15" s="449"/>
      <c r="E15" s="449"/>
      <c r="F15" s="449"/>
      <c r="G15" s="449"/>
      <c r="H15" s="449"/>
      <c r="I15" s="449"/>
      <c r="J15" s="449"/>
      <c r="K15" s="449"/>
    </row>
    <row r="16" spans="1:29" ht="14.45" customHeight="1" x14ac:dyDescent="0.25">
      <c r="A16" s="453" t="s">
        <v>2993</v>
      </c>
      <c r="B16" s="580"/>
      <c r="C16" s="580"/>
      <c r="D16" s="580"/>
      <c r="E16" s="580"/>
      <c r="F16" s="580"/>
      <c r="G16" s="580"/>
      <c r="H16" s="580"/>
      <c r="I16" s="580"/>
      <c r="J16" s="580"/>
      <c r="K16" s="449"/>
    </row>
    <row r="17" spans="1:11" x14ac:dyDescent="0.25">
      <c r="A17" s="453" t="s">
        <v>2994</v>
      </c>
      <c r="B17" s="449"/>
      <c r="C17" s="449"/>
      <c r="D17" s="449"/>
      <c r="E17" s="449"/>
      <c r="F17" s="449"/>
      <c r="G17" s="449"/>
      <c r="H17" s="449"/>
      <c r="I17" s="449"/>
      <c r="J17" s="449"/>
      <c r="K17" s="449"/>
    </row>
    <row r="18" spans="1:11" ht="14.45" customHeight="1" x14ac:dyDescent="0.25">
      <c r="A18" s="449"/>
      <c r="B18" s="449"/>
      <c r="C18" s="449"/>
      <c r="D18" s="449"/>
      <c r="E18" s="449"/>
      <c r="F18" s="449"/>
      <c r="G18" s="449"/>
      <c r="H18" s="449"/>
      <c r="I18" s="449"/>
      <c r="J18" s="449"/>
      <c r="K18" s="449"/>
    </row>
    <row r="19" spans="1:11" x14ac:dyDescent="0.25">
      <c r="A19" s="459" t="s">
        <v>618</v>
      </c>
      <c r="B19" s="449"/>
      <c r="C19" s="449"/>
      <c r="D19" s="449"/>
      <c r="E19" s="449"/>
      <c r="F19" s="449"/>
      <c r="G19" s="449"/>
      <c r="H19" s="449"/>
      <c r="I19" s="449"/>
      <c r="J19" s="449"/>
      <c r="K19" s="449"/>
    </row>
    <row r="20" spans="1:11" x14ac:dyDescent="0.25">
      <c r="A20" s="453" t="s">
        <v>2995</v>
      </c>
      <c r="B20" s="449"/>
      <c r="C20" s="449"/>
      <c r="D20" s="449"/>
      <c r="E20" s="449"/>
      <c r="F20" s="449"/>
      <c r="G20" s="449"/>
      <c r="H20" s="449"/>
      <c r="I20" s="449"/>
      <c r="J20" s="449"/>
      <c r="K20" s="449"/>
    </row>
    <row r="21" spans="1:11" x14ac:dyDescent="0.25">
      <c r="A21" s="581" t="s">
        <v>2623</v>
      </c>
      <c r="B21" s="449"/>
      <c r="C21" s="449"/>
      <c r="D21" s="449"/>
      <c r="E21" s="449"/>
      <c r="F21" s="449"/>
      <c r="G21" s="449"/>
      <c r="H21" s="449"/>
      <c r="I21" s="449"/>
      <c r="J21" s="449"/>
      <c r="K21" s="449"/>
    </row>
    <row r="22" spans="1:11" x14ac:dyDescent="0.25">
      <c r="A22" s="188" t="s">
        <v>2996</v>
      </c>
      <c r="B22" s="449"/>
      <c r="C22" s="449"/>
      <c r="D22" s="449"/>
      <c r="E22" s="449"/>
      <c r="F22" s="449"/>
      <c r="G22" s="449"/>
      <c r="H22" s="449"/>
      <c r="I22" s="449"/>
      <c r="J22" s="449"/>
      <c r="K22" s="449"/>
    </row>
    <row r="23" spans="1:11" x14ac:dyDescent="0.25">
      <c r="A23" s="188" t="s">
        <v>810</v>
      </c>
      <c r="B23" s="449"/>
      <c r="C23" s="449"/>
      <c r="D23" s="449"/>
      <c r="E23" s="449"/>
      <c r="F23" s="449"/>
      <c r="G23" s="449"/>
      <c r="H23" s="449"/>
      <c r="I23" s="449"/>
      <c r="J23" s="449"/>
      <c r="K23" s="449"/>
    </row>
    <row r="24" spans="1:11" x14ac:dyDescent="0.25">
      <c r="A24" s="449"/>
      <c r="B24" s="449"/>
      <c r="C24" s="449"/>
      <c r="D24" s="449"/>
      <c r="E24" s="449"/>
      <c r="F24" s="449"/>
      <c r="G24" s="449"/>
      <c r="H24" s="449"/>
      <c r="I24" s="449"/>
      <c r="J24" s="449"/>
      <c r="K24" s="449"/>
    </row>
    <row r="25" spans="1:11" x14ac:dyDescent="0.25">
      <c r="A25" s="184" t="s">
        <v>616</v>
      </c>
      <c r="B25" s="449"/>
      <c r="C25" s="449"/>
      <c r="D25" s="449"/>
      <c r="E25" s="449"/>
      <c r="F25" s="449"/>
      <c r="G25" s="449"/>
      <c r="H25" s="449"/>
      <c r="I25" s="449"/>
      <c r="J25" s="449"/>
      <c r="K25" s="449"/>
    </row>
    <row r="26" spans="1:11" x14ac:dyDescent="0.25">
      <c r="A26" s="449"/>
      <c r="B26" s="449"/>
      <c r="C26" s="449"/>
      <c r="D26" s="449"/>
      <c r="E26" s="449"/>
      <c r="F26" s="449"/>
      <c r="G26" s="449"/>
      <c r="H26" s="449"/>
      <c r="I26" s="449"/>
      <c r="J26" s="449"/>
      <c r="K26" s="449"/>
    </row>
    <row r="55" spans="1:1" hidden="1" x14ac:dyDescent="0.25">
      <c r="A55" s="1" t="s">
        <v>31</v>
      </c>
    </row>
    <row r="56" spans="1:1" hidden="1" x14ac:dyDescent="0.25">
      <c r="A56" s="1" t="s">
        <v>32</v>
      </c>
    </row>
    <row r="57" spans="1:1" hidden="1" x14ac:dyDescent="0.25">
      <c r="A57" s="1" t="s">
        <v>33</v>
      </c>
    </row>
    <row r="58" spans="1:1" hidden="1" x14ac:dyDescent="0.25">
      <c r="A58" s="1" t="s">
        <v>34</v>
      </c>
    </row>
    <row r="59" spans="1:1" hidden="1" x14ac:dyDescent="0.25">
      <c r="A59" s="1" t="s">
        <v>35</v>
      </c>
    </row>
    <row r="60" spans="1:1" hidden="1" x14ac:dyDescent="0.25">
      <c r="A60" s="1" t="s">
        <v>36</v>
      </c>
    </row>
    <row r="61" spans="1:1" hidden="1" x14ac:dyDescent="0.25">
      <c r="A61" s="1" t="s">
        <v>37</v>
      </c>
    </row>
    <row r="62" spans="1:1" hidden="1" x14ac:dyDescent="0.25">
      <c r="A62" s="1" t="s">
        <v>38</v>
      </c>
    </row>
    <row r="63" spans="1:1" hidden="1" x14ac:dyDescent="0.25">
      <c r="A63" s="1" t="s">
        <v>39</v>
      </c>
    </row>
    <row r="64" spans="1:1" hidden="1" x14ac:dyDescent="0.25">
      <c r="A64" s="1" t="s">
        <v>40</v>
      </c>
    </row>
    <row r="65" spans="1:1" hidden="1" x14ac:dyDescent="0.25">
      <c r="A65" s="1" t="s">
        <v>41</v>
      </c>
    </row>
    <row r="66" spans="1:1" hidden="1" x14ac:dyDescent="0.25">
      <c r="A66" s="1" t="s">
        <v>42</v>
      </c>
    </row>
    <row r="67" spans="1:1" hidden="1" x14ac:dyDescent="0.25">
      <c r="A67" s="1" t="s">
        <v>43</v>
      </c>
    </row>
    <row r="68" spans="1:1" hidden="1" x14ac:dyDescent="0.25">
      <c r="A68" s="1" t="s">
        <v>44</v>
      </c>
    </row>
    <row r="69" spans="1:1" hidden="1" x14ac:dyDescent="0.25">
      <c r="A69" s="1" t="s">
        <v>45</v>
      </c>
    </row>
    <row r="70" spans="1:1" hidden="1" x14ac:dyDescent="0.25">
      <c r="A70" s="1" t="s">
        <v>46</v>
      </c>
    </row>
    <row r="71" spans="1:1" hidden="1" x14ac:dyDescent="0.25">
      <c r="A71" s="1" t="s">
        <v>47</v>
      </c>
    </row>
    <row r="72" spans="1:1" hidden="1" x14ac:dyDescent="0.25">
      <c r="A72" s="1" t="s">
        <v>48</v>
      </c>
    </row>
    <row r="73" spans="1:1" hidden="1" x14ac:dyDescent="0.25">
      <c r="A73" s="1" t="s">
        <v>49</v>
      </c>
    </row>
    <row r="74" spans="1:1" hidden="1" x14ac:dyDescent="0.25">
      <c r="A74" s="1" t="s">
        <v>50</v>
      </c>
    </row>
    <row r="75" spans="1:1" hidden="1" x14ac:dyDescent="0.25">
      <c r="A75" s="1" t="s">
        <v>51</v>
      </c>
    </row>
    <row r="76" spans="1:1" hidden="1" x14ac:dyDescent="0.25">
      <c r="A76" s="1" t="s">
        <v>52</v>
      </c>
    </row>
    <row r="77" spans="1:1" hidden="1" x14ac:dyDescent="0.25">
      <c r="A77" s="1" t="s">
        <v>53</v>
      </c>
    </row>
    <row r="78" spans="1:1" hidden="1" x14ac:dyDescent="0.25">
      <c r="A78" s="1" t="s">
        <v>54</v>
      </c>
    </row>
    <row r="79" spans="1:1" hidden="1" x14ac:dyDescent="0.25">
      <c r="A79" s="1" t="s">
        <v>55</v>
      </c>
    </row>
    <row r="80" spans="1:1" hidden="1" x14ac:dyDescent="0.25">
      <c r="A80" s="1" t="s">
        <v>56</v>
      </c>
    </row>
    <row r="81" spans="1:1" hidden="1" x14ac:dyDescent="0.25">
      <c r="A81" s="1" t="s">
        <v>57</v>
      </c>
    </row>
    <row r="82" spans="1:1" hidden="1" x14ac:dyDescent="0.25">
      <c r="A82" s="1" t="s">
        <v>58</v>
      </c>
    </row>
    <row r="83" spans="1:1" hidden="1" x14ac:dyDescent="0.25">
      <c r="A83" s="1" t="s">
        <v>59</v>
      </c>
    </row>
    <row r="84" spans="1:1" hidden="1" x14ac:dyDescent="0.25">
      <c r="A84" s="1" t="s">
        <v>60</v>
      </c>
    </row>
    <row r="85" spans="1:1" hidden="1" x14ac:dyDescent="0.25">
      <c r="A85" s="1" t="s">
        <v>61</v>
      </c>
    </row>
    <row r="86" spans="1:1" hidden="1" x14ac:dyDescent="0.25">
      <c r="A86" s="1" t="s">
        <v>62</v>
      </c>
    </row>
    <row r="87" spans="1:1" hidden="1" x14ac:dyDescent="0.25">
      <c r="A87" s="1" t="s">
        <v>63</v>
      </c>
    </row>
    <row r="88" spans="1:1" hidden="1" x14ac:dyDescent="0.25">
      <c r="A88" s="1" t="s">
        <v>64</v>
      </c>
    </row>
    <row r="89" spans="1:1" hidden="1" x14ac:dyDescent="0.25">
      <c r="A89" s="1" t="s">
        <v>65</v>
      </c>
    </row>
    <row r="90" spans="1:1" hidden="1" x14ac:dyDescent="0.25">
      <c r="A90" s="1" t="s">
        <v>66</v>
      </c>
    </row>
    <row r="91" spans="1:1" hidden="1" x14ac:dyDescent="0.25">
      <c r="A91" s="1" t="s">
        <v>67</v>
      </c>
    </row>
  </sheetData>
  <mergeCells count="5">
    <mergeCell ref="G4:K4"/>
    <mergeCell ref="B4:F4"/>
    <mergeCell ref="M1:O1"/>
    <mergeCell ref="B9:F9"/>
    <mergeCell ref="G9:K9"/>
  </mergeCells>
  <dataValidations count="1">
    <dataValidation type="list" allowBlank="1" showInputMessage="1" showErrorMessage="1" sqref="L65521:L65534 JH65521:JH65534 TD65521:TD65534 ACZ65521:ACZ65534 AMV65521:AMV65534 AWR65521:AWR65534 BGN65521:BGN65534 BQJ65521:BQJ65534 CAF65521:CAF65534 CKB65521:CKB65534 CTX65521:CTX65534 DDT65521:DDT65534 DNP65521:DNP65534 DXL65521:DXL65534 EHH65521:EHH65534 ERD65521:ERD65534 FAZ65521:FAZ65534 FKV65521:FKV65534 FUR65521:FUR65534 GEN65521:GEN65534 GOJ65521:GOJ65534 GYF65521:GYF65534 HIB65521:HIB65534 HRX65521:HRX65534 IBT65521:IBT65534 ILP65521:ILP65534 IVL65521:IVL65534 JFH65521:JFH65534 JPD65521:JPD65534 JYZ65521:JYZ65534 KIV65521:KIV65534 KSR65521:KSR65534 LCN65521:LCN65534 LMJ65521:LMJ65534 LWF65521:LWF65534 MGB65521:MGB65534 MPX65521:MPX65534 MZT65521:MZT65534 NJP65521:NJP65534 NTL65521:NTL65534 ODH65521:ODH65534 OND65521:OND65534 OWZ65521:OWZ65534 PGV65521:PGV65534 PQR65521:PQR65534 QAN65521:QAN65534 QKJ65521:QKJ65534 QUF65521:QUF65534 REB65521:REB65534 RNX65521:RNX65534 RXT65521:RXT65534 SHP65521:SHP65534 SRL65521:SRL65534 TBH65521:TBH65534 TLD65521:TLD65534 TUZ65521:TUZ65534 UEV65521:UEV65534 UOR65521:UOR65534 UYN65521:UYN65534 VIJ65521:VIJ65534 VSF65521:VSF65534 WCB65521:WCB65534 WLX65521:WLX65534 WVT65521:WVT65534 L131057:L131070 JH131057:JH131070 TD131057:TD131070 ACZ131057:ACZ131070 AMV131057:AMV131070 AWR131057:AWR131070 BGN131057:BGN131070 BQJ131057:BQJ131070 CAF131057:CAF131070 CKB131057:CKB131070 CTX131057:CTX131070 DDT131057:DDT131070 DNP131057:DNP131070 DXL131057:DXL131070 EHH131057:EHH131070 ERD131057:ERD131070 FAZ131057:FAZ131070 FKV131057:FKV131070 FUR131057:FUR131070 GEN131057:GEN131070 GOJ131057:GOJ131070 GYF131057:GYF131070 HIB131057:HIB131070 HRX131057:HRX131070 IBT131057:IBT131070 ILP131057:ILP131070 IVL131057:IVL131070 JFH131057:JFH131070 JPD131057:JPD131070 JYZ131057:JYZ131070 KIV131057:KIV131070 KSR131057:KSR131070 LCN131057:LCN131070 LMJ131057:LMJ131070 LWF131057:LWF131070 MGB131057:MGB131070 MPX131057:MPX131070 MZT131057:MZT131070 NJP131057:NJP131070 NTL131057:NTL131070 ODH131057:ODH131070 OND131057:OND131070 OWZ131057:OWZ131070 PGV131057:PGV131070 PQR131057:PQR131070 QAN131057:QAN131070 QKJ131057:QKJ131070 QUF131057:QUF131070 REB131057:REB131070 RNX131057:RNX131070 RXT131057:RXT131070 SHP131057:SHP131070 SRL131057:SRL131070 TBH131057:TBH131070 TLD131057:TLD131070 TUZ131057:TUZ131070 UEV131057:UEV131070 UOR131057:UOR131070 UYN131057:UYN131070 VIJ131057:VIJ131070 VSF131057:VSF131070 WCB131057:WCB131070 WLX131057:WLX131070 WVT131057:WVT131070 L196593:L196606 JH196593:JH196606 TD196593:TD196606 ACZ196593:ACZ196606 AMV196593:AMV196606 AWR196593:AWR196606 BGN196593:BGN196606 BQJ196593:BQJ196606 CAF196593:CAF196606 CKB196593:CKB196606 CTX196593:CTX196606 DDT196593:DDT196606 DNP196593:DNP196606 DXL196593:DXL196606 EHH196593:EHH196606 ERD196593:ERD196606 FAZ196593:FAZ196606 FKV196593:FKV196606 FUR196593:FUR196606 GEN196593:GEN196606 GOJ196593:GOJ196606 GYF196593:GYF196606 HIB196593:HIB196606 HRX196593:HRX196606 IBT196593:IBT196606 ILP196593:ILP196606 IVL196593:IVL196606 JFH196593:JFH196606 JPD196593:JPD196606 JYZ196593:JYZ196606 KIV196593:KIV196606 KSR196593:KSR196606 LCN196593:LCN196606 LMJ196593:LMJ196606 LWF196593:LWF196606 MGB196593:MGB196606 MPX196593:MPX196606 MZT196593:MZT196606 NJP196593:NJP196606 NTL196593:NTL196606 ODH196593:ODH196606 OND196593:OND196606 OWZ196593:OWZ196606 PGV196593:PGV196606 PQR196593:PQR196606 QAN196593:QAN196606 QKJ196593:QKJ196606 QUF196593:QUF196606 REB196593:REB196606 RNX196593:RNX196606 RXT196593:RXT196606 SHP196593:SHP196606 SRL196593:SRL196606 TBH196593:TBH196606 TLD196593:TLD196606 TUZ196593:TUZ196606 UEV196593:UEV196606 UOR196593:UOR196606 UYN196593:UYN196606 VIJ196593:VIJ196606 VSF196593:VSF196606 WCB196593:WCB196606 WLX196593:WLX196606 WVT196593:WVT196606 L262129:L262142 JH262129:JH262142 TD262129:TD262142 ACZ262129:ACZ262142 AMV262129:AMV262142 AWR262129:AWR262142 BGN262129:BGN262142 BQJ262129:BQJ262142 CAF262129:CAF262142 CKB262129:CKB262142 CTX262129:CTX262142 DDT262129:DDT262142 DNP262129:DNP262142 DXL262129:DXL262142 EHH262129:EHH262142 ERD262129:ERD262142 FAZ262129:FAZ262142 FKV262129:FKV262142 FUR262129:FUR262142 GEN262129:GEN262142 GOJ262129:GOJ262142 GYF262129:GYF262142 HIB262129:HIB262142 HRX262129:HRX262142 IBT262129:IBT262142 ILP262129:ILP262142 IVL262129:IVL262142 JFH262129:JFH262142 JPD262129:JPD262142 JYZ262129:JYZ262142 KIV262129:KIV262142 KSR262129:KSR262142 LCN262129:LCN262142 LMJ262129:LMJ262142 LWF262129:LWF262142 MGB262129:MGB262142 MPX262129:MPX262142 MZT262129:MZT262142 NJP262129:NJP262142 NTL262129:NTL262142 ODH262129:ODH262142 OND262129:OND262142 OWZ262129:OWZ262142 PGV262129:PGV262142 PQR262129:PQR262142 QAN262129:QAN262142 QKJ262129:QKJ262142 QUF262129:QUF262142 REB262129:REB262142 RNX262129:RNX262142 RXT262129:RXT262142 SHP262129:SHP262142 SRL262129:SRL262142 TBH262129:TBH262142 TLD262129:TLD262142 TUZ262129:TUZ262142 UEV262129:UEV262142 UOR262129:UOR262142 UYN262129:UYN262142 VIJ262129:VIJ262142 VSF262129:VSF262142 WCB262129:WCB262142 WLX262129:WLX262142 WVT262129:WVT262142 L327665:L327678 JH327665:JH327678 TD327665:TD327678 ACZ327665:ACZ327678 AMV327665:AMV327678 AWR327665:AWR327678 BGN327665:BGN327678 BQJ327665:BQJ327678 CAF327665:CAF327678 CKB327665:CKB327678 CTX327665:CTX327678 DDT327665:DDT327678 DNP327665:DNP327678 DXL327665:DXL327678 EHH327665:EHH327678 ERD327665:ERD327678 FAZ327665:FAZ327678 FKV327665:FKV327678 FUR327665:FUR327678 GEN327665:GEN327678 GOJ327665:GOJ327678 GYF327665:GYF327678 HIB327665:HIB327678 HRX327665:HRX327678 IBT327665:IBT327678 ILP327665:ILP327678 IVL327665:IVL327678 JFH327665:JFH327678 JPD327665:JPD327678 JYZ327665:JYZ327678 KIV327665:KIV327678 KSR327665:KSR327678 LCN327665:LCN327678 LMJ327665:LMJ327678 LWF327665:LWF327678 MGB327665:MGB327678 MPX327665:MPX327678 MZT327665:MZT327678 NJP327665:NJP327678 NTL327665:NTL327678 ODH327665:ODH327678 OND327665:OND327678 OWZ327665:OWZ327678 PGV327665:PGV327678 PQR327665:PQR327678 QAN327665:QAN327678 QKJ327665:QKJ327678 QUF327665:QUF327678 REB327665:REB327678 RNX327665:RNX327678 RXT327665:RXT327678 SHP327665:SHP327678 SRL327665:SRL327678 TBH327665:TBH327678 TLD327665:TLD327678 TUZ327665:TUZ327678 UEV327665:UEV327678 UOR327665:UOR327678 UYN327665:UYN327678 VIJ327665:VIJ327678 VSF327665:VSF327678 WCB327665:WCB327678 WLX327665:WLX327678 WVT327665:WVT327678 L393201:L393214 JH393201:JH393214 TD393201:TD393214 ACZ393201:ACZ393214 AMV393201:AMV393214 AWR393201:AWR393214 BGN393201:BGN393214 BQJ393201:BQJ393214 CAF393201:CAF393214 CKB393201:CKB393214 CTX393201:CTX393214 DDT393201:DDT393214 DNP393201:DNP393214 DXL393201:DXL393214 EHH393201:EHH393214 ERD393201:ERD393214 FAZ393201:FAZ393214 FKV393201:FKV393214 FUR393201:FUR393214 GEN393201:GEN393214 GOJ393201:GOJ393214 GYF393201:GYF393214 HIB393201:HIB393214 HRX393201:HRX393214 IBT393201:IBT393214 ILP393201:ILP393214 IVL393201:IVL393214 JFH393201:JFH393214 JPD393201:JPD393214 JYZ393201:JYZ393214 KIV393201:KIV393214 KSR393201:KSR393214 LCN393201:LCN393214 LMJ393201:LMJ393214 LWF393201:LWF393214 MGB393201:MGB393214 MPX393201:MPX393214 MZT393201:MZT393214 NJP393201:NJP393214 NTL393201:NTL393214 ODH393201:ODH393214 OND393201:OND393214 OWZ393201:OWZ393214 PGV393201:PGV393214 PQR393201:PQR393214 QAN393201:QAN393214 QKJ393201:QKJ393214 QUF393201:QUF393214 REB393201:REB393214 RNX393201:RNX393214 RXT393201:RXT393214 SHP393201:SHP393214 SRL393201:SRL393214 TBH393201:TBH393214 TLD393201:TLD393214 TUZ393201:TUZ393214 UEV393201:UEV393214 UOR393201:UOR393214 UYN393201:UYN393214 VIJ393201:VIJ393214 VSF393201:VSF393214 WCB393201:WCB393214 WLX393201:WLX393214 WVT393201:WVT393214 L458737:L458750 JH458737:JH458750 TD458737:TD458750 ACZ458737:ACZ458750 AMV458737:AMV458750 AWR458737:AWR458750 BGN458737:BGN458750 BQJ458737:BQJ458750 CAF458737:CAF458750 CKB458737:CKB458750 CTX458737:CTX458750 DDT458737:DDT458750 DNP458737:DNP458750 DXL458737:DXL458750 EHH458737:EHH458750 ERD458737:ERD458750 FAZ458737:FAZ458750 FKV458737:FKV458750 FUR458737:FUR458750 GEN458737:GEN458750 GOJ458737:GOJ458750 GYF458737:GYF458750 HIB458737:HIB458750 HRX458737:HRX458750 IBT458737:IBT458750 ILP458737:ILP458750 IVL458737:IVL458750 JFH458737:JFH458750 JPD458737:JPD458750 JYZ458737:JYZ458750 KIV458737:KIV458750 KSR458737:KSR458750 LCN458737:LCN458750 LMJ458737:LMJ458750 LWF458737:LWF458750 MGB458737:MGB458750 MPX458737:MPX458750 MZT458737:MZT458750 NJP458737:NJP458750 NTL458737:NTL458750 ODH458737:ODH458750 OND458737:OND458750 OWZ458737:OWZ458750 PGV458737:PGV458750 PQR458737:PQR458750 QAN458737:QAN458750 QKJ458737:QKJ458750 QUF458737:QUF458750 REB458737:REB458750 RNX458737:RNX458750 RXT458737:RXT458750 SHP458737:SHP458750 SRL458737:SRL458750 TBH458737:TBH458750 TLD458737:TLD458750 TUZ458737:TUZ458750 UEV458737:UEV458750 UOR458737:UOR458750 UYN458737:UYN458750 VIJ458737:VIJ458750 VSF458737:VSF458750 WCB458737:WCB458750 WLX458737:WLX458750 WVT458737:WVT458750 L524273:L524286 JH524273:JH524286 TD524273:TD524286 ACZ524273:ACZ524286 AMV524273:AMV524286 AWR524273:AWR524286 BGN524273:BGN524286 BQJ524273:BQJ524286 CAF524273:CAF524286 CKB524273:CKB524286 CTX524273:CTX524286 DDT524273:DDT524286 DNP524273:DNP524286 DXL524273:DXL524286 EHH524273:EHH524286 ERD524273:ERD524286 FAZ524273:FAZ524286 FKV524273:FKV524286 FUR524273:FUR524286 GEN524273:GEN524286 GOJ524273:GOJ524286 GYF524273:GYF524286 HIB524273:HIB524286 HRX524273:HRX524286 IBT524273:IBT524286 ILP524273:ILP524286 IVL524273:IVL524286 JFH524273:JFH524286 JPD524273:JPD524286 JYZ524273:JYZ524286 KIV524273:KIV524286 KSR524273:KSR524286 LCN524273:LCN524286 LMJ524273:LMJ524286 LWF524273:LWF524286 MGB524273:MGB524286 MPX524273:MPX524286 MZT524273:MZT524286 NJP524273:NJP524286 NTL524273:NTL524286 ODH524273:ODH524286 OND524273:OND524286 OWZ524273:OWZ524286 PGV524273:PGV524286 PQR524273:PQR524286 QAN524273:QAN524286 QKJ524273:QKJ524286 QUF524273:QUF524286 REB524273:REB524286 RNX524273:RNX524286 RXT524273:RXT524286 SHP524273:SHP524286 SRL524273:SRL524286 TBH524273:TBH524286 TLD524273:TLD524286 TUZ524273:TUZ524286 UEV524273:UEV524286 UOR524273:UOR524286 UYN524273:UYN524286 VIJ524273:VIJ524286 VSF524273:VSF524286 WCB524273:WCB524286 WLX524273:WLX524286 WVT524273:WVT524286 L589809:L589822 JH589809:JH589822 TD589809:TD589822 ACZ589809:ACZ589822 AMV589809:AMV589822 AWR589809:AWR589822 BGN589809:BGN589822 BQJ589809:BQJ589822 CAF589809:CAF589822 CKB589809:CKB589822 CTX589809:CTX589822 DDT589809:DDT589822 DNP589809:DNP589822 DXL589809:DXL589822 EHH589809:EHH589822 ERD589809:ERD589822 FAZ589809:FAZ589822 FKV589809:FKV589822 FUR589809:FUR589822 GEN589809:GEN589822 GOJ589809:GOJ589822 GYF589809:GYF589822 HIB589809:HIB589822 HRX589809:HRX589822 IBT589809:IBT589822 ILP589809:ILP589822 IVL589809:IVL589822 JFH589809:JFH589822 JPD589809:JPD589822 JYZ589809:JYZ589822 KIV589809:KIV589822 KSR589809:KSR589822 LCN589809:LCN589822 LMJ589809:LMJ589822 LWF589809:LWF589822 MGB589809:MGB589822 MPX589809:MPX589822 MZT589809:MZT589822 NJP589809:NJP589822 NTL589809:NTL589822 ODH589809:ODH589822 OND589809:OND589822 OWZ589809:OWZ589822 PGV589809:PGV589822 PQR589809:PQR589822 QAN589809:QAN589822 QKJ589809:QKJ589822 QUF589809:QUF589822 REB589809:REB589822 RNX589809:RNX589822 RXT589809:RXT589822 SHP589809:SHP589822 SRL589809:SRL589822 TBH589809:TBH589822 TLD589809:TLD589822 TUZ589809:TUZ589822 UEV589809:UEV589822 UOR589809:UOR589822 UYN589809:UYN589822 VIJ589809:VIJ589822 VSF589809:VSF589822 WCB589809:WCB589822 WLX589809:WLX589822 WVT589809:WVT589822 L655345:L655358 JH655345:JH655358 TD655345:TD655358 ACZ655345:ACZ655358 AMV655345:AMV655358 AWR655345:AWR655358 BGN655345:BGN655358 BQJ655345:BQJ655358 CAF655345:CAF655358 CKB655345:CKB655358 CTX655345:CTX655358 DDT655345:DDT655358 DNP655345:DNP655358 DXL655345:DXL655358 EHH655345:EHH655358 ERD655345:ERD655358 FAZ655345:FAZ655358 FKV655345:FKV655358 FUR655345:FUR655358 GEN655345:GEN655358 GOJ655345:GOJ655358 GYF655345:GYF655358 HIB655345:HIB655358 HRX655345:HRX655358 IBT655345:IBT655358 ILP655345:ILP655358 IVL655345:IVL655358 JFH655345:JFH655358 JPD655345:JPD655358 JYZ655345:JYZ655358 KIV655345:KIV655358 KSR655345:KSR655358 LCN655345:LCN655358 LMJ655345:LMJ655358 LWF655345:LWF655358 MGB655345:MGB655358 MPX655345:MPX655358 MZT655345:MZT655358 NJP655345:NJP655358 NTL655345:NTL655358 ODH655345:ODH655358 OND655345:OND655358 OWZ655345:OWZ655358 PGV655345:PGV655358 PQR655345:PQR655358 QAN655345:QAN655358 QKJ655345:QKJ655358 QUF655345:QUF655358 REB655345:REB655358 RNX655345:RNX655358 RXT655345:RXT655358 SHP655345:SHP655358 SRL655345:SRL655358 TBH655345:TBH655358 TLD655345:TLD655358 TUZ655345:TUZ655358 UEV655345:UEV655358 UOR655345:UOR655358 UYN655345:UYN655358 VIJ655345:VIJ655358 VSF655345:VSF655358 WCB655345:WCB655358 WLX655345:WLX655358 WVT655345:WVT655358 L720881:L720894 JH720881:JH720894 TD720881:TD720894 ACZ720881:ACZ720894 AMV720881:AMV720894 AWR720881:AWR720894 BGN720881:BGN720894 BQJ720881:BQJ720894 CAF720881:CAF720894 CKB720881:CKB720894 CTX720881:CTX720894 DDT720881:DDT720894 DNP720881:DNP720894 DXL720881:DXL720894 EHH720881:EHH720894 ERD720881:ERD720894 FAZ720881:FAZ720894 FKV720881:FKV720894 FUR720881:FUR720894 GEN720881:GEN720894 GOJ720881:GOJ720894 GYF720881:GYF720894 HIB720881:HIB720894 HRX720881:HRX720894 IBT720881:IBT720894 ILP720881:ILP720894 IVL720881:IVL720894 JFH720881:JFH720894 JPD720881:JPD720894 JYZ720881:JYZ720894 KIV720881:KIV720894 KSR720881:KSR720894 LCN720881:LCN720894 LMJ720881:LMJ720894 LWF720881:LWF720894 MGB720881:MGB720894 MPX720881:MPX720894 MZT720881:MZT720894 NJP720881:NJP720894 NTL720881:NTL720894 ODH720881:ODH720894 OND720881:OND720894 OWZ720881:OWZ720894 PGV720881:PGV720894 PQR720881:PQR720894 QAN720881:QAN720894 QKJ720881:QKJ720894 QUF720881:QUF720894 REB720881:REB720894 RNX720881:RNX720894 RXT720881:RXT720894 SHP720881:SHP720894 SRL720881:SRL720894 TBH720881:TBH720894 TLD720881:TLD720894 TUZ720881:TUZ720894 UEV720881:UEV720894 UOR720881:UOR720894 UYN720881:UYN720894 VIJ720881:VIJ720894 VSF720881:VSF720894 WCB720881:WCB720894 WLX720881:WLX720894 WVT720881:WVT720894 L786417:L786430 JH786417:JH786430 TD786417:TD786430 ACZ786417:ACZ786430 AMV786417:AMV786430 AWR786417:AWR786430 BGN786417:BGN786430 BQJ786417:BQJ786430 CAF786417:CAF786430 CKB786417:CKB786430 CTX786417:CTX786430 DDT786417:DDT786430 DNP786417:DNP786430 DXL786417:DXL786430 EHH786417:EHH786430 ERD786417:ERD786430 FAZ786417:FAZ786430 FKV786417:FKV786430 FUR786417:FUR786430 GEN786417:GEN786430 GOJ786417:GOJ786430 GYF786417:GYF786430 HIB786417:HIB786430 HRX786417:HRX786430 IBT786417:IBT786430 ILP786417:ILP786430 IVL786417:IVL786430 JFH786417:JFH786430 JPD786417:JPD786430 JYZ786417:JYZ786430 KIV786417:KIV786430 KSR786417:KSR786430 LCN786417:LCN786430 LMJ786417:LMJ786430 LWF786417:LWF786430 MGB786417:MGB786430 MPX786417:MPX786430 MZT786417:MZT786430 NJP786417:NJP786430 NTL786417:NTL786430 ODH786417:ODH786430 OND786417:OND786430 OWZ786417:OWZ786430 PGV786417:PGV786430 PQR786417:PQR786430 QAN786417:QAN786430 QKJ786417:QKJ786430 QUF786417:QUF786430 REB786417:REB786430 RNX786417:RNX786430 RXT786417:RXT786430 SHP786417:SHP786430 SRL786417:SRL786430 TBH786417:TBH786430 TLD786417:TLD786430 TUZ786417:TUZ786430 UEV786417:UEV786430 UOR786417:UOR786430 UYN786417:UYN786430 VIJ786417:VIJ786430 VSF786417:VSF786430 WCB786417:WCB786430 WLX786417:WLX786430 WVT786417:WVT786430 L851953:L851966 JH851953:JH851966 TD851953:TD851966 ACZ851953:ACZ851966 AMV851953:AMV851966 AWR851953:AWR851966 BGN851953:BGN851966 BQJ851953:BQJ851966 CAF851953:CAF851966 CKB851953:CKB851966 CTX851953:CTX851966 DDT851953:DDT851966 DNP851953:DNP851966 DXL851953:DXL851966 EHH851953:EHH851966 ERD851953:ERD851966 FAZ851953:FAZ851966 FKV851953:FKV851966 FUR851953:FUR851966 GEN851953:GEN851966 GOJ851953:GOJ851966 GYF851953:GYF851966 HIB851953:HIB851966 HRX851953:HRX851966 IBT851953:IBT851966 ILP851953:ILP851966 IVL851953:IVL851966 JFH851953:JFH851966 JPD851953:JPD851966 JYZ851953:JYZ851966 KIV851953:KIV851966 KSR851953:KSR851966 LCN851953:LCN851966 LMJ851953:LMJ851966 LWF851953:LWF851966 MGB851953:MGB851966 MPX851953:MPX851966 MZT851953:MZT851966 NJP851953:NJP851966 NTL851953:NTL851966 ODH851953:ODH851966 OND851953:OND851966 OWZ851953:OWZ851966 PGV851953:PGV851966 PQR851953:PQR851966 QAN851953:QAN851966 QKJ851953:QKJ851966 QUF851953:QUF851966 REB851953:REB851966 RNX851953:RNX851966 RXT851953:RXT851966 SHP851953:SHP851966 SRL851953:SRL851966 TBH851953:TBH851966 TLD851953:TLD851966 TUZ851953:TUZ851966 UEV851953:UEV851966 UOR851953:UOR851966 UYN851953:UYN851966 VIJ851953:VIJ851966 VSF851953:VSF851966 WCB851953:WCB851966 WLX851953:WLX851966 WVT851953:WVT851966 L917489:L917502 JH917489:JH917502 TD917489:TD917502 ACZ917489:ACZ917502 AMV917489:AMV917502 AWR917489:AWR917502 BGN917489:BGN917502 BQJ917489:BQJ917502 CAF917489:CAF917502 CKB917489:CKB917502 CTX917489:CTX917502 DDT917489:DDT917502 DNP917489:DNP917502 DXL917489:DXL917502 EHH917489:EHH917502 ERD917489:ERD917502 FAZ917489:FAZ917502 FKV917489:FKV917502 FUR917489:FUR917502 GEN917489:GEN917502 GOJ917489:GOJ917502 GYF917489:GYF917502 HIB917489:HIB917502 HRX917489:HRX917502 IBT917489:IBT917502 ILP917489:ILP917502 IVL917489:IVL917502 JFH917489:JFH917502 JPD917489:JPD917502 JYZ917489:JYZ917502 KIV917489:KIV917502 KSR917489:KSR917502 LCN917489:LCN917502 LMJ917489:LMJ917502 LWF917489:LWF917502 MGB917489:MGB917502 MPX917489:MPX917502 MZT917489:MZT917502 NJP917489:NJP917502 NTL917489:NTL917502 ODH917489:ODH917502 OND917489:OND917502 OWZ917489:OWZ917502 PGV917489:PGV917502 PQR917489:PQR917502 QAN917489:QAN917502 QKJ917489:QKJ917502 QUF917489:QUF917502 REB917489:REB917502 RNX917489:RNX917502 RXT917489:RXT917502 SHP917489:SHP917502 SRL917489:SRL917502 TBH917489:TBH917502 TLD917489:TLD917502 TUZ917489:TUZ917502 UEV917489:UEV917502 UOR917489:UOR917502 UYN917489:UYN917502 VIJ917489:VIJ917502 VSF917489:VSF917502 WCB917489:WCB917502 WLX917489:WLX917502 WVT917489:WVT917502 L983025:L983038 JH983025:JH983038 TD983025:TD983038 ACZ983025:ACZ983038 AMV983025:AMV983038 AWR983025:AWR983038 BGN983025:BGN983038 BQJ983025:BQJ983038 CAF983025:CAF983038 CKB983025:CKB983038 CTX983025:CTX983038 DDT983025:DDT983038 DNP983025:DNP983038 DXL983025:DXL983038 EHH983025:EHH983038 ERD983025:ERD983038 FAZ983025:FAZ983038 FKV983025:FKV983038 FUR983025:FUR983038 GEN983025:GEN983038 GOJ983025:GOJ983038 GYF983025:GYF983038 HIB983025:HIB983038 HRX983025:HRX983038 IBT983025:IBT983038 ILP983025:ILP983038 IVL983025:IVL983038 JFH983025:JFH983038 JPD983025:JPD983038 JYZ983025:JYZ983038 KIV983025:KIV983038 KSR983025:KSR983038 LCN983025:LCN983038 LMJ983025:LMJ983038 LWF983025:LWF983038 MGB983025:MGB983038 MPX983025:MPX983038 MZT983025:MZT983038 NJP983025:NJP983038 NTL983025:NTL983038 ODH983025:ODH983038 OND983025:OND983038 OWZ983025:OWZ983038 PGV983025:PGV983038 PQR983025:PQR983038 QAN983025:QAN983038 QKJ983025:QKJ983038 QUF983025:QUF983038 REB983025:REB983038 RNX983025:RNX983038 RXT983025:RXT983038 SHP983025:SHP983038 SRL983025:SRL983038 TBH983025:TBH983038 TLD983025:TLD983038 TUZ983025:TUZ983038 UEV983025:UEV983038 UOR983025:UOR983038 UYN983025:UYN983038 VIJ983025:VIJ983038 VSF983025:VSF983038 WCB983025:WCB983038 WLX983025:WLX983038 WVT983025:WVT983038 L1048561:L1048576 JH1048561:JH1048576 TD1048561:TD1048576 ACZ1048561:ACZ1048576 AMV1048561:AMV1048576 AWR1048561:AWR1048576 BGN1048561:BGN1048576 BQJ1048561:BQJ1048576 CAF1048561:CAF1048576 CKB1048561:CKB1048576 CTX1048561:CTX1048576 DDT1048561:DDT1048576 DNP1048561:DNP1048576 DXL1048561:DXL1048576 EHH1048561:EHH1048576 ERD1048561:ERD1048576 FAZ1048561:FAZ1048576 FKV1048561:FKV1048576 FUR1048561:FUR1048576 GEN1048561:GEN1048576 GOJ1048561:GOJ1048576 GYF1048561:GYF1048576 HIB1048561:HIB1048576 HRX1048561:HRX1048576 IBT1048561:IBT1048576 ILP1048561:ILP1048576 IVL1048561:IVL1048576 JFH1048561:JFH1048576 JPD1048561:JPD1048576 JYZ1048561:JYZ1048576 KIV1048561:KIV1048576 KSR1048561:KSR1048576 LCN1048561:LCN1048576 LMJ1048561:LMJ1048576 LWF1048561:LWF1048576 MGB1048561:MGB1048576 MPX1048561:MPX1048576 MZT1048561:MZT1048576 NJP1048561:NJP1048576 NTL1048561:NTL1048576 ODH1048561:ODH1048576 OND1048561:OND1048576 OWZ1048561:OWZ1048576 PGV1048561:PGV1048576 PQR1048561:PQR1048576 QAN1048561:QAN1048576 QKJ1048561:QKJ1048576 QUF1048561:QUF1048576 REB1048561:REB1048576 RNX1048561:RNX1048576 RXT1048561:RXT1048576 SHP1048561:SHP1048576 SRL1048561:SRL1048576 TBH1048561:TBH1048576 TLD1048561:TLD1048576 TUZ1048561:TUZ1048576 UEV1048561:UEV1048576 UOR1048561:UOR1048576 UYN1048561:UYN1048576 VIJ1048561:VIJ1048576 VSF1048561:VSF1048576 WCB1048561:WCB1048576 WLX1048561:WLX1048576 WVT1048561:WVT1048576 M1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2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6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59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3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7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0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4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7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1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5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8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2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5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49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3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WVQ983041" xr:uid="{00000000-0002-0000-1200-000000000000}">
      <formula1>$A$55:$A$91</formula1>
    </dataValidation>
  </dataValidations>
  <hyperlinks>
    <hyperlink ref="M3" location="Contents!A1" display="Back" xr:uid="{00000000-0004-0000-1200-000000000000}"/>
    <hyperlink ref="M2" location="'Table 17 Data'!A1" display="Go to Data" xr:uid="{00000000-0004-0000-1200-000001000000}"/>
    <hyperlink ref="A25" location="Glossary!A1" display="Definition Glossay" xr:uid="{90283C45-CE4F-45CC-803E-B7D0DA237AC7}"/>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fitToPage="1"/>
  </sheetPr>
  <dimension ref="A1:AH42"/>
  <sheetViews>
    <sheetView tabSelected="1" zoomScale="80" zoomScaleNormal="80" workbookViewId="0">
      <pane ySplit="1" topLeftCell="A2" activePane="bottomLeft" state="frozen"/>
      <selection pane="bottomLeft" activeCell="K1" sqref="K1"/>
    </sheetView>
  </sheetViews>
  <sheetFormatPr defaultRowHeight="15" x14ac:dyDescent="0.25"/>
  <cols>
    <col min="1" max="1" width="14" style="43" customWidth="1"/>
    <col min="2" max="2" width="33.28515625" style="43" customWidth="1"/>
    <col min="3" max="3" width="9.28515625" style="76" bestFit="1" customWidth="1"/>
    <col min="4" max="10" width="24.7109375" style="43" customWidth="1"/>
    <col min="11" max="256" width="8.85546875" style="43"/>
    <col min="257" max="257" width="14" style="43" customWidth="1"/>
    <col min="258" max="258" width="33.28515625" style="43" customWidth="1"/>
    <col min="259" max="259" width="11.7109375" style="43" customWidth="1"/>
    <col min="260" max="263" width="17.140625" style="43" customWidth="1"/>
    <col min="264" max="264" width="18.140625" style="43" customWidth="1"/>
    <col min="265" max="265" width="20.140625" style="43" customWidth="1"/>
    <col min="266" max="512" width="8.85546875" style="43"/>
    <col min="513" max="513" width="14" style="43" customWidth="1"/>
    <col min="514" max="514" width="33.28515625" style="43" customWidth="1"/>
    <col min="515" max="515" width="11.7109375" style="43" customWidth="1"/>
    <col min="516" max="519" width="17.140625" style="43" customWidth="1"/>
    <col min="520" max="520" width="18.140625" style="43" customWidth="1"/>
    <col min="521" max="521" width="20.140625" style="43" customWidth="1"/>
    <col min="522" max="768" width="8.85546875" style="43"/>
    <col min="769" max="769" width="14" style="43" customWidth="1"/>
    <col min="770" max="770" width="33.28515625" style="43" customWidth="1"/>
    <col min="771" max="771" width="11.7109375" style="43" customWidth="1"/>
    <col min="772" max="775" width="17.140625" style="43" customWidth="1"/>
    <col min="776" max="776" width="18.140625" style="43" customWidth="1"/>
    <col min="777" max="777" width="20.140625" style="43" customWidth="1"/>
    <col min="778" max="1024" width="8.85546875" style="43"/>
    <col min="1025" max="1025" width="14" style="43" customWidth="1"/>
    <col min="1026" max="1026" width="33.28515625" style="43" customWidth="1"/>
    <col min="1027" max="1027" width="11.7109375" style="43" customWidth="1"/>
    <col min="1028" max="1031" width="17.140625" style="43" customWidth="1"/>
    <col min="1032" max="1032" width="18.140625" style="43" customWidth="1"/>
    <col min="1033" max="1033" width="20.140625" style="43" customWidth="1"/>
    <col min="1034" max="1280" width="8.85546875" style="43"/>
    <col min="1281" max="1281" width="14" style="43" customWidth="1"/>
    <col min="1282" max="1282" width="33.28515625" style="43" customWidth="1"/>
    <col min="1283" max="1283" width="11.7109375" style="43" customWidth="1"/>
    <col min="1284" max="1287" width="17.140625" style="43" customWidth="1"/>
    <col min="1288" max="1288" width="18.140625" style="43" customWidth="1"/>
    <col min="1289" max="1289" width="20.140625" style="43" customWidth="1"/>
    <col min="1290" max="1536" width="8.85546875" style="43"/>
    <col min="1537" max="1537" width="14" style="43" customWidth="1"/>
    <col min="1538" max="1538" width="33.28515625" style="43" customWidth="1"/>
    <col min="1539" max="1539" width="11.7109375" style="43" customWidth="1"/>
    <col min="1540" max="1543" width="17.140625" style="43" customWidth="1"/>
    <col min="1544" max="1544" width="18.140625" style="43" customWidth="1"/>
    <col min="1545" max="1545" width="20.140625" style="43" customWidth="1"/>
    <col min="1546" max="1792" width="8.85546875" style="43"/>
    <col min="1793" max="1793" width="14" style="43" customWidth="1"/>
    <col min="1794" max="1794" width="33.28515625" style="43" customWidth="1"/>
    <col min="1795" max="1795" width="11.7109375" style="43" customWidth="1"/>
    <col min="1796" max="1799" width="17.140625" style="43" customWidth="1"/>
    <col min="1800" max="1800" width="18.140625" style="43" customWidth="1"/>
    <col min="1801" max="1801" width="20.140625" style="43" customWidth="1"/>
    <col min="1802" max="2048" width="8.85546875" style="43"/>
    <col min="2049" max="2049" width="14" style="43" customWidth="1"/>
    <col min="2050" max="2050" width="33.28515625" style="43" customWidth="1"/>
    <col min="2051" max="2051" width="11.7109375" style="43" customWidth="1"/>
    <col min="2052" max="2055" width="17.140625" style="43" customWidth="1"/>
    <col min="2056" max="2056" width="18.140625" style="43" customWidth="1"/>
    <col min="2057" max="2057" width="20.140625" style="43" customWidth="1"/>
    <col min="2058" max="2304" width="8.85546875" style="43"/>
    <col min="2305" max="2305" width="14" style="43" customWidth="1"/>
    <col min="2306" max="2306" width="33.28515625" style="43" customWidth="1"/>
    <col min="2307" max="2307" width="11.7109375" style="43" customWidth="1"/>
    <col min="2308" max="2311" width="17.140625" style="43" customWidth="1"/>
    <col min="2312" max="2312" width="18.140625" style="43" customWidth="1"/>
    <col min="2313" max="2313" width="20.140625" style="43" customWidth="1"/>
    <col min="2314" max="2560" width="8.85546875" style="43"/>
    <col min="2561" max="2561" width="14" style="43" customWidth="1"/>
    <col min="2562" max="2562" width="33.28515625" style="43" customWidth="1"/>
    <col min="2563" max="2563" width="11.7109375" style="43" customWidth="1"/>
    <col min="2564" max="2567" width="17.140625" style="43" customWidth="1"/>
    <col min="2568" max="2568" width="18.140625" style="43" customWidth="1"/>
    <col min="2569" max="2569" width="20.140625" style="43" customWidth="1"/>
    <col min="2570" max="2816" width="8.85546875" style="43"/>
    <col min="2817" max="2817" width="14" style="43" customWidth="1"/>
    <col min="2818" max="2818" width="33.28515625" style="43" customWidth="1"/>
    <col min="2819" max="2819" width="11.7109375" style="43" customWidth="1"/>
    <col min="2820" max="2823" width="17.140625" style="43" customWidth="1"/>
    <col min="2824" max="2824" width="18.140625" style="43" customWidth="1"/>
    <col min="2825" max="2825" width="20.140625" style="43" customWidth="1"/>
    <col min="2826" max="3072" width="8.85546875" style="43"/>
    <col min="3073" max="3073" width="14" style="43" customWidth="1"/>
    <col min="3074" max="3074" width="33.28515625" style="43" customWidth="1"/>
    <col min="3075" max="3075" width="11.7109375" style="43" customWidth="1"/>
    <col min="3076" max="3079" width="17.140625" style="43" customWidth="1"/>
    <col min="3080" max="3080" width="18.140625" style="43" customWidth="1"/>
    <col min="3081" max="3081" width="20.140625" style="43" customWidth="1"/>
    <col min="3082" max="3328" width="8.85546875" style="43"/>
    <col min="3329" max="3329" width="14" style="43" customWidth="1"/>
    <col min="3330" max="3330" width="33.28515625" style="43" customWidth="1"/>
    <col min="3331" max="3331" width="11.7109375" style="43" customWidth="1"/>
    <col min="3332" max="3335" width="17.140625" style="43" customWidth="1"/>
    <col min="3336" max="3336" width="18.140625" style="43" customWidth="1"/>
    <col min="3337" max="3337" width="20.140625" style="43" customWidth="1"/>
    <col min="3338" max="3584" width="8.85546875" style="43"/>
    <col min="3585" max="3585" width="14" style="43" customWidth="1"/>
    <col min="3586" max="3586" width="33.28515625" style="43" customWidth="1"/>
    <col min="3587" max="3587" width="11.7109375" style="43" customWidth="1"/>
    <col min="3588" max="3591" width="17.140625" style="43" customWidth="1"/>
    <col min="3592" max="3592" width="18.140625" style="43" customWidth="1"/>
    <col min="3593" max="3593" width="20.140625" style="43" customWidth="1"/>
    <col min="3594" max="3840" width="8.85546875" style="43"/>
    <col min="3841" max="3841" width="14" style="43" customWidth="1"/>
    <col min="3842" max="3842" width="33.28515625" style="43" customWidth="1"/>
    <col min="3843" max="3843" width="11.7109375" style="43" customWidth="1"/>
    <col min="3844" max="3847" width="17.140625" style="43" customWidth="1"/>
    <col min="3848" max="3848" width="18.140625" style="43" customWidth="1"/>
    <col min="3849" max="3849" width="20.140625" style="43" customWidth="1"/>
    <col min="3850" max="4096" width="8.85546875" style="43"/>
    <col min="4097" max="4097" width="14" style="43" customWidth="1"/>
    <col min="4098" max="4098" width="33.28515625" style="43" customWidth="1"/>
    <col min="4099" max="4099" width="11.7109375" style="43" customWidth="1"/>
    <col min="4100" max="4103" width="17.140625" style="43" customWidth="1"/>
    <col min="4104" max="4104" width="18.140625" style="43" customWidth="1"/>
    <col min="4105" max="4105" width="20.140625" style="43" customWidth="1"/>
    <col min="4106" max="4352" width="8.85546875" style="43"/>
    <col min="4353" max="4353" width="14" style="43" customWidth="1"/>
    <col min="4354" max="4354" width="33.28515625" style="43" customWidth="1"/>
    <col min="4355" max="4355" width="11.7109375" style="43" customWidth="1"/>
    <col min="4356" max="4359" width="17.140625" style="43" customWidth="1"/>
    <col min="4360" max="4360" width="18.140625" style="43" customWidth="1"/>
    <col min="4361" max="4361" width="20.140625" style="43" customWidth="1"/>
    <col min="4362" max="4608" width="8.85546875" style="43"/>
    <col min="4609" max="4609" width="14" style="43" customWidth="1"/>
    <col min="4610" max="4610" width="33.28515625" style="43" customWidth="1"/>
    <col min="4611" max="4611" width="11.7109375" style="43" customWidth="1"/>
    <col min="4612" max="4615" width="17.140625" style="43" customWidth="1"/>
    <col min="4616" max="4616" width="18.140625" style="43" customWidth="1"/>
    <col min="4617" max="4617" width="20.140625" style="43" customWidth="1"/>
    <col min="4618" max="4864" width="8.85546875" style="43"/>
    <col min="4865" max="4865" width="14" style="43" customWidth="1"/>
    <col min="4866" max="4866" width="33.28515625" style="43" customWidth="1"/>
    <col min="4867" max="4867" width="11.7109375" style="43" customWidth="1"/>
    <col min="4868" max="4871" width="17.140625" style="43" customWidth="1"/>
    <col min="4872" max="4872" width="18.140625" style="43" customWidth="1"/>
    <col min="4873" max="4873" width="20.140625" style="43" customWidth="1"/>
    <col min="4874" max="5120" width="8.85546875" style="43"/>
    <col min="5121" max="5121" width="14" style="43" customWidth="1"/>
    <col min="5122" max="5122" width="33.28515625" style="43" customWidth="1"/>
    <col min="5123" max="5123" width="11.7109375" style="43" customWidth="1"/>
    <col min="5124" max="5127" width="17.140625" style="43" customWidth="1"/>
    <col min="5128" max="5128" width="18.140625" style="43" customWidth="1"/>
    <col min="5129" max="5129" width="20.140625" style="43" customWidth="1"/>
    <col min="5130" max="5376" width="8.85546875" style="43"/>
    <col min="5377" max="5377" width="14" style="43" customWidth="1"/>
    <col min="5378" max="5378" width="33.28515625" style="43" customWidth="1"/>
    <col min="5379" max="5379" width="11.7109375" style="43" customWidth="1"/>
    <col min="5380" max="5383" width="17.140625" style="43" customWidth="1"/>
    <col min="5384" max="5384" width="18.140625" style="43" customWidth="1"/>
    <col min="5385" max="5385" width="20.140625" style="43" customWidth="1"/>
    <col min="5386" max="5632" width="8.85546875" style="43"/>
    <col min="5633" max="5633" width="14" style="43" customWidth="1"/>
    <col min="5634" max="5634" width="33.28515625" style="43" customWidth="1"/>
    <col min="5635" max="5635" width="11.7109375" style="43" customWidth="1"/>
    <col min="5636" max="5639" width="17.140625" style="43" customWidth="1"/>
    <col min="5640" max="5640" width="18.140625" style="43" customWidth="1"/>
    <col min="5641" max="5641" width="20.140625" style="43" customWidth="1"/>
    <col min="5642" max="5888" width="8.85546875" style="43"/>
    <col min="5889" max="5889" width="14" style="43" customWidth="1"/>
    <col min="5890" max="5890" width="33.28515625" style="43" customWidth="1"/>
    <col min="5891" max="5891" width="11.7109375" style="43" customWidth="1"/>
    <col min="5892" max="5895" width="17.140625" style="43" customWidth="1"/>
    <col min="5896" max="5896" width="18.140625" style="43" customWidth="1"/>
    <col min="5897" max="5897" width="20.140625" style="43" customWidth="1"/>
    <col min="5898" max="6144" width="8.85546875" style="43"/>
    <col min="6145" max="6145" width="14" style="43" customWidth="1"/>
    <col min="6146" max="6146" width="33.28515625" style="43" customWidth="1"/>
    <col min="6147" max="6147" width="11.7109375" style="43" customWidth="1"/>
    <col min="6148" max="6151" width="17.140625" style="43" customWidth="1"/>
    <col min="6152" max="6152" width="18.140625" style="43" customWidth="1"/>
    <col min="6153" max="6153" width="20.140625" style="43" customWidth="1"/>
    <col min="6154" max="6400" width="8.85546875" style="43"/>
    <col min="6401" max="6401" width="14" style="43" customWidth="1"/>
    <col min="6402" max="6402" width="33.28515625" style="43" customWidth="1"/>
    <col min="6403" max="6403" width="11.7109375" style="43" customWidth="1"/>
    <col min="6404" max="6407" width="17.140625" style="43" customWidth="1"/>
    <col min="6408" max="6408" width="18.140625" style="43" customWidth="1"/>
    <col min="6409" max="6409" width="20.140625" style="43" customWidth="1"/>
    <col min="6410" max="6656" width="8.85546875" style="43"/>
    <col min="6657" max="6657" width="14" style="43" customWidth="1"/>
    <col min="6658" max="6658" width="33.28515625" style="43" customWidth="1"/>
    <col min="6659" max="6659" width="11.7109375" style="43" customWidth="1"/>
    <col min="6660" max="6663" width="17.140625" style="43" customWidth="1"/>
    <col min="6664" max="6664" width="18.140625" style="43" customWidth="1"/>
    <col min="6665" max="6665" width="20.140625" style="43" customWidth="1"/>
    <col min="6666" max="6912" width="8.85546875" style="43"/>
    <col min="6913" max="6913" width="14" style="43" customWidth="1"/>
    <col min="6914" max="6914" width="33.28515625" style="43" customWidth="1"/>
    <col min="6915" max="6915" width="11.7109375" style="43" customWidth="1"/>
    <col min="6916" max="6919" width="17.140625" style="43" customWidth="1"/>
    <col min="6920" max="6920" width="18.140625" style="43" customWidth="1"/>
    <col min="6921" max="6921" width="20.140625" style="43" customWidth="1"/>
    <col min="6922" max="7168" width="8.85546875" style="43"/>
    <col min="7169" max="7169" width="14" style="43" customWidth="1"/>
    <col min="7170" max="7170" width="33.28515625" style="43" customWidth="1"/>
    <col min="7171" max="7171" width="11.7109375" style="43" customWidth="1"/>
    <col min="7172" max="7175" width="17.140625" style="43" customWidth="1"/>
    <col min="7176" max="7176" width="18.140625" style="43" customWidth="1"/>
    <col min="7177" max="7177" width="20.140625" style="43" customWidth="1"/>
    <col min="7178" max="7424" width="8.85546875" style="43"/>
    <col min="7425" max="7425" width="14" style="43" customWidth="1"/>
    <col min="7426" max="7426" width="33.28515625" style="43" customWidth="1"/>
    <col min="7427" max="7427" width="11.7109375" style="43" customWidth="1"/>
    <col min="7428" max="7431" width="17.140625" style="43" customWidth="1"/>
    <col min="7432" max="7432" width="18.140625" style="43" customWidth="1"/>
    <col min="7433" max="7433" width="20.140625" style="43" customWidth="1"/>
    <col min="7434" max="7680" width="8.85546875" style="43"/>
    <col min="7681" max="7681" width="14" style="43" customWidth="1"/>
    <col min="7682" max="7682" width="33.28515625" style="43" customWidth="1"/>
    <col min="7683" max="7683" width="11.7109375" style="43" customWidth="1"/>
    <col min="7684" max="7687" width="17.140625" style="43" customWidth="1"/>
    <col min="7688" max="7688" width="18.140625" style="43" customWidth="1"/>
    <col min="7689" max="7689" width="20.140625" style="43" customWidth="1"/>
    <col min="7690" max="7936" width="8.85546875" style="43"/>
    <col min="7937" max="7937" width="14" style="43" customWidth="1"/>
    <col min="7938" max="7938" width="33.28515625" style="43" customWidth="1"/>
    <col min="7939" max="7939" width="11.7109375" style="43" customWidth="1"/>
    <col min="7940" max="7943" width="17.140625" style="43" customWidth="1"/>
    <col min="7944" max="7944" width="18.140625" style="43" customWidth="1"/>
    <col min="7945" max="7945" width="20.140625" style="43" customWidth="1"/>
    <col min="7946" max="8192" width="8.85546875" style="43"/>
    <col min="8193" max="8193" width="14" style="43" customWidth="1"/>
    <col min="8194" max="8194" width="33.28515625" style="43" customWidth="1"/>
    <col min="8195" max="8195" width="11.7109375" style="43" customWidth="1"/>
    <col min="8196" max="8199" width="17.140625" style="43" customWidth="1"/>
    <col min="8200" max="8200" width="18.140625" style="43" customWidth="1"/>
    <col min="8201" max="8201" width="20.140625" style="43" customWidth="1"/>
    <col min="8202" max="8448" width="8.85546875" style="43"/>
    <col min="8449" max="8449" width="14" style="43" customWidth="1"/>
    <col min="8450" max="8450" width="33.28515625" style="43" customWidth="1"/>
    <col min="8451" max="8451" width="11.7109375" style="43" customWidth="1"/>
    <col min="8452" max="8455" width="17.140625" style="43" customWidth="1"/>
    <col min="8456" max="8456" width="18.140625" style="43" customWidth="1"/>
    <col min="8457" max="8457" width="20.140625" style="43" customWidth="1"/>
    <col min="8458" max="8704" width="8.85546875" style="43"/>
    <col min="8705" max="8705" width="14" style="43" customWidth="1"/>
    <col min="8706" max="8706" width="33.28515625" style="43" customWidth="1"/>
    <col min="8707" max="8707" width="11.7109375" style="43" customWidth="1"/>
    <col min="8708" max="8711" width="17.140625" style="43" customWidth="1"/>
    <col min="8712" max="8712" width="18.140625" style="43" customWidth="1"/>
    <col min="8713" max="8713" width="20.140625" style="43" customWidth="1"/>
    <col min="8714" max="8960" width="8.85546875" style="43"/>
    <col min="8961" max="8961" width="14" style="43" customWidth="1"/>
    <col min="8962" max="8962" width="33.28515625" style="43" customWidth="1"/>
    <col min="8963" max="8963" width="11.7109375" style="43" customWidth="1"/>
    <col min="8964" max="8967" width="17.140625" style="43" customWidth="1"/>
    <col min="8968" max="8968" width="18.140625" style="43" customWidth="1"/>
    <col min="8969" max="8969" width="20.140625" style="43" customWidth="1"/>
    <col min="8970" max="9216" width="8.85546875" style="43"/>
    <col min="9217" max="9217" width="14" style="43" customWidth="1"/>
    <col min="9218" max="9218" width="33.28515625" style="43" customWidth="1"/>
    <col min="9219" max="9219" width="11.7109375" style="43" customWidth="1"/>
    <col min="9220" max="9223" width="17.140625" style="43" customWidth="1"/>
    <col min="9224" max="9224" width="18.140625" style="43" customWidth="1"/>
    <col min="9225" max="9225" width="20.140625" style="43" customWidth="1"/>
    <col min="9226" max="9472" width="8.85546875" style="43"/>
    <col min="9473" max="9473" width="14" style="43" customWidth="1"/>
    <col min="9474" max="9474" width="33.28515625" style="43" customWidth="1"/>
    <col min="9475" max="9475" width="11.7109375" style="43" customWidth="1"/>
    <col min="9476" max="9479" width="17.140625" style="43" customWidth="1"/>
    <col min="9480" max="9480" width="18.140625" style="43" customWidth="1"/>
    <col min="9481" max="9481" width="20.140625" style="43" customWidth="1"/>
    <col min="9482" max="9728" width="8.85546875" style="43"/>
    <col min="9729" max="9729" width="14" style="43" customWidth="1"/>
    <col min="9730" max="9730" width="33.28515625" style="43" customWidth="1"/>
    <col min="9731" max="9731" width="11.7109375" style="43" customWidth="1"/>
    <col min="9732" max="9735" width="17.140625" style="43" customWidth="1"/>
    <col min="9736" max="9736" width="18.140625" style="43" customWidth="1"/>
    <col min="9737" max="9737" width="20.140625" style="43" customWidth="1"/>
    <col min="9738" max="9984" width="8.85546875" style="43"/>
    <col min="9985" max="9985" width="14" style="43" customWidth="1"/>
    <col min="9986" max="9986" width="33.28515625" style="43" customWidth="1"/>
    <col min="9987" max="9987" width="11.7109375" style="43" customWidth="1"/>
    <col min="9988" max="9991" width="17.140625" style="43" customWidth="1"/>
    <col min="9992" max="9992" width="18.140625" style="43" customWidth="1"/>
    <col min="9993" max="9993" width="20.140625" style="43" customWidth="1"/>
    <col min="9994" max="10240" width="8.85546875" style="43"/>
    <col min="10241" max="10241" width="14" style="43" customWidth="1"/>
    <col min="10242" max="10242" width="33.28515625" style="43" customWidth="1"/>
    <col min="10243" max="10243" width="11.7109375" style="43" customWidth="1"/>
    <col min="10244" max="10247" width="17.140625" style="43" customWidth="1"/>
    <col min="10248" max="10248" width="18.140625" style="43" customWidth="1"/>
    <col min="10249" max="10249" width="20.140625" style="43" customWidth="1"/>
    <col min="10250" max="10496" width="8.85546875" style="43"/>
    <col min="10497" max="10497" width="14" style="43" customWidth="1"/>
    <col min="10498" max="10498" width="33.28515625" style="43" customWidth="1"/>
    <col min="10499" max="10499" width="11.7109375" style="43" customWidth="1"/>
    <col min="10500" max="10503" width="17.140625" style="43" customWidth="1"/>
    <col min="10504" max="10504" width="18.140625" style="43" customWidth="1"/>
    <col min="10505" max="10505" width="20.140625" style="43" customWidth="1"/>
    <col min="10506" max="10752" width="8.85546875" style="43"/>
    <col min="10753" max="10753" width="14" style="43" customWidth="1"/>
    <col min="10754" max="10754" width="33.28515625" style="43" customWidth="1"/>
    <col min="10755" max="10755" width="11.7109375" style="43" customWidth="1"/>
    <col min="10756" max="10759" width="17.140625" style="43" customWidth="1"/>
    <col min="10760" max="10760" width="18.140625" style="43" customWidth="1"/>
    <col min="10761" max="10761" width="20.140625" style="43" customWidth="1"/>
    <col min="10762" max="11008" width="8.85546875" style="43"/>
    <col min="11009" max="11009" width="14" style="43" customWidth="1"/>
    <col min="11010" max="11010" width="33.28515625" style="43" customWidth="1"/>
    <col min="11011" max="11011" width="11.7109375" style="43" customWidth="1"/>
    <col min="11012" max="11015" width="17.140625" style="43" customWidth="1"/>
    <col min="11016" max="11016" width="18.140625" style="43" customWidth="1"/>
    <col min="11017" max="11017" width="20.140625" style="43" customWidth="1"/>
    <col min="11018" max="11264" width="8.85546875" style="43"/>
    <col min="11265" max="11265" width="14" style="43" customWidth="1"/>
    <col min="11266" max="11266" width="33.28515625" style="43" customWidth="1"/>
    <col min="11267" max="11267" width="11.7109375" style="43" customWidth="1"/>
    <col min="11268" max="11271" width="17.140625" style="43" customWidth="1"/>
    <col min="11272" max="11272" width="18.140625" style="43" customWidth="1"/>
    <col min="11273" max="11273" width="20.140625" style="43" customWidth="1"/>
    <col min="11274" max="11520" width="8.85546875" style="43"/>
    <col min="11521" max="11521" width="14" style="43" customWidth="1"/>
    <col min="11522" max="11522" width="33.28515625" style="43" customWidth="1"/>
    <col min="11523" max="11523" width="11.7109375" style="43" customWidth="1"/>
    <col min="11524" max="11527" width="17.140625" style="43" customWidth="1"/>
    <col min="11528" max="11528" width="18.140625" style="43" customWidth="1"/>
    <col min="11529" max="11529" width="20.140625" style="43" customWidth="1"/>
    <col min="11530" max="11776" width="8.85546875" style="43"/>
    <col min="11777" max="11777" width="14" style="43" customWidth="1"/>
    <col min="11778" max="11778" width="33.28515625" style="43" customWidth="1"/>
    <col min="11779" max="11779" width="11.7109375" style="43" customWidth="1"/>
    <col min="11780" max="11783" width="17.140625" style="43" customWidth="1"/>
    <col min="11784" max="11784" width="18.140625" style="43" customWidth="1"/>
    <col min="11785" max="11785" width="20.140625" style="43" customWidth="1"/>
    <col min="11786" max="12032" width="8.85546875" style="43"/>
    <col min="12033" max="12033" width="14" style="43" customWidth="1"/>
    <col min="12034" max="12034" width="33.28515625" style="43" customWidth="1"/>
    <col min="12035" max="12035" width="11.7109375" style="43" customWidth="1"/>
    <col min="12036" max="12039" width="17.140625" style="43" customWidth="1"/>
    <col min="12040" max="12040" width="18.140625" style="43" customWidth="1"/>
    <col min="12041" max="12041" width="20.140625" style="43" customWidth="1"/>
    <col min="12042" max="12288" width="8.85546875" style="43"/>
    <col min="12289" max="12289" width="14" style="43" customWidth="1"/>
    <col min="12290" max="12290" width="33.28515625" style="43" customWidth="1"/>
    <col min="12291" max="12291" width="11.7109375" style="43" customWidth="1"/>
    <col min="12292" max="12295" width="17.140625" style="43" customWidth="1"/>
    <col min="12296" max="12296" width="18.140625" style="43" customWidth="1"/>
    <col min="12297" max="12297" width="20.140625" style="43" customWidth="1"/>
    <col min="12298" max="12544" width="8.85546875" style="43"/>
    <col min="12545" max="12545" width="14" style="43" customWidth="1"/>
    <col min="12546" max="12546" width="33.28515625" style="43" customWidth="1"/>
    <col min="12547" max="12547" width="11.7109375" style="43" customWidth="1"/>
    <col min="12548" max="12551" width="17.140625" style="43" customWidth="1"/>
    <col min="12552" max="12552" width="18.140625" style="43" customWidth="1"/>
    <col min="12553" max="12553" width="20.140625" style="43" customWidth="1"/>
    <col min="12554" max="12800" width="8.85546875" style="43"/>
    <col min="12801" max="12801" width="14" style="43" customWidth="1"/>
    <col min="12802" max="12802" width="33.28515625" style="43" customWidth="1"/>
    <col min="12803" max="12803" width="11.7109375" style="43" customWidth="1"/>
    <col min="12804" max="12807" width="17.140625" style="43" customWidth="1"/>
    <col min="12808" max="12808" width="18.140625" style="43" customWidth="1"/>
    <col min="12809" max="12809" width="20.140625" style="43" customWidth="1"/>
    <col min="12810" max="13056" width="8.85546875" style="43"/>
    <col min="13057" max="13057" width="14" style="43" customWidth="1"/>
    <col min="13058" max="13058" width="33.28515625" style="43" customWidth="1"/>
    <col min="13059" max="13059" width="11.7109375" style="43" customWidth="1"/>
    <col min="13060" max="13063" width="17.140625" style="43" customWidth="1"/>
    <col min="13064" max="13064" width="18.140625" style="43" customWidth="1"/>
    <col min="13065" max="13065" width="20.140625" style="43" customWidth="1"/>
    <col min="13066" max="13312" width="8.85546875" style="43"/>
    <col min="13313" max="13313" width="14" style="43" customWidth="1"/>
    <col min="13314" max="13314" width="33.28515625" style="43" customWidth="1"/>
    <col min="13315" max="13315" width="11.7109375" style="43" customWidth="1"/>
    <col min="13316" max="13319" width="17.140625" style="43" customWidth="1"/>
    <col min="13320" max="13320" width="18.140625" style="43" customWidth="1"/>
    <col min="13321" max="13321" width="20.140625" style="43" customWidth="1"/>
    <col min="13322" max="13568" width="8.85546875" style="43"/>
    <col min="13569" max="13569" width="14" style="43" customWidth="1"/>
    <col min="13570" max="13570" width="33.28515625" style="43" customWidth="1"/>
    <col min="13571" max="13571" width="11.7109375" style="43" customWidth="1"/>
    <col min="13572" max="13575" width="17.140625" style="43" customWidth="1"/>
    <col min="13576" max="13576" width="18.140625" style="43" customWidth="1"/>
    <col min="13577" max="13577" width="20.140625" style="43" customWidth="1"/>
    <col min="13578" max="13824" width="8.85546875" style="43"/>
    <col min="13825" max="13825" width="14" style="43" customWidth="1"/>
    <col min="13826" max="13826" width="33.28515625" style="43" customWidth="1"/>
    <col min="13827" max="13827" width="11.7109375" style="43" customWidth="1"/>
    <col min="13828" max="13831" width="17.140625" style="43" customWidth="1"/>
    <col min="13832" max="13832" width="18.140625" style="43" customWidth="1"/>
    <col min="13833" max="13833" width="20.140625" style="43" customWidth="1"/>
    <col min="13834" max="14080" width="8.85546875" style="43"/>
    <col min="14081" max="14081" width="14" style="43" customWidth="1"/>
    <col min="14082" max="14082" width="33.28515625" style="43" customWidth="1"/>
    <col min="14083" max="14083" width="11.7109375" style="43" customWidth="1"/>
    <col min="14084" max="14087" width="17.140625" style="43" customWidth="1"/>
    <col min="14088" max="14088" width="18.140625" style="43" customWidth="1"/>
    <col min="14089" max="14089" width="20.140625" style="43" customWidth="1"/>
    <col min="14090" max="14336" width="8.85546875" style="43"/>
    <col min="14337" max="14337" width="14" style="43" customWidth="1"/>
    <col min="14338" max="14338" width="33.28515625" style="43" customWidth="1"/>
    <col min="14339" max="14339" width="11.7109375" style="43" customWidth="1"/>
    <col min="14340" max="14343" width="17.140625" style="43" customWidth="1"/>
    <col min="14344" max="14344" width="18.140625" style="43" customWidth="1"/>
    <col min="14345" max="14345" width="20.140625" style="43" customWidth="1"/>
    <col min="14346" max="14592" width="8.85546875" style="43"/>
    <col min="14593" max="14593" width="14" style="43" customWidth="1"/>
    <col min="14594" max="14594" width="33.28515625" style="43" customWidth="1"/>
    <col min="14595" max="14595" width="11.7109375" style="43" customWidth="1"/>
    <col min="14596" max="14599" width="17.140625" style="43" customWidth="1"/>
    <col min="14600" max="14600" width="18.140625" style="43" customWidth="1"/>
    <col min="14601" max="14601" width="20.140625" style="43" customWidth="1"/>
    <col min="14602" max="14848" width="8.85546875" style="43"/>
    <col min="14849" max="14849" width="14" style="43" customWidth="1"/>
    <col min="14850" max="14850" width="33.28515625" style="43" customWidth="1"/>
    <col min="14851" max="14851" width="11.7109375" style="43" customWidth="1"/>
    <col min="14852" max="14855" width="17.140625" style="43" customWidth="1"/>
    <col min="14856" max="14856" width="18.140625" style="43" customWidth="1"/>
    <col min="14857" max="14857" width="20.140625" style="43" customWidth="1"/>
    <col min="14858" max="15104" width="8.85546875" style="43"/>
    <col min="15105" max="15105" width="14" style="43" customWidth="1"/>
    <col min="15106" max="15106" width="33.28515625" style="43" customWidth="1"/>
    <col min="15107" max="15107" width="11.7109375" style="43" customWidth="1"/>
    <col min="15108" max="15111" width="17.140625" style="43" customWidth="1"/>
    <col min="15112" max="15112" width="18.140625" style="43" customWidth="1"/>
    <col min="15113" max="15113" width="20.140625" style="43" customWidth="1"/>
    <col min="15114" max="15360" width="8.85546875" style="43"/>
    <col min="15361" max="15361" width="14" style="43" customWidth="1"/>
    <col min="15362" max="15362" width="33.28515625" style="43" customWidth="1"/>
    <col min="15363" max="15363" width="11.7109375" style="43" customWidth="1"/>
    <col min="15364" max="15367" width="17.140625" style="43" customWidth="1"/>
    <col min="15368" max="15368" width="18.140625" style="43" customWidth="1"/>
    <col min="15369" max="15369" width="20.140625" style="43" customWidth="1"/>
    <col min="15370" max="15616" width="8.85546875" style="43"/>
    <col min="15617" max="15617" width="14" style="43" customWidth="1"/>
    <col min="15618" max="15618" width="33.28515625" style="43" customWidth="1"/>
    <col min="15619" max="15619" width="11.7109375" style="43" customWidth="1"/>
    <col min="15620" max="15623" width="17.140625" style="43" customWidth="1"/>
    <col min="15624" max="15624" width="18.140625" style="43" customWidth="1"/>
    <col min="15625" max="15625" width="20.140625" style="43" customWidth="1"/>
    <col min="15626" max="15872" width="8.85546875" style="43"/>
    <col min="15873" max="15873" width="14" style="43" customWidth="1"/>
    <col min="15874" max="15874" width="33.28515625" style="43" customWidth="1"/>
    <col min="15875" max="15875" width="11.7109375" style="43" customWidth="1"/>
    <col min="15876" max="15879" width="17.140625" style="43" customWidth="1"/>
    <col min="15880" max="15880" width="18.140625" style="43" customWidth="1"/>
    <col min="15881" max="15881" width="20.140625" style="43" customWidth="1"/>
    <col min="15882" max="16128" width="8.85546875" style="43"/>
    <col min="16129" max="16129" width="14" style="43" customWidth="1"/>
    <col min="16130" max="16130" width="33.28515625" style="43" customWidth="1"/>
    <col min="16131" max="16131" width="11.7109375" style="43" customWidth="1"/>
    <col min="16132" max="16135" width="17.140625" style="43" customWidth="1"/>
    <col min="16136" max="16136" width="18.140625" style="43" customWidth="1"/>
    <col min="16137" max="16137" width="20.140625" style="43" customWidth="1"/>
    <col min="16138" max="16383" width="8.85546875" style="43"/>
    <col min="16384" max="16384" width="8.85546875" style="43" customWidth="1"/>
  </cols>
  <sheetData>
    <row r="1" spans="1:34" s="47" customFormat="1" ht="96" customHeight="1" x14ac:dyDescent="0.25">
      <c r="A1" s="71" t="s">
        <v>0</v>
      </c>
      <c r="B1" s="71" t="s">
        <v>450</v>
      </c>
      <c r="C1" s="70" t="s">
        <v>449</v>
      </c>
      <c r="D1" s="74" t="s">
        <v>429</v>
      </c>
      <c r="E1" s="74" t="s">
        <v>451</v>
      </c>
      <c r="F1" s="74" t="s">
        <v>398</v>
      </c>
      <c r="G1" s="74" t="s">
        <v>740</v>
      </c>
      <c r="H1" s="65" t="s">
        <v>433</v>
      </c>
      <c r="I1" s="68" t="s">
        <v>2776</v>
      </c>
      <c r="J1" s="484" t="s">
        <v>2779</v>
      </c>
      <c r="K1" s="43" t="s">
        <v>2851</v>
      </c>
      <c r="L1" s="43" t="s">
        <v>2786</v>
      </c>
      <c r="M1" s="43"/>
      <c r="N1" s="43"/>
      <c r="O1" s="43"/>
      <c r="P1" s="43"/>
      <c r="Q1" s="43"/>
      <c r="R1" s="43"/>
      <c r="S1" s="43"/>
      <c r="T1" s="43"/>
      <c r="U1" s="43"/>
      <c r="V1" s="43"/>
      <c r="W1" s="43"/>
      <c r="X1" s="43"/>
      <c r="Y1" s="43"/>
      <c r="Z1" s="43"/>
      <c r="AA1" s="43"/>
      <c r="AB1" s="43"/>
      <c r="AC1" s="43"/>
      <c r="AD1" s="43"/>
      <c r="AE1" s="43"/>
      <c r="AF1" s="43"/>
      <c r="AG1" s="43"/>
      <c r="AH1" s="43"/>
    </row>
    <row r="2" spans="1:34" s="13" customFormat="1" ht="12.75" x14ac:dyDescent="0.2">
      <c r="A2" s="125">
        <v>1</v>
      </c>
      <c r="B2" s="149" t="s">
        <v>2692</v>
      </c>
      <c r="C2" s="180" t="s">
        <v>2</v>
      </c>
      <c r="D2" s="126" t="s">
        <v>395</v>
      </c>
      <c r="E2" s="126" t="s">
        <v>396</v>
      </c>
      <c r="F2" s="126" t="s">
        <v>399</v>
      </c>
      <c r="G2" s="126" t="s">
        <v>399</v>
      </c>
      <c r="H2" s="126" t="s">
        <v>434</v>
      </c>
      <c r="I2" s="127" t="s">
        <v>445</v>
      </c>
      <c r="J2" s="483" t="s">
        <v>2780</v>
      </c>
      <c r="K2" s="83" t="s">
        <v>2796</v>
      </c>
      <c r="L2" s="83"/>
      <c r="M2" s="83"/>
      <c r="N2" s="83"/>
      <c r="O2" s="83"/>
      <c r="P2" s="83"/>
      <c r="Q2" s="83"/>
      <c r="R2" s="83"/>
      <c r="S2" s="83"/>
      <c r="T2" s="83"/>
      <c r="U2" s="83"/>
      <c r="V2" s="83"/>
      <c r="W2" s="83"/>
      <c r="X2" s="83"/>
      <c r="Y2" s="83"/>
      <c r="Z2" s="83"/>
      <c r="AA2" s="83"/>
      <c r="AB2" s="83"/>
      <c r="AC2" s="83"/>
      <c r="AD2" s="83"/>
      <c r="AE2" s="83"/>
      <c r="AF2" s="83"/>
      <c r="AG2" s="83"/>
      <c r="AH2" s="83"/>
    </row>
    <row r="3" spans="1:34" s="13" customFormat="1" ht="25.5" x14ac:dyDescent="0.2">
      <c r="A3" s="125">
        <v>2</v>
      </c>
      <c r="B3" s="145" t="s">
        <v>2916</v>
      </c>
      <c r="C3" s="150" t="s">
        <v>307</v>
      </c>
      <c r="D3" s="128" t="s">
        <v>482</v>
      </c>
      <c r="E3" s="128" t="s">
        <v>388</v>
      </c>
      <c r="F3" s="126" t="s">
        <v>483</v>
      </c>
      <c r="G3" s="126" t="s">
        <v>483</v>
      </c>
      <c r="H3" s="126" t="s">
        <v>442</v>
      </c>
      <c r="I3" s="129" t="s">
        <v>2777</v>
      </c>
      <c r="J3" s="483" t="s">
        <v>2781</v>
      </c>
      <c r="K3" s="83" t="s">
        <v>2796</v>
      </c>
      <c r="L3" s="83"/>
      <c r="M3" s="83"/>
      <c r="N3" s="83"/>
      <c r="O3" s="83"/>
      <c r="P3" s="83"/>
      <c r="Q3" s="83"/>
      <c r="R3" s="83"/>
      <c r="S3" s="83"/>
      <c r="T3" s="83"/>
      <c r="U3" s="83"/>
      <c r="V3" s="83"/>
      <c r="W3" s="83"/>
      <c r="X3" s="83"/>
      <c r="Y3" s="83"/>
      <c r="Z3" s="83"/>
      <c r="AA3" s="83"/>
      <c r="AB3" s="83"/>
      <c r="AC3" s="83"/>
      <c r="AD3" s="83"/>
      <c r="AE3" s="83"/>
      <c r="AF3" s="83"/>
      <c r="AG3" s="83"/>
      <c r="AH3" s="83"/>
    </row>
    <row r="4" spans="1:34" s="13" customFormat="1" ht="12.75" x14ac:dyDescent="0.2">
      <c r="A4" s="125">
        <v>3</v>
      </c>
      <c r="B4" s="145" t="s">
        <v>309</v>
      </c>
      <c r="C4" s="150" t="s">
        <v>307</v>
      </c>
      <c r="D4" s="131" t="s">
        <v>383</v>
      </c>
      <c r="E4" s="131" t="s">
        <v>384</v>
      </c>
      <c r="F4" s="132" t="s">
        <v>426</v>
      </c>
      <c r="G4" s="132" t="s">
        <v>430</v>
      </c>
      <c r="H4" s="132" t="s">
        <v>434</v>
      </c>
      <c r="I4" s="127" t="s">
        <v>2778</v>
      </c>
      <c r="J4" s="517" t="s">
        <v>2976</v>
      </c>
      <c r="K4" s="453" t="s">
        <v>2796</v>
      </c>
      <c r="L4" s="453"/>
      <c r="M4" s="453"/>
      <c r="N4" s="453"/>
      <c r="O4" s="453"/>
      <c r="P4" s="453"/>
      <c r="Q4" s="453"/>
      <c r="R4" s="453"/>
      <c r="S4" s="453"/>
      <c r="T4" s="83"/>
      <c r="U4" s="83"/>
      <c r="V4" s="83"/>
      <c r="W4" s="83"/>
      <c r="X4" s="83"/>
      <c r="Y4" s="83"/>
      <c r="Z4" s="83"/>
      <c r="AA4" s="83"/>
      <c r="AB4" s="83"/>
      <c r="AC4" s="83"/>
      <c r="AD4" s="83"/>
      <c r="AE4" s="83"/>
      <c r="AF4" s="83"/>
      <c r="AG4" s="83"/>
      <c r="AH4" s="83"/>
    </row>
    <row r="5" spans="1:34" s="13" customFormat="1" ht="28.5" customHeight="1" x14ac:dyDescent="0.2">
      <c r="A5" s="125">
        <v>4</v>
      </c>
      <c r="B5" s="145" t="s">
        <v>2931</v>
      </c>
      <c r="C5" s="150" t="s">
        <v>307</v>
      </c>
      <c r="D5" s="131" t="s">
        <v>2</v>
      </c>
      <c r="E5" s="132" t="s">
        <v>390</v>
      </c>
      <c r="F5" s="132" t="s">
        <v>421</v>
      </c>
      <c r="G5" s="132" t="s">
        <v>422</v>
      </c>
      <c r="H5" s="132" t="s">
        <v>434</v>
      </c>
      <c r="I5" s="129" t="s">
        <v>2936</v>
      </c>
      <c r="J5" s="483"/>
      <c r="K5" s="453" t="s">
        <v>2796</v>
      </c>
      <c r="L5" s="83" t="s">
        <v>2914</v>
      </c>
      <c r="M5" s="83"/>
      <c r="N5" s="83"/>
      <c r="O5" s="453"/>
      <c r="P5" s="83"/>
      <c r="Q5" s="83"/>
      <c r="R5" s="83" t="s">
        <v>2840</v>
      </c>
      <c r="S5" s="83"/>
      <c r="T5" s="83"/>
      <c r="U5" s="83"/>
      <c r="V5" s="83"/>
      <c r="W5" s="83"/>
      <c r="X5" s="83"/>
      <c r="Y5" s="83"/>
      <c r="Z5" s="83"/>
      <c r="AA5" s="83"/>
      <c r="AB5" s="83"/>
      <c r="AC5" s="83"/>
      <c r="AD5" s="83"/>
      <c r="AE5" s="83"/>
      <c r="AF5" s="83"/>
      <c r="AG5" s="83"/>
      <c r="AH5" s="83"/>
    </row>
    <row r="6" spans="1:34" s="13" customFormat="1" ht="13.9" customHeight="1" x14ac:dyDescent="0.2">
      <c r="A6" s="125">
        <v>5</v>
      </c>
      <c r="B6" s="149" t="s">
        <v>375</v>
      </c>
      <c r="C6" s="150" t="s">
        <v>307</v>
      </c>
      <c r="D6" s="131" t="s">
        <v>2</v>
      </c>
      <c r="E6" s="132" t="s">
        <v>391</v>
      </c>
      <c r="F6" s="132" t="s">
        <v>421</v>
      </c>
      <c r="G6" s="132" t="s">
        <v>422</v>
      </c>
      <c r="H6" s="126" t="s">
        <v>2932</v>
      </c>
      <c r="I6" s="129" t="s">
        <v>2939</v>
      </c>
      <c r="J6" s="517" t="s">
        <v>2977</v>
      </c>
      <c r="K6" s="453" t="s">
        <v>2796</v>
      </c>
      <c r="L6" s="83" t="s">
        <v>2915</v>
      </c>
      <c r="M6" s="83"/>
      <c r="N6" s="83"/>
      <c r="P6" s="83"/>
      <c r="Q6" s="83"/>
      <c r="R6" s="13" t="s">
        <v>2841</v>
      </c>
      <c r="S6" s="83"/>
      <c r="T6" s="83"/>
      <c r="U6" s="83"/>
      <c r="V6" s="83"/>
      <c r="W6" s="83"/>
      <c r="X6" s="83"/>
      <c r="Y6" s="83"/>
      <c r="Z6" s="83"/>
      <c r="AA6" s="83"/>
      <c r="AB6" s="83"/>
      <c r="AC6" s="83"/>
      <c r="AD6" s="83"/>
      <c r="AE6" s="83"/>
      <c r="AF6" s="83"/>
      <c r="AG6" s="83"/>
      <c r="AH6" s="83"/>
    </row>
    <row r="7" spans="1:34" s="13" customFormat="1" ht="12.75" x14ac:dyDescent="0.2">
      <c r="A7" s="125">
        <v>6</v>
      </c>
      <c r="B7" s="148" t="s">
        <v>311</v>
      </c>
      <c r="C7" s="150" t="s">
        <v>307</v>
      </c>
      <c r="D7" s="128" t="s">
        <v>2</v>
      </c>
      <c r="E7" s="128" t="s">
        <v>2</v>
      </c>
      <c r="F7" s="126" t="s">
        <v>423</v>
      </c>
      <c r="G7" s="126" t="s">
        <v>401</v>
      </c>
      <c r="H7" s="126" t="s">
        <v>484</v>
      </c>
      <c r="I7" s="127" t="s">
        <v>2637</v>
      </c>
      <c r="J7" s="517" t="s">
        <v>2781</v>
      </c>
      <c r="K7" s="453" t="s">
        <v>2796</v>
      </c>
      <c r="L7" s="453"/>
      <c r="M7" s="83"/>
      <c r="N7" s="83"/>
      <c r="O7" s="83"/>
      <c r="P7" s="83"/>
      <c r="Q7" s="83"/>
      <c r="R7" s="83"/>
      <c r="S7" s="83"/>
      <c r="T7" s="83"/>
      <c r="U7" s="83"/>
      <c r="V7" s="83"/>
      <c r="W7" s="83"/>
      <c r="X7" s="83"/>
      <c r="Y7" s="83"/>
      <c r="Z7" s="83"/>
      <c r="AA7" s="83"/>
      <c r="AB7" s="83"/>
      <c r="AC7" s="83"/>
      <c r="AD7" s="83"/>
      <c r="AE7" s="83"/>
      <c r="AF7" s="83"/>
      <c r="AG7" s="83"/>
      <c r="AH7" s="83"/>
    </row>
    <row r="8" spans="1:34" s="13" customFormat="1" ht="12.75" x14ac:dyDescent="0.2">
      <c r="A8" s="125">
        <v>7</v>
      </c>
      <c r="B8" s="148" t="s">
        <v>627</v>
      </c>
      <c r="C8" s="150" t="s">
        <v>307</v>
      </c>
      <c r="D8" s="126" t="s">
        <v>525</v>
      </c>
      <c r="E8" s="126" t="s">
        <v>482</v>
      </c>
      <c r="F8" s="126" t="s">
        <v>526</v>
      </c>
      <c r="G8" s="126" t="s">
        <v>526</v>
      </c>
      <c r="H8" s="126" t="s">
        <v>577</v>
      </c>
      <c r="I8" s="127" t="s">
        <v>605</v>
      </c>
      <c r="J8" s="483"/>
      <c r="K8" s="548"/>
      <c r="L8" s="83" t="s">
        <v>2982</v>
      </c>
      <c r="M8" s="83"/>
      <c r="N8" s="83"/>
      <c r="O8" s="83"/>
      <c r="P8" s="83"/>
      <c r="Q8" s="83"/>
      <c r="R8" s="83"/>
      <c r="S8" s="83"/>
      <c r="T8" s="83"/>
      <c r="U8" s="83"/>
      <c r="V8" s="83"/>
      <c r="W8" s="83"/>
      <c r="X8" s="83"/>
      <c r="Y8" s="83"/>
      <c r="Z8" s="83"/>
      <c r="AA8" s="83"/>
      <c r="AB8" s="83"/>
      <c r="AC8" s="83"/>
      <c r="AD8" s="83"/>
      <c r="AE8" s="83"/>
      <c r="AF8" s="83"/>
      <c r="AG8" s="83"/>
      <c r="AH8" s="83"/>
    </row>
    <row r="9" spans="1:34" s="13" customFormat="1" ht="38.25" x14ac:dyDescent="0.2">
      <c r="A9" s="125">
        <v>8</v>
      </c>
      <c r="B9" s="148" t="s">
        <v>628</v>
      </c>
      <c r="C9" s="150" t="s">
        <v>307</v>
      </c>
      <c r="D9" s="128" t="s">
        <v>2</v>
      </c>
      <c r="E9" s="128" t="s">
        <v>2</v>
      </c>
      <c r="F9" s="126" t="s">
        <v>526</v>
      </c>
      <c r="G9" s="126" t="s">
        <v>526</v>
      </c>
      <c r="H9" s="126" t="s">
        <v>578</v>
      </c>
      <c r="I9" s="127" t="s">
        <v>606</v>
      </c>
      <c r="J9" s="483"/>
      <c r="K9" s="548"/>
      <c r="L9" s="83" t="s">
        <v>2801</v>
      </c>
      <c r="M9" s="83"/>
      <c r="N9" s="83"/>
      <c r="O9" s="83"/>
      <c r="P9" s="83"/>
      <c r="Q9" s="83"/>
      <c r="R9" s="83"/>
      <c r="S9" s="83"/>
      <c r="T9" s="83"/>
      <c r="U9" s="83"/>
      <c r="V9" s="83"/>
      <c r="W9" s="83"/>
      <c r="X9" s="83"/>
      <c r="Y9" s="83"/>
      <c r="Z9" s="83"/>
      <c r="AA9" s="83"/>
      <c r="AB9" s="83"/>
      <c r="AC9" s="83"/>
      <c r="AD9" s="83"/>
      <c r="AE9" s="83"/>
      <c r="AF9" s="83"/>
      <c r="AG9" s="83"/>
      <c r="AH9" s="83"/>
    </row>
    <row r="10" spans="1:34" s="13" customFormat="1" ht="38.25" x14ac:dyDescent="0.2">
      <c r="A10" s="125">
        <v>9</v>
      </c>
      <c r="B10" s="148" t="s">
        <v>2636</v>
      </c>
      <c r="C10" s="150" t="s">
        <v>307</v>
      </c>
      <c r="D10" s="128" t="s">
        <v>2</v>
      </c>
      <c r="E10" s="128" t="s">
        <v>2</v>
      </c>
      <c r="F10" s="126" t="s">
        <v>526</v>
      </c>
      <c r="G10" s="126" t="s">
        <v>526</v>
      </c>
      <c r="H10" s="126" t="s">
        <v>578</v>
      </c>
      <c r="I10" s="127" t="s">
        <v>606</v>
      </c>
      <c r="J10" s="483"/>
      <c r="K10" s="548"/>
      <c r="M10" s="83"/>
      <c r="N10" s="83"/>
      <c r="O10" s="83"/>
      <c r="P10" s="83"/>
      <c r="Q10" s="83"/>
      <c r="R10" s="83"/>
      <c r="S10" s="83"/>
      <c r="T10" s="83"/>
      <c r="U10" s="83"/>
      <c r="V10" s="83"/>
      <c r="W10" s="83"/>
      <c r="X10" s="83"/>
      <c r="Y10" s="83"/>
      <c r="Z10" s="83"/>
      <c r="AA10" s="83"/>
      <c r="AB10" s="83"/>
      <c r="AC10" s="83"/>
      <c r="AD10" s="83"/>
      <c r="AE10" s="83"/>
      <c r="AF10" s="83"/>
      <c r="AG10" s="83"/>
      <c r="AH10" s="83"/>
    </row>
    <row r="11" spans="1:34" s="13" customFormat="1" ht="25.5" x14ac:dyDescent="0.2">
      <c r="A11" s="125">
        <v>10</v>
      </c>
      <c r="B11" s="148" t="s">
        <v>2638</v>
      </c>
      <c r="C11" s="150" t="s">
        <v>307</v>
      </c>
      <c r="D11" s="128" t="s">
        <v>2</v>
      </c>
      <c r="E11" s="128" t="s">
        <v>2</v>
      </c>
      <c r="F11" s="126" t="s">
        <v>527</v>
      </c>
      <c r="G11" s="126" t="s">
        <v>532</v>
      </c>
      <c r="H11" s="126" t="s">
        <v>434</v>
      </c>
      <c r="I11" s="127" t="s">
        <v>615</v>
      </c>
      <c r="J11" s="483"/>
      <c r="K11" s="548"/>
      <c r="L11" s="595" t="s">
        <v>2824</v>
      </c>
      <c r="M11" s="595"/>
      <c r="N11" s="595"/>
      <c r="O11" s="595"/>
      <c r="P11" s="595"/>
      <c r="Q11" s="595"/>
      <c r="R11" s="595"/>
      <c r="S11" s="595"/>
      <c r="T11" s="595"/>
      <c r="U11" s="595"/>
      <c r="V11" s="595"/>
      <c r="W11" s="83"/>
      <c r="X11" s="83"/>
      <c r="Y11" s="83"/>
      <c r="Z11" s="83"/>
      <c r="AA11" s="83"/>
      <c r="AB11" s="83"/>
      <c r="AC11" s="83"/>
      <c r="AD11" s="83"/>
      <c r="AE11" s="83"/>
      <c r="AF11" s="83"/>
      <c r="AG11" s="83"/>
      <c r="AH11" s="83"/>
    </row>
    <row r="12" spans="1:34" s="13" customFormat="1" ht="38.25" x14ac:dyDescent="0.2">
      <c r="A12" s="125">
        <v>11</v>
      </c>
      <c r="B12" s="148" t="s">
        <v>631</v>
      </c>
      <c r="C12" s="150" t="s">
        <v>307</v>
      </c>
      <c r="D12" s="128" t="s">
        <v>2</v>
      </c>
      <c r="E12" s="128" t="s">
        <v>2</v>
      </c>
      <c r="F12" s="126" t="s">
        <v>527</v>
      </c>
      <c r="G12" s="126" t="s">
        <v>532</v>
      </c>
      <c r="H12" s="126" t="s">
        <v>578</v>
      </c>
      <c r="I12" s="127" t="s">
        <v>606</v>
      </c>
      <c r="J12" s="483"/>
      <c r="K12" s="548"/>
      <c r="L12" s="83"/>
      <c r="M12" s="83"/>
      <c r="N12" s="83"/>
      <c r="O12" s="83"/>
      <c r="P12" s="83"/>
      <c r="Q12" s="83"/>
      <c r="R12" s="83"/>
      <c r="S12" s="83"/>
      <c r="T12" s="83"/>
      <c r="U12" s="83"/>
      <c r="V12" s="83"/>
      <c r="W12" s="83"/>
      <c r="X12" s="83"/>
      <c r="Y12" s="83"/>
      <c r="Z12" s="83"/>
      <c r="AA12" s="83"/>
      <c r="AB12" s="83"/>
      <c r="AC12" s="83"/>
      <c r="AD12" s="83"/>
      <c r="AE12" s="83"/>
      <c r="AF12" s="83"/>
      <c r="AG12" s="83"/>
      <c r="AH12" s="83"/>
    </row>
    <row r="13" spans="1:34" s="13" customFormat="1" ht="12.75" x14ac:dyDescent="0.2">
      <c r="A13" s="125">
        <v>12</v>
      </c>
      <c r="B13" s="149" t="s">
        <v>5</v>
      </c>
      <c r="C13" s="150" t="s">
        <v>307</v>
      </c>
      <c r="D13" s="126" t="s">
        <v>385</v>
      </c>
      <c r="E13" s="126" t="s">
        <v>392</v>
      </c>
      <c r="F13" s="126" t="s">
        <v>402</v>
      </c>
      <c r="G13" s="126" t="s">
        <v>403</v>
      </c>
      <c r="H13" s="126" t="s">
        <v>436</v>
      </c>
      <c r="I13" s="129" t="s">
        <v>2622</v>
      </c>
      <c r="J13" s="517" t="s">
        <v>2785</v>
      </c>
      <c r="K13" s="83" t="s">
        <v>2796</v>
      </c>
      <c r="L13" s="83"/>
      <c r="M13" s="83"/>
      <c r="N13" s="83"/>
      <c r="O13" s="83"/>
      <c r="P13" s="83"/>
      <c r="Q13" s="83"/>
      <c r="R13" s="83"/>
      <c r="S13" s="83"/>
      <c r="T13" s="83"/>
      <c r="U13" s="83"/>
      <c r="V13" s="83"/>
      <c r="W13" s="83"/>
      <c r="X13" s="83"/>
      <c r="Y13" s="83"/>
      <c r="Z13" s="83"/>
      <c r="AA13" s="83"/>
      <c r="AB13" s="83"/>
      <c r="AC13" s="83"/>
      <c r="AD13" s="83"/>
      <c r="AE13" s="83"/>
      <c r="AF13" s="83"/>
      <c r="AG13" s="83"/>
      <c r="AH13" s="83"/>
    </row>
    <row r="14" spans="1:34" s="13" customFormat="1" ht="25.5" x14ac:dyDescent="0.2">
      <c r="A14" s="125">
        <v>13</v>
      </c>
      <c r="B14" s="149" t="s">
        <v>312</v>
      </c>
      <c r="C14" s="150" t="s">
        <v>307</v>
      </c>
      <c r="D14" s="126" t="s">
        <v>393</v>
      </c>
      <c r="E14" s="126" t="s">
        <v>394</v>
      </c>
      <c r="F14" s="126" t="s">
        <v>424</v>
      </c>
      <c r="G14" s="126" t="s">
        <v>425</v>
      </c>
      <c r="H14" s="126" t="s">
        <v>437</v>
      </c>
      <c r="I14" s="129" t="s">
        <v>787</v>
      </c>
      <c r="J14" s="517" t="s">
        <v>2950</v>
      </c>
      <c r="K14" s="83"/>
      <c r="L14" s="83" t="s">
        <v>2825</v>
      </c>
      <c r="M14" s="83"/>
      <c r="N14" s="83" t="s">
        <v>2828</v>
      </c>
      <c r="O14" s="83"/>
      <c r="P14" s="453" t="s">
        <v>2826</v>
      </c>
      <c r="Q14" s="83"/>
      <c r="R14" s="83"/>
      <c r="S14" s="453" t="s">
        <v>2827</v>
      </c>
      <c r="T14" s="83"/>
      <c r="U14" s="453" t="s">
        <v>785</v>
      </c>
      <c r="V14" s="83"/>
      <c r="W14" s="83"/>
      <c r="X14" s="83"/>
      <c r="Y14" s="83"/>
      <c r="Z14" s="453" t="s">
        <v>494</v>
      </c>
      <c r="AA14" s="83"/>
      <c r="AB14" s="83"/>
      <c r="AC14" s="83"/>
      <c r="AD14" s="83"/>
      <c r="AE14" s="83"/>
      <c r="AF14" s="83"/>
      <c r="AG14" s="83"/>
      <c r="AH14" s="83"/>
    </row>
    <row r="15" spans="1:34" s="13" customFormat="1" ht="25.5" x14ac:dyDescent="0.2">
      <c r="A15" s="125">
        <v>14</v>
      </c>
      <c r="B15" s="149" t="s">
        <v>313</v>
      </c>
      <c r="C15" s="150" t="s">
        <v>307</v>
      </c>
      <c r="D15" s="128" t="s">
        <v>2</v>
      </c>
      <c r="E15" s="126" t="s">
        <v>485</v>
      </c>
      <c r="F15" s="126" t="s">
        <v>404</v>
      </c>
      <c r="G15" s="126" t="s">
        <v>400</v>
      </c>
      <c r="H15" s="126" t="s">
        <v>438</v>
      </c>
      <c r="I15" s="127" t="s">
        <v>446</v>
      </c>
      <c r="J15" s="517" t="s">
        <v>2954</v>
      </c>
      <c r="K15" s="453" t="s">
        <v>2796</v>
      </c>
      <c r="M15" s="83"/>
      <c r="N15" s="83"/>
      <c r="O15" s="83"/>
      <c r="P15" s="453"/>
      <c r="Q15" s="83"/>
      <c r="R15" s="83"/>
      <c r="S15" s="83"/>
      <c r="T15" s="83"/>
      <c r="U15" s="83"/>
      <c r="V15" s="83"/>
      <c r="W15" s="83"/>
      <c r="X15" s="83"/>
      <c r="Y15" s="83"/>
      <c r="Z15" s="83"/>
      <c r="AA15" s="83"/>
      <c r="AB15" s="83"/>
      <c r="AC15" s="83"/>
      <c r="AD15" s="83"/>
      <c r="AE15" s="83"/>
      <c r="AF15" s="83"/>
      <c r="AG15" s="83"/>
      <c r="AH15" s="83"/>
    </row>
    <row r="16" spans="1:34" s="13" customFormat="1" ht="12.75" x14ac:dyDescent="0.2">
      <c r="A16" s="125">
        <v>15</v>
      </c>
      <c r="B16" s="148" t="s">
        <v>2653</v>
      </c>
      <c r="C16" s="150" t="s">
        <v>307</v>
      </c>
      <c r="D16" s="128" t="s">
        <v>2</v>
      </c>
      <c r="E16" s="128" t="s">
        <v>2</v>
      </c>
      <c r="F16" s="128" t="s">
        <v>2</v>
      </c>
      <c r="G16" s="128" t="s">
        <v>2</v>
      </c>
      <c r="H16" s="126" t="s">
        <v>2654</v>
      </c>
      <c r="I16" s="127" t="s">
        <v>2655</v>
      </c>
      <c r="J16" s="483"/>
      <c r="K16" s="83"/>
      <c r="L16" s="83" t="s">
        <v>2956</v>
      </c>
      <c r="M16" s="83"/>
      <c r="N16" s="83"/>
      <c r="O16" s="83"/>
      <c r="P16" s="453"/>
      <c r="Q16" s="453"/>
      <c r="R16" s="83"/>
      <c r="S16" s="83"/>
      <c r="T16" s="83"/>
      <c r="U16" s="83"/>
      <c r="V16" s="83"/>
      <c r="W16" s="83"/>
      <c r="X16" s="83"/>
      <c r="Y16" s="83"/>
      <c r="Z16" s="83"/>
      <c r="AA16" s="83"/>
      <c r="AB16" s="83"/>
      <c r="AC16" s="83"/>
      <c r="AD16" s="83"/>
      <c r="AE16" s="83"/>
      <c r="AF16" s="83"/>
      <c r="AG16" s="83"/>
      <c r="AH16" s="83"/>
    </row>
    <row r="17" spans="1:34" s="13" customFormat="1" ht="38.25" x14ac:dyDescent="0.2">
      <c r="A17" s="125">
        <v>16</v>
      </c>
      <c r="B17" s="148" t="s">
        <v>315</v>
      </c>
      <c r="C17" s="150" t="s">
        <v>307</v>
      </c>
      <c r="D17" s="128" t="s">
        <v>2</v>
      </c>
      <c r="E17" s="128" t="s">
        <v>2</v>
      </c>
      <c r="F17" s="126" t="s">
        <v>405</v>
      </c>
      <c r="G17" s="126" t="s">
        <v>406</v>
      </c>
      <c r="H17" s="126" t="s">
        <v>439</v>
      </c>
      <c r="I17" s="129" t="s">
        <v>828</v>
      </c>
      <c r="J17" s="483"/>
      <c r="K17" s="83"/>
      <c r="L17" s="83"/>
      <c r="M17" s="83"/>
      <c r="N17" s="83"/>
      <c r="O17" s="83"/>
      <c r="P17" s="453"/>
      <c r="Q17" s="453"/>
      <c r="R17" s="83"/>
      <c r="S17" s="83"/>
      <c r="T17" s="83"/>
      <c r="U17" s="83"/>
      <c r="V17" s="83"/>
      <c r="W17" s="83"/>
      <c r="X17" s="83"/>
      <c r="Y17" s="83"/>
      <c r="Z17" s="83"/>
      <c r="AA17" s="83"/>
      <c r="AB17" s="83"/>
      <c r="AC17" s="83"/>
      <c r="AD17" s="83"/>
      <c r="AE17" s="83"/>
      <c r="AF17" s="83"/>
      <c r="AG17" s="83"/>
      <c r="AH17" s="83"/>
    </row>
    <row r="18" spans="1:34" s="13" customFormat="1" ht="25.5" x14ac:dyDescent="0.2">
      <c r="A18" s="125">
        <v>17</v>
      </c>
      <c r="B18" s="149" t="s">
        <v>637</v>
      </c>
      <c r="C18" s="150" t="s">
        <v>307</v>
      </c>
      <c r="D18" s="128" t="s">
        <v>2</v>
      </c>
      <c r="E18" s="128" t="s">
        <v>2</v>
      </c>
      <c r="F18" s="126" t="s">
        <v>407</v>
      </c>
      <c r="G18" s="126" t="s">
        <v>408</v>
      </c>
      <c r="H18" s="126" t="s">
        <v>440</v>
      </c>
      <c r="I18" s="127" t="s">
        <v>519</v>
      </c>
      <c r="J18" s="517" t="s">
        <v>2781</v>
      </c>
      <c r="K18" s="83" t="s">
        <v>2796</v>
      </c>
      <c r="L18" s="83"/>
      <c r="M18" s="83"/>
      <c r="N18" s="83"/>
      <c r="O18" s="83"/>
      <c r="P18" s="453"/>
      <c r="Q18" s="453"/>
      <c r="R18" s="83"/>
      <c r="S18" s="83"/>
      <c r="T18" s="83"/>
      <c r="U18" s="83"/>
      <c r="V18" s="83"/>
      <c r="W18" s="83"/>
      <c r="X18" s="83"/>
      <c r="Y18" s="83"/>
      <c r="Z18" s="83"/>
      <c r="AA18" s="83"/>
      <c r="AB18" s="83"/>
      <c r="AC18" s="83"/>
      <c r="AD18" s="83"/>
      <c r="AE18" s="83"/>
      <c r="AF18" s="83"/>
      <c r="AG18" s="83"/>
      <c r="AH18" s="83"/>
    </row>
    <row r="19" spans="1:34" s="13" customFormat="1" ht="12.75" x14ac:dyDescent="0.2">
      <c r="A19" s="125">
        <v>18</v>
      </c>
      <c r="B19" s="149" t="s">
        <v>316</v>
      </c>
      <c r="C19" s="150" t="s">
        <v>307</v>
      </c>
      <c r="D19" s="128" t="s">
        <v>2</v>
      </c>
      <c r="E19" s="128" t="s">
        <v>2</v>
      </c>
      <c r="F19" s="126" t="s">
        <v>407</v>
      </c>
      <c r="G19" s="126" t="s">
        <v>408</v>
      </c>
      <c r="H19" s="126" t="s">
        <v>440</v>
      </c>
      <c r="I19" s="127" t="s">
        <v>519</v>
      </c>
      <c r="J19" s="483"/>
      <c r="K19" s="83"/>
      <c r="L19" s="83"/>
      <c r="M19" s="83"/>
      <c r="N19" s="83"/>
      <c r="O19" s="83"/>
      <c r="P19" s="453"/>
      <c r="Q19" s="453"/>
      <c r="R19" s="83"/>
      <c r="S19" s="83"/>
      <c r="T19" s="83"/>
      <c r="U19" s="83"/>
      <c r="V19" s="83"/>
      <c r="W19" s="83"/>
      <c r="X19" s="83"/>
      <c r="Y19" s="83"/>
      <c r="Z19" s="83"/>
      <c r="AA19" s="83"/>
      <c r="AB19" s="83"/>
      <c r="AC19" s="83"/>
      <c r="AD19" s="83"/>
      <c r="AE19" s="83"/>
      <c r="AF19" s="83"/>
      <c r="AG19" s="83"/>
      <c r="AH19" s="83"/>
    </row>
    <row r="20" spans="1:34" s="13" customFormat="1" ht="12.75" x14ac:dyDescent="0.2">
      <c r="A20" s="125">
        <v>19</v>
      </c>
      <c r="B20" s="145" t="s">
        <v>562</v>
      </c>
      <c r="C20" s="150" t="s">
        <v>307</v>
      </c>
      <c r="D20" s="132" t="s">
        <v>528</v>
      </c>
      <c r="E20" s="132" t="s">
        <v>392</v>
      </c>
      <c r="F20" s="132" t="s">
        <v>529</v>
      </c>
      <c r="G20" s="132" t="s">
        <v>530</v>
      </c>
      <c r="H20" s="132" t="s">
        <v>2667</v>
      </c>
      <c r="I20" s="127" t="s">
        <v>2672</v>
      </c>
      <c r="J20" s="483"/>
      <c r="K20" s="83"/>
      <c r="L20" s="83"/>
      <c r="M20" s="83"/>
      <c r="N20" s="83"/>
      <c r="O20" s="83"/>
      <c r="P20" s="453"/>
      <c r="Q20" s="453"/>
      <c r="R20" s="83"/>
      <c r="S20" s="83"/>
      <c r="T20" s="83"/>
      <c r="U20" s="83"/>
      <c r="V20" s="83"/>
      <c r="W20" s="83"/>
      <c r="X20" s="83"/>
      <c r="Y20" s="83"/>
      <c r="Z20" s="83"/>
      <c r="AA20" s="83"/>
      <c r="AB20" s="83"/>
      <c r="AC20" s="83"/>
      <c r="AD20" s="83"/>
      <c r="AE20" s="83"/>
      <c r="AF20" s="83"/>
      <c r="AG20" s="83"/>
      <c r="AH20" s="83"/>
    </row>
    <row r="21" spans="1:34" s="13" customFormat="1" ht="25.5" x14ac:dyDescent="0.2">
      <c r="A21" s="125">
        <v>20</v>
      </c>
      <c r="B21" s="149" t="s">
        <v>563</v>
      </c>
      <c r="C21" s="150" t="s">
        <v>307</v>
      </c>
      <c r="D21" s="128" t="s">
        <v>2</v>
      </c>
      <c r="E21" s="128" t="s">
        <v>2</v>
      </c>
      <c r="F21" s="126" t="s">
        <v>532</v>
      </c>
      <c r="G21" s="126" t="s">
        <v>533</v>
      </c>
      <c r="H21" s="126" t="s">
        <v>534</v>
      </c>
      <c r="I21" s="127" t="s">
        <v>2683</v>
      </c>
      <c r="J21" s="483"/>
      <c r="K21" s="550"/>
      <c r="L21" s="83"/>
      <c r="M21" s="83"/>
      <c r="N21" s="83"/>
      <c r="O21" s="83"/>
      <c r="P21" s="453"/>
      <c r="Q21" s="453"/>
      <c r="R21" s="83"/>
      <c r="S21" s="83"/>
      <c r="T21" s="83"/>
      <c r="U21" s="83"/>
      <c r="V21" s="83"/>
      <c r="W21" s="83"/>
      <c r="X21" s="83"/>
      <c r="Y21" s="83"/>
      <c r="Z21" s="83"/>
      <c r="AA21" s="83"/>
      <c r="AB21" s="83"/>
      <c r="AC21" s="83"/>
      <c r="AD21" s="83"/>
      <c r="AE21" s="83"/>
      <c r="AF21" s="83"/>
      <c r="AG21" s="83"/>
      <c r="AH21" s="83"/>
    </row>
    <row r="22" spans="1:34" s="13" customFormat="1" ht="25.5" x14ac:dyDescent="0.25">
      <c r="A22" s="125">
        <v>21</v>
      </c>
      <c r="B22" s="149" t="s">
        <v>317</v>
      </c>
      <c r="C22" s="150" t="s">
        <v>307</v>
      </c>
      <c r="D22" s="128" t="s">
        <v>2</v>
      </c>
      <c r="E22" s="128" t="s">
        <v>2</v>
      </c>
      <c r="F22" s="126" t="s">
        <v>409</v>
      </c>
      <c r="G22" s="126" t="s">
        <v>410</v>
      </c>
      <c r="H22" s="126" t="s">
        <v>486</v>
      </c>
      <c r="I22" s="127" t="s">
        <v>2684</v>
      </c>
      <c r="J22" s="483"/>
      <c r="K22" s="550"/>
      <c r="L22" s="452" t="s">
        <v>2829</v>
      </c>
      <c r="M22" s="453"/>
      <c r="N22" s="453"/>
      <c r="O22" s="453"/>
      <c r="P22" s="453"/>
      <c r="Q22" s="453"/>
      <c r="R22" s="83"/>
      <c r="S22" s="83"/>
      <c r="T22" s="453"/>
      <c r="U22" s="83"/>
      <c r="V22" s="83"/>
      <c r="W22" s="83"/>
      <c r="X22" s="83"/>
      <c r="Y22" s="83"/>
      <c r="Z22" s="83"/>
      <c r="AA22" s="83"/>
      <c r="AB22" s="83"/>
      <c r="AC22" s="83"/>
      <c r="AD22" s="83"/>
      <c r="AE22" s="83"/>
      <c r="AF22" s="83"/>
      <c r="AG22" s="83"/>
      <c r="AH22" s="83"/>
    </row>
    <row r="23" spans="1:34" s="13" customFormat="1" x14ac:dyDescent="0.25">
      <c r="A23" s="125">
        <v>22</v>
      </c>
      <c r="B23" s="149" t="s">
        <v>7</v>
      </c>
      <c r="C23" s="147"/>
      <c r="D23" s="128" t="s">
        <v>386</v>
      </c>
      <c r="E23" s="126" t="s">
        <v>397</v>
      </c>
      <c r="F23" s="126" t="s">
        <v>8</v>
      </c>
      <c r="G23" s="126" t="s">
        <v>411</v>
      </c>
      <c r="H23" s="126" t="s">
        <v>511</v>
      </c>
      <c r="I23" s="127" t="s">
        <v>447</v>
      </c>
      <c r="J23" s="483" t="s">
        <v>2823</v>
      </c>
      <c r="K23" s="550"/>
      <c r="L23" s="452"/>
      <c r="M23" s="453"/>
      <c r="N23" s="453"/>
      <c r="O23" s="453"/>
      <c r="P23" s="453"/>
      <c r="Q23" s="453"/>
      <c r="R23" s="83"/>
      <c r="S23" s="83"/>
      <c r="T23" s="453"/>
      <c r="U23" s="83"/>
      <c r="V23" s="83"/>
      <c r="W23" s="83"/>
      <c r="X23" s="83"/>
      <c r="Y23" s="83"/>
      <c r="Z23" s="83"/>
      <c r="AA23" s="83"/>
      <c r="AB23" s="83"/>
      <c r="AC23" s="83"/>
      <c r="AD23" s="83"/>
      <c r="AE23" s="83"/>
      <c r="AF23" s="83"/>
      <c r="AG23" s="83"/>
      <c r="AH23" s="83"/>
    </row>
    <row r="24" spans="1:34" s="13" customFormat="1" ht="14.45" customHeight="1" x14ac:dyDescent="0.25">
      <c r="A24" s="125">
        <v>23</v>
      </c>
      <c r="B24" s="146" t="s">
        <v>318</v>
      </c>
      <c r="C24" s="150" t="s">
        <v>307</v>
      </c>
      <c r="D24" s="131" t="s">
        <v>2</v>
      </c>
      <c r="E24" s="132" t="s">
        <v>387</v>
      </c>
      <c r="F24" s="132" t="s">
        <v>487</v>
      </c>
      <c r="G24" s="132" t="s">
        <v>412</v>
      </c>
      <c r="H24" s="132" t="s">
        <v>496</v>
      </c>
      <c r="I24" s="129" t="s">
        <v>829</v>
      </c>
      <c r="J24" s="483"/>
      <c r="K24" s="83"/>
      <c r="L24" s="452"/>
      <c r="M24" s="453"/>
      <c r="N24" s="453"/>
      <c r="O24" s="453"/>
      <c r="P24" s="453"/>
      <c r="Q24" s="83"/>
      <c r="R24" s="83"/>
      <c r="S24" s="83"/>
      <c r="T24" s="453"/>
      <c r="U24" s="83"/>
      <c r="V24" s="83"/>
      <c r="W24" s="83"/>
      <c r="X24" s="83"/>
      <c r="Y24" s="83"/>
      <c r="Z24" s="83"/>
      <c r="AA24" s="83"/>
      <c r="AB24" s="83"/>
      <c r="AC24" s="83"/>
      <c r="AD24" s="83"/>
      <c r="AE24" s="83"/>
      <c r="AF24" s="83"/>
      <c r="AG24" s="83"/>
      <c r="AH24" s="83"/>
    </row>
    <row r="25" spans="1:34" s="13" customFormat="1" x14ac:dyDescent="0.25">
      <c r="A25" s="125">
        <v>24</v>
      </c>
      <c r="B25" s="149" t="s">
        <v>308</v>
      </c>
      <c r="C25" s="150" t="s">
        <v>307</v>
      </c>
      <c r="D25" s="128" t="s">
        <v>2</v>
      </c>
      <c r="E25" s="128" t="s">
        <v>2</v>
      </c>
      <c r="F25" s="126" t="s">
        <v>413</v>
      </c>
      <c r="G25" s="126" t="s">
        <v>412</v>
      </c>
      <c r="H25" s="126" t="s">
        <v>441</v>
      </c>
      <c r="I25" s="127" t="s">
        <v>602</v>
      </c>
      <c r="J25" s="483"/>
      <c r="K25" s="83"/>
      <c r="L25" s="452"/>
      <c r="M25" s="453"/>
      <c r="N25" s="453"/>
      <c r="O25" s="453"/>
      <c r="P25" s="453"/>
      <c r="Q25" s="83"/>
      <c r="R25" s="83"/>
      <c r="S25" s="83"/>
      <c r="T25" s="453"/>
      <c r="U25" s="83"/>
      <c r="V25" s="83"/>
      <c r="W25" s="83"/>
      <c r="X25" s="83"/>
      <c r="Y25" s="83"/>
      <c r="Z25" s="83"/>
      <c r="AA25" s="83"/>
      <c r="AB25" s="83"/>
      <c r="AC25" s="83"/>
      <c r="AD25" s="83"/>
      <c r="AE25" s="83"/>
      <c r="AF25" s="83"/>
      <c r="AG25" s="83"/>
      <c r="AH25" s="83"/>
    </row>
    <row r="26" spans="1:34" s="13" customFormat="1" x14ac:dyDescent="0.25">
      <c r="A26" s="125">
        <v>25</v>
      </c>
      <c r="B26" s="149" t="s">
        <v>319</v>
      </c>
      <c r="C26" s="150" t="s">
        <v>307</v>
      </c>
      <c r="D26" s="128" t="s">
        <v>2</v>
      </c>
      <c r="E26" s="126" t="s">
        <v>388</v>
      </c>
      <c r="F26" s="126" t="s">
        <v>414</v>
      </c>
      <c r="G26" s="126" t="s">
        <v>415</v>
      </c>
      <c r="H26" s="126" t="s">
        <v>518</v>
      </c>
      <c r="I26" s="127" t="s">
        <v>448</v>
      </c>
      <c r="J26" s="483" t="s">
        <v>3027</v>
      </c>
      <c r="K26" s="83" t="s">
        <v>2796</v>
      </c>
      <c r="L26" s="452"/>
      <c r="M26" s="453"/>
      <c r="N26" s="453"/>
      <c r="O26" s="453"/>
      <c r="P26" s="453"/>
      <c r="Q26" s="83"/>
      <c r="R26" s="83"/>
      <c r="S26" s="83"/>
      <c r="T26" s="453"/>
      <c r="U26" s="83"/>
      <c r="V26" s="83"/>
      <c r="W26" s="83"/>
      <c r="X26" s="83"/>
      <c r="Y26" s="83"/>
      <c r="Z26" s="83"/>
      <c r="AA26" s="83"/>
      <c r="AB26" s="83"/>
      <c r="AC26" s="83"/>
      <c r="AD26" s="83"/>
      <c r="AE26" s="83"/>
      <c r="AF26" s="83"/>
      <c r="AG26" s="83"/>
      <c r="AH26" s="83"/>
    </row>
    <row r="27" spans="1:34" s="13" customFormat="1" ht="12.75" x14ac:dyDescent="0.2">
      <c r="A27" s="125">
        <v>26</v>
      </c>
      <c r="B27" s="149" t="s">
        <v>320</v>
      </c>
      <c r="C27" s="150" t="s">
        <v>307</v>
      </c>
      <c r="D27" s="128" t="s">
        <v>2</v>
      </c>
      <c r="E27" s="128" t="s">
        <v>2</v>
      </c>
      <c r="F27" s="126" t="s">
        <v>488</v>
      </c>
      <c r="G27" s="126" t="s">
        <v>416</v>
      </c>
      <c r="H27" s="126" t="s">
        <v>489</v>
      </c>
      <c r="I27" s="127" t="s">
        <v>601</v>
      </c>
      <c r="J27" s="517" t="s">
        <v>3028</v>
      </c>
      <c r="K27" s="83" t="s">
        <v>2796</v>
      </c>
      <c r="L27" s="453"/>
      <c r="M27" s="453"/>
      <c r="N27" s="453"/>
      <c r="O27" s="453"/>
      <c r="P27" s="453"/>
      <c r="Q27" s="83"/>
      <c r="R27" s="83"/>
      <c r="S27" s="83"/>
      <c r="T27" s="453"/>
      <c r="U27" s="83"/>
      <c r="V27" s="83"/>
      <c r="W27" s="83"/>
      <c r="X27" s="83"/>
      <c r="Y27" s="83"/>
      <c r="Z27" s="83"/>
      <c r="AA27" s="83"/>
      <c r="AB27" s="83"/>
      <c r="AC27" s="83"/>
      <c r="AD27" s="83"/>
      <c r="AE27" s="83"/>
      <c r="AF27" s="83"/>
      <c r="AG27" s="83"/>
      <c r="AH27" s="83"/>
    </row>
    <row r="28" spans="1:34" s="13" customFormat="1" ht="12.75" x14ac:dyDescent="0.2">
      <c r="A28" s="125">
        <v>27</v>
      </c>
      <c r="B28" s="149" t="s">
        <v>310</v>
      </c>
      <c r="C28" s="150" t="s">
        <v>307</v>
      </c>
      <c r="D28" s="128" t="s">
        <v>2</v>
      </c>
      <c r="E28" s="126" t="s">
        <v>389</v>
      </c>
      <c r="F28" s="126" t="s">
        <v>417</v>
      </c>
      <c r="G28" s="126" t="s">
        <v>418</v>
      </c>
      <c r="H28" s="126" t="s">
        <v>443</v>
      </c>
      <c r="I28" s="127" t="s">
        <v>600</v>
      </c>
      <c r="J28" s="517" t="s">
        <v>3075</v>
      </c>
      <c r="K28" s="453" t="s">
        <v>2796</v>
      </c>
      <c r="L28" s="83"/>
      <c r="M28" s="83"/>
      <c r="N28" s="83"/>
      <c r="O28" s="83"/>
      <c r="P28" s="83"/>
      <c r="Q28" s="83"/>
      <c r="R28" s="83"/>
      <c r="S28" s="83"/>
      <c r="T28" s="83"/>
      <c r="U28" s="83"/>
      <c r="V28" s="83"/>
      <c r="W28" s="83"/>
      <c r="X28" s="83"/>
      <c r="Y28" s="83"/>
      <c r="Z28" s="83"/>
      <c r="AA28" s="83"/>
      <c r="AB28" s="83"/>
      <c r="AC28" s="83"/>
      <c r="AD28" s="83"/>
      <c r="AE28" s="83"/>
      <c r="AF28" s="83"/>
      <c r="AG28" s="83"/>
      <c r="AH28" s="83"/>
    </row>
    <row r="29" spans="1:34" s="13" customFormat="1" ht="25.5" x14ac:dyDescent="0.2">
      <c r="A29" s="125">
        <v>28</v>
      </c>
      <c r="B29" s="149" t="s">
        <v>321</v>
      </c>
      <c r="C29" s="150" t="s">
        <v>307</v>
      </c>
      <c r="D29" s="128" t="s">
        <v>2</v>
      </c>
      <c r="E29" s="126" t="s">
        <v>387</v>
      </c>
      <c r="F29" s="126" t="s">
        <v>419</v>
      </c>
      <c r="G29" s="126" t="s">
        <v>412</v>
      </c>
      <c r="H29" s="126" t="s">
        <v>444</v>
      </c>
      <c r="I29" s="129" t="s">
        <v>2972</v>
      </c>
      <c r="J29" s="483" t="s">
        <v>2781</v>
      </c>
      <c r="K29" s="83" t="s">
        <v>2796</v>
      </c>
      <c r="L29" s="83"/>
      <c r="M29" s="83"/>
      <c r="N29" s="83"/>
      <c r="O29" s="83"/>
      <c r="P29" s="83" t="s">
        <v>2961</v>
      </c>
      <c r="Q29" s="83"/>
      <c r="R29" s="83"/>
      <c r="S29" s="83"/>
      <c r="T29" s="83"/>
      <c r="U29" s="83"/>
      <c r="V29" s="83"/>
      <c r="W29" s="83"/>
      <c r="X29" s="83"/>
      <c r="Y29" s="83"/>
      <c r="Z29" s="83"/>
      <c r="AA29" s="83"/>
      <c r="AB29" s="83"/>
      <c r="AC29" s="83"/>
      <c r="AD29" s="83"/>
      <c r="AE29" s="83"/>
      <c r="AF29" s="83"/>
      <c r="AG29" s="83"/>
      <c r="AH29" s="83"/>
    </row>
    <row r="30" spans="1:34" s="47" customFormat="1" ht="25.5" x14ac:dyDescent="0.25">
      <c r="A30" s="125">
        <v>29</v>
      </c>
      <c r="B30" s="425" t="s">
        <v>700</v>
      </c>
      <c r="C30" s="426" t="s">
        <v>307</v>
      </c>
      <c r="D30" s="128" t="s">
        <v>2</v>
      </c>
      <c r="E30" s="131" t="s">
        <v>412</v>
      </c>
      <c r="F30" s="132" t="s">
        <v>461</v>
      </c>
      <c r="G30" s="132" t="s">
        <v>741</v>
      </c>
      <c r="H30" s="132" t="s">
        <v>435</v>
      </c>
      <c r="I30" s="129" t="s">
        <v>2687</v>
      </c>
      <c r="J30" s="483"/>
      <c r="K30" s="549"/>
      <c r="L30" s="43" t="s">
        <v>2820</v>
      </c>
      <c r="M30" s="43"/>
      <c r="N30" s="43"/>
      <c r="O30" s="43"/>
      <c r="P30" s="43" t="s">
        <v>2964</v>
      </c>
      <c r="Q30" s="43"/>
      <c r="R30" s="43"/>
      <c r="S30" s="43"/>
      <c r="T30" s="43"/>
      <c r="U30" s="43" t="s">
        <v>2962</v>
      </c>
      <c r="V30" s="43"/>
      <c r="W30" s="43"/>
      <c r="X30" s="43"/>
      <c r="Y30" s="43"/>
      <c r="Z30" s="43"/>
      <c r="AA30" s="43"/>
      <c r="AB30" s="43"/>
      <c r="AC30" s="43"/>
      <c r="AD30" s="43"/>
      <c r="AE30" s="43"/>
      <c r="AF30" s="43"/>
      <c r="AG30" s="43"/>
      <c r="AH30" s="43"/>
    </row>
    <row r="31" spans="1:34" s="47" customFormat="1" ht="25.5" x14ac:dyDescent="0.25">
      <c r="A31" s="125">
        <v>30</v>
      </c>
      <c r="B31" s="425" t="s">
        <v>743</v>
      </c>
      <c r="C31" s="426" t="s">
        <v>307</v>
      </c>
      <c r="D31" s="128" t="s">
        <v>2</v>
      </c>
      <c r="E31" s="131" t="s">
        <v>412</v>
      </c>
      <c r="F31" s="132" t="s">
        <v>461</v>
      </c>
      <c r="G31" s="132" t="s">
        <v>741</v>
      </c>
      <c r="H31" s="132" t="s">
        <v>435</v>
      </c>
      <c r="I31" s="129" t="s">
        <v>2687</v>
      </c>
      <c r="J31" s="483"/>
      <c r="K31" s="549"/>
      <c r="L31" s="452" t="s">
        <v>2821</v>
      </c>
      <c r="M31" s="43"/>
      <c r="N31" s="43"/>
      <c r="O31" s="43"/>
      <c r="Q31" s="43"/>
      <c r="R31" s="43"/>
      <c r="S31" s="43"/>
      <c r="T31" s="43"/>
      <c r="U31" s="43" t="s">
        <v>2963</v>
      </c>
      <c r="V31" s="43"/>
      <c r="W31" s="43"/>
      <c r="X31" s="43"/>
      <c r="Y31" s="43"/>
      <c r="Z31" s="43"/>
      <c r="AA31" s="43"/>
      <c r="AB31" s="43"/>
      <c r="AC31" s="43"/>
      <c r="AD31" s="43"/>
      <c r="AE31" s="43"/>
      <c r="AF31" s="43"/>
      <c r="AG31" s="43"/>
      <c r="AH31" s="43"/>
    </row>
    <row r="32" spans="1:34" s="47" customFormat="1" x14ac:dyDescent="0.25">
      <c r="A32" s="125">
        <v>31</v>
      </c>
      <c r="B32" s="572" t="s">
        <v>701</v>
      </c>
      <c r="C32" s="426" t="s">
        <v>307</v>
      </c>
      <c r="D32" s="128" t="s">
        <v>2</v>
      </c>
      <c r="E32" s="128" t="s">
        <v>2</v>
      </c>
      <c r="F32" s="128" t="s">
        <v>2</v>
      </c>
      <c r="G32" s="132" t="s">
        <v>527</v>
      </c>
      <c r="H32" s="132" t="s">
        <v>781</v>
      </c>
      <c r="I32" s="127" t="s">
        <v>780</v>
      </c>
      <c r="J32" s="517" t="s">
        <v>2959</v>
      </c>
      <c r="K32" s="548" t="s">
        <v>2796</v>
      </c>
      <c r="L32" s="43"/>
      <c r="N32" s="43"/>
      <c r="O32" s="43"/>
      <c r="Q32" s="43"/>
      <c r="R32" s="43"/>
      <c r="S32" s="43"/>
      <c r="T32" s="43"/>
      <c r="U32" s="43"/>
      <c r="V32" s="43"/>
      <c r="W32" s="43"/>
      <c r="X32" s="43"/>
      <c r="Y32" s="43"/>
      <c r="Z32" s="43"/>
      <c r="AA32" s="43"/>
      <c r="AB32" s="43"/>
      <c r="AC32" s="43"/>
      <c r="AD32" s="43"/>
      <c r="AE32" s="43"/>
      <c r="AF32" s="43"/>
      <c r="AG32" s="43"/>
      <c r="AH32" s="43"/>
    </row>
    <row r="33" spans="1:34" s="47" customFormat="1" x14ac:dyDescent="0.25">
      <c r="A33" s="125">
        <v>32</v>
      </c>
      <c r="B33" s="425" t="s">
        <v>702</v>
      </c>
      <c r="C33" s="426" t="s">
        <v>307</v>
      </c>
      <c r="D33" s="128" t="s">
        <v>2</v>
      </c>
      <c r="E33" s="128" t="s">
        <v>2</v>
      </c>
      <c r="F33" s="128" t="s">
        <v>2</v>
      </c>
      <c r="G33" s="128" t="s">
        <v>2</v>
      </c>
      <c r="H33" s="132" t="s">
        <v>782</v>
      </c>
      <c r="I33" s="127" t="s">
        <v>783</v>
      </c>
      <c r="J33" s="483"/>
      <c r="K33" s="548" t="s">
        <v>2796</v>
      </c>
      <c r="L33" s="452" t="s">
        <v>2960</v>
      </c>
      <c r="M33" s="43"/>
      <c r="N33" s="43"/>
      <c r="O33" s="43"/>
      <c r="P33" s="43"/>
      <c r="Q33" s="43"/>
      <c r="R33" s="43"/>
      <c r="S33" s="43"/>
      <c r="T33" s="43"/>
      <c r="U33" s="43"/>
      <c r="V33" s="43"/>
      <c r="W33" s="43"/>
      <c r="X33" s="43"/>
      <c r="Y33" s="43"/>
      <c r="Z33" s="43"/>
      <c r="AA33" s="43"/>
      <c r="AB33" s="43"/>
      <c r="AC33" s="43"/>
      <c r="AD33" s="43"/>
      <c r="AE33" s="43"/>
      <c r="AF33" s="43"/>
      <c r="AG33" s="43"/>
      <c r="AH33" s="43"/>
    </row>
    <row r="34" spans="1:34" s="47" customFormat="1" x14ac:dyDescent="0.25">
      <c r="A34" s="125">
        <v>33</v>
      </c>
      <c r="B34" s="425" t="s">
        <v>703</v>
      </c>
      <c r="C34" s="180" t="s">
        <v>2</v>
      </c>
      <c r="D34" s="128" t="s">
        <v>2</v>
      </c>
      <c r="E34" s="128" t="s">
        <v>2</v>
      </c>
      <c r="F34" s="128" t="s">
        <v>2</v>
      </c>
      <c r="G34" s="128" t="s">
        <v>2</v>
      </c>
      <c r="H34" s="132" t="s">
        <v>789</v>
      </c>
      <c r="I34" s="127" t="s">
        <v>788</v>
      </c>
      <c r="J34" s="483" t="s">
        <v>2831</v>
      </c>
      <c r="K34" s="550" t="s">
        <v>2796</v>
      </c>
      <c r="L34" s="43" t="s">
        <v>2832</v>
      </c>
      <c r="M34" s="43"/>
      <c r="N34" s="43"/>
      <c r="O34" s="43"/>
      <c r="P34" s="43"/>
      <c r="Q34" s="43"/>
      <c r="R34" s="43"/>
      <c r="S34" s="43"/>
      <c r="T34" s="43"/>
      <c r="U34" s="43"/>
      <c r="V34" s="43"/>
      <c r="W34" s="43"/>
      <c r="X34" s="43"/>
      <c r="Y34" s="43"/>
      <c r="Z34" s="43"/>
      <c r="AA34" s="43"/>
      <c r="AB34" s="43"/>
      <c r="AC34" s="43"/>
      <c r="AD34" s="43"/>
      <c r="AE34" s="43"/>
      <c r="AF34" s="43"/>
      <c r="AG34" s="43"/>
      <c r="AH34" s="43"/>
    </row>
    <row r="35" spans="1:34" x14ac:dyDescent="0.25">
      <c r="A35" s="130"/>
      <c r="B35" s="427" t="s">
        <v>616</v>
      </c>
      <c r="C35" s="180" t="s">
        <v>2</v>
      </c>
      <c r="D35" s="128" t="s">
        <v>2</v>
      </c>
      <c r="E35" s="128" t="s">
        <v>2</v>
      </c>
      <c r="F35" s="128" t="s">
        <v>2</v>
      </c>
      <c r="G35" s="128" t="s">
        <v>2</v>
      </c>
      <c r="H35" s="128" t="s">
        <v>2</v>
      </c>
      <c r="I35" s="128" t="s">
        <v>2</v>
      </c>
      <c r="J35" s="483"/>
    </row>
    <row r="36" spans="1:34" x14ac:dyDescent="0.25">
      <c r="A36" s="73"/>
      <c r="B36" s="72"/>
      <c r="C36" s="67"/>
      <c r="D36" s="72"/>
      <c r="E36" s="72"/>
      <c r="F36" s="72"/>
      <c r="G36" s="64"/>
      <c r="H36" s="64"/>
    </row>
    <row r="37" spans="1:34" x14ac:dyDescent="0.25">
      <c r="A37" s="73"/>
      <c r="B37" s="63"/>
      <c r="C37" s="75"/>
      <c r="D37" s="64"/>
      <c r="E37" s="64"/>
      <c r="F37" s="64"/>
    </row>
    <row r="38" spans="1:34" x14ac:dyDescent="0.25">
      <c r="A38" s="424" t="s">
        <v>2646</v>
      </c>
      <c r="B38" s="66"/>
      <c r="C38" s="69"/>
      <c r="D38" s="64"/>
      <c r="E38" s="64"/>
      <c r="F38" s="64"/>
    </row>
    <row r="39" spans="1:34" s="83" customFormat="1" ht="12.75" x14ac:dyDescent="0.2">
      <c r="A39" s="422" t="s">
        <v>2645</v>
      </c>
      <c r="B39" s="428" t="s">
        <v>314</v>
      </c>
      <c r="C39" s="429" t="s">
        <v>307</v>
      </c>
      <c r="D39" s="423" t="s">
        <v>2</v>
      </c>
      <c r="E39" s="423" t="s">
        <v>2</v>
      </c>
      <c r="F39" s="423" t="s">
        <v>427</v>
      </c>
      <c r="G39" s="423" t="s">
        <v>431</v>
      </c>
      <c r="H39" s="430" t="s">
        <v>2</v>
      </c>
      <c r="I39" s="431" t="s">
        <v>2</v>
      </c>
    </row>
    <row r="40" spans="1:34" ht="25.5" x14ac:dyDescent="0.25">
      <c r="A40" s="445" t="s">
        <v>2688</v>
      </c>
      <c r="B40" s="441" t="s">
        <v>9</v>
      </c>
      <c r="C40" s="448" t="s">
        <v>307</v>
      </c>
      <c r="D40" s="447" t="s">
        <v>2</v>
      </c>
      <c r="E40" s="447" t="s">
        <v>2</v>
      </c>
      <c r="F40" s="447" t="s">
        <v>420</v>
      </c>
      <c r="G40" s="447" t="s">
        <v>418</v>
      </c>
      <c r="H40" s="447" t="s">
        <v>10</v>
      </c>
      <c r="I40" s="446" t="s">
        <v>2</v>
      </c>
    </row>
    <row r="41" spans="1:34" s="453" customFormat="1" ht="25.5" x14ac:dyDescent="0.2">
      <c r="A41" s="422" t="s">
        <v>2689</v>
      </c>
      <c r="B41" s="428" t="s">
        <v>11</v>
      </c>
      <c r="C41" s="429" t="s">
        <v>307</v>
      </c>
      <c r="D41" s="423" t="s">
        <v>2</v>
      </c>
      <c r="E41" s="423" t="s">
        <v>2</v>
      </c>
      <c r="F41" s="423" t="s">
        <v>428</v>
      </c>
      <c r="G41" s="423" t="s">
        <v>432</v>
      </c>
      <c r="H41" s="430" t="s">
        <v>10</v>
      </c>
      <c r="I41" s="431" t="s">
        <v>2</v>
      </c>
    </row>
    <row r="42" spans="1:34" s="452" customFormat="1" ht="38.25" x14ac:dyDescent="0.25">
      <c r="A42" s="445" t="s">
        <v>2690</v>
      </c>
      <c r="B42" s="441" t="s">
        <v>561</v>
      </c>
      <c r="C42" s="448" t="s">
        <v>307</v>
      </c>
      <c r="D42" s="447" t="s">
        <v>2</v>
      </c>
      <c r="E42" s="447" t="s">
        <v>2</v>
      </c>
      <c r="F42" s="447" t="s">
        <v>531</v>
      </c>
      <c r="G42" s="447" t="s">
        <v>417</v>
      </c>
      <c r="H42" s="447" t="s">
        <v>6</v>
      </c>
      <c r="I42" s="446" t="s">
        <v>2</v>
      </c>
    </row>
  </sheetData>
  <mergeCells count="1">
    <mergeCell ref="L11:V11"/>
  </mergeCells>
  <phoneticPr fontId="24" type="noConversion"/>
  <hyperlinks>
    <hyperlink ref="B2" location="'Table 1'!A1" display="Persons present 1801 to 1999 and usual residents 2001 to 2011" xr:uid="{00000000-0004-0000-0100-000000000000}"/>
    <hyperlink ref="B3" location="'Table 2'!A1" display="Age, Sex and Marital Status - All Residents" xr:uid="{00000000-0004-0000-0100-000001000000}"/>
    <hyperlink ref="C3" location="'Table 2 Data'!A1" display="Link" xr:uid="{00000000-0004-0000-0100-000002000000}"/>
    <hyperlink ref="B4" location="'Table 3'!A1" display="Residents by single years of age &lt;21" xr:uid="{00000000-0004-0000-0100-000003000000}"/>
    <hyperlink ref="C4" location="'Table 3 Data'!A1" display="Link" xr:uid="{00000000-0004-0000-0100-000004000000}"/>
    <hyperlink ref="B5" location="'Table 4 data'!A1" display="Persons of Pensionable Age in Households &amp; communal establishments" xr:uid="{00000000-0004-0000-0100-000005000000}"/>
    <hyperlink ref="C5" location="'Table 4 data'!A1" display="Link" xr:uid="{00000000-0004-0000-0100-000006000000}"/>
    <hyperlink ref="B6" location="'Table 5'!A1" display="Pensioner households" xr:uid="{00000000-0004-0000-0100-000007000000}"/>
    <hyperlink ref="C6" location="'Table 5 Data'!A1" display="Link" xr:uid="{00000000-0004-0000-0100-000008000000}"/>
    <hyperlink ref="B7" location="'Table 6'!A1" display="Migrants by Age" xr:uid="{00000000-0004-0000-0100-000009000000}"/>
    <hyperlink ref="C7" location="'Table 6 Data'!A1" display="Link" xr:uid="{00000000-0004-0000-0100-00000A000000}"/>
    <hyperlink ref="B13" location="'Table 12'!A1" display="Tenure" xr:uid="{00000000-0004-0000-0100-00000B000000}"/>
    <hyperlink ref="C13" location="'Table 12 Data'!A1" display="Link" xr:uid="{00000000-0004-0000-0100-00000C000000}"/>
    <hyperlink ref="B14" location="'Table 13'!A1" display="Household Characteristics (Including Amenities)" xr:uid="{00000000-0004-0000-0100-00000D000000}"/>
    <hyperlink ref="C14" location="'Table 13 Data'!A1" display="Link" xr:uid="{00000000-0004-0000-0100-00000E000000}"/>
    <hyperlink ref="B15" location="'Table 14'!A1" display="Car Availability" xr:uid="{00000000-0004-0000-0100-00000F000000}"/>
    <hyperlink ref="C15" location="'Table 14 Data'!A1" display="Link" xr:uid="{00000000-0004-0000-0100-000010000000}"/>
    <hyperlink ref="B16" location="'Table 15'!A1" display="Family Composition" xr:uid="{00000000-0004-0000-0100-000011000000}"/>
    <hyperlink ref="C16" location="'Table 15 Data'!A1" display="Link" xr:uid="{00000000-0004-0000-0100-000012000000}"/>
    <hyperlink ref="B17" location="'Table 16'!A1" display="Households with One Lone Parent and Child(ren) Under 16 - Economic Activity of the Lone Parent" xr:uid="{00000000-0004-0000-0100-000013000000}"/>
    <hyperlink ref="C17" location="'Table 16 Data'!A1" display="Link" xr:uid="{00000000-0004-0000-0100-000014000000}"/>
    <hyperlink ref="C18" location="'Table 17 Data'!A1" display="Link" xr:uid="{00000000-0004-0000-0100-000015000000}"/>
    <hyperlink ref="B19" location="'Table 18'!A1" display="Headship by Sex and Marital Status" xr:uid="{00000000-0004-0000-0100-000016000000}"/>
    <hyperlink ref="C19" location="'Table 18 Data'!A1" display="Link" xr:uid="{00000000-0004-0000-0100-000017000000}"/>
    <hyperlink ref="B22" location="'Table 21'!A1" display="Household Spaces, Occupancy, Type and Tenure" xr:uid="{00000000-0004-0000-0100-000018000000}"/>
    <hyperlink ref="C22" location="'Table 21 Data'!A1" display="Link" xr:uid="{00000000-0004-0000-0100-000019000000}"/>
    <hyperlink ref="B23" location="'Table 24'!A1" display="Dwellings" xr:uid="{00000000-0004-0000-0100-00001A000000}"/>
    <hyperlink ref="B24" location="'Table 23'!A1" display="Economic Activity" xr:uid="{00000000-0004-0000-0100-00001B000000}"/>
    <hyperlink ref="C24" location="'Table 23 Data'!A1" display="Link" xr:uid="{00000000-0004-0000-0100-00001C000000}"/>
    <hyperlink ref="B25" location="'Table 24'!A1" display="Economic Activity, Full/Part Time by Sex" xr:uid="{00000000-0004-0000-0100-00001D000000}"/>
    <hyperlink ref="C25" location="'Table 24 Data'!A1" display="Link" xr:uid="{00000000-0004-0000-0100-00001E000000}"/>
    <hyperlink ref="B26" location="'Table 25'!A1" display="Means of Transport to Work" xr:uid="{00000000-0004-0000-0100-00001F000000}"/>
    <hyperlink ref="C26" location="'Table 25 Data'!A1" display="Link" xr:uid="{00000000-0004-0000-0100-000020000000}"/>
    <hyperlink ref="B27" location="'Table 26'!A1" display="Employment by Industry" xr:uid="{00000000-0004-0000-0100-000021000000}"/>
    <hyperlink ref="C27" location="'Table 26 Data'!A1" display="Link" xr:uid="{00000000-0004-0000-0100-000022000000}"/>
    <hyperlink ref="B28" location="'Table 27'!A1" display="SEG of Residents/NS-Sec" xr:uid="{00000000-0004-0000-0100-000023000000}"/>
    <hyperlink ref="C28" location="'Table 27 Data'!A1" display="Link" xr:uid="{00000000-0004-0000-0100-000024000000}"/>
    <hyperlink ref="B29" location="'Table 28'!A1" display="Unemployment Rates" xr:uid="{00000000-0004-0000-0100-000025000000}"/>
    <hyperlink ref="C29" location="'Table 28 Data'!A1" display="Link" xr:uid="{00000000-0004-0000-0100-000026000000}"/>
    <hyperlink ref="B8" location="'Table 7'!A1" display="Communal Establishments" xr:uid="{00000000-0004-0000-0100-000027000000}"/>
    <hyperlink ref="C8" location="'Table 7 Data'!A1" display="Link" xr:uid="{00000000-0004-0000-0100-000028000000}"/>
    <hyperlink ref="B9" location="'Table 8'!A1" display="Persons Present and All Usual Residents in Medical and Care Establishments" xr:uid="{00000000-0004-0000-0100-000029000000}"/>
    <hyperlink ref="C9" location="'Table 8'!A1" display="Link" xr:uid="{00000000-0004-0000-0100-00002A000000}"/>
    <hyperlink ref="B10" location="'Table 9'!A1" display="Persons Present and All Usual Residents in Communal Establishments Outside the Medical and Care Sector" xr:uid="{00000000-0004-0000-0100-00002B000000}"/>
    <hyperlink ref="C10" location="'Table 9 Data'!A1" display="Link" xr:uid="{00000000-0004-0000-0100-00002C000000}"/>
    <hyperlink ref="B11" location="'Table 10'!A1" display="Persons Present in Communal Establishment by Age" xr:uid="{00000000-0004-0000-0100-00002D000000}"/>
    <hyperlink ref="C11" location="'Table 10'!A1" display="Link" xr:uid="{00000000-0004-0000-0100-00002E000000}"/>
    <hyperlink ref="B12" location="'Table 11'!A1" display="Residents (Other Than Staff and Their Relatives) in Communal Establishments by Age" xr:uid="{00000000-0004-0000-0100-00002F000000}"/>
    <hyperlink ref="C12" location="'Table 11 Data'!A1" display="Link" xr:uid="{00000000-0004-0000-0100-000030000000}"/>
    <hyperlink ref="B21" location="'Table 20'!A1" display="Household Spaces, Occupancy, Type and Number of Rooms" xr:uid="{00000000-0004-0000-0100-000031000000}"/>
    <hyperlink ref="C21" location="'Table 20 Data'!A1" display="Link" xr:uid="{00000000-0004-0000-0100-000032000000}"/>
    <hyperlink ref="B18" location="'Table 17'!A1" display="Household Representative Person (HRP) by Age and Sex" xr:uid="{00000000-0004-0000-0100-000033000000}"/>
    <hyperlink ref="B35" location="Glossary!A1" display="Glossary" xr:uid="{00000000-0004-0000-0100-000034000000}"/>
    <hyperlink ref="B30" location="'Table 29'!A1" display="Country of Birth by Sex (Europe)" xr:uid="{00000000-0004-0000-0100-000035000000}"/>
    <hyperlink ref="C30" location="'Table 29 Data'!A1" display="Link" xr:uid="{00000000-0004-0000-0100-000036000000}"/>
    <hyperlink ref="B31" location="'Table 30'!A1" display="Country of Birth by Sex (Rest of the World)" xr:uid="{00000000-0004-0000-0100-000037000000}"/>
    <hyperlink ref="C31" location="'Table 30 Data'!A1" display="Link" xr:uid="{00000000-0004-0000-0100-000038000000}"/>
    <hyperlink ref="B32" location="'Table 31'!A1" display="Ethnicity" xr:uid="{00000000-0004-0000-0100-000039000000}"/>
    <hyperlink ref="C32" location="'Table 35 Data'!A1" display="Link" xr:uid="{00000000-0004-0000-0100-00003A000000}"/>
    <hyperlink ref="B33" location="'Table 32'!A1" display="Religion" xr:uid="{00000000-0004-0000-0100-00003B000000}"/>
    <hyperlink ref="C33" location="'Table 32 Data'!A1" display="Link" xr:uid="{00000000-0004-0000-0100-00003C000000}"/>
    <hyperlink ref="B34" location="'Table 33'!A1" display="Workday Population" xr:uid="{00000000-0004-0000-0100-00003D000000}"/>
    <hyperlink ref="B39" location="'Table D1'!A1" display="Household Composition" xr:uid="{00000000-0004-0000-0100-00003E000000}"/>
    <hyperlink ref="C39" location="'Table D1 Data'!A1" display="Link" xr:uid="{00000000-0004-0000-0100-00003F000000}"/>
    <hyperlink ref="C42" location="'Table D4 Data'!A1" display="Link" xr:uid="{00000000-0004-0000-0100-000040000000}"/>
    <hyperlink ref="B40" location="'Table D2'!A1" display="Unemployment by SEG" xr:uid="{00000000-0004-0000-0100-000041000000}"/>
    <hyperlink ref="C40" location="'Table D2 Data'!A1" display="Link" xr:uid="{00000000-0004-0000-0100-000042000000}"/>
    <hyperlink ref="C41" location="'Table D3 Data'!A1" display="Link" xr:uid="{00000000-0004-0000-0100-000043000000}"/>
    <hyperlink ref="B41" location="'Table D3'!A1" display="Former industry of the unemployed" xr:uid="{00000000-0004-0000-0100-000044000000}"/>
    <hyperlink ref="B42" location="'Table D4'!A1" display="Birthplace of Head of Household" xr:uid="{00000000-0004-0000-0100-000045000000}"/>
    <hyperlink ref="B20" location="'Table 19'!A1" display="Household by Size and Rooms Occupied" xr:uid="{00000000-0004-0000-0100-000046000000}"/>
    <hyperlink ref="C20" location="'Table 19 Data'!A1" display="Link" xr:uid="{00000000-0004-0000-0100-000047000000}"/>
  </hyperlinks>
  <pageMargins left="0.25" right="0.25" top="0.75" bottom="0.75" header="0.3" footer="0.3"/>
  <pageSetup paperSize="8" scale="76" fitToWidth="0" orientation="landscape"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pageSetUpPr autoPageBreaks="0"/>
  </sheetPr>
  <dimension ref="A1:AE101"/>
  <sheetViews>
    <sheetView workbookViewId="0">
      <pane ySplit="3" topLeftCell="A4" activePane="bottomLeft" state="frozen"/>
      <selection pane="bottomLeft" activeCell="K3" sqref="K3"/>
    </sheetView>
  </sheetViews>
  <sheetFormatPr defaultRowHeight="15" x14ac:dyDescent="0.25"/>
  <cols>
    <col min="1" max="1" width="11.140625" style="43" customWidth="1"/>
    <col min="2" max="2" width="12.28515625" style="43" customWidth="1"/>
    <col min="3" max="8" width="16.140625" style="43" customWidth="1"/>
    <col min="9" max="9" width="11.7109375" style="43" customWidth="1"/>
    <col min="10" max="17" width="8.85546875" style="43"/>
    <col min="18" max="18" width="8.140625" style="43" customWidth="1"/>
    <col min="19" max="20" width="8.85546875" style="43"/>
    <col min="21" max="21" width="8.42578125" style="43" customWidth="1"/>
    <col min="22" max="22" width="8.85546875" style="43"/>
    <col min="23" max="31" width="0" style="43" hidden="1" customWidth="1"/>
    <col min="32" max="256" width="8.85546875" style="43"/>
    <col min="257" max="257" width="8.5703125" style="43" customWidth="1"/>
    <col min="258" max="258" width="11.7109375" style="43" customWidth="1"/>
    <col min="259" max="259" width="7.7109375" style="43" customWidth="1"/>
    <col min="260" max="260" width="17.140625" style="43" customWidth="1"/>
    <col min="261" max="261" width="9.7109375" style="43" customWidth="1"/>
    <col min="262" max="262" width="7.7109375" style="43" customWidth="1"/>
    <col min="263" max="263" width="17.140625" style="43" customWidth="1"/>
    <col min="264" max="264" width="9.7109375" style="43" customWidth="1"/>
    <col min="265" max="265" width="11.7109375" style="43" customWidth="1"/>
    <col min="266" max="273" width="8.85546875" style="43"/>
    <col min="274" max="274" width="8.140625" style="43" customWidth="1"/>
    <col min="275" max="276" width="8.85546875" style="43"/>
    <col min="277" max="277" width="8.42578125" style="43" customWidth="1"/>
    <col min="278" max="512" width="8.85546875" style="43"/>
    <col min="513" max="513" width="8.5703125" style="43" customWidth="1"/>
    <col min="514" max="514" width="11.7109375" style="43" customWidth="1"/>
    <col min="515" max="515" width="7.7109375" style="43" customWidth="1"/>
    <col min="516" max="516" width="17.140625" style="43" customWidth="1"/>
    <col min="517" max="517" width="9.7109375" style="43" customWidth="1"/>
    <col min="518" max="518" width="7.7109375" style="43" customWidth="1"/>
    <col min="519" max="519" width="17.140625" style="43" customWidth="1"/>
    <col min="520" max="520" width="9.7109375" style="43" customWidth="1"/>
    <col min="521" max="521" width="11.7109375" style="43" customWidth="1"/>
    <col min="522" max="529" width="8.85546875" style="43"/>
    <col min="530" max="530" width="8.140625" style="43" customWidth="1"/>
    <col min="531" max="532" width="8.85546875" style="43"/>
    <col min="533" max="533" width="8.42578125" style="43" customWidth="1"/>
    <col min="534" max="768" width="8.85546875" style="43"/>
    <col min="769" max="769" width="8.5703125" style="43" customWidth="1"/>
    <col min="770" max="770" width="11.7109375" style="43" customWidth="1"/>
    <col min="771" max="771" width="7.7109375" style="43" customWidth="1"/>
    <col min="772" max="772" width="17.140625" style="43" customWidth="1"/>
    <col min="773" max="773" width="9.7109375" style="43" customWidth="1"/>
    <col min="774" max="774" width="7.7109375" style="43" customWidth="1"/>
    <col min="775" max="775" width="17.140625" style="43" customWidth="1"/>
    <col min="776" max="776" width="9.7109375" style="43" customWidth="1"/>
    <col min="777" max="777" width="11.7109375" style="43" customWidth="1"/>
    <col min="778" max="785" width="8.85546875" style="43"/>
    <col min="786" max="786" width="8.140625" style="43" customWidth="1"/>
    <col min="787" max="788" width="8.85546875" style="43"/>
    <col min="789" max="789" width="8.42578125" style="43" customWidth="1"/>
    <col min="790" max="1024" width="8.85546875" style="43"/>
    <col min="1025" max="1025" width="8.5703125" style="43" customWidth="1"/>
    <col min="1026" max="1026" width="11.7109375" style="43" customWidth="1"/>
    <col min="1027" max="1027" width="7.7109375" style="43" customWidth="1"/>
    <col min="1028" max="1028" width="17.140625" style="43" customWidth="1"/>
    <col min="1029" max="1029" width="9.7109375" style="43" customWidth="1"/>
    <col min="1030" max="1030" width="7.7109375" style="43" customWidth="1"/>
    <col min="1031" max="1031" width="17.140625" style="43" customWidth="1"/>
    <col min="1032" max="1032" width="9.7109375" style="43" customWidth="1"/>
    <col min="1033" max="1033" width="11.7109375" style="43" customWidth="1"/>
    <col min="1034" max="1041" width="8.85546875" style="43"/>
    <col min="1042" max="1042" width="8.140625" style="43" customWidth="1"/>
    <col min="1043" max="1044" width="8.85546875" style="43"/>
    <col min="1045" max="1045" width="8.42578125" style="43" customWidth="1"/>
    <col min="1046" max="1280" width="8.85546875" style="43"/>
    <col min="1281" max="1281" width="8.5703125" style="43" customWidth="1"/>
    <col min="1282" max="1282" width="11.7109375" style="43" customWidth="1"/>
    <col min="1283" max="1283" width="7.7109375" style="43" customWidth="1"/>
    <col min="1284" max="1284" width="17.140625" style="43" customWidth="1"/>
    <col min="1285" max="1285" width="9.7109375" style="43" customWidth="1"/>
    <col min="1286" max="1286" width="7.7109375" style="43" customWidth="1"/>
    <col min="1287" max="1287" width="17.140625" style="43" customWidth="1"/>
    <col min="1288" max="1288" width="9.7109375" style="43" customWidth="1"/>
    <col min="1289" max="1289" width="11.7109375" style="43" customWidth="1"/>
    <col min="1290" max="1297" width="8.85546875" style="43"/>
    <col min="1298" max="1298" width="8.140625" style="43" customWidth="1"/>
    <col min="1299" max="1300" width="8.85546875" style="43"/>
    <col min="1301" max="1301" width="8.42578125" style="43" customWidth="1"/>
    <col min="1302" max="1536" width="8.85546875" style="43"/>
    <col min="1537" max="1537" width="8.5703125" style="43" customWidth="1"/>
    <col min="1538" max="1538" width="11.7109375" style="43" customWidth="1"/>
    <col min="1539" max="1539" width="7.7109375" style="43" customWidth="1"/>
    <col min="1540" max="1540" width="17.140625" style="43" customWidth="1"/>
    <col min="1541" max="1541" width="9.7109375" style="43" customWidth="1"/>
    <col min="1542" max="1542" width="7.7109375" style="43" customWidth="1"/>
    <col min="1543" max="1543" width="17.140625" style="43" customWidth="1"/>
    <col min="1544" max="1544" width="9.7109375" style="43" customWidth="1"/>
    <col min="1545" max="1545" width="11.7109375" style="43" customWidth="1"/>
    <col min="1546" max="1553" width="8.85546875" style="43"/>
    <col min="1554" max="1554" width="8.140625" style="43" customWidth="1"/>
    <col min="1555" max="1556" width="8.85546875" style="43"/>
    <col min="1557" max="1557" width="8.42578125" style="43" customWidth="1"/>
    <col min="1558" max="1792" width="8.85546875" style="43"/>
    <col min="1793" max="1793" width="8.5703125" style="43" customWidth="1"/>
    <col min="1794" max="1794" width="11.7109375" style="43" customWidth="1"/>
    <col min="1795" max="1795" width="7.7109375" style="43" customWidth="1"/>
    <col min="1796" max="1796" width="17.140625" style="43" customWidth="1"/>
    <col min="1797" max="1797" width="9.7109375" style="43" customWidth="1"/>
    <col min="1798" max="1798" width="7.7109375" style="43" customWidth="1"/>
    <col min="1799" max="1799" width="17.140625" style="43" customWidth="1"/>
    <col min="1800" max="1800" width="9.7109375" style="43" customWidth="1"/>
    <col min="1801" max="1801" width="11.7109375" style="43" customWidth="1"/>
    <col min="1802" max="1809" width="8.85546875" style="43"/>
    <col min="1810" max="1810" width="8.140625" style="43" customWidth="1"/>
    <col min="1811" max="1812" width="8.85546875" style="43"/>
    <col min="1813" max="1813" width="8.42578125" style="43" customWidth="1"/>
    <col min="1814" max="2048" width="8.85546875" style="43"/>
    <col min="2049" max="2049" width="8.5703125" style="43" customWidth="1"/>
    <col min="2050" max="2050" width="11.7109375" style="43" customWidth="1"/>
    <col min="2051" max="2051" width="7.7109375" style="43" customWidth="1"/>
    <col min="2052" max="2052" width="17.140625" style="43" customWidth="1"/>
    <col min="2053" max="2053" width="9.7109375" style="43" customWidth="1"/>
    <col min="2054" max="2054" width="7.7109375" style="43" customWidth="1"/>
    <col min="2055" max="2055" width="17.140625" style="43" customWidth="1"/>
    <col min="2056" max="2056" width="9.7109375" style="43" customWidth="1"/>
    <col min="2057" max="2057" width="11.7109375" style="43" customWidth="1"/>
    <col min="2058" max="2065" width="8.85546875" style="43"/>
    <col min="2066" max="2066" width="8.140625" style="43" customWidth="1"/>
    <col min="2067" max="2068" width="8.85546875" style="43"/>
    <col min="2069" max="2069" width="8.42578125" style="43" customWidth="1"/>
    <col min="2070" max="2304" width="8.85546875" style="43"/>
    <col min="2305" max="2305" width="8.5703125" style="43" customWidth="1"/>
    <col min="2306" max="2306" width="11.7109375" style="43" customWidth="1"/>
    <col min="2307" max="2307" width="7.7109375" style="43" customWidth="1"/>
    <col min="2308" max="2308" width="17.140625" style="43" customWidth="1"/>
    <col min="2309" max="2309" width="9.7109375" style="43" customWidth="1"/>
    <col min="2310" max="2310" width="7.7109375" style="43" customWidth="1"/>
    <col min="2311" max="2311" width="17.140625" style="43" customWidth="1"/>
    <col min="2312" max="2312" width="9.7109375" style="43" customWidth="1"/>
    <col min="2313" max="2313" width="11.7109375" style="43" customWidth="1"/>
    <col min="2314" max="2321" width="8.85546875" style="43"/>
    <col min="2322" max="2322" width="8.140625" style="43" customWidth="1"/>
    <col min="2323" max="2324" width="8.85546875" style="43"/>
    <col min="2325" max="2325" width="8.42578125" style="43" customWidth="1"/>
    <col min="2326" max="2560" width="8.85546875" style="43"/>
    <col min="2561" max="2561" width="8.5703125" style="43" customWidth="1"/>
    <col min="2562" max="2562" width="11.7109375" style="43" customWidth="1"/>
    <col min="2563" max="2563" width="7.7109375" style="43" customWidth="1"/>
    <col min="2564" max="2564" width="17.140625" style="43" customWidth="1"/>
    <col min="2565" max="2565" width="9.7109375" style="43" customWidth="1"/>
    <col min="2566" max="2566" width="7.7109375" style="43" customWidth="1"/>
    <col min="2567" max="2567" width="17.140625" style="43" customWidth="1"/>
    <col min="2568" max="2568" width="9.7109375" style="43" customWidth="1"/>
    <col min="2569" max="2569" width="11.7109375" style="43" customWidth="1"/>
    <col min="2570" max="2577" width="8.85546875" style="43"/>
    <col min="2578" max="2578" width="8.140625" style="43" customWidth="1"/>
    <col min="2579" max="2580" width="8.85546875" style="43"/>
    <col min="2581" max="2581" width="8.42578125" style="43" customWidth="1"/>
    <col min="2582" max="2816" width="8.85546875" style="43"/>
    <col min="2817" max="2817" width="8.5703125" style="43" customWidth="1"/>
    <col min="2818" max="2818" width="11.7109375" style="43" customWidth="1"/>
    <col min="2819" max="2819" width="7.7109375" style="43" customWidth="1"/>
    <col min="2820" max="2820" width="17.140625" style="43" customWidth="1"/>
    <col min="2821" max="2821" width="9.7109375" style="43" customWidth="1"/>
    <col min="2822" max="2822" width="7.7109375" style="43" customWidth="1"/>
    <col min="2823" max="2823" width="17.140625" style="43" customWidth="1"/>
    <col min="2824" max="2824" width="9.7109375" style="43" customWidth="1"/>
    <col min="2825" max="2825" width="11.7109375" style="43" customWidth="1"/>
    <col min="2826" max="2833" width="8.85546875" style="43"/>
    <col min="2834" max="2834" width="8.140625" style="43" customWidth="1"/>
    <col min="2835" max="2836" width="8.85546875" style="43"/>
    <col min="2837" max="2837" width="8.42578125" style="43" customWidth="1"/>
    <col min="2838" max="3072" width="8.85546875" style="43"/>
    <col min="3073" max="3073" width="8.5703125" style="43" customWidth="1"/>
    <col min="3074" max="3074" width="11.7109375" style="43" customWidth="1"/>
    <col min="3075" max="3075" width="7.7109375" style="43" customWidth="1"/>
    <col min="3076" max="3076" width="17.140625" style="43" customWidth="1"/>
    <col min="3077" max="3077" width="9.7109375" style="43" customWidth="1"/>
    <col min="3078" max="3078" width="7.7109375" style="43" customWidth="1"/>
    <col min="3079" max="3079" width="17.140625" style="43" customWidth="1"/>
    <col min="3080" max="3080" width="9.7109375" style="43" customWidth="1"/>
    <col min="3081" max="3081" width="11.7109375" style="43" customWidth="1"/>
    <col min="3082" max="3089" width="8.85546875" style="43"/>
    <col min="3090" max="3090" width="8.140625" style="43" customWidth="1"/>
    <col min="3091" max="3092" width="8.85546875" style="43"/>
    <col min="3093" max="3093" width="8.42578125" style="43" customWidth="1"/>
    <col min="3094" max="3328" width="8.85546875" style="43"/>
    <col min="3329" max="3329" width="8.5703125" style="43" customWidth="1"/>
    <col min="3330" max="3330" width="11.7109375" style="43" customWidth="1"/>
    <col min="3331" max="3331" width="7.7109375" style="43" customWidth="1"/>
    <col min="3332" max="3332" width="17.140625" style="43" customWidth="1"/>
    <col min="3333" max="3333" width="9.7109375" style="43" customWidth="1"/>
    <col min="3334" max="3334" width="7.7109375" style="43" customWidth="1"/>
    <col min="3335" max="3335" width="17.140625" style="43" customWidth="1"/>
    <col min="3336" max="3336" width="9.7109375" style="43" customWidth="1"/>
    <col min="3337" max="3337" width="11.7109375" style="43" customWidth="1"/>
    <col min="3338" max="3345" width="8.85546875" style="43"/>
    <col min="3346" max="3346" width="8.140625" style="43" customWidth="1"/>
    <col min="3347" max="3348" width="8.85546875" style="43"/>
    <col min="3349" max="3349" width="8.42578125" style="43" customWidth="1"/>
    <col min="3350" max="3584" width="8.85546875" style="43"/>
    <col min="3585" max="3585" width="8.5703125" style="43" customWidth="1"/>
    <col min="3586" max="3586" width="11.7109375" style="43" customWidth="1"/>
    <col min="3587" max="3587" width="7.7109375" style="43" customWidth="1"/>
    <col min="3588" max="3588" width="17.140625" style="43" customWidth="1"/>
    <col min="3589" max="3589" width="9.7109375" style="43" customWidth="1"/>
    <col min="3590" max="3590" width="7.7109375" style="43" customWidth="1"/>
    <col min="3591" max="3591" width="17.140625" style="43" customWidth="1"/>
    <col min="3592" max="3592" width="9.7109375" style="43" customWidth="1"/>
    <col min="3593" max="3593" width="11.7109375" style="43" customWidth="1"/>
    <col min="3594" max="3601" width="8.85546875" style="43"/>
    <col min="3602" max="3602" width="8.140625" style="43" customWidth="1"/>
    <col min="3603" max="3604" width="8.85546875" style="43"/>
    <col min="3605" max="3605" width="8.42578125" style="43" customWidth="1"/>
    <col min="3606" max="3840" width="8.85546875" style="43"/>
    <col min="3841" max="3841" width="8.5703125" style="43" customWidth="1"/>
    <col min="3842" max="3842" width="11.7109375" style="43" customWidth="1"/>
    <col min="3843" max="3843" width="7.7109375" style="43" customWidth="1"/>
    <col min="3844" max="3844" width="17.140625" style="43" customWidth="1"/>
    <col min="3845" max="3845" width="9.7109375" style="43" customWidth="1"/>
    <col min="3846" max="3846" width="7.7109375" style="43" customWidth="1"/>
    <col min="3847" max="3847" width="17.140625" style="43" customWidth="1"/>
    <col min="3848" max="3848" width="9.7109375" style="43" customWidth="1"/>
    <col min="3849" max="3849" width="11.7109375" style="43" customWidth="1"/>
    <col min="3850" max="3857" width="8.85546875" style="43"/>
    <col min="3858" max="3858" width="8.140625" style="43" customWidth="1"/>
    <col min="3859" max="3860" width="8.85546875" style="43"/>
    <col min="3861" max="3861" width="8.42578125" style="43" customWidth="1"/>
    <col min="3862" max="4096" width="8.85546875" style="43"/>
    <col min="4097" max="4097" width="8.5703125" style="43" customWidth="1"/>
    <col min="4098" max="4098" width="11.7109375" style="43" customWidth="1"/>
    <col min="4099" max="4099" width="7.7109375" style="43" customWidth="1"/>
    <col min="4100" max="4100" width="17.140625" style="43" customWidth="1"/>
    <col min="4101" max="4101" width="9.7109375" style="43" customWidth="1"/>
    <col min="4102" max="4102" width="7.7109375" style="43" customWidth="1"/>
    <col min="4103" max="4103" width="17.140625" style="43" customWidth="1"/>
    <col min="4104" max="4104" width="9.7109375" style="43" customWidth="1"/>
    <col min="4105" max="4105" width="11.7109375" style="43" customWidth="1"/>
    <col min="4106" max="4113" width="8.85546875" style="43"/>
    <col min="4114" max="4114" width="8.140625" style="43" customWidth="1"/>
    <col min="4115" max="4116" width="8.85546875" style="43"/>
    <col min="4117" max="4117" width="8.42578125" style="43" customWidth="1"/>
    <col min="4118" max="4352" width="8.85546875" style="43"/>
    <col min="4353" max="4353" width="8.5703125" style="43" customWidth="1"/>
    <col min="4354" max="4354" width="11.7109375" style="43" customWidth="1"/>
    <col min="4355" max="4355" width="7.7109375" style="43" customWidth="1"/>
    <col min="4356" max="4356" width="17.140625" style="43" customWidth="1"/>
    <col min="4357" max="4357" width="9.7109375" style="43" customWidth="1"/>
    <col min="4358" max="4358" width="7.7109375" style="43" customWidth="1"/>
    <col min="4359" max="4359" width="17.140625" style="43" customWidth="1"/>
    <col min="4360" max="4360" width="9.7109375" style="43" customWidth="1"/>
    <col min="4361" max="4361" width="11.7109375" style="43" customWidth="1"/>
    <col min="4362" max="4369" width="8.85546875" style="43"/>
    <col min="4370" max="4370" width="8.140625" style="43" customWidth="1"/>
    <col min="4371" max="4372" width="8.85546875" style="43"/>
    <col min="4373" max="4373" width="8.42578125" style="43" customWidth="1"/>
    <col min="4374" max="4608" width="8.85546875" style="43"/>
    <col min="4609" max="4609" width="8.5703125" style="43" customWidth="1"/>
    <col min="4610" max="4610" width="11.7109375" style="43" customWidth="1"/>
    <col min="4611" max="4611" width="7.7109375" style="43" customWidth="1"/>
    <col min="4612" max="4612" width="17.140625" style="43" customWidth="1"/>
    <col min="4613" max="4613" width="9.7109375" style="43" customWidth="1"/>
    <col min="4614" max="4614" width="7.7109375" style="43" customWidth="1"/>
    <col min="4615" max="4615" width="17.140625" style="43" customWidth="1"/>
    <col min="4616" max="4616" width="9.7109375" style="43" customWidth="1"/>
    <col min="4617" max="4617" width="11.7109375" style="43" customWidth="1"/>
    <col min="4618" max="4625" width="8.85546875" style="43"/>
    <col min="4626" max="4626" width="8.140625" style="43" customWidth="1"/>
    <col min="4627" max="4628" width="8.85546875" style="43"/>
    <col min="4629" max="4629" width="8.42578125" style="43" customWidth="1"/>
    <col min="4630" max="4864" width="8.85546875" style="43"/>
    <col min="4865" max="4865" width="8.5703125" style="43" customWidth="1"/>
    <col min="4866" max="4866" width="11.7109375" style="43" customWidth="1"/>
    <col min="4867" max="4867" width="7.7109375" style="43" customWidth="1"/>
    <col min="4868" max="4868" width="17.140625" style="43" customWidth="1"/>
    <col min="4869" max="4869" width="9.7109375" style="43" customWidth="1"/>
    <col min="4870" max="4870" width="7.7109375" style="43" customWidth="1"/>
    <col min="4871" max="4871" width="17.140625" style="43" customWidth="1"/>
    <col min="4872" max="4872" width="9.7109375" style="43" customWidth="1"/>
    <col min="4873" max="4873" width="11.7109375" style="43" customWidth="1"/>
    <col min="4874" max="4881" width="8.85546875" style="43"/>
    <col min="4882" max="4882" width="8.140625" style="43" customWidth="1"/>
    <col min="4883" max="4884" width="8.85546875" style="43"/>
    <col min="4885" max="4885" width="8.42578125" style="43" customWidth="1"/>
    <col min="4886" max="5120" width="8.85546875" style="43"/>
    <col min="5121" max="5121" width="8.5703125" style="43" customWidth="1"/>
    <col min="5122" max="5122" width="11.7109375" style="43" customWidth="1"/>
    <col min="5123" max="5123" width="7.7109375" style="43" customWidth="1"/>
    <col min="5124" max="5124" width="17.140625" style="43" customWidth="1"/>
    <col min="5125" max="5125" width="9.7109375" style="43" customWidth="1"/>
    <col min="5126" max="5126" width="7.7109375" style="43" customWidth="1"/>
    <col min="5127" max="5127" width="17.140625" style="43" customWidth="1"/>
    <col min="5128" max="5128" width="9.7109375" style="43" customWidth="1"/>
    <col min="5129" max="5129" width="11.7109375" style="43" customWidth="1"/>
    <col min="5130" max="5137" width="8.85546875" style="43"/>
    <col min="5138" max="5138" width="8.140625" style="43" customWidth="1"/>
    <col min="5139" max="5140" width="8.85546875" style="43"/>
    <col min="5141" max="5141" width="8.42578125" style="43" customWidth="1"/>
    <col min="5142" max="5376" width="8.85546875" style="43"/>
    <col min="5377" max="5377" width="8.5703125" style="43" customWidth="1"/>
    <col min="5378" max="5378" width="11.7109375" style="43" customWidth="1"/>
    <col min="5379" max="5379" width="7.7109375" style="43" customWidth="1"/>
    <col min="5380" max="5380" width="17.140625" style="43" customWidth="1"/>
    <col min="5381" max="5381" width="9.7109375" style="43" customWidth="1"/>
    <col min="5382" max="5382" width="7.7109375" style="43" customWidth="1"/>
    <col min="5383" max="5383" width="17.140625" style="43" customWidth="1"/>
    <col min="5384" max="5384" width="9.7109375" style="43" customWidth="1"/>
    <col min="5385" max="5385" width="11.7109375" style="43" customWidth="1"/>
    <col min="5386" max="5393" width="8.85546875" style="43"/>
    <col min="5394" max="5394" width="8.140625" style="43" customWidth="1"/>
    <col min="5395" max="5396" width="8.85546875" style="43"/>
    <col min="5397" max="5397" width="8.42578125" style="43" customWidth="1"/>
    <col min="5398" max="5632" width="8.85546875" style="43"/>
    <col min="5633" max="5633" width="8.5703125" style="43" customWidth="1"/>
    <col min="5634" max="5634" width="11.7109375" style="43" customWidth="1"/>
    <col min="5635" max="5635" width="7.7109375" style="43" customWidth="1"/>
    <col min="5636" max="5636" width="17.140625" style="43" customWidth="1"/>
    <col min="5637" max="5637" width="9.7109375" style="43" customWidth="1"/>
    <col min="5638" max="5638" width="7.7109375" style="43" customWidth="1"/>
    <col min="5639" max="5639" width="17.140625" style="43" customWidth="1"/>
    <col min="5640" max="5640" width="9.7109375" style="43" customWidth="1"/>
    <col min="5641" max="5641" width="11.7109375" style="43" customWidth="1"/>
    <col min="5642" max="5649" width="8.85546875" style="43"/>
    <col min="5650" max="5650" width="8.140625" style="43" customWidth="1"/>
    <col min="5651" max="5652" width="8.85546875" style="43"/>
    <col min="5653" max="5653" width="8.42578125" style="43" customWidth="1"/>
    <col min="5654" max="5888" width="8.85546875" style="43"/>
    <col min="5889" max="5889" width="8.5703125" style="43" customWidth="1"/>
    <col min="5890" max="5890" width="11.7109375" style="43" customWidth="1"/>
    <col min="5891" max="5891" width="7.7109375" style="43" customWidth="1"/>
    <col min="5892" max="5892" width="17.140625" style="43" customWidth="1"/>
    <col min="5893" max="5893" width="9.7109375" style="43" customWidth="1"/>
    <col min="5894" max="5894" width="7.7109375" style="43" customWidth="1"/>
    <col min="5895" max="5895" width="17.140625" style="43" customWidth="1"/>
    <col min="5896" max="5896" width="9.7109375" style="43" customWidth="1"/>
    <col min="5897" max="5897" width="11.7109375" style="43" customWidth="1"/>
    <col min="5898" max="5905" width="8.85546875" style="43"/>
    <col min="5906" max="5906" width="8.140625" style="43" customWidth="1"/>
    <col min="5907" max="5908" width="8.85546875" style="43"/>
    <col min="5909" max="5909" width="8.42578125" style="43" customWidth="1"/>
    <col min="5910" max="6144" width="8.85546875" style="43"/>
    <col min="6145" max="6145" width="8.5703125" style="43" customWidth="1"/>
    <col min="6146" max="6146" width="11.7109375" style="43" customWidth="1"/>
    <col min="6147" max="6147" width="7.7109375" style="43" customWidth="1"/>
    <col min="6148" max="6148" width="17.140625" style="43" customWidth="1"/>
    <col min="6149" max="6149" width="9.7109375" style="43" customWidth="1"/>
    <col min="6150" max="6150" width="7.7109375" style="43" customWidth="1"/>
    <col min="6151" max="6151" width="17.140625" style="43" customWidth="1"/>
    <col min="6152" max="6152" width="9.7109375" style="43" customWidth="1"/>
    <col min="6153" max="6153" width="11.7109375" style="43" customWidth="1"/>
    <col min="6154" max="6161" width="8.85546875" style="43"/>
    <col min="6162" max="6162" width="8.140625" style="43" customWidth="1"/>
    <col min="6163" max="6164" width="8.85546875" style="43"/>
    <col min="6165" max="6165" width="8.42578125" style="43" customWidth="1"/>
    <col min="6166" max="6400" width="8.85546875" style="43"/>
    <col min="6401" max="6401" width="8.5703125" style="43" customWidth="1"/>
    <col min="6402" max="6402" width="11.7109375" style="43" customWidth="1"/>
    <col min="6403" max="6403" width="7.7109375" style="43" customWidth="1"/>
    <col min="6404" max="6404" width="17.140625" style="43" customWidth="1"/>
    <col min="6405" max="6405" width="9.7109375" style="43" customWidth="1"/>
    <col min="6406" max="6406" width="7.7109375" style="43" customWidth="1"/>
    <col min="6407" max="6407" width="17.140625" style="43" customWidth="1"/>
    <col min="6408" max="6408" width="9.7109375" style="43" customWidth="1"/>
    <col min="6409" max="6409" width="11.7109375" style="43" customWidth="1"/>
    <col min="6410" max="6417" width="8.85546875" style="43"/>
    <col min="6418" max="6418" width="8.140625" style="43" customWidth="1"/>
    <col min="6419" max="6420" width="8.85546875" style="43"/>
    <col min="6421" max="6421" width="8.42578125" style="43" customWidth="1"/>
    <col min="6422" max="6656" width="8.85546875" style="43"/>
    <col min="6657" max="6657" width="8.5703125" style="43" customWidth="1"/>
    <col min="6658" max="6658" width="11.7109375" style="43" customWidth="1"/>
    <col min="6659" max="6659" width="7.7109375" style="43" customWidth="1"/>
    <col min="6660" max="6660" width="17.140625" style="43" customWidth="1"/>
    <col min="6661" max="6661" width="9.7109375" style="43" customWidth="1"/>
    <col min="6662" max="6662" width="7.7109375" style="43" customWidth="1"/>
    <col min="6663" max="6663" width="17.140625" style="43" customWidth="1"/>
    <col min="6664" max="6664" width="9.7109375" style="43" customWidth="1"/>
    <col min="6665" max="6665" width="11.7109375" style="43" customWidth="1"/>
    <col min="6666" max="6673" width="8.85546875" style="43"/>
    <col min="6674" max="6674" width="8.140625" style="43" customWidth="1"/>
    <col min="6675" max="6676" width="8.85546875" style="43"/>
    <col min="6677" max="6677" width="8.42578125" style="43" customWidth="1"/>
    <col min="6678" max="6912" width="8.85546875" style="43"/>
    <col min="6913" max="6913" width="8.5703125" style="43" customWidth="1"/>
    <col min="6914" max="6914" width="11.7109375" style="43" customWidth="1"/>
    <col min="6915" max="6915" width="7.7109375" style="43" customWidth="1"/>
    <col min="6916" max="6916" width="17.140625" style="43" customWidth="1"/>
    <col min="6917" max="6917" width="9.7109375" style="43" customWidth="1"/>
    <col min="6918" max="6918" width="7.7109375" style="43" customWidth="1"/>
    <col min="6919" max="6919" width="17.140625" style="43" customWidth="1"/>
    <col min="6920" max="6920" width="9.7109375" style="43" customWidth="1"/>
    <col min="6921" max="6921" width="11.7109375" style="43" customWidth="1"/>
    <col min="6922" max="6929" width="8.85546875" style="43"/>
    <col min="6930" max="6930" width="8.140625" style="43" customWidth="1"/>
    <col min="6931" max="6932" width="8.85546875" style="43"/>
    <col min="6933" max="6933" width="8.42578125" style="43" customWidth="1"/>
    <col min="6934" max="7168" width="8.85546875" style="43"/>
    <col min="7169" max="7169" width="8.5703125" style="43" customWidth="1"/>
    <col min="7170" max="7170" width="11.7109375" style="43" customWidth="1"/>
    <col min="7171" max="7171" width="7.7109375" style="43" customWidth="1"/>
    <col min="7172" max="7172" width="17.140625" style="43" customWidth="1"/>
    <col min="7173" max="7173" width="9.7109375" style="43" customWidth="1"/>
    <col min="7174" max="7174" width="7.7109375" style="43" customWidth="1"/>
    <col min="7175" max="7175" width="17.140625" style="43" customWidth="1"/>
    <col min="7176" max="7176" width="9.7109375" style="43" customWidth="1"/>
    <col min="7177" max="7177" width="11.7109375" style="43" customWidth="1"/>
    <col min="7178" max="7185" width="8.85546875" style="43"/>
    <col min="7186" max="7186" width="8.140625" style="43" customWidth="1"/>
    <col min="7187" max="7188" width="8.85546875" style="43"/>
    <col min="7189" max="7189" width="8.42578125" style="43" customWidth="1"/>
    <col min="7190" max="7424" width="8.85546875" style="43"/>
    <col min="7425" max="7425" width="8.5703125" style="43" customWidth="1"/>
    <col min="7426" max="7426" width="11.7109375" style="43" customWidth="1"/>
    <col min="7427" max="7427" width="7.7109375" style="43" customWidth="1"/>
    <col min="7428" max="7428" width="17.140625" style="43" customWidth="1"/>
    <col min="7429" max="7429" width="9.7109375" style="43" customWidth="1"/>
    <col min="7430" max="7430" width="7.7109375" style="43" customWidth="1"/>
    <col min="7431" max="7431" width="17.140625" style="43" customWidth="1"/>
    <col min="7432" max="7432" width="9.7109375" style="43" customWidth="1"/>
    <col min="7433" max="7433" width="11.7109375" style="43" customWidth="1"/>
    <col min="7434" max="7441" width="8.85546875" style="43"/>
    <col min="7442" max="7442" width="8.140625" style="43" customWidth="1"/>
    <col min="7443" max="7444" width="8.85546875" style="43"/>
    <col min="7445" max="7445" width="8.42578125" style="43" customWidth="1"/>
    <col min="7446" max="7680" width="8.85546875" style="43"/>
    <col min="7681" max="7681" width="8.5703125" style="43" customWidth="1"/>
    <col min="7682" max="7682" width="11.7109375" style="43" customWidth="1"/>
    <col min="7683" max="7683" width="7.7109375" style="43" customWidth="1"/>
    <col min="7684" max="7684" width="17.140625" style="43" customWidth="1"/>
    <col min="7685" max="7685" width="9.7109375" style="43" customWidth="1"/>
    <col min="7686" max="7686" width="7.7109375" style="43" customWidth="1"/>
    <col min="7687" max="7687" width="17.140625" style="43" customWidth="1"/>
    <col min="7688" max="7688" width="9.7109375" style="43" customWidth="1"/>
    <col min="7689" max="7689" width="11.7109375" style="43" customWidth="1"/>
    <col min="7690" max="7697" width="8.85546875" style="43"/>
    <col min="7698" max="7698" width="8.140625" style="43" customWidth="1"/>
    <col min="7699" max="7700" width="8.85546875" style="43"/>
    <col min="7701" max="7701" width="8.42578125" style="43" customWidth="1"/>
    <col min="7702" max="7936" width="8.85546875" style="43"/>
    <col min="7937" max="7937" width="8.5703125" style="43" customWidth="1"/>
    <col min="7938" max="7938" width="11.7109375" style="43" customWidth="1"/>
    <col min="7939" max="7939" width="7.7109375" style="43" customWidth="1"/>
    <col min="7940" max="7940" width="17.140625" style="43" customWidth="1"/>
    <col min="7941" max="7941" width="9.7109375" style="43" customWidth="1"/>
    <col min="7942" max="7942" width="7.7109375" style="43" customWidth="1"/>
    <col min="7943" max="7943" width="17.140625" style="43" customWidth="1"/>
    <col min="7944" max="7944" width="9.7109375" style="43" customWidth="1"/>
    <col min="7945" max="7945" width="11.7109375" style="43" customWidth="1"/>
    <col min="7946" max="7953" width="8.85546875" style="43"/>
    <col min="7954" max="7954" width="8.140625" style="43" customWidth="1"/>
    <col min="7955" max="7956" width="8.85546875" style="43"/>
    <col min="7957" max="7957" width="8.42578125" style="43" customWidth="1"/>
    <col min="7958" max="8192" width="8.85546875" style="43"/>
    <col min="8193" max="8193" width="8.5703125" style="43" customWidth="1"/>
    <col min="8194" max="8194" width="11.7109375" style="43" customWidth="1"/>
    <col min="8195" max="8195" width="7.7109375" style="43" customWidth="1"/>
    <col min="8196" max="8196" width="17.140625" style="43" customWidth="1"/>
    <col min="8197" max="8197" width="9.7109375" style="43" customWidth="1"/>
    <col min="8198" max="8198" width="7.7109375" style="43" customWidth="1"/>
    <col min="8199" max="8199" width="17.140625" style="43" customWidth="1"/>
    <col min="8200" max="8200" width="9.7109375" style="43" customWidth="1"/>
    <col min="8201" max="8201" width="11.7109375" style="43" customWidth="1"/>
    <col min="8202" max="8209" width="8.85546875" style="43"/>
    <col min="8210" max="8210" width="8.140625" style="43" customWidth="1"/>
    <col min="8211" max="8212" width="8.85546875" style="43"/>
    <col min="8213" max="8213" width="8.42578125" style="43" customWidth="1"/>
    <col min="8214" max="8448" width="8.85546875" style="43"/>
    <col min="8449" max="8449" width="8.5703125" style="43" customWidth="1"/>
    <col min="8450" max="8450" width="11.7109375" style="43" customWidth="1"/>
    <col min="8451" max="8451" width="7.7109375" style="43" customWidth="1"/>
    <col min="8452" max="8452" width="17.140625" style="43" customWidth="1"/>
    <col min="8453" max="8453" width="9.7109375" style="43" customWidth="1"/>
    <col min="8454" max="8454" width="7.7109375" style="43" customWidth="1"/>
    <col min="8455" max="8455" width="17.140625" style="43" customWidth="1"/>
    <col min="8456" max="8456" width="9.7109375" style="43" customWidth="1"/>
    <col min="8457" max="8457" width="11.7109375" style="43" customWidth="1"/>
    <col min="8458" max="8465" width="8.85546875" style="43"/>
    <col min="8466" max="8466" width="8.140625" style="43" customWidth="1"/>
    <col min="8467" max="8468" width="8.85546875" style="43"/>
    <col min="8469" max="8469" width="8.42578125" style="43" customWidth="1"/>
    <col min="8470" max="8704" width="8.85546875" style="43"/>
    <col min="8705" max="8705" width="8.5703125" style="43" customWidth="1"/>
    <col min="8706" max="8706" width="11.7109375" style="43" customWidth="1"/>
    <col min="8707" max="8707" width="7.7109375" style="43" customWidth="1"/>
    <col min="8708" max="8708" width="17.140625" style="43" customWidth="1"/>
    <col min="8709" max="8709" width="9.7109375" style="43" customWidth="1"/>
    <col min="8710" max="8710" width="7.7109375" style="43" customWidth="1"/>
    <col min="8711" max="8711" width="17.140625" style="43" customWidth="1"/>
    <col min="8712" max="8712" width="9.7109375" style="43" customWidth="1"/>
    <col min="8713" max="8713" width="11.7109375" style="43" customWidth="1"/>
    <col min="8714" max="8721" width="8.85546875" style="43"/>
    <col min="8722" max="8722" width="8.140625" style="43" customWidth="1"/>
    <col min="8723" max="8724" width="8.85546875" style="43"/>
    <col min="8725" max="8725" width="8.42578125" style="43" customWidth="1"/>
    <col min="8726" max="8960" width="8.85546875" style="43"/>
    <col min="8961" max="8961" width="8.5703125" style="43" customWidth="1"/>
    <col min="8962" max="8962" width="11.7109375" style="43" customWidth="1"/>
    <col min="8963" max="8963" width="7.7109375" style="43" customWidth="1"/>
    <col min="8964" max="8964" width="17.140625" style="43" customWidth="1"/>
    <col min="8965" max="8965" width="9.7109375" style="43" customWidth="1"/>
    <col min="8966" max="8966" width="7.7109375" style="43" customWidth="1"/>
    <col min="8967" max="8967" width="17.140625" style="43" customWidth="1"/>
    <col min="8968" max="8968" width="9.7109375" style="43" customWidth="1"/>
    <col min="8969" max="8969" width="11.7109375" style="43" customWidth="1"/>
    <col min="8970" max="8977" width="8.85546875" style="43"/>
    <col min="8978" max="8978" width="8.140625" style="43" customWidth="1"/>
    <col min="8979" max="8980" width="8.85546875" style="43"/>
    <col min="8981" max="8981" width="8.42578125" style="43" customWidth="1"/>
    <col min="8982" max="9216" width="8.85546875" style="43"/>
    <col min="9217" max="9217" width="8.5703125" style="43" customWidth="1"/>
    <col min="9218" max="9218" width="11.7109375" style="43" customWidth="1"/>
    <col min="9219" max="9219" width="7.7109375" style="43" customWidth="1"/>
    <col min="9220" max="9220" width="17.140625" style="43" customWidth="1"/>
    <col min="9221" max="9221" width="9.7109375" style="43" customWidth="1"/>
    <col min="9222" max="9222" width="7.7109375" style="43" customWidth="1"/>
    <col min="9223" max="9223" width="17.140625" style="43" customWidth="1"/>
    <col min="9224" max="9224" width="9.7109375" style="43" customWidth="1"/>
    <col min="9225" max="9225" width="11.7109375" style="43" customWidth="1"/>
    <col min="9226" max="9233" width="8.85546875" style="43"/>
    <col min="9234" max="9234" width="8.140625" style="43" customWidth="1"/>
    <col min="9235" max="9236" width="8.85546875" style="43"/>
    <col min="9237" max="9237" width="8.42578125" style="43" customWidth="1"/>
    <col min="9238" max="9472" width="8.85546875" style="43"/>
    <col min="9473" max="9473" width="8.5703125" style="43" customWidth="1"/>
    <col min="9474" max="9474" width="11.7109375" style="43" customWidth="1"/>
    <col min="9475" max="9475" width="7.7109375" style="43" customWidth="1"/>
    <col min="9476" max="9476" width="17.140625" style="43" customWidth="1"/>
    <col min="9477" max="9477" width="9.7109375" style="43" customWidth="1"/>
    <col min="9478" max="9478" width="7.7109375" style="43" customWidth="1"/>
    <col min="9479" max="9479" width="17.140625" style="43" customWidth="1"/>
    <col min="9480" max="9480" width="9.7109375" style="43" customWidth="1"/>
    <col min="9481" max="9481" width="11.7109375" style="43" customWidth="1"/>
    <col min="9482" max="9489" width="8.85546875" style="43"/>
    <col min="9490" max="9490" width="8.140625" style="43" customWidth="1"/>
    <col min="9491" max="9492" width="8.85546875" style="43"/>
    <col min="9493" max="9493" width="8.42578125" style="43" customWidth="1"/>
    <col min="9494" max="9728" width="8.85546875" style="43"/>
    <col min="9729" max="9729" width="8.5703125" style="43" customWidth="1"/>
    <col min="9730" max="9730" width="11.7109375" style="43" customWidth="1"/>
    <col min="9731" max="9731" width="7.7109375" style="43" customWidth="1"/>
    <col min="9732" max="9732" width="17.140625" style="43" customWidth="1"/>
    <col min="9733" max="9733" width="9.7109375" style="43" customWidth="1"/>
    <col min="9734" max="9734" width="7.7109375" style="43" customWidth="1"/>
    <col min="9735" max="9735" width="17.140625" style="43" customWidth="1"/>
    <col min="9736" max="9736" width="9.7109375" style="43" customWidth="1"/>
    <col min="9737" max="9737" width="11.7109375" style="43" customWidth="1"/>
    <col min="9738" max="9745" width="8.85546875" style="43"/>
    <col min="9746" max="9746" width="8.140625" style="43" customWidth="1"/>
    <col min="9747" max="9748" width="8.85546875" style="43"/>
    <col min="9749" max="9749" width="8.42578125" style="43" customWidth="1"/>
    <col min="9750" max="9984" width="8.85546875" style="43"/>
    <col min="9985" max="9985" width="8.5703125" style="43" customWidth="1"/>
    <col min="9986" max="9986" width="11.7109375" style="43" customWidth="1"/>
    <col min="9987" max="9987" width="7.7109375" style="43" customWidth="1"/>
    <col min="9988" max="9988" width="17.140625" style="43" customWidth="1"/>
    <col min="9989" max="9989" width="9.7109375" style="43" customWidth="1"/>
    <col min="9990" max="9990" width="7.7109375" style="43" customWidth="1"/>
    <col min="9991" max="9991" width="17.140625" style="43" customWidth="1"/>
    <col min="9992" max="9992" width="9.7109375" style="43" customWidth="1"/>
    <col min="9993" max="9993" width="11.7109375" style="43" customWidth="1"/>
    <col min="9994" max="10001" width="8.85546875" style="43"/>
    <col min="10002" max="10002" width="8.140625" style="43" customWidth="1"/>
    <col min="10003" max="10004" width="8.85546875" style="43"/>
    <col min="10005" max="10005" width="8.42578125" style="43" customWidth="1"/>
    <col min="10006" max="10240" width="8.85546875" style="43"/>
    <col min="10241" max="10241" width="8.5703125" style="43" customWidth="1"/>
    <col min="10242" max="10242" width="11.7109375" style="43" customWidth="1"/>
    <col min="10243" max="10243" width="7.7109375" style="43" customWidth="1"/>
    <col min="10244" max="10244" width="17.140625" style="43" customWidth="1"/>
    <col min="10245" max="10245" width="9.7109375" style="43" customWidth="1"/>
    <col min="10246" max="10246" width="7.7109375" style="43" customWidth="1"/>
    <col min="10247" max="10247" width="17.140625" style="43" customWidth="1"/>
    <col min="10248" max="10248" width="9.7109375" style="43" customWidth="1"/>
    <col min="10249" max="10249" width="11.7109375" style="43" customWidth="1"/>
    <col min="10250" max="10257" width="8.85546875" style="43"/>
    <col min="10258" max="10258" width="8.140625" style="43" customWidth="1"/>
    <col min="10259" max="10260" width="8.85546875" style="43"/>
    <col min="10261" max="10261" width="8.42578125" style="43" customWidth="1"/>
    <col min="10262" max="10496" width="8.85546875" style="43"/>
    <col min="10497" max="10497" width="8.5703125" style="43" customWidth="1"/>
    <col min="10498" max="10498" width="11.7109375" style="43" customWidth="1"/>
    <col min="10499" max="10499" width="7.7109375" style="43" customWidth="1"/>
    <col min="10500" max="10500" width="17.140625" style="43" customWidth="1"/>
    <col min="10501" max="10501" width="9.7109375" style="43" customWidth="1"/>
    <col min="10502" max="10502" width="7.7109375" style="43" customWidth="1"/>
    <col min="10503" max="10503" width="17.140625" style="43" customWidth="1"/>
    <col min="10504" max="10504" width="9.7109375" style="43" customWidth="1"/>
    <col min="10505" max="10505" width="11.7109375" style="43" customWidth="1"/>
    <col min="10506" max="10513" width="8.85546875" style="43"/>
    <col min="10514" max="10514" width="8.140625" style="43" customWidth="1"/>
    <col min="10515" max="10516" width="8.85546875" style="43"/>
    <col min="10517" max="10517" width="8.42578125" style="43" customWidth="1"/>
    <col min="10518" max="10752" width="8.85546875" style="43"/>
    <col min="10753" max="10753" width="8.5703125" style="43" customWidth="1"/>
    <col min="10754" max="10754" width="11.7109375" style="43" customWidth="1"/>
    <col min="10755" max="10755" width="7.7109375" style="43" customWidth="1"/>
    <col min="10756" max="10756" width="17.140625" style="43" customWidth="1"/>
    <col min="10757" max="10757" width="9.7109375" style="43" customWidth="1"/>
    <col min="10758" max="10758" width="7.7109375" style="43" customWidth="1"/>
    <col min="10759" max="10759" width="17.140625" style="43" customWidth="1"/>
    <col min="10760" max="10760" width="9.7109375" style="43" customWidth="1"/>
    <col min="10761" max="10761" width="11.7109375" style="43" customWidth="1"/>
    <col min="10762" max="10769" width="8.85546875" style="43"/>
    <col min="10770" max="10770" width="8.140625" style="43" customWidth="1"/>
    <col min="10771" max="10772" width="8.85546875" style="43"/>
    <col min="10773" max="10773" width="8.42578125" style="43" customWidth="1"/>
    <col min="10774" max="11008" width="8.85546875" style="43"/>
    <col min="11009" max="11009" width="8.5703125" style="43" customWidth="1"/>
    <col min="11010" max="11010" width="11.7109375" style="43" customWidth="1"/>
    <col min="11011" max="11011" width="7.7109375" style="43" customWidth="1"/>
    <col min="11012" max="11012" width="17.140625" style="43" customWidth="1"/>
    <col min="11013" max="11013" width="9.7109375" style="43" customWidth="1"/>
    <col min="11014" max="11014" width="7.7109375" style="43" customWidth="1"/>
    <col min="11015" max="11015" width="17.140625" style="43" customWidth="1"/>
    <col min="11016" max="11016" width="9.7109375" style="43" customWidth="1"/>
    <col min="11017" max="11017" width="11.7109375" style="43" customWidth="1"/>
    <col min="11018" max="11025" width="8.85546875" style="43"/>
    <col min="11026" max="11026" width="8.140625" style="43" customWidth="1"/>
    <col min="11027" max="11028" width="8.85546875" style="43"/>
    <col min="11029" max="11029" width="8.42578125" style="43" customWidth="1"/>
    <col min="11030" max="11264" width="8.85546875" style="43"/>
    <col min="11265" max="11265" width="8.5703125" style="43" customWidth="1"/>
    <col min="11266" max="11266" width="11.7109375" style="43" customWidth="1"/>
    <col min="11267" max="11267" width="7.7109375" style="43" customWidth="1"/>
    <col min="11268" max="11268" width="17.140625" style="43" customWidth="1"/>
    <col min="11269" max="11269" width="9.7109375" style="43" customWidth="1"/>
    <col min="11270" max="11270" width="7.7109375" style="43" customWidth="1"/>
    <col min="11271" max="11271" width="17.140625" style="43" customWidth="1"/>
    <col min="11272" max="11272" width="9.7109375" style="43" customWidth="1"/>
    <col min="11273" max="11273" width="11.7109375" style="43" customWidth="1"/>
    <col min="11274" max="11281" width="8.85546875" style="43"/>
    <col min="11282" max="11282" width="8.140625" style="43" customWidth="1"/>
    <col min="11283" max="11284" width="8.85546875" style="43"/>
    <col min="11285" max="11285" width="8.42578125" style="43" customWidth="1"/>
    <col min="11286" max="11520" width="8.85546875" style="43"/>
    <col min="11521" max="11521" width="8.5703125" style="43" customWidth="1"/>
    <col min="11522" max="11522" width="11.7109375" style="43" customWidth="1"/>
    <col min="11523" max="11523" width="7.7109375" style="43" customWidth="1"/>
    <col min="11524" max="11524" width="17.140625" style="43" customWidth="1"/>
    <col min="11525" max="11525" width="9.7109375" style="43" customWidth="1"/>
    <col min="11526" max="11526" width="7.7109375" style="43" customWidth="1"/>
    <col min="11527" max="11527" width="17.140625" style="43" customWidth="1"/>
    <col min="11528" max="11528" width="9.7109375" style="43" customWidth="1"/>
    <col min="11529" max="11529" width="11.7109375" style="43" customWidth="1"/>
    <col min="11530" max="11537" width="8.85546875" style="43"/>
    <col min="11538" max="11538" width="8.140625" style="43" customWidth="1"/>
    <col min="11539" max="11540" width="8.85546875" style="43"/>
    <col min="11541" max="11541" width="8.42578125" style="43" customWidth="1"/>
    <col min="11542" max="11776" width="8.85546875" style="43"/>
    <col min="11777" max="11777" width="8.5703125" style="43" customWidth="1"/>
    <col min="11778" max="11778" width="11.7109375" style="43" customWidth="1"/>
    <col min="11779" max="11779" width="7.7109375" style="43" customWidth="1"/>
    <col min="11780" max="11780" width="17.140625" style="43" customWidth="1"/>
    <col min="11781" max="11781" width="9.7109375" style="43" customWidth="1"/>
    <col min="11782" max="11782" width="7.7109375" style="43" customWidth="1"/>
    <col min="11783" max="11783" width="17.140625" style="43" customWidth="1"/>
    <col min="11784" max="11784" width="9.7109375" style="43" customWidth="1"/>
    <col min="11785" max="11785" width="11.7109375" style="43" customWidth="1"/>
    <col min="11786" max="11793" width="8.85546875" style="43"/>
    <col min="11794" max="11794" width="8.140625" style="43" customWidth="1"/>
    <col min="11795" max="11796" width="8.85546875" style="43"/>
    <col min="11797" max="11797" width="8.42578125" style="43" customWidth="1"/>
    <col min="11798" max="12032" width="8.85546875" style="43"/>
    <col min="12033" max="12033" width="8.5703125" style="43" customWidth="1"/>
    <col min="12034" max="12034" width="11.7109375" style="43" customWidth="1"/>
    <col min="12035" max="12035" width="7.7109375" style="43" customWidth="1"/>
    <col min="12036" max="12036" width="17.140625" style="43" customWidth="1"/>
    <col min="12037" max="12037" width="9.7109375" style="43" customWidth="1"/>
    <col min="12038" max="12038" width="7.7109375" style="43" customWidth="1"/>
    <col min="12039" max="12039" width="17.140625" style="43" customWidth="1"/>
    <col min="12040" max="12040" width="9.7109375" style="43" customWidth="1"/>
    <col min="12041" max="12041" width="11.7109375" style="43" customWidth="1"/>
    <col min="12042" max="12049" width="8.85546875" style="43"/>
    <col min="12050" max="12050" width="8.140625" style="43" customWidth="1"/>
    <col min="12051" max="12052" width="8.85546875" style="43"/>
    <col min="12053" max="12053" width="8.42578125" style="43" customWidth="1"/>
    <col min="12054" max="12288" width="8.85546875" style="43"/>
    <col min="12289" max="12289" width="8.5703125" style="43" customWidth="1"/>
    <col min="12290" max="12290" width="11.7109375" style="43" customWidth="1"/>
    <col min="12291" max="12291" width="7.7109375" style="43" customWidth="1"/>
    <col min="12292" max="12292" width="17.140625" style="43" customWidth="1"/>
    <col min="12293" max="12293" width="9.7109375" style="43" customWidth="1"/>
    <col min="12294" max="12294" width="7.7109375" style="43" customWidth="1"/>
    <col min="12295" max="12295" width="17.140625" style="43" customWidth="1"/>
    <col min="12296" max="12296" width="9.7109375" style="43" customWidth="1"/>
    <col min="12297" max="12297" width="11.7109375" style="43" customWidth="1"/>
    <col min="12298" max="12305" width="8.85546875" style="43"/>
    <col min="12306" max="12306" width="8.140625" style="43" customWidth="1"/>
    <col min="12307" max="12308" width="8.85546875" style="43"/>
    <col min="12309" max="12309" width="8.42578125" style="43" customWidth="1"/>
    <col min="12310" max="12544" width="8.85546875" style="43"/>
    <col min="12545" max="12545" width="8.5703125" style="43" customWidth="1"/>
    <col min="12546" max="12546" width="11.7109375" style="43" customWidth="1"/>
    <col min="12547" max="12547" width="7.7109375" style="43" customWidth="1"/>
    <col min="12548" max="12548" width="17.140625" style="43" customWidth="1"/>
    <col min="12549" max="12549" width="9.7109375" style="43" customWidth="1"/>
    <col min="12550" max="12550" width="7.7109375" style="43" customWidth="1"/>
    <col min="12551" max="12551" width="17.140625" style="43" customWidth="1"/>
    <col min="12552" max="12552" width="9.7109375" style="43" customWidth="1"/>
    <col min="12553" max="12553" width="11.7109375" style="43" customWidth="1"/>
    <col min="12554" max="12561" width="8.85546875" style="43"/>
    <col min="12562" max="12562" width="8.140625" style="43" customWidth="1"/>
    <col min="12563" max="12564" width="8.85546875" style="43"/>
    <col min="12565" max="12565" width="8.42578125" style="43" customWidth="1"/>
    <col min="12566" max="12800" width="8.85546875" style="43"/>
    <col min="12801" max="12801" width="8.5703125" style="43" customWidth="1"/>
    <col min="12802" max="12802" width="11.7109375" style="43" customWidth="1"/>
    <col min="12803" max="12803" width="7.7109375" style="43" customWidth="1"/>
    <col min="12804" max="12804" width="17.140625" style="43" customWidth="1"/>
    <col min="12805" max="12805" width="9.7109375" style="43" customWidth="1"/>
    <col min="12806" max="12806" width="7.7109375" style="43" customWidth="1"/>
    <col min="12807" max="12807" width="17.140625" style="43" customWidth="1"/>
    <col min="12808" max="12808" width="9.7109375" style="43" customWidth="1"/>
    <col min="12809" max="12809" width="11.7109375" style="43" customWidth="1"/>
    <col min="12810" max="12817" width="8.85546875" style="43"/>
    <col min="12818" max="12818" width="8.140625" style="43" customWidth="1"/>
    <col min="12819" max="12820" width="8.85546875" style="43"/>
    <col min="12821" max="12821" width="8.42578125" style="43" customWidth="1"/>
    <col min="12822" max="13056" width="8.85546875" style="43"/>
    <col min="13057" max="13057" width="8.5703125" style="43" customWidth="1"/>
    <col min="13058" max="13058" width="11.7109375" style="43" customWidth="1"/>
    <col min="13059" max="13059" width="7.7109375" style="43" customWidth="1"/>
    <col min="13060" max="13060" width="17.140625" style="43" customWidth="1"/>
    <col min="13061" max="13061" width="9.7109375" style="43" customWidth="1"/>
    <col min="13062" max="13062" width="7.7109375" style="43" customWidth="1"/>
    <col min="13063" max="13063" width="17.140625" style="43" customWidth="1"/>
    <col min="13064" max="13064" width="9.7109375" style="43" customWidth="1"/>
    <col min="13065" max="13065" width="11.7109375" style="43" customWidth="1"/>
    <col min="13066" max="13073" width="8.85546875" style="43"/>
    <col min="13074" max="13074" width="8.140625" style="43" customWidth="1"/>
    <col min="13075" max="13076" width="8.85546875" style="43"/>
    <col min="13077" max="13077" width="8.42578125" style="43" customWidth="1"/>
    <col min="13078" max="13312" width="8.85546875" style="43"/>
    <col min="13313" max="13313" width="8.5703125" style="43" customWidth="1"/>
    <col min="13314" max="13314" width="11.7109375" style="43" customWidth="1"/>
    <col min="13315" max="13315" width="7.7109375" style="43" customWidth="1"/>
    <col min="13316" max="13316" width="17.140625" style="43" customWidth="1"/>
    <col min="13317" max="13317" width="9.7109375" style="43" customWidth="1"/>
    <col min="13318" max="13318" width="7.7109375" style="43" customWidth="1"/>
    <col min="13319" max="13319" width="17.140625" style="43" customWidth="1"/>
    <col min="13320" max="13320" width="9.7109375" style="43" customWidth="1"/>
    <col min="13321" max="13321" width="11.7109375" style="43" customWidth="1"/>
    <col min="13322" max="13329" width="8.85546875" style="43"/>
    <col min="13330" max="13330" width="8.140625" style="43" customWidth="1"/>
    <col min="13331" max="13332" width="8.85546875" style="43"/>
    <col min="13333" max="13333" width="8.42578125" style="43" customWidth="1"/>
    <col min="13334" max="13568" width="8.85546875" style="43"/>
    <col min="13569" max="13569" width="8.5703125" style="43" customWidth="1"/>
    <col min="13570" max="13570" width="11.7109375" style="43" customWidth="1"/>
    <col min="13571" max="13571" width="7.7109375" style="43" customWidth="1"/>
    <col min="13572" max="13572" width="17.140625" style="43" customWidth="1"/>
    <col min="13573" max="13573" width="9.7109375" style="43" customWidth="1"/>
    <col min="13574" max="13574" width="7.7109375" style="43" customWidth="1"/>
    <col min="13575" max="13575" width="17.140625" style="43" customWidth="1"/>
    <col min="13576" max="13576" width="9.7109375" style="43" customWidth="1"/>
    <col min="13577" max="13577" width="11.7109375" style="43" customWidth="1"/>
    <col min="13578" max="13585" width="8.85546875" style="43"/>
    <col min="13586" max="13586" width="8.140625" style="43" customWidth="1"/>
    <col min="13587" max="13588" width="8.85546875" style="43"/>
    <col min="13589" max="13589" width="8.42578125" style="43" customWidth="1"/>
    <col min="13590" max="13824" width="8.85546875" style="43"/>
    <col min="13825" max="13825" width="8.5703125" style="43" customWidth="1"/>
    <col min="13826" max="13826" width="11.7109375" style="43" customWidth="1"/>
    <col min="13827" max="13827" width="7.7109375" style="43" customWidth="1"/>
    <col min="13828" max="13828" width="17.140625" style="43" customWidth="1"/>
    <col min="13829" max="13829" width="9.7109375" style="43" customWidth="1"/>
    <col min="13830" max="13830" width="7.7109375" style="43" customWidth="1"/>
    <col min="13831" max="13831" width="17.140625" style="43" customWidth="1"/>
    <col min="13832" max="13832" width="9.7109375" style="43" customWidth="1"/>
    <col min="13833" max="13833" width="11.7109375" style="43" customWidth="1"/>
    <col min="13834" max="13841" width="8.85546875" style="43"/>
    <col min="13842" max="13842" width="8.140625" style="43" customWidth="1"/>
    <col min="13843" max="13844" width="8.85546875" style="43"/>
    <col min="13845" max="13845" width="8.42578125" style="43" customWidth="1"/>
    <col min="13846" max="14080" width="8.85546875" style="43"/>
    <col min="14081" max="14081" width="8.5703125" style="43" customWidth="1"/>
    <col min="14082" max="14082" width="11.7109375" style="43" customWidth="1"/>
    <col min="14083" max="14083" width="7.7109375" style="43" customWidth="1"/>
    <col min="14084" max="14084" width="17.140625" style="43" customWidth="1"/>
    <col min="14085" max="14085" width="9.7109375" style="43" customWidth="1"/>
    <col min="14086" max="14086" width="7.7109375" style="43" customWidth="1"/>
    <col min="14087" max="14087" width="17.140625" style="43" customWidth="1"/>
    <col min="14088" max="14088" width="9.7109375" style="43" customWidth="1"/>
    <col min="14089" max="14089" width="11.7109375" style="43" customWidth="1"/>
    <col min="14090" max="14097" width="8.85546875" style="43"/>
    <col min="14098" max="14098" width="8.140625" style="43" customWidth="1"/>
    <col min="14099" max="14100" width="8.85546875" style="43"/>
    <col min="14101" max="14101" width="8.42578125" style="43" customWidth="1"/>
    <col min="14102" max="14336" width="8.85546875" style="43"/>
    <col min="14337" max="14337" width="8.5703125" style="43" customWidth="1"/>
    <col min="14338" max="14338" width="11.7109375" style="43" customWidth="1"/>
    <col min="14339" max="14339" width="7.7109375" style="43" customWidth="1"/>
    <col min="14340" max="14340" width="17.140625" style="43" customWidth="1"/>
    <col min="14341" max="14341" width="9.7109375" style="43" customWidth="1"/>
    <col min="14342" max="14342" width="7.7109375" style="43" customWidth="1"/>
    <col min="14343" max="14343" width="17.140625" style="43" customWidth="1"/>
    <col min="14344" max="14344" width="9.7109375" style="43" customWidth="1"/>
    <col min="14345" max="14345" width="11.7109375" style="43" customWidth="1"/>
    <col min="14346" max="14353" width="8.85546875" style="43"/>
    <col min="14354" max="14354" width="8.140625" style="43" customWidth="1"/>
    <col min="14355" max="14356" width="8.85546875" style="43"/>
    <col min="14357" max="14357" width="8.42578125" style="43" customWidth="1"/>
    <col min="14358" max="14592" width="8.85546875" style="43"/>
    <col min="14593" max="14593" width="8.5703125" style="43" customWidth="1"/>
    <col min="14594" max="14594" width="11.7109375" style="43" customWidth="1"/>
    <col min="14595" max="14595" width="7.7109375" style="43" customWidth="1"/>
    <col min="14596" max="14596" width="17.140625" style="43" customWidth="1"/>
    <col min="14597" max="14597" width="9.7109375" style="43" customWidth="1"/>
    <col min="14598" max="14598" width="7.7109375" style="43" customWidth="1"/>
    <col min="14599" max="14599" width="17.140625" style="43" customWidth="1"/>
    <col min="14600" max="14600" width="9.7109375" style="43" customWidth="1"/>
    <col min="14601" max="14601" width="11.7109375" style="43" customWidth="1"/>
    <col min="14602" max="14609" width="8.85546875" style="43"/>
    <col min="14610" max="14610" width="8.140625" style="43" customWidth="1"/>
    <col min="14611" max="14612" width="8.85546875" style="43"/>
    <col min="14613" max="14613" width="8.42578125" style="43" customWidth="1"/>
    <col min="14614" max="14848" width="8.85546875" style="43"/>
    <col min="14849" max="14849" width="8.5703125" style="43" customWidth="1"/>
    <col min="14850" max="14850" width="11.7109375" style="43" customWidth="1"/>
    <col min="14851" max="14851" width="7.7109375" style="43" customWidth="1"/>
    <col min="14852" max="14852" width="17.140625" style="43" customWidth="1"/>
    <col min="14853" max="14853" width="9.7109375" style="43" customWidth="1"/>
    <col min="14854" max="14854" width="7.7109375" style="43" customWidth="1"/>
    <col min="14855" max="14855" width="17.140625" style="43" customWidth="1"/>
    <col min="14856" max="14856" width="9.7109375" style="43" customWidth="1"/>
    <col min="14857" max="14857" width="11.7109375" style="43" customWidth="1"/>
    <col min="14858" max="14865" width="8.85546875" style="43"/>
    <col min="14866" max="14866" width="8.140625" style="43" customWidth="1"/>
    <col min="14867" max="14868" width="8.85546875" style="43"/>
    <col min="14869" max="14869" width="8.42578125" style="43" customWidth="1"/>
    <col min="14870" max="15104" width="8.85546875" style="43"/>
    <col min="15105" max="15105" width="8.5703125" style="43" customWidth="1"/>
    <col min="15106" max="15106" width="11.7109375" style="43" customWidth="1"/>
    <col min="15107" max="15107" width="7.7109375" style="43" customWidth="1"/>
    <col min="15108" max="15108" width="17.140625" style="43" customWidth="1"/>
    <col min="15109" max="15109" width="9.7109375" style="43" customWidth="1"/>
    <col min="15110" max="15110" width="7.7109375" style="43" customWidth="1"/>
    <col min="15111" max="15111" width="17.140625" style="43" customWidth="1"/>
    <col min="15112" max="15112" width="9.7109375" style="43" customWidth="1"/>
    <col min="15113" max="15113" width="11.7109375" style="43" customWidth="1"/>
    <col min="15114" max="15121" width="8.85546875" style="43"/>
    <col min="15122" max="15122" width="8.140625" style="43" customWidth="1"/>
    <col min="15123" max="15124" width="8.85546875" style="43"/>
    <col min="15125" max="15125" width="8.42578125" style="43" customWidth="1"/>
    <col min="15126" max="15360" width="8.85546875" style="43"/>
    <col min="15361" max="15361" width="8.5703125" style="43" customWidth="1"/>
    <col min="15362" max="15362" width="11.7109375" style="43" customWidth="1"/>
    <col min="15363" max="15363" width="7.7109375" style="43" customWidth="1"/>
    <col min="15364" max="15364" width="17.140625" style="43" customWidth="1"/>
    <col min="15365" max="15365" width="9.7109375" style="43" customWidth="1"/>
    <col min="15366" max="15366" width="7.7109375" style="43" customWidth="1"/>
    <col min="15367" max="15367" width="17.140625" style="43" customWidth="1"/>
    <col min="15368" max="15368" width="9.7109375" style="43" customWidth="1"/>
    <col min="15369" max="15369" width="11.7109375" style="43" customWidth="1"/>
    <col min="15370" max="15377" width="8.85546875" style="43"/>
    <col min="15378" max="15378" width="8.140625" style="43" customWidth="1"/>
    <col min="15379" max="15380" width="8.85546875" style="43"/>
    <col min="15381" max="15381" width="8.42578125" style="43" customWidth="1"/>
    <col min="15382" max="15616" width="8.85546875" style="43"/>
    <col min="15617" max="15617" width="8.5703125" style="43" customWidth="1"/>
    <col min="15618" max="15618" width="11.7109375" style="43" customWidth="1"/>
    <col min="15619" max="15619" width="7.7109375" style="43" customWidth="1"/>
    <col min="15620" max="15620" width="17.140625" style="43" customWidth="1"/>
    <col min="15621" max="15621" width="9.7109375" style="43" customWidth="1"/>
    <col min="15622" max="15622" width="7.7109375" style="43" customWidth="1"/>
    <col min="15623" max="15623" width="17.140625" style="43" customWidth="1"/>
    <col min="15624" max="15624" width="9.7109375" style="43" customWidth="1"/>
    <col min="15625" max="15625" width="11.7109375" style="43" customWidth="1"/>
    <col min="15626" max="15633" width="8.85546875" style="43"/>
    <col min="15634" max="15634" width="8.140625" style="43" customWidth="1"/>
    <col min="15635" max="15636" width="8.85546875" style="43"/>
    <col min="15637" max="15637" width="8.42578125" style="43" customWidth="1"/>
    <col min="15638" max="15872" width="8.85546875" style="43"/>
    <col min="15873" max="15873" width="8.5703125" style="43" customWidth="1"/>
    <col min="15874" max="15874" width="11.7109375" style="43" customWidth="1"/>
    <col min="15875" max="15875" width="7.7109375" style="43" customWidth="1"/>
    <col min="15876" max="15876" width="17.140625" style="43" customWidth="1"/>
    <col min="15877" max="15877" width="9.7109375" style="43" customWidth="1"/>
    <col min="15878" max="15878" width="7.7109375" style="43" customWidth="1"/>
    <col min="15879" max="15879" width="17.140625" style="43" customWidth="1"/>
    <col min="15880" max="15880" width="9.7109375" style="43" customWidth="1"/>
    <col min="15881" max="15881" width="11.7109375" style="43" customWidth="1"/>
    <col min="15882" max="15889" width="8.85546875" style="43"/>
    <col min="15890" max="15890" width="8.140625" style="43" customWidth="1"/>
    <col min="15891" max="15892" width="8.85546875" style="43"/>
    <col min="15893" max="15893" width="8.42578125" style="43" customWidth="1"/>
    <col min="15894" max="16128" width="8.85546875" style="43"/>
    <col min="16129" max="16129" width="8.5703125" style="43" customWidth="1"/>
    <col min="16130" max="16130" width="11.7109375" style="43" customWidth="1"/>
    <col min="16131" max="16131" width="7.7109375" style="43" customWidth="1"/>
    <col min="16132" max="16132" width="17.140625" style="43" customWidth="1"/>
    <col min="16133" max="16133" width="9.7109375" style="43" customWidth="1"/>
    <col min="16134" max="16134" width="7.7109375" style="43" customWidth="1"/>
    <col min="16135" max="16135" width="17.140625" style="43" customWidth="1"/>
    <col min="16136" max="16136" width="9.7109375" style="43" customWidth="1"/>
    <col min="16137" max="16137" width="11.7109375" style="43" customWidth="1"/>
    <col min="16138" max="16145" width="8.85546875" style="43"/>
    <col min="16146" max="16146" width="8.140625" style="43" customWidth="1"/>
    <col min="16147" max="16148" width="8.85546875" style="43"/>
    <col min="16149" max="16149" width="8.42578125" style="43" customWidth="1"/>
    <col min="16150" max="16384" width="8.85546875" style="43"/>
  </cols>
  <sheetData>
    <row r="1" spans="1:31" x14ac:dyDescent="0.25">
      <c r="A1" s="46" t="s">
        <v>2744</v>
      </c>
      <c r="B1" s="16"/>
      <c r="C1" s="16"/>
      <c r="D1" s="16"/>
      <c r="E1" s="16"/>
      <c r="F1" s="16"/>
      <c r="G1" s="16"/>
      <c r="H1" s="16"/>
      <c r="I1" s="45"/>
      <c r="J1" s="124" t="s">
        <v>68</v>
      </c>
      <c r="K1" s="601" t="s">
        <v>67</v>
      </c>
      <c r="L1" s="601"/>
      <c r="M1" s="601"/>
    </row>
    <row r="2" spans="1:31" x14ac:dyDescent="0.25">
      <c r="A2" s="187" t="s">
        <v>624</v>
      </c>
      <c r="B2" s="16"/>
      <c r="C2" s="16"/>
      <c r="D2" s="16"/>
      <c r="E2" s="16"/>
      <c r="F2" s="16"/>
      <c r="G2" s="16"/>
      <c r="K2" s="151" t="s">
        <v>452</v>
      </c>
      <c r="L2" s="152"/>
      <c r="M2" s="152"/>
    </row>
    <row r="3" spans="1:31" x14ac:dyDescent="0.25">
      <c r="A3" s="48"/>
      <c r="B3" s="16"/>
      <c r="C3" s="16"/>
      <c r="D3" s="16"/>
      <c r="E3" s="16"/>
      <c r="F3" s="16"/>
      <c r="G3" s="16"/>
      <c r="K3" s="155" t="s">
        <v>322</v>
      </c>
      <c r="L3" s="152"/>
      <c r="M3" s="152"/>
    </row>
    <row r="4" spans="1:31" s="83" customFormat="1" ht="14.45" customHeight="1" x14ac:dyDescent="0.2">
      <c r="A4" s="119"/>
      <c r="B4" s="608" t="s">
        <v>2621</v>
      </c>
      <c r="C4" s="628" t="s">
        <v>71</v>
      </c>
      <c r="D4" s="628"/>
      <c r="E4" s="628"/>
      <c r="F4" s="628" t="s">
        <v>72</v>
      </c>
      <c r="G4" s="628"/>
      <c r="H4" s="628"/>
    </row>
    <row r="5" spans="1:31" s="104" customFormat="1" ht="38.25" x14ac:dyDescent="0.2">
      <c r="A5" s="120" t="s">
        <v>69</v>
      </c>
      <c r="B5" s="609"/>
      <c r="C5" s="115" t="s">
        <v>73</v>
      </c>
      <c r="D5" s="115" t="s">
        <v>840</v>
      </c>
      <c r="E5" s="115" t="s">
        <v>377</v>
      </c>
      <c r="F5" s="115" t="s">
        <v>73</v>
      </c>
      <c r="G5" s="286" t="s">
        <v>840</v>
      </c>
      <c r="H5" s="115" t="s">
        <v>377</v>
      </c>
      <c r="I5" s="83"/>
      <c r="J5" s="83"/>
      <c r="K5" s="83"/>
      <c r="L5" s="83"/>
      <c r="M5" s="83"/>
      <c r="N5" s="83"/>
      <c r="O5" s="83"/>
      <c r="P5" s="83"/>
      <c r="Q5" s="83"/>
      <c r="R5" s="83"/>
    </row>
    <row r="6" spans="1:31" s="83" customFormat="1" ht="14.45" customHeight="1" x14ac:dyDescent="0.2">
      <c r="A6" s="30" t="s">
        <v>30</v>
      </c>
      <c r="B6" s="25">
        <f>VLOOKUP($K$1,'Table 18 Data'!$A$6:$H$43,W$6,0)</f>
        <v>2507656</v>
      </c>
      <c r="C6" s="25">
        <f>VLOOKUP($K$1,'Table 18 Data'!$A$6:$H$43,X$6,0)</f>
        <v>1752801</v>
      </c>
      <c r="D6" s="25">
        <f>VLOOKUP($K$1,'Table 18 Data'!$A$6:$H$43,Y$6,0)</f>
        <v>357822</v>
      </c>
      <c r="E6" s="25">
        <f>VLOOKUP($K$1,'Table 18 Data'!$A$6:$H$43,Z$6,0)</f>
        <v>1394979</v>
      </c>
      <c r="F6" s="25">
        <f>VLOOKUP($K$1,'Table 18 Data'!$A$6:$H$43,AA$6,0)</f>
        <v>754855</v>
      </c>
      <c r="G6" s="25">
        <f>VLOOKUP($K$1,'Table 18 Data'!$A$6:$H$43,AB$6,0)</f>
        <v>650369</v>
      </c>
      <c r="H6" s="25">
        <f>VLOOKUP($K$1,'Table 18 Data'!$A$6:$H$43,AC$6,0)</f>
        <v>104486</v>
      </c>
      <c r="W6" s="83">
        <v>2</v>
      </c>
      <c r="X6" s="83">
        <v>3</v>
      </c>
      <c r="Y6" s="83">
        <v>4</v>
      </c>
      <c r="Z6" s="83">
        <v>5</v>
      </c>
      <c r="AA6" s="83">
        <v>6</v>
      </c>
      <c r="AB6" s="83">
        <v>7</v>
      </c>
      <c r="AC6" s="83">
        <v>8</v>
      </c>
      <c r="AD6" s="83">
        <v>9</v>
      </c>
      <c r="AE6" s="83">
        <v>10</v>
      </c>
    </row>
    <row r="7" spans="1:31" s="83" customFormat="1" ht="12.75" x14ac:dyDescent="0.2">
      <c r="A7" s="109" t="s">
        <v>4</v>
      </c>
      <c r="B7" s="106">
        <f>VLOOKUP($K$1,'Table 18 Data'!$J$7:$Q$43,W$6,0)</f>
        <v>2763166</v>
      </c>
      <c r="C7" s="106">
        <f>VLOOKUP($K$1,'Table 18 Data'!$J$7:$Q$43,X$6,0)</f>
        <v>1742749</v>
      </c>
      <c r="D7" s="106">
        <f>VLOOKUP($K$1,'Table 18 Data'!$J$7:$Q$43,Y$6,0)</f>
        <v>562548</v>
      </c>
      <c r="E7" s="106">
        <f>VLOOKUP($K$1,'Table 18 Data'!$J$7:$Q$43,Z$6,0)</f>
        <v>1180201</v>
      </c>
      <c r="F7" s="106">
        <f>VLOOKUP($K$1,'Table 18 Data'!$J$7:$Q$43,AA$6,0)</f>
        <v>1020417</v>
      </c>
      <c r="G7" s="106">
        <f>VLOOKUP($K$1,'Table 18 Data'!$J$7:$Q$43,AB$6,0)</f>
        <v>847298</v>
      </c>
      <c r="H7" s="106">
        <f>VLOOKUP($K$1,'Table 18 Data'!$J$7:$Q$43,AC$6,0)</f>
        <v>173119</v>
      </c>
    </row>
    <row r="8" spans="1:31" s="83" customFormat="1" ht="14.45" customHeight="1" x14ac:dyDescent="0.2">
      <c r="A8" s="30" t="s">
        <v>3</v>
      </c>
      <c r="B8" s="25">
        <f>VLOOKUP($K$1,'Table 18 Data'!$S$7:$Z$43,W$6,0)</f>
        <v>3015997</v>
      </c>
      <c r="C8" s="25">
        <f>VLOOKUP($K$1,'Table 18 Data'!$S$7:$Z$43,X$6,0)</f>
        <v>1700071</v>
      </c>
      <c r="D8" s="25">
        <f>VLOOKUP($K$1,'Table 18 Data'!$S$7:$Z$43,Y$6,0)</f>
        <v>734553</v>
      </c>
      <c r="E8" s="25">
        <f>VLOOKUP($K$1,'Table 18 Data'!$S$7:$Z$43,Z$6,0)</f>
        <v>965518</v>
      </c>
      <c r="F8" s="25">
        <f>VLOOKUP($K$1,'Table 18 Data'!$S$7:$Z$43,AA$6,0)</f>
        <v>1315926</v>
      </c>
      <c r="G8" s="25">
        <f>VLOOKUP($K$1,'Table 18 Data'!$S$7:$Z$43,AB$6,0)</f>
        <v>965465</v>
      </c>
      <c r="H8" s="25">
        <f>VLOOKUP($K$1,'Table 18 Data'!$S$7:$Z$43,AC$6,0)</f>
        <v>350461</v>
      </c>
    </row>
    <row r="9" spans="1:31" s="83" customFormat="1" ht="12.75" x14ac:dyDescent="0.2">
      <c r="A9" s="109" t="s">
        <v>1</v>
      </c>
      <c r="B9" s="106">
        <f>VLOOKUP($K$1,'Table 18 Data'!$AB$7:$AI$43,W$6,0)</f>
        <v>3266173</v>
      </c>
      <c r="C9" s="106">
        <f>VLOOKUP($K$1,'Table 18 Data'!$AB$7:$AI$43,X$6,0)</f>
        <v>1859697</v>
      </c>
      <c r="D9" s="106">
        <f>VLOOKUP($K$1,'Table 18 Data'!$AB$7:$AI$43,Y$6,0)</f>
        <v>813306</v>
      </c>
      <c r="E9" s="106">
        <f>VLOOKUP($K$1,'Table 18 Data'!$AB$7:$AI$43,Z$6,0)</f>
        <v>1046391</v>
      </c>
      <c r="F9" s="106">
        <f>VLOOKUP($K$1,'Table 18 Data'!$AB$7:$AI$43,AA$6,0)</f>
        <v>1406476</v>
      </c>
      <c r="G9" s="106">
        <f>VLOOKUP($K$1,'Table 18 Data'!$AB$7:$AI$43,AB$6,0)</f>
        <v>1008793</v>
      </c>
      <c r="H9" s="106">
        <f>VLOOKUP($K$1,'Table 18 Data'!$AB$7:$AI$43,AC$6,0)</f>
        <v>397683</v>
      </c>
    </row>
    <row r="10" spans="1:31" s="83" customFormat="1" ht="12.75" x14ac:dyDescent="0.2">
      <c r="A10" s="59"/>
      <c r="B10" s="113"/>
      <c r="C10" s="113"/>
      <c r="D10" s="113"/>
      <c r="E10" s="113"/>
      <c r="F10" s="113"/>
      <c r="G10" s="113"/>
      <c r="H10" s="113"/>
    </row>
    <row r="11" spans="1:31" s="83" customFormat="1" ht="12.75" x14ac:dyDescent="0.2"/>
    <row r="12" spans="1:31" s="83" customFormat="1" ht="13.9" customHeight="1" x14ac:dyDescent="0.2">
      <c r="A12" s="119"/>
      <c r="B12" s="608" t="s">
        <v>2621</v>
      </c>
      <c r="C12" s="628" t="s">
        <v>71</v>
      </c>
      <c r="D12" s="628"/>
      <c r="E12" s="628"/>
      <c r="F12" s="628" t="s">
        <v>72</v>
      </c>
      <c r="G12" s="628"/>
      <c r="H12" s="628"/>
    </row>
    <row r="13" spans="1:31" s="83" customFormat="1" ht="38.25" x14ac:dyDescent="0.2">
      <c r="A13" s="120" t="s">
        <v>123</v>
      </c>
      <c r="B13" s="609"/>
      <c r="C13" s="115" t="s">
        <v>73</v>
      </c>
      <c r="D13" s="286" t="s">
        <v>840</v>
      </c>
      <c r="E13" s="115" t="s">
        <v>377</v>
      </c>
      <c r="F13" s="115" t="s">
        <v>73</v>
      </c>
      <c r="G13" s="286" t="s">
        <v>840</v>
      </c>
      <c r="H13" s="115" t="s">
        <v>377</v>
      </c>
    </row>
    <row r="14" spans="1:31" s="104" customFormat="1" ht="12.75" x14ac:dyDescent="0.2">
      <c r="A14" s="30" t="s">
        <v>30</v>
      </c>
      <c r="B14" s="32">
        <v>1</v>
      </c>
      <c r="C14" s="32">
        <f t="shared" ref="C14:H17" si="0">C6/$B6</f>
        <v>0.69897984412535052</v>
      </c>
      <c r="D14" s="32">
        <f t="shared" si="0"/>
        <v>0.14269182056869045</v>
      </c>
      <c r="E14" s="32">
        <f t="shared" si="0"/>
        <v>0.55628802355666007</v>
      </c>
      <c r="F14" s="32">
        <f t="shared" si="0"/>
        <v>0.30102015587464948</v>
      </c>
      <c r="G14" s="32">
        <f t="shared" si="0"/>
        <v>0.25935335628172285</v>
      </c>
      <c r="H14" s="32">
        <f t="shared" si="0"/>
        <v>4.1666799592926622E-2</v>
      </c>
      <c r="I14" s="83"/>
      <c r="J14" s="83"/>
      <c r="K14" s="83"/>
      <c r="L14" s="83"/>
      <c r="M14" s="83"/>
      <c r="N14" s="83"/>
      <c r="O14" s="83"/>
      <c r="P14" s="83"/>
      <c r="Q14" s="83"/>
      <c r="R14" s="83"/>
    </row>
    <row r="15" spans="1:31" s="83" customFormat="1" ht="12.75" x14ac:dyDescent="0.2">
      <c r="A15" s="109" t="s">
        <v>4</v>
      </c>
      <c r="B15" s="111">
        <v>1</v>
      </c>
      <c r="C15" s="111">
        <f t="shared" si="0"/>
        <v>0.63070731182998052</v>
      </c>
      <c r="D15" s="111">
        <f t="shared" si="0"/>
        <v>0.20358820280793843</v>
      </c>
      <c r="E15" s="111">
        <f t="shared" si="0"/>
        <v>0.42711910902204209</v>
      </c>
      <c r="F15" s="111">
        <f t="shared" si="0"/>
        <v>0.36929268817001948</v>
      </c>
      <c r="G15" s="111">
        <f t="shared" si="0"/>
        <v>0.30664028147422195</v>
      </c>
      <c r="H15" s="111">
        <f t="shared" si="0"/>
        <v>6.2652406695797497E-2</v>
      </c>
    </row>
    <row r="16" spans="1:31" s="83" customFormat="1" ht="12.75" x14ac:dyDescent="0.2">
      <c r="A16" s="30" t="s">
        <v>3</v>
      </c>
      <c r="B16" s="32">
        <v>1</v>
      </c>
      <c r="C16" s="32">
        <f t="shared" si="0"/>
        <v>0.56368457926184945</v>
      </c>
      <c r="D16" s="32">
        <f t="shared" si="0"/>
        <v>0.24355229796316111</v>
      </c>
      <c r="E16" s="32">
        <f t="shared" si="0"/>
        <v>0.32013228129868831</v>
      </c>
      <c r="F16" s="32">
        <f t="shared" si="0"/>
        <v>0.43631542073815061</v>
      </c>
      <c r="G16" s="32">
        <f t="shared" si="0"/>
        <v>0.32011470833691147</v>
      </c>
      <c r="H16" s="32">
        <f t="shared" si="0"/>
        <v>0.11620071240123912</v>
      </c>
    </row>
    <row r="17" spans="1:8" s="83" customFormat="1" ht="14.45" customHeight="1" x14ac:dyDescent="0.2">
      <c r="A17" s="109" t="s">
        <v>1</v>
      </c>
      <c r="B17" s="111">
        <v>1</v>
      </c>
      <c r="C17" s="111">
        <f t="shared" si="0"/>
        <v>0.56938104625811314</v>
      </c>
      <c r="D17" s="111">
        <f t="shared" si="0"/>
        <v>0.24900885531782915</v>
      </c>
      <c r="E17" s="111">
        <f t="shared" si="0"/>
        <v>0.32037219094028391</v>
      </c>
      <c r="F17" s="111">
        <f t="shared" si="0"/>
        <v>0.43061895374188691</v>
      </c>
      <c r="G17" s="111">
        <f t="shared" si="0"/>
        <v>0.30886085948294839</v>
      </c>
      <c r="H17" s="111">
        <f t="shared" si="0"/>
        <v>0.12175809425893852</v>
      </c>
    </row>
    <row r="19" spans="1:8" ht="14.45" customHeight="1" x14ac:dyDescent="0.25">
      <c r="A19" s="182" t="s">
        <v>617</v>
      </c>
    </row>
    <row r="20" spans="1:8" x14ac:dyDescent="0.25">
      <c r="A20" s="83" t="s">
        <v>2670</v>
      </c>
    </row>
    <row r="21" spans="1:8" x14ac:dyDescent="0.25">
      <c r="A21" s="83"/>
    </row>
    <row r="22" spans="1:8" x14ac:dyDescent="0.25">
      <c r="A22" s="182" t="s">
        <v>618</v>
      </c>
    </row>
    <row r="23" spans="1:8" x14ac:dyDescent="0.25">
      <c r="A23" s="83" t="s">
        <v>811</v>
      </c>
    </row>
    <row r="24" spans="1:8" x14ac:dyDescent="0.25">
      <c r="A24" s="83"/>
    </row>
    <row r="26" spans="1:8" x14ac:dyDescent="0.25">
      <c r="A26" s="184" t="s">
        <v>616</v>
      </c>
    </row>
    <row r="27" spans="1:8" x14ac:dyDescent="0.25">
      <c r="A27" s="48"/>
    </row>
    <row r="28" spans="1:8" x14ac:dyDescent="0.25">
      <c r="A28" s="48"/>
    </row>
    <row r="29" spans="1:8" x14ac:dyDescent="0.25">
      <c r="A29" s="118"/>
    </row>
    <row r="65" spans="1:1" hidden="1" x14ac:dyDescent="0.25">
      <c r="A65" s="43" t="s">
        <v>31</v>
      </c>
    </row>
    <row r="66" spans="1:1" hidden="1" x14ac:dyDescent="0.25">
      <c r="A66" s="43" t="s">
        <v>32</v>
      </c>
    </row>
    <row r="67" spans="1:1" hidden="1" x14ac:dyDescent="0.25">
      <c r="A67" s="43" t="s">
        <v>33</v>
      </c>
    </row>
    <row r="68" spans="1:1" hidden="1" x14ac:dyDescent="0.25">
      <c r="A68" s="43" t="s">
        <v>34</v>
      </c>
    </row>
    <row r="69" spans="1:1" hidden="1" x14ac:dyDescent="0.25">
      <c r="A69" s="43" t="s">
        <v>35</v>
      </c>
    </row>
    <row r="70" spans="1:1" hidden="1" x14ac:dyDescent="0.25">
      <c r="A70" s="43" t="s">
        <v>36</v>
      </c>
    </row>
    <row r="71" spans="1:1" hidden="1" x14ac:dyDescent="0.25">
      <c r="A71" s="43" t="s">
        <v>37</v>
      </c>
    </row>
    <row r="72" spans="1:1" hidden="1" x14ac:dyDescent="0.25">
      <c r="A72" s="43" t="s">
        <v>38</v>
      </c>
    </row>
    <row r="73" spans="1:1" hidden="1" x14ac:dyDescent="0.25">
      <c r="A73" s="43" t="s">
        <v>39</v>
      </c>
    </row>
    <row r="74" spans="1:1" hidden="1" x14ac:dyDescent="0.25">
      <c r="A74" s="43" t="s">
        <v>40</v>
      </c>
    </row>
    <row r="75" spans="1:1" hidden="1" x14ac:dyDescent="0.25">
      <c r="A75" s="43" t="s">
        <v>41</v>
      </c>
    </row>
    <row r="76" spans="1:1" hidden="1" x14ac:dyDescent="0.25">
      <c r="A76" s="43" t="s">
        <v>42</v>
      </c>
    </row>
    <row r="77" spans="1:1" hidden="1" x14ac:dyDescent="0.25">
      <c r="A77" s="43" t="s">
        <v>43</v>
      </c>
    </row>
    <row r="78" spans="1:1" hidden="1" x14ac:dyDescent="0.25">
      <c r="A78" s="43" t="s">
        <v>44</v>
      </c>
    </row>
    <row r="79" spans="1:1" hidden="1" x14ac:dyDescent="0.25">
      <c r="A79" s="43" t="s">
        <v>45</v>
      </c>
    </row>
    <row r="80" spans="1:1" hidden="1" x14ac:dyDescent="0.25">
      <c r="A80" s="43" t="s">
        <v>46</v>
      </c>
    </row>
    <row r="81" spans="1:1" hidden="1" x14ac:dyDescent="0.25">
      <c r="A81" s="43" t="s">
        <v>47</v>
      </c>
    </row>
    <row r="82" spans="1:1" hidden="1" x14ac:dyDescent="0.25">
      <c r="A82" s="43" t="s">
        <v>48</v>
      </c>
    </row>
    <row r="83" spans="1:1" hidden="1" x14ac:dyDescent="0.25">
      <c r="A83" s="43" t="s">
        <v>49</v>
      </c>
    </row>
    <row r="84" spans="1:1" hidden="1" x14ac:dyDescent="0.25">
      <c r="A84" s="43" t="s">
        <v>50</v>
      </c>
    </row>
    <row r="85" spans="1:1" hidden="1" x14ac:dyDescent="0.25">
      <c r="A85" s="43" t="s">
        <v>51</v>
      </c>
    </row>
    <row r="86" spans="1:1" hidden="1" x14ac:dyDescent="0.25">
      <c r="A86" s="43" t="s">
        <v>52</v>
      </c>
    </row>
    <row r="87" spans="1:1" hidden="1" x14ac:dyDescent="0.25">
      <c r="A87" s="43" t="s">
        <v>53</v>
      </c>
    </row>
    <row r="88" spans="1:1" hidden="1" x14ac:dyDescent="0.25">
      <c r="A88" s="43" t="s">
        <v>54</v>
      </c>
    </row>
    <row r="89" spans="1:1" hidden="1" x14ac:dyDescent="0.25">
      <c r="A89" s="43" t="s">
        <v>55</v>
      </c>
    </row>
    <row r="90" spans="1:1" hidden="1" x14ac:dyDescent="0.25">
      <c r="A90" s="43" t="s">
        <v>56</v>
      </c>
    </row>
    <row r="91" spans="1:1" hidden="1" x14ac:dyDescent="0.25">
      <c r="A91" s="43" t="s">
        <v>57</v>
      </c>
    </row>
    <row r="92" spans="1:1" hidden="1" x14ac:dyDescent="0.25">
      <c r="A92" s="43" t="s">
        <v>58</v>
      </c>
    </row>
    <row r="93" spans="1:1" hidden="1" x14ac:dyDescent="0.25">
      <c r="A93" s="43" t="s">
        <v>59</v>
      </c>
    </row>
    <row r="94" spans="1:1" hidden="1" x14ac:dyDescent="0.25">
      <c r="A94" s="43" t="s">
        <v>60</v>
      </c>
    </row>
    <row r="95" spans="1:1" hidden="1" x14ac:dyDescent="0.25">
      <c r="A95" s="43" t="s">
        <v>61</v>
      </c>
    </row>
    <row r="96" spans="1:1" hidden="1" x14ac:dyDescent="0.25">
      <c r="A96" s="43" t="s">
        <v>62</v>
      </c>
    </row>
    <row r="97" spans="1:1" hidden="1" x14ac:dyDescent="0.25">
      <c r="A97" s="43" t="s">
        <v>63</v>
      </c>
    </row>
    <row r="98" spans="1:1" hidden="1" x14ac:dyDescent="0.25">
      <c r="A98" s="43" t="s">
        <v>64</v>
      </c>
    </row>
    <row r="99" spans="1:1" hidden="1" x14ac:dyDescent="0.25">
      <c r="A99" s="43" t="s">
        <v>65</v>
      </c>
    </row>
    <row r="100" spans="1:1" hidden="1" x14ac:dyDescent="0.25">
      <c r="A100" s="43" t="s">
        <v>66</v>
      </c>
    </row>
    <row r="101" spans="1:1" hidden="1" x14ac:dyDescent="0.25">
      <c r="A101" s="43" t="s">
        <v>67</v>
      </c>
    </row>
  </sheetData>
  <mergeCells count="7">
    <mergeCell ref="K1:M1"/>
    <mergeCell ref="B4:B5"/>
    <mergeCell ref="C4:E4"/>
    <mergeCell ref="F4:H4"/>
    <mergeCell ref="B12:B13"/>
    <mergeCell ref="C12:E12"/>
    <mergeCell ref="F12:H12"/>
  </mergeCells>
  <dataValidations count="1">
    <dataValidation type="list" allowBlank="1" showInputMessage="1" showErrorMessage="1" sqref="K65522:K65535 JG65522:JG65535 TC65522:TC65535 ACY65522:ACY65535 AMU65522:AMU65535 AWQ65522:AWQ65535 BGM65522:BGM65535 BQI65522:BQI65535 CAE65522:CAE65535 CKA65522:CKA65535 CTW65522:CTW65535 DDS65522:DDS65535 DNO65522:DNO65535 DXK65522:DXK65535 EHG65522:EHG65535 ERC65522:ERC65535 FAY65522:FAY65535 FKU65522:FKU65535 FUQ65522:FUQ65535 GEM65522:GEM65535 GOI65522:GOI65535 GYE65522:GYE65535 HIA65522:HIA65535 HRW65522:HRW65535 IBS65522:IBS65535 ILO65522:ILO65535 IVK65522:IVK65535 JFG65522:JFG65535 JPC65522:JPC65535 JYY65522:JYY65535 KIU65522:KIU65535 KSQ65522:KSQ65535 LCM65522:LCM65535 LMI65522:LMI65535 LWE65522:LWE65535 MGA65522:MGA65535 MPW65522:MPW65535 MZS65522:MZS65535 NJO65522:NJO65535 NTK65522:NTK65535 ODG65522:ODG65535 ONC65522:ONC65535 OWY65522:OWY65535 PGU65522:PGU65535 PQQ65522:PQQ65535 QAM65522:QAM65535 QKI65522:QKI65535 QUE65522:QUE65535 REA65522:REA65535 RNW65522:RNW65535 RXS65522:RXS65535 SHO65522:SHO65535 SRK65522:SRK65535 TBG65522:TBG65535 TLC65522:TLC65535 TUY65522:TUY65535 UEU65522:UEU65535 UOQ65522:UOQ65535 UYM65522:UYM65535 VII65522:VII65535 VSE65522:VSE65535 WCA65522:WCA65535 WLW65522:WLW65535 WVS65522:WVS65535 K131058:K131071 JG131058:JG131071 TC131058:TC131071 ACY131058:ACY131071 AMU131058:AMU131071 AWQ131058:AWQ131071 BGM131058:BGM131071 BQI131058:BQI131071 CAE131058:CAE131071 CKA131058:CKA131071 CTW131058:CTW131071 DDS131058:DDS131071 DNO131058:DNO131071 DXK131058:DXK131071 EHG131058:EHG131071 ERC131058:ERC131071 FAY131058:FAY131071 FKU131058:FKU131071 FUQ131058:FUQ131071 GEM131058:GEM131071 GOI131058:GOI131071 GYE131058:GYE131071 HIA131058:HIA131071 HRW131058:HRW131071 IBS131058:IBS131071 ILO131058:ILO131071 IVK131058:IVK131071 JFG131058:JFG131071 JPC131058:JPC131071 JYY131058:JYY131071 KIU131058:KIU131071 KSQ131058:KSQ131071 LCM131058:LCM131071 LMI131058:LMI131071 LWE131058:LWE131071 MGA131058:MGA131071 MPW131058:MPW131071 MZS131058:MZS131071 NJO131058:NJO131071 NTK131058:NTK131071 ODG131058:ODG131071 ONC131058:ONC131071 OWY131058:OWY131071 PGU131058:PGU131071 PQQ131058:PQQ131071 QAM131058:QAM131071 QKI131058:QKI131071 QUE131058:QUE131071 REA131058:REA131071 RNW131058:RNW131071 RXS131058:RXS131071 SHO131058:SHO131071 SRK131058:SRK131071 TBG131058:TBG131071 TLC131058:TLC131071 TUY131058:TUY131071 UEU131058:UEU131071 UOQ131058:UOQ131071 UYM131058:UYM131071 VII131058:VII131071 VSE131058:VSE131071 WCA131058:WCA131071 WLW131058:WLW131071 WVS131058:WVS131071 K196594:K196607 JG196594:JG196607 TC196594:TC196607 ACY196594:ACY196607 AMU196594:AMU196607 AWQ196594:AWQ196607 BGM196594:BGM196607 BQI196594:BQI196607 CAE196594:CAE196607 CKA196594:CKA196607 CTW196594:CTW196607 DDS196594:DDS196607 DNO196594:DNO196607 DXK196594:DXK196607 EHG196594:EHG196607 ERC196594:ERC196607 FAY196594:FAY196607 FKU196594:FKU196607 FUQ196594:FUQ196607 GEM196594:GEM196607 GOI196594:GOI196607 GYE196594:GYE196607 HIA196594:HIA196607 HRW196594:HRW196607 IBS196594:IBS196607 ILO196594:ILO196607 IVK196594:IVK196607 JFG196594:JFG196607 JPC196594:JPC196607 JYY196594:JYY196607 KIU196594:KIU196607 KSQ196594:KSQ196607 LCM196594:LCM196607 LMI196594:LMI196607 LWE196594:LWE196607 MGA196594:MGA196607 MPW196594:MPW196607 MZS196594:MZS196607 NJO196594:NJO196607 NTK196594:NTK196607 ODG196594:ODG196607 ONC196594:ONC196607 OWY196594:OWY196607 PGU196594:PGU196607 PQQ196594:PQQ196607 QAM196594:QAM196607 QKI196594:QKI196607 QUE196594:QUE196607 REA196594:REA196607 RNW196594:RNW196607 RXS196594:RXS196607 SHO196594:SHO196607 SRK196594:SRK196607 TBG196594:TBG196607 TLC196594:TLC196607 TUY196594:TUY196607 UEU196594:UEU196607 UOQ196594:UOQ196607 UYM196594:UYM196607 VII196594:VII196607 VSE196594:VSE196607 WCA196594:WCA196607 WLW196594:WLW196607 WVS196594:WVS196607 K262130:K262143 JG262130:JG262143 TC262130:TC262143 ACY262130:ACY262143 AMU262130:AMU262143 AWQ262130:AWQ262143 BGM262130:BGM262143 BQI262130:BQI262143 CAE262130:CAE262143 CKA262130:CKA262143 CTW262130:CTW262143 DDS262130:DDS262143 DNO262130:DNO262143 DXK262130:DXK262143 EHG262130:EHG262143 ERC262130:ERC262143 FAY262130:FAY262143 FKU262130:FKU262143 FUQ262130:FUQ262143 GEM262130:GEM262143 GOI262130:GOI262143 GYE262130:GYE262143 HIA262130:HIA262143 HRW262130:HRW262143 IBS262130:IBS262143 ILO262130:ILO262143 IVK262130:IVK262143 JFG262130:JFG262143 JPC262130:JPC262143 JYY262130:JYY262143 KIU262130:KIU262143 KSQ262130:KSQ262143 LCM262130:LCM262143 LMI262130:LMI262143 LWE262130:LWE262143 MGA262130:MGA262143 MPW262130:MPW262143 MZS262130:MZS262143 NJO262130:NJO262143 NTK262130:NTK262143 ODG262130:ODG262143 ONC262130:ONC262143 OWY262130:OWY262143 PGU262130:PGU262143 PQQ262130:PQQ262143 QAM262130:QAM262143 QKI262130:QKI262143 QUE262130:QUE262143 REA262130:REA262143 RNW262130:RNW262143 RXS262130:RXS262143 SHO262130:SHO262143 SRK262130:SRK262143 TBG262130:TBG262143 TLC262130:TLC262143 TUY262130:TUY262143 UEU262130:UEU262143 UOQ262130:UOQ262143 UYM262130:UYM262143 VII262130:VII262143 VSE262130:VSE262143 WCA262130:WCA262143 WLW262130:WLW262143 WVS262130:WVS262143 K327666:K327679 JG327666:JG327679 TC327666:TC327679 ACY327666:ACY327679 AMU327666:AMU327679 AWQ327666:AWQ327679 BGM327666:BGM327679 BQI327666:BQI327679 CAE327666:CAE327679 CKA327666:CKA327679 CTW327666:CTW327679 DDS327666:DDS327679 DNO327666:DNO327679 DXK327666:DXK327679 EHG327666:EHG327679 ERC327666:ERC327679 FAY327666:FAY327679 FKU327666:FKU327679 FUQ327666:FUQ327679 GEM327666:GEM327679 GOI327666:GOI327679 GYE327666:GYE327679 HIA327666:HIA327679 HRW327666:HRW327679 IBS327666:IBS327679 ILO327666:ILO327679 IVK327666:IVK327679 JFG327666:JFG327679 JPC327666:JPC327679 JYY327666:JYY327679 KIU327666:KIU327679 KSQ327666:KSQ327679 LCM327666:LCM327679 LMI327666:LMI327679 LWE327666:LWE327679 MGA327666:MGA327679 MPW327666:MPW327679 MZS327666:MZS327679 NJO327666:NJO327679 NTK327666:NTK327679 ODG327666:ODG327679 ONC327666:ONC327679 OWY327666:OWY327679 PGU327666:PGU327679 PQQ327666:PQQ327679 QAM327666:QAM327679 QKI327666:QKI327679 QUE327666:QUE327679 REA327666:REA327679 RNW327666:RNW327679 RXS327666:RXS327679 SHO327666:SHO327679 SRK327666:SRK327679 TBG327666:TBG327679 TLC327666:TLC327679 TUY327666:TUY327679 UEU327666:UEU327679 UOQ327666:UOQ327679 UYM327666:UYM327679 VII327666:VII327679 VSE327666:VSE327679 WCA327666:WCA327679 WLW327666:WLW327679 WVS327666:WVS327679 K393202:K393215 JG393202:JG393215 TC393202:TC393215 ACY393202:ACY393215 AMU393202:AMU393215 AWQ393202:AWQ393215 BGM393202:BGM393215 BQI393202:BQI393215 CAE393202:CAE393215 CKA393202:CKA393215 CTW393202:CTW393215 DDS393202:DDS393215 DNO393202:DNO393215 DXK393202:DXK393215 EHG393202:EHG393215 ERC393202:ERC393215 FAY393202:FAY393215 FKU393202:FKU393215 FUQ393202:FUQ393215 GEM393202:GEM393215 GOI393202:GOI393215 GYE393202:GYE393215 HIA393202:HIA393215 HRW393202:HRW393215 IBS393202:IBS393215 ILO393202:ILO393215 IVK393202:IVK393215 JFG393202:JFG393215 JPC393202:JPC393215 JYY393202:JYY393215 KIU393202:KIU393215 KSQ393202:KSQ393215 LCM393202:LCM393215 LMI393202:LMI393215 LWE393202:LWE393215 MGA393202:MGA393215 MPW393202:MPW393215 MZS393202:MZS393215 NJO393202:NJO393215 NTK393202:NTK393215 ODG393202:ODG393215 ONC393202:ONC393215 OWY393202:OWY393215 PGU393202:PGU393215 PQQ393202:PQQ393215 QAM393202:QAM393215 QKI393202:QKI393215 QUE393202:QUE393215 REA393202:REA393215 RNW393202:RNW393215 RXS393202:RXS393215 SHO393202:SHO393215 SRK393202:SRK393215 TBG393202:TBG393215 TLC393202:TLC393215 TUY393202:TUY393215 UEU393202:UEU393215 UOQ393202:UOQ393215 UYM393202:UYM393215 VII393202:VII393215 VSE393202:VSE393215 WCA393202:WCA393215 WLW393202:WLW393215 WVS393202:WVS393215 K458738:K458751 JG458738:JG458751 TC458738:TC458751 ACY458738:ACY458751 AMU458738:AMU458751 AWQ458738:AWQ458751 BGM458738:BGM458751 BQI458738:BQI458751 CAE458738:CAE458751 CKA458738:CKA458751 CTW458738:CTW458751 DDS458738:DDS458751 DNO458738:DNO458751 DXK458738:DXK458751 EHG458738:EHG458751 ERC458738:ERC458751 FAY458738:FAY458751 FKU458738:FKU458751 FUQ458738:FUQ458751 GEM458738:GEM458751 GOI458738:GOI458751 GYE458738:GYE458751 HIA458738:HIA458751 HRW458738:HRW458751 IBS458738:IBS458751 ILO458738:ILO458751 IVK458738:IVK458751 JFG458738:JFG458751 JPC458738:JPC458751 JYY458738:JYY458751 KIU458738:KIU458751 KSQ458738:KSQ458751 LCM458738:LCM458751 LMI458738:LMI458751 LWE458738:LWE458751 MGA458738:MGA458751 MPW458738:MPW458751 MZS458738:MZS458751 NJO458738:NJO458751 NTK458738:NTK458751 ODG458738:ODG458751 ONC458738:ONC458751 OWY458738:OWY458751 PGU458738:PGU458751 PQQ458738:PQQ458751 QAM458738:QAM458751 QKI458738:QKI458751 QUE458738:QUE458751 REA458738:REA458751 RNW458738:RNW458751 RXS458738:RXS458751 SHO458738:SHO458751 SRK458738:SRK458751 TBG458738:TBG458751 TLC458738:TLC458751 TUY458738:TUY458751 UEU458738:UEU458751 UOQ458738:UOQ458751 UYM458738:UYM458751 VII458738:VII458751 VSE458738:VSE458751 WCA458738:WCA458751 WLW458738:WLW458751 WVS458738:WVS458751 K524274:K524287 JG524274:JG524287 TC524274:TC524287 ACY524274:ACY524287 AMU524274:AMU524287 AWQ524274:AWQ524287 BGM524274:BGM524287 BQI524274:BQI524287 CAE524274:CAE524287 CKA524274:CKA524287 CTW524274:CTW524287 DDS524274:DDS524287 DNO524274:DNO524287 DXK524274:DXK524287 EHG524274:EHG524287 ERC524274:ERC524287 FAY524274:FAY524287 FKU524274:FKU524287 FUQ524274:FUQ524287 GEM524274:GEM524287 GOI524274:GOI524287 GYE524274:GYE524287 HIA524274:HIA524287 HRW524274:HRW524287 IBS524274:IBS524287 ILO524274:ILO524287 IVK524274:IVK524287 JFG524274:JFG524287 JPC524274:JPC524287 JYY524274:JYY524287 KIU524274:KIU524287 KSQ524274:KSQ524287 LCM524274:LCM524287 LMI524274:LMI524287 LWE524274:LWE524287 MGA524274:MGA524287 MPW524274:MPW524287 MZS524274:MZS524287 NJO524274:NJO524287 NTK524274:NTK524287 ODG524274:ODG524287 ONC524274:ONC524287 OWY524274:OWY524287 PGU524274:PGU524287 PQQ524274:PQQ524287 QAM524274:QAM524287 QKI524274:QKI524287 QUE524274:QUE524287 REA524274:REA524287 RNW524274:RNW524287 RXS524274:RXS524287 SHO524274:SHO524287 SRK524274:SRK524287 TBG524274:TBG524287 TLC524274:TLC524287 TUY524274:TUY524287 UEU524274:UEU524287 UOQ524274:UOQ524287 UYM524274:UYM524287 VII524274:VII524287 VSE524274:VSE524287 WCA524274:WCA524287 WLW524274:WLW524287 WVS524274:WVS524287 K589810:K589823 JG589810:JG589823 TC589810:TC589823 ACY589810:ACY589823 AMU589810:AMU589823 AWQ589810:AWQ589823 BGM589810:BGM589823 BQI589810:BQI589823 CAE589810:CAE589823 CKA589810:CKA589823 CTW589810:CTW589823 DDS589810:DDS589823 DNO589810:DNO589823 DXK589810:DXK589823 EHG589810:EHG589823 ERC589810:ERC589823 FAY589810:FAY589823 FKU589810:FKU589823 FUQ589810:FUQ589823 GEM589810:GEM589823 GOI589810:GOI589823 GYE589810:GYE589823 HIA589810:HIA589823 HRW589810:HRW589823 IBS589810:IBS589823 ILO589810:ILO589823 IVK589810:IVK589823 JFG589810:JFG589823 JPC589810:JPC589823 JYY589810:JYY589823 KIU589810:KIU589823 KSQ589810:KSQ589823 LCM589810:LCM589823 LMI589810:LMI589823 LWE589810:LWE589823 MGA589810:MGA589823 MPW589810:MPW589823 MZS589810:MZS589823 NJO589810:NJO589823 NTK589810:NTK589823 ODG589810:ODG589823 ONC589810:ONC589823 OWY589810:OWY589823 PGU589810:PGU589823 PQQ589810:PQQ589823 QAM589810:QAM589823 QKI589810:QKI589823 QUE589810:QUE589823 REA589810:REA589823 RNW589810:RNW589823 RXS589810:RXS589823 SHO589810:SHO589823 SRK589810:SRK589823 TBG589810:TBG589823 TLC589810:TLC589823 TUY589810:TUY589823 UEU589810:UEU589823 UOQ589810:UOQ589823 UYM589810:UYM589823 VII589810:VII589823 VSE589810:VSE589823 WCA589810:WCA589823 WLW589810:WLW589823 WVS589810:WVS589823 K655346:K655359 JG655346:JG655359 TC655346:TC655359 ACY655346:ACY655359 AMU655346:AMU655359 AWQ655346:AWQ655359 BGM655346:BGM655359 BQI655346:BQI655359 CAE655346:CAE655359 CKA655346:CKA655359 CTW655346:CTW655359 DDS655346:DDS655359 DNO655346:DNO655359 DXK655346:DXK655359 EHG655346:EHG655359 ERC655346:ERC655359 FAY655346:FAY655359 FKU655346:FKU655359 FUQ655346:FUQ655359 GEM655346:GEM655359 GOI655346:GOI655359 GYE655346:GYE655359 HIA655346:HIA655359 HRW655346:HRW655359 IBS655346:IBS655359 ILO655346:ILO655359 IVK655346:IVK655359 JFG655346:JFG655359 JPC655346:JPC655359 JYY655346:JYY655359 KIU655346:KIU655359 KSQ655346:KSQ655359 LCM655346:LCM655359 LMI655346:LMI655359 LWE655346:LWE655359 MGA655346:MGA655359 MPW655346:MPW655359 MZS655346:MZS655359 NJO655346:NJO655359 NTK655346:NTK655359 ODG655346:ODG655359 ONC655346:ONC655359 OWY655346:OWY655359 PGU655346:PGU655359 PQQ655346:PQQ655359 QAM655346:QAM655359 QKI655346:QKI655359 QUE655346:QUE655359 REA655346:REA655359 RNW655346:RNW655359 RXS655346:RXS655359 SHO655346:SHO655359 SRK655346:SRK655359 TBG655346:TBG655359 TLC655346:TLC655359 TUY655346:TUY655359 UEU655346:UEU655359 UOQ655346:UOQ655359 UYM655346:UYM655359 VII655346:VII655359 VSE655346:VSE655359 WCA655346:WCA655359 WLW655346:WLW655359 WVS655346:WVS655359 K720882:K720895 JG720882:JG720895 TC720882:TC720895 ACY720882:ACY720895 AMU720882:AMU720895 AWQ720882:AWQ720895 BGM720882:BGM720895 BQI720882:BQI720895 CAE720882:CAE720895 CKA720882:CKA720895 CTW720882:CTW720895 DDS720882:DDS720895 DNO720882:DNO720895 DXK720882:DXK720895 EHG720882:EHG720895 ERC720882:ERC720895 FAY720882:FAY720895 FKU720882:FKU720895 FUQ720882:FUQ720895 GEM720882:GEM720895 GOI720882:GOI720895 GYE720882:GYE720895 HIA720882:HIA720895 HRW720882:HRW720895 IBS720882:IBS720895 ILO720882:ILO720895 IVK720882:IVK720895 JFG720882:JFG720895 JPC720882:JPC720895 JYY720882:JYY720895 KIU720882:KIU720895 KSQ720882:KSQ720895 LCM720882:LCM720895 LMI720882:LMI720895 LWE720882:LWE720895 MGA720882:MGA720895 MPW720882:MPW720895 MZS720882:MZS720895 NJO720882:NJO720895 NTK720882:NTK720895 ODG720882:ODG720895 ONC720882:ONC720895 OWY720882:OWY720895 PGU720882:PGU720895 PQQ720882:PQQ720895 QAM720882:QAM720895 QKI720882:QKI720895 QUE720882:QUE720895 REA720882:REA720895 RNW720882:RNW720895 RXS720882:RXS720895 SHO720882:SHO720895 SRK720882:SRK720895 TBG720882:TBG720895 TLC720882:TLC720895 TUY720882:TUY720895 UEU720882:UEU720895 UOQ720882:UOQ720895 UYM720882:UYM720895 VII720882:VII720895 VSE720882:VSE720895 WCA720882:WCA720895 WLW720882:WLW720895 WVS720882:WVS720895 K786418:K786431 JG786418:JG786431 TC786418:TC786431 ACY786418:ACY786431 AMU786418:AMU786431 AWQ786418:AWQ786431 BGM786418:BGM786431 BQI786418:BQI786431 CAE786418:CAE786431 CKA786418:CKA786431 CTW786418:CTW786431 DDS786418:DDS786431 DNO786418:DNO786431 DXK786418:DXK786431 EHG786418:EHG786431 ERC786418:ERC786431 FAY786418:FAY786431 FKU786418:FKU786431 FUQ786418:FUQ786431 GEM786418:GEM786431 GOI786418:GOI786431 GYE786418:GYE786431 HIA786418:HIA786431 HRW786418:HRW786431 IBS786418:IBS786431 ILO786418:ILO786431 IVK786418:IVK786431 JFG786418:JFG786431 JPC786418:JPC786431 JYY786418:JYY786431 KIU786418:KIU786431 KSQ786418:KSQ786431 LCM786418:LCM786431 LMI786418:LMI786431 LWE786418:LWE786431 MGA786418:MGA786431 MPW786418:MPW786431 MZS786418:MZS786431 NJO786418:NJO786431 NTK786418:NTK786431 ODG786418:ODG786431 ONC786418:ONC786431 OWY786418:OWY786431 PGU786418:PGU786431 PQQ786418:PQQ786431 QAM786418:QAM786431 QKI786418:QKI786431 QUE786418:QUE786431 REA786418:REA786431 RNW786418:RNW786431 RXS786418:RXS786431 SHO786418:SHO786431 SRK786418:SRK786431 TBG786418:TBG786431 TLC786418:TLC786431 TUY786418:TUY786431 UEU786418:UEU786431 UOQ786418:UOQ786431 UYM786418:UYM786431 VII786418:VII786431 VSE786418:VSE786431 WCA786418:WCA786431 WLW786418:WLW786431 WVS786418:WVS786431 K851954:K851967 JG851954:JG851967 TC851954:TC851967 ACY851954:ACY851967 AMU851954:AMU851967 AWQ851954:AWQ851967 BGM851954:BGM851967 BQI851954:BQI851967 CAE851954:CAE851967 CKA851954:CKA851967 CTW851954:CTW851967 DDS851954:DDS851967 DNO851954:DNO851967 DXK851954:DXK851967 EHG851954:EHG851967 ERC851954:ERC851967 FAY851954:FAY851967 FKU851954:FKU851967 FUQ851954:FUQ851967 GEM851954:GEM851967 GOI851954:GOI851967 GYE851954:GYE851967 HIA851954:HIA851967 HRW851954:HRW851967 IBS851954:IBS851967 ILO851954:ILO851967 IVK851954:IVK851967 JFG851954:JFG851967 JPC851954:JPC851967 JYY851954:JYY851967 KIU851954:KIU851967 KSQ851954:KSQ851967 LCM851954:LCM851967 LMI851954:LMI851967 LWE851954:LWE851967 MGA851954:MGA851967 MPW851954:MPW851967 MZS851954:MZS851967 NJO851954:NJO851967 NTK851954:NTK851967 ODG851954:ODG851967 ONC851954:ONC851967 OWY851954:OWY851967 PGU851954:PGU851967 PQQ851954:PQQ851967 QAM851954:QAM851967 QKI851954:QKI851967 QUE851954:QUE851967 REA851954:REA851967 RNW851954:RNW851967 RXS851954:RXS851967 SHO851954:SHO851967 SRK851954:SRK851967 TBG851954:TBG851967 TLC851954:TLC851967 TUY851954:TUY851967 UEU851954:UEU851967 UOQ851954:UOQ851967 UYM851954:UYM851967 VII851954:VII851967 VSE851954:VSE851967 WCA851954:WCA851967 WLW851954:WLW851967 WVS851954:WVS851967 K917490:K917503 JG917490:JG917503 TC917490:TC917503 ACY917490:ACY917503 AMU917490:AMU917503 AWQ917490:AWQ917503 BGM917490:BGM917503 BQI917490:BQI917503 CAE917490:CAE917503 CKA917490:CKA917503 CTW917490:CTW917503 DDS917490:DDS917503 DNO917490:DNO917503 DXK917490:DXK917503 EHG917490:EHG917503 ERC917490:ERC917503 FAY917490:FAY917503 FKU917490:FKU917503 FUQ917490:FUQ917503 GEM917490:GEM917503 GOI917490:GOI917503 GYE917490:GYE917503 HIA917490:HIA917503 HRW917490:HRW917503 IBS917490:IBS917503 ILO917490:ILO917503 IVK917490:IVK917503 JFG917490:JFG917503 JPC917490:JPC917503 JYY917490:JYY917503 KIU917490:KIU917503 KSQ917490:KSQ917503 LCM917490:LCM917503 LMI917490:LMI917503 LWE917490:LWE917503 MGA917490:MGA917503 MPW917490:MPW917503 MZS917490:MZS917503 NJO917490:NJO917503 NTK917490:NTK917503 ODG917490:ODG917503 ONC917490:ONC917503 OWY917490:OWY917503 PGU917490:PGU917503 PQQ917490:PQQ917503 QAM917490:QAM917503 QKI917490:QKI917503 QUE917490:QUE917503 REA917490:REA917503 RNW917490:RNW917503 RXS917490:RXS917503 SHO917490:SHO917503 SRK917490:SRK917503 TBG917490:TBG917503 TLC917490:TLC917503 TUY917490:TUY917503 UEU917490:UEU917503 UOQ917490:UOQ917503 UYM917490:UYM917503 VII917490:VII917503 VSE917490:VSE917503 WCA917490:WCA917503 WLW917490:WLW917503 WVS917490:WVS917503 K983026:K983039 JG983026:JG983039 TC983026:TC983039 ACY983026:ACY983039 AMU983026:AMU983039 AWQ983026:AWQ983039 BGM983026:BGM983039 BQI983026:BQI983039 CAE983026:CAE983039 CKA983026:CKA983039 CTW983026:CTW983039 DDS983026:DDS983039 DNO983026:DNO983039 DXK983026:DXK983039 EHG983026:EHG983039 ERC983026:ERC983039 FAY983026:FAY983039 FKU983026:FKU983039 FUQ983026:FUQ983039 GEM983026:GEM983039 GOI983026:GOI983039 GYE983026:GYE983039 HIA983026:HIA983039 HRW983026:HRW983039 IBS983026:IBS983039 ILO983026:ILO983039 IVK983026:IVK983039 JFG983026:JFG983039 JPC983026:JPC983039 JYY983026:JYY983039 KIU983026:KIU983039 KSQ983026:KSQ983039 LCM983026:LCM983039 LMI983026:LMI983039 LWE983026:LWE983039 MGA983026:MGA983039 MPW983026:MPW983039 MZS983026:MZS983039 NJO983026:NJO983039 NTK983026:NTK983039 ODG983026:ODG983039 ONC983026:ONC983039 OWY983026:OWY983039 PGU983026:PGU983039 PQQ983026:PQQ983039 QAM983026:QAM983039 QKI983026:QKI983039 QUE983026:QUE983039 REA983026:REA983039 RNW983026:RNW983039 RXS983026:RXS983039 SHO983026:SHO983039 SRK983026:SRK983039 TBG983026:TBG983039 TLC983026:TLC983039 TUY983026:TUY983039 UEU983026:UEU983039 UOQ983026:UOQ983039 UYM983026:UYM983039 VII983026:VII983039 VSE983026:VSE983039 WCA983026:WCA983039 WLW983026:WLW983039 WVS983026:WVS983039 K1048562:K1048576 JG1048562:JG1048576 TC1048562:TC1048576 ACY1048562:ACY1048576 AMU1048562:AMU1048576 AWQ1048562:AWQ1048576 BGM1048562:BGM1048576 BQI1048562:BQI1048576 CAE1048562:CAE1048576 CKA1048562:CKA1048576 CTW1048562:CTW1048576 DDS1048562:DDS1048576 DNO1048562:DNO1048576 DXK1048562:DXK1048576 EHG1048562:EHG1048576 ERC1048562:ERC1048576 FAY1048562:FAY1048576 FKU1048562:FKU1048576 FUQ1048562:FUQ1048576 GEM1048562:GEM1048576 GOI1048562:GOI1048576 GYE1048562:GYE1048576 HIA1048562:HIA1048576 HRW1048562:HRW1048576 IBS1048562:IBS1048576 ILO1048562:ILO1048576 IVK1048562:IVK1048576 JFG1048562:JFG1048576 JPC1048562:JPC1048576 JYY1048562:JYY1048576 KIU1048562:KIU1048576 KSQ1048562:KSQ1048576 LCM1048562:LCM1048576 LMI1048562:LMI1048576 LWE1048562:LWE1048576 MGA1048562:MGA1048576 MPW1048562:MPW1048576 MZS1048562:MZS1048576 NJO1048562:NJO1048576 NTK1048562:NTK1048576 ODG1048562:ODG1048576 ONC1048562:ONC1048576 OWY1048562:OWY1048576 PGU1048562:PGU1048576 PQQ1048562:PQQ1048576 QAM1048562:QAM1048576 QKI1048562:QKI1048576 QUE1048562:QUE1048576 REA1048562:REA1048576 RNW1048562:RNW1048576 RXS1048562:RXS1048576 SHO1048562:SHO1048576 SRK1048562:SRK1048576 TBG1048562:TBG1048576 TLC1048562:TLC1048576 TUY1048562:TUY1048576 UEU1048562:UEU1048576 UOQ1048562:UOQ1048576 UYM1048562:UYM1048576 VII1048562:VII1048576 VSE1048562:VSE1048576 WCA1048562:WCA1048576 WLW1048562:WLW1048576 WVS1048562:WVS1048576 K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H65537 JD65538 SZ65538 ACV65538 AMR65538 AWN65538 BGJ65538 BQF65538 CAB65538 CJX65538 CTT65538 DDP65538 DNL65538 DXH65538 EHD65538 EQZ65538 FAV65538 FKR65538 FUN65538 GEJ65538 GOF65538 GYB65538 HHX65538 HRT65538 IBP65538 ILL65538 IVH65538 JFD65538 JOZ65538 JYV65538 KIR65538 KSN65538 LCJ65538 LMF65538 LWB65538 MFX65538 MPT65538 MZP65538 NJL65538 NTH65538 ODD65538 OMZ65538 OWV65538 PGR65538 PQN65538 QAJ65538 QKF65538 QUB65538 RDX65538 RNT65538 RXP65538 SHL65538 SRH65538 TBD65538 TKZ65538 TUV65538 UER65538 UON65538 UYJ65538 VIF65538 VSB65538 WBX65538 WLT65538 WVP65538 H131073 JD131074 SZ131074 ACV131074 AMR131074 AWN131074 BGJ131074 BQF131074 CAB131074 CJX131074 CTT131074 DDP131074 DNL131074 DXH131074 EHD131074 EQZ131074 FAV131074 FKR131074 FUN131074 GEJ131074 GOF131074 GYB131074 HHX131074 HRT131074 IBP131074 ILL131074 IVH131074 JFD131074 JOZ131074 JYV131074 KIR131074 KSN131074 LCJ131074 LMF131074 LWB131074 MFX131074 MPT131074 MZP131074 NJL131074 NTH131074 ODD131074 OMZ131074 OWV131074 PGR131074 PQN131074 QAJ131074 QKF131074 QUB131074 RDX131074 RNT131074 RXP131074 SHL131074 SRH131074 TBD131074 TKZ131074 TUV131074 UER131074 UON131074 UYJ131074 VIF131074 VSB131074 WBX131074 WLT131074 WVP131074 H196609 JD196610 SZ196610 ACV196610 AMR196610 AWN196610 BGJ196610 BQF196610 CAB196610 CJX196610 CTT196610 DDP196610 DNL196610 DXH196610 EHD196610 EQZ196610 FAV196610 FKR196610 FUN196610 GEJ196610 GOF196610 GYB196610 HHX196610 HRT196610 IBP196610 ILL196610 IVH196610 JFD196610 JOZ196610 JYV196610 KIR196610 KSN196610 LCJ196610 LMF196610 LWB196610 MFX196610 MPT196610 MZP196610 NJL196610 NTH196610 ODD196610 OMZ196610 OWV196610 PGR196610 PQN196610 QAJ196610 QKF196610 QUB196610 RDX196610 RNT196610 RXP196610 SHL196610 SRH196610 TBD196610 TKZ196610 TUV196610 UER196610 UON196610 UYJ196610 VIF196610 VSB196610 WBX196610 WLT196610 WVP196610 H262145 JD262146 SZ262146 ACV262146 AMR262146 AWN262146 BGJ262146 BQF262146 CAB262146 CJX262146 CTT262146 DDP262146 DNL262146 DXH262146 EHD262146 EQZ262146 FAV262146 FKR262146 FUN262146 GEJ262146 GOF262146 GYB262146 HHX262146 HRT262146 IBP262146 ILL262146 IVH262146 JFD262146 JOZ262146 JYV262146 KIR262146 KSN262146 LCJ262146 LMF262146 LWB262146 MFX262146 MPT262146 MZP262146 NJL262146 NTH262146 ODD262146 OMZ262146 OWV262146 PGR262146 PQN262146 QAJ262146 QKF262146 QUB262146 RDX262146 RNT262146 RXP262146 SHL262146 SRH262146 TBD262146 TKZ262146 TUV262146 UER262146 UON262146 UYJ262146 VIF262146 VSB262146 WBX262146 WLT262146 WVP262146 H327681 JD327682 SZ327682 ACV327682 AMR327682 AWN327682 BGJ327682 BQF327682 CAB327682 CJX327682 CTT327682 DDP327682 DNL327682 DXH327682 EHD327682 EQZ327682 FAV327682 FKR327682 FUN327682 GEJ327682 GOF327682 GYB327682 HHX327682 HRT327682 IBP327682 ILL327682 IVH327682 JFD327682 JOZ327682 JYV327682 KIR327682 KSN327682 LCJ327682 LMF327682 LWB327682 MFX327682 MPT327682 MZP327682 NJL327682 NTH327682 ODD327682 OMZ327682 OWV327682 PGR327682 PQN327682 QAJ327682 QKF327682 QUB327682 RDX327682 RNT327682 RXP327682 SHL327682 SRH327682 TBD327682 TKZ327682 TUV327682 UER327682 UON327682 UYJ327682 VIF327682 VSB327682 WBX327682 WLT327682 WVP327682 H393217 JD393218 SZ393218 ACV393218 AMR393218 AWN393218 BGJ393218 BQF393218 CAB393218 CJX393218 CTT393218 DDP393218 DNL393218 DXH393218 EHD393218 EQZ393218 FAV393218 FKR393218 FUN393218 GEJ393218 GOF393218 GYB393218 HHX393218 HRT393218 IBP393218 ILL393218 IVH393218 JFD393218 JOZ393218 JYV393218 KIR393218 KSN393218 LCJ393218 LMF393218 LWB393218 MFX393218 MPT393218 MZP393218 NJL393218 NTH393218 ODD393218 OMZ393218 OWV393218 PGR393218 PQN393218 QAJ393218 QKF393218 QUB393218 RDX393218 RNT393218 RXP393218 SHL393218 SRH393218 TBD393218 TKZ393218 TUV393218 UER393218 UON393218 UYJ393218 VIF393218 VSB393218 WBX393218 WLT393218 WVP393218 H458753 JD458754 SZ458754 ACV458754 AMR458754 AWN458754 BGJ458754 BQF458754 CAB458754 CJX458754 CTT458754 DDP458754 DNL458754 DXH458754 EHD458754 EQZ458754 FAV458754 FKR458754 FUN458754 GEJ458754 GOF458754 GYB458754 HHX458754 HRT458754 IBP458754 ILL458754 IVH458754 JFD458754 JOZ458754 JYV458754 KIR458754 KSN458754 LCJ458754 LMF458754 LWB458754 MFX458754 MPT458754 MZP458754 NJL458754 NTH458754 ODD458754 OMZ458754 OWV458754 PGR458754 PQN458754 QAJ458754 QKF458754 QUB458754 RDX458754 RNT458754 RXP458754 SHL458754 SRH458754 TBD458754 TKZ458754 TUV458754 UER458754 UON458754 UYJ458754 VIF458754 VSB458754 WBX458754 WLT458754 WVP458754 H524289 JD524290 SZ524290 ACV524290 AMR524290 AWN524290 BGJ524290 BQF524290 CAB524290 CJX524290 CTT524290 DDP524290 DNL524290 DXH524290 EHD524290 EQZ524290 FAV524290 FKR524290 FUN524290 GEJ524290 GOF524290 GYB524290 HHX524290 HRT524290 IBP524290 ILL524290 IVH524290 JFD524290 JOZ524290 JYV524290 KIR524290 KSN524290 LCJ524290 LMF524290 LWB524290 MFX524290 MPT524290 MZP524290 NJL524290 NTH524290 ODD524290 OMZ524290 OWV524290 PGR524290 PQN524290 QAJ524290 QKF524290 QUB524290 RDX524290 RNT524290 RXP524290 SHL524290 SRH524290 TBD524290 TKZ524290 TUV524290 UER524290 UON524290 UYJ524290 VIF524290 VSB524290 WBX524290 WLT524290 WVP524290 H589825 JD589826 SZ589826 ACV589826 AMR589826 AWN589826 BGJ589826 BQF589826 CAB589826 CJX589826 CTT589826 DDP589826 DNL589826 DXH589826 EHD589826 EQZ589826 FAV589826 FKR589826 FUN589826 GEJ589826 GOF589826 GYB589826 HHX589826 HRT589826 IBP589826 ILL589826 IVH589826 JFD589826 JOZ589826 JYV589826 KIR589826 KSN589826 LCJ589826 LMF589826 LWB589826 MFX589826 MPT589826 MZP589826 NJL589826 NTH589826 ODD589826 OMZ589826 OWV589826 PGR589826 PQN589826 QAJ589826 QKF589826 QUB589826 RDX589826 RNT589826 RXP589826 SHL589826 SRH589826 TBD589826 TKZ589826 TUV589826 UER589826 UON589826 UYJ589826 VIF589826 VSB589826 WBX589826 WLT589826 WVP589826 H655361 JD655362 SZ655362 ACV655362 AMR655362 AWN655362 BGJ655362 BQF655362 CAB655362 CJX655362 CTT655362 DDP655362 DNL655362 DXH655362 EHD655362 EQZ655362 FAV655362 FKR655362 FUN655362 GEJ655362 GOF655362 GYB655362 HHX655362 HRT655362 IBP655362 ILL655362 IVH655362 JFD655362 JOZ655362 JYV655362 KIR655362 KSN655362 LCJ655362 LMF655362 LWB655362 MFX655362 MPT655362 MZP655362 NJL655362 NTH655362 ODD655362 OMZ655362 OWV655362 PGR655362 PQN655362 QAJ655362 QKF655362 QUB655362 RDX655362 RNT655362 RXP655362 SHL655362 SRH655362 TBD655362 TKZ655362 TUV655362 UER655362 UON655362 UYJ655362 VIF655362 VSB655362 WBX655362 WLT655362 WVP655362 H720897 JD720898 SZ720898 ACV720898 AMR720898 AWN720898 BGJ720898 BQF720898 CAB720898 CJX720898 CTT720898 DDP720898 DNL720898 DXH720898 EHD720898 EQZ720898 FAV720898 FKR720898 FUN720898 GEJ720898 GOF720898 GYB720898 HHX720898 HRT720898 IBP720898 ILL720898 IVH720898 JFD720898 JOZ720898 JYV720898 KIR720898 KSN720898 LCJ720898 LMF720898 LWB720898 MFX720898 MPT720898 MZP720898 NJL720898 NTH720898 ODD720898 OMZ720898 OWV720898 PGR720898 PQN720898 QAJ720898 QKF720898 QUB720898 RDX720898 RNT720898 RXP720898 SHL720898 SRH720898 TBD720898 TKZ720898 TUV720898 UER720898 UON720898 UYJ720898 VIF720898 VSB720898 WBX720898 WLT720898 WVP720898 H786433 JD786434 SZ786434 ACV786434 AMR786434 AWN786434 BGJ786434 BQF786434 CAB786434 CJX786434 CTT786434 DDP786434 DNL786434 DXH786434 EHD786434 EQZ786434 FAV786434 FKR786434 FUN786434 GEJ786434 GOF786434 GYB786434 HHX786434 HRT786434 IBP786434 ILL786434 IVH786434 JFD786434 JOZ786434 JYV786434 KIR786434 KSN786434 LCJ786434 LMF786434 LWB786434 MFX786434 MPT786434 MZP786434 NJL786434 NTH786434 ODD786434 OMZ786434 OWV786434 PGR786434 PQN786434 QAJ786434 QKF786434 QUB786434 RDX786434 RNT786434 RXP786434 SHL786434 SRH786434 TBD786434 TKZ786434 TUV786434 UER786434 UON786434 UYJ786434 VIF786434 VSB786434 WBX786434 WLT786434 WVP786434 H851969 JD851970 SZ851970 ACV851970 AMR851970 AWN851970 BGJ851970 BQF851970 CAB851970 CJX851970 CTT851970 DDP851970 DNL851970 DXH851970 EHD851970 EQZ851970 FAV851970 FKR851970 FUN851970 GEJ851970 GOF851970 GYB851970 HHX851970 HRT851970 IBP851970 ILL851970 IVH851970 JFD851970 JOZ851970 JYV851970 KIR851970 KSN851970 LCJ851970 LMF851970 LWB851970 MFX851970 MPT851970 MZP851970 NJL851970 NTH851970 ODD851970 OMZ851970 OWV851970 PGR851970 PQN851970 QAJ851970 QKF851970 QUB851970 RDX851970 RNT851970 RXP851970 SHL851970 SRH851970 TBD851970 TKZ851970 TUV851970 UER851970 UON851970 UYJ851970 VIF851970 VSB851970 WBX851970 WLT851970 WVP851970 H917505 JD917506 SZ917506 ACV917506 AMR917506 AWN917506 BGJ917506 BQF917506 CAB917506 CJX917506 CTT917506 DDP917506 DNL917506 DXH917506 EHD917506 EQZ917506 FAV917506 FKR917506 FUN917506 GEJ917506 GOF917506 GYB917506 HHX917506 HRT917506 IBP917506 ILL917506 IVH917506 JFD917506 JOZ917506 JYV917506 KIR917506 KSN917506 LCJ917506 LMF917506 LWB917506 MFX917506 MPT917506 MZP917506 NJL917506 NTH917506 ODD917506 OMZ917506 OWV917506 PGR917506 PQN917506 QAJ917506 QKF917506 QUB917506 RDX917506 RNT917506 RXP917506 SHL917506 SRH917506 TBD917506 TKZ917506 TUV917506 UER917506 UON917506 UYJ917506 VIF917506 VSB917506 WBX917506 WLT917506 WVP917506 H983041 JD983042 SZ983042 ACV983042 AMR983042 AWN983042 BGJ983042 BQF983042 CAB983042 CJX983042 CTT983042 DDP983042 DNL983042 DXH983042 EHD983042 EQZ983042 FAV983042 FKR983042 FUN983042 GEJ983042 GOF983042 GYB983042 HHX983042 HRT983042 IBP983042 ILL983042 IVH983042 JFD983042 JOZ983042 JYV983042 KIR983042 KSN983042 LCJ983042 LMF983042 LWB983042 MFX983042 MPT983042 MZP983042 NJL983042 NTH983042 ODD983042 OMZ983042 OWV983042 PGR983042 PQN983042 QAJ983042 QKF983042 QUB983042 RDX983042 RNT983042 RXP983042 SHL983042 SRH983042 TBD983042 TKZ983042 TUV983042 UER983042 UON983042 UYJ983042 VIF983042 VSB983042 WBX983042 WLT983042 WVP983042" xr:uid="{00000000-0002-0000-1300-000000000000}">
      <formula1>$A$65:$A$101</formula1>
    </dataValidation>
  </dataValidations>
  <hyperlinks>
    <hyperlink ref="K3" location="Contents!A1" display="Back" xr:uid="{00000000-0004-0000-1300-000000000000}"/>
    <hyperlink ref="K2" location="'Table 19 Data'!A1" display="Go to Data" xr:uid="{00000000-0004-0000-1300-000001000000}"/>
    <hyperlink ref="A26" location="Glossary!A1" display="Definition Glossay" xr:uid="{00000000-0004-0000-1300-000002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9">
    <pageSetUpPr autoPageBreaks="0"/>
  </sheetPr>
  <dimension ref="A1:AM105"/>
  <sheetViews>
    <sheetView workbookViewId="0">
      <pane ySplit="3" topLeftCell="A17" activePane="bottomLeft" state="frozen"/>
      <selection pane="bottomLeft"/>
    </sheetView>
  </sheetViews>
  <sheetFormatPr defaultColWidth="8.85546875" defaultRowHeight="15" x14ac:dyDescent="0.25"/>
  <cols>
    <col min="1" max="1" width="16" style="1" customWidth="1"/>
    <col min="2" max="9" width="12.42578125" style="1" customWidth="1"/>
    <col min="10" max="10" width="12" style="1" customWidth="1"/>
    <col min="11" max="20" width="8.85546875" style="1"/>
    <col min="21" max="38" width="8.85546875" style="1" customWidth="1"/>
    <col min="39" max="16384" width="8.85546875" style="1"/>
  </cols>
  <sheetData>
    <row r="1" spans="1:38" s="43" customFormat="1" x14ac:dyDescent="0.25">
      <c r="A1" s="46" t="s">
        <v>2745</v>
      </c>
      <c r="B1" s="16"/>
      <c r="C1" s="16"/>
      <c r="D1" s="16"/>
      <c r="E1" s="16"/>
      <c r="F1" s="16"/>
      <c r="G1" s="16"/>
      <c r="H1" s="16"/>
      <c r="J1" s="45"/>
      <c r="K1" s="124" t="s">
        <v>68</v>
      </c>
      <c r="L1" s="638" t="s">
        <v>67</v>
      </c>
      <c r="M1" s="639"/>
      <c r="N1" s="640"/>
    </row>
    <row r="2" spans="1:38" s="43" customFormat="1" x14ac:dyDescent="0.25">
      <c r="A2" s="187" t="s">
        <v>620</v>
      </c>
      <c r="B2" s="16"/>
      <c r="C2" s="16"/>
      <c r="D2" s="16"/>
      <c r="E2" s="16"/>
      <c r="F2" s="16"/>
      <c r="G2" s="16"/>
      <c r="L2" s="457" t="s">
        <v>452</v>
      </c>
      <c r="M2" s="152"/>
      <c r="N2" s="152"/>
    </row>
    <row r="3" spans="1:38" s="43" customFormat="1" x14ac:dyDescent="0.25">
      <c r="B3" s="16"/>
      <c r="C3" s="16"/>
      <c r="D3" s="16"/>
      <c r="E3" s="16"/>
      <c r="F3" s="16"/>
      <c r="G3" s="16"/>
      <c r="L3" s="155" t="s">
        <v>322</v>
      </c>
      <c r="M3" s="152"/>
      <c r="N3" s="152"/>
    </row>
    <row r="4" spans="1:38" s="104" customFormat="1" ht="38.25" x14ac:dyDescent="0.2">
      <c r="A4" s="164">
        <v>1961</v>
      </c>
      <c r="B4" s="436" t="s">
        <v>564</v>
      </c>
      <c r="C4" s="436" t="s">
        <v>2656</v>
      </c>
      <c r="D4" s="436" t="s">
        <v>2657</v>
      </c>
      <c r="E4" s="436" t="s">
        <v>2658</v>
      </c>
      <c r="F4" s="436" t="s">
        <v>2659</v>
      </c>
      <c r="G4" s="436" t="s">
        <v>2660</v>
      </c>
      <c r="H4" s="436" t="s">
        <v>2661</v>
      </c>
      <c r="I4" s="436" t="s">
        <v>2662</v>
      </c>
      <c r="J4" s="83"/>
      <c r="K4" s="83"/>
      <c r="L4" s="83"/>
      <c r="M4" s="83"/>
      <c r="N4" s="83"/>
      <c r="O4" s="83"/>
    </row>
    <row r="5" spans="1:38" s="83" customFormat="1" ht="14.45" customHeight="1" x14ac:dyDescent="0.2">
      <c r="A5" s="167" t="s">
        <v>124</v>
      </c>
      <c r="B5" s="25">
        <f>VLOOKUP($AA5,'Table 19 Data'!$A$3:$L$1148,'Table 19'!AE5,0)</f>
        <v>2658166</v>
      </c>
      <c r="C5" s="25">
        <f>VLOOKUP($AA5,'Table 19 Data'!$A$3:$L$1148,'Table 19'!AF5,0)</f>
        <v>438195</v>
      </c>
      <c r="D5" s="25">
        <f>VLOOKUP($AA5,'Table 19 Data'!$A$3:$L$1148,'Table 19'!AG5,0)</f>
        <v>813578</v>
      </c>
      <c r="E5" s="25">
        <f>VLOOKUP($AA5,'Table 19 Data'!$A$3:$L$1148,'Table 19'!AH5,0)</f>
        <v>590958</v>
      </c>
      <c r="F5" s="25">
        <f>VLOOKUP($AA5,'Table 19 Data'!$A$3:$L$1148,'Table 19'!AI5,0)</f>
        <v>456799</v>
      </c>
      <c r="G5" s="25">
        <f>VLOOKUP($AA5,'Table 19 Data'!$A$3:$L$1148,'Table 19'!AJ5,0)</f>
        <v>210715</v>
      </c>
      <c r="H5" s="25">
        <f>VLOOKUP($AA5,'Table 19 Data'!$A$3:$L$1148,'Table 19'!AK5,0)</f>
        <v>86666</v>
      </c>
      <c r="I5" s="25">
        <f>VLOOKUP($AA5,'Table 19 Data'!$A$3:$L$1148,'Table 19'!AL5,0)</f>
        <v>61255</v>
      </c>
      <c r="AA5" s="83" t="str">
        <f>CONCATENATE($L$1,$A$4,A5)</f>
        <v>Greater London1961Total Households</v>
      </c>
      <c r="AE5" s="83">
        <v>5</v>
      </c>
      <c r="AF5" s="83">
        <v>6</v>
      </c>
      <c r="AG5" s="83">
        <v>7</v>
      </c>
      <c r="AH5" s="83">
        <v>8</v>
      </c>
      <c r="AI5" s="83">
        <v>9</v>
      </c>
      <c r="AJ5" s="83">
        <v>10</v>
      </c>
      <c r="AK5" s="83">
        <v>11</v>
      </c>
      <c r="AL5" s="83">
        <v>12</v>
      </c>
    </row>
    <row r="6" spans="1:38" s="83" customFormat="1" ht="12.75" x14ac:dyDescent="0.2">
      <c r="A6" s="168" t="s">
        <v>209</v>
      </c>
      <c r="B6" s="106">
        <f>VLOOKUP($AA6,'Table 19 Data'!$A$3:$L$1148,'Table 19'!AE6,0)</f>
        <v>7716744</v>
      </c>
      <c r="C6" s="106">
        <f>VLOOKUP($AA6,'Table 19 Data'!$A$3:$L$1148,'Table 19'!AF6,0)</f>
        <v>438195</v>
      </c>
      <c r="D6" s="106">
        <f>VLOOKUP($AA6,'Table 19 Data'!$A$3:$L$1148,'Table 19'!AG6,0)</f>
        <v>1627156</v>
      </c>
      <c r="E6" s="106">
        <f>VLOOKUP($AA6,'Table 19 Data'!$A$3:$L$1148,'Table 19'!AH6,0)</f>
        <v>1772874</v>
      </c>
      <c r="F6" s="106">
        <f>VLOOKUP($AA6,'Table 19 Data'!$A$3:$L$1148,'Table 19'!AI6,0)</f>
        <v>1827196</v>
      </c>
      <c r="G6" s="106">
        <f>VLOOKUP($AA6,'Table 19 Data'!$A$3:$L$1148,'Table 19'!AJ6,0)</f>
        <v>1053575</v>
      </c>
      <c r="H6" s="106">
        <f>VLOOKUP($AA6,'Table 19 Data'!$A$3:$L$1148,'Table 19'!AK6,0)</f>
        <v>519996</v>
      </c>
      <c r="I6" s="106">
        <f>VLOOKUP($AA6,'Table 19 Data'!$A$3:$L$1148,'Table 19'!AL6,0)</f>
        <v>477752</v>
      </c>
      <c r="AA6" s="83" t="str">
        <f>CONCATENATE($L$1,$A$4,A6)</f>
        <v>Greater London1961Total Persons</v>
      </c>
      <c r="AE6" s="83">
        <v>5</v>
      </c>
      <c r="AF6" s="83">
        <v>6</v>
      </c>
      <c r="AG6" s="83">
        <v>7</v>
      </c>
      <c r="AH6" s="83">
        <v>8</v>
      </c>
      <c r="AI6" s="83">
        <v>9</v>
      </c>
      <c r="AJ6" s="83">
        <v>10</v>
      </c>
      <c r="AK6" s="83">
        <v>11</v>
      </c>
      <c r="AL6" s="83">
        <v>12</v>
      </c>
    </row>
    <row r="7" spans="1:38" s="83" customFormat="1" ht="14.45" customHeight="1" x14ac:dyDescent="0.2">
      <c r="A7" s="167" t="s">
        <v>566</v>
      </c>
      <c r="B7" s="25">
        <f>VLOOKUP($AA7,'Table 19 Data'!$A$3:$L$1148,'Table 19'!AE7,0)</f>
        <v>10956204</v>
      </c>
      <c r="C7" s="25">
        <f>VLOOKUP($AA7,'Table 19 Data'!$A$3:$L$1148,'Table 19'!AF7,0)</f>
        <v>1227599</v>
      </c>
      <c r="D7" s="25">
        <f>VLOOKUP($AA7,'Table 19 Data'!$A$3:$L$1148,'Table 19'!AG7,0)</f>
        <v>3180951</v>
      </c>
      <c r="E7" s="25">
        <f>VLOOKUP($AA7,'Table 19 Data'!$A$3:$L$1148,'Table 19'!AH7,0)</f>
        <v>2567638</v>
      </c>
      <c r="F7" s="25">
        <f>VLOOKUP($AA7,'Table 19 Data'!$A$3:$L$1148,'Table 19'!AI7,0)</f>
        <v>2133018</v>
      </c>
      <c r="G7" s="25">
        <f>VLOOKUP($AA7,'Table 19 Data'!$A$3:$L$1148,'Table 19'!AJ7,0)</f>
        <v>1050417</v>
      </c>
      <c r="H7" s="25">
        <f>VLOOKUP($AA7,'Table 19 Data'!$A$3:$L$1148,'Table 19'!AK7,0)</f>
        <v>453853</v>
      </c>
      <c r="I7" s="25">
        <f>VLOOKUP($AA7,'Table 19 Data'!$A$3:$L$1148,'Table 19'!AL7,0)</f>
        <v>342728</v>
      </c>
      <c r="AA7" s="83" t="str">
        <f>CONCATENATE($L$1,$A$4,A7)</f>
        <v>Greater London1961Total Rooms</v>
      </c>
      <c r="AE7" s="83">
        <v>5</v>
      </c>
      <c r="AF7" s="83">
        <v>6</v>
      </c>
      <c r="AG7" s="83">
        <v>7</v>
      </c>
      <c r="AH7" s="83">
        <v>8</v>
      </c>
      <c r="AI7" s="83">
        <v>9</v>
      </c>
      <c r="AJ7" s="83">
        <v>10</v>
      </c>
      <c r="AK7" s="83">
        <v>11</v>
      </c>
      <c r="AL7" s="83">
        <v>12</v>
      </c>
    </row>
    <row r="8" spans="1:38" s="83" customFormat="1" ht="12.75" x14ac:dyDescent="0.2">
      <c r="A8" s="168" t="s">
        <v>567</v>
      </c>
      <c r="B8" s="170">
        <f>VLOOKUP($AA8,'Table 19 Data'!$A$3:$L$1148,'Table 19'!AE8,0)</f>
        <v>0.7043264254663385</v>
      </c>
      <c r="C8" s="170">
        <f>VLOOKUP($AA8,'Table 19 Data'!$A$3:$L$1148,'Table 19'!AF8,0)</f>
        <v>0.35695288119328866</v>
      </c>
      <c r="D8" s="170">
        <f>VLOOKUP($AA8,'Table 19 Data'!$A$3:$L$1148,'Table 19'!AG8,0)</f>
        <v>0.51153129991628288</v>
      </c>
      <c r="E8" s="170">
        <f>VLOOKUP($AA8,'Table 19 Data'!$A$3:$L$1148,'Table 19'!AH8,0)</f>
        <v>0.69046882777089291</v>
      </c>
      <c r="F8" s="170">
        <f>VLOOKUP($AA8,'Table 19 Data'!$A$3:$L$1148,'Table 19'!AI8,0)</f>
        <v>0.85662474484509743</v>
      </c>
      <c r="G8" s="170">
        <f>VLOOKUP($AA8,'Table 19 Data'!$A$3:$L$1148,'Table 19'!AJ8,0)</f>
        <v>1.003006425067378</v>
      </c>
      <c r="H8" s="170">
        <f>VLOOKUP($AA8,'Table 19 Data'!$A$3:$L$1148,'Table 19'!AK8,0)</f>
        <v>1.1457366151595341</v>
      </c>
      <c r="I8" s="170">
        <f>VLOOKUP($AA8,'Table 19 Data'!$A$3:$L$1148,'Table 19'!AL8,0)</f>
        <v>1.3939683947620269</v>
      </c>
      <c r="AA8" s="83" t="str">
        <f>CONCATENATE($L$1,$A$4,A8)</f>
        <v>Greater London1961Persons per Room</v>
      </c>
      <c r="AE8" s="83">
        <v>5</v>
      </c>
      <c r="AF8" s="83">
        <v>6</v>
      </c>
      <c r="AG8" s="83">
        <v>7</v>
      </c>
      <c r="AH8" s="83">
        <v>8</v>
      </c>
      <c r="AI8" s="83">
        <v>9</v>
      </c>
      <c r="AJ8" s="83">
        <v>10</v>
      </c>
      <c r="AK8" s="83">
        <v>11</v>
      </c>
      <c r="AL8" s="83">
        <v>12</v>
      </c>
    </row>
    <row r="9" spans="1:38" x14ac:dyDescent="0.25">
      <c r="AA9" s="83"/>
    </row>
    <row r="10" spans="1:38" ht="38.25" x14ac:dyDescent="0.25">
      <c r="A10" s="164">
        <v>1971</v>
      </c>
      <c r="B10" s="436" t="s">
        <v>564</v>
      </c>
      <c r="C10" s="436" t="s">
        <v>2656</v>
      </c>
      <c r="D10" s="436" t="s">
        <v>2657</v>
      </c>
      <c r="E10" s="436" t="s">
        <v>2658</v>
      </c>
      <c r="F10" s="436" t="s">
        <v>2659</v>
      </c>
      <c r="G10" s="436" t="s">
        <v>2660</v>
      </c>
      <c r="H10" s="436" t="s">
        <v>2663</v>
      </c>
    </row>
    <row r="11" spans="1:38" x14ac:dyDescent="0.25">
      <c r="A11" s="167" t="s">
        <v>124</v>
      </c>
      <c r="B11" s="25">
        <f>VLOOKUP($AA11,'Table 19 Data'!$A$3:$L$1148,'Table 19'!AE11,0)</f>
        <v>2649825</v>
      </c>
      <c r="C11" s="25">
        <f>VLOOKUP($AA11,'Table 19 Data'!$A$3:$L$1148,'Table 19'!AF11,0)</f>
        <v>596025</v>
      </c>
      <c r="D11" s="25">
        <f>VLOOKUP($AA11,'Table 19 Data'!$A$3:$L$1148,'Table 19'!AG11,0)</f>
        <v>848595</v>
      </c>
      <c r="E11" s="25">
        <f>VLOOKUP($AA11,'Table 19 Data'!$A$3:$L$1148,'Table 19'!AH11,0)</f>
        <v>480985</v>
      </c>
      <c r="F11" s="25">
        <f>VLOOKUP($AA11,'Table 19 Data'!$A$3:$L$1148,'Table 19'!AI11,0)</f>
        <v>393320</v>
      </c>
      <c r="G11" s="25">
        <f>VLOOKUP($AA11,'Table 19 Data'!$A$3:$L$1148,'Table 19'!AJ11,0)</f>
        <v>189830</v>
      </c>
      <c r="H11" s="25">
        <f>VLOOKUP($AA11,'Table 19 Data'!$A$3:$L$1148,'Table 19'!AK11,0)</f>
        <v>141070</v>
      </c>
      <c r="AA11" s="83" t="str">
        <f>CONCATENATE($L$1,$A$10,A11)</f>
        <v>Greater London1971Total Households</v>
      </c>
      <c r="AE11" s="83">
        <v>5</v>
      </c>
      <c r="AF11" s="83">
        <v>6</v>
      </c>
      <c r="AG11" s="83">
        <v>7</v>
      </c>
      <c r="AH11" s="83">
        <v>8</v>
      </c>
      <c r="AI11" s="83">
        <v>9</v>
      </c>
      <c r="AJ11" s="83">
        <v>10</v>
      </c>
      <c r="AK11" s="83">
        <v>11</v>
      </c>
      <c r="AL11" s="83">
        <v>12</v>
      </c>
    </row>
    <row r="12" spans="1:38" x14ac:dyDescent="0.25">
      <c r="A12" s="168" t="s">
        <v>209</v>
      </c>
      <c r="B12" s="106">
        <f>VLOOKUP($AA12,'Table 19 Data'!$A$3:$L$1148,'Table 19'!AE12,0)</f>
        <v>7206560</v>
      </c>
      <c r="C12" s="106">
        <f>VLOOKUP($AA12,'Table 19 Data'!$A$3:$L$1148,'Table 19'!AF12,0)</f>
        <v>596025</v>
      </c>
      <c r="D12" s="106">
        <f>VLOOKUP($AA12,'Table 19 Data'!$A$3:$L$1148,'Table 19'!AG12,0)</f>
        <v>1697190</v>
      </c>
      <c r="E12" s="106">
        <f>VLOOKUP($AA12,'Table 19 Data'!$A$3:$L$1148,'Table 19'!AH12,0)</f>
        <v>1442950</v>
      </c>
      <c r="F12" s="106">
        <f>VLOOKUP($AA12,'Table 19 Data'!$A$3:$L$1148,'Table 19'!AI12,0)</f>
        <v>1573280</v>
      </c>
      <c r="G12" s="106">
        <f>VLOOKUP($AA12,'Table 19 Data'!$A$3:$L$1148,'Table 19'!AJ12,0)</f>
        <v>949155</v>
      </c>
      <c r="H12" s="106">
        <f>VLOOKUP($AA12,'Table 19 Data'!$A$3:$L$1148,'Table 19'!AK12,0)</f>
        <v>947960</v>
      </c>
      <c r="AA12" s="83" t="str">
        <f>CONCATENATE($L$1,$A$10,A12)</f>
        <v>Greater London1971Total Persons</v>
      </c>
      <c r="AE12" s="83">
        <v>5</v>
      </c>
      <c r="AF12" s="83">
        <v>6</v>
      </c>
      <c r="AG12" s="83">
        <v>7</v>
      </c>
      <c r="AH12" s="83">
        <v>8</v>
      </c>
      <c r="AI12" s="83">
        <v>9</v>
      </c>
      <c r="AJ12" s="83">
        <v>10</v>
      </c>
      <c r="AK12" s="83">
        <v>11</v>
      </c>
      <c r="AL12" s="83">
        <v>12</v>
      </c>
    </row>
    <row r="13" spans="1:38" x14ac:dyDescent="0.25">
      <c r="A13" s="167" t="s">
        <v>566</v>
      </c>
      <c r="B13" s="25">
        <f>VLOOKUP($AA13,'Table 19 Data'!$A$3:$L$1148,'Table 19'!AE13,0)</f>
        <v>11655535</v>
      </c>
      <c r="C13" s="25">
        <f>VLOOKUP($AA13,'Table 19 Data'!$A$3:$L$1148,'Table 19'!AF13,0)</f>
        <v>1878830</v>
      </c>
      <c r="D13" s="25">
        <f>VLOOKUP($AA13,'Table 19 Data'!$A$3:$L$1148,'Table 19'!AG13,0)</f>
        <v>3627480</v>
      </c>
      <c r="E13" s="25">
        <f>VLOOKUP($AA13,'Table 19 Data'!$A$3:$L$1148,'Table 19'!AH13,0)</f>
        <v>2291085</v>
      </c>
      <c r="F13" s="25">
        <f>VLOOKUP($AA13,'Table 19 Data'!$A$3:$L$1148,'Table 19'!AI13,0)</f>
        <v>2018565</v>
      </c>
      <c r="G13" s="25">
        <f>VLOOKUP($AA13,'Table 19 Data'!$A$3:$L$1148,'Table 19'!AJ13,0)</f>
        <v>1028625</v>
      </c>
      <c r="H13" s="25">
        <f>VLOOKUP($AA13,'Table 19 Data'!$A$3:$L$1148,'Table 19'!AK13,0)</f>
        <v>810950</v>
      </c>
      <c r="AA13" s="83" t="str">
        <f>CONCATENATE($L$1,$A$10,A13)</f>
        <v>Greater London1971Total Rooms</v>
      </c>
      <c r="AE13" s="83">
        <v>5</v>
      </c>
      <c r="AF13" s="83">
        <v>6</v>
      </c>
      <c r="AG13" s="83">
        <v>7</v>
      </c>
      <c r="AH13" s="83">
        <v>8</v>
      </c>
      <c r="AI13" s="83">
        <v>9</v>
      </c>
      <c r="AJ13" s="83">
        <v>10</v>
      </c>
      <c r="AK13" s="83">
        <v>11</v>
      </c>
      <c r="AL13" s="83">
        <v>12</v>
      </c>
    </row>
    <row r="14" spans="1:38" x14ac:dyDescent="0.25">
      <c r="A14" s="168" t="s">
        <v>567</v>
      </c>
      <c r="B14" s="170">
        <f>VLOOKUP($AA14,'Table 19 Data'!$A$3:$L$1148,'Table 19'!AE14,0)</f>
        <v>0.61829508469581196</v>
      </c>
      <c r="C14" s="170">
        <f>VLOOKUP($AA14,'Table 19 Data'!$A$3:$L$1148,'Table 19'!AF14,0)</f>
        <v>0.31723200076643443</v>
      </c>
      <c r="D14" s="170">
        <f>VLOOKUP($AA14,'Table 19 Data'!$A$3:$L$1148,'Table 19'!AG14,0)</f>
        <v>0.46787025703794372</v>
      </c>
      <c r="E14" s="170">
        <f>VLOOKUP($AA14,'Table 19 Data'!$A$3:$L$1148,'Table 19'!AH14,0)</f>
        <v>0.62981076651455536</v>
      </c>
      <c r="F14" s="170">
        <f>VLOOKUP($AA14,'Table 19 Data'!$A$3:$L$1148,'Table 19'!AI14,0)</f>
        <v>0.77940517149559219</v>
      </c>
      <c r="G14" s="170">
        <f>VLOOKUP($AA14,'Table 19 Data'!$A$3:$L$1148,'Table 19'!AJ14,0)</f>
        <v>0.92274152387896469</v>
      </c>
      <c r="H14" s="170">
        <f>VLOOKUP($AA14,'Table 19 Data'!$A$3:$L$1148,'Table 19'!AK14,0)</f>
        <v>1.1689499969171959</v>
      </c>
      <c r="AA14" s="83" t="str">
        <f>CONCATENATE($L$1,$A$10,A14)</f>
        <v>Greater London1971Persons per Room</v>
      </c>
      <c r="AE14" s="83">
        <v>5</v>
      </c>
      <c r="AF14" s="83">
        <v>6</v>
      </c>
      <c r="AG14" s="83">
        <v>7</v>
      </c>
      <c r="AH14" s="83">
        <v>8</v>
      </c>
      <c r="AI14" s="83">
        <v>9</v>
      </c>
      <c r="AJ14" s="83">
        <v>10</v>
      </c>
      <c r="AK14" s="83">
        <v>11</v>
      </c>
      <c r="AL14" s="83">
        <v>12</v>
      </c>
    </row>
    <row r="16" spans="1:38" ht="38.25" x14ac:dyDescent="0.25">
      <c r="A16" s="164">
        <v>1981</v>
      </c>
      <c r="B16" s="163" t="s">
        <v>564</v>
      </c>
      <c r="C16" s="436" t="s">
        <v>2656</v>
      </c>
      <c r="D16" s="436" t="s">
        <v>2657</v>
      </c>
      <c r="E16" s="436" t="s">
        <v>2658</v>
      </c>
      <c r="F16" s="436" t="s">
        <v>2659</v>
      </c>
      <c r="G16" s="436" t="s">
        <v>2660</v>
      </c>
      <c r="H16" s="436" t="s">
        <v>2661</v>
      </c>
      <c r="I16" s="436" t="s">
        <v>2662</v>
      </c>
    </row>
    <row r="17" spans="1:39" x14ac:dyDescent="0.25">
      <c r="A17" s="167" t="s">
        <v>124</v>
      </c>
      <c r="B17" s="25">
        <f>VLOOKUP($AA17,'Table 19 Data'!$A$3:$L$1148,'Table 19'!AE17,0)</f>
        <v>2507656</v>
      </c>
      <c r="C17" s="25">
        <f>VLOOKUP($AA17,'Table 19 Data'!$A$3:$L$1148,'Table 19'!AF17,0)</f>
        <v>651907</v>
      </c>
      <c r="D17" s="25">
        <f>VLOOKUP($AA17,'Table 19 Data'!$A$3:$L$1148,'Table 19'!AG17,0)</f>
        <v>802647</v>
      </c>
      <c r="E17" s="25">
        <f>VLOOKUP($AA17,'Table 19 Data'!$A$3:$L$1148,'Table 19'!AH17,0)</f>
        <v>404730</v>
      </c>
      <c r="F17" s="25">
        <f>VLOOKUP($AA17,'Table 19 Data'!$A$3:$L$1148,'Table 19'!AI17,0)</f>
        <v>381409</v>
      </c>
      <c r="G17" s="25">
        <f>VLOOKUP($AA17,'Table 19 Data'!$A$3:$L$1148,'Table 19'!AJ17,0)</f>
        <v>167013</v>
      </c>
      <c r="H17" s="25">
        <f>VLOOKUP($AA17,'Table 19 Data'!$A$3:$L$1148,'Table 19'!AK17,0)</f>
        <v>65996</v>
      </c>
      <c r="I17" s="25">
        <f>VLOOKUP($AA17,'Table 19 Data'!$A$3:$L$1148,'Table 19'!AL17,0)</f>
        <v>33954</v>
      </c>
      <c r="AA17" s="83" t="str">
        <f>CONCATENATE($L$1,$A$16,A17)</f>
        <v>Greater London1981Total Households</v>
      </c>
      <c r="AE17" s="83">
        <v>5</v>
      </c>
      <c r="AF17" s="83">
        <v>6</v>
      </c>
      <c r="AG17" s="83">
        <v>7</v>
      </c>
      <c r="AH17" s="83">
        <v>8</v>
      </c>
      <c r="AI17" s="83">
        <v>9</v>
      </c>
      <c r="AJ17" s="83">
        <v>10</v>
      </c>
      <c r="AK17" s="83">
        <v>11</v>
      </c>
      <c r="AL17" s="83">
        <v>12</v>
      </c>
    </row>
    <row r="18" spans="1:39" x14ac:dyDescent="0.25">
      <c r="A18" s="168" t="s">
        <v>209</v>
      </c>
      <c r="B18" s="106">
        <f>VLOOKUP($AA18,'Table 19 Data'!$A$3:$L$1148,'Table 19'!AE18,0)</f>
        <v>6492642</v>
      </c>
      <c r="C18" s="106">
        <f>VLOOKUP($AA18,'Table 19 Data'!$A$3:$L$1148,'Table 19'!AF18,0)</f>
        <v>651907</v>
      </c>
      <c r="D18" s="106">
        <f>VLOOKUP($AA18,'Table 19 Data'!$A$3:$L$1148,'Table 19'!AG18,0)</f>
        <v>1605294</v>
      </c>
      <c r="E18" s="106">
        <f>VLOOKUP($AA18,'Table 19 Data'!$A$3:$L$1148,'Table 19'!AH18,0)</f>
        <v>1214190</v>
      </c>
      <c r="F18" s="106">
        <f>VLOOKUP($AA18,'Table 19 Data'!$A$3:$L$1148,'Table 19'!AI18,0)</f>
        <v>1525636</v>
      </c>
      <c r="G18" s="106">
        <f>VLOOKUP($AA18,'Table 19 Data'!$A$3:$L$1148,'Table 19'!AJ18,0)</f>
        <v>835065</v>
      </c>
      <c r="H18" s="106">
        <f>VLOOKUP($AA18,'Table 19 Data'!$A$3:$L$1148,'Table 19'!AK18,0)</f>
        <v>395976</v>
      </c>
      <c r="I18" s="106">
        <f>VLOOKUP($AA18,'Table 19 Data'!$A$3:$L$1148,'Table 19'!AL18,0)</f>
        <v>264574</v>
      </c>
      <c r="AA18" s="83" t="str">
        <f>CONCATENATE($L$1,$A$16,A18)</f>
        <v>Greater London1981Total Persons</v>
      </c>
      <c r="AE18" s="83">
        <v>5</v>
      </c>
      <c r="AF18" s="83">
        <v>6</v>
      </c>
      <c r="AG18" s="83">
        <v>7</v>
      </c>
      <c r="AH18" s="83">
        <v>8</v>
      </c>
      <c r="AI18" s="83">
        <v>9</v>
      </c>
      <c r="AJ18" s="83">
        <v>10</v>
      </c>
      <c r="AK18" s="83">
        <v>11</v>
      </c>
      <c r="AL18" s="83">
        <v>12</v>
      </c>
    </row>
    <row r="19" spans="1:39" x14ac:dyDescent="0.25">
      <c r="A19" s="167" t="s">
        <v>566</v>
      </c>
      <c r="B19" s="25">
        <f>VLOOKUP($AA19,'Table 19 Data'!$A$3:$L$1148,'Table 19'!AE19,0)</f>
        <v>11346651</v>
      </c>
      <c r="C19" s="25">
        <f>VLOOKUP($AA19,'Table 19 Data'!$A$3:$L$1148,'Table 19'!AF19,0)</f>
        <v>2227819</v>
      </c>
      <c r="D19" s="25">
        <f>VLOOKUP($AA19,'Table 19 Data'!$A$3:$L$1148,'Table 19'!AG19,0)</f>
        <v>3520314</v>
      </c>
      <c r="E19" s="25">
        <f>VLOOKUP($AA19,'Table 19 Data'!$A$3:$L$1148,'Table 19'!AH19,0)</f>
        <v>1989744</v>
      </c>
      <c r="F19" s="25">
        <f>VLOOKUP($AA19,'Table 19 Data'!$A$3:$L$1148,'Table 19'!AI19,0)</f>
        <v>2053620</v>
      </c>
      <c r="G19" s="25">
        <f>VLOOKUP($AA19,'Table 19 Data'!$A$3:$L$1148,'Table 19'!AJ19,0)</f>
        <v>954681</v>
      </c>
      <c r="H19" s="25">
        <f>VLOOKUP($AA19,'Table 19 Data'!$A$3:$L$1148,'Table 19'!AK19,0)</f>
        <v>390275</v>
      </c>
      <c r="I19" s="25">
        <f>VLOOKUP($AA19,'Table 19 Data'!$A$3:$L$1148,'Table 19'!AL19,0)</f>
        <v>210198</v>
      </c>
      <c r="AA19" s="83" t="str">
        <f>CONCATENATE($L$1,$A$16,A19)</f>
        <v>Greater London1981Total Rooms</v>
      </c>
      <c r="AE19" s="83">
        <v>5</v>
      </c>
      <c r="AF19" s="83">
        <v>6</v>
      </c>
      <c r="AG19" s="83">
        <v>7</v>
      </c>
      <c r="AH19" s="83">
        <v>8</v>
      </c>
      <c r="AI19" s="83">
        <v>9</v>
      </c>
      <c r="AJ19" s="83">
        <v>10</v>
      </c>
      <c r="AK19" s="83">
        <v>11</v>
      </c>
      <c r="AL19" s="83">
        <v>12</v>
      </c>
    </row>
    <row r="20" spans="1:39" x14ac:dyDescent="0.25">
      <c r="A20" s="168" t="s">
        <v>567</v>
      </c>
      <c r="B20" s="170">
        <f>VLOOKUP($AA20,'Table 19 Data'!$A$3:$L$1148,'Table 19'!AE20,0)</f>
        <v>0.57220778183800669</v>
      </c>
      <c r="C20" s="170">
        <f>VLOOKUP($AA20,'Table 19 Data'!$A$3:$L$1148,'Table 19'!AF20,0)</f>
        <v>0.29262116895492857</v>
      </c>
      <c r="D20" s="170">
        <f>VLOOKUP($AA20,'Table 19 Data'!$A$3:$L$1148,'Table 19'!AG20,0)</f>
        <v>0.45600875376457894</v>
      </c>
      <c r="E20" s="170">
        <f>VLOOKUP($AA20,'Table 19 Data'!$A$3:$L$1148,'Table 19'!AH20,0)</f>
        <v>0.61022422985067426</v>
      </c>
      <c r="F20" s="170">
        <f>VLOOKUP($AA20,'Table 19 Data'!$A$3:$L$1148,'Table 19'!AI20,0)</f>
        <v>0.74290082878039754</v>
      </c>
      <c r="G20" s="170">
        <f>VLOOKUP($AA20,'Table 19 Data'!$A$3:$L$1148,'Table 19'!AJ20,0)</f>
        <v>0.87470579177756758</v>
      </c>
      <c r="H20" s="170">
        <f>VLOOKUP($AA20,'Table 19 Data'!$A$3:$L$1148,'Table 19'!AK20,0)</f>
        <v>1.014607648453014</v>
      </c>
      <c r="I20" s="170">
        <f>VLOOKUP($AA20,'Table 19 Data'!$A$3:$L$1148,'Table 19'!AL20,0)</f>
        <v>1.2586894261600967</v>
      </c>
      <c r="AA20" s="83" t="str">
        <f>CONCATENATE($L$1,$A$16,A20)</f>
        <v>Greater London1981Persons per Room</v>
      </c>
      <c r="AE20" s="83">
        <v>5</v>
      </c>
      <c r="AF20" s="83">
        <v>6</v>
      </c>
      <c r="AG20" s="83">
        <v>7</v>
      </c>
      <c r="AH20" s="83">
        <v>8</v>
      </c>
      <c r="AI20" s="83">
        <v>9</v>
      </c>
      <c r="AJ20" s="83">
        <v>10</v>
      </c>
      <c r="AK20" s="83">
        <v>11</v>
      </c>
      <c r="AL20" s="83">
        <v>12</v>
      </c>
    </row>
    <row r="22" spans="1:39" ht="38.25" x14ac:dyDescent="0.25">
      <c r="A22" s="164">
        <v>1991</v>
      </c>
      <c r="B22" s="163" t="s">
        <v>564</v>
      </c>
      <c r="C22" s="436" t="s">
        <v>2656</v>
      </c>
      <c r="D22" s="436" t="s">
        <v>2657</v>
      </c>
      <c r="E22" s="436" t="s">
        <v>2658</v>
      </c>
      <c r="F22" s="436" t="s">
        <v>2659</v>
      </c>
      <c r="G22" s="436" t="s">
        <v>2660</v>
      </c>
      <c r="H22" s="436" t="s">
        <v>2661</v>
      </c>
      <c r="I22" s="436" t="s">
        <v>2662</v>
      </c>
    </row>
    <row r="23" spans="1:39" x14ac:dyDescent="0.25">
      <c r="A23" s="167" t="s">
        <v>124</v>
      </c>
      <c r="B23" s="25">
        <f>VLOOKUP($AA23,'Table 19 Data'!$A$3:$L$1148,'Table 19'!AE23,0)</f>
        <v>2763166</v>
      </c>
      <c r="C23" s="25">
        <f>VLOOKUP($AA23,'Table 19 Data'!$A$3:$L$1148,'Table 19'!AF23,0)</f>
        <v>881415</v>
      </c>
      <c r="D23" s="25">
        <f>VLOOKUP($AA23,'Table 19 Data'!$A$3:$L$1148,'Table 19'!AG23,0)</f>
        <v>877251</v>
      </c>
      <c r="E23" s="25">
        <f>VLOOKUP($AA23,'Table 19 Data'!$A$3:$L$1148,'Table 19'!AH23,0)</f>
        <v>420980</v>
      </c>
      <c r="F23" s="25">
        <f>VLOOKUP($AA23,'Table 19 Data'!$A$3:$L$1148,'Table 19'!AI23,0)</f>
        <v>361100</v>
      </c>
      <c r="G23" s="25">
        <f>VLOOKUP($AA23,'Table 19 Data'!$A$3:$L$1148,'Table 19'!AJ23,0)</f>
        <v>144573</v>
      </c>
      <c r="H23" s="25">
        <f>VLOOKUP($AA23,'Table 19 Data'!$A$3:$L$1148,'Table 19'!AK23,0)</f>
        <v>53100</v>
      </c>
      <c r="I23" s="25">
        <f>VLOOKUP($AA23,'Table 19 Data'!$A$3:$L$1148,'Table 19'!AL23,0)</f>
        <v>24747</v>
      </c>
      <c r="K23" s="438"/>
      <c r="AA23" s="83" t="str">
        <f>CONCATENATE($L$1,$A$22,A23)</f>
        <v>Greater London1991Total Households</v>
      </c>
      <c r="AE23" s="83">
        <v>5</v>
      </c>
      <c r="AF23" s="83">
        <v>6</v>
      </c>
      <c r="AG23" s="83">
        <v>7</v>
      </c>
      <c r="AH23" s="83">
        <v>8</v>
      </c>
      <c r="AI23" s="83">
        <v>9</v>
      </c>
      <c r="AJ23" s="83">
        <v>10</v>
      </c>
      <c r="AK23" s="83">
        <v>11</v>
      </c>
      <c r="AL23" s="83">
        <v>12</v>
      </c>
    </row>
    <row r="24" spans="1:39" x14ac:dyDescent="0.25">
      <c r="A24" s="168" t="s">
        <v>209</v>
      </c>
      <c r="B24" s="106">
        <f>VLOOKUP($AA24,'Table 19 Data'!$A$3:$L$1148,'Table 19'!AE24,0)</f>
        <v>6579879</v>
      </c>
      <c r="C24" s="106">
        <f>VLOOKUP($AA24,'Table 19 Data'!$A$3:$L$1148,'Table 19'!AF24,0)</f>
        <v>881415</v>
      </c>
      <c r="D24" s="106">
        <f>VLOOKUP($AA24,'Table 19 Data'!$A$3:$L$1148,'Table 19'!AG24,0)</f>
        <v>1754502</v>
      </c>
      <c r="E24" s="106">
        <f>VLOOKUP($AA24,'Table 19 Data'!$A$3:$L$1148,'Table 19'!AH24,0)</f>
        <v>1262940</v>
      </c>
      <c r="F24" s="106">
        <f>VLOOKUP($AA24,'Table 19 Data'!$A$3:$L$1148,'Table 19'!AI24,0)</f>
        <v>1444400</v>
      </c>
      <c r="G24" s="106">
        <f>VLOOKUP($AA24,'Table 19 Data'!$A$3:$L$1148,'Table 19'!AJ24,0)</f>
        <v>722865</v>
      </c>
      <c r="H24" s="106">
        <f>VLOOKUP($AA24,'Table 19 Data'!$A$3:$L$1148,'Table 19'!AK24,0)</f>
        <v>318600</v>
      </c>
      <c r="I24" s="106">
        <f>VLOOKUP($AA24,'Table 19 Data'!$A$3:$L$1148,'Table 19'!AL24,0)</f>
        <v>195157</v>
      </c>
      <c r="AA24" s="83" t="str">
        <f>CONCATENATE($L$1,$A$22,A24)</f>
        <v>Greater London1991Total Persons</v>
      </c>
      <c r="AE24" s="83">
        <v>5</v>
      </c>
      <c r="AF24" s="83">
        <v>6</v>
      </c>
      <c r="AG24" s="83">
        <v>7</v>
      </c>
      <c r="AH24" s="83">
        <v>8</v>
      </c>
      <c r="AI24" s="83">
        <v>9</v>
      </c>
      <c r="AJ24" s="83">
        <v>10</v>
      </c>
      <c r="AK24" s="83">
        <v>11</v>
      </c>
      <c r="AL24" s="83">
        <v>12</v>
      </c>
    </row>
    <row r="25" spans="1:39" x14ac:dyDescent="0.25">
      <c r="A25" s="167" t="s">
        <v>566</v>
      </c>
      <c r="B25" s="25">
        <f>VLOOKUP($AA25,'Table 19 Data'!$A$3:$L$1148,'Table 19'!AE25,0)</f>
        <v>12669012</v>
      </c>
      <c r="C25" s="25">
        <f>VLOOKUP($AA25,'Table 19 Data'!$A$3:$L$1148,'Table 19'!AF25,0)</f>
        <v>3195300</v>
      </c>
      <c r="D25" s="25">
        <f>VLOOKUP($AA25,'Table 19 Data'!$A$3:$L$1148,'Table 19'!AG25,0)</f>
        <v>3996947</v>
      </c>
      <c r="E25" s="25">
        <f>VLOOKUP($AA25,'Table 19 Data'!$A$3:$L$1148,'Table 19'!AH25,0)</f>
        <v>2142116</v>
      </c>
      <c r="F25" s="25">
        <f>VLOOKUP($AA25,'Table 19 Data'!$A$3:$L$1148,'Table 19'!AI25,0)</f>
        <v>2015909</v>
      </c>
      <c r="G25" s="25">
        <f>VLOOKUP($AA25,'Table 19 Data'!$A$3:$L$1148,'Table 19'!AJ25,0)</f>
        <v>846593</v>
      </c>
      <c r="H25" s="25">
        <f>VLOOKUP($AA25,'Table 19 Data'!$A$3:$L$1148,'Table 19'!AK25,0)</f>
        <v>318828</v>
      </c>
      <c r="I25" s="25">
        <f>VLOOKUP($AA25,'Table 19 Data'!$A$3:$L$1148,'Table 19'!AL25,0)</f>
        <v>153319</v>
      </c>
      <c r="J25" s="437"/>
      <c r="AA25" s="83" t="str">
        <f>CONCATENATE($L$1,$A$22,A25)</f>
        <v>Greater London1991Total Rooms</v>
      </c>
      <c r="AE25" s="83">
        <v>5</v>
      </c>
      <c r="AF25" s="83">
        <v>6</v>
      </c>
      <c r="AG25" s="83">
        <v>7</v>
      </c>
      <c r="AH25" s="83">
        <v>8</v>
      </c>
      <c r="AI25" s="83">
        <v>9</v>
      </c>
      <c r="AJ25" s="83">
        <v>10</v>
      </c>
      <c r="AK25" s="83">
        <v>11</v>
      </c>
      <c r="AL25" s="83">
        <v>12</v>
      </c>
    </row>
    <row r="26" spans="1:39" x14ac:dyDescent="0.25">
      <c r="A26" s="168" t="s">
        <v>567</v>
      </c>
      <c r="B26" s="170">
        <f>VLOOKUP($AA26,'Table 19 Data'!$A$3:$L$1148,'Table 19'!AE26,0)</f>
        <v>0.51936796649967654</v>
      </c>
      <c r="C26" s="170">
        <f>VLOOKUP($AA26,'Table 19 Data'!$A$3:$L$1148,'Table 19'!AF26,0)</f>
        <v>0.27584733827809593</v>
      </c>
      <c r="D26" s="170">
        <f>VLOOKUP($AA26,'Table 19 Data'!$A$3:$L$1148,'Table 19'!AG26,0)</f>
        <v>0.43896053662958251</v>
      </c>
      <c r="E26" s="170">
        <f>VLOOKUP($AA26,'Table 19 Data'!$A$3:$L$1148,'Table 19'!AH26,0)</f>
        <v>0.58957591465634918</v>
      </c>
      <c r="F26" s="170">
        <f>VLOOKUP($AA26,'Table 19 Data'!$A$3:$L$1148,'Table 19'!AI26,0)</f>
        <v>0.71650059600904603</v>
      </c>
      <c r="G26" s="170">
        <f>VLOOKUP($AA26,'Table 19 Data'!$A$3:$L$1148,'Table 19'!AJ26,0)</f>
        <v>0.85385185088938842</v>
      </c>
      <c r="H26" s="170">
        <f>VLOOKUP($AA26,'Table 19 Data'!$A$3:$L$1148,'Table 19'!AK26,0)</f>
        <v>0.99928488087620915</v>
      </c>
      <c r="I26" s="170">
        <f>VLOOKUP($AA26,'Table 19 Data'!$A$3:$L$1148,'Table 19'!AL26,0)</f>
        <v>1.2728820302767432</v>
      </c>
      <c r="AA26" s="83" t="str">
        <f>CONCATENATE($L$1,$A$22,A26)</f>
        <v>Greater London1991Persons per Room</v>
      </c>
      <c r="AE26" s="83">
        <v>5</v>
      </c>
      <c r="AF26" s="83">
        <v>6</v>
      </c>
      <c r="AG26" s="83">
        <v>7</v>
      </c>
      <c r="AH26" s="83">
        <v>8</v>
      </c>
      <c r="AI26" s="83">
        <v>9</v>
      </c>
      <c r="AJ26" s="83">
        <v>10</v>
      </c>
      <c r="AK26" s="83">
        <v>11</v>
      </c>
      <c r="AL26" s="83">
        <v>12</v>
      </c>
    </row>
    <row r="28" spans="1:39" ht="38.25" x14ac:dyDescent="0.25">
      <c r="A28" s="164">
        <v>2001</v>
      </c>
      <c r="B28" s="163" t="s">
        <v>564</v>
      </c>
      <c r="C28" s="436" t="s">
        <v>2656</v>
      </c>
      <c r="D28" s="436" t="s">
        <v>2657</v>
      </c>
      <c r="E28" s="436" t="s">
        <v>2658</v>
      </c>
      <c r="F28" s="436" t="s">
        <v>2659</v>
      </c>
      <c r="G28" s="436" t="s">
        <v>2660</v>
      </c>
      <c r="H28" s="436" t="s">
        <v>2661</v>
      </c>
      <c r="I28" s="436" t="s">
        <v>2664</v>
      </c>
      <c r="J28" s="436" t="s">
        <v>2665</v>
      </c>
    </row>
    <row r="29" spans="1:39" x14ac:dyDescent="0.25">
      <c r="A29" s="167" t="s">
        <v>124</v>
      </c>
      <c r="B29" s="25">
        <f>VLOOKUP($AA29,'Table 19 Data'!$A$3:$L$1148,'Table 19'!AE29,0)</f>
        <v>3015997</v>
      </c>
      <c r="C29" s="25">
        <f>VLOOKUP($AA29,'Table 19 Data'!$A$3:$L$1148,'Table 19'!AF29,0)</f>
        <v>1046888</v>
      </c>
      <c r="D29" s="25">
        <f>VLOOKUP($AA29,'Table 19 Data'!$A$3:$L$1148,'Table 19'!AG29,0)</f>
        <v>885233</v>
      </c>
      <c r="E29" s="25">
        <f>VLOOKUP($AA29,'Table 19 Data'!$A$3:$L$1148,'Table 19'!AH29,0)</f>
        <v>453878</v>
      </c>
      <c r="F29" s="25">
        <f>VLOOKUP($AA29,'Table 19 Data'!$A$3:$L$1148,'Table 19'!AI29,0)</f>
        <v>378497</v>
      </c>
      <c r="G29" s="25">
        <f>VLOOKUP($AA29,'Table 19 Data'!$A$3:$L$1148,'Table 19'!AJ29,0)</f>
        <v>166947</v>
      </c>
      <c r="H29" s="25">
        <f>VLOOKUP($AA29,'Table 19 Data'!$A$3:$L$1148,'Table 19'!AK29,0)</f>
        <v>60401</v>
      </c>
      <c r="I29" s="25">
        <f>VLOOKUP($AA29,'Table 19 Data'!$A$3:$L$1148,'Table 19'!AL29,0)</f>
        <v>13786</v>
      </c>
      <c r="J29" s="25">
        <f>VLOOKUP($AA29,'Table 19 Data'!$A$3:$M$1148,'Table 19'!AM29,0)</f>
        <v>10367</v>
      </c>
      <c r="AA29" s="83" t="str">
        <f>CONCATENATE($L$1,$A$28,A29)</f>
        <v>Greater London2001Total Households</v>
      </c>
      <c r="AE29" s="83">
        <v>5</v>
      </c>
      <c r="AF29" s="83">
        <v>6</v>
      </c>
      <c r="AG29" s="83">
        <v>7</v>
      </c>
      <c r="AH29" s="83">
        <v>8</v>
      </c>
      <c r="AI29" s="83">
        <v>9</v>
      </c>
      <c r="AJ29" s="83">
        <v>10</v>
      </c>
      <c r="AK29" s="83">
        <v>11</v>
      </c>
      <c r="AL29" s="83">
        <v>12</v>
      </c>
      <c r="AM29" s="1">
        <v>13</v>
      </c>
    </row>
    <row r="30" spans="1:39" x14ac:dyDescent="0.25">
      <c r="A30" s="168" t="s">
        <v>209</v>
      </c>
      <c r="B30" s="106">
        <f>VLOOKUP($AA30,'Table 19 Data'!$A$3:$L$1148,'Table 19'!AE30,0)</f>
        <v>7078633</v>
      </c>
      <c r="C30" s="106">
        <f>VLOOKUP($AA30,'Table 19 Data'!$A$3:$L$1148,'Table 19'!AF30,0)</f>
        <v>1046888</v>
      </c>
      <c r="D30" s="106">
        <f>VLOOKUP($AA30,'Table 19 Data'!$A$3:$L$1148,'Table 19'!AG30,0)</f>
        <v>1770466</v>
      </c>
      <c r="E30" s="106">
        <f>VLOOKUP($AA30,'Table 19 Data'!$A$3:$L$1148,'Table 19'!AH30,0)</f>
        <v>1361634</v>
      </c>
      <c r="F30" s="106">
        <f>VLOOKUP($AA30,'Table 19 Data'!$A$3:$L$1148,'Table 19'!AI30,0)</f>
        <v>1513988</v>
      </c>
      <c r="G30" s="106">
        <f>VLOOKUP($AA30,'Table 19 Data'!$A$3:$L$1148,'Table 19'!AJ30,0)</f>
        <v>834735</v>
      </c>
      <c r="H30" s="106">
        <f>VLOOKUP($AA30,'Table 19 Data'!$A$3:$L$1148,'Table 19'!AK30,0)</f>
        <v>362406</v>
      </c>
      <c r="I30" s="106">
        <f>VLOOKUP($AA30,'Table 19 Data'!$A$3:$L$1148,'Table 19'!AL30,0)</f>
        <v>96502</v>
      </c>
      <c r="J30" s="106">
        <f>VLOOKUP($AA30,'Table 19 Data'!$A$3:$M$1148,'Table 19'!AM30,0)</f>
        <v>92014</v>
      </c>
      <c r="AA30" s="83" t="str">
        <f>CONCATENATE($L$1,$A$28,A30)</f>
        <v>Greater London2001Total Persons</v>
      </c>
      <c r="AE30" s="83">
        <v>5</v>
      </c>
      <c r="AF30" s="83">
        <v>6</v>
      </c>
      <c r="AG30" s="83">
        <v>7</v>
      </c>
      <c r="AH30" s="83">
        <v>8</v>
      </c>
      <c r="AI30" s="83">
        <v>9</v>
      </c>
      <c r="AJ30" s="83">
        <v>10</v>
      </c>
      <c r="AK30" s="83">
        <v>11</v>
      </c>
      <c r="AL30" s="83">
        <v>12</v>
      </c>
      <c r="AM30" s="1">
        <v>13</v>
      </c>
    </row>
    <row r="31" spans="1:39" x14ac:dyDescent="0.25">
      <c r="A31" s="167" t="s">
        <v>566</v>
      </c>
      <c r="B31" s="25">
        <f>VLOOKUP($AA31,'Table 19 Data'!$A$3:$L$1148,'Table 19'!AE31,0)</f>
        <v>14134997</v>
      </c>
      <c r="C31" s="25">
        <f>VLOOKUP($AA31,'Table 19 Data'!$A$3:$L$1148,'Table 19'!AF31,0)</f>
        <v>4067737</v>
      </c>
      <c r="D31" s="25">
        <f>VLOOKUP($AA31,'Table 19 Data'!$A$3:$L$1148,'Table 19'!AG31,0)</f>
        <v>4151540</v>
      </c>
      <c r="E31" s="25">
        <f>VLOOKUP($AA31,'Table 19 Data'!$A$3:$L$1148,'Table 19'!AH31,0)</f>
        <v>2330288</v>
      </c>
      <c r="F31" s="25">
        <f>VLOOKUP($AA31,'Table 19 Data'!$A$3:$L$1148,'Table 19'!AI31,0)</f>
        <v>2119999</v>
      </c>
      <c r="G31" s="25">
        <f>VLOOKUP($AA31,'Table 19 Data'!$A$3:$L$1148,'Table 19'!AJ31,0)</f>
        <v>967066</v>
      </c>
      <c r="H31" s="25">
        <f>VLOOKUP($AA31,'Table 19 Data'!$A$3:$L$1148,'Table 19'!AK31,0)</f>
        <v>498494</v>
      </c>
      <c r="I31" s="25">
        <f>VLOOKUP($AA31,'Table 19 Data'!$A$3:$L$1148,'Table 19'!AL31,0)</f>
        <v>82782</v>
      </c>
      <c r="J31" s="25">
        <f>VLOOKUP($AA31,'Table 19 Data'!$A$3:$M$1148,'Table 19'!AM31,0)</f>
        <v>64581</v>
      </c>
      <c r="AA31" s="83" t="str">
        <f>CONCATENATE($L$1,$A$28,A31)</f>
        <v>Greater London2001Total Rooms</v>
      </c>
      <c r="AE31" s="83">
        <v>5</v>
      </c>
      <c r="AF31" s="83">
        <v>6</v>
      </c>
      <c r="AG31" s="83">
        <v>7</v>
      </c>
      <c r="AH31" s="83">
        <v>8</v>
      </c>
      <c r="AI31" s="83">
        <v>9</v>
      </c>
      <c r="AJ31" s="83">
        <v>10</v>
      </c>
      <c r="AK31" s="83">
        <v>11</v>
      </c>
      <c r="AL31" s="83">
        <v>12</v>
      </c>
      <c r="AM31" s="1">
        <v>13</v>
      </c>
    </row>
    <row r="32" spans="1:39" x14ac:dyDescent="0.25">
      <c r="A32" s="168" t="s">
        <v>567</v>
      </c>
      <c r="B32" s="170">
        <f>VLOOKUP($AA32,'Table 19 Data'!$A$3:$L$1148,'Table 19'!AE32,0)</f>
        <v>0.50078772567125407</v>
      </c>
      <c r="C32" s="170">
        <f>VLOOKUP($AA32,'Table 19 Data'!$A$3:$L$1148,'Table 19'!AF32,0)</f>
        <v>0.25736373811777902</v>
      </c>
      <c r="D32" s="170">
        <f>VLOOKUP($AA32,'Table 19 Data'!$A$3:$L$1148,'Table 19'!AG32,0)</f>
        <v>0.42646006060401681</v>
      </c>
      <c r="E32" s="170">
        <f>VLOOKUP($AA32,'Table 19 Data'!$A$3:$L$1148,'Table 19'!AH32,0)</f>
        <v>0.5843200497105937</v>
      </c>
      <c r="F32" s="170">
        <f>VLOOKUP($AA32,'Table 19 Data'!$A$3:$L$1148,'Table 19'!AI32,0)</f>
        <v>0.71414561988000935</v>
      </c>
      <c r="G32" s="170">
        <f>VLOOKUP($AA32,'Table 19 Data'!$A$3:$L$1148,'Table 19'!AJ32,0)</f>
        <v>0.86316239015744534</v>
      </c>
      <c r="H32" s="170">
        <f>VLOOKUP($AA32,'Table 19 Data'!$A$3:$L$1148,'Table 19'!AK32,0)</f>
        <v>0.72700172920837558</v>
      </c>
      <c r="I32" s="170">
        <f>VLOOKUP($AA32,'Table 19 Data'!$A$3:$L$1148,'Table 19'!AL32,0)</f>
        <v>1.1657365127684762</v>
      </c>
      <c r="J32" s="170">
        <f>VLOOKUP($AA32,'Table 19 Data'!$A$3:$M$1148,'Table 19'!AM32,0)</f>
        <v>1.4247843793066073</v>
      </c>
      <c r="AA32" s="83" t="str">
        <f>CONCATENATE($L$1,$A$28,A32)</f>
        <v>Greater London2001Persons per Room</v>
      </c>
      <c r="AE32" s="83">
        <v>5</v>
      </c>
      <c r="AF32" s="83">
        <v>6</v>
      </c>
      <c r="AG32" s="83">
        <v>7</v>
      </c>
      <c r="AH32" s="83">
        <v>8</v>
      </c>
      <c r="AI32" s="83">
        <v>9</v>
      </c>
      <c r="AJ32" s="83">
        <v>10</v>
      </c>
      <c r="AK32" s="83">
        <v>11</v>
      </c>
      <c r="AL32" s="83">
        <v>12</v>
      </c>
      <c r="AM32" s="1">
        <v>13</v>
      </c>
    </row>
    <row r="34" spans="1:38" ht="38.25" x14ac:dyDescent="0.25">
      <c r="A34" s="164">
        <v>2011</v>
      </c>
      <c r="B34" s="163" t="s">
        <v>564</v>
      </c>
      <c r="C34" s="436" t="s">
        <v>2656</v>
      </c>
      <c r="D34" s="436" t="s">
        <v>2657</v>
      </c>
      <c r="E34" s="436" t="s">
        <v>2658</v>
      </c>
      <c r="F34" s="436" t="s">
        <v>2659</v>
      </c>
      <c r="G34" s="436" t="s">
        <v>2660</v>
      </c>
      <c r="H34" s="436" t="s">
        <v>2663</v>
      </c>
    </row>
    <row r="35" spans="1:38" x14ac:dyDescent="0.25">
      <c r="A35" s="167" t="s">
        <v>124</v>
      </c>
      <c r="B35" s="25">
        <f>VLOOKUP($AA35,'Table 19 Data'!$A$3:$L$1148,'Table 19'!AE35,0)</f>
        <v>3266173</v>
      </c>
      <c r="C35" s="25">
        <f>VLOOKUP($AA35,'Table 19 Data'!$A$3:$L$1148,'Table 19'!AF35,0)</f>
        <v>1030558</v>
      </c>
      <c r="D35" s="25">
        <f>VLOOKUP($AA35,'Table 19 Data'!$A$3:$L$1148,'Table 19'!AG35,0)</f>
        <v>947805</v>
      </c>
      <c r="E35" s="25">
        <f>VLOOKUP($AA35,'Table 19 Data'!$A$3:$L$1148,'Table 19'!AH35,0)</f>
        <v>526610</v>
      </c>
      <c r="F35" s="25">
        <f>VLOOKUP($AA35,'Table 19 Data'!$A$3:$L$1148,'Table 19'!AI35,0)</f>
        <v>439852</v>
      </c>
      <c r="G35" s="25">
        <f>VLOOKUP($AA35,'Table 19 Data'!$A$3:$L$1148,'Table 19'!AJ35,0)</f>
        <v>195395</v>
      </c>
      <c r="H35" s="25">
        <f>VLOOKUP($AA35,'Table 19 Data'!$A$3:$L$1148,'Table 19'!AK35,0)</f>
        <v>125953</v>
      </c>
      <c r="AA35" s="83" t="str">
        <f>CONCATENATE($L$1,$A$34,A35)</f>
        <v>Greater London2011Total Households</v>
      </c>
      <c r="AE35" s="83">
        <v>5</v>
      </c>
      <c r="AF35" s="83">
        <v>6</v>
      </c>
      <c r="AG35" s="83">
        <v>7</v>
      </c>
      <c r="AH35" s="83">
        <v>8</v>
      </c>
      <c r="AI35" s="83">
        <v>9</v>
      </c>
      <c r="AJ35" s="83">
        <v>10</v>
      </c>
      <c r="AK35" s="83">
        <v>11</v>
      </c>
      <c r="AL35" s="83">
        <v>12</v>
      </c>
    </row>
    <row r="36" spans="1:38" x14ac:dyDescent="0.25">
      <c r="A36" s="168" t="s">
        <v>209</v>
      </c>
      <c r="B36" s="106">
        <f>VLOOKUP($AA36,'Table 19 Data'!$A$3:$L$1148,'Table 19'!AE36,0)</f>
        <v>8073700</v>
      </c>
      <c r="C36" s="106">
        <f>VLOOKUP($AA36,'Table 19 Data'!$A$3:$L$1148,'Table 19'!AF36,0)</f>
        <v>1030558</v>
      </c>
      <c r="D36" s="106">
        <f>VLOOKUP($AA36,'Table 19 Data'!$A$3:$L$1148,'Table 19'!AG36,0)</f>
        <v>1895610</v>
      </c>
      <c r="E36" s="106">
        <f>VLOOKUP($AA36,'Table 19 Data'!$A$3:$L$1148,'Table 19'!AH36,0)</f>
        <v>1579830</v>
      </c>
      <c r="F36" s="106">
        <f>VLOOKUP($AA36,'Table 19 Data'!$A$3:$L$1148,'Table 19'!AI36,0)</f>
        <v>1759408</v>
      </c>
      <c r="G36" s="106">
        <f>VLOOKUP($AA36,'Table 19 Data'!$A$3:$L$1148,'Table 19'!AJ36,0)</f>
        <v>976975</v>
      </c>
      <c r="H36" s="106">
        <f>VLOOKUP($AA36,'Table 19 Data'!$A$3:$L$1148,'Table 19'!AK36,0)</f>
        <v>831319</v>
      </c>
      <c r="AA36" s="83" t="str">
        <f>CONCATENATE($L$1,$A$34,A36)</f>
        <v>Greater London2011Total Persons</v>
      </c>
      <c r="AE36" s="83">
        <v>5</v>
      </c>
      <c r="AF36" s="83">
        <v>6</v>
      </c>
      <c r="AG36" s="83">
        <v>7</v>
      </c>
      <c r="AH36" s="83">
        <v>8</v>
      </c>
      <c r="AI36" s="83">
        <v>9</v>
      </c>
      <c r="AJ36" s="83">
        <v>10</v>
      </c>
      <c r="AK36" s="83">
        <v>11</v>
      </c>
      <c r="AL36" s="83">
        <v>12</v>
      </c>
    </row>
    <row r="37" spans="1:38" x14ac:dyDescent="0.25">
      <c r="A37" s="167" t="s">
        <v>566</v>
      </c>
      <c r="B37" s="25">
        <f>VLOOKUP($AA37,'Table 19 Data'!$A$3:$L$1148,'Table 19'!AE37,0)</f>
        <v>15243950</v>
      </c>
      <c r="C37" s="25">
        <f>VLOOKUP($AA37,'Table 19 Data'!$A$3:$L$1148,'Table 19'!AF37,0)</f>
        <v>3947722</v>
      </c>
      <c r="D37" s="25">
        <f>VLOOKUP($AA37,'Table 19 Data'!$A$3:$L$1148,'Table 19'!AG37,0)</f>
        <v>4329343</v>
      </c>
      <c r="E37" s="25">
        <f>VLOOKUP($AA37,'Table 19 Data'!$A$3:$L$1148,'Table 19'!AH37,0)</f>
        <v>2641067</v>
      </c>
      <c r="F37" s="25">
        <f>VLOOKUP($AA37,'Table 19 Data'!$A$3:$L$1148,'Table 19'!AI37,0)</f>
        <v>2435731</v>
      </c>
      <c r="G37" s="25">
        <f>VLOOKUP($AA37,'Table 19 Data'!$A$3:$L$1148,'Table 19'!AJ37,0)</f>
        <v>1129517</v>
      </c>
      <c r="H37" s="25">
        <f>VLOOKUP($AA37,'Table 19 Data'!$A$3:$L$1148,'Table 19'!AK37,0)</f>
        <v>760570</v>
      </c>
      <c r="AA37" s="83" t="str">
        <f>CONCATENATE($L$1,$A$34,A37)</f>
        <v>Greater London2011Total Rooms</v>
      </c>
      <c r="AE37" s="83">
        <v>5</v>
      </c>
      <c r="AF37" s="83">
        <v>6</v>
      </c>
      <c r="AG37" s="83">
        <v>7</v>
      </c>
      <c r="AH37" s="83">
        <v>8</v>
      </c>
      <c r="AI37" s="83">
        <v>9</v>
      </c>
      <c r="AJ37" s="83">
        <v>10</v>
      </c>
      <c r="AK37" s="83">
        <v>11</v>
      </c>
      <c r="AL37" s="83">
        <v>12</v>
      </c>
    </row>
    <row r="38" spans="1:38" x14ac:dyDescent="0.25">
      <c r="A38" s="168" t="s">
        <v>567</v>
      </c>
      <c r="B38" s="170">
        <f>VLOOKUP($AA38,'Table 19 Data'!$A$3:$L$1148,'Table 19'!AE38,0)</f>
        <v>0.52963306754482931</v>
      </c>
      <c r="C38" s="170">
        <f>VLOOKUP($AA38,'Table 19 Data'!$A$3:$L$1148,'Table 19'!AF38,0)</f>
        <v>0.26105131009731686</v>
      </c>
      <c r="D38" s="170">
        <f>VLOOKUP($AA38,'Table 19 Data'!$A$3:$L$1148,'Table 19'!AG38,0)</f>
        <v>0.43785165555143124</v>
      </c>
      <c r="E38" s="170">
        <f>VLOOKUP($AA38,'Table 19 Data'!$A$3:$L$1148,'Table 19'!AH38,0)</f>
        <v>0.59817869065798024</v>
      </c>
      <c r="F38" s="170">
        <f>VLOOKUP($AA38,'Table 19 Data'!$A$3:$L$1148,'Table 19'!AI38,0)</f>
        <v>0.72233263853849217</v>
      </c>
      <c r="G38" s="170">
        <f>VLOOKUP($AA38,'Table 19 Data'!$A$3:$L$1148,'Table 19'!AJ38,0)</f>
        <v>0.86494935445858712</v>
      </c>
      <c r="H38" s="170">
        <f>VLOOKUP($AA38,'Table 19 Data'!$A$3:$L$1148,'Table 19'!AK38,0)</f>
        <v>1.0930210237059048</v>
      </c>
      <c r="AA38" s="83" t="str">
        <f>CONCATENATE($L$1,$A$34,A38)</f>
        <v>Greater London2011Persons per Room</v>
      </c>
      <c r="AE38" s="83">
        <v>5</v>
      </c>
      <c r="AF38" s="83">
        <v>6</v>
      </c>
      <c r="AG38" s="83">
        <v>7</v>
      </c>
      <c r="AH38" s="83">
        <v>8</v>
      </c>
      <c r="AI38" s="83">
        <v>9</v>
      </c>
      <c r="AJ38" s="83">
        <v>10</v>
      </c>
      <c r="AK38" s="83">
        <v>11</v>
      </c>
      <c r="AL38" s="83">
        <v>12</v>
      </c>
    </row>
    <row r="40" spans="1:38" x14ac:dyDescent="0.25">
      <c r="A40" s="182" t="s">
        <v>617</v>
      </c>
      <c r="B40" s="405"/>
      <c r="C40" s="405"/>
      <c r="D40" s="405"/>
      <c r="E40" s="405"/>
      <c r="F40" s="405"/>
      <c r="G40" s="405"/>
      <c r="H40" s="405"/>
    </row>
    <row r="41" spans="1:38" x14ac:dyDescent="0.25">
      <c r="A41" s="83" t="s">
        <v>2668</v>
      </c>
    </row>
    <row r="42" spans="1:38" x14ac:dyDescent="0.25">
      <c r="A42" s="83" t="s">
        <v>2671</v>
      </c>
    </row>
    <row r="44" spans="1:38" x14ac:dyDescent="0.25">
      <c r="A44" s="182" t="s">
        <v>618</v>
      </c>
    </row>
    <row r="45" spans="1:38" x14ac:dyDescent="0.25">
      <c r="A45" s="83" t="s">
        <v>2669</v>
      </c>
    </row>
    <row r="69" spans="1:1" hidden="1" x14ac:dyDescent="0.25">
      <c r="A69" s="43" t="s">
        <v>31</v>
      </c>
    </row>
    <row r="70" spans="1:1" hidden="1" x14ac:dyDescent="0.25">
      <c r="A70" s="43" t="s">
        <v>32</v>
      </c>
    </row>
    <row r="71" spans="1:1" hidden="1" x14ac:dyDescent="0.25">
      <c r="A71" s="43" t="s">
        <v>33</v>
      </c>
    </row>
    <row r="72" spans="1:1" hidden="1" x14ac:dyDescent="0.25">
      <c r="A72" s="43" t="s">
        <v>34</v>
      </c>
    </row>
    <row r="73" spans="1:1" hidden="1" x14ac:dyDescent="0.25">
      <c r="A73" s="43" t="s">
        <v>35</v>
      </c>
    </row>
    <row r="74" spans="1:1" hidden="1" x14ac:dyDescent="0.25">
      <c r="A74" s="43" t="s">
        <v>36</v>
      </c>
    </row>
    <row r="75" spans="1:1" hidden="1" x14ac:dyDescent="0.25">
      <c r="A75" s="43" t="s">
        <v>37</v>
      </c>
    </row>
    <row r="76" spans="1:1" hidden="1" x14ac:dyDescent="0.25">
      <c r="A76" s="43" t="s">
        <v>38</v>
      </c>
    </row>
    <row r="77" spans="1:1" hidden="1" x14ac:dyDescent="0.25">
      <c r="A77" s="43" t="s">
        <v>39</v>
      </c>
    </row>
    <row r="78" spans="1:1" hidden="1" x14ac:dyDescent="0.25">
      <c r="A78" s="43" t="s">
        <v>40</v>
      </c>
    </row>
    <row r="79" spans="1:1" hidden="1" x14ac:dyDescent="0.25">
      <c r="A79" s="43" t="s">
        <v>41</v>
      </c>
    </row>
    <row r="80" spans="1:1" hidden="1" x14ac:dyDescent="0.25">
      <c r="A80" s="43" t="s">
        <v>42</v>
      </c>
    </row>
    <row r="81" spans="1:1" hidden="1" x14ac:dyDescent="0.25">
      <c r="A81" s="43" t="s">
        <v>43</v>
      </c>
    </row>
    <row r="82" spans="1:1" hidden="1" x14ac:dyDescent="0.25">
      <c r="A82" s="43" t="s">
        <v>44</v>
      </c>
    </row>
    <row r="83" spans="1:1" hidden="1" x14ac:dyDescent="0.25">
      <c r="A83" s="43" t="s">
        <v>45</v>
      </c>
    </row>
    <row r="84" spans="1:1" hidden="1" x14ac:dyDescent="0.25">
      <c r="A84" s="43" t="s">
        <v>46</v>
      </c>
    </row>
    <row r="85" spans="1:1" hidden="1" x14ac:dyDescent="0.25">
      <c r="A85" s="43" t="s">
        <v>47</v>
      </c>
    </row>
    <row r="86" spans="1:1" hidden="1" x14ac:dyDescent="0.25">
      <c r="A86" s="43" t="s">
        <v>48</v>
      </c>
    </row>
    <row r="87" spans="1:1" hidden="1" x14ac:dyDescent="0.25">
      <c r="A87" s="43" t="s">
        <v>49</v>
      </c>
    </row>
    <row r="88" spans="1:1" hidden="1" x14ac:dyDescent="0.25">
      <c r="A88" s="43" t="s">
        <v>50</v>
      </c>
    </row>
    <row r="89" spans="1:1" hidden="1" x14ac:dyDescent="0.25">
      <c r="A89" s="43" t="s">
        <v>51</v>
      </c>
    </row>
    <row r="90" spans="1:1" hidden="1" x14ac:dyDescent="0.25">
      <c r="A90" s="43" t="s">
        <v>52</v>
      </c>
    </row>
    <row r="91" spans="1:1" hidden="1" x14ac:dyDescent="0.25">
      <c r="A91" s="43" t="s">
        <v>53</v>
      </c>
    </row>
    <row r="92" spans="1:1" hidden="1" x14ac:dyDescent="0.25">
      <c r="A92" s="43" t="s">
        <v>54</v>
      </c>
    </row>
    <row r="93" spans="1:1" hidden="1" x14ac:dyDescent="0.25">
      <c r="A93" s="43" t="s">
        <v>55</v>
      </c>
    </row>
    <row r="94" spans="1:1" hidden="1" x14ac:dyDescent="0.25">
      <c r="A94" s="43" t="s">
        <v>56</v>
      </c>
    </row>
    <row r="95" spans="1:1" hidden="1" x14ac:dyDescent="0.25">
      <c r="A95" s="43" t="s">
        <v>57</v>
      </c>
    </row>
    <row r="96" spans="1:1" hidden="1" x14ac:dyDescent="0.25">
      <c r="A96" s="43" t="s">
        <v>58</v>
      </c>
    </row>
    <row r="97" spans="1:1" hidden="1" x14ac:dyDescent="0.25">
      <c r="A97" s="43" t="s">
        <v>59</v>
      </c>
    </row>
    <row r="98" spans="1:1" hidden="1" x14ac:dyDescent="0.25">
      <c r="A98" s="43" t="s">
        <v>60</v>
      </c>
    </row>
    <row r="99" spans="1:1" hidden="1" x14ac:dyDescent="0.25">
      <c r="A99" s="43" t="s">
        <v>61</v>
      </c>
    </row>
    <row r="100" spans="1:1" hidden="1" x14ac:dyDescent="0.25">
      <c r="A100" s="43" t="s">
        <v>62</v>
      </c>
    </row>
    <row r="101" spans="1:1" hidden="1" x14ac:dyDescent="0.25">
      <c r="A101" s="43" t="s">
        <v>63</v>
      </c>
    </row>
    <row r="102" spans="1:1" hidden="1" x14ac:dyDescent="0.25">
      <c r="A102" s="43" t="s">
        <v>64</v>
      </c>
    </row>
    <row r="103" spans="1:1" hidden="1" x14ac:dyDescent="0.25">
      <c r="A103" s="43" t="s">
        <v>65</v>
      </c>
    </row>
    <row r="104" spans="1:1" hidden="1" x14ac:dyDescent="0.25">
      <c r="A104" s="43" t="s">
        <v>66</v>
      </c>
    </row>
    <row r="105" spans="1:1" hidden="1" x14ac:dyDescent="0.25">
      <c r="A105" s="43" t="s">
        <v>67</v>
      </c>
    </row>
  </sheetData>
  <mergeCells count="1">
    <mergeCell ref="L1:N1"/>
  </mergeCells>
  <dataValidations disablePrompts="1" count="2">
    <dataValidation type="list" allowBlank="1" showInputMessage="1" showErrorMessage="1" sqref="L1" xr:uid="{00000000-0002-0000-1400-000000000000}">
      <formula1>$A$69:$A$105</formula1>
    </dataValidation>
    <dataValidation type="list" allowBlank="1" showInputMessage="1" showErrorMessage="1" sqref="WVN3 WBV3 VRZ3 VID3 UYH3 UOL3 UEP3 TUT3 TKX3 TBB3 SRF3 SHJ3 RXN3 RNR3 RDV3 QTZ3 QKD3 QAH3 PQL3 PGP3 OWT3 OMX3 ODB3 NTF3 NJJ3 MZN3 MPR3 MFV3 LVZ3 LMD3 LCH3 KSL3 KIP3 JYT3 JOX3 JFB3 IVF3 ILJ3 IBN3 HRR3 HHV3 GXZ3 GOD3 GEH3 FUL3 FKP3 FAT3 EQX3 EHB3 DXF3 DNJ3 DDN3 CTR3 CJV3 BZZ3 BQD3 BGH3 AWL3 AMP3 ACT3 SX3 JB3 WLR3" xr:uid="{00000000-0002-0000-1400-000001000000}">
      <formula1>$A$64:$A$100</formula1>
    </dataValidation>
  </dataValidations>
  <hyperlinks>
    <hyperlink ref="L3" location="Contents!A1" display="Back" xr:uid="{00000000-0004-0000-1400-000000000000}"/>
    <hyperlink ref="L2" location="'Table 19 Data'!A1" display="Go to Data" xr:uid="{00000000-0004-0000-1400-000001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50"/>
  <dimension ref="A1:AI103"/>
  <sheetViews>
    <sheetView workbookViewId="0">
      <pane ySplit="3" topLeftCell="A4" activePane="bottomLeft" state="frozen"/>
      <selection pane="bottomLeft" activeCell="F35" sqref="F35"/>
    </sheetView>
  </sheetViews>
  <sheetFormatPr defaultColWidth="8.85546875" defaultRowHeight="15" x14ac:dyDescent="0.25"/>
  <cols>
    <col min="1" max="1" width="11.140625" style="1" customWidth="1"/>
    <col min="2" max="5" width="15" style="1" customWidth="1"/>
    <col min="6" max="7" width="15" style="406" customWidth="1"/>
    <col min="8" max="11" width="15" style="1" customWidth="1"/>
    <col min="12" max="22" width="8.85546875" style="1"/>
    <col min="23" max="31" width="8.85546875" style="1" customWidth="1"/>
    <col min="32" max="16384" width="8.85546875" style="1"/>
  </cols>
  <sheetData>
    <row r="1" spans="1:35" s="43" customFormat="1" x14ac:dyDescent="0.25">
      <c r="A1" s="46" t="s">
        <v>2746</v>
      </c>
      <c r="B1" s="16"/>
      <c r="C1" s="16"/>
      <c r="D1" s="16"/>
      <c r="E1" s="16"/>
      <c r="F1" s="16"/>
      <c r="G1" s="16"/>
      <c r="H1" s="16"/>
      <c r="I1" s="16"/>
      <c r="J1" s="16"/>
      <c r="K1" s="45"/>
      <c r="L1" s="124" t="s">
        <v>68</v>
      </c>
      <c r="M1" s="601" t="s">
        <v>67</v>
      </c>
      <c r="N1" s="601"/>
      <c r="O1" s="601"/>
    </row>
    <row r="2" spans="1:35" s="43" customFormat="1" x14ac:dyDescent="0.25">
      <c r="A2" s="187" t="s">
        <v>624</v>
      </c>
      <c r="B2" s="16"/>
      <c r="C2" s="16"/>
      <c r="D2" s="16"/>
      <c r="E2" s="16"/>
      <c r="F2" s="16"/>
      <c r="G2" s="16"/>
      <c r="H2" s="16"/>
      <c r="I2" s="16"/>
      <c r="M2" s="457" t="s">
        <v>452</v>
      </c>
      <c r="N2" s="152"/>
      <c r="O2" s="152"/>
    </row>
    <row r="3" spans="1:35" s="43" customFormat="1" x14ac:dyDescent="0.25">
      <c r="A3" s="48"/>
      <c r="B3" s="16"/>
      <c r="C3" s="16"/>
      <c r="D3" s="16"/>
      <c r="E3" s="16"/>
      <c r="F3" s="16"/>
      <c r="G3" s="16"/>
      <c r="H3" s="16"/>
      <c r="I3" s="16"/>
      <c r="M3" s="155" t="s">
        <v>322</v>
      </c>
      <c r="N3" s="152"/>
      <c r="O3" s="152"/>
    </row>
    <row r="4" spans="1:35" s="43" customFormat="1" ht="15" customHeight="1" x14ac:dyDescent="0.25">
      <c r="A4" s="439"/>
      <c r="B4" s="641" t="s">
        <v>596</v>
      </c>
      <c r="C4" s="641"/>
      <c r="D4" s="612" t="s">
        <v>598</v>
      </c>
      <c r="E4" s="642"/>
      <c r="F4" s="612" t="s">
        <v>2673</v>
      </c>
      <c r="G4" s="641"/>
      <c r="H4" s="641"/>
      <c r="I4" s="641"/>
      <c r="J4" s="641"/>
      <c r="K4" s="641"/>
      <c r="M4" s="155"/>
      <c r="N4" s="152"/>
      <c r="O4" s="152"/>
    </row>
    <row r="5" spans="1:35" s="104" customFormat="1" ht="27.6" customHeight="1" x14ac:dyDescent="0.2">
      <c r="A5" s="439"/>
      <c r="B5" s="605"/>
      <c r="C5" s="605"/>
      <c r="D5" s="604"/>
      <c r="E5" s="606"/>
      <c r="F5" s="634" t="s">
        <v>73</v>
      </c>
      <c r="G5" s="636"/>
      <c r="H5" s="634" t="s">
        <v>599</v>
      </c>
      <c r="I5" s="636"/>
      <c r="J5" s="634" t="s">
        <v>2624</v>
      </c>
      <c r="K5" s="636"/>
      <c r="L5" s="83"/>
      <c r="M5" s="83"/>
      <c r="N5" s="83"/>
      <c r="O5" s="83"/>
      <c r="P5" s="83"/>
      <c r="Q5" s="83"/>
      <c r="R5" s="83"/>
    </row>
    <row r="6" spans="1:35" s="104" customFormat="1" ht="25.5" x14ac:dyDescent="0.2">
      <c r="A6" s="440"/>
      <c r="B6" s="171" t="s">
        <v>597</v>
      </c>
      <c r="C6" s="171" t="s">
        <v>566</v>
      </c>
      <c r="D6" s="171" t="s">
        <v>597</v>
      </c>
      <c r="E6" s="171" t="s">
        <v>566</v>
      </c>
      <c r="F6" s="413" t="s">
        <v>597</v>
      </c>
      <c r="G6" s="413" t="s">
        <v>566</v>
      </c>
      <c r="H6" s="171" t="s">
        <v>597</v>
      </c>
      <c r="I6" s="171" t="s">
        <v>566</v>
      </c>
      <c r="J6" s="171" t="s">
        <v>597</v>
      </c>
      <c r="K6" s="171" t="s">
        <v>566</v>
      </c>
      <c r="L6" s="83"/>
      <c r="M6" s="83"/>
      <c r="N6" s="83"/>
      <c r="O6" s="83"/>
      <c r="P6" s="83"/>
      <c r="Q6" s="83"/>
      <c r="R6" s="83"/>
    </row>
    <row r="7" spans="1:35" s="83" customFormat="1" ht="12.75" x14ac:dyDescent="0.2">
      <c r="A7" s="30" t="s">
        <v>30</v>
      </c>
      <c r="B7" s="25">
        <f>VLOOKUP($M$1,'Table 20 Data'!$A$8:$K$45,'Table 20'!W$7,)</f>
        <v>2823885</v>
      </c>
      <c r="C7" s="25">
        <f>VLOOKUP($M$1,'Table 20 Data'!$A$8:$K$45,'Table 20'!X$7,)</f>
        <v>12588800</v>
      </c>
      <c r="D7" s="25">
        <f>VLOOKUP($M$1,'Table 20 Data'!$A$8:$K$45,'Table 20'!Y$7,)</f>
        <v>2507656</v>
      </c>
      <c r="E7" s="25">
        <f>VLOOKUP($M$1,'Table 20 Data'!$A$8:$K$45,'Table 20'!Z$7,)</f>
        <v>11346651</v>
      </c>
      <c r="F7" s="25">
        <f>VLOOKUP($M$1,'Table 20 Data'!$A$8:$K$45,'Table 20'!AA$7,)</f>
        <v>166243</v>
      </c>
      <c r="G7" s="25">
        <f>VLOOKUP($M$1,'Table 20 Data'!$A$8:$K$45,'Table 20'!AB$7,)</f>
        <v>664661</v>
      </c>
      <c r="H7" s="25">
        <f>VLOOKUP($M$1,'Table 20 Data'!$A$8:$K$45,'Table 20'!AC$7,)</f>
        <v>145895</v>
      </c>
      <c r="I7" s="25">
        <f>VLOOKUP($M$1,'Table 20 Data'!$A$8:$K$45,'Table 20'!AD$7,)</f>
        <v>592517</v>
      </c>
      <c r="J7" s="25">
        <f>VLOOKUP($M$1,'Table 20 Data'!$A$8:$K$45,'Table 20'!AE$7,)</f>
        <v>20348</v>
      </c>
      <c r="K7" s="25">
        <f>VLOOKUP($M$1,'Table 20 Data'!$A$8:$K$45,'Table 20'!AF$7,)</f>
        <v>72144</v>
      </c>
      <c r="W7" s="83">
        <v>2</v>
      </c>
      <c r="X7" s="83">
        <v>3</v>
      </c>
      <c r="Y7" s="83">
        <v>4</v>
      </c>
      <c r="Z7" s="83">
        <v>5</v>
      </c>
      <c r="AA7" s="83">
        <v>6</v>
      </c>
      <c r="AB7" s="83">
        <v>7</v>
      </c>
      <c r="AC7" s="83">
        <v>8</v>
      </c>
      <c r="AD7" s="83">
        <v>9</v>
      </c>
      <c r="AE7" s="83">
        <v>10</v>
      </c>
      <c r="AF7" s="83">
        <v>11</v>
      </c>
      <c r="AG7" s="83">
        <v>12</v>
      </c>
      <c r="AH7" s="83">
        <v>13</v>
      </c>
      <c r="AI7" s="83">
        <v>14</v>
      </c>
    </row>
    <row r="8" spans="1:35" s="83" customFormat="1" ht="12.75" x14ac:dyDescent="0.2">
      <c r="A8" s="109" t="s">
        <v>4</v>
      </c>
      <c r="B8" s="106">
        <f>VLOOKUP($M$1,'Table 20 Data'!$L$8:$V$45,'Table 20'!W$7,)</f>
        <v>2975933</v>
      </c>
      <c r="C8" s="106">
        <f>VLOOKUP($M$1,'Table 20 Data'!$L$8:$V$45,'Table 20'!X$7,)</f>
        <v>13500045</v>
      </c>
      <c r="D8" s="106">
        <f>VLOOKUP($M$1,'Table 20 Data'!$L$8:$V$45,'Table 20'!Y$7,)</f>
        <v>2763166</v>
      </c>
      <c r="E8" s="106">
        <f>VLOOKUP($M$1,'Table 20 Data'!$L$8:$V$45,'Table 20'!Z$7,)</f>
        <v>12669012</v>
      </c>
      <c r="F8" s="106">
        <f>VLOOKUP($M$1,'Table 20 Data'!$L$8:$V$45,'Table 20'!AA$7,)</f>
        <v>212767</v>
      </c>
      <c r="G8" s="106">
        <f>VLOOKUP($M$1,'Table 20 Data'!$L$8:$V$45,'Table 20'!AB$7,)</f>
        <v>831033</v>
      </c>
      <c r="H8" s="106">
        <f>VLOOKUP($M$1,'Table 20 Data'!$L$8:$V$45,'Table 20'!AC$7,)</f>
        <v>176473</v>
      </c>
      <c r="I8" s="106">
        <f>VLOOKUP($M$1,'Table 20 Data'!$L$8:$V$45,'Table 20'!AD$7,)</f>
        <v>689575</v>
      </c>
      <c r="J8" s="106">
        <f>VLOOKUP($M$1,'Table 20 Data'!$L$8:$V$45,'Table 20'!AE$7,)</f>
        <v>36294</v>
      </c>
      <c r="K8" s="106">
        <f>VLOOKUP($M$1,'Table 20 Data'!$L$8:$V$45,'Table 20'!AF$7,)</f>
        <v>141458</v>
      </c>
    </row>
    <row r="9" spans="1:35" s="83" customFormat="1" ht="12.75" x14ac:dyDescent="0.2">
      <c r="A9" s="30" t="s">
        <v>3</v>
      </c>
      <c r="B9" s="25">
        <f>VLOOKUP($M$1,'Table 20 Data'!$W$8:$AG$45,'Table 20'!W$7,)</f>
        <v>3109657</v>
      </c>
      <c r="C9" s="25" t="str">
        <f>VLOOKUP($M$1,'Table 20 Data'!$W$8:$AG$45,'Table 20'!X$7,)</f>
        <v>Not Available</v>
      </c>
      <c r="D9" s="25">
        <f>VLOOKUP($M$1,'Table 20 Data'!$W$8:$AG$45,'Table 20'!Y$7,)</f>
        <v>3015997</v>
      </c>
      <c r="E9" s="25" t="str">
        <f>VLOOKUP($M$1,'Table 20 Data'!$W$8:$AG$45,'Table 20'!Z$7,)</f>
        <v>Not Available</v>
      </c>
      <c r="F9" s="25">
        <f>VLOOKUP($M$1,'Table 20 Data'!$W$8:$AG$45,'Table 20'!AA$7,)</f>
        <v>93660</v>
      </c>
      <c r="G9" s="25" t="str">
        <f>VLOOKUP($M$1,'Table 20 Data'!$W$8:$AG$45,'Table 20'!AB$7,)</f>
        <v>Not Available</v>
      </c>
      <c r="H9" s="25">
        <f>VLOOKUP($M$1,'Table 20 Data'!$W$8:$AG$45,'Table 20'!AC$7,)</f>
        <v>77845</v>
      </c>
      <c r="I9" s="25" t="str">
        <f>VLOOKUP($M$1,'Table 20 Data'!$W$8:$AG$45,'Table 20'!AD$7,)</f>
        <v>Not Available</v>
      </c>
      <c r="J9" s="25">
        <f>VLOOKUP($M$1,'Table 20 Data'!$W$8:$AG$45,'Table 20'!AE$7,)</f>
        <v>15815</v>
      </c>
      <c r="K9" s="25" t="str">
        <f>VLOOKUP($M$1,'Table 20 Data'!$W$8:$AG$45,'Table 20'!AF$7,)</f>
        <v>Not Available</v>
      </c>
    </row>
    <row r="10" spans="1:35" s="83" customFormat="1" ht="12.75" x14ac:dyDescent="0.2">
      <c r="A10" s="109" t="s">
        <v>1</v>
      </c>
      <c r="B10" s="106">
        <f>VLOOKUP($M$1,'Table 20 Data'!$AH$8:$AR$45,'Table 20'!W$7,)</f>
        <v>3387255</v>
      </c>
      <c r="C10" s="106" t="str">
        <f>VLOOKUP($M$1,'Table 20 Data'!$AH$8:$AR$45,'Table 20'!X$7,)</f>
        <v>Not Available</v>
      </c>
      <c r="D10" s="106">
        <f>VLOOKUP($M$1,'Table 20 Data'!$AH$8:$AR$45,'Table 20'!Y$7,)</f>
        <v>3266173</v>
      </c>
      <c r="E10" s="106" t="str">
        <f>VLOOKUP($M$1,'Table 20 Data'!$AH$8:$AR$45,'Table 20'!Z$7,)</f>
        <v>Not Available</v>
      </c>
      <c r="F10" s="106">
        <f>VLOOKUP($M$1,'Table 20 Data'!$AH$8:$AR$45,'Table 20'!AA$7,)</f>
        <v>121082</v>
      </c>
      <c r="G10" s="106" t="str">
        <f>VLOOKUP($M$1,'Table 20 Data'!$AH$8:$AR$45,'Table 20'!AB$7,)</f>
        <v>Not Available</v>
      </c>
      <c r="H10" s="106" t="str">
        <f>VLOOKUP($M$1,'Table 20 Data'!$AH$8:$AR$45,'Table 20'!AC$7,)</f>
        <v>Not Available</v>
      </c>
      <c r="I10" s="106" t="str">
        <f>VLOOKUP($M$1,'Table 20 Data'!$AH$8:$AR$45,'Table 20'!AD$7,)</f>
        <v>Not Available</v>
      </c>
      <c r="J10" s="106" t="str">
        <f>VLOOKUP($M$1,'Table 20 Data'!$AH$8:$AR$45,'Table 20'!AE$7,)</f>
        <v>Not Available</v>
      </c>
      <c r="K10" s="106" t="str">
        <f>VLOOKUP($M$1,'Table 20 Data'!$AH$8:$AR$45,'Table 20'!AF$7,)</f>
        <v>Not Available</v>
      </c>
    </row>
    <row r="12" spans="1:35" x14ac:dyDescent="0.25">
      <c r="A12" s="182" t="s">
        <v>617</v>
      </c>
    </row>
    <row r="13" spans="1:35" x14ac:dyDescent="0.25">
      <c r="A13" s="83" t="s">
        <v>2677</v>
      </c>
    </row>
    <row r="14" spans="1:35" x14ac:dyDescent="0.25">
      <c r="A14" s="83"/>
    </row>
    <row r="15" spans="1:35" x14ac:dyDescent="0.25">
      <c r="A15" s="182" t="s">
        <v>618</v>
      </c>
    </row>
    <row r="16" spans="1:35" x14ac:dyDescent="0.25">
      <c r="A16" s="83" t="s">
        <v>2675</v>
      </c>
    </row>
    <row r="17" spans="1:1" s="406" customFormat="1" x14ac:dyDescent="0.25">
      <c r="A17" s="83" t="s">
        <v>2676</v>
      </c>
    </row>
    <row r="19" spans="1:1" x14ac:dyDescent="0.25">
      <c r="A19" s="184" t="s">
        <v>616</v>
      </c>
    </row>
    <row r="21" spans="1:1" x14ac:dyDescent="0.25">
      <c r="A21" s="48"/>
    </row>
    <row r="22" spans="1:1" x14ac:dyDescent="0.25">
      <c r="A22" s="48"/>
    </row>
    <row r="23" spans="1:1" x14ac:dyDescent="0.25">
      <c r="A23" s="118"/>
    </row>
    <row r="67" spans="1:1" hidden="1" x14ac:dyDescent="0.25">
      <c r="A67" s="43" t="s">
        <v>31</v>
      </c>
    </row>
    <row r="68" spans="1:1" hidden="1" x14ac:dyDescent="0.25">
      <c r="A68" s="43" t="s">
        <v>32</v>
      </c>
    </row>
    <row r="69" spans="1:1" hidden="1" x14ac:dyDescent="0.25">
      <c r="A69" s="43" t="s">
        <v>33</v>
      </c>
    </row>
    <row r="70" spans="1:1" hidden="1" x14ac:dyDescent="0.25">
      <c r="A70" s="43" t="s">
        <v>34</v>
      </c>
    </row>
    <row r="71" spans="1:1" hidden="1" x14ac:dyDescent="0.25">
      <c r="A71" s="43" t="s">
        <v>35</v>
      </c>
    </row>
    <row r="72" spans="1:1" hidden="1" x14ac:dyDescent="0.25">
      <c r="A72" s="43" t="s">
        <v>36</v>
      </c>
    </row>
    <row r="73" spans="1:1" hidden="1" x14ac:dyDescent="0.25">
      <c r="A73" s="43" t="s">
        <v>37</v>
      </c>
    </row>
    <row r="74" spans="1:1" hidden="1" x14ac:dyDescent="0.25">
      <c r="A74" s="43" t="s">
        <v>38</v>
      </c>
    </row>
    <row r="75" spans="1:1" hidden="1" x14ac:dyDescent="0.25">
      <c r="A75" s="43" t="s">
        <v>39</v>
      </c>
    </row>
    <row r="76" spans="1:1" hidden="1" x14ac:dyDescent="0.25">
      <c r="A76" s="43" t="s">
        <v>40</v>
      </c>
    </row>
    <row r="77" spans="1:1" hidden="1" x14ac:dyDescent="0.25">
      <c r="A77" s="43" t="s">
        <v>41</v>
      </c>
    </row>
    <row r="78" spans="1:1" hidden="1" x14ac:dyDescent="0.25">
      <c r="A78" s="43" t="s">
        <v>42</v>
      </c>
    </row>
    <row r="79" spans="1:1" hidden="1" x14ac:dyDescent="0.25">
      <c r="A79" s="43" t="s">
        <v>43</v>
      </c>
    </row>
    <row r="80" spans="1:1" hidden="1" x14ac:dyDescent="0.25">
      <c r="A80" s="43" t="s">
        <v>44</v>
      </c>
    </row>
    <row r="81" spans="1:1" hidden="1" x14ac:dyDescent="0.25">
      <c r="A81" s="43" t="s">
        <v>45</v>
      </c>
    </row>
    <row r="82" spans="1:1" hidden="1" x14ac:dyDescent="0.25">
      <c r="A82" s="43" t="s">
        <v>46</v>
      </c>
    </row>
    <row r="83" spans="1:1" hidden="1" x14ac:dyDescent="0.25">
      <c r="A83" s="43" t="s">
        <v>47</v>
      </c>
    </row>
    <row r="84" spans="1:1" hidden="1" x14ac:dyDescent="0.25">
      <c r="A84" s="43" t="s">
        <v>48</v>
      </c>
    </row>
    <row r="85" spans="1:1" hidden="1" x14ac:dyDescent="0.25">
      <c r="A85" s="43" t="s">
        <v>49</v>
      </c>
    </row>
    <row r="86" spans="1:1" hidden="1" x14ac:dyDescent="0.25">
      <c r="A86" s="43" t="s">
        <v>50</v>
      </c>
    </row>
    <row r="87" spans="1:1" hidden="1" x14ac:dyDescent="0.25">
      <c r="A87" s="43" t="s">
        <v>51</v>
      </c>
    </row>
    <row r="88" spans="1:1" hidden="1" x14ac:dyDescent="0.25">
      <c r="A88" s="43" t="s">
        <v>52</v>
      </c>
    </row>
    <row r="89" spans="1:1" hidden="1" x14ac:dyDescent="0.25">
      <c r="A89" s="43" t="s">
        <v>53</v>
      </c>
    </row>
    <row r="90" spans="1:1" hidden="1" x14ac:dyDescent="0.25">
      <c r="A90" s="43" t="s">
        <v>54</v>
      </c>
    </row>
    <row r="91" spans="1:1" hidden="1" x14ac:dyDescent="0.25">
      <c r="A91" s="43" t="s">
        <v>55</v>
      </c>
    </row>
    <row r="92" spans="1:1" hidden="1" x14ac:dyDescent="0.25">
      <c r="A92" s="43" t="s">
        <v>56</v>
      </c>
    </row>
    <row r="93" spans="1:1" hidden="1" x14ac:dyDescent="0.25">
      <c r="A93" s="43" t="s">
        <v>57</v>
      </c>
    </row>
    <row r="94" spans="1:1" hidden="1" x14ac:dyDescent="0.25">
      <c r="A94" s="43" t="s">
        <v>58</v>
      </c>
    </row>
    <row r="95" spans="1:1" hidden="1" x14ac:dyDescent="0.25">
      <c r="A95" s="43" t="s">
        <v>59</v>
      </c>
    </row>
    <row r="96" spans="1:1" hidden="1" x14ac:dyDescent="0.25">
      <c r="A96" s="43" t="s">
        <v>60</v>
      </c>
    </row>
    <row r="97" spans="1:1" hidden="1" x14ac:dyDescent="0.25">
      <c r="A97" s="43" t="s">
        <v>61</v>
      </c>
    </row>
    <row r="98" spans="1:1" hidden="1" x14ac:dyDescent="0.25">
      <c r="A98" s="43" t="s">
        <v>62</v>
      </c>
    </row>
    <row r="99" spans="1:1" hidden="1" x14ac:dyDescent="0.25">
      <c r="A99" s="43" t="s">
        <v>63</v>
      </c>
    </row>
    <row r="100" spans="1:1" hidden="1" x14ac:dyDescent="0.25">
      <c r="A100" s="43" t="s">
        <v>64</v>
      </c>
    </row>
    <row r="101" spans="1:1" hidden="1" x14ac:dyDescent="0.25">
      <c r="A101" s="43" t="s">
        <v>65</v>
      </c>
    </row>
    <row r="102" spans="1:1" hidden="1" x14ac:dyDescent="0.25">
      <c r="A102" s="43" t="s">
        <v>66</v>
      </c>
    </row>
    <row r="103" spans="1:1" hidden="1" x14ac:dyDescent="0.25">
      <c r="A103" s="43" t="s">
        <v>67</v>
      </c>
    </row>
  </sheetData>
  <mergeCells count="7">
    <mergeCell ref="M1:O1"/>
    <mergeCell ref="J5:K5"/>
    <mergeCell ref="H5:I5"/>
    <mergeCell ref="B4:C5"/>
    <mergeCell ref="D4:E5"/>
    <mergeCell ref="F4:K4"/>
    <mergeCell ref="F5:G5"/>
  </mergeCells>
  <dataValidations disablePrompts="1" count="2">
    <dataValidation type="list" allowBlank="1" showInputMessage="1" showErrorMessage="1" sqref="M1:O1" xr:uid="{00000000-0002-0000-1500-000000000000}">
      <formula1>$A$67:$A$103</formula1>
    </dataValidation>
    <dataValidation type="list" allowBlank="1" showInputMessage="1" showErrorMessage="1" sqref="WVP3:WVP4 WLT3:WLT4 JD3:JD4 SZ3:SZ4 ACV3:ACV4 AMR3:AMR4 AWN3:AWN4 BGJ3:BGJ4 BQF3:BQF4 CAB3:CAB4 CJX3:CJX4 CTT3:CTT4 DDP3:DDP4 DNL3:DNL4 DXH3:DXH4 EHD3:EHD4 EQZ3:EQZ4 FAV3:FAV4 FKR3:FKR4 FUN3:FUN4 GEJ3:GEJ4 GOF3:GOF4 GYB3:GYB4 HHX3:HHX4 HRT3:HRT4 IBP3:IBP4 ILL3:ILL4 IVH3:IVH4 JFD3:JFD4 JOZ3:JOZ4 JYV3:JYV4 KIR3:KIR4 KSN3:KSN4 LCJ3:LCJ4 LMF3:LMF4 LWB3:LWB4 MFX3:MFX4 MPT3:MPT4 MZP3:MZP4 NJL3:NJL4 NTH3:NTH4 ODD3:ODD4 OMZ3:OMZ4 OWV3:OWV4 PGR3:PGR4 PQN3:PQN4 QAJ3:QAJ4 QKF3:QKF4 QUB3:QUB4 RDX3:RDX4 RNT3:RNT4 RXP3:RXP4 SHL3:SHL4 SRH3:SRH4 TBD3:TBD4 TKZ3:TKZ4 TUV3:TUV4 UER3:UER4 UON3:UON4 UYJ3:UYJ4 VIF3:VIF4 VSB3:VSB4 WBX3:WBX4" xr:uid="{00000000-0002-0000-1500-000001000000}">
      <formula1>$A$62:$A$98</formula1>
    </dataValidation>
  </dataValidations>
  <hyperlinks>
    <hyperlink ref="M3" location="Contents!A1" display="Back to Contents" xr:uid="{00000000-0004-0000-1500-000000000000}"/>
    <hyperlink ref="M2" location="'Table 20 Data'!A1" display="Go to Data" xr:uid="{00000000-0004-0000-1500-000001000000}"/>
    <hyperlink ref="A19" location="Glossary!A1" display="Definition Glossay" xr:uid="{00000000-0004-0000-1500-000002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6">
    <pageSetUpPr autoPageBreaks="0"/>
  </sheetPr>
  <dimension ref="A1:BF104"/>
  <sheetViews>
    <sheetView workbookViewId="0">
      <pane ySplit="3" topLeftCell="A4" activePane="bottomLeft" state="frozen"/>
      <selection pane="bottomLeft" activeCell="I3" sqref="I3"/>
    </sheetView>
  </sheetViews>
  <sheetFormatPr defaultRowHeight="15" x14ac:dyDescent="0.25"/>
  <cols>
    <col min="1" max="1" width="11.7109375" style="1" customWidth="1"/>
    <col min="2" max="2" width="16" style="1" customWidth="1"/>
    <col min="3" max="3" width="23.28515625" style="1" customWidth="1"/>
    <col min="4" max="10" width="16" style="1" customWidth="1"/>
    <col min="11" max="11" width="23.28515625" style="1" customWidth="1"/>
    <col min="12" max="17" width="16" style="1" customWidth="1"/>
    <col min="18" max="25" width="8.85546875" style="1"/>
    <col min="26" max="26" width="8.140625" style="1" customWidth="1"/>
    <col min="27" max="28" width="8.85546875" style="1"/>
    <col min="29" max="29" width="8.42578125" style="1" customWidth="1"/>
    <col min="30" max="30" width="8.85546875" style="1"/>
    <col min="31" max="68" width="0" style="1" hidden="1" customWidth="1"/>
    <col min="69" max="256" width="8.85546875" style="1"/>
    <col min="257" max="257" width="8.5703125" style="1" customWidth="1"/>
    <col min="258" max="258" width="16" style="1" customWidth="1"/>
    <col min="259" max="259" width="23.28515625" style="1" customWidth="1"/>
    <col min="260" max="266" width="16" style="1" customWidth="1"/>
    <col min="267" max="267" width="23.28515625" style="1" customWidth="1"/>
    <col min="268" max="273" width="16" style="1" customWidth="1"/>
    <col min="274" max="281" width="8.85546875" style="1"/>
    <col min="282" max="282" width="8.140625" style="1" customWidth="1"/>
    <col min="283" max="284" width="8.85546875" style="1"/>
    <col min="285" max="285" width="8.42578125" style="1" customWidth="1"/>
    <col min="286" max="512" width="8.85546875" style="1"/>
    <col min="513" max="513" width="8.5703125" style="1" customWidth="1"/>
    <col min="514" max="514" width="16" style="1" customWidth="1"/>
    <col min="515" max="515" width="23.28515625" style="1" customWidth="1"/>
    <col min="516" max="522" width="16" style="1" customWidth="1"/>
    <col min="523" max="523" width="23.28515625" style="1" customWidth="1"/>
    <col min="524" max="529" width="16" style="1" customWidth="1"/>
    <col min="530" max="537" width="8.85546875" style="1"/>
    <col min="538" max="538" width="8.140625" style="1" customWidth="1"/>
    <col min="539" max="540" width="8.85546875" style="1"/>
    <col min="541" max="541" width="8.42578125" style="1" customWidth="1"/>
    <col min="542" max="768" width="8.85546875" style="1"/>
    <col min="769" max="769" width="8.5703125" style="1" customWidth="1"/>
    <col min="770" max="770" width="16" style="1" customWidth="1"/>
    <col min="771" max="771" width="23.28515625" style="1" customWidth="1"/>
    <col min="772" max="778" width="16" style="1" customWidth="1"/>
    <col min="779" max="779" width="23.28515625" style="1" customWidth="1"/>
    <col min="780" max="785" width="16" style="1" customWidth="1"/>
    <col min="786" max="793" width="8.85546875" style="1"/>
    <col min="794" max="794" width="8.140625" style="1" customWidth="1"/>
    <col min="795" max="796" width="8.85546875" style="1"/>
    <col min="797" max="797" width="8.42578125" style="1" customWidth="1"/>
    <col min="798" max="1024" width="8.85546875" style="1"/>
    <col min="1025" max="1025" width="8.5703125" style="1" customWidth="1"/>
    <col min="1026" max="1026" width="16" style="1" customWidth="1"/>
    <col min="1027" max="1027" width="23.28515625" style="1" customWidth="1"/>
    <col min="1028" max="1034" width="16" style="1" customWidth="1"/>
    <col min="1035" max="1035" width="23.28515625" style="1" customWidth="1"/>
    <col min="1036" max="1041" width="16" style="1" customWidth="1"/>
    <col min="1042" max="1049" width="8.85546875" style="1"/>
    <col min="1050" max="1050" width="8.140625" style="1" customWidth="1"/>
    <col min="1051" max="1052" width="8.85546875" style="1"/>
    <col min="1053" max="1053" width="8.42578125" style="1" customWidth="1"/>
    <col min="1054" max="1280" width="8.85546875" style="1"/>
    <col min="1281" max="1281" width="8.5703125" style="1" customWidth="1"/>
    <col min="1282" max="1282" width="16" style="1" customWidth="1"/>
    <col min="1283" max="1283" width="23.28515625" style="1" customWidth="1"/>
    <col min="1284" max="1290" width="16" style="1" customWidth="1"/>
    <col min="1291" max="1291" width="23.28515625" style="1" customWidth="1"/>
    <col min="1292" max="1297" width="16" style="1" customWidth="1"/>
    <col min="1298" max="1305" width="8.85546875" style="1"/>
    <col min="1306" max="1306" width="8.140625" style="1" customWidth="1"/>
    <col min="1307" max="1308" width="8.85546875" style="1"/>
    <col min="1309" max="1309" width="8.42578125" style="1" customWidth="1"/>
    <col min="1310" max="1536" width="8.85546875" style="1"/>
    <col min="1537" max="1537" width="8.5703125" style="1" customWidth="1"/>
    <col min="1538" max="1538" width="16" style="1" customWidth="1"/>
    <col min="1539" max="1539" width="23.28515625" style="1" customWidth="1"/>
    <col min="1540" max="1546" width="16" style="1" customWidth="1"/>
    <col min="1547" max="1547" width="23.28515625" style="1" customWidth="1"/>
    <col min="1548" max="1553" width="16" style="1" customWidth="1"/>
    <col min="1554" max="1561" width="8.85546875" style="1"/>
    <col min="1562" max="1562" width="8.140625" style="1" customWidth="1"/>
    <col min="1563" max="1564" width="8.85546875" style="1"/>
    <col min="1565" max="1565" width="8.42578125" style="1" customWidth="1"/>
    <col min="1566" max="1792" width="8.85546875" style="1"/>
    <col min="1793" max="1793" width="8.5703125" style="1" customWidth="1"/>
    <col min="1794" max="1794" width="16" style="1" customWidth="1"/>
    <col min="1795" max="1795" width="23.28515625" style="1" customWidth="1"/>
    <col min="1796" max="1802" width="16" style="1" customWidth="1"/>
    <col min="1803" max="1803" width="23.28515625" style="1" customWidth="1"/>
    <col min="1804" max="1809" width="16" style="1" customWidth="1"/>
    <col min="1810" max="1817" width="8.85546875" style="1"/>
    <col min="1818" max="1818" width="8.140625" style="1" customWidth="1"/>
    <col min="1819" max="1820" width="8.85546875" style="1"/>
    <col min="1821" max="1821" width="8.42578125" style="1" customWidth="1"/>
    <col min="1822" max="2048" width="8.85546875" style="1"/>
    <col min="2049" max="2049" width="8.5703125" style="1" customWidth="1"/>
    <col min="2050" max="2050" width="16" style="1" customWidth="1"/>
    <col min="2051" max="2051" width="23.28515625" style="1" customWidth="1"/>
    <col min="2052" max="2058" width="16" style="1" customWidth="1"/>
    <col min="2059" max="2059" width="23.28515625" style="1" customWidth="1"/>
    <col min="2060" max="2065" width="16" style="1" customWidth="1"/>
    <col min="2066" max="2073" width="8.85546875" style="1"/>
    <col min="2074" max="2074" width="8.140625" style="1" customWidth="1"/>
    <col min="2075" max="2076" width="8.85546875" style="1"/>
    <col min="2077" max="2077" width="8.42578125" style="1" customWidth="1"/>
    <col min="2078" max="2304" width="8.85546875" style="1"/>
    <col min="2305" max="2305" width="8.5703125" style="1" customWidth="1"/>
    <col min="2306" max="2306" width="16" style="1" customWidth="1"/>
    <col min="2307" max="2307" width="23.28515625" style="1" customWidth="1"/>
    <col min="2308" max="2314" width="16" style="1" customWidth="1"/>
    <col min="2315" max="2315" width="23.28515625" style="1" customWidth="1"/>
    <col min="2316" max="2321" width="16" style="1" customWidth="1"/>
    <col min="2322" max="2329" width="8.85546875" style="1"/>
    <col min="2330" max="2330" width="8.140625" style="1" customWidth="1"/>
    <col min="2331" max="2332" width="8.85546875" style="1"/>
    <col min="2333" max="2333" width="8.42578125" style="1" customWidth="1"/>
    <col min="2334" max="2560" width="8.85546875" style="1"/>
    <col min="2561" max="2561" width="8.5703125" style="1" customWidth="1"/>
    <col min="2562" max="2562" width="16" style="1" customWidth="1"/>
    <col min="2563" max="2563" width="23.28515625" style="1" customWidth="1"/>
    <col min="2564" max="2570" width="16" style="1" customWidth="1"/>
    <col min="2571" max="2571" width="23.28515625" style="1" customWidth="1"/>
    <col min="2572" max="2577" width="16" style="1" customWidth="1"/>
    <col min="2578" max="2585" width="8.85546875" style="1"/>
    <col min="2586" max="2586" width="8.140625" style="1" customWidth="1"/>
    <col min="2587" max="2588" width="8.85546875" style="1"/>
    <col min="2589" max="2589" width="8.42578125" style="1" customWidth="1"/>
    <col min="2590" max="2816" width="8.85546875" style="1"/>
    <col min="2817" max="2817" width="8.5703125" style="1" customWidth="1"/>
    <col min="2818" max="2818" width="16" style="1" customWidth="1"/>
    <col min="2819" max="2819" width="23.28515625" style="1" customWidth="1"/>
    <col min="2820" max="2826" width="16" style="1" customWidth="1"/>
    <col min="2827" max="2827" width="23.28515625" style="1" customWidth="1"/>
    <col min="2828" max="2833" width="16" style="1" customWidth="1"/>
    <col min="2834" max="2841" width="8.85546875" style="1"/>
    <col min="2842" max="2842" width="8.140625" style="1" customWidth="1"/>
    <col min="2843" max="2844" width="8.85546875" style="1"/>
    <col min="2845" max="2845" width="8.42578125" style="1" customWidth="1"/>
    <col min="2846" max="3072" width="8.85546875" style="1"/>
    <col min="3073" max="3073" width="8.5703125" style="1" customWidth="1"/>
    <col min="3074" max="3074" width="16" style="1" customWidth="1"/>
    <col min="3075" max="3075" width="23.28515625" style="1" customWidth="1"/>
    <col min="3076" max="3082" width="16" style="1" customWidth="1"/>
    <col min="3083" max="3083" width="23.28515625" style="1" customWidth="1"/>
    <col min="3084" max="3089" width="16" style="1" customWidth="1"/>
    <col min="3090" max="3097" width="8.85546875" style="1"/>
    <col min="3098" max="3098" width="8.140625" style="1" customWidth="1"/>
    <col min="3099" max="3100" width="8.85546875" style="1"/>
    <col min="3101" max="3101" width="8.42578125" style="1" customWidth="1"/>
    <col min="3102" max="3328" width="8.85546875" style="1"/>
    <col min="3329" max="3329" width="8.5703125" style="1" customWidth="1"/>
    <col min="3330" max="3330" width="16" style="1" customWidth="1"/>
    <col min="3331" max="3331" width="23.28515625" style="1" customWidth="1"/>
    <col min="3332" max="3338" width="16" style="1" customWidth="1"/>
    <col min="3339" max="3339" width="23.28515625" style="1" customWidth="1"/>
    <col min="3340" max="3345" width="16" style="1" customWidth="1"/>
    <col min="3346" max="3353" width="8.85546875" style="1"/>
    <col min="3354" max="3354" width="8.140625" style="1" customWidth="1"/>
    <col min="3355" max="3356" width="8.85546875" style="1"/>
    <col min="3357" max="3357" width="8.42578125" style="1" customWidth="1"/>
    <col min="3358" max="3584" width="8.85546875" style="1"/>
    <col min="3585" max="3585" width="8.5703125" style="1" customWidth="1"/>
    <col min="3586" max="3586" width="16" style="1" customWidth="1"/>
    <col min="3587" max="3587" width="23.28515625" style="1" customWidth="1"/>
    <col min="3588" max="3594" width="16" style="1" customWidth="1"/>
    <col min="3595" max="3595" width="23.28515625" style="1" customWidth="1"/>
    <col min="3596" max="3601" width="16" style="1" customWidth="1"/>
    <col min="3602" max="3609" width="8.85546875" style="1"/>
    <col min="3610" max="3610" width="8.140625" style="1" customWidth="1"/>
    <col min="3611" max="3612" width="8.85546875" style="1"/>
    <col min="3613" max="3613" width="8.42578125" style="1" customWidth="1"/>
    <col min="3614" max="3840" width="8.85546875" style="1"/>
    <col min="3841" max="3841" width="8.5703125" style="1" customWidth="1"/>
    <col min="3842" max="3842" width="16" style="1" customWidth="1"/>
    <col min="3843" max="3843" width="23.28515625" style="1" customWidth="1"/>
    <col min="3844" max="3850" width="16" style="1" customWidth="1"/>
    <col min="3851" max="3851" width="23.28515625" style="1" customWidth="1"/>
    <col min="3852" max="3857" width="16" style="1" customWidth="1"/>
    <col min="3858" max="3865" width="8.85546875" style="1"/>
    <col min="3866" max="3866" width="8.140625" style="1" customWidth="1"/>
    <col min="3867" max="3868" width="8.85546875" style="1"/>
    <col min="3869" max="3869" width="8.42578125" style="1" customWidth="1"/>
    <col min="3870" max="4096" width="8.85546875" style="1"/>
    <col min="4097" max="4097" width="8.5703125" style="1" customWidth="1"/>
    <col min="4098" max="4098" width="16" style="1" customWidth="1"/>
    <col min="4099" max="4099" width="23.28515625" style="1" customWidth="1"/>
    <col min="4100" max="4106" width="16" style="1" customWidth="1"/>
    <col min="4107" max="4107" width="23.28515625" style="1" customWidth="1"/>
    <col min="4108" max="4113" width="16" style="1" customWidth="1"/>
    <col min="4114" max="4121" width="8.85546875" style="1"/>
    <col min="4122" max="4122" width="8.140625" style="1" customWidth="1"/>
    <col min="4123" max="4124" width="8.85546875" style="1"/>
    <col min="4125" max="4125" width="8.42578125" style="1" customWidth="1"/>
    <col min="4126" max="4352" width="8.85546875" style="1"/>
    <col min="4353" max="4353" width="8.5703125" style="1" customWidth="1"/>
    <col min="4354" max="4354" width="16" style="1" customWidth="1"/>
    <col min="4355" max="4355" width="23.28515625" style="1" customWidth="1"/>
    <col min="4356" max="4362" width="16" style="1" customWidth="1"/>
    <col min="4363" max="4363" width="23.28515625" style="1" customWidth="1"/>
    <col min="4364" max="4369" width="16" style="1" customWidth="1"/>
    <col min="4370" max="4377" width="8.85546875" style="1"/>
    <col min="4378" max="4378" width="8.140625" style="1" customWidth="1"/>
    <col min="4379" max="4380" width="8.85546875" style="1"/>
    <col min="4381" max="4381" width="8.42578125" style="1" customWidth="1"/>
    <col min="4382" max="4608" width="8.85546875" style="1"/>
    <col min="4609" max="4609" width="8.5703125" style="1" customWidth="1"/>
    <col min="4610" max="4610" width="16" style="1" customWidth="1"/>
    <col min="4611" max="4611" width="23.28515625" style="1" customWidth="1"/>
    <col min="4612" max="4618" width="16" style="1" customWidth="1"/>
    <col min="4619" max="4619" width="23.28515625" style="1" customWidth="1"/>
    <col min="4620" max="4625" width="16" style="1" customWidth="1"/>
    <col min="4626" max="4633" width="8.85546875" style="1"/>
    <col min="4634" max="4634" width="8.140625" style="1" customWidth="1"/>
    <col min="4635" max="4636" width="8.85546875" style="1"/>
    <col min="4637" max="4637" width="8.42578125" style="1" customWidth="1"/>
    <col min="4638" max="4864" width="8.85546875" style="1"/>
    <col min="4865" max="4865" width="8.5703125" style="1" customWidth="1"/>
    <col min="4866" max="4866" width="16" style="1" customWidth="1"/>
    <col min="4867" max="4867" width="23.28515625" style="1" customWidth="1"/>
    <col min="4868" max="4874" width="16" style="1" customWidth="1"/>
    <col min="4875" max="4875" width="23.28515625" style="1" customWidth="1"/>
    <col min="4876" max="4881" width="16" style="1" customWidth="1"/>
    <col min="4882" max="4889" width="8.85546875" style="1"/>
    <col min="4890" max="4890" width="8.140625" style="1" customWidth="1"/>
    <col min="4891" max="4892" width="8.85546875" style="1"/>
    <col min="4893" max="4893" width="8.42578125" style="1" customWidth="1"/>
    <col min="4894" max="5120" width="8.85546875" style="1"/>
    <col min="5121" max="5121" width="8.5703125" style="1" customWidth="1"/>
    <col min="5122" max="5122" width="16" style="1" customWidth="1"/>
    <col min="5123" max="5123" width="23.28515625" style="1" customWidth="1"/>
    <col min="5124" max="5130" width="16" style="1" customWidth="1"/>
    <col min="5131" max="5131" width="23.28515625" style="1" customWidth="1"/>
    <col min="5132" max="5137" width="16" style="1" customWidth="1"/>
    <col min="5138" max="5145" width="8.85546875" style="1"/>
    <col min="5146" max="5146" width="8.140625" style="1" customWidth="1"/>
    <col min="5147" max="5148" width="8.85546875" style="1"/>
    <col min="5149" max="5149" width="8.42578125" style="1" customWidth="1"/>
    <col min="5150" max="5376" width="8.85546875" style="1"/>
    <col min="5377" max="5377" width="8.5703125" style="1" customWidth="1"/>
    <col min="5378" max="5378" width="16" style="1" customWidth="1"/>
    <col min="5379" max="5379" width="23.28515625" style="1" customWidth="1"/>
    <col min="5380" max="5386" width="16" style="1" customWidth="1"/>
    <col min="5387" max="5387" width="23.28515625" style="1" customWidth="1"/>
    <col min="5388" max="5393" width="16" style="1" customWidth="1"/>
    <col min="5394" max="5401" width="8.85546875" style="1"/>
    <col min="5402" max="5402" width="8.140625" style="1" customWidth="1"/>
    <col min="5403" max="5404" width="8.85546875" style="1"/>
    <col min="5405" max="5405" width="8.42578125" style="1" customWidth="1"/>
    <col min="5406" max="5632" width="8.85546875" style="1"/>
    <col min="5633" max="5633" width="8.5703125" style="1" customWidth="1"/>
    <col min="5634" max="5634" width="16" style="1" customWidth="1"/>
    <col min="5635" max="5635" width="23.28515625" style="1" customWidth="1"/>
    <col min="5636" max="5642" width="16" style="1" customWidth="1"/>
    <col min="5643" max="5643" width="23.28515625" style="1" customWidth="1"/>
    <col min="5644" max="5649" width="16" style="1" customWidth="1"/>
    <col min="5650" max="5657" width="8.85546875" style="1"/>
    <col min="5658" max="5658" width="8.140625" style="1" customWidth="1"/>
    <col min="5659" max="5660" width="8.85546875" style="1"/>
    <col min="5661" max="5661" width="8.42578125" style="1" customWidth="1"/>
    <col min="5662" max="5888" width="8.85546875" style="1"/>
    <col min="5889" max="5889" width="8.5703125" style="1" customWidth="1"/>
    <col min="5890" max="5890" width="16" style="1" customWidth="1"/>
    <col min="5891" max="5891" width="23.28515625" style="1" customWidth="1"/>
    <col min="5892" max="5898" width="16" style="1" customWidth="1"/>
    <col min="5899" max="5899" width="23.28515625" style="1" customWidth="1"/>
    <col min="5900" max="5905" width="16" style="1" customWidth="1"/>
    <col min="5906" max="5913" width="8.85546875" style="1"/>
    <col min="5914" max="5914" width="8.140625" style="1" customWidth="1"/>
    <col min="5915" max="5916" width="8.85546875" style="1"/>
    <col min="5917" max="5917" width="8.42578125" style="1" customWidth="1"/>
    <col min="5918" max="6144" width="8.85546875" style="1"/>
    <col min="6145" max="6145" width="8.5703125" style="1" customWidth="1"/>
    <col min="6146" max="6146" width="16" style="1" customWidth="1"/>
    <col min="6147" max="6147" width="23.28515625" style="1" customWidth="1"/>
    <col min="6148" max="6154" width="16" style="1" customWidth="1"/>
    <col min="6155" max="6155" width="23.28515625" style="1" customWidth="1"/>
    <col min="6156" max="6161" width="16" style="1" customWidth="1"/>
    <col min="6162" max="6169" width="8.85546875" style="1"/>
    <col min="6170" max="6170" width="8.140625" style="1" customWidth="1"/>
    <col min="6171" max="6172" width="8.85546875" style="1"/>
    <col min="6173" max="6173" width="8.42578125" style="1" customWidth="1"/>
    <col min="6174" max="6400" width="8.85546875" style="1"/>
    <col min="6401" max="6401" width="8.5703125" style="1" customWidth="1"/>
    <col min="6402" max="6402" width="16" style="1" customWidth="1"/>
    <col min="6403" max="6403" width="23.28515625" style="1" customWidth="1"/>
    <col min="6404" max="6410" width="16" style="1" customWidth="1"/>
    <col min="6411" max="6411" width="23.28515625" style="1" customWidth="1"/>
    <col min="6412" max="6417" width="16" style="1" customWidth="1"/>
    <col min="6418" max="6425" width="8.85546875" style="1"/>
    <col min="6426" max="6426" width="8.140625" style="1" customWidth="1"/>
    <col min="6427" max="6428" width="8.85546875" style="1"/>
    <col min="6429" max="6429" width="8.42578125" style="1" customWidth="1"/>
    <col min="6430" max="6656" width="8.85546875" style="1"/>
    <col min="6657" max="6657" width="8.5703125" style="1" customWidth="1"/>
    <col min="6658" max="6658" width="16" style="1" customWidth="1"/>
    <col min="6659" max="6659" width="23.28515625" style="1" customWidth="1"/>
    <col min="6660" max="6666" width="16" style="1" customWidth="1"/>
    <col min="6667" max="6667" width="23.28515625" style="1" customWidth="1"/>
    <col min="6668" max="6673" width="16" style="1" customWidth="1"/>
    <col min="6674" max="6681" width="8.85546875" style="1"/>
    <col min="6682" max="6682" width="8.140625" style="1" customWidth="1"/>
    <col min="6683" max="6684" width="8.85546875" style="1"/>
    <col min="6685" max="6685" width="8.42578125" style="1" customWidth="1"/>
    <col min="6686" max="6912" width="8.85546875" style="1"/>
    <col min="6913" max="6913" width="8.5703125" style="1" customWidth="1"/>
    <col min="6914" max="6914" width="16" style="1" customWidth="1"/>
    <col min="6915" max="6915" width="23.28515625" style="1" customWidth="1"/>
    <col min="6916" max="6922" width="16" style="1" customWidth="1"/>
    <col min="6923" max="6923" width="23.28515625" style="1" customWidth="1"/>
    <col min="6924" max="6929" width="16" style="1" customWidth="1"/>
    <col min="6930" max="6937" width="8.85546875" style="1"/>
    <col min="6938" max="6938" width="8.140625" style="1" customWidth="1"/>
    <col min="6939" max="6940" width="8.85546875" style="1"/>
    <col min="6941" max="6941" width="8.42578125" style="1" customWidth="1"/>
    <col min="6942" max="7168" width="8.85546875" style="1"/>
    <col min="7169" max="7169" width="8.5703125" style="1" customWidth="1"/>
    <col min="7170" max="7170" width="16" style="1" customWidth="1"/>
    <col min="7171" max="7171" width="23.28515625" style="1" customWidth="1"/>
    <col min="7172" max="7178" width="16" style="1" customWidth="1"/>
    <col min="7179" max="7179" width="23.28515625" style="1" customWidth="1"/>
    <col min="7180" max="7185" width="16" style="1" customWidth="1"/>
    <col min="7186" max="7193" width="8.85546875" style="1"/>
    <col min="7194" max="7194" width="8.140625" style="1" customWidth="1"/>
    <col min="7195" max="7196" width="8.85546875" style="1"/>
    <col min="7197" max="7197" width="8.42578125" style="1" customWidth="1"/>
    <col min="7198" max="7424" width="8.85546875" style="1"/>
    <col min="7425" max="7425" width="8.5703125" style="1" customWidth="1"/>
    <col min="7426" max="7426" width="16" style="1" customWidth="1"/>
    <col min="7427" max="7427" width="23.28515625" style="1" customWidth="1"/>
    <col min="7428" max="7434" width="16" style="1" customWidth="1"/>
    <col min="7435" max="7435" width="23.28515625" style="1" customWidth="1"/>
    <col min="7436" max="7441" width="16" style="1" customWidth="1"/>
    <col min="7442" max="7449" width="8.85546875" style="1"/>
    <col min="7450" max="7450" width="8.140625" style="1" customWidth="1"/>
    <col min="7451" max="7452" width="8.85546875" style="1"/>
    <col min="7453" max="7453" width="8.42578125" style="1" customWidth="1"/>
    <col min="7454" max="7680" width="8.85546875" style="1"/>
    <col min="7681" max="7681" width="8.5703125" style="1" customWidth="1"/>
    <col min="7682" max="7682" width="16" style="1" customWidth="1"/>
    <col min="7683" max="7683" width="23.28515625" style="1" customWidth="1"/>
    <col min="7684" max="7690" width="16" style="1" customWidth="1"/>
    <col min="7691" max="7691" width="23.28515625" style="1" customWidth="1"/>
    <col min="7692" max="7697" width="16" style="1" customWidth="1"/>
    <col min="7698" max="7705" width="8.85546875" style="1"/>
    <col min="7706" max="7706" width="8.140625" style="1" customWidth="1"/>
    <col min="7707" max="7708" width="8.85546875" style="1"/>
    <col min="7709" max="7709" width="8.42578125" style="1" customWidth="1"/>
    <col min="7710" max="7936" width="8.85546875" style="1"/>
    <col min="7937" max="7937" width="8.5703125" style="1" customWidth="1"/>
    <col min="7938" max="7938" width="16" style="1" customWidth="1"/>
    <col min="7939" max="7939" width="23.28515625" style="1" customWidth="1"/>
    <col min="7940" max="7946" width="16" style="1" customWidth="1"/>
    <col min="7947" max="7947" width="23.28515625" style="1" customWidth="1"/>
    <col min="7948" max="7953" width="16" style="1" customWidth="1"/>
    <col min="7954" max="7961" width="8.85546875" style="1"/>
    <col min="7962" max="7962" width="8.140625" style="1" customWidth="1"/>
    <col min="7963" max="7964" width="8.85546875" style="1"/>
    <col min="7965" max="7965" width="8.42578125" style="1" customWidth="1"/>
    <col min="7966" max="8192" width="8.85546875" style="1"/>
    <col min="8193" max="8193" width="8.5703125" style="1" customWidth="1"/>
    <col min="8194" max="8194" width="16" style="1" customWidth="1"/>
    <col min="8195" max="8195" width="23.28515625" style="1" customWidth="1"/>
    <col min="8196" max="8202" width="16" style="1" customWidth="1"/>
    <col min="8203" max="8203" width="23.28515625" style="1" customWidth="1"/>
    <col min="8204" max="8209" width="16" style="1" customWidth="1"/>
    <col min="8210" max="8217" width="8.85546875" style="1"/>
    <col min="8218" max="8218" width="8.140625" style="1" customWidth="1"/>
    <col min="8219" max="8220" width="8.85546875" style="1"/>
    <col min="8221" max="8221" width="8.42578125" style="1" customWidth="1"/>
    <col min="8222" max="8448" width="8.85546875" style="1"/>
    <col min="8449" max="8449" width="8.5703125" style="1" customWidth="1"/>
    <col min="8450" max="8450" width="16" style="1" customWidth="1"/>
    <col min="8451" max="8451" width="23.28515625" style="1" customWidth="1"/>
    <col min="8452" max="8458" width="16" style="1" customWidth="1"/>
    <col min="8459" max="8459" width="23.28515625" style="1" customWidth="1"/>
    <col min="8460" max="8465" width="16" style="1" customWidth="1"/>
    <col min="8466" max="8473" width="8.85546875" style="1"/>
    <col min="8474" max="8474" width="8.140625" style="1" customWidth="1"/>
    <col min="8475" max="8476" width="8.85546875" style="1"/>
    <col min="8477" max="8477" width="8.42578125" style="1" customWidth="1"/>
    <col min="8478" max="8704" width="8.85546875" style="1"/>
    <col min="8705" max="8705" width="8.5703125" style="1" customWidth="1"/>
    <col min="8706" max="8706" width="16" style="1" customWidth="1"/>
    <col min="8707" max="8707" width="23.28515625" style="1" customWidth="1"/>
    <col min="8708" max="8714" width="16" style="1" customWidth="1"/>
    <col min="8715" max="8715" width="23.28515625" style="1" customWidth="1"/>
    <col min="8716" max="8721" width="16" style="1" customWidth="1"/>
    <col min="8722" max="8729" width="8.85546875" style="1"/>
    <col min="8730" max="8730" width="8.140625" style="1" customWidth="1"/>
    <col min="8731" max="8732" width="8.85546875" style="1"/>
    <col min="8733" max="8733" width="8.42578125" style="1" customWidth="1"/>
    <col min="8734" max="8960" width="8.85546875" style="1"/>
    <col min="8961" max="8961" width="8.5703125" style="1" customWidth="1"/>
    <col min="8962" max="8962" width="16" style="1" customWidth="1"/>
    <col min="8963" max="8963" width="23.28515625" style="1" customWidth="1"/>
    <col min="8964" max="8970" width="16" style="1" customWidth="1"/>
    <col min="8971" max="8971" width="23.28515625" style="1" customWidth="1"/>
    <col min="8972" max="8977" width="16" style="1" customWidth="1"/>
    <col min="8978" max="8985" width="8.85546875" style="1"/>
    <col min="8986" max="8986" width="8.140625" style="1" customWidth="1"/>
    <col min="8987" max="8988" width="8.85546875" style="1"/>
    <col min="8989" max="8989" width="8.42578125" style="1" customWidth="1"/>
    <col min="8990" max="9216" width="8.85546875" style="1"/>
    <col min="9217" max="9217" width="8.5703125" style="1" customWidth="1"/>
    <col min="9218" max="9218" width="16" style="1" customWidth="1"/>
    <col min="9219" max="9219" width="23.28515625" style="1" customWidth="1"/>
    <col min="9220" max="9226" width="16" style="1" customWidth="1"/>
    <col min="9227" max="9227" width="23.28515625" style="1" customWidth="1"/>
    <col min="9228" max="9233" width="16" style="1" customWidth="1"/>
    <col min="9234" max="9241" width="8.85546875" style="1"/>
    <col min="9242" max="9242" width="8.140625" style="1" customWidth="1"/>
    <col min="9243" max="9244" width="8.85546875" style="1"/>
    <col min="9245" max="9245" width="8.42578125" style="1" customWidth="1"/>
    <col min="9246" max="9472" width="8.85546875" style="1"/>
    <col min="9473" max="9473" width="8.5703125" style="1" customWidth="1"/>
    <col min="9474" max="9474" width="16" style="1" customWidth="1"/>
    <col min="9475" max="9475" width="23.28515625" style="1" customWidth="1"/>
    <col min="9476" max="9482" width="16" style="1" customWidth="1"/>
    <col min="9483" max="9483" width="23.28515625" style="1" customWidth="1"/>
    <col min="9484" max="9489" width="16" style="1" customWidth="1"/>
    <col min="9490" max="9497" width="8.85546875" style="1"/>
    <col min="9498" max="9498" width="8.140625" style="1" customWidth="1"/>
    <col min="9499" max="9500" width="8.85546875" style="1"/>
    <col min="9501" max="9501" width="8.42578125" style="1" customWidth="1"/>
    <col min="9502" max="9728" width="8.85546875" style="1"/>
    <col min="9729" max="9729" width="8.5703125" style="1" customWidth="1"/>
    <col min="9730" max="9730" width="16" style="1" customWidth="1"/>
    <col min="9731" max="9731" width="23.28515625" style="1" customWidth="1"/>
    <col min="9732" max="9738" width="16" style="1" customWidth="1"/>
    <col min="9739" max="9739" width="23.28515625" style="1" customWidth="1"/>
    <col min="9740" max="9745" width="16" style="1" customWidth="1"/>
    <col min="9746" max="9753" width="8.85546875" style="1"/>
    <col min="9754" max="9754" width="8.140625" style="1" customWidth="1"/>
    <col min="9755" max="9756" width="8.85546875" style="1"/>
    <col min="9757" max="9757" width="8.42578125" style="1" customWidth="1"/>
    <col min="9758" max="9984" width="8.85546875" style="1"/>
    <col min="9985" max="9985" width="8.5703125" style="1" customWidth="1"/>
    <col min="9986" max="9986" width="16" style="1" customWidth="1"/>
    <col min="9987" max="9987" width="23.28515625" style="1" customWidth="1"/>
    <col min="9988" max="9994" width="16" style="1" customWidth="1"/>
    <col min="9995" max="9995" width="23.28515625" style="1" customWidth="1"/>
    <col min="9996" max="10001" width="16" style="1" customWidth="1"/>
    <col min="10002" max="10009" width="8.85546875" style="1"/>
    <col min="10010" max="10010" width="8.140625" style="1" customWidth="1"/>
    <col min="10011" max="10012" width="8.85546875" style="1"/>
    <col min="10013" max="10013" width="8.42578125" style="1" customWidth="1"/>
    <col min="10014" max="10240" width="8.85546875" style="1"/>
    <col min="10241" max="10241" width="8.5703125" style="1" customWidth="1"/>
    <col min="10242" max="10242" width="16" style="1" customWidth="1"/>
    <col min="10243" max="10243" width="23.28515625" style="1" customWidth="1"/>
    <col min="10244" max="10250" width="16" style="1" customWidth="1"/>
    <col min="10251" max="10251" width="23.28515625" style="1" customWidth="1"/>
    <col min="10252" max="10257" width="16" style="1" customWidth="1"/>
    <col min="10258" max="10265" width="8.85546875" style="1"/>
    <col min="10266" max="10266" width="8.140625" style="1" customWidth="1"/>
    <col min="10267" max="10268" width="8.85546875" style="1"/>
    <col min="10269" max="10269" width="8.42578125" style="1" customWidth="1"/>
    <col min="10270" max="10496" width="8.85546875" style="1"/>
    <col min="10497" max="10497" width="8.5703125" style="1" customWidth="1"/>
    <col min="10498" max="10498" width="16" style="1" customWidth="1"/>
    <col min="10499" max="10499" width="23.28515625" style="1" customWidth="1"/>
    <col min="10500" max="10506" width="16" style="1" customWidth="1"/>
    <col min="10507" max="10507" width="23.28515625" style="1" customWidth="1"/>
    <col min="10508" max="10513" width="16" style="1" customWidth="1"/>
    <col min="10514" max="10521" width="8.85546875" style="1"/>
    <col min="10522" max="10522" width="8.140625" style="1" customWidth="1"/>
    <col min="10523" max="10524" width="8.85546875" style="1"/>
    <col min="10525" max="10525" width="8.42578125" style="1" customWidth="1"/>
    <col min="10526" max="10752" width="8.85546875" style="1"/>
    <col min="10753" max="10753" width="8.5703125" style="1" customWidth="1"/>
    <col min="10754" max="10754" width="16" style="1" customWidth="1"/>
    <col min="10755" max="10755" width="23.28515625" style="1" customWidth="1"/>
    <col min="10756" max="10762" width="16" style="1" customWidth="1"/>
    <col min="10763" max="10763" width="23.28515625" style="1" customWidth="1"/>
    <col min="10764" max="10769" width="16" style="1" customWidth="1"/>
    <col min="10770" max="10777" width="8.85546875" style="1"/>
    <col min="10778" max="10778" width="8.140625" style="1" customWidth="1"/>
    <col min="10779" max="10780" width="8.85546875" style="1"/>
    <col min="10781" max="10781" width="8.42578125" style="1" customWidth="1"/>
    <col min="10782" max="11008" width="8.85546875" style="1"/>
    <col min="11009" max="11009" width="8.5703125" style="1" customWidth="1"/>
    <col min="11010" max="11010" width="16" style="1" customWidth="1"/>
    <col min="11011" max="11011" width="23.28515625" style="1" customWidth="1"/>
    <col min="11012" max="11018" width="16" style="1" customWidth="1"/>
    <col min="11019" max="11019" width="23.28515625" style="1" customWidth="1"/>
    <col min="11020" max="11025" width="16" style="1" customWidth="1"/>
    <col min="11026" max="11033" width="8.85546875" style="1"/>
    <col min="11034" max="11034" width="8.140625" style="1" customWidth="1"/>
    <col min="11035" max="11036" width="8.85546875" style="1"/>
    <col min="11037" max="11037" width="8.42578125" style="1" customWidth="1"/>
    <col min="11038" max="11264" width="8.85546875" style="1"/>
    <col min="11265" max="11265" width="8.5703125" style="1" customWidth="1"/>
    <col min="11266" max="11266" width="16" style="1" customWidth="1"/>
    <col min="11267" max="11267" width="23.28515625" style="1" customWidth="1"/>
    <col min="11268" max="11274" width="16" style="1" customWidth="1"/>
    <col min="11275" max="11275" width="23.28515625" style="1" customWidth="1"/>
    <col min="11276" max="11281" width="16" style="1" customWidth="1"/>
    <col min="11282" max="11289" width="8.85546875" style="1"/>
    <col min="11290" max="11290" width="8.140625" style="1" customWidth="1"/>
    <col min="11291" max="11292" width="8.85546875" style="1"/>
    <col min="11293" max="11293" width="8.42578125" style="1" customWidth="1"/>
    <col min="11294" max="11520" width="8.85546875" style="1"/>
    <col min="11521" max="11521" width="8.5703125" style="1" customWidth="1"/>
    <col min="11522" max="11522" width="16" style="1" customWidth="1"/>
    <col min="11523" max="11523" width="23.28515625" style="1" customWidth="1"/>
    <col min="11524" max="11530" width="16" style="1" customWidth="1"/>
    <col min="11531" max="11531" width="23.28515625" style="1" customWidth="1"/>
    <col min="11532" max="11537" width="16" style="1" customWidth="1"/>
    <col min="11538" max="11545" width="8.85546875" style="1"/>
    <col min="11546" max="11546" width="8.140625" style="1" customWidth="1"/>
    <col min="11547" max="11548" width="8.85546875" style="1"/>
    <col min="11549" max="11549" width="8.42578125" style="1" customWidth="1"/>
    <col min="11550" max="11776" width="8.85546875" style="1"/>
    <col min="11777" max="11777" width="8.5703125" style="1" customWidth="1"/>
    <col min="11778" max="11778" width="16" style="1" customWidth="1"/>
    <col min="11779" max="11779" width="23.28515625" style="1" customWidth="1"/>
    <col min="11780" max="11786" width="16" style="1" customWidth="1"/>
    <col min="11787" max="11787" width="23.28515625" style="1" customWidth="1"/>
    <col min="11788" max="11793" width="16" style="1" customWidth="1"/>
    <col min="11794" max="11801" width="8.85546875" style="1"/>
    <col min="11802" max="11802" width="8.140625" style="1" customWidth="1"/>
    <col min="11803" max="11804" width="8.85546875" style="1"/>
    <col min="11805" max="11805" width="8.42578125" style="1" customWidth="1"/>
    <col min="11806" max="12032" width="8.85546875" style="1"/>
    <col min="12033" max="12033" width="8.5703125" style="1" customWidth="1"/>
    <col min="12034" max="12034" width="16" style="1" customWidth="1"/>
    <col min="12035" max="12035" width="23.28515625" style="1" customWidth="1"/>
    <col min="12036" max="12042" width="16" style="1" customWidth="1"/>
    <col min="12043" max="12043" width="23.28515625" style="1" customWidth="1"/>
    <col min="12044" max="12049" width="16" style="1" customWidth="1"/>
    <col min="12050" max="12057" width="8.85546875" style="1"/>
    <col min="12058" max="12058" width="8.140625" style="1" customWidth="1"/>
    <col min="12059" max="12060" width="8.85546875" style="1"/>
    <col min="12061" max="12061" width="8.42578125" style="1" customWidth="1"/>
    <col min="12062" max="12288" width="8.85546875" style="1"/>
    <col min="12289" max="12289" width="8.5703125" style="1" customWidth="1"/>
    <col min="12290" max="12290" width="16" style="1" customWidth="1"/>
    <col min="12291" max="12291" width="23.28515625" style="1" customWidth="1"/>
    <col min="12292" max="12298" width="16" style="1" customWidth="1"/>
    <col min="12299" max="12299" width="23.28515625" style="1" customWidth="1"/>
    <col min="12300" max="12305" width="16" style="1" customWidth="1"/>
    <col min="12306" max="12313" width="8.85546875" style="1"/>
    <col min="12314" max="12314" width="8.140625" style="1" customWidth="1"/>
    <col min="12315" max="12316" width="8.85546875" style="1"/>
    <col min="12317" max="12317" width="8.42578125" style="1" customWidth="1"/>
    <col min="12318" max="12544" width="8.85546875" style="1"/>
    <col min="12545" max="12545" width="8.5703125" style="1" customWidth="1"/>
    <col min="12546" max="12546" width="16" style="1" customWidth="1"/>
    <col min="12547" max="12547" width="23.28515625" style="1" customWidth="1"/>
    <col min="12548" max="12554" width="16" style="1" customWidth="1"/>
    <col min="12555" max="12555" width="23.28515625" style="1" customWidth="1"/>
    <col min="12556" max="12561" width="16" style="1" customWidth="1"/>
    <col min="12562" max="12569" width="8.85546875" style="1"/>
    <col min="12570" max="12570" width="8.140625" style="1" customWidth="1"/>
    <col min="12571" max="12572" width="8.85546875" style="1"/>
    <col min="12573" max="12573" width="8.42578125" style="1" customWidth="1"/>
    <col min="12574" max="12800" width="8.85546875" style="1"/>
    <col min="12801" max="12801" width="8.5703125" style="1" customWidth="1"/>
    <col min="12802" max="12802" width="16" style="1" customWidth="1"/>
    <col min="12803" max="12803" width="23.28515625" style="1" customWidth="1"/>
    <col min="12804" max="12810" width="16" style="1" customWidth="1"/>
    <col min="12811" max="12811" width="23.28515625" style="1" customWidth="1"/>
    <col min="12812" max="12817" width="16" style="1" customWidth="1"/>
    <col min="12818" max="12825" width="8.85546875" style="1"/>
    <col min="12826" max="12826" width="8.140625" style="1" customWidth="1"/>
    <col min="12827" max="12828" width="8.85546875" style="1"/>
    <col min="12829" max="12829" width="8.42578125" style="1" customWidth="1"/>
    <col min="12830" max="13056" width="8.85546875" style="1"/>
    <col min="13057" max="13057" width="8.5703125" style="1" customWidth="1"/>
    <col min="13058" max="13058" width="16" style="1" customWidth="1"/>
    <col min="13059" max="13059" width="23.28515625" style="1" customWidth="1"/>
    <col min="13060" max="13066" width="16" style="1" customWidth="1"/>
    <col min="13067" max="13067" width="23.28515625" style="1" customWidth="1"/>
    <col min="13068" max="13073" width="16" style="1" customWidth="1"/>
    <col min="13074" max="13081" width="8.85546875" style="1"/>
    <col min="13082" max="13082" width="8.140625" style="1" customWidth="1"/>
    <col min="13083" max="13084" width="8.85546875" style="1"/>
    <col min="13085" max="13085" width="8.42578125" style="1" customWidth="1"/>
    <col min="13086" max="13312" width="8.85546875" style="1"/>
    <col min="13313" max="13313" width="8.5703125" style="1" customWidth="1"/>
    <col min="13314" max="13314" width="16" style="1" customWidth="1"/>
    <col min="13315" max="13315" width="23.28515625" style="1" customWidth="1"/>
    <col min="13316" max="13322" width="16" style="1" customWidth="1"/>
    <col min="13323" max="13323" width="23.28515625" style="1" customWidth="1"/>
    <col min="13324" max="13329" width="16" style="1" customWidth="1"/>
    <col min="13330" max="13337" width="8.85546875" style="1"/>
    <col min="13338" max="13338" width="8.140625" style="1" customWidth="1"/>
    <col min="13339" max="13340" width="8.85546875" style="1"/>
    <col min="13341" max="13341" width="8.42578125" style="1" customWidth="1"/>
    <col min="13342" max="13568" width="8.85546875" style="1"/>
    <col min="13569" max="13569" width="8.5703125" style="1" customWidth="1"/>
    <col min="13570" max="13570" width="16" style="1" customWidth="1"/>
    <col min="13571" max="13571" width="23.28515625" style="1" customWidth="1"/>
    <col min="13572" max="13578" width="16" style="1" customWidth="1"/>
    <col min="13579" max="13579" width="23.28515625" style="1" customWidth="1"/>
    <col min="13580" max="13585" width="16" style="1" customWidth="1"/>
    <col min="13586" max="13593" width="8.85546875" style="1"/>
    <col min="13594" max="13594" width="8.140625" style="1" customWidth="1"/>
    <col min="13595" max="13596" width="8.85546875" style="1"/>
    <col min="13597" max="13597" width="8.42578125" style="1" customWidth="1"/>
    <col min="13598" max="13824" width="8.85546875" style="1"/>
    <col min="13825" max="13825" width="8.5703125" style="1" customWidth="1"/>
    <col min="13826" max="13826" width="16" style="1" customWidth="1"/>
    <col min="13827" max="13827" width="23.28515625" style="1" customWidth="1"/>
    <col min="13828" max="13834" width="16" style="1" customWidth="1"/>
    <col min="13835" max="13835" width="23.28515625" style="1" customWidth="1"/>
    <col min="13836" max="13841" width="16" style="1" customWidth="1"/>
    <col min="13842" max="13849" width="8.85546875" style="1"/>
    <col min="13850" max="13850" width="8.140625" style="1" customWidth="1"/>
    <col min="13851" max="13852" width="8.85546875" style="1"/>
    <col min="13853" max="13853" width="8.42578125" style="1" customWidth="1"/>
    <col min="13854" max="14080" width="8.85546875" style="1"/>
    <col min="14081" max="14081" width="8.5703125" style="1" customWidth="1"/>
    <col min="14082" max="14082" width="16" style="1" customWidth="1"/>
    <col min="14083" max="14083" width="23.28515625" style="1" customWidth="1"/>
    <col min="14084" max="14090" width="16" style="1" customWidth="1"/>
    <col min="14091" max="14091" width="23.28515625" style="1" customWidth="1"/>
    <col min="14092" max="14097" width="16" style="1" customWidth="1"/>
    <col min="14098" max="14105" width="8.85546875" style="1"/>
    <col min="14106" max="14106" width="8.140625" style="1" customWidth="1"/>
    <col min="14107" max="14108" width="8.85546875" style="1"/>
    <col min="14109" max="14109" width="8.42578125" style="1" customWidth="1"/>
    <col min="14110" max="14336" width="8.85546875" style="1"/>
    <col min="14337" max="14337" width="8.5703125" style="1" customWidth="1"/>
    <col min="14338" max="14338" width="16" style="1" customWidth="1"/>
    <col min="14339" max="14339" width="23.28515625" style="1" customWidth="1"/>
    <col min="14340" max="14346" width="16" style="1" customWidth="1"/>
    <col min="14347" max="14347" width="23.28515625" style="1" customWidth="1"/>
    <col min="14348" max="14353" width="16" style="1" customWidth="1"/>
    <col min="14354" max="14361" width="8.85546875" style="1"/>
    <col min="14362" max="14362" width="8.140625" style="1" customWidth="1"/>
    <col min="14363" max="14364" width="8.85546875" style="1"/>
    <col min="14365" max="14365" width="8.42578125" style="1" customWidth="1"/>
    <col min="14366" max="14592" width="8.85546875" style="1"/>
    <col min="14593" max="14593" width="8.5703125" style="1" customWidth="1"/>
    <col min="14594" max="14594" width="16" style="1" customWidth="1"/>
    <col min="14595" max="14595" width="23.28515625" style="1" customWidth="1"/>
    <col min="14596" max="14602" width="16" style="1" customWidth="1"/>
    <col min="14603" max="14603" width="23.28515625" style="1" customWidth="1"/>
    <col min="14604" max="14609" width="16" style="1" customWidth="1"/>
    <col min="14610" max="14617" width="8.85546875" style="1"/>
    <col min="14618" max="14618" width="8.140625" style="1" customWidth="1"/>
    <col min="14619" max="14620" width="8.85546875" style="1"/>
    <col min="14621" max="14621" width="8.42578125" style="1" customWidth="1"/>
    <col min="14622" max="14848" width="8.85546875" style="1"/>
    <col min="14849" max="14849" width="8.5703125" style="1" customWidth="1"/>
    <col min="14850" max="14850" width="16" style="1" customWidth="1"/>
    <col min="14851" max="14851" width="23.28515625" style="1" customWidth="1"/>
    <col min="14852" max="14858" width="16" style="1" customWidth="1"/>
    <col min="14859" max="14859" width="23.28515625" style="1" customWidth="1"/>
    <col min="14860" max="14865" width="16" style="1" customWidth="1"/>
    <col min="14866" max="14873" width="8.85546875" style="1"/>
    <col min="14874" max="14874" width="8.140625" style="1" customWidth="1"/>
    <col min="14875" max="14876" width="8.85546875" style="1"/>
    <col min="14877" max="14877" width="8.42578125" style="1" customWidth="1"/>
    <col min="14878" max="15104" width="8.85546875" style="1"/>
    <col min="15105" max="15105" width="8.5703125" style="1" customWidth="1"/>
    <col min="15106" max="15106" width="16" style="1" customWidth="1"/>
    <col min="15107" max="15107" width="23.28515625" style="1" customWidth="1"/>
    <col min="15108" max="15114" width="16" style="1" customWidth="1"/>
    <col min="15115" max="15115" width="23.28515625" style="1" customWidth="1"/>
    <col min="15116" max="15121" width="16" style="1" customWidth="1"/>
    <col min="15122" max="15129" width="8.85546875" style="1"/>
    <col min="15130" max="15130" width="8.140625" style="1" customWidth="1"/>
    <col min="15131" max="15132" width="8.85546875" style="1"/>
    <col min="15133" max="15133" width="8.42578125" style="1" customWidth="1"/>
    <col min="15134" max="15360" width="8.85546875" style="1"/>
    <col min="15361" max="15361" width="8.5703125" style="1" customWidth="1"/>
    <col min="15362" max="15362" width="16" style="1" customWidth="1"/>
    <col min="15363" max="15363" width="23.28515625" style="1" customWidth="1"/>
    <col min="15364" max="15370" width="16" style="1" customWidth="1"/>
    <col min="15371" max="15371" width="23.28515625" style="1" customWidth="1"/>
    <col min="15372" max="15377" width="16" style="1" customWidth="1"/>
    <col min="15378" max="15385" width="8.85546875" style="1"/>
    <col min="15386" max="15386" width="8.140625" style="1" customWidth="1"/>
    <col min="15387" max="15388" width="8.85546875" style="1"/>
    <col min="15389" max="15389" width="8.42578125" style="1" customWidth="1"/>
    <col min="15390" max="15616" width="8.85546875" style="1"/>
    <col min="15617" max="15617" width="8.5703125" style="1" customWidth="1"/>
    <col min="15618" max="15618" width="16" style="1" customWidth="1"/>
    <col min="15619" max="15619" width="23.28515625" style="1" customWidth="1"/>
    <col min="15620" max="15626" width="16" style="1" customWidth="1"/>
    <col min="15627" max="15627" width="23.28515625" style="1" customWidth="1"/>
    <col min="15628" max="15633" width="16" style="1" customWidth="1"/>
    <col min="15634" max="15641" width="8.85546875" style="1"/>
    <col min="15642" max="15642" width="8.140625" style="1" customWidth="1"/>
    <col min="15643" max="15644" width="8.85546875" style="1"/>
    <col min="15645" max="15645" width="8.42578125" style="1" customWidth="1"/>
    <col min="15646" max="15872" width="8.85546875" style="1"/>
    <col min="15873" max="15873" width="8.5703125" style="1" customWidth="1"/>
    <col min="15874" max="15874" width="16" style="1" customWidth="1"/>
    <col min="15875" max="15875" width="23.28515625" style="1" customWidth="1"/>
    <col min="15876" max="15882" width="16" style="1" customWidth="1"/>
    <col min="15883" max="15883" width="23.28515625" style="1" customWidth="1"/>
    <col min="15884" max="15889" width="16" style="1" customWidth="1"/>
    <col min="15890" max="15897" width="8.85546875" style="1"/>
    <col min="15898" max="15898" width="8.140625" style="1" customWidth="1"/>
    <col min="15899" max="15900" width="8.85546875" style="1"/>
    <col min="15901" max="15901" width="8.42578125" style="1" customWidth="1"/>
    <col min="15902" max="16128" width="8.85546875" style="1"/>
    <col min="16129" max="16129" width="8.5703125" style="1" customWidth="1"/>
    <col min="16130" max="16130" width="16" style="1" customWidth="1"/>
    <col min="16131" max="16131" width="23.28515625" style="1" customWidth="1"/>
    <col min="16132" max="16138" width="16" style="1" customWidth="1"/>
    <col min="16139" max="16139" width="23.28515625" style="1" customWidth="1"/>
    <col min="16140" max="16145" width="16" style="1" customWidth="1"/>
    <col min="16146" max="16153" width="8.85546875" style="1"/>
    <col min="16154" max="16154" width="8.140625" style="1" customWidth="1"/>
    <col min="16155" max="16156" width="8.85546875" style="1"/>
    <col min="16157" max="16157" width="8.42578125" style="1" customWidth="1"/>
    <col min="16158" max="16384" width="8.85546875" style="1"/>
  </cols>
  <sheetData>
    <row r="1" spans="1:58" s="2" customFormat="1" x14ac:dyDescent="0.25">
      <c r="A1" s="46" t="s">
        <v>2748</v>
      </c>
      <c r="B1" s="16"/>
      <c r="C1" s="16"/>
      <c r="D1" s="16"/>
      <c r="E1" s="16"/>
      <c r="F1" s="16"/>
      <c r="G1" s="16"/>
      <c r="H1" s="124" t="s">
        <v>68</v>
      </c>
      <c r="I1" s="638" t="s">
        <v>67</v>
      </c>
      <c r="J1" s="640"/>
    </row>
    <row r="2" spans="1:58" s="2" customFormat="1" x14ac:dyDescent="0.25">
      <c r="A2" s="189" t="s">
        <v>624</v>
      </c>
      <c r="B2" s="16"/>
      <c r="C2" s="16"/>
      <c r="D2" s="16"/>
      <c r="E2" s="16"/>
      <c r="F2" s="16"/>
      <c r="I2" s="457" t="s">
        <v>452</v>
      </c>
      <c r="J2" s="153"/>
    </row>
    <row r="3" spans="1:58" s="2" customFormat="1" x14ac:dyDescent="0.25">
      <c r="A3" s="37"/>
      <c r="B3" s="16"/>
      <c r="C3" s="16"/>
      <c r="D3" s="16"/>
      <c r="E3" s="16"/>
      <c r="F3" s="16"/>
      <c r="I3" s="155" t="s">
        <v>322</v>
      </c>
      <c r="J3" s="153"/>
    </row>
    <row r="4" spans="1:58" s="83" customFormat="1" ht="14.45" customHeight="1" x14ac:dyDescent="0.2">
      <c r="A4" s="103"/>
      <c r="B4" s="628" t="s">
        <v>215</v>
      </c>
      <c r="C4" s="628"/>
      <c r="D4" s="628"/>
      <c r="E4" s="628"/>
      <c r="F4" s="628" t="s">
        <v>125</v>
      </c>
      <c r="G4" s="628"/>
      <c r="H4" s="628"/>
      <c r="I4" s="628"/>
      <c r="J4" s="628" t="s">
        <v>2678</v>
      </c>
      <c r="K4" s="628"/>
      <c r="L4" s="628"/>
      <c r="M4" s="628"/>
      <c r="N4" s="628" t="s">
        <v>354</v>
      </c>
      <c r="O4" s="628"/>
      <c r="P4" s="628"/>
      <c r="Q4" s="628"/>
    </row>
    <row r="5" spans="1:58" s="83" customFormat="1" ht="14.45" customHeight="1" x14ac:dyDescent="0.2">
      <c r="A5" s="112"/>
      <c r="B5" s="609" t="s">
        <v>349</v>
      </c>
      <c r="C5" s="637" t="s">
        <v>350</v>
      </c>
      <c r="D5" s="637"/>
      <c r="E5" s="637"/>
      <c r="F5" s="609" t="s">
        <v>349</v>
      </c>
      <c r="G5" s="637" t="s">
        <v>350</v>
      </c>
      <c r="H5" s="637"/>
      <c r="I5" s="637"/>
      <c r="J5" s="609" t="s">
        <v>349</v>
      </c>
      <c r="K5" s="637" t="s">
        <v>350</v>
      </c>
      <c r="L5" s="637"/>
      <c r="M5" s="637"/>
      <c r="N5" s="609" t="s">
        <v>349</v>
      </c>
      <c r="O5" s="637" t="s">
        <v>350</v>
      </c>
      <c r="P5" s="637"/>
      <c r="Q5" s="637"/>
    </row>
    <row r="6" spans="1:58" s="104" customFormat="1" ht="51" x14ac:dyDescent="0.2">
      <c r="A6" s="172" t="s">
        <v>69</v>
      </c>
      <c r="B6" s="609"/>
      <c r="C6" s="115" t="s">
        <v>351</v>
      </c>
      <c r="D6" s="115" t="s">
        <v>352</v>
      </c>
      <c r="E6" s="115" t="s">
        <v>353</v>
      </c>
      <c r="F6" s="609"/>
      <c r="G6" s="115" t="s">
        <v>351</v>
      </c>
      <c r="H6" s="115" t="s">
        <v>352</v>
      </c>
      <c r="I6" s="115" t="s">
        <v>353</v>
      </c>
      <c r="J6" s="609"/>
      <c r="K6" s="115" t="s">
        <v>351</v>
      </c>
      <c r="L6" s="115" t="s">
        <v>352</v>
      </c>
      <c r="M6" s="115" t="s">
        <v>353</v>
      </c>
      <c r="N6" s="609"/>
      <c r="O6" s="115" t="s">
        <v>351</v>
      </c>
      <c r="P6" s="115" t="s">
        <v>352</v>
      </c>
      <c r="Q6" s="115" t="s">
        <v>353</v>
      </c>
      <c r="R6" s="83"/>
      <c r="S6" s="83"/>
      <c r="T6" s="83"/>
      <c r="U6" s="83"/>
      <c r="V6" s="83"/>
      <c r="W6" s="83"/>
      <c r="X6" s="83"/>
      <c r="Y6" s="83"/>
      <c r="Z6" s="83"/>
    </row>
    <row r="7" spans="1:58" s="83" customFormat="1" ht="14.45" customHeight="1" x14ac:dyDescent="0.2">
      <c r="A7" s="30" t="s">
        <v>30</v>
      </c>
      <c r="B7" s="25">
        <f>VLOOKUP($I$1,'Table 21 Data'!$A$7:$Q$44,AE$7,0)</f>
        <v>2505274</v>
      </c>
      <c r="C7" s="25">
        <f>VLOOKUP($I$1,'Table 21 Data'!$A$7:$Q$44,AF$7,0)</f>
        <v>1710351</v>
      </c>
      <c r="D7" s="25">
        <f>VLOOKUP($I$1,'Table 21 Data'!$A$7:$Q$44,AG$7,0)</f>
        <v>685603</v>
      </c>
      <c r="E7" s="25">
        <f>VLOOKUP($I$1,'Table 21 Data'!$A$7:$Q$44,AH$7,0)</f>
        <v>109320</v>
      </c>
      <c r="F7" s="25">
        <f>VLOOKUP($I$1,'Table 21 Data'!$A$7:$Q$44,AI$7,0)</f>
        <v>1217559</v>
      </c>
      <c r="G7" s="25">
        <f>VLOOKUP($I$1,'Table 21 Data'!$A$7:$Q$44,AJ$7,0)</f>
        <v>1086301</v>
      </c>
      <c r="H7" s="25">
        <f>VLOOKUP($I$1,'Table 21 Data'!$A$7:$Q$44,AK$7,0)</f>
        <v>113376</v>
      </c>
      <c r="I7" s="25">
        <f>VLOOKUP($I$1,'Table 21 Data'!$A$7:$Q$44,AL$7,0)</f>
        <v>17882</v>
      </c>
      <c r="J7" s="25">
        <f>VLOOKUP($I$1,'Table 21 Data'!$A$7:$Q$44,AM$7,0)</f>
        <v>769996</v>
      </c>
      <c r="K7" s="25">
        <f>VLOOKUP($I$1,'Table 21 Data'!$A$7:$Q$44,AN$7,0)</f>
        <v>307603</v>
      </c>
      <c r="L7" s="25">
        <f>VLOOKUP($I$1,'Table 21 Data'!$A$7:$Q$44,AO$7,0)</f>
        <v>457772</v>
      </c>
      <c r="M7" s="25">
        <f>VLOOKUP($I$1,'Table 21 Data'!$A$7:$Q$44,AP$7,0)</f>
        <v>4621</v>
      </c>
      <c r="N7" s="25">
        <f>VLOOKUP($I$1,'Table 21 Data'!$A$7:$Q$44,AQ$7,0)</f>
        <v>517719</v>
      </c>
      <c r="O7" s="25">
        <f>VLOOKUP($I$1,'Table 21 Data'!$A$7:$Q$44,AR$7,0)</f>
        <v>316447</v>
      </c>
      <c r="P7" s="25">
        <f>VLOOKUP($I$1,'Table 21 Data'!$A$7:$Q$44,AS$7,0)</f>
        <v>114455</v>
      </c>
      <c r="Q7" s="25">
        <f>VLOOKUP($I$1,'Table 21 Data'!$A$7:$Q$44,AT$7,0)</f>
        <v>86817</v>
      </c>
      <c r="AE7" s="83">
        <v>2</v>
      </c>
      <c r="AF7" s="83">
        <v>3</v>
      </c>
      <c r="AG7" s="83">
        <v>4</v>
      </c>
      <c r="AH7" s="83">
        <v>5</v>
      </c>
      <c r="AI7" s="83">
        <v>6</v>
      </c>
      <c r="AJ7" s="83">
        <v>7</v>
      </c>
      <c r="AK7" s="83">
        <v>8</v>
      </c>
      <c r="AL7" s="83">
        <v>9</v>
      </c>
      <c r="AM7" s="83">
        <v>10</v>
      </c>
      <c r="AN7" s="83">
        <v>11</v>
      </c>
      <c r="AO7" s="83">
        <v>12</v>
      </c>
      <c r="AP7" s="83">
        <v>13</v>
      </c>
      <c r="AQ7" s="83">
        <v>14</v>
      </c>
      <c r="AR7" s="83">
        <v>15</v>
      </c>
      <c r="AS7" s="83">
        <v>16</v>
      </c>
      <c r="AT7" s="83">
        <v>17</v>
      </c>
      <c r="AU7" s="83">
        <v>18</v>
      </c>
      <c r="AV7" s="83">
        <v>19</v>
      </c>
      <c r="AW7" s="83">
        <v>20</v>
      </c>
      <c r="AX7" s="83">
        <v>21</v>
      </c>
      <c r="AY7" s="83">
        <v>22</v>
      </c>
      <c r="AZ7" s="83">
        <v>23</v>
      </c>
      <c r="BA7" s="83">
        <v>24</v>
      </c>
      <c r="BB7" s="83">
        <v>25</v>
      </c>
      <c r="BC7" s="83">
        <v>26</v>
      </c>
      <c r="BD7" s="83">
        <v>27</v>
      </c>
      <c r="BE7" s="83">
        <v>28</v>
      </c>
      <c r="BF7" s="83">
        <v>29</v>
      </c>
    </row>
    <row r="8" spans="1:58" s="83" customFormat="1" ht="12.75" x14ac:dyDescent="0.2">
      <c r="A8" s="109" t="s">
        <v>4</v>
      </c>
      <c r="B8" s="106">
        <f>VLOOKUP($I$1,'Table 21 Data'!$S$7:$AI$44,AE$7,0)</f>
        <v>2761129</v>
      </c>
      <c r="C8" s="106">
        <f>VLOOKUP($I$1,'Table 21 Data'!$S$7:$AI$44,AF$7,0)</f>
        <v>1774429</v>
      </c>
      <c r="D8" s="106">
        <f>VLOOKUP($I$1,'Table 21 Data'!$S$7:$AI$44,AG$7,0)</f>
        <v>911862</v>
      </c>
      <c r="E8" s="106">
        <f>VLOOKUP($I$1,'Table 21 Data'!$S$7:$AI$44,AH$7,0)</f>
        <v>74838</v>
      </c>
      <c r="F8" s="106">
        <f>VLOOKUP($I$1,'Table 21 Data'!$S$7:$AI$44,AI$7,0)</f>
        <v>1579177</v>
      </c>
      <c r="G8" s="106">
        <f>VLOOKUP($I$1,'Table 21 Data'!$S$7:$AI$44,AJ$7,0)</f>
        <v>1291179</v>
      </c>
      <c r="H8" s="106">
        <f>VLOOKUP($I$1,'Table 21 Data'!$S$7:$AI$44,AK$7,0)</f>
        <v>277990</v>
      </c>
      <c r="I8" s="106">
        <f>VLOOKUP($I$1,'Table 21 Data'!$S$7:$AI$44,AL$7,0)</f>
        <v>10008</v>
      </c>
      <c r="J8" s="106">
        <f>VLOOKUP($I$1,'Table 21 Data'!$S$7:$AI$44,AM$7,0)</f>
        <v>644510</v>
      </c>
      <c r="K8" s="106">
        <f>VLOOKUP($I$1,'Table 21 Data'!$S$7:$AI$44,AN$7,0)</f>
        <v>207819</v>
      </c>
      <c r="L8" s="106">
        <f>VLOOKUP($I$1,'Table 21 Data'!$S$7:$AI$44,AO$7,0)</f>
        <v>431200</v>
      </c>
      <c r="M8" s="106">
        <f>VLOOKUP($I$1,'Table 21 Data'!$S$7:$AI$44,AP$7,0)</f>
        <v>5491</v>
      </c>
      <c r="N8" s="106">
        <f>VLOOKUP($I$1,'Table 21 Data'!$S$7:$AI$44,AQ$7,0)</f>
        <v>537442</v>
      </c>
      <c r="O8" s="106">
        <f>VLOOKUP($I$1,'Table 21 Data'!$S$7:$AI$44,AR$7,0)</f>
        <v>275431</v>
      </c>
      <c r="P8" s="106">
        <f>VLOOKUP($I$1,'Table 21 Data'!$S$7:$AI$44,AS$7,0)</f>
        <v>202672</v>
      </c>
      <c r="Q8" s="106">
        <f>VLOOKUP($I$1,'Table 21 Data'!$S$7:$AI$44,AT$7,0)</f>
        <v>59339</v>
      </c>
    </row>
    <row r="9" spans="1:58" s="83" customFormat="1" ht="14.45" customHeight="1" x14ac:dyDescent="0.2">
      <c r="A9" s="30" t="s">
        <v>3</v>
      </c>
      <c r="B9" s="25">
        <f>VLOOKUP($I$1,'Table 21 Data'!$AK$7:$BA$44,AE$7,0)</f>
        <v>3015997</v>
      </c>
      <c r="C9" s="25">
        <f>VLOOKUP($I$1,'Table 21 Data'!$AK$7:$BA$44,AF$7,0)</f>
        <v>1947030</v>
      </c>
      <c r="D9" s="25">
        <f>VLOOKUP($I$1,'Table 21 Data'!$AK$7:$BA$44,AG$7,0)</f>
        <v>988528</v>
      </c>
      <c r="E9" s="25">
        <f>VLOOKUP($I$1,'Table 21 Data'!$AK$7:$BA$44,AH$7,0)</f>
        <v>51175</v>
      </c>
      <c r="F9" s="25">
        <f>VLOOKUP($I$1,'Table 21 Data'!$AK$7:$BA$44,AI$7,0)</f>
        <v>1704719</v>
      </c>
      <c r="G9" s="25">
        <f>VLOOKUP($I$1,'Table 21 Data'!$AK$7:$BA$44,AJ$7,0)</f>
        <v>1377236</v>
      </c>
      <c r="H9" s="25">
        <f>VLOOKUP($I$1,'Table 21 Data'!$AK$7:$BA$44,AK$7,0)</f>
        <v>312325</v>
      </c>
      <c r="I9" s="25">
        <f>VLOOKUP($I$1,'Table 21 Data'!$AK$7:$BA$44,AL$7,0)</f>
        <v>11821</v>
      </c>
      <c r="J9" s="25">
        <f>VLOOKUP($I$1,'Table 21 Data'!$AK$7:$BA$44,AM$7,0)</f>
        <v>790371</v>
      </c>
      <c r="K9" s="25">
        <f>VLOOKUP($I$1,'Table 21 Data'!$AK$7:$BA$44,AN$7,0)</f>
        <v>288813</v>
      </c>
      <c r="L9" s="25">
        <f>VLOOKUP($I$1,'Table 21 Data'!$AK$7:$BA$44,AO$7,0)</f>
        <v>485075</v>
      </c>
      <c r="M9" s="25">
        <f>VLOOKUP($I$1,'Table 21 Data'!$AK$7:$BA$44,AP$7,0)</f>
        <v>4619</v>
      </c>
      <c r="N9" s="25">
        <f>VLOOKUP($I$1,'Table 21 Data'!$AK$7:$BA$44,AQ$7,0)</f>
        <v>467083</v>
      </c>
      <c r="O9" s="25">
        <f>VLOOKUP($I$1,'Table 21 Data'!$AK$7:$BA$44,AR$7,0)</f>
        <v>254496</v>
      </c>
      <c r="P9" s="25">
        <f>VLOOKUP($I$1,'Table 21 Data'!$AK$7:$BA$44,AS$7,0)</f>
        <v>168806</v>
      </c>
      <c r="Q9" s="25">
        <f>VLOOKUP($I$1,'Table 21 Data'!$AK$7:$BA$44,AT$7,0)</f>
        <v>30879</v>
      </c>
    </row>
    <row r="10" spans="1:58" s="83" customFormat="1" ht="12.75" x14ac:dyDescent="0.2">
      <c r="A10" s="109" t="s">
        <v>1</v>
      </c>
      <c r="B10" s="106">
        <f>VLOOKUP($I$1,'Table 21 Data'!$BC$7:$BS$44,AE$7,0)</f>
        <v>3266173</v>
      </c>
      <c r="C10" s="106">
        <f>VLOOKUP($I$1,'Table 21 Data'!$BC$7:$BS$44,AF$7,0)</f>
        <v>1988457</v>
      </c>
      <c r="D10" s="106">
        <f>VLOOKUP($I$1,'Table 21 Data'!$BC$7:$BS$44,AG$7,0)</f>
        <v>1219534</v>
      </c>
      <c r="E10" s="106">
        <f>VLOOKUP($I$1,'Table 21 Data'!$BC$7:$BS$44,AH$7,0)</f>
        <v>58182</v>
      </c>
      <c r="F10" s="106">
        <f>VLOOKUP($I$1,'Table 21 Data'!$BC$7:$BS$44,AI$7,0)</f>
        <v>1618315</v>
      </c>
      <c r="G10" s="106">
        <f>VLOOKUP($I$1,'Table 21 Data'!$BC$7:$BS$44,AJ$7,0)</f>
        <v>1276998</v>
      </c>
      <c r="H10" s="106">
        <f>VLOOKUP($I$1,'Table 21 Data'!$BC$7:$BS$44,AK$7,0)</f>
        <v>330127</v>
      </c>
      <c r="I10" s="106">
        <f>VLOOKUP($I$1,'Table 21 Data'!$BC$7:$BS$44,AL$7,0)</f>
        <v>11190</v>
      </c>
      <c r="J10" s="106">
        <f>VLOOKUP($I$1,'Table 21 Data'!$BC$7:$BS$44,AM$7,0)</f>
        <v>785993</v>
      </c>
      <c r="K10" s="106">
        <f>VLOOKUP($I$1,'Table 21 Data'!$BC$7:$BS$44,AN$7,0)</f>
        <v>279004</v>
      </c>
      <c r="L10" s="106">
        <f>VLOOKUP($I$1,'Table 21 Data'!$BC$7:$BS$44,AO$7,0)</f>
        <v>502445</v>
      </c>
      <c r="M10" s="106">
        <f>VLOOKUP($I$1,'Table 21 Data'!$BC$7:$BS$44,AP$7,0)</f>
        <v>4544</v>
      </c>
      <c r="N10" s="106">
        <f>VLOOKUP($I$1,'Table 21 Data'!$BC$7:$BS$44,AQ$7,0)</f>
        <v>861865</v>
      </c>
      <c r="O10" s="106">
        <f>VLOOKUP($I$1,'Table 21 Data'!$BC$7:$BS$44,AR$7,0)</f>
        <v>432455</v>
      </c>
      <c r="P10" s="106">
        <f>VLOOKUP($I$1,'Table 21 Data'!$BC$7:$BS$44,AS$7,0)</f>
        <v>386962</v>
      </c>
      <c r="Q10" s="106">
        <f>VLOOKUP($I$1,'Table 21 Data'!$BC$7:$BS$44,AT$7,0)</f>
        <v>42448</v>
      </c>
    </row>
    <row r="11" spans="1:58" s="83" customFormat="1" ht="12.75" x14ac:dyDescent="0.2">
      <c r="A11" s="121"/>
      <c r="B11" s="113"/>
      <c r="C11" s="113"/>
      <c r="D11" s="113"/>
      <c r="E11" s="113"/>
      <c r="F11" s="113"/>
      <c r="G11" s="113"/>
      <c r="H11" s="113"/>
      <c r="I11" s="113"/>
      <c r="J11" s="113"/>
      <c r="K11" s="113"/>
      <c r="L11" s="113"/>
      <c r="M11" s="113"/>
      <c r="N11" s="113"/>
      <c r="O11" s="113"/>
      <c r="P11" s="113"/>
      <c r="Q11" s="113"/>
    </row>
    <row r="12" spans="1:58" s="83" customFormat="1" ht="14.45" customHeight="1" x14ac:dyDescent="0.2">
      <c r="A12" s="103"/>
      <c r="B12" s="628" t="s">
        <v>215</v>
      </c>
      <c r="C12" s="628"/>
      <c r="D12" s="628"/>
      <c r="E12" s="628"/>
      <c r="F12" s="628" t="s">
        <v>125</v>
      </c>
      <c r="G12" s="628"/>
      <c r="H12" s="628"/>
      <c r="I12" s="628"/>
      <c r="J12" s="628" t="s">
        <v>2678</v>
      </c>
      <c r="K12" s="628"/>
      <c r="L12" s="628"/>
      <c r="M12" s="628"/>
      <c r="N12" s="628" t="s">
        <v>354</v>
      </c>
      <c r="O12" s="628"/>
      <c r="P12" s="628"/>
      <c r="Q12" s="628"/>
    </row>
    <row r="13" spans="1:58" s="83" customFormat="1" ht="14.45" customHeight="1" x14ac:dyDescent="0.2">
      <c r="A13" s="112"/>
      <c r="B13" s="609" t="s">
        <v>349</v>
      </c>
      <c r="C13" s="637" t="s">
        <v>350</v>
      </c>
      <c r="D13" s="637"/>
      <c r="E13" s="637"/>
      <c r="F13" s="609" t="s">
        <v>349</v>
      </c>
      <c r="G13" s="637" t="s">
        <v>350</v>
      </c>
      <c r="H13" s="637"/>
      <c r="I13" s="637"/>
      <c r="J13" s="609" t="s">
        <v>349</v>
      </c>
      <c r="K13" s="637" t="s">
        <v>350</v>
      </c>
      <c r="L13" s="637"/>
      <c r="M13" s="637"/>
      <c r="N13" s="609" t="s">
        <v>349</v>
      </c>
      <c r="O13" s="637" t="s">
        <v>350</v>
      </c>
      <c r="P13" s="637"/>
      <c r="Q13" s="637"/>
    </row>
    <row r="14" spans="1:58" s="83" customFormat="1" ht="51" x14ac:dyDescent="0.2">
      <c r="A14" s="172" t="s">
        <v>123</v>
      </c>
      <c r="B14" s="609"/>
      <c r="C14" s="115" t="s">
        <v>351</v>
      </c>
      <c r="D14" s="115" t="s">
        <v>352</v>
      </c>
      <c r="E14" s="115" t="s">
        <v>353</v>
      </c>
      <c r="F14" s="609"/>
      <c r="G14" s="115" t="s">
        <v>351</v>
      </c>
      <c r="H14" s="115" t="s">
        <v>352</v>
      </c>
      <c r="I14" s="115" t="s">
        <v>353</v>
      </c>
      <c r="J14" s="609"/>
      <c r="K14" s="115" t="s">
        <v>351</v>
      </c>
      <c r="L14" s="115" t="s">
        <v>352</v>
      </c>
      <c r="M14" s="115" t="s">
        <v>353</v>
      </c>
      <c r="N14" s="609"/>
      <c r="O14" s="115" t="s">
        <v>351</v>
      </c>
      <c r="P14" s="115" t="s">
        <v>352</v>
      </c>
      <c r="Q14" s="115" t="s">
        <v>353</v>
      </c>
    </row>
    <row r="15" spans="1:58" s="83" customFormat="1" ht="14.45" customHeight="1" x14ac:dyDescent="0.2">
      <c r="A15" s="30" t="s">
        <v>30</v>
      </c>
      <c r="B15" s="32">
        <v>1</v>
      </c>
      <c r="C15" s="32">
        <f>C7/$B7</f>
        <v>0.68270017570932362</v>
      </c>
      <c r="D15" s="32">
        <f t="shared" ref="C15:Q18" si="0">D7/$B7</f>
        <v>0.27366387868153341</v>
      </c>
      <c r="E15" s="32">
        <f t="shared" si="0"/>
        <v>4.3635945609142954E-2</v>
      </c>
      <c r="F15" s="32">
        <f t="shared" si="0"/>
        <v>0.48599833790635277</v>
      </c>
      <c r="G15" s="32">
        <f t="shared" si="0"/>
        <v>0.43360566548808632</v>
      </c>
      <c r="H15" s="32">
        <f t="shared" si="0"/>
        <v>4.5254930199251656E-2</v>
      </c>
      <c r="I15" s="32">
        <f>I7/$B7</f>
        <v>7.1377422190147663E-3</v>
      </c>
      <c r="J15" s="32">
        <f t="shared" ref="J15:Q15" si="1">J7/$B7</f>
        <v>0.30735001440960152</v>
      </c>
      <c r="K15" s="32">
        <f t="shared" si="1"/>
        <v>0.12278217871578119</v>
      </c>
      <c r="L15" s="32">
        <f t="shared" si="1"/>
        <v>0.18272332686963583</v>
      </c>
      <c r="M15" s="32">
        <f t="shared" si="1"/>
        <v>1.8445088241845003E-3</v>
      </c>
      <c r="N15" s="32">
        <f t="shared" si="1"/>
        <v>0.20665164768404573</v>
      </c>
      <c r="O15" s="32">
        <f t="shared" si="1"/>
        <v>0.12631233150545609</v>
      </c>
      <c r="P15" s="32">
        <f t="shared" si="1"/>
        <v>4.5685621612645964E-2</v>
      </c>
      <c r="Q15" s="32">
        <f t="shared" si="1"/>
        <v>3.4653694565943687E-2</v>
      </c>
    </row>
    <row r="16" spans="1:58" s="104" customFormat="1" ht="12.75" x14ac:dyDescent="0.2">
      <c r="A16" s="109" t="s">
        <v>4</v>
      </c>
      <c r="B16" s="111">
        <v>1</v>
      </c>
      <c r="C16" s="111">
        <f t="shared" si="0"/>
        <v>0.64264617842918603</v>
      </c>
      <c r="D16" s="111">
        <f t="shared" si="0"/>
        <v>0.33024969134002796</v>
      </c>
      <c r="E16" s="111">
        <f t="shared" si="0"/>
        <v>2.710413023078603E-2</v>
      </c>
      <c r="F16" s="111">
        <f t="shared" si="0"/>
        <v>0.57193162651944185</v>
      </c>
      <c r="G16" s="111">
        <f t="shared" si="0"/>
        <v>0.4676271916306699</v>
      </c>
      <c r="H16" s="111">
        <f t="shared" si="0"/>
        <v>0.10067983060552405</v>
      </c>
      <c r="I16" s="111">
        <f t="shared" si="0"/>
        <v>3.6246042832479035E-3</v>
      </c>
      <c r="J16" s="111">
        <f t="shared" si="0"/>
        <v>0.23342263255356777</v>
      </c>
      <c r="K16" s="111">
        <f t="shared" si="0"/>
        <v>7.526595099323502E-2</v>
      </c>
      <c r="L16" s="111">
        <f t="shared" si="0"/>
        <v>0.15616800229181613</v>
      </c>
      <c r="M16" s="111">
        <f t="shared" si="0"/>
        <v>1.9886792685166106E-3</v>
      </c>
      <c r="N16" s="111">
        <f t="shared" si="0"/>
        <v>0.19464574092699038</v>
      </c>
      <c r="O16" s="111">
        <f t="shared" si="0"/>
        <v>9.9753035805281096E-2</v>
      </c>
      <c r="P16" s="111">
        <f t="shared" si="0"/>
        <v>7.3401858442687762E-2</v>
      </c>
      <c r="Q16" s="111">
        <f t="shared" si="0"/>
        <v>2.1490846679021517E-2</v>
      </c>
      <c r="R16" s="83"/>
      <c r="S16" s="83"/>
      <c r="T16" s="83"/>
      <c r="U16" s="83"/>
      <c r="V16" s="83"/>
      <c r="W16" s="83"/>
      <c r="X16" s="83"/>
      <c r="Y16" s="83"/>
      <c r="Z16" s="83"/>
    </row>
    <row r="17" spans="1:17" s="83" customFormat="1" ht="12.75" x14ac:dyDescent="0.2">
      <c r="A17" s="30" t="s">
        <v>3</v>
      </c>
      <c r="B17" s="32">
        <v>1</v>
      </c>
      <c r="C17" s="32">
        <f t="shared" si="0"/>
        <v>0.64556761827017728</v>
      </c>
      <c r="D17" s="32">
        <f t="shared" si="0"/>
        <v>0.32776159923235998</v>
      </c>
      <c r="E17" s="32">
        <f t="shared" si="0"/>
        <v>1.69678550741264E-2</v>
      </c>
      <c r="F17" s="32">
        <f t="shared" si="0"/>
        <v>0.56522569485314478</v>
      </c>
      <c r="G17" s="32">
        <f t="shared" si="0"/>
        <v>0.45664369029544788</v>
      </c>
      <c r="H17" s="32">
        <f t="shared" si="0"/>
        <v>0.10355613748952668</v>
      </c>
      <c r="I17" s="32">
        <f t="shared" si="0"/>
        <v>3.9194336068636669E-3</v>
      </c>
      <c r="J17" s="32">
        <f t="shared" si="0"/>
        <v>0.26205961080200013</v>
      </c>
      <c r="K17" s="32">
        <f t="shared" si="0"/>
        <v>9.5760373766950027E-2</v>
      </c>
      <c r="L17" s="32">
        <f t="shared" si="0"/>
        <v>0.16083404592245948</v>
      </c>
      <c r="M17" s="32">
        <f t="shared" si="0"/>
        <v>1.5315001971155807E-3</v>
      </c>
      <c r="N17" s="32">
        <f t="shared" si="0"/>
        <v>0.15486852274720433</v>
      </c>
      <c r="O17" s="32">
        <f t="shared" si="0"/>
        <v>8.4382046799118163E-2</v>
      </c>
      <c r="P17" s="32">
        <f t="shared" si="0"/>
        <v>5.5970214824484242E-2</v>
      </c>
      <c r="Q17" s="32">
        <f t="shared" si="0"/>
        <v>1.0238405409554452E-2</v>
      </c>
    </row>
    <row r="18" spans="1:17" s="83" customFormat="1" ht="12.75" x14ac:dyDescent="0.2">
      <c r="A18" s="109" t="s">
        <v>1</v>
      </c>
      <c r="B18" s="111">
        <v>1</v>
      </c>
      <c r="C18" s="111">
        <f t="shared" si="0"/>
        <v>0.60880333038084633</v>
      </c>
      <c r="D18" s="111">
        <f t="shared" si="0"/>
        <v>0.37338316127161664</v>
      </c>
      <c r="E18" s="111">
        <f t="shared" si="0"/>
        <v>1.7813508347537012E-2</v>
      </c>
      <c r="F18" s="111">
        <f t="shared" si="0"/>
        <v>0.49547742878285994</v>
      </c>
      <c r="G18" s="111">
        <f t="shared" si="0"/>
        <v>0.39097684047966841</v>
      </c>
      <c r="H18" s="111">
        <f t="shared" si="0"/>
        <v>0.10107456034937524</v>
      </c>
      <c r="I18" s="111">
        <f t="shared" si="0"/>
        <v>3.4260279538162858E-3</v>
      </c>
      <c r="J18" s="111">
        <f t="shared" si="0"/>
        <v>0.24064646912456872</v>
      </c>
      <c r="K18" s="111">
        <f t="shared" si="0"/>
        <v>8.5422296981819398E-2</v>
      </c>
      <c r="L18" s="111">
        <f t="shared" si="0"/>
        <v>0.15383294148840249</v>
      </c>
      <c r="M18" s="111">
        <f t="shared" si="0"/>
        <v>1.3912306543468456E-3</v>
      </c>
      <c r="N18" s="111">
        <f t="shared" si="0"/>
        <v>0.26387610209257134</v>
      </c>
      <c r="O18" s="111">
        <f t="shared" si="0"/>
        <v>0.13240419291935854</v>
      </c>
      <c r="P18" s="111">
        <f t="shared" si="0"/>
        <v>0.11847565943383893</v>
      </c>
      <c r="Q18" s="111">
        <f t="shared" si="0"/>
        <v>1.2996249739373879E-2</v>
      </c>
    </row>
    <row r="19" spans="1:17" ht="14.45" customHeight="1" x14ac:dyDescent="0.25"/>
    <row r="20" spans="1:17" x14ac:dyDescent="0.25">
      <c r="A20" s="142" t="s">
        <v>625</v>
      </c>
    </row>
    <row r="21" spans="1:17" ht="14.45" customHeight="1" x14ac:dyDescent="0.25">
      <c r="A21" s="1" t="s">
        <v>2679</v>
      </c>
    </row>
    <row r="23" spans="1:17" x14ac:dyDescent="0.25">
      <c r="A23" s="142" t="s">
        <v>618</v>
      </c>
    </row>
    <row r="24" spans="1:17" x14ac:dyDescent="0.25">
      <c r="A24" s="1" t="s">
        <v>2680</v>
      </c>
    </row>
    <row r="25" spans="1:17" s="406" customFormat="1" x14ac:dyDescent="0.25">
      <c r="A25" s="406" t="s">
        <v>2681</v>
      </c>
    </row>
    <row r="26" spans="1:17" s="406" customFormat="1" x14ac:dyDescent="0.25">
      <c r="A26" s="406" t="s">
        <v>2682</v>
      </c>
    </row>
    <row r="28" spans="1:17" x14ac:dyDescent="0.25">
      <c r="A28" s="184" t="s">
        <v>616</v>
      </c>
    </row>
    <row r="29" spans="1:17" x14ac:dyDescent="0.25">
      <c r="A29" s="37"/>
    </row>
    <row r="30" spans="1:17" x14ac:dyDescent="0.25">
      <c r="A30" s="37"/>
    </row>
    <row r="31" spans="1:17" x14ac:dyDescent="0.25">
      <c r="A31" s="118"/>
    </row>
    <row r="68" spans="1:1" hidden="1" x14ac:dyDescent="0.25">
      <c r="A68" s="1" t="s">
        <v>31</v>
      </c>
    </row>
    <row r="69" spans="1:1" hidden="1" x14ac:dyDescent="0.25">
      <c r="A69" s="1" t="s">
        <v>32</v>
      </c>
    </row>
    <row r="70" spans="1:1" hidden="1" x14ac:dyDescent="0.25">
      <c r="A70" s="1" t="s">
        <v>33</v>
      </c>
    </row>
    <row r="71" spans="1:1" hidden="1" x14ac:dyDescent="0.25">
      <c r="A71" s="1" t="s">
        <v>34</v>
      </c>
    </row>
    <row r="72" spans="1:1" hidden="1" x14ac:dyDescent="0.25">
      <c r="A72" s="1" t="s">
        <v>35</v>
      </c>
    </row>
    <row r="73" spans="1:1" hidden="1" x14ac:dyDescent="0.25">
      <c r="A73" s="1" t="s">
        <v>36</v>
      </c>
    </row>
    <row r="74" spans="1:1" hidden="1" x14ac:dyDescent="0.25">
      <c r="A74" s="1" t="s">
        <v>37</v>
      </c>
    </row>
    <row r="75" spans="1:1" hidden="1" x14ac:dyDescent="0.25">
      <c r="A75" s="1" t="s">
        <v>38</v>
      </c>
    </row>
    <row r="76" spans="1:1" hidden="1" x14ac:dyDescent="0.25">
      <c r="A76" s="1" t="s">
        <v>39</v>
      </c>
    </row>
    <row r="77" spans="1:1" hidden="1" x14ac:dyDescent="0.25">
      <c r="A77" s="1" t="s">
        <v>40</v>
      </c>
    </row>
    <row r="78" spans="1:1" hidden="1" x14ac:dyDescent="0.25">
      <c r="A78" s="1" t="s">
        <v>41</v>
      </c>
    </row>
    <row r="79" spans="1:1" hidden="1" x14ac:dyDescent="0.25">
      <c r="A79" s="1" t="s">
        <v>42</v>
      </c>
    </row>
    <row r="80" spans="1:1" hidden="1" x14ac:dyDescent="0.25">
      <c r="A80" s="1" t="s">
        <v>43</v>
      </c>
    </row>
    <row r="81" spans="1:1" hidden="1" x14ac:dyDescent="0.25">
      <c r="A81" s="1" t="s">
        <v>44</v>
      </c>
    </row>
    <row r="82" spans="1:1" hidden="1" x14ac:dyDescent="0.25">
      <c r="A82" s="1" t="s">
        <v>45</v>
      </c>
    </row>
    <row r="83" spans="1:1" hidden="1" x14ac:dyDescent="0.25">
      <c r="A83" s="1" t="s">
        <v>46</v>
      </c>
    </row>
    <row r="84" spans="1:1" hidden="1" x14ac:dyDescent="0.25">
      <c r="A84" s="1" t="s">
        <v>47</v>
      </c>
    </row>
    <row r="85" spans="1:1" hidden="1" x14ac:dyDescent="0.25">
      <c r="A85" s="1" t="s">
        <v>48</v>
      </c>
    </row>
    <row r="86" spans="1:1" hidden="1" x14ac:dyDescent="0.25">
      <c r="A86" s="1" t="s">
        <v>49</v>
      </c>
    </row>
    <row r="87" spans="1:1" hidden="1" x14ac:dyDescent="0.25">
      <c r="A87" s="1" t="s">
        <v>50</v>
      </c>
    </row>
    <row r="88" spans="1:1" hidden="1" x14ac:dyDescent="0.25">
      <c r="A88" s="1" t="s">
        <v>51</v>
      </c>
    </row>
    <row r="89" spans="1:1" hidden="1" x14ac:dyDescent="0.25">
      <c r="A89" s="1" t="s">
        <v>52</v>
      </c>
    </row>
    <row r="90" spans="1:1" hidden="1" x14ac:dyDescent="0.25">
      <c r="A90" s="1" t="s">
        <v>53</v>
      </c>
    </row>
    <row r="91" spans="1:1" hidden="1" x14ac:dyDescent="0.25">
      <c r="A91" s="1" t="s">
        <v>54</v>
      </c>
    </row>
    <row r="92" spans="1:1" hidden="1" x14ac:dyDescent="0.25">
      <c r="A92" s="1" t="s">
        <v>55</v>
      </c>
    </row>
    <row r="93" spans="1:1" hidden="1" x14ac:dyDescent="0.25">
      <c r="A93" s="1" t="s">
        <v>56</v>
      </c>
    </row>
    <row r="94" spans="1:1" hidden="1" x14ac:dyDescent="0.25">
      <c r="A94" s="1" t="s">
        <v>57</v>
      </c>
    </row>
    <row r="95" spans="1:1" hidden="1" x14ac:dyDescent="0.25">
      <c r="A95" s="1" t="s">
        <v>58</v>
      </c>
    </row>
    <row r="96" spans="1:1" hidden="1" x14ac:dyDescent="0.25">
      <c r="A96" s="1" t="s">
        <v>59</v>
      </c>
    </row>
    <row r="97" spans="1:1" hidden="1" x14ac:dyDescent="0.25">
      <c r="A97" s="1" t="s">
        <v>60</v>
      </c>
    </row>
    <row r="98" spans="1:1" hidden="1" x14ac:dyDescent="0.25">
      <c r="A98" s="1" t="s">
        <v>61</v>
      </c>
    </row>
    <row r="99" spans="1:1" hidden="1" x14ac:dyDescent="0.25">
      <c r="A99" s="1" t="s">
        <v>62</v>
      </c>
    </row>
    <row r="100" spans="1:1" hidden="1" x14ac:dyDescent="0.25">
      <c r="A100" s="1" t="s">
        <v>63</v>
      </c>
    </row>
    <row r="101" spans="1:1" hidden="1" x14ac:dyDescent="0.25">
      <c r="A101" s="1" t="s">
        <v>64</v>
      </c>
    </row>
    <row r="102" spans="1:1" hidden="1" x14ac:dyDescent="0.25">
      <c r="A102" s="1" t="s">
        <v>65</v>
      </c>
    </row>
    <row r="103" spans="1:1" hidden="1" x14ac:dyDescent="0.25">
      <c r="A103" s="1" t="s">
        <v>66</v>
      </c>
    </row>
    <row r="104" spans="1:1" hidden="1" x14ac:dyDescent="0.25">
      <c r="A104" s="1" t="s">
        <v>67</v>
      </c>
    </row>
  </sheetData>
  <mergeCells count="25">
    <mergeCell ref="I1:J1"/>
    <mergeCell ref="B4:E4"/>
    <mergeCell ref="F4:I4"/>
    <mergeCell ref="J4:M4"/>
    <mergeCell ref="N4:Q4"/>
    <mergeCell ref="K5:M5"/>
    <mergeCell ref="N5:N6"/>
    <mergeCell ref="O5:Q5"/>
    <mergeCell ref="B12:E12"/>
    <mergeCell ref="F12:I12"/>
    <mergeCell ref="J12:M12"/>
    <mergeCell ref="N12:Q12"/>
    <mergeCell ref="B5:B6"/>
    <mergeCell ref="C5:E5"/>
    <mergeCell ref="F5:F6"/>
    <mergeCell ref="G5:I5"/>
    <mergeCell ref="J5:J6"/>
    <mergeCell ref="N13:N14"/>
    <mergeCell ref="O13:Q13"/>
    <mergeCell ref="B13:B14"/>
    <mergeCell ref="C13:E13"/>
    <mergeCell ref="F13:F14"/>
    <mergeCell ref="G13:I13"/>
    <mergeCell ref="J13:J14"/>
    <mergeCell ref="K13:M13"/>
  </mergeCells>
  <dataValidations disablePrompts="1" count="1">
    <dataValidation type="list" allowBlank="1" showInputMessage="1" showErrorMessage="1" sqref="S65526:S65537 JO65526:JO65537 TK65526:TK65537 ADG65526:ADG65537 ANC65526:ANC65537 AWY65526:AWY65537 BGU65526:BGU65537 BQQ65526:BQQ65537 CAM65526:CAM65537 CKI65526:CKI65537 CUE65526:CUE65537 DEA65526:DEA65537 DNW65526:DNW65537 DXS65526:DXS65537 EHO65526:EHO65537 ERK65526:ERK65537 FBG65526:FBG65537 FLC65526:FLC65537 FUY65526:FUY65537 GEU65526:GEU65537 GOQ65526:GOQ65537 GYM65526:GYM65537 HII65526:HII65537 HSE65526:HSE65537 ICA65526:ICA65537 ILW65526:ILW65537 IVS65526:IVS65537 JFO65526:JFO65537 JPK65526:JPK65537 JZG65526:JZG65537 KJC65526:KJC65537 KSY65526:KSY65537 LCU65526:LCU65537 LMQ65526:LMQ65537 LWM65526:LWM65537 MGI65526:MGI65537 MQE65526:MQE65537 NAA65526:NAA65537 NJW65526:NJW65537 NTS65526:NTS65537 ODO65526:ODO65537 ONK65526:ONK65537 OXG65526:OXG65537 PHC65526:PHC65537 PQY65526:PQY65537 QAU65526:QAU65537 QKQ65526:QKQ65537 QUM65526:QUM65537 REI65526:REI65537 ROE65526:ROE65537 RYA65526:RYA65537 SHW65526:SHW65537 SRS65526:SRS65537 TBO65526:TBO65537 TLK65526:TLK65537 TVG65526:TVG65537 UFC65526:UFC65537 UOY65526:UOY65537 UYU65526:UYU65537 VIQ65526:VIQ65537 VSM65526:VSM65537 WCI65526:WCI65537 WME65526:WME65537 WWA65526:WWA65537 S131062:S131073 JO131062:JO131073 TK131062:TK131073 ADG131062:ADG131073 ANC131062:ANC131073 AWY131062:AWY131073 BGU131062:BGU131073 BQQ131062:BQQ131073 CAM131062:CAM131073 CKI131062:CKI131073 CUE131062:CUE131073 DEA131062:DEA131073 DNW131062:DNW131073 DXS131062:DXS131073 EHO131062:EHO131073 ERK131062:ERK131073 FBG131062:FBG131073 FLC131062:FLC131073 FUY131062:FUY131073 GEU131062:GEU131073 GOQ131062:GOQ131073 GYM131062:GYM131073 HII131062:HII131073 HSE131062:HSE131073 ICA131062:ICA131073 ILW131062:ILW131073 IVS131062:IVS131073 JFO131062:JFO131073 JPK131062:JPK131073 JZG131062:JZG131073 KJC131062:KJC131073 KSY131062:KSY131073 LCU131062:LCU131073 LMQ131062:LMQ131073 LWM131062:LWM131073 MGI131062:MGI131073 MQE131062:MQE131073 NAA131062:NAA131073 NJW131062:NJW131073 NTS131062:NTS131073 ODO131062:ODO131073 ONK131062:ONK131073 OXG131062:OXG131073 PHC131062:PHC131073 PQY131062:PQY131073 QAU131062:QAU131073 QKQ131062:QKQ131073 QUM131062:QUM131073 REI131062:REI131073 ROE131062:ROE131073 RYA131062:RYA131073 SHW131062:SHW131073 SRS131062:SRS131073 TBO131062:TBO131073 TLK131062:TLK131073 TVG131062:TVG131073 UFC131062:UFC131073 UOY131062:UOY131073 UYU131062:UYU131073 VIQ131062:VIQ131073 VSM131062:VSM131073 WCI131062:WCI131073 WME131062:WME131073 WWA131062:WWA131073 S196598:S196609 JO196598:JO196609 TK196598:TK196609 ADG196598:ADG196609 ANC196598:ANC196609 AWY196598:AWY196609 BGU196598:BGU196609 BQQ196598:BQQ196609 CAM196598:CAM196609 CKI196598:CKI196609 CUE196598:CUE196609 DEA196598:DEA196609 DNW196598:DNW196609 DXS196598:DXS196609 EHO196598:EHO196609 ERK196598:ERK196609 FBG196598:FBG196609 FLC196598:FLC196609 FUY196598:FUY196609 GEU196598:GEU196609 GOQ196598:GOQ196609 GYM196598:GYM196609 HII196598:HII196609 HSE196598:HSE196609 ICA196598:ICA196609 ILW196598:ILW196609 IVS196598:IVS196609 JFO196598:JFO196609 JPK196598:JPK196609 JZG196598:JZG196609 KJC196598:KJC196609 KSY196598:KSY196609 LCU196598:LCU196609 LMQ196598:LMQ196609 LWM196598:LWM196609 MGI196598:MGI196609 MQE196598:MQE196609 NAA196598:NAA196609 NJW196598:NJW196609 NTS196598:NTS196609 ODO196598:ODO196609 ONK196598:ONK196609 OXG196598:OXG196609 PHC196598:PHC196609 PQY196598:PQY196609 QAU196598:QAU196609 QKQ196598:QKQ196609 QUM196598:QUM196609 REI196598:REI196609 ROE196598:ROE196609 RYA196598:RYA196609 SHW196598:SHW196609 SRS196598:SRS196609 TBO196598:TBO196609 TLK196598:TLK196609 TVG196598:TVG196609 UFC196598:UFC196609 UOY196598:UOY196609 UYU196598:UYU196609 VIQ196598:VIQ196609 VSM196598:VSM196609 WCI196598:WCI196609 WME196598:WME196609 WWA196598:WWA196609 S262134:S262145 JO262134:JO262145 TK262134:TK262145 ADG262134:ADG262145 ANC262134:ANC262145 AWY262134:AWY262145 BGU262134:BGU262145 BQQ262134:BQQ262145 CAM262134:CAM262145 CKI262134:CKI262145 CUE262134:CUE262145 DEA262134:DEA262145 DNW262134:DNW262145 DXS262134:DXS262145 EHO262134:EHO262145 ERK262134:ERK262145 FBG262134:FBG262145 FLC262134:FLC262145 FUY262134:FUY262145 GEU262134:GEU262145 GOQ262134:GOQ262145 GYM262134:GYM262145 HII262134:HII262145 HSE262134:HSE262145 ICA262134:ICA262145 ILW262134:ILW262145 IVS262134:IVS262145 JFO262134:JFO262145 JPK262134:JPK262145 JZG262134:JZG262145 KJC262134:KJC262145 KSY262134:KSY262145 LCU262134:LCU262145 LMQ262134:LMQ262145 LWM262134:LWM262145 MGI262134:MGI262145 MQE262134:MQE262145 NAA262134:NAA262145 NJW262134:NJW262145 NTS262134:NTS262145 ODO262134:ODO262145 ONK262134:ONK262145 OXG262134:OXG262145 PHC262134:PHC262145 PQY262134:PQY262145 QAU262134:QAU262145 QKQ262134:QKQ262145 QUM262134:QUM262145 REI262134:REI262145 ROE262134:ROE262145 RYA262134:RYA262145 SHW262134:SHW262145 SRS262134:SRS262145 TBO262134:TBO262145 TLK262134:TLK262145 TVG262134:TVG262145 UFC262134:UFC262145 UOY262134:UOY262145 UYU262134:UYU262145 VIQ262134:VIQ262145 VSM262134:VSM262145 WCI262134:WCI262145 WME262134:WME262145 WWA262134:WWA262145 S327670:S327681 JO327670:JO327681 TK327670:TK327681 ADG327670:ADG327681 ANC327670:ANC327681 AWY327670:AWY327681 BGU327670:BGU327681 BQQ327670:BQQ327681 CAM327670:CAM327681 CKI327670:CKI327681 CUE327670:CUE327681 DEA327670:DEA327681 DNW327670:DNW327681 DXS327670:DXS327681 EHO327670:EHO327681 ERK327670:ERK327681 FBG327670:FBG327681 FLC327670:FLC327681 FUY327670:FUY327681 GEU327670:GEU327681 GOQ327670:GOQ327681 GYM327670:GYM327681 HII327670:HII327681 HSE327670:HSE327681 ICA327670:ICA327681 ILW327670:ILW327681 IVS327670:IVS327681 JFO327670:JFO327681 JPK327670:JPK327681 JZG327670:JZG327681 KJC327670:KJC327681 KSY327670:KSY327681 LCU327670:LCU327681 LMQ327670:LMQ327681 LWM327670:LWM327681 MGI327670:MGI327681 MQE327670:MQE327681 NAA327670:NAA327681 NJW327670:NJW327681 NTS327670:NTS327681 ODO327670:ODO327681 ONK327670:ONK327681 OXG327670:OXG327681 PHC327670:PHC327681 PQY327670:PQY327681 QAU327670:QAU327681 QKQ327670:QKQ327681 QUM327670:QUM327681 REI327670:REI327681 ROE327670:ROE327681 RYA327670:RYA327681 SHW327670:SHW327681 SRS327670:SRS327681 TBO327670:TBO327681 TLK327670:TLK327681 TVG327670:TVG327681 UFC327670:UFC327681 UOY327670:UOY327681 UYU327670:UYU327681 VIQ327670:VIQ327681 VSM327670:VSM327681 WCI327670:WCI327681 WME327670:WME327681 WWA327670:WWA327681 S393206:S393217 JO393206:JO393217 TK393206:TK393217 ADG393206:ADG393217 ANC393206:ANC393217 AWY393206:AWY393217 BGU393206:BGU393217 BQQ393206:BQQ393217 CAM393206:CAM393217 CKI393206:CKI393217 CUE393206:CUE393217 DEA393206:DEA393217 DNW393206:DNW393217 DXS393206:DXS393217 EHO393206:EHO393217 ERK393206:ERK393217 FBG393206:FBG393217 FLC393206:FLC393217 FUY393206:FUY393217 GEU393206:GEU393217 GOQ393206:GOQ393217 GYM393206:GYM393217 HII393206:HII393217 HSE393206:HSE393217 ICA393206:ICA393217 ILW393206:ILW393217 IVS393206:IVS393217 JFO393206:JFO393217 JPK393206:JPK393217 JZG393206:JZG393217 KJC393206:KJC393217 KSY393206:KSY393217 LCU393206:LCU393217 LMQ393206:LMQ393217 LWM393206:LWM393217 MGI393206:MGI393217 MQE393206:MQE393217 NAA393206:NAA393217 NJW393206:NJW393217 NTS393206:NTS393217 ODO393206:ODO393217 ONK393206:ONK393217 OXG393206:OXG393217 PHC393206:PHC393217 PQY393206:PQY393217 QAU393206:QAU393217 QKQ393206:QKQ393217 QUM393206:QUM393217 REI393206:REI393217 ROE393206:ROE393217 RYA393206:RYA393217 SHW393206:SHW393217 SRS393206:SRS393217 TBO393206:TBO393217 TLK393206:TLK393217 TVG393206:TVG393217 UFC393206:UFC393217 UOY393206:UOY393217 UYU393206:UYU393217 VIQ393206:VIQ393217 VSM393206:VSM393217 WCI393206:WCI393217 WME393206:WME393217 WWA393206:WWA393217 S458742:S458753 JO458742:JO458753 TK458742:TK458753 ADG458742:ADG458753 ANC458742:ANC458753 AWY458742:AWY458753 BGU458742:BGU458753 BQQ458742:BQQ458753 CAM458742:CAM458753 CKI458742:CKI458753 CUE458742:CUE458753 DEA458742:DEA458753 DNW458742:DNW458753 DXS458742:DXS458753 EHO458742:EHO458753 ERK458742:ERK458753 FBG458742:FBG458753 FLC458742:FLC458753 FUY458742:FUY458753 GEU458742:GEU458753 GOQ458742:GOQ458753 GYM458742:GYM458753 HII458742:HII458753 HSE458742:HSE458753 ICA458742:ICA458753 ILW458742:ILW458753 IVS458742:IVS458753 JFO458742:JFO458753 JPK458742:JPK458753 JZG458742:JZG458753 KJC458742:KJC458753 KSY458742:KSY458753 LCU458742:LCU458753 LMQ458742:LMQ458753 LWM458742:LWM458753 MGI458742:MGI458753 MQE458742:MQE458753 NAA458742:NAA458753 NJW458742:NJW458753 NTS458742:NTS458753 ODO458742:ODO458753 ONK458742:ONK458753 OXG458742:OXG458753 PHC458742:PHC458753 PQY458742:PQY458753 QAU458742:QAU458753 QKQ458742:QKQ458753 QUM458742:QUM458753 REI458742:REI458753 ROE458742:ROE458753 RYA458742:RYA458753 SHW458742:SHW458753 SRS458742:SRS458753 TBO458742:TBO458753 TLK458742:TLK458753 TVG458742:TVG458753 UFC458742:UFC458753 UOY458742:UOY458753 UYU458742:UYU458753 VIQ458742:VIQ458753 VSM458742:VSM458753 WCI458742:WCI458753 WME458742:WME458753 WWA458742:WWA458753 S524278:S524289 JO524278:JO524289 TK524278:TK524289 ADG524278:ADG524289 ANC524278:ANC524289 AWY524278:AWY524289 BGU524278:BGU524289 BQQ524278:BQQ524289 CAM524278:CAM524289 CKI524278:CKI524289 CUE524278:CUE524289 DEA524278:DEA524289 DNW524278:DNW524289 DXS524278:DXS524289 EHO524278:EHO524289 ERK524278:ERK524289 FBG524278:FBG524289 FLC524278:FLC524289 FUY524278:FUY524289 GEU524278:GEU524289 GOQ524278:GOQ524289 GYM524278:GYM524289 HII524278:HII524289 HSE524278:HSE524289 ICA524278:ICA524289 ILW524278:ILW524289 IVS524278:IVS524289 JFO524278:JFO524289 JPK524278:JPK524289 JZG524278:JZG524289 KJC524278:KJC524289 KSY524278:KSY524289 LCU524278:LCU524289 LMQ524278:LMQ524289 LWM524278:LWM524289 MGI524278:MGI524289 MQE524278:MQE524289 NAA524278:NAA524289 NJW524278:NJW524289 NTS524278:NTS524289 ODO524278:ODO524289 ONK524278:ONK524289 OXG524278:OXG524289 PHC524278:PHC524289 PQY524278:PQY524289 QAU524278:QAU524289 QKQ524278:QKQ524289 QUM524278:QUM524289 REI524278:REI524289 ROE524278:ROE524289 RYA524278:RYA524289 SHW524278:SHW524289 SRS524278:SRS524289 TBO524278:TBO524289 TLK524278:TLK524289 TVG524278:TVG524289 UFC524278:UFC524289 UOY524278:UOY524289 UYU524278:UYU524289 VIQ524278:VIQ524289 VSM524278:VSM524289 WCI524278:WCI524289 WME524278:WME524289 WWA524278:WWA524289 S589814:S589825 JO589814:JO589825 TK589814:TK589825 ADG589814:ADG589825 ANC589814:ANC589825 AWY589814:AWY589825 BGU589814:BGU589825 BQQ589814:BQQ589825 CAM589814:CAM589825 CKI589814:CKI589825 CUE589814:CUE589825 DEA589814:DEA589825 DNW589814:DNW589825 DXS589814:DXS589825 EHO589814:EHO589825 ERK589814:ERK589825 FBG589814:FBG589825 FLC589814:FLC589825 FUY589814:FUY589825 GEU589814:GEU589825 GOQ589814:GOQ589825 GYM589814:GYM589825 HII589814:HII589825 HSE589814:HSE589825 ICA589814:ICA589825 ILW589814:ILW589825 IVS589814:IVS589825 JFO589814:JFO589825 JPK589814:JPK589825 JZG589814:JZG589825 KJC589814:KJC589825 KSY589814:KSY589825 LCU589814:LCU589825 LMQ589814:LMQ589825 LWM589814:LWM589825 MGI589814:MGI589825 MQE589814:MQE589825 NAA589814:NAA589825 NJW589814:NJW589825 NTS589814:NTS589825 ODO589814:ODO589825 ONK589814:ONK589825 OXG589814:OXG589825 PHC589814:PHC589825 PQY589814:PQY589825 QAU589814:QAU589825 QKQ589814:QKQ589825 QUM589814:QUM589825 REI589814:REI589825 ROE589814:ROE589825 RYA589814:RYA589825 SHW589814:SHW589825 SRS589814:SRS589825 TBO589814:TBO589825 TLK589814:TLK589825 TVG589814:TVG589825 UFC589814:UFC589825 UOY589814:UOY589825 UYU589814:UYU589825 VIQ589814:VIQ589825 VSM589814:VSM589825 WCI589814:WCI589825 WME589814:WME589825 WWA589814:WWA589825 S655350:S655361 JO655350:JO655361 TK655350:TK655361 ADG655350:ADG655361 ANC655350:ANC655361 AWY655350:AWY655361 BGU655350:BGU655361 BQQ655350:BQQ655361 CAM655350:CAM655361 CKI655350:CKI655361 CUE655350:CUE655361 DEA655350:DEA655361 DNW655350:DNW655361 DXS655350:DXS655361 EHO655350:EHO655361 ERK655350:ERK655361 FBG655350:FBG655361 FLC655350:FLC655361 FUY655350:FUY655361 GEU655350:GEU655361 GOQ655350:GOQ655361 GYM655350:GYM655361 HII655350:HII655361 HSE655350:HSE655361 ICA655350:ICA655361 ILW655350:ILW655361 IVS655350:IVS655361 JFO655350:JFO655361 JPK655350:JPK655361 JZG655350:JZG655361 KJC655350:KJC655361 KSY655350:KSY655361 LCU655350:LCU655361 LMQ655350:LMQ655361 LWM655350:LWM655361 MGI655350:MGI655361 MQE655350:MQE655361 NAA655350:NAA655361 NJW655350:NJW655361 NTS655350:NTS655361 ODO655350:ODO655361 ONK655350:ONK655361 OXG655350:OXG655361 PHC655350:PHC655361 PQY655350:PQY655361 QAU655350:QAU655361 QKQ655350:QKQ655361 QUM655350:QUM655361 REI655350:REI655361 ROE655350:ROE655361 RYA655350:RYA655361 SHW655350:SHW655361 SRS655350:SRS655361 TBO655350:TBO655361 TLK655350:TLK655361 TVG655350:TVG655361 UFC655350:UFC655361 UOY655350:UOY655361 UYU655350:UYU655361 VIQ655350:VIQ655361 VSM655350:VSM655361 WCI655350:WCI655361 WME655350:WME655361 WWA655350:WWA655361 S720886:S720897 JO720886:JO720897 TK720886:TK720897 ADG720886:ADG720897 ANC720886:ANC720897 AWY720886:AWY720897 BGU720886:BGU720897 BQQ720886:BQQ720897 CAM720886:CAM720897 CKI720886:CKI720897 CUE720886:CUE720897 DEA720886:DEA720897 DNW720886:DNW720897 DXS720886:DXS720897 EHO720886:EHO720897 ERK720886:ERK720897 FBG720886:FBG720897 FLC720886:FLC720897 FUY720886:FUY720897 GEU720886:GEU720897 GOQ720886:GOQ720897 GYM720886:GYM720897 HII720886:HII720897 HSE720886:HSE720897 ICA720886:ICA720897 ILW720886:ILW720897 IVS720886:IVS720897 JFO720886:JFO720897 JPK720886:JPK720897 JZG720886:JZG720897 KJC720886:KJC720897 KSY720886:KSY720897 LCU720886:LCU720897 LMQ720886:LMQ720897 LWM720886:LWM720897 MGI720886:MGI720897 MQE720886:MQE720897 NAA720886:NAA720897 NJW720886:NJW720897 NTS720886:NTS720897 ODO720886:ODO720897 ONK720886:ONK720897 OXG720886:OXG720897 PHC720886:PHC720897 PQY720886:PQY720897 QAU720886:QAU720897 QKQ720886:QKQ720897 QUM720886:QUM720897 REI720886:REI720897 ROE720886:ROE720897 RYA720886:RYA720897 SHW720886:SHW720897 SRS720886:SRS720897 TBO720886:TBO720897 TLK720886:TLK720897 TVG720886:TVG720897 UFC720886:UFC720897 UOY720886:UOY720897 UYU720886:UYU720897 VIQ720886:VIQ720897 VSM720886:VSM720897 WCI720886:WCI720897 WME720886:WME720897 WWA720886:WWA720897 S786422:S786433 JO786422:JO786433 TK786422:TK786433 ADG786422:ADG786433 ANC786422:ANC786433 AWY786422:AWY786433 BGU786422:BGU786433 BQQ786422:BQQ786433 CAM786422:CAM786433 CKI786422:CKI786433 CUE786422:CUE786433 DEA786422:DEA786433 DNW786422:DNW786433 DXS786422:DXS786433 EHO786422:EHO786433 ERK786422:ERK786433 FBG786422:FBG786433 FLC786422:FLC786433 FUY786422:FUY786433 GEU786422:GEU786433 GOQ786422:GOQ786433 GYM786422:GYM786433 HII786422:HII786433 HSE786422:HSE786433 ICA786422:ICA786433 ILW786422:ILW786433 IVS786422:IVS786433 JFO786422:JFO786433 JPK786422:JPK786433 JZG786422:JZG786433 KJC786422:KJC786433 KSY786422:KSY786433 LCU786422:LCU786433 LMQ786422:LMQ786433 LWM786422:LWM786433 MGI786422:MGI786433 MQE786422:MQE786433 NAA786422:NAA786433 NJW786422:NJW786433 NTS786422:NTS786433 ODO786422:ODO786433 ONK786422:ONK786433 OXG786422:OXG786433 PHC786422:PHC786433 PQY786422:PQY786433 QAU786422:QAU786433 QKQ786422:QKQ786433 QUM786422:QUM786433 REI786422:REI786433 ROE786422:ROE786433 RYA786422:RYA786433 SHW786422:SHW786433 SRS786422:SRS786433 TBO786422:TBO786433 TLK786422:TLK786433 TVG786422:TVG786433 UFC786422:UFC786433 UOY786422:UOY786433 UYU786422:UYU786433 VIQ786422:VIQ786433 VSM786422:VSM786433 WCI786422:WCI786433 WME786422:WME786433 WWA786422:WWA786433 S851958:S851969 JO851958:JO851969 TK851958:TK851969 ADG851958:ADG851969 ANC851958:ANC851969 AWY851958:AWY851969 BGU851958:BGU851969 BQQ851958:BQQ851969 CAM851958:CAM851969 CKI851958:CKI851969 CUE851958:CUE851969 DEA851958:DEA851969 DNW851958:DNW851969 DXS851958:DXS851969 EHO851958:EHO851969 ERK851958:ERK851969 FBG851958:FBG851969 FLC851958:FLC851969 FUY851958:FUY851969 GEU851958:GEU851969 GOQ851958:GOQ851969 GYM851958:GYM851969 HII851958:HII851969 HSE851958:HSE851969 ICA851958:ICA851969 ILW851958:ILW851969 IVS851958:IVS851969 JFO851958:JFO851969 JPK851958:JPK851969 JZG851958:JZG851969 KJC851958:KJC851969 KSY851958:KSY851969 LCU851958:LCU851969 LMQ851958:LMQ851969 LWM851958:LWM851969 MGI851958:MGI851969 MQE851958:MQE851969 NAA851958:NAA851969 NJW851958:NJW851969 NTS851958:NTS851969 ODO851958:ODO851969 ONK851958:ONK851969 OXG851958:OXG851969 PHC851958:PHC851969 PQY851958:PQY851969 QAU851958:QAU851969 QKQ851958:QKQ851969 QUM851958:QUM851969 REI851958:REI851969 ROE851958:ROE851969 RYA851958:RYA851969 SHW851958:SHW851969 SRS851958:SRS851969 TBO851958:TBO851969 TLK851958:TLK851969 TVG851958:TVG851969 UFC851958:UFC851969 UOY851958:UOY851969 UYU851958:UYU851969 VIQ851958:VIQ851969 VSM851958:VSM851969 WCI851958:WCI851969 WME851958:WME851969 WWA851958:WWA851969 S917494:S917505 JO917494:JO917505 TK917494:TK917505 ADG917494:ADG917505 ANC917494:ANC917505 AWY917494:AWY917505 BGU917494:BGU917505 BQQ917494:BQQ917505 CAM917494:CAM917505 CKI917494:CKI917505 CUE917494:CUE917505 DEA917494:DEA917505 DNW917494:DNW917505 DXS917494:DXS917505 EHO917494:EHO917505 ERK917494:ERK917505 FBG917494:FBG917505 FLC917494:FLC917505 FUY917494:FUY917505 GEU917494:GEU917505 GOQ917494:GOQ917505 GYM917494:GYM917505 HII917494:HII917505 HSE917494:HSE917505 ICA917494:ICA917505 ILW917494:ILW917505 IVS917494:IVS917505 JFO917494:JFO917505 JPK917494:JPK917505 JZG917494:JZG917505 KJC917494:KJC917505 KSY917494:KSY917505 LCU917494:LCU917505 LMQ917494:LMQ917505 LWM917494:LWM917505 MGI917494:MGI917505 MQE917494:MQE917505 NAA917494:NAA917505 NJW917494:NJW917505 NTS917494:NTS917505 ODO917494:ODO917505 ONK917494:ONK917505 OXG917494:OXG917505 PHC917494:PHC917505 PQY917494:PQY917505 QAU917494:QAU917505 QKQ917494:QKQ917505 QUM917494:QUM917505 REI917494:REI917505 ROE917494:ROE917505 RYA917494:RYA917505 SHW917494:SHW917505 SRS917494:SRS917505 TBO917494:TBO917505 TLK917494:TLK917505 TVG917494:TVG917505 UFC917494:UFC917505 UOY917494:UOY917505 UYU917494:UYU917505 VIQ917494:VIQ917505 VSM917494:VSM917505 WCI917494:WCI917505 WME917494:WME917505 WWA917494:WWA917505 S983030:S983041 JO983030:JO983041 TK983030:TK983041 ADG983030:ADG983041 ANC983030:ANC983041 AWY983030:AWY983041 BGU983030:BGU983041 BQQ983030:BQQ983041 CAM983030:CAM983041 CKI983030:CKI983041 CUE983030:CUE983041 DEA983030:DEA983041 DNW983030:DNW983041 DXS983030:DXS983041 EHO983030:EHO983041 ERK983030:ERK983041 FBG983030:FBG983041 FLC983030:FLC983041 FUY983030:FUY983041 GEU983030:GEU983041 GOQ983030:GOQ983041 GYM983030:GYM983041 HII983030:HII983041 HSE983030:HSE983041 ICA983030:ICA983041 ILW983030:ILW983041 IVS983030:IVS983041 JFO983030:JFO983041 JPK983030:JPK983041 JZG983030:JZG983041 KJC983030:KJC983041 KSY983030:KSY983041 LCU983030:LCU983041 LMQ983030:LMQ983041 LWM983030:LWM983041 MGI983030:MGI983041 MQE983030:MQE983041 NAA983030:NAA983041 NJW983030:NJW983041 NTS983030:NTS983041 ODO983030:ODO983041 ONK983030:ONK983041 OXG983030:OXG983041 PHC983030:PHC983041 PQY983030:PQY983041 QAU983030:QAU983041 QKQ983030:QKQ983041 QUM983030:QUM983041 REI983030:REI983041 ROE983030:ROE983041 RYA983030:RYA983041 SHW983030:SHW983041 SRS983030:SRS983041 TBO983030:TBO983041 TLK983030:TLK983041 TVG983030:TVG983041 UFC983030:UFC983041 UOY983030:UOY983041 UYU983030:UYU983041 VIQ983030:VIQ983041 VSM983030:VSM983041 WCI983030:WCI983041 WME983030:WME983041 WWA983030:WWA983041 S1048566:S1048576 JO1048566:JO1048576 TK1048566:TK1048576 ADG1048566:ADG1048576 ANC1048566:ANC1048576 AWY1048566:AWY1048576 BGU1048566:BGU1048576 BQQ1048566:BQQ1048576 CAM1048566:CAM1048576 CKI1048566:CKI1048576 CUE1048566:CUE1048576 DEA1048566:DEA1048576 DNW1048566:DNW1048576 DXS1048566:DXS1048576 EHO1048566:EHO1048576 ERK1048566:ERK1048576 FBG1048566:FBG1048576 FLC1048566:FLC1048576 FUY1048566:FUY1048576 GEU1048566:GEU1048576 GOQ1048566:GOQ1048576 GYM1048566:GYM1048576 HII1048566:HII1048576 HSE1048566:HSE1048576 ICA1048566:ICA1048576 ILW1048566:ILW1048576 IVS1048566:IVS1048576 JFO1048566:JFO1048576 JPK1048566:JPK1048576 JZG1048566:JZG1048576 KJC1048566:KJC1048576 KSY1048566:KSY1048576 LCU1048566:LCU1048576 LMQ1048566:LMQ1048576 LWM1048566:LWM1048576 MGI1048566:MGI1048576 MQE1048566:MQE1048576 NAA1048566:NAA1048576 NJW1048566:NJW1048576 NTS1048566:NTS1048576 ODO1048566:ODO1048576 ONK1048566:ONK1048576 OXG1048566:OXG1048576 PHC1048566:PHC1048576 PQY1048566:PQY1048576 QAU1048566:QAU1048576 QKQ1048566:QKQ1048576 QUM1048566:QUM1048576 REI1048566:REI1048576 ROE1048566:ROE1048576 RYA1048566:RYA1048576 SHW1048566:SHW1048576 SRS1048566:SRS1048576 TBO1048566:TBO1048576 TLK1048566:TLK1048576 TVG1048566:TVG1048576 UFC1048566:UFC1048576 UOY1048566:UOY1048576 UYU1048566:UYU1048576 VIQ1048566:VIQ1048576 VSM1048566:VSM1048576 WCI1048566:WCI1048576 WME1048566:WME1048576 WWA1048566:WWA1048576 I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H65538 JD65540 SZ65540 ACV65540 AMR65540 AWN65540 BGJ65540 BQF65540 CAB65540 CJX65540 CTT65540 DDP65540 DNL65540 DXH65540 EHD65540 EQZ65540 FAV65540 FKR65540 FUN65540 GEJ65540 GOF65540 GYB65540 HHX65540 HRT65540 IBP65540 ILL65540 IVH65540 JFD65540 JOZ65540 JYV65540 KIR65540 KSN65540 LCJ65540 LMF65540 LWB65540 MFX65540 MPT65540 MZP65540 NJL65540 NTH65540 ODD65540 OMZ65540 OWV65540 PGR65540 PQN65540 QAJ65540 QKF65540 QUB65540 RDX65540 RNT65540 RXP65540 SHL65540 SRH65540 TBD65540 TKZ65540 TUV65540 UER65540 UON65540 UYJ65540 VIF65540 VSB65540 WBX65540 WLT65540 WVP65540 H131074 JD131076 SZ131076 ACV131076 AMR131076 AWN131076 BGJ131076 BQF131076 CAB131076 CJX131076 CTT131076 DDP131076 DNL131076 DXH131076 EHD131076 EQZ131076 FAV131076 FKR131076 FUN131076 GEJ131076 GOF131076 GYB131076 HHX131076 HRT131076 IBP131076 ILL131076 IVH131076 JFD131076 JOZ131076 JYV131076 KIR131076 KSN131076 LCJ131076 LMF131076 LWB131076 MFX131076 MPT131076 MZP131076 NJL131076 NTH131076 ODD131076 OMZ131076 OWV131076 PGR131076 PQN131076 QAJ131076 QKF131076 QUB131076 RDX131076 RNT131076 RXP131076 SHL131076 SRH131076 TBD131076 TKZ131076 TUV131076 UER131076 UON131076 UYJ131076 VIF131076 VSB131076 WBX131076 WLT131076 WVP131076 H196610 JD196612 SZ196612 ACV196612 AMR196612 AWN196612 BGJ196612 BQF196612 CAB196612 CJX196612 CTT196612 DDP196612 DNL196612 DXH196612 EHD196612 EQZ196612 FAV196612 FKR196612 FUN196612 GEJ196612 GOF196612 GYB196612 HHX196612 HRT196612 IBP196612 ILL196612 IVH196612 JFD196612 JOZ196612 JYV196612 KIR196612 KSN196612 LCJ196612 LMF196612 LWB196612 MFX196612 MPT196612 MZP196612 NJL196612 NTH196612 ODD196612 OMZ196612 OWV196612 PGR196612 PQN196612 QAJ196612 QKF196612 QUB196612 RDX196612 RNT196612 RXP196612 SHL196612 SRH196612 TBD196612 TKZ196612 TUV196612 UER196612 UON196612 UYJ196612 VIF196612 VSB196612 WBX196612 WLT196612 WVP196612 H262146 JD262148 SZ262148 ACV262148 AMR262148 AWN262148 BGJ262148 BQF262148 CAB262148 CJX262148 CTT262148 DDP262148 DNL262148 DXH262148 EHD262148 EQZ262148 FAV262148 FKR262148 FUN262148 GEJ262148 GOF262148 GYB262148 HHX262148 HRT262148 IBP262148 ILL262148 IVH262148 JFD262148 JOZ262148 JYV262148 KIR262148 KSN262148 LCJ262148 LMF262148 LWB262148 MFX262148 MPT262148 MZP262148 NJL262148 NTH262148 ODD262148 OMZ262148 OWV262148 PGR262148 PQN262148 QAJ262148 QKF262148 QUB262148 RDX262148 RNT262148 RXP262148 SHL262148 SRH262148 TBD262148 TKZ262148 TUV262148 UER262148 UON262148 UYJ262148 VIF262148 VSB262148 WBX262148 WLT262148 WVP262148 H327682 JD327684 SZ327684 ACV327684 AMR327684 AWN327684 BGJ327684 BQF327684 CAB327684 CJX327684 CTT327684 DDP327684 DNL327684 DXH327684 EHD327684 EQZ327684 FAV327684 FKR327684 FUN327684 GEJ327684 GOF327684 GYB327684 HHX327684 HRT327684 IBP327684 ILL327684 IVH327684 JFD327684 JOZ327684 JYV327684 KIR327684 KSN327684 LCJ327684 LMF327684 LWB327684 MFX327684 MPT327684 MZP327684 NJL327684 NTH327684 ODD327684 OMZ327684 OWV327684 PGR327684 PQN327684 QAJ327684 QKF327684 QUB327684 RDX327684 RNT327684 RXP327684 SHL327684 SRH327684 TBD327684 TKZ327684 TUV327684 UER327684 UON327684 UYJ327684 VIF327684 VSB327684 WBX327684 WLT327684 WVP327684 H393218 JD393220 SZ393220 ACV393220 AMR393220 AWN393220 BGJ393220 BQF393220 CAB393220 CJX393220 CTT393220 DDP393220 DNL393220 DXH393220 EHD393220 EQZ393220 FAV393220 FKR393220 FUN393220 GEJ393220 GOF393220 GYB393220 HHX393220 HRT393220 IBP393220 ILL393220 IVH393220 JFD393220 JOZ393220 JYV393220 KIR393220 KSN393220 LCJ393220 LMF393220 LWB393220 MFX393220 MPT393220 MZP393220 NJL393220 NTH393220 ODD393220 OMZ393220 OWV393220 PGR393220 PQN393220 QAJ393220 QKF393220 QUB393220 RDX393220 RNT393220 RXP393220 SHL393220 SRH393220 TBD393220 TKZ393220 TUV393220 UER393220 UON393220 UYJ393220 VIF393220 VSB393220 WBX393220 WLT393220 WVP393220 H458754 JD458756 SZ458756 ACV458756 AMR458756 AWN458756 BGJ458756 BQF458756 CAB458756 CJX458756 CTT458756 DDP458756 DNL458756 DXH458756 EHD458756 EQZ458756 FAV458756 FKR458756 FUN458756 GEJ458756 GOF458756 GYB458756 HHX458756 HRT458756 IBP458756 ILL458756 IVH458756 JFD458756 JOZ458756 JYV458756 KIR458756 KSN458756 LCJ458756 LMF458756 LWB458756 MFX458756 MPT458756 MZP458756 NJL458756 NTH458756 ODD458756 OMZ458756 OWV458756 PGR458756 PQN458756 QAJ458756 QKF458756 QUB458756 RDX458756 RNT458756 RXP458756 SHL458756 SRH458756 TBD458756 TKZ458756 TUV458756 UER458756 UON458756 UYJ458756 VIF458756 VSB458756 WBX458756 WLT458756 WVP458756 H524290 JD524292 SZ524292 ACV524292 AMR524292 AWN524292 BGJ524292 BQF524292 CAB524292 CJX524292 CTT524292 DDP524292 DNL524292 DXH524292 EHD524292 EQZ524292 FAV524292 FKR524292 FUN524292 GEJ524292 GOF524292 GYB524292 HHX524292 HRT524292 IBP524292 ILL524292 IVH524292 JFD524292 JOZ524292 JYV524292 KIR524292 KSN524292 LCJ524292 LMF524292 LWB524292 MFX524292 MPT524292 MZP524292 NJL524292 NTH524292 ODD524292 OMZ524292 OWV524292 PGR524292 PQN524292 QAJ524292 QKF524292 QUB524292 RDX524292 RNT524292 RXP524292 SHL524292 SRH524292 TBD524292 TKZ524292 TUV524292 UER524292 UON524292 UYJ524292 VIF524292 VSB524292 WBX524292 WLT524292 WVP524292 H589826 JD589828 SZ589828 ACV589828 AMR589828 AWN589828 BGJ589828 BQF589828 CAB589828 CJX589828 CTT589828 DDP589828 DNL589828 DXH589828 EHD589828 EQZ589828 FAV589828 FKR589828 FUN589828 GEJ589828 GOF589828 GYB589828 HHX589828 HRT589828 IBP589828 ILL589828 IVH589828 JFD589828 JOZ589828 JYV589828 KIR589828 KSN589828 LCJ589828 LMF589828 LWB589828 MFX589828 MPT589828 MZP589828 NJL589828 NTH589828 ODD589828 OMZ589828 OWV589828 PGR589828 PQN589828 QAJ589828 QKF589828 QUB589828 RDX589828 RNT589828 RXP589828 SHL589828 SRH589828 TBD589828 TKZ589828 TUV589828 UER589828 UON589828 UYJ589828 VIF589828 VSB589828 WBX589828 WLT589828 WVP589828 H655362 JD655364 SZ655364 ACV655364 AMR655364 AWN655364 BGJ655364 BQF655364 CAB655364 CJX655364 CTT655364 DDP655364 DNL655364 DXH655364 EHD655364 EQZ655364 FAV655364 FKR655364 FUN655364 GEJ655364 GOF655364 GYB655364 HHX655364 HRT655364 IBP655364 ILL655364 IVH655364 JFD655364 JOZ655364 JYV655364 KIR655364 KSN655364 LCJ655364 LMF655364 LWB655364 MFX655364 MPT655364 MZP655364 NJL655364 NTH655364 ODD655364 OMZ655364 OWV655364 PGR655364 PQN655364 QAJ655364 QKF655364 QUB655364 RDX655364 RNT655364 RXP655364 SHL655364 SRH655364 TBD655364 TKZ655364 TUV655364 UER655364 UON655364 UYJ655364 VIF655364 VSB655364 WBX655364 WLT655364 WVP655364 H720898 JD720900 SZ720900 ACV720900 AMR720900 AWN720900 BGJ720900 BQF720900 CAB720900 CJX720900 CTT720900 DDP720900 DNL720900 DXH720900 EHD720900 EQZ720900 FAV720900 FKR720900 FUN720900 GEJ720900 GOF720900 GYB720900 HHX720900 HRT720900 IBP720900 ILL720900 IVH720900 JFD720900 JOZ720900 JYV720900 KIR720900 KSN720900 LCJ720900 LMF720900 LWB720900 MFX720900 MPT720900 MZP720900 NJL720900 NTH720900 ODD720900 OMZ720900 OWV720900 PGR720900 PQN720900 QAJ720900 QKF720900 QUB720900 RDX720900 RNT720900 RXP720900 SHL720900 SRH720900 TBD720900 TKZ720900 TUV720900 UER720900 UON720900 UYJ720900 VIF720900 VSB720900 WBX720900 WLT720900 WVP720900 H786434 JD786436 SZ786436 ACV786436 AMR786436 AWN786436 BGJ786436 BQF786436 CAB786436 CJX786436 CTT786436 DDP786436 DNL786436 DXH786436 EHD786436 EQZ786436 FAV786436 FKR786436 FUN786436 GEJ786436 GOF786436 GYB786436 HHX786436 HRT786436 IBP786436 ILL786436 IVH786436 JFD786436 JOZ786436 JYV786436 KIR786436 KSN786436 LCJ786436 LMF786436 LWB786436 MFX786436 MPT786436 MZP786436 NJL786436 NTH786436 ODD786436 OMZ786436 OWV786436 PGR786436 PQN786436 QAJ786436 QKF786436 QUB786436 RDX786436 RNT786436 RXP786436 SHL786436 SRH786436 TBD786436 TKZ786436 TUV786436 UER786436 UON786436 UYJ786436 VIF786436 VSB786436 WBX786436 WLT786436 WVP786436 H851970 JD851972 SZ851972 ACV851972 AMR851972 AWN851972 BGJ851972 BQF851972 CAB851972 CJX851972 CTT851972 DDP851972 DNL851972 DXH851972 EHD851972 EQZ851972 FAV851972 FKR851972 FUN851972 GEJ851972 GOF851972 GYB851972 HHX851972 HRT851972 IBP851972 ILL851972 IVH851972 JFD851972 JOZ851972 JYV851972 KIR851972 KSN851972 LCJ851972 LMF851972 LWB851972 MFX851972 MPT851972 MZP851972 NJL851972 NTH851972 ODD851972 OMZ851972 OWV851972 PGR851972 PQN851972 QAJ851972 QKF851972 QUB851972 RDX851972 RNT851972 RXP851972 SHL851972 SRH851972 TBD851972 TKZ851972 TUV851972 UER851972 UON851972 UYJ851972 VIF851972 VSB851972 WBX851972 WLT851972 WVP851972 H917506 JD917508 SZ917508 ACV917508 AMR917508 AWN917508 BGJ917508 BQF917508 CAB917508 CJX917508 CTT917508 DDP917508 DNL917508 DXH917508 EHD917508 EQZ917508 FAV917508 FKR917508 FUN917508 GEJ917508 GOF917508 GYB917508 HHX917508 HRT917508 IBP917508 ILL917508 IVH917508 JFD917508 JOZ917508 JYV917508 KIR917508 KSN917508 LCJ917508 LMF917508 LWB917508 MFX917508 MPT917508 MZP917508 NJL917508 NTH917508 ODD917508 OMZ917508 OWV917508 PGR917508 PQN917508 QAJ917508 QKF917508 QUB917508 RDX917508 RNT917508 RXP917508 SHL917508 SRH917508 TBD917508 TKZ917508 TUV917508 UER917508 UON917508 UYJ917508 VIF917508 VSB917508 WBX917508 WLT917508 WVP917508 H983042 JD983044 SZ983044 ACV983044 AMR983044 AWN983044 BGJ983044 BQF983044 CAB983044 CJX983044 CTT983044 DDP983044 DNL983044 DXH983044 EHD983044 EQZ983044 FAV983044 FKR983044 FUN983044 GEJ983044 GOF983044 GYB983044 HHX983044 HRT983044 IBP983044 ILL983044 IVH983044 JFD983044 JOZ983044 JYV983044 KIR983044 KSN983044 LCJ983044 LMF983044 LWB983044 MFX983044 MPT983044 MZP983044 NJL983044 NTH983044 ODD983044 OMZ983044 OWV983044 PGR983044 PQN983044 QAJ983044 QKF983044 QUB983044 RDX983044 RNT983044 RXP983044 SHL983044 SRH983044 TBD983044 TKZ983044 TUV983044 UER983044 UON983044 UYJ983044 VIF983044 VSB983044 WBX983044 WLT983044 WVP983044" xr:uid="{00000000-0002-0000-1600-000000000000}">
      <formula1>$A$68:$A$104</formula1>
    </dataValidation>
  </dataValidations>
  <hyperlinks>
    <hyperlink ref="I3" location="Contents!A1" display="Back" xr:uid="{00000000-0004-0000-1600-000000000000}"/>
    <hyperlink ref="I2" location="'Table 21 Data'!A1" display="Go to Data" xr:uid="{00000000-0004-0000-1600-000001000000}"/>
    <hyperlink ref="A28" location="Glossary!A1" display="Definition Glossay" xr:uid="{00000000-0004-0000-1600-000002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pageSetUpPr autoPageBreaks="0"/>
  </sheetPr>
  <dimension ref="A1:M85"/>
  <sheetViews>
    <sheetView workbookViewId="0">
      <pane ySplit="2" topLeftCell="A3" activePane="bottomLeft" state="frozen"/>
      <selection activeCell="I2" sqref="I2"/>
      <selection pane="bottomLeft" activeCell="M1" sqref="M1"/>
    </sheetView>
  </sheetViews>
  <sheetFormatPr defaultColWidth="12.140625" defaultRowHeight="15" x14ac:dyDescent="0.25"/>
  <cols>
    <col min="1" max="1" width="23.7109375" style="43" customWidth="1"/>
    <col min="2" max="5" width="8.85546875" style="43" customWidth="1"/>
    <col min="6" max="6" width="8.85546875" style="83" customWidth="1"/>
    <col min="7" max="7" width="8.85546875" style="43" customWidth="1"/>
    <col min="8" max="256" width="12.140625" style="43"/>
    <col min="257" max="257" width="23.7109375" style="43" customWidth="1"/>
    <col min="258" max="263" width="8.85546875" style="43" customWidth="1"/>
    <col min="264" max="512" width="12.140625" style="43"/>
    <col min="513" max="513" width="23.7109375" style="43" customWidth="1"/>
    <col min="514" max="519" width="8.85546875" style="43" customWidth="1"/>
    <col min="520" max="768" width="12.140625" style="43"/>
    <col min="769" max="769" width="23.7109375" style="43" customWidth="1"/>
    <col min="770" max="775" width="8.85546875" style="43" customWidth="1"/>
    <col min="776" max="1024" width="12.140625" style="43"/>
    <col min="1025" max="1025" width="23.7109375" style="43" customWidth="1"/>
    <col min="1026" max="1031" width="8.85546875" style="43" customWidth="1"/>
    <col min="1032" max="1280" width="12.140625" style="43"/>
    <col min="1281" max="1281" width="23.7109375" style="43" customWidth="1"/>
    <col min="1282" max="1287" width="8.85546875" style="43" customWidth="1"/>
    <col min="1288" max="1536" width="12.140625" style="43"/>
    <col min="1537" max="1537" width="23.7109375" style="43" customWidth="1"/>
    <col min="1538" max="1543" width="8.85546875" style="43" customWidth="1"/>
    <col min="1544" max="1792" width="12.140625" style="43"/>
    <col min="1793" max="1793" width="23.7109375" style="43" customWidth="1"/>
    <col min="1794" max="1799" width="8.85546875" style="43" customWidth="1"/>
    <col min="1800" max="2048" width="12.140625" style="43"/>
    <col min="2049" max="2049" width="23.7109375" style="43" customWidth="1"/>
    <col min="2050" max="2055" width="8.85546875" style="43" customWidth="1"/>
    <col min="2056" max="2304" width="12.140625" style="43"/>
    <col min="2305" max="2305" width="23.7109375" style="43" customWidth="1"/>
    <col min="2306" max="2311" width="8.85546875" style="43" customWidth="1"/>
    <col min="2312" max="2560" width="12.140625" style="43"/>
    <col min="2561" max="2561" width="23.7109375" style="43" customWidth="1"/>
    <col min="2562" max="2567" width="8.85546875" style="43" customWidth="1"/>
    <col min="2568" max="2816" width="12.140625" style="43"/>
    <col min="2817" max="2817" width="23.7109375" style="43" customWidth="1"/>
    <col min="2818" max="2823" width="8.85546875" style="43" customWidth="1"/>
    <col min="2824" max="3072" width="12.140625" style="43"/>
    <col min="3073" max="3073" width="23.7109375" style="43" customWidth="1"/>
    <col min="3074" max="3079" width="8.85546875" style="43" customWidth="1"/>
    <col min="3080" max="3328" width="12.140625" style="43"/>
    <col min="3329" max="3329" width="23.7109375" style="43" customWidth="1"/>
    <col min="3330" max="3335" width="8.85546875" style="43" customWidth="1"/>
    <col min="3336" max="3584" width="12.140625" style="43"/>
    <col min="3585" max="3585" width="23.7109375" style="43" customWidth="1"/>
    <col min="3586" max="3591" width="8.85546875" style="43" customWidth="1"/>
    <col min="3592" max="3840" width="12.140625" style="43"/>
    <col min="3841" max="3841" width="23.7109375" style="43" customWidth="1"/>
    <col min="3842" max="3847" width="8.85546875" style="43" customWidth="1"/>
    <col min="3848" max="4096" width="12.140625" style="43"/>
    <col min="4097" max="4097" width="23.7109375" style="43" customWidth="1"/>
    <col min="4098" max="4103" width="8.85546875" style="43" customWidth="1"/>
    <col min="4104" max="4352" width="12.140625" style="43"/>
    <col min="4353" max="4353" width="23.7109375" style="43" customWidth="1"/>
    <col min="4354" max="4359" width="8.85546875" style="43" customWidth="1"/>
    <col min="4360" max="4608" width="12.140625" style="43"/>
    <col min="4609" max="4609" width="23.7109375" style="43" customWidth="1"/>
    <col min="4610" max="4615" width="8.85546875" style="43" customWidth="1"/>
    <col min="4616" max="4864" width="12.140625" style="43"/>
    <col min="4865" max="4865" width="23.7109375" style="43" customWidth="1"/>
    <col min="4866" max="4871" width="8.85546875" style="43" customWidth="1"/>
    <col min="4872" max="5120" width="12.140625" style="43"/>
    <col min="5121" max="5121" width="23.7109375" style="43" customWidth="1"/>
    <col min="5122" max="5127" width="8.85546875" style="43" customWidth="1"/>
    <col min="5128" max="5376" width="12.140625" style="43"/>
    <col min="5377" max="5377" width="23.7109375" style="43" customWidth="1"/>
    <col min="5378" max="5383" width="8.85546875" style="43" customWidth="1"/>
    <col min="5384" max="5632" width="12.140625" style="43"/>
    <col min="5633" max="5633" width="23.7109375" style="43" customWidth="1"/>
    <col min="5634" max="5639" width="8.85546875" style="43" customWidth="1"/>
    <col min="5640" max="5888" width="12.140625" style="43"/>
    <col min="5889" max="5889" width="23.7109375" style="43" customWidth="1"/>
    <col min="5890" max="5895" width="8.85546875" style="43" customWidth="1"/>
    <col min="5896" max="6144" width="12.140625" style="43"/>
    <col min="6145" max="6145" width="23.7109375" style="43" customWidth="1"/>
    <col min="6146" max="6151" width="8.85546875" style="43" customWidth="1"/>
    <col min="6152" max="6400" width="12.140625" style="43"/>
    <col min="6401" max="6401" width="23.7109375" style="43" customWidth="1"/>
    <col min="6402" max="6407" width="8.85546875" style="43" customWidth="1"/>
    <col min="6408" max="6656" width="12.140625" style="43"/>
    <col min="6657" max="6657" width="23.7109375" style="43" customWidth="1"/>
    <col min="6658" max="6663" width="8.85546875" style="43" customWidth="1"/>
    <col min="6664" max="6912" width="12.140625" style="43"/>
    <col min="6913" max="6913" width="23.7109375" style="43" customWidth="1"/>
    <col min="6914" max="6919" width="8.85546875" style="43" customWidth="1"/>
    <col min="6920" max="7168" width="12.140625" style="43"/>
    <col min="7169" max="7169" width="23.7109375" style="43" customWidth="1"/>
    <col min="7170" max="7175" width="8.85546875" style="43" customWidth="1"/>
    <col min="7176" max="7424" width="12.140625" style="43"/>
    <col min="7425" max="7425" width="23.7109375" style="43" customWidth="1"/>
    <col min="7426" max="7431" width="8.85546875" style="43" customWidth="1"/>
    <col min="7432" max="7680" width="12.140625" style="43"/>
    <col min="7681" max="7681" width="23.7109375" style="43" customWidth="1"/>
    <col min="7682" max="7687" width="8.85546875" style="43" customWidth="1"/>
    <col min="7688" max="7936" width="12.140625" style="43"/>
    <col min="7937" max="7937" width="23.7109375" style="43" customWidth="1"/>
    <col min="7938" max="7943" width="8.85546875" style="43" customWidth="1"/>
    <col min="7944" max="8192" width="12.140625" style="43"/>
    <col min="8193" max="8193" width="23.7109375" style="43" customWidth="1"/>
    <col min="8194" max="8199" width="8.85546875" style="43" customWidth="1"/>
    <col min="8200" max="8448" width="12.140625" style="43"/>
    <col min="8449" max="8449" width="23.7109375" style="43" customWidth="1"/>
    <col min="8450" max="8455" width="8.85546875" style="43" customWidth="1"/>
    <col min="8456" max="8704" width="12.140625" style="43"/>
    <col min="8705" max="8705" width="23.7109375" style="43" customWidth="1"/>
    <col min="8706" max="8711" width="8.85546875" style="43" customWidth="1"/>
    <col min="8712" max="8960" width="12.140625" style="43"/>
    <col min="8961" max="8961" width="23.7109375" style="43" customWidth="1"/>
    <col min="8962" max="8967" width="8.85546875" style="43" customWidth="1"/>
    <col min="8968" max="9216" width="12.140625" style="43"/>
    <col min="9217" max="9217" width="23.7109375" style="43" customWidth="1"/>
    <col min="9218" max="9223" width="8.85546875" style="43" customWidth="1"/>
    <col min="9224" max="9472" width="12.140625" style="43"/>
    <col min="9473" max="9473" width="23.7109375" style="43" customWidth="1"/>
    <col min="9474" max="9479" width="8.85546875" style="43" customWidth="1"/>
    <col min="9480" max="9728" width="12.140625" style="43"/>
    <col min="9729" max="9729" width="23.7109375" style="43" customWidth="1"/>
    <col min="9730" max="9735" width="8.85546875" style="43" customWidth="1"/>
    <col min="9736" max="9984" width="12.140625" style="43"/>
    <col min="9985" max="9985" width="23.7109375" style="43" customWidth="1"/>
    <col min="9986" max="9991" width="8.85546875" style="43" customWidth="1"/>
    <col min="9992" max="10240" width="12.140625" style="43"/>
    <col min="10241" max="10241" width="23.7109375" style="43" customWidth="1"/>
    <col min="10242" max="10247" width="8.85546875" style="43" customWidth="1"/>
    <col min="10248" max="10496" width="12.140625" style="43"/>
    <col min="10497" max="10497" width="23.7109375" style="43" customWidth="1"/>
    <col min="10498" max="10503" width="8.85546875" style="43" customWidth="1"/>
    <col min="10504" max="10752" width="12.140625" style="43"/>
    <col min="10753" max="10753" width="23.7109375" style="43" customWidth="1"/>
    <col min="10754" max="10759" width="8.85546875" style="43" customWidth="1"/>
    <col min="10760" max="11008" width="12.140625" style="43"/>
    <col min="11009" max="11009" width="23.7109375" style="43" customWidth="1"/>
    <col min="11010" max="11015" width="8.85546875" style="43" customWidth="1"/>
    <col min="11016" max="11264" width="12.140625" style="43"/>
    <col min="11265" max="11265" width="23.7109375" style="43" customWidth="1"/>
    <col min="11266" max="11271" width="8.85546875" style="43" customWidth="1"/>
    <col min="11272" max="11520" width="12.140625" style="43"/>
    <col min="11521" max="11521" width="23.7109375" style="43" customWidth="1"/>
    <col min="11522" max="11527" width="8.85546875" style="43" customWidth="1"/>
    <col min="11528" max="11776" width="12.140625" style="43"/>
    <col min="11777" max="11777" width="23.7109375" style="43" customWidth="1"/>
    <col min="11778" max="11783" width="8.85546875" style="43" customWidth="1"/>
    <col min="11784" max="12032" width="12.140625" style="43"/>
    <col min="12033" max="12033" width="23.7109375" style="43" customWidth="1"/>
    <col min="12034" max="12039" width="8.85546875" style="43" customWidth="1"/>
    <col min="12040" max="12288" width="12.140625" style="43"/>
    <col min="12289" max="12289" width="23.7109375" style="43" customWidth="1"/>
    <col min="12290" max="12295" width="8.85546875" style="43" customWidth="1"/>
    <col min="12296" max="12544" width="12.140625" style="43"/>
    <col min="12545" max="12545" width="23.7109375" style="43" customWidth="1"/>
    <col min="12546" max="12551" width="8.85546875" style="43" customWidth="1"/>
    <col min="12552" max="12800" width="12.140625" style="43"/>
    <col min="12801" max="12801" width="23.7109375" style="43" customWidth="1"/>
    <col min="12802" max="12807" width="8.85546875" style="43" customWidth="1"/>
    <col min="12808" max="13056" width="12.140625" style="43"/>
    <col min="13057" max="13057" width="23.7109375" style="43" customWidth="1"/>
    <col min="13058" max="13063" width="8.85546875" style="43" customWidth="1"/>
    <col min="13064" max="13312" width="12.140625" style="43"/>
    <col min="13313" max="13313" width="23.7109375" style="43" customWidth="1"/>
    <col min="13314" max="13319" width="8.85546875" style="43" customWidth="1"/>
    <col min="13320" max="13568" width="12.140625" style="43"/>
    <col min="13569" max="13569" width="23.7109375" style="43" customWidth="1"/>
    <col min="13570" max="13575" width="8.85546875" style="43" customWidth="1"/>
    <col min="13576" max="13824" width="12.140625" style="43"/>
    <col min="13825" max="13825" width="23.7109375" style="43" customWidth="1"/>
    <col min="13826" max="13831" width="8.85546875" style="43" customWidth="1"/>
    <col min="13832" max="14080" width="12.140625" style="43"/>
    <col min="14081" max="14081" width="23.7109375" style="43" customWidth="1"/>
    <col min="14082" max="14087" width="8.85546875" style="43" customWidth="1"/>
    <col min="14088" max="14336" width="12.140625" style="43"/>
    <col min="14337" max="14337" width="23.7109375" style="43" customWidth="1"/>
    <col min="14338" max="14343" width="8.85546875" style="43" customWidth="1"/>
    <col min="14344" max="14592" width="12.140625" style="43"/>
    <col min="14593" max="14593" width="23.7109375" style="43" customWidth="1"/>
    <col min="14594" max="14599" width="8.85546875" style="43" customWidth="1"/>
    <col min="14600" max="14848" width="12.140625" style="43"/>
    <col min="14849" max="14849" width="23.7109375" style="43" customWidth="1"/>
    <col min="14850" max="14855" width="8.85546875" style="43" customWidth="1"/>
    <col min="14856" max="15104" width="12.140625" style="43"/>
    <col min="15105" max="15105" width="23.7109375" style="43" customWidth="1"/>
    <col min="15106" max="15111" width="8.85546875" style="43" customWidth="1"/>
    <col min="15112" max="15360" width="12.140625" style="43"/>
    <col min="15361" max="15361" width="23.7109375" style="43" customWidth="1"/>
    <col min="15362" max="15367" width="8.85546875" style="43" customWidth="1"/>
    <col min="15368" max="15616" width="12.140625" style="43"/>
    <col min="15617" max="15617" width="23.7109375" style="43" customWidth="1"/>
    <col min="15618" max="15623" width="8.85546875" style="43" customWidth="1"/>
    <col min="15624" max="15872" width="12.140625" style="43"/>
    <col min="15873" max="15873" width="23.7109375" style="43" customWidth="1"/>
    <col min="15874" max="15879" width="8.85546875" style="43" customWidth="1"/>
    <col min="15880" max="16128" width="12.140625" style="43"/>
    <col min="16129" max="16129" width="23.7109375" style="43" customWidth="1"/>
    <col min="16130" max="16135" width="8.85546875" style="43" customWidth="1"/>
    <col min="16136" max="16384" width="12.140625" style="43"/>
  </cols>
  <sheetData>
    <row r="1" spans="1:13" x14ac:dyDescent="0.25">
      <c r="A1" s="54" t="s">
        <v>2749</v>
      </c>
      <c r="C1" s="49"/>
      <c r="D1" s="49"/>
      <c r="E1" s="49"/>
      <c r="F1" s="49"/>
      <c r="M1" s="155" t="s">
        <v>322</v>
      </c>
    </row>
    <row r="2" spans="1:13" x14ac:dyDescent="0.25">
      <c r="A2" s="194" t="s">
        <v>620</v>
      </c>
      <c r="C2" s="49"/>
      <c r="D2" s="49"/>
      <c r="E2" s="49"/>
      <c r="F2" s="49"/>
    </row>
    <row r="3" spans="1:13" s="5" customFormat="1" x14ac:dyDescent="0.25">
      <c r="A3" s="50" t="s">
        <v>355</v>
      </c>
      <c r="B3" s="51" t="s">
        <v>28</v>
      </c>
      <c r="C3" s="51" t="s">
        <v>29</v>
      </c>
      <c r="D3" s="51" t="s">
        <v>30</v>
      </c>
      <c r="E3" s="51" t="s">
        <v>4</v>
      </c>
      <c r="F3" s="51" t="s">
        <v>3</v>
      </c>
      <c r="G3" s="51" t="s">
        <v>1</v>
      </c>
      <c r="H3" s="520" t="s">
        <v>2783</v>
      </c>
    </row>
    <row r="4" spans="1:13" x14ac:dyDescent="0.25">
      <c r="A4" s="11" t="s">
        <v>31</v>
      </c>
      <c r="B4" s="55">
        <v>1360</v>
      </c>
      <c r="C4" s="56">
        <v>1664</v>
      </c>
      <c r="D4" s="55">
        <v>3000</v>
      </c>
      <c r="E4" s="55">
        <v>2905</v>
      </c>
      <c r="F4" s="14">
        <v>5009</v>
      </c>
      <c r="G4" s="14">
        <v>5513</v>
      </c>
      <c r="H4" s="14">
        <v>7323</v>
      </c>
      <c r="J4" s="452"/>
      <c r="K4" s="452"/>
      <c r="L4" s="5"/>
    </row>
    <row r="5" spans="1:13" x14ac:dyDescent="0.25">
      <c r="A5" s="11" t="s">
        <v>32</v>
      </c>
      <c r="B5" s="55">
        <v>53883</v>
      </c>
      <c r="C5" s="56">
        <v>56115</v>
      </c>
      <c r="D5" s="55">
        <v>58400</v>
      </c>
      <c r="E5" s="55">
        <v>60179</v>
      </c>
      <c r="F5" s="14">
        <v>68298</v>
      </c>
      <c r="G5" s="14">
        <v>71079</v>
      </c>
      <c r="H5" s="14">
        <v>76956</v>
      </c>
      <c r="J5" s="452"/>
      <c r="K5" s="452"/>
    </row>
    <row r="6" spans="1:13" x14ac:dyDescent="0.25">
      <c r="A6" s="11" t="s">
        <v>33</v>
      </c>
      <c r="B6" s="55">
        <v>96987</v>
      </c>
      <c r="C6" s="56">
        <v>106216</v>
      </c>
      <c r="D6" s="55">
        <v>113800</v>
      </c>
      <c r="E6" s="55">
        <v>121480</v>
      </c>
      <c r="F6" s="14">
        <v>130515</v>
      </c>
      <c r="G6" s="14">
        <v>139346</v>
      </c>
      <c r="H6" s="14">
        <v>156147</v>
      </c>
      <c r="J6" s="452"/>
      <c r="K6" s="452"/>
    </row>
    <row r="7" spans="1:13" x14ac:dyDescent="0.25">
      <c r="A7" s="11" t="s">
        <v>34</v>
      </c>
      <c r="B7" s="55">
        <v>67121</v>
      </c>
      <c r="C7" s="56">
        <v>75510</v>
      </c>
      <c r="D7" s="55">
        <v>81500</v>
      </c>
      <c r="E7" s="55">
        <v>88287</v>
      </c>
      <c r="F7" s="14">
        <v>91606</v>
      </c>
      <c r="G7" s="14">
        <v>95037</v>
      </c>
      <c r="H7" s="14">
        <v>99312</v>
      </c>
      <c r="J7" s="452"/>
      <c r="K7" s="452"/>
    </row>
    <row r="8" spans="1:13" x14ac:dyDescent="0.25">
      <c r="A8" s="11" t="s">
        <v>35</v>
      </c>
      <c r="B8" s="55">
        <v>83027</v>
      </c>
      <c r="C8" s="56">
        <v>89746</v>
      </c>
      <c r="D8" s="55">
        <v>92500</v>
      </c>
      <c r="E8" s="55">
        <v>98957</v>
      </c>
      <c r="F8" s="14">
        <v>101427</v>
      </c>
      <c r="G8" s="14">
        <v>112083</v>
      </c>
      <c r="H8" s="14">
        <v>127861</v>
      </c>
      <c r="J8" s="452"/>
      <c r="K8" s="452"/>
    </row>
    <row r="9" spans="1:13" x14ac:dyDescent="0.25">
      <c r="A9" s="11" t="s">
        <v>36</v>
      </c>
      <c r="B9" s="55">
        <v>92954</v>
      </c>
      <c r="C9" s="56">
        <v>106812</v>
      </c>
      <c r="D9" s="55">
        <v>115500</v>
      </c>
      <c r="E9" s="55">
        <v>124345</v>
      </c>
      <c r="F9" s="14">
        <v>128717</v>
      </c>
      <c r="G9" s="14">
        <v>135036</v>
      </c>
      <c r="H9" s="14">
        <v>142083</v>
      </c>
      <c r="J9" s="452"/>
      <c r="K9" s="452"/>
    </row>
    <row r="10" spans="1:13" x14ac:dyDescent="0.25">
      <c r="A10" s="11" t="s">
        <v>37</v>
      </c>
      <c r="B10" s="55">
        <v>73532</v>
      </c>
      <c r="C10" s="56">
        <v>80115</v>
      </c>
      <c r="D10" s="55">
        <v>80200</v>
      </c>
      <c r="E10" s="55">
        <v>85370</v>
      </c>
      <c r="F10" s="14">
        <v>93112</v>
      </c>
      <c r="G10" s="14">
        <v>99828</v>
      </c>
      <c r="H10" s="14">
        <v>108236</v>
      </c>
      <c r="J10" s="452"/>
      <c r="K10" s="452"/>
    </row>
    <row r="11" spans="1:13" x14ac:dyDescent="0.25">
      <c r="A11" s="11" t="s">
        <v>38</v>
      </c>
      <c r="B11" s="55">
        <v>100649</v>
      </c>
      <c r="C11" s="56">
        <v>113538</v>
      </c>
      <c r="D11" s="55">
        <v>121100</v>
      </c>
      <c r="E11" s="55">
        <v>130566</v>
      </c>
      <c r="F11" s="14">
        <v>141300</v>
      </c>
      <c r="G11" s="14">
        <v>148099</v>
      </c>
      <c r="H11" s="14">
        <v>162273</v>
      </c>
      <c r="J11" s="452"/>
      <c r="K11" s="452"/>
    </row>
    <row r="12" spans="1:13" x14ac:dyDescent="0.25">
      <c r="A12" s="11" t="s">
        <v>39</v>
      </c>
      <c r="B12" s="55">
        <v>90491</v>
      </c>
      <c r="C12" s="56">
        <v>99561</v>
      </c>
      <c r="D12" s="55">
        <v>105300</v>
      </c>
      <c r="E12" s="55">
        <v>112709</v>
      </c>
      <c r="F12" s="14">
        <v>120331</v>
      </c>
      <c r="G12" s="14">
        <v>127187</v>
      </c>
      <c r="H12" s="14">
        <v>142126</v>
      </c>
      <c r="J12" s="452"/>
      <c r="K12" s="452"/>
    </row>
    <row r="13" spans="1:13" x14ac:dyDescent="0.25">
      <c r="A13" s="11" t="s">
        <v>40</v>
      </c>
      <c r="B13" s="55">
        <v>87293</v>
      </c>
      <c r="C13" s="56">
        <v>94440</v>
      </c>
      <c r="D13" s="55">
        <v>99800</v>
      </c>
      <c r="E13" s="55">
        <v>105685</v>
      </c>
      <c r="F13" s="14">
        <v>112948</v>
      </c>
      <c r="G13" s="14">
        <v>122042</v>
      </c>
      <c r="H13" s="14">
        <v>128056</v>
      </c>
      <c r="J13" s="452"/>
      <c r="K13" s="452"/>
    </row>
    <row r="14" spans="1:13" x14ac:dyDescent="0.25">
      <c r="A14" s="11" t="s">
        <v>41</v>
      </c>
      <c r="B14" s="55">
        <v>70017</v>
      </c>
      <c r="C14" s="56">
        <v>75338</v>
      </c>
      <c r="D14" s="55">
        <v>83800</v>
      </c>
      <c r="E14" s="55">
        <v>88818</v>
      </c>
      <c r="F14" s="14">
        <v>95406</v>
      </c>
      <c r="G14" s="14">
        <v>103186</v>
      </c>
      <c r="H14" s="14">
        <v>121017</v>
      </c>
      <c r="J14" s="452"/>
      <c r="K14" s="452"/>
    </row>
    <row r="15" spans="1:13" x14ac:dyDescent="0.25">
      <c r="A15" s="11" t="s">
        <v>42</v>
      </c>
      <c r="B15" s="55">
        <v>69951</v>
      </c>
      <c r="C15" s="56">
        <v>73133</v>
      </c>
      <c r="D15" s="55">
        <v>75200</v>
      </c>
      <c r="E15" s="55">
        <v>80263</v>
      </c>
      <c r="F15" s="14">
        <v>87208</v>
      </c>
      <c r="G15" s="14">
        <v>102408</v>
      </c>
      <c r="H15" s="14">
        <v>116341</v>
      </c>
      <c r="J15" s="452"/>
      <c r="K15" s="452"/>
    </row>
    <row r="16" spans="1:13" x14ac:dyDescent="0.25">
      <c r="A16" s="11" t="s">
        <v>43</v>
      </c>
      <c r="B16" s="55">
        <v>64126</v>
      </c>
      <c r="C16" s="56">
        <v>66344</v>
      </c>
      <c r="D16" s="55">
        <v>67000</v>
      </c>
      <c r="E16" s="55">
        <v>73601</v>
      </c>
      <c r="F16" s="14">
        <v>77095</v>
      </c>
      <c r="G16" s="14">
        <v>82390</v>
      </c>
      <c r="H16" s="14">
        <v>92893</v>
      </c>
      <c r="J16" s="452"/>
      <c r="K16" s="452"/>
    </row>
    <row r="17" spans="1:11" x14ac:dyDescent="0.25">
      <c r="A17" s="11" t="s">
        <v>44</v>
      </c>
      <c r="B17" s="55">
        <v>70735</v>
      </c>
      <c r="C17" s="56">
        <v>76566</v>
      </c>
      <c r="D17" s="55">
        <v>80700</v>
      </c>
      <c r="E17" s="55">
        <v>88470</v>
      </c>
      <c r="F17" s="14">
        <v>93638</v>
      </c>
      <c r="G17" s="14">
        <v>104173</v>
      </c>
      <c r="H17" s="14">
        <v>113329</v>
      </c>
      <c r="J17" s="452"/>
      <c r="K17" s="452"/>
    </row>
    <row r="18" spans="1:11" x14ac:dyDescent="0.25">
      <c r="A18" s="11" t="s">
        <v>45</v>
      </c>
      <c r="B18" s="55">
        <v>66517</v>
      </c>
      <c r="C18" s="56">
        <v>71140</v>
      </c>
      <c r="D18" s="55">
        <v>74700</v>
      </c>
      <c r="E18" s="55">
        <v>78882</v>
      </c>
      <c r="F18" s="14">
        <v>80734</v>
      </c>
      <c r="G18" s="14">
        <v>86524</v>
      </c>
      <c r="H18" s="14">
        <v>94793</v>
      </c>
      <c r="J18" s="452"/>
      <c r="K18" s="452"/>
    </row>
    <row r="19" spans="1:11" x14ac:dyDescent="0.25">
      <c r="A19" s="11" t="s">
        <v>46</v>
      </c>
      <c r="B19" s="55">
        <v>74634</v>
      </c>
      <c r="C19" s="56">
        <v>82705</v>
      </c>
      <c r="D19" s="55">
        <v>88400</v>
      </c>
      <c r="E19" s="55">
        <v>91907</v>
      </c>
      <c r="F19" s="14">
        <v>93792</v>
      </c>
      <c r="G19" s="14">
        <v>99184</v>
      </c>
      <c r="H19" s="14">
        <v>106557</v>
      </c>
      <c r="J19" s="452"/>
      <c r="K19" s="452"/>
    </row>
    <row r="20" spans="1:11" x14ac:dyDescent="0.25">
      <c r="A20" s="11" t="s">
        <v>47</v>
      </c>
      <c r="B20" s="55">
        <v>69651</v>
      </c>
      <c r="C20" s="56">
        <v>79388</v>
      </c>
      <c r="D20" s="55">
        <v>86800</v>
      </c>
      <c r="E20" s="55">
        <v>94579</v>
      </c>
      <c r="F20" s="14">
        <v>99060</v>
      </c>
      <c r="G20" s="14">
        <v>103907</v>
      </c>
      <c r="H20" s="14">
        <v>115474</v>
      </c>
      <c r="J20" s="452"/>
      <c r="K20" s="452"/>
    </row>
    <row r="21" spans="1:11" x14ac:dyDescent="0.25">
      <c r="A21" s="11" t="s">
        <v>48</v>
      </c>
      <c r="B21" s="55">
        <v>64362</v>
      </c>
      <c r="C21" s="56">
        <v>71330</v>
      </c>
      <c r="D21" s="55">
        <v>77300</v>
      </c>
      <c r="E21" s="55">
        <v>82845</v>
      </c>
      <c r="F21" s="14">
        <v>85810</v>
      </c>
      <c r="G21" s="14">
        <v>96892</v>
      </c>
      <c r="H21" s="14">
        <v>108133</v>
      </c>
      <c r="J21" s="452"/>
      <c r="K21" s="452"/>
    </row>
    <row r="22" spans="1:11" x14ac:dyDescent="0.25">
      <c r="A22" s="11" t="s">
        <v>49</v>
      </c>
      <c r="B22" s="55">
        <v>61288</v>
      </c>
      <c r="C22" s="56">
        <v>64436</v>
      </c>
      <c r="D22" s="55">
        <v>70100</v>
      </c>
      <c r="E22" s="55">
        <v>77112</v>
      </c>
      <c r="F22" s="14">
        <v>83244</v>
      </c>
      <c r="G22" s="14">
        <v>96872</v>
      </c>
      <c r="H22" s="14">
        <v>106898</v>
      </c>
      <c r="J22" s="452"/>
      <c r="K22" s="452"/>
    </row>
    <row r="23" spans="1:11" x14ac:dyDescent="0.25">
      <c r="A23" s="11" t="s">
        <v>50</v>
      </c>
      <c r="B23" s="55">
        <v>66451</v>
      </c>
      <c r="C23" s="56">
        <v>83706</v>
      </c>
      <c r="D23" s="55">
        <v>74000</v>
      </c>
      <c r="E23" s="55">
        <v>78655</v>
      </c>
      <c r="F23" s="14">
        <v>83751</v>
      </c>
      <c r="G23" s="14">
        <v>84798</v>
      </c>
      <c r="H23" s="14">
        <v>89229</v>
      </c>
      <c r="J23" s="452"/>
      <c r="K23" s="452"/>
    </row>
    <row r="24" spans="1:11" x14ac:dyDescent="0.25">
      <c r="A24" s="11" t="s">
        <v>51</v>
      </c>
      <c r="B24" s="55">
        <v>46883</v>
      </c>
      <c r="C24" s="56">
        <v>51971</v>
      </c>
      <c r="D24" s="55">
        <v>54300</v>
      </c>
      <c r="E24" s="55">
        <v>57266</v>
      </c>
      <c r="F24" s="14">
        <v>62474</v>
      </c>
      <c r="G24" s="14">
        <v>65198</v>
      </c>
      <c r="H24" s="14">
        <v>68885</v>
      </c>
      <c r="J24" s="452"/>
      <c r="K24" s="452"/>
    </row>
    <row r="25" spans="1:11" x14ac:dyDescent="0.25">
      <c r="A25" s="11" t="s">
        <v>52</v>
      </c>
      <c r="B25" s="55">
        <v>100207</v>
      </c>
      <c r="C25" s="56">
        <v>102505</v>
      </c>
      <c r="D25" s="55">
        <v>105300</v>
      </c>
      <c r="E25" s="55">
        <v>113880</v>
      </c>
      <c r="F25" s="14">
        <v>120390</v>
      </c>
      <c r="G25" s="14">
        <v>132213</v>
      </c>
      <c r="H25" s="14">
        <v>146411</v>
      </c>
      <c r="J25" s="452"/>
      <c r="K25" s="452"/>
    </row>
    <row r="26" spans="1:11" x14ac:dyDescent="0.25">
      <c r="A26" s="11" t="s">
        <v>53</v>
      </c>
      <c r="B26" s="55">
        <v>85789</v>
      </c>
      <c r="C26" s="56">
        <v>91762</v>
      </c>
      <c r="D26" s="55">
        <v>95400</v>
      </c>
      <c r="E26" s="55">
        <v>103265</v>
      </c>
      <c r="F26" s="14">
        <v>108964</v>
      </c>
      <c r="G26" s="14">
        <v>117651</v>
      </c>
      <c r="H26" s="14">
        <v>131452</v>
      </c>
      <c r="J26" s="452"/>
      <c r="K26" s="452"/>
    </row>
    <row r="27" spans="1:11" x14ac:dyDescent="0.25">
      <c r="A27" s="11" t="s">
        <v>54</v>
      </c>
      <c r="B27" s="55">
        <v>61096</v>
      </c>
      <c r="C27" s="56">
        <v>64795</v>
      </c>
      <c r="D27" s="55">
        <v>67700</v>
      </c>
      <c r="E27" s="55">
        <v>73160</v>
      </c>
      <c r="F27" s="14">
        <v>80789</v>
      </c>
      <c r="G27" s="14">
        <v>80919</v>
      </c>
      <c r="H27" s="14">
        <v>86623</v>
      </c>
      <c r="J27" s="452"/>
      <c r="K27" s="452"/>
    </row>
    <row r="28" spans="1:11" x14ac:dyDescent="0.25">
      <c r="A28" s="11" t="s">
        <v>55</v>
      </c>
      <c r="B28" s="55">
        <v>78594</v>
      </c>
      <c r="C28" s="56">
        <v>78892</v>
      </c>
      <c r="D28" s="55">
        <v>79500</v>
      </c>
      <c r="E28" s="55">
        <v>85169</v>
      </c>
      <c r="F28" s="14">
        <v>93390</v>
      </c>
      <c r="G28" s="14">
        <v>103212</v>
      </c>
      <c r="H28" s="14">
        <v>125013</v>
      </c>
      <c r="J28" s="452"/>
      <c r="K28" s="452"/>
    </row>
    <row r="29" spans="1:11" x14ac:dyDescent="0.25">
      <c r="A29" s="11" t="s">
        <v>56</v>
      </c>
      <c r="B29" s="55">
        <v>76882</v>
      </c>
      <c r="C29" s="56">
        <v>82473</v>
      </c>
      <c r="D29" s="55">
        <v>86600</v>
      </c>
      <c r="E29" s="55">
        <v>91738</v>
      </c>
      <c r="F29" s="14">
        <v>93989</v>
      </c>
      <c r="G29" s="14">
        <v>101348</v>
      </c>
      <c r="H29" s="14">
        <v>107489</v>
      </c>
      <c r="J29" s="452"/>
      <c r="K29" s="452"/>
    </row>
    <row r="30" spans="1:11" x14ac:dyDescent="0.25">
      <c r="A30" s="11" t="s">
        <v>57</v>
      </c>
      <c r="B30" s="55">
        <v>58330</v>
      </c>
      <c r="C30" s="56">
        <v>66260</v>
      </c>
      <c r="D30" s="55">
        <v>69100</v>
      </c>
      <c r="E30" s="55">
        <v>73106</v>
      </c>
      <c r="F30" s="14">
        <v>78411</v>
      </c>
      <c r="G30" s="14">
        <v>82482</v>
      </c>
      <c r="H30" s="14">
        <v>85587</v>
      </c>
      <c r="J30" s="452"/>
      <c r="K30" s="452"/>
    </row>
    <row r="31" spans="1:11" x14ac:dyDescent="0.25">
      <c r="A31" s="11" t="s">
        <v>58</v>
      </c>
      <c r="B31" s="55">
        <v>95056</v>
      </c>
      <c r="C31" s="56">
        <v>89061</v>
      </c>
      <c r="D31" s="55">
        <v>93600</v>
      </c>
      <c r="E31" s="55">
        <v>103735</v>
      </c>
      <c r="F31" s="14">
        <v>107119</v>
      </c>
      <c r="G31" s="14">
        <v>123265</v>
      </c>
      <c r="H31" s="14">
        <v>141962</v>
      </c>
      <c r="J31" s="452"/>
      <c r="K31" s="452"/>
    </row>
    <row r="32" spans="1:11" x14ac:dyDescent="0.25">
      <c r="A32" s="11" t="s">
        <v>59</v>
      </c>
      <c r="B32" s="55">
        <v>54045</v>
      </c>
      <c r="C32" s="56">
        <v>60413</v>
      </c>
      <c r="D32" s="55">
        <v>66800</v>
      </c>
      <c r="E32" s="55">
        <v>71610</v>
      </c>
      <c r="F32" s="14">
        <v>77701</v>
      </c>
      <c r="G32" s="14">
        <v>79696</v>
      </c>
      <c r="H32" s="14">
        <v>85249</v>
      </c>
      <c r="J32" s="452"/>
      <c r="K32" s="452"/>
    </row>
    <row r="33" spans="1:11" x14ac:dyDescent="0.25">
      <c r="A33" s="11" t="s">
        <v>60</v>
      </c>
      <c r="B33" s="55">
        <v>60926</v>
      </c>
      <c r="C33" s="56">
        <v>58697</v>
      </c>
      <c r="D33" s="55">
        <v>60000</v>
      </c>
      <c r="E33" s="55">
        <v>69591</v>
      </c>
      <c r="F33" s="14">
        <v>80225</v>
      </c>
      <c r="G33" s="14">
        <v>105379</v>
      </c>
      <c r="H33" s="14">
        <v>134473</v>
      </c>
      <c r="J33" s="452"/>
      <c r="K33" s="452"/>
    </row>
    <row r="34" spans="1:11" x14ac:dyDescent="0.25">
      <c r="A34" s="11" t="s">
        <v>61</v>
      </c>
      <c r="B34" s="55">
        <v>79241</v>
      </c>
      <c r="C34" s="56">
        <v>83580</v>
      </c>
      <c r="D34" s="55">
        <v>84500</v>
      </c>
      <c r="E34" s="55">
        <v>90652</v>
      </c>
      <c r="F34" s="14">
        <v>91992</v>
      </c>
      <c r="G34" s="14">
        <v>98279</v>
      </c>
      <c r="H34" s="14">
        <v>108172</v>
      </c>
      <c r="J34" s="452"/>
      <c r="K34" s="452"/>
    </row>
    <row r="35" spans="1:11" x14ac:dyDescent="0.25">
      <c r="A35" s="11" t="s">
        <v>62</v>
      </c>
      <c r="B35" s="55">
        <v>98969</v>
      </c>
      <c r="C35" s="56">
        <v>101698</v>
      </c>
      <c r="D35" s="55">
        <v>105700</v>
      </c>
      <c r="E35" s="55">
        <v>114285</v>
      </c>
      <c r="F35" s="14">
        <v>120744</v>
      </c>
      <c r="G35" s="14">
        <v>134619</v>
      </c>
      <c r="H35" s="14">
        <v>150467</v>
      </c>
      <c r="J35" s="452"/>
      <c r="K35" s="452"/>
    </row>
    <row r="36" spans="1:11" x14ac:dyDescent="0.25">
      <c r="A36" s="11" t="s">
        <v>63</v>
      </c>
      <c r="B36" s="55">
        <v>89536</v>
      </c>
      <c r="C36" s="56">
        <v>101144</v>
      </c>
      <c r="D36" s="55">
        <v>96200</v>
      </c>
      <c r="E36" s="55">
        <v>100890</v>
      </c>
      <c r="F36" s="14">
        <v>101213</v>
      </c>
      <c r="G36" s="14">
        <v>118318</v>
      </c>
      <c r="H36" s="14">
        <v>128912</v>
      </c>
      <c r="J36" s="452"/>
      <c r="K36" s="452"/>
    </row>
    <row r="37" spans="1:11" x14ac:dyDescent="0.25">
      <c r="A37" s="11"/>
      <c r="B37" s="58"/>
      <c r="C37" s="56"/>
      <c r="D37" s="58"/>
      <c r="E37" s="58"/>
      <c r="F37" s="55"/>
      <c r="G37" s="133"/>
      <c r="H37" s="14"/>
      <c r="J37" s="452"/>
      <c r="K37" s="452"/>
    </row>
    <row r="38" spans="1:11" x14ac:dyDescent="0.25">
      <c r="A38" s="12" t="s">
        <v>64</v>
      </c>
      <c r="B38" s="55">
        <v>230879</v>
      </c>
      <c r="C38" s="56">
        <v>266629</v>
      </c>
      <c r="D38" s="55">
        <v>253400</v>
      </c>
      <c r="E38" s="55">
        <v>267820</v>
      </c>
      <c r="F38" s="55">
        <v>283085</v>
      </c>
      <c r="G38" s="133">
        <v>308457</v>
      </c>
      <c r="H38" s="14"/>
    </row>
    <row r="39" spans="1:11" x14ac:dyDescent="0.25">
      <c r="A39" s="12" t="s">
        <v>65</v>
      </c>
      <c r="B39" s="55">
        <v>785641</v>
      </c>
      <c r="C39" s="56">
        <v>803094</v>
      </c>
      <c r="D39" s="55">
        <v>832500</v>
      </c>
      <c r="E39" s="55">
        <v>909371</v>
      </c>
      <c r="F39" s="55">
        <v>972019</v>
      </c>
      <c r="G39" s="133">
        <v>1102182</v>
      </c>
      <c r="H39" s="14"/>
    </row>
    <row r="40" spans="1:11" x14ac:dyDescent="0.25">
      <c r="A40" s="12" t="s">
        <v>66</v>
      </c>
      <c r="B40" s="55">
        <v>1394062</v>
      </c>
      <c r="C40" s="56">
        <v>1531331</v>
      </c>
      <c r="D40" s="55">
        <v>1627900</v>
      </c>
      <c r="E40" s="55">
        <v>1736771</v>
      </c>
      <c r="F40" s="13">
        <v>1835297</v>
      </c>
      <c r="G40" s="14">
        <v>1947524</v>
      </c>
      <c r="H40" s="14"/>
    </row>
    <row r="41" spans="1:11" x14ac:dyDescent="0.25">
      <c r="A41" s="12" t="s">
        <v>67</v>
      </c>
      <c r="B41" s="55">
        <v>2410582</v>
      </c>
      <c r="C41" s="56">
        <v>2601040</v>
      </c>
      <c r="D41" s="55">
        <v>2713900</v>
      </c>
      <c r="E41" s="55">
        <v>2913962</v>
      </c>
      <c r="F41" s="57">
        <v>3090402</v>
      </c>
      <c r="G41" s="133">
        <v>3358163</v>
      </c>
      <c r="H41" s="14">
        <v>3715732</v>
      </c>
    </row>
    <row r="42" spans="1:11" x14ac:dyDescent="0.25">
      <c r="A42" s="49"/>
      <c r="B42" s="49"/>
      <c r="C42" s="49"/>
      <c r="D42" s="49"/>
      <c r="E42" s="49"/>
      <c r="F42" s="49"/>
      <c r="H42" s="452"/>
    </row>
    <row r="43" spans="1:11" x14ac:dyDescent="0.25">
      <c r="A43" s="192" t="s">
        <v>625</v>
      </c>
      <c r="B43" s="49"/>
      <c r="C43" s="49"/>
      <c r="D43" s="49"/>
      <c r="E43" s="49"/>
      <c r="F43" s="49"/>
      <c r="H43" s="452"/>
    </row>
    <row r="44" spans="1:11" x14ac:dyDescent="0.25">
      <c r="A44" s="49" t="s">
        <v>638</v>
      </c>
      <c r="B44" s="49"/>
      <c r="C44" s="49"/>
      <c r="D44" s="49"/>
      <c r="E44" s="49"/>
      <c r="F44" s="49"/>
      <c r="H44" s="452"/>
    </row>
    <row r="45" spans="1:11" x14ac:dyDescent="0.25">
      <c r="A45" s="49" t="s">
        <v>2822</v>
      </c>
      <c r="B45" s="49"/>
      <c r="C45" s="49"/>
      <c r="D45" s="49"/>
      <c r="E45" s="49"/>
      <c r="F45" s="49"/>
      <c r="H45" s="452"/>
    </row>
    <row r="46" spans="1:11" x14ac:dyDescent="0.25">
      <c r="A46" s="53"/>
      <c r="H46" s="452"/>
    </row>
    <row r="47" spans="1:11" x14ac:dyDescent="0.25">
      <c r="A47" s="184" t="s">
        <v>616</v>
      </c>
      <c r="H47" s="452"/>
    </row>
    <row r="48" spans="1:11" x14ac:dyDescent="0.25">
      <c r="H48" s="452"/>
    </row>
    <row r="49" spans="8:8" x14ac:dyDescent="0.25">
      <c r="H49" s="452"/>
    </row>
    <row r="50" spans="8:8" x14ac:dyDescent="0.25">
      <c r="H50" s="452"/>
    </row>
    <row r="51" spans="8:8" x14ac:dyDescent="0.25">
      <c r="H51" s="452"/>
    </row>
    <row r="52" spans="8:8" x14ac:dyDescent="0.25">
      <c r="H52" s="452"/>
    </row>
    <row r="78" spans="1:1" x14ac:dyDescent="0.25">
      <c r="A78" s="49"/>
    </row>
    <row r="79" spans="1:1" x14ac:dyDescent="0.25">
      <c r="A79" s="49"/>
    </row>
    <row r="80" spans="1:1" x14ac:dyDescent="0.25">
      <c r="A80" s="49"/>
    </row>
    <row r="81" spans="1:1" x14ac:dyDescent="0.25">
      <c r="A81" s="49"/>
    </row>
    <row r="82" spans="1:1" x14ac:dyDescent="0.25">
      <c r="A82" s="49"/>
    </row>
    <row r="83" spans="1:1" x14ac:dyDescent="0.25">
      <c r="A83" s="49"/>
    </row>
    <row r="85" spans="1:1" x14ac:dyDescent="0.25">
      <c r="A85" s="52"/>
    </row>
  </sheetData>
  <phoneticPr fontId="24" type="noConversion"/>
  <hyperlinks>
    <hyperlink ref="M1" location="Contents!A1" display="Back" xr:uid="{00000000-0004-0000-1700-000000000000}"/>
    <hyperlink ref="A47" location="Glossary!A1" display="Definition Glossay" xr:uid="{00000000-0004-0000-1700-000001000000}"/>
  </hyperlinks>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pageSetUpPr autoPageBreaks="0"/>
  </sheetPr>
  <dimension ref="A1:AX96"/>
  <sheetViews>
    <sheetView workbookViewId="0">
      <pane ySplit="3" topLeftCell="A4" activePane="bottomLeft" state="frozen"/>
      <selection activeCell="I2" sqref="I2"/>
      <selection pane="bottomLeft" activeCell="J3" sqref="J3"/>
    </sheetView>
  </sheetViews>
  <sheetFormatPr defaultRowHeight="15" x14ac:dyDescent="0.25"/>
  <cols>
    <col min="1" max="1" width="8.5703125" style="43" customWidth="1"/>
    <col min="2" max="2" width="16.140625" style="43" customWidth="1"/>
    <col min="3" max="3" width="16.28515625" style="43" customWidth="1"/>
    <col min="4" max="4" width="19.140625" style="43" customWidth="1"/>
    <col min="5" max="5" width="16.42578125" style="43" customWidth="1"/>
    <col min="6" max="6" width="16.140625" style="43" customWidth="1"/>
    <col min="7" max="7" width="16.28515625" style="43" customWidth="1"/>
    <col min="8" max="8" width="19.140625" style="43" customWidth="1"/>
    <col min="9" max="9" width="16.42578125" style="43" customWidth="1"/>
    <col min="10" max="17" width="8.85546875" style="43"/>
    <col min="18" max="18" width="8.140625" style="43" customWidth="1"/>
    <col min="19" max="20" width="8.85546875" style="43"/>
    <col min="21" max="21" width="8.42578125" style="43" customWidth="1"/>
    <col min="22" max="256" width="8.85546875" style="43"/>
    <col min="257" max="257" width="8.5703125" style="43" customWidth="1"/>
    <col min="258" max="258" width="16.140625" style="43" customWidth="1"/>
    <col min="259" max="259" width="16.28515625" style="43" customWidth="1"/>
    <col min="260" max="260" width="19.140625" style="43" customWidth="1"/>
    <col min="261" max="261" width="16.42578125" style="43" customWidth="1"/>
    <col min="262" max="262" width="16.140625" style="43" customWidth="1"/>
    <col min="263" max="263" width="16.28515625" style="43" customWidth="1"/>
    <col min="264" max="264" width="19.140625" style="43" customWidth="1"/>
    <col min="265" max="265" width="16.42578125" style="43" customWidth="1"/>
    <col min="266" max="273" width="8.85546875" style="43"/>
    <col min="274" max="274" width="8.140625" style="43" customWidth="1"/>
    <col min="275" max="276" width="8.85546875" style="43"/>
    <col min="277" max="277" width="8.42578125" style="43" customWidth="1"/>
    <col min="278" max="512" width="8.85546875" style="43"/>
    <col min="513" max="513" width="8.5703125" style="43" customWidth="1"/>
    <col min="514" max="514" width="16.140625" style="43" customWidth="1"/>
    <col min="515" max="515" width="16.28515625" style="43" customWidth="1"/>
    <col min="516" max="516" width="19.140625" style="43" customWidth="1"/>
    <col min="517" max="517" width="16.42578125" style="43" customWidth="1"/>
    <col min="518" max="518" width="16.140625" style="43" customWidth="1"/>
    <col min="519" max="519" width="16.28515625" style="43" customWidth="1"/>
    <col min="520" max="520" width="19.140625" style="43" customWidth="1"/>
    <col min="521" max="521" width="16.42578125" style="43" customWidth="1"/>
    <col min="522" max="529" width="8.85546875" style="43"/>
    <col min="530" max="530" width="8.140625" style="43" customWidth="1"/>
    <col min="531" max="532" width="8.85546875" style="43"/>
    <col min="533" max="533" width="8.42578125" style="43" customWidth="1"/>
    <col min="534" max="768" width="8.85546875" style="43"/>
    <col min="769" max="769" width="8.5703125" style="43" customWidth="1"/>
    <col min="770" max="770" width="16.140625" style="43" customWidth="1"/>
    <col min="771" max="771" width="16.28515625" style="43" customWidth="1"/>
    <col min="772" max="772" width="19.140625" style="43" customWidth="1"/>
    <col min="773" max="773" width="16.42578125" style="43" customWidth="1"/>
    <col min="774" max="774" width="16.140625" style="43" customWidth="1"/>
    <col min="775" max="775" width="16.28515625" style="43" customWidth="1"/>
    <col min="776" max="776" width="19.140625" style="43" customWidth="1"/>
    <col min="777" max="777" width="16.42578125" style="43" customWidth="1"/>
    <col min="778" max="785" width="8.85546875" style="43"/>
    <col min="786" max="786" width="8.140625" style="43" customWidth="1"/>
    <col min="787" max="788" width="8.85546875" style="43"/>
    <col min="789" max="789" width="8.42578125" style="43" customWidth="1"/>
    <col min="790" max="1024" width="8.85546875" style="43"/>
    <col min="1025" max="1025" width="8.5703125" style="43" customWidth="1"/>
    <col min="1026" max="1026" width="16.140625" style="43" customWidth="1"/>
    <col min="1027" max="1027" width="16.28515625" style="43" customWidth="1"/>
    <col min="1028" max="1028" width="19.140625" style="43" customWidth="1"/>
    <col min="1029" max="1029" width="16.42578125" style="43" customWidth="1"/>
    <col min="1030" max="1030" width="16.140625" style="43" customWidth="1"/>
    <col min="1031" max="1031" width="16.28515625" style="43" customWidth="1"/>
    <col min="1032" max="1032" width="19.140625" style="43" customWidth="1"/>
    <col min="1033" max="1033" width="16.42578125" style="43" customWidth="1"/>
    <col min="1034" max="1041" width="8.85546875" style="43"/>
    <col min="1042" max="1042" width="8.140625" style="43" customWidth="1"/>
    <col min="1043" max="1044" width="8.85546875" style="43"/>
    <col min="1045" max="1045" width="8.42578125" style="43" customWidth="1"/>
    <col min="1046" max="1280" width="8.85546875" style="43"/>
    <col min="1281" max="1281" width="8.5703125" style="43" customWidth="1"/>
    <col min="1282" max="1282" width="16.140625" style="43" customWidth="1"/>
    <col min="1283" max="1283" width="16.28515625" style="43" customWidth="1"/>
    <col min="1284" max="1284" width="19.140625" style="43" customWidth="1"/>
    <col min="1285" max="1285" width="16.42578125" style="43" customWidth="1"/>
    <col min="1286" max="1286" width="16.140625" style="43" customWidth="1"/>
    <col min="1287" max="1287" width="16.28515625" style="43" customWidth="1"/>
    <col min="1288" max="1288" width="19.140625" style="43" customWidth="1"/>
    <col min="1289" max="1289" width="16.42578125" style="43" customWidth="1"/>
    <col min="1290" max="1297" width="8.85546875" style="43"/>
    <col min="1298" max="1298" width="8.140625" style="43" customWidth="1"/>
    <col min="1299" max="1300" width="8.85546875" style="43"/>
    <col min="1301" max="1301" width="8.42578125" style="43" customWidth="1"/>
    <col min="1302" max="1536" width="8.85546875" style="43"/>
    <col min="1537" max="1537" width="8.5703125" style="43" customWidth="1"/>
    <col min="1538" max="1538" width="16.140625" style="43" customWidth="1"/>
    <col min="1539" max="1539" width="16.28515625" style="43" customWidth="1"/>
    <col min="1540" max="1540" width="19.140625" style="43" customWidth="1"/>
    <col min="1541" max="1541" width="16.42578125" style="43" customWidth="1"/>
    <col min="1542" max="1542" width="16.140625" style="43" customWidth="1"/>
    <col min="1543" max="1543" width="16.28515625" style="43" customWidth="1"/>
    <col min="1544" max="1544" width="19.140625" style="43" customWidth="1"/>
    <col min="1545" max="1545" width="16.42578125" style="43" customWidth="1"/>
    <col min="1546" max="1553" width="8.85546875" style="43"/>
    <col min="1554" max="1554" width="8.140625" style="43" customWidth="1"/>
    <col min="1555" max="1556" width="8.85546875" style="43"/>
    <col min="1557" max="1557" width="8.42578125" style="43" customWidth="1"/>
    <col min="1558" max="1792" width="8.85546875" style="43"/>
    <col min="1793" max="1793" width="8.5703125" style="43" customWidth="1"/>
    <col min="1794" max="1794" width="16.140625" style="43" customWidth="1"/>
    <col min="1795" max="1795" width="16.28515625" style="43" customWidth="1"/>
    <col min="1796" max="1796" width="19.140625" style="43" customWidth="1"/>
    <col min="1797" max="1797" width="16.42578125" style="43" customWidth="1"/>
    <col min="1798" max="1798" width="16.140625" style="43" customWidth="1"/>
    <col min="1799" max="1799" width="16.28515625" style="43" customWidth="1"/>
    <col min="1800" max="1800" width="19.140625" style="43" customWidth="1"/>
    <col min="1801" max="1801" width="16.42578125" style="43" customWidth="1"/>
    <col min="1802" max="1809" width="8.85546875" style="43"/>
    <col min="1810" max="1810" width="8.140625" style="43" customWidth="1"/>
    <col min="1811" max="1812" width="8.85546875" style="43"/>
    <col min="1813" max="1813" width="8.42578125" style="43" customWidth="1"/>
    <col min="1814" max="2048" width="8.85546875" style="43"/>
    <col min="2049" max="2049" width="8.5703125" style="43" customWidth="1"/>
    <col min="2050" max="2050" width="16.140625" style="43" customWidth="1"/>
    <col min="2051" max="2051" width="16.28515625" style="43" customWidth="1"/>
    <col min="2052" max="2052" width="19.140625" style="43" customWidth="1"/>
    <col min="2053" max="2053" width="16.42578125" style="43" customWidth="1"/>
    <col min="2054" max="2054" width="16.140625" style="43" customWidth="1"/>
    <col min="2055" max="2055" width="16.28515625" style="43" customWidth="1"/>
    <col min="2056" max="2056" width="19.140625" style="43" customWidth="1"/>
    <col min="2057" max="2057" width="16.42578125" style="43" customWidth="1"/>
    <col min="2058" max="2065" width="8.85546875" style="43"/>
    <col min="2066" max="2066" width="8.140625" style="43" customWidth="1"/>
    <col min="2067" max="2068" width="8.85546875" style="43"/>
    <col min="2069" max="2069" width="8.42578125" style="43" customWidth="1"/>
    <col min="2070" max="2304" width="8.85546875" style="43"/>
    <col min="2305" max="2305" width="8.5703125" style="43" customWidth="1"/>
    <col min="2306" max="2306" width="16.140625" style="43" customWidth="1"/>
    <col min="2307" max="2307" width="16.28515625" style="43" customWidth="1"/>
    <col min="2308" max="2308" width="19.140625" style="43" customWidth="1"/>
    <col min="2309" max="2309" width="16.42578125" style="43" customWidth="1"/>
    <col min="2310" max="2310" width="16.140625" style="43" customWidth="1"/>
    <col min="2311" max="2311" width="16.28515625" style="43" customWidth="1"/>
    <col min="2312" max="2312" width="19.140625" style="43" customWidth="1"/>
    <col min="2313" max="2313" width="16.42578125" style="43" customWidth="1"/>
    <col min="2314" max="2321" width="8.85546875" style="43"/>
    <col min="2322" max="2322" width="8.140625" style="43" customWidth="1"/>
    <col min="2323" max="2324" width="8.85546875" style="43"/>
    <col min="2325" max="2325" width="8.42578125" style="43" customWidth="1"/>
    <col min="2326" max="2560" width="8.85546875" style="43"/>
    <col min="2561" max="2561" width="8.5703125" style="43" customWidth="1"/>
    <col min="2562" max="2562" width="16.140625" style="43" customWidth="1"/>
    <col min="2563" max="2563" width="16.28515625" style="43" customWidth="1"/>
    <col min="2564" max="2564" width="19.140625" style="43" customWidth="1"/>
    <col min="2565" max="2565" width="16.42578125" style="43" customWidth="1"/>
    <col min="2566" max="2566" width="16.140625" style="43" customWidth="1"/>
    <col min="2567" max="2567" width="16.28515625" style="43" customWidth="1"/>
    <col min="2568" max="2568" width="19.140625" style="43" customWidth="1"/>
    <col min="2569" max="2569" width="16.42578125" style="43" customWidth="1"/>
    <col min="2570" max="2577" width="8.85546875" style="43"/>
    <col min="2578" max="2578" width="8.140625" style="43" customWidth="1"/>
    <col min="2579" max="2580" width="8.85546875" style="43"/>
    <col min="2581" max="2581" width="8.42578125" style="43" customWidth="1"/>
    <col min="2582" max="2816" width="8.85546875" style="43"/>
    <col min="2817" max="2817" width="8.5703125" style="43" customWidth="1"/>
    <col min="2818" max="2818" width="16.140625" style="43" customWidth="1"/>
    <col min="2819" max="2819" width="16.28515625" style="43" customWidth="1"/>
    <col min="2820" max="2820" width="19.140625" style="43" customWidth="1"/>
    <col min="2821" max="2821" width="16.42578125" style="43" customWidth="1"/>
    <col min="2822" max="2822" width="16.140625" style="43" customWidth="1"/>
    <col min="2823" max="2823" width="16.28515625" style="43" customWidth="1"/>
    <col min="2824" max="2824" width="19.140625" style="43" customWidth="1"/>
    <col min="2825" max="2825" width="16.42578125" style="43" customWidth="1"/>
    <col min="2826" max="2833" width="8.85546875" style="43"/>
    <col min="2834" max="2834" width="8.140625" style="43" customWidth="1"/>
    <col min="2835" max="2836" width="8.85546875" style="43"/>
    <col min="2837" max="2837" width="8.42578125" style="43" customWidth="1"/>
    <col min="2838" max="3072" width="8.85546875" style="43"/>
    <col min="3073" max="3073" width="8.5703125" style="43" customWidth="1"/>
    <col min="3074" max="3074" width="16.140625" style="43" customWidth="1"/>
    <col min="3075" max="3075" width="16.28515625" style="43" customWidth="1"/>
    <col min="3076" max="3076" width="19.140625" style="43" customWidth="1"/>
    <col min="3077" max="3077" width="16.42578125" style="43" customWidth="1"/>
    <col min="3078" max="3078" width="16.140625" style="43" customWidth="1"/>
    <col min="3079" max="3079" width="16.28515625" style="43" customWidth="1"/>
    <col min="3080" max="3080" width="19.140625" style="43" customWidth="1"/>
    <col min="3081" max="3081" width="16.42578125" style="43" customWidth="1"/>
    <col min="3082" max="3089" width="8.85546875" style="43"/>
    <col min="3090" max="3090" width="8.140625" style="43" customWidth="1"/>
    <col min="3091" max="3092" width="8.85546875" style="43"/>
    <col min="3093" max="3093" width="8.42578125" style="43" customWidth="1"/>
    <col min="3094" max="3328" width="8.85546875" style="43"/>
    <col min="3329" max="3329" width="8.5703125" style="43" customWidth="1"/>
    <col min="3330" max="3330" width="16.140625" style="43" customWidth="1"/>
    <col min="3331" max="3331" width="16.28515625" style="43" customWidth="1"/>
    <col min="3332" max="3332" width="19.140625" style="43" customWidth="1"/>
    <col min="3333" max="3333" width="16.42578125" style="43" customWidth="1"/>
    <col min="3334" max="3334" width="16.140625" style="43" customWidth="1"/>
    <col min="3335" max="3335" width="16.28515625" style="43" customWidth="1"/>
    <col min="3336" max="3336" width="19.140625" style="43" customWidth="1"/>
    <col min="3337" max="3337" width="16.42578125" style="43" customWidth="1"/>
    <col min="3338" max="3345" width="8.85546875" style="43"/>
    <col min="3346" max="3346" width="8.140625" style="43" customWidth="1"/>
    <col min="3347" max="3348" width="8.85546875" style="43"/>
    <col min="3349" max="3349" width="8.42578125" style="43" customWidth="1"/>
    <col min="3350" max="3584" width="8.85546875" style="43"/>
    <col min="3585" max="3585" width="8.5703125" style="43" customWidth="1"/>
    <col min="3586" max="3586" width="16.140625" style="43" customWidth="1"/>
    <col min="3587" max="3587" width="16.28515625" style="43" customWidth="1"/>
    <col min="3588" max="3588" width="19.140625" style="43" customWidth="1"/>
    <col min="3589" max="3589" width="16.42578125" style="43" customWidth="1"/>
    <col min="3590" max="3590" width="16.140625" style="43" customWidth="1"/>
    <col min="3591" max="3591" width="16.28515625" style="43" customWidth="1"/>
    <col min="3592" max="3592" width="19.140625" style="43" customWidth="1"/>
    <col min="3593" max="3593" width="16.42578125" style="43" customWidth="1"/>
    <col min="3594" max="3601" width="8.85546875" style="43"/>
    <col min="3602" max="3602" width="8.140625" style="43" customWidth="1"/>
    <col min="3603" max="3604" width="8.85546875" style="43"/>
    <col min="3605" max="3605" width="8.42578125" style="43" customWidth="1"/>
    <col min="3606" max="3840" width="8.85546875" style="43"/>
    <col min="3841" max="3841" width="8.5703125" style="43" customWidth="1"/>
    <col min="3842" max="3842" width="16.140625" style="43" customWidth="1"/>
    <col min="3843" max="3843" width="16.28515625" style="43" customWidth="1"/>
    <col min="3844" max="3844" width="19.140625" style="43" customWidth="1"/>
    <col min="3845" max="3845" width="16.42578125" style="43" customWidth="1"/>
    <col min="3846" max="3846" width="16.140625" style="43" customWidth="1"/>
    <col min="3847" max="3847" width="16.28515625" style="43" customWidth="1"/>
    <col min="3848" max="3848" width="19.140625" style="43" customWidth="1"/>
    <col min="3849" max="3849" width="16.42578125" style="43" customWidth="1"/>
    <col min="3850" max="3857" width="8.85546875" style="43"/>
    <col min="3858" max="3858" width="8.140625" style="43" customWidth="1"/>
    <col min="3859" max="3860" width="8.85546875" style="43"/>
    <col min="3861" max="3861" width="8.42578125" style="43" customWidth="1"/>
    <col min="3862" max="4096" width="8.85546875" style="43"/>
    <col min="4097" max="4097" width="8.5703125" style="43" customWidth="1"/>
    <col min="4098" max="4098" width="16.140625" style="43" customWidth="1"/>
    <col min="4099" max="4099" width="16.28515625" style="43" customWidth="1"/>
    <col min="4100" max="4100" width="19.140625" style="43" customWidth="1"/>
    <col min="4101" max="4101" width="16.42578125" style="43" customWidth="1"/>
    <col min="4102" max="4102" width="16.140625" style="43" customWidth="1"/>
    <col min="4103" max="4103" width="16.28515625" style="43" customWidth="1"/>
    <col min="4104" max="4104" width="19.140625" style="43" customWidth="1"/>
    <col min="4105" max="4105" width="16.42578125" style="43" customWidth="1"/>
    <col min="4106" max="4113" width="8.85546875" style="43"/>
    <col min="4114" max="4114" width="8.140625" style="43" customWidth="1"/>
    <col min="4115" max="4116" width="8.85546875" style="43"/>
    <col min="4117" max="4117" width="8.42578125" style="43" customWidth="1"/>
    <col min="4118" max="4352" width="8.85546875" style="43"/>
    <col min="4353" max="4353" width="8.5703125" style="43" customWidth="1"/>
    <col min="4354" max="4354" width="16.140625" style="43" customWidth="1"/>
    <col min="4355" max="4355" width="16.28515625" style="43" customWidth="1"/>
    <col min="4356" max="4356" width="19.140625" style="43" customWidth="1"/>
    <col min="4357" max="4357" width="16.42578125" style="43" customWidth="1"/>
    <col min="4358" max="4358" width="16.140625" style="43" customWidth="1"/>
    <col min="4359" max="4359" width="16.28515625" style="43" customWidth="1"/>
    <col min="4360" max="4360" width="19.140625" style="43" customWidth="1"/>
    <col min="4361" max="4361" width="16.42578125" style="43" customWidth="1"/>
    <col min="4362" max="4369" width="8.85546875" style="43"/>
    <col min="4370" max="4370" width="8.140625" style="43" customWidth="1"/>
    <col min="4371" max="4372" width="8.85546875" style="43"/>
    <col min="4373" max="4373" width="8.42578125" style="43" customWidth="1"/>
    <col min="4374" max="4608" width="8.85546875" style="43"/>
    <col min="4609" max="4609" width="8.5703125" style="43" customWidth="1"/>
    <col min="4610" max="4610" width="16.140625" style="43" customWidth="1"/>
    <col min="4611" max="4611" width="16.28515625" style="43" customWidth="1"/>
    <col min="4612" max="4612" width="19.140625" style="43" customWidth="1"/>
    <col min="4613" max="4613" width="16.42578125" style="43" customWidth="1"/>
    <col min="4614" max="4614" width="16.140625" style="43" customWidth="1"/>
    <col min="4615" max="4615" width="16.28515625" style="43" customWidth="1"/>
    <col min="4616" max="4616" width="19.140625" style="43" customWidth="1"/>
    <col min="4617" max="4617" width="16.42578125" style="43" customWidth="1"/>
    <col min="4618" max="4625" width="8.85546875" style="43"/>
    <col min="4626" max="4626" width="8.140625" style="43" customWidth="1"/>
    <col min="4627" max="4628" width="8.85546875" style="43"/>
    <col min="4629" max="4629" width="8.42578125" style="43" customWidth="1"/>
    <col min="4630" max="4864" width="8.85546875" style="43"/>
    <col min="4865" max="4865" width="8.5703125" style="43" customWidth="1"/>
    <col min="4866" max="4866" width="16.140625" style="43" customWidth="1"/>
    <col min="4867" max="4867" width="16.28515625" style="43" customWidth="1"/>
    <col min="4868" max="4868" width="19.140625" style="43" customWidth="1"/>
    <col min="4869" max="4869" width="16.42578125" style="43" customWidth="1"/>
    <col min="4870" max="4870" width="16.140625" style="43" customWidth="1"/>
    <col min="4871" max="4871" width="16.28515625" style="43" customWidth="1"/>
    <col min="4872" max="4872" width="19.140625" style="43" customWidth="1"/>
    <col min="4873" max="4873" width="16.42578125" style="43" customWidth="1"/>
    <col min="4874" max="4881" width="8.85546875" style="43"/>
    <col min="4882" max="4882" width="8.140625" style="43" customWidth="1"/>
    <col min="4883" max="4884" width="8.85546875" style="43"/>
    <col min="4885" max="4885" width="8.42578125" style="43" customWidth="1"/>
    <col min="4886" max="5120" width="8.85546875" style="43"/>
    <col min="5121" max="5121" width="8.5703125" style="43" customWidth="1"/>
    <col min="5122" max="5122" width="16.140625" style="43" customWidth="1"/>
    <col min="5123" max="5123" width="16.28515625" style="43" customWidth="1"/>
    <col min="5124" max="5124" width="19.140625" style="43" customWidth="1"/>
    <col min="5125" max="5125" width="16.42578125" style="43" customWidth="1"/>
    <col min="5126" max="5126" width="16.140625" style="43" customWidth="1"/>
    <col min="5127" max="5127" width="16.28515625" style="43" customWidth="1"/>
    <col min="5128" max="5128" width="19.140625" style="43" customWidth="1"/>
    <col min="5129" max="5129" width="16.42578125" style="43" customWidth="1"/>
    <col min="5130" max="5137" width="8.85546875" style="43"/>
    <col min="5138" max="5138" width="8.140625" style="43" customWidth="1"/>
    <col min="5139" max="5140" width="8.85546875" style="43"/>
    <col min="5141" max="5141" width="8.42578125" style="43" customWidth="1"/>
    <col min="5142" max="5376" width="8.85546875" style="43"/>
    <col min="5377" max="5377" width="8.5703125" style="43" customWidth="1"/>
    <col min="5378" max="5378" width="16.140625" style="43" customWidth="1"/>
    <col min="5379" max="5379" width="16.28515625" style="43" customWidth="1"/>
    <col min="5380" max="5380" width="19.140625" style="43" customWidth="1"/>
    <col min="5381" max="5381" width="16.42578125" style="43" customWidth="1"/>
    <col min="5382" max="5382" width="16.140625" style="43" customWidth="1"/>
    <col min="5383" max="5383" width="16.28515625" style="43" customWidth="1"/>
    <col min="5384" max="5384" width="19.140625" style="43" customWidth="1"/>
    <col min="5385" max="5385" width="16.42578125" style="43" customWidth="1"/>
    <col min="5386" max="5393" width="8.85546875" style="43"/>
    <col min="5394" max="5394" width="8.140625" style="43" customWidth="1"/>
    <col min="5395" max="5396" width="8.85546875" style="43"/>
    <col min="5397" max="5397" width="8.42578125" style="43" customWidth="1"/>
    <col min="5398" max="5632" width="8.85546875" style="43"/>
    <col min="5633" max="5633" width="8.5703125" style="43" customWidth="1"/>
    <col min="5634" max="5634" width="16.140625" style="43" customWidth="1"/>
    <col min="5635" max="5635" width="16.28515625" style="43" customWidth="1"/>
    <col min="5636" max="5636" width="19.140625" style="43" customWidth="1"/>
    <col min="5637" max="5637" width="16.42578125" style="43" customWidth="1"/>
    <col min="5638" max="5638" width="16.140625" style="43" customWidth="1"/>
    <col min="5639" max="5639" width="16.28515625" style="43" customWidth="1"/>
    <col min="5640" max="5640" width="19.140625" style="43" customWidth="1"/>
    <col min="5641" max="5641" width="16.42578125" style="43" customWidth="1"/>
    <col min="5642" max="5649" width="8.85546875" style="43"/>
    <col min="5650" max="5650" width="8.140625" style="43" customWidth="1"/>
    <col min="5651" max="5652" width="8.85546875" style="43"/>
    <col min="5653" max="5653" width="8.42578125" style="43" customWidth="1"/>
    <col min="5654" max="5888" width="8.85546875" style="43"/>
    <col min="5889" max="5889" width="8.5703125" style="43" customWidth="1"/>
    <col min="5890" max="5890" width="16.140625" style="43" customWidth="1"/>
    <col min="5891" max="5891" width="16.28515625" style="43" customWidth="1"/>
    <col min="5892" max="5892" width="19.140625" style="43" customWidth="1"/>
    <col min="5893" max="5893" width="16.42578125" style="43" customWidth="1"/>
    <col min="5894" max="5894" width="16.140625" style="43" customWidth="1"/>
    <col min="5895" max="5895" width="16.28515625" style="43" customWidth="1"/>
    <col min="5896" max="5896" width="19.140625" style="43" customWidth="1"/>
    <col min="5897" max="5897" width="16.42578125" style="43" customWidth="1"/>
    <col min="5898" max="5905" width="8.85546875" style="43"/>
    <col min="5906" max="5906" width="8.140625" style="43" customWidth="1"/>
    <col min="5907" max="5908" width="8.85546875" style="43"/>
    <col min="5909" max="5909" width="8.42578125" style="43" customWidth="1"/>
    <col min="5910" max="6144" width="8.85546875" style="43"/>
    <col min="6145" max="6145" width="8.5703125" style="43" customWidth="1"/>
    <col min="6146" max="6146" width="16.140625" style="43" customWidth="1"/>
    <col min="6147" max="6147" width="16.28515625" style="43" customWidth="1"/>
    <col min="6148" max="6148" width="19.140625" style="43" customWidth="1"/>
    <col min="6149" max="6149" width="16.42578125" style="43" customWidth="1"/>
    <col min="6150" max="6150" width="16.140625" style="43" customWidth="1"/>
    <col min="6151" max="6151" width="16.28515625" style="43" customWidth="1"/>
    <col min="6152" max="6152" width="19.140625" style="43" customWidth="1"/>
    <col min="6153" max="6153" width="16.42578125" style="43" customWidth="1"/>
    <col min="6154" max="6161" width="8.85546875" style="43"/>
    <col min="6162" max="6162" width="8.140625" style="43" customWidth="1"/>
    <col min="6163" max="6164" width="8.85546875" style="43"/>
    <col min="6165" max="6165" width="8.42578125" style="43" customWidth="1"/>
    <col min="6166" max="6400" width="8.85546875" style="43"/>
    <col min="6401" max="6401" width="8.5703125" style="43" customWidth="1"/>
    <col min="6402" max="6402" width="16.140625" style="43" customWidth="1"/>
    <col min="6403" max="6403" width="16.28515625" style="43" customWidth="1"/>
    <col min="6404" max="6404" width="19.140625" style="43" customWidth="1"/>
    <col min="6405" max="6405" width="16.42578125" style="43" customWidth="1"/>
    <col min="6406" max="6406" width="16.140625" style="43" customWidth="1"/>
    <col min="6407" max="6407" width="16.28515625" style="43" customWidth="1"/>
    <col min="6408" max="6408" width="19.140625" style="43" customWidth="1"/>
    <col min="6409" max="6409" width="16.42578125" style="43" customWidth="1"/>
    <col min="6410" max="6417" width="8.85546875" style="43"/>
    <col min="6418" max="6418" width="8.140625" style="43" customWidth="1"/>
    <col min="6419" max="6420" width="8.85546875" style="43"/>
    <col min="6421" max="6421" width="8.42578125" style="43" customWidth="1"/>
    <col min="6422" max="6656" width="8.85546875" style="43"/>
    <col min="6657" max="6657" width="8.5703125" style="43" customWidth="1"/>
    <col min="6658" max="6658" width="16.140625" style="43" customWidth="1"/>
    <col min="6659" max="6659" width="16.28515625" style="43" customWidth="1"/>
    <col min="6660" max="6660" width="19.140625" style="43" customWidth="1"/>
    <col min="6661" max="6661" width="16.42578125" style="43" customWidth="1"/>
    <col min="6662" max="6662" width="16.140625" style="43" customWidth="1"/>
    <col min="6663" max="6663" width="16.28515625" style="43" customWidth="1"/>
    <col min="6664" max="6664" width="19.140625" style="43" customWidth="1"/>
    <col min="6665" max="6665" width="16.42578125" style="43" customWidth="1"/>
    <col min="6666" max="6673" width="8.85546875" style="43"/>
    <col min="6674" max="6674" width="8.140625" style="43" customWidth="1"/>
    <col min="6675" max="6676" width="8.85546875" style="43"/>
    <col min="6677" max="6677" width="8.42578125" style="43" customWidth="1"/>
    <col min="6678" max="6912" width="8.85546875" style="43"/>
    <col min="6913" max="6913" width="8.5703125" style="43" customWidth="1"/>
    <col min="6914" max="6914" width="16.140625" style="43" customWidth="1"/>
    <col min="6915" max="6915" width="16.28515625" style="43" customWidth="1"/>
    <col min="6916" max="6916" width="19.140625" style="43" customWidth="1"/>
    <col min="6917" max="6917" width="16.42578125" style="43" customWidth="1"/>
    <col min="6918" max="6918" width="16.140625" style="43" customWidth="1"/>
    <col min="6919" max="6919" width="16.28515625" style="43" customWidth="1"/>
    <col min="6920" max="6920" width="19.140625" style="43" customWidth="1"/>
    <col min="6921" max="6921" width="16.42578125" style="43" customWidth="1"/>
    <col min="6922" max="6929" width="8.85546875" style="43"/>
    <col min="6930" max="6930" width="8.140625" style="43" customWidth="1"/>
    <col min="6931" max="6932" width="8.85546875" style="43"/>
    <col min="6933" max="6933" width="8.42578125" style="43" customWidth="1"/>
    <col min="6934" max="7168" width="8.85546875" style="43"/>
    <col min="7169" max="7169" width="8.5703125" style="43" customWidth="1"/>
    <col min="7170" max="7170" width="16.140625" style="43" customWidth="1"/>
    <col min="7171" max="7171" width="16.28515625" style="43" customWidth="1"/>
    <col min="7172" max="7172" width="19.140625" style="43" customWidth="1"/>
    <col min="7173" max="7173" width="16.42578125" style="43" customWidth="1"/>
    <col min="7174" max="7174" width="16.140625" style="43" customWidth="1"/>
    <col min="7175" max="7175" width="16.28515625" style="43" customWidth="1"/>
    <col min="7176" max="7176" width="19.140625" style="43" customWidth="1"/>
    <col min="7177" max="7177" width="16.42578125" style="43" customWidth="1"/>
    <col min="7178" max="7185" width="8.85546875" style="43"/>
    <col min="7186" max="7186" width="8.140625" style="43" customWidth="1"/>
    <col min="7187" max="7188" width="8.85546875" style="43"/>
    <col min="7189" max="7189" width="8.42578125" style="43" customWidth="1"/>
    <col min="7190" max="7424" width="8.85546875" style="43"/>
    <col min="7425" max="7425" width="8.5703125" style="43" customWidth="1"/>
    <col min="7426" max="7426" width="16.140625" style="43" customWidth="1"/>
    <col min="7427" max="7427" width="16.28515625" style="43" customWidth="1"/>
    <col min="7428" max="7428" width="19.140625" style="43" customWidth="1"/>
    <col min="7429" max="7429" width="16.42578125" style="43" customWidth="1"/>
    <col min="7430" max="7430" width="16.140625" style="43" customWidth="1"/>
    <col min="7431" max="7431" width="16.28515625" style="43" customWidth="1"/>
    <col min="7432" max="7432" width="19.140625" style="43" customWidth="1"/>
    <col min="7433" max="7433" width="16.42578125" style="43" customWidth="1"/>
    <col min="7434" max="7441" width="8.85546875" style="43"/>
    <col min="7442" max="7442" width="8.140625" style="43" customWidth="1"/>
    <col min="7443" max="7444" width="8.85546875" style="43"/>
    <col min="7445" max="7445" width="8.42578125" style="43" customWidth="1"/>
    <col min="7446" max="7680" width="8.85546875" style="43"/>
    <col min="7681" max="7681" width="8.5703125" style="43" customWidth="1"/>
    <col min="7682" max="7682" width="16.140625" style="43" customWidth="1"/>
    <col min="7683" max="7683" width="16.28515625" style="43" customWidth="1"/>
    <col min="7684" max="7684" width="19.140625" style="43" customWidth="1"/>
    <col min="7685" max="7685" width="16.42578125" style="43" customWidth="1"/>
    <col min="7686" max="7686" width="16.140625" style="43" customWidth="1"/>
    <col min="7687" max="7687" width="16.28515625" style="43" customWidth="1"/>
    <col min="7688" max="7688" width="19.140625" style="43" customWidth="1"/>
    <col min="7689" max="7689" width="16.42578125" style="43" customWidth="1"/>
    <col min="7690" max="7697" width="8.85546875" style="43"/>
    <col min="7698" max="7698" width="8.140625" style="43" customWidth="1"/>
    <col min="7699" max="7700" width="8.85546875" style="43"/>
    <col min="7701" max="7701" width="8.42578125" style="43" customWidth="1"/>
    <col min="7702" max="7936" width="8.85546875" style="43"/>
    <col min="7937" max="7937" width="8.5703125" style="43" customWidth="1"/>
    <col min="7938" max="7938" width="16.140625" style="43" customWidth="1"/>
    <col min="7939" max="7939" width="16.28515625" style="43" customWidth="1"/>
    <col min="7940" max="7940" width="19.140625" style="43" customWidth="1"/>
    <col min="7941" max="7941" width="16.42578125" style="43" customWidth="1"/>
    <col min="7942" max="7942" width="16.140625" style="43" customWidth="1"/>
    <col min="7943" max="7943" width="16.28515625" style="43" customWidth="1"/>
    <col min="7944" max="7944" width="19.140625" style="43" customWidth="1"/>
    <col min="7945" max="7945" width="16.42578125" style="43" customWidth="1"/>
    <col min="7946" max="7953" width="8.85546875" style="43"/>
    <col min="7954" max="7954" width="8.140625" style="43" customWidth="1"/>
    <col min="7955" max="7956" width="8.85546875" style="43"/>
    <col min="7957" max="7957" width="8.42578125" style="43" customWidth="1"/>
    <col min="7958" max="8192" width="8.85546875" style="43"/>
    <col min="8193" max="8193" width="8.5703125" style="43" customWidth="1"/>
    <col min="8194" max="8194" width="16.140625" style="43" customWidth="1"/>
    <col min="8195" max="8195" width="16.28515625" style="43" customWidth="1"/>
    <col min="8196" max="8196" width="19.140625" style="43" customWidth="1"/>
    <col min="8197" max="8197" width="16.42578125" style="43" customWidth="1"/>
    <col min="8198" max="8198" width="16.140625" style="43" customWidth="1"/>
    <col min="8199" max="8199" width="16.28515625" style="43" customWidth="1"/>
    <col min="8200" max="8200" width="19.140625" style="43" customWidth="1"/>
    <col min="8201" max="8201" width="16.42578125" style="43" customWidth="1"/>
    <col min="8202" max="8209" width="8.85546875" style="43"/>
    <col min="8210" max="8210" width="8.140625" style="43" customWidth="1"/>
    <col min="8211" max="8212" width="8.85546875" style="43"/>
    <col min="8213" max="8213" width="8.42578125" style="43" customWidth="1"/>
    <col min="8214" max="8448" width="8.85546875" style="43"/>
    <col min="8449" max="8449" width="8.5703125" style="43" customWidth="1"/>
    <col min="8450" max="8450" width="16.140625" style="43" customWidth="1"/>
    <col min="8451" max="8451" width="16.28515625" style="43" customWidth="1"/>
    <col min="8452" max="8452" width="19.140625" style="43" customWidth="1"/>
    <col min="8453" max="8453" width="16.42578125" style="43" customWidth="1"/>
    <col min="8454" max="8454" width="16.140625" style="43" customWidth="1"/>
    <col min="8455" max="8455" width="16.28515625" style="43" customWidth="1"/>
    <col min="8456" max="8456" width="19.140625" style="43" customWidth="1"/>
    <col min="8457" max="8457" width="16.42578125" style="43" customWidth="1"/>
    <col min="8458" max="8465" width="8.85546875" style="43"/>
    <col min="8466" max="8466" width="8.140625" style="43" customWidth="1"/>
    <col min="8467" max="8468" width="8.85546875" style="43"/>
    <col min="8469" max="8469" width="8.42578125" style="43" customWidth="1"/>
    <col min="8470" max="8704" width="8.85546875" style="43"/>
    <col min="8705" max="8705" width="8.5703125" style="43" customWidth="1"/>
    <col min="8706" max="8706" width="16.140625" style="43" customWidth="1"/>
    <col min="8707" max="8707" width="16.28515625" style="43" customWidth="1"/>
    <col min="8708" max="8708" width="19.140625" style="43" customWidth="1"/>
    <col min="8709" max="8709" width="16.42578125" style="43" customWidth="1"/>
    <col min="8710" max="8710" width="16.140625" style="43" customWidth="1"/>
    <col min="8711" max="8711" width="16.28515625" style="43" customWidth="1"/>
    <col min="8712" max="8712" width="19.140625" style="43" customWidth="1"/>
    <col min="8713" max="8713" width="16.42578125" style="43" customWidth="1"/>
    <col min="8714" max="8721" width="8.85546875" style="43"/>
    <col min="8722" max="8722" width="8.140625" style="43" customWidth="1"/>
    <col min="8723" max="8724" width="8.85546875" style="43"/>
    <col min="8725" max="8725" width="8.42578125" style="43" customWidth="1"/>
    <col min="8726" max="8960" width="8.85546875" style="43"/>
    <col min="8961" max="8961" width="8.5703125" style="43" customWidth="1"/>
    <col min="8962" max="8962" width="16.140625" style="43" customWidth="1"/>
    <col min="8963" max="8963" width="16.28515625" style="43" customWidth="1"/>
    <col min="8964" max="8964" width="19.140625" style="43" customWidth="1"/>
    <col min="8965" max="8965" width="16.42578125" style="43" customWidth="1"/>
    <col min="8966" max="8966" width="16.140625" style="43" customWidth="1"/>
    <col min="8967" max="8967" width="16.28515625" style="43" customWidth="1"/>
    <col min="8968" max="8968" width="19.140625" style="43" customWidth="1"/>
    <col min="8969" max="8969" width="16.42578125" style="43" customWidth="1"/>
    <col min="8970" max="8977" width="8.85546875" style="43"/>
    <col min="8978" max="8978" width="8.140625" style="43" customWidth="1"/>
    <col min="8979" max="8980" width="8.85546875" style="43"/>
    <col min="8981" max="8981" width="8.42578125" style="43" customWidth="1"/>
    <col min="8982" max="9216" width="8.85546875" style="43"/>
    <col min="9217" max="9217" width="8.5703125" style="43" customWidth="1"/>
    <col min="9218" max="9218" width="16.140625" style="43" customWidth="1"/>
    <col min="9219" max="9219" width="16.28515625" style="43" customWidth="1"/>
    <col min="9220" max="9220" width="19.140625" style="43" customWidth="1"/>
    <col min="9221" max="9221" width="16.42578125" style="43" customWidth="1"/>
    <col min="9222" max="9222" width="16.140625" style="43" customWidth="1"/>
    <col min="9223" max="9223" width="16.28515625" style="43" customWidth="1"/>
    <col min="9224" max="9224" width="19.140625" style="43" customWidth="1"/>
    <col min="9225" max="9225" width="16.42578125" style="43" customWidth="1"/>
    <col min="9226" max="9233" width="8.85546875" style="43"/>
    <col min="9234" max="9234" width="8.140625" style="43" customWidth="1"/>
    <col min="9235" max="9236" width="8.85546875" style="43"/>
    <col min="9237" max="9237" width="8.42578125" style="43" customWidth="1"/>
    <col min="9238" max="9472" width="8.85546875" style="43"/>
    <col min="9473" max="9473" width="8.5703125" style="43" customWidth="1"/>
    <col min="9474" max="9474" width="16.140625" style="43" customWidth="1"/>
    <col min="9475" max="9475" width="16.28515625" style="43" customWidth="1"/>
    <col min="9476" max="9476" width="19.140625" style="43" customWidth="1"/>
    <col min="9477" max="9477" width="16.42578125" style="43" customWidth="1"/>
    <col min="9478" max="9478" width="16.140625" style="43" customWidth="1"/>
    <col min="9479" max="9479" width="16.28515625" style="43" customWidth="1"/>
    <col min="9480" max="9480" width="19.140625" style="43" customWidth="1"/>
    <col min="9481" max="9481" width="16.42578125" style="43" customWidth="1"/>
    <col min="9482" max="9489" width="8.85546875" style="43"/>
    <col min="9490" max="9490" width="8.140625" style="43" customWidth="1"/>
    <col min="9491" max="9492" width="8.85546875" style="43"/>
    <col min="9493" max="9493" width="8.42578125" style="43" customWidth="1"/>
    <col min="9494" max="9728" width="8.85546875" style="43"/>
    <col min="9729" max="9729" width="8.5703125" style="43" customWidth="1"/>
    <col min="9730" max="9730" width="16.140625" style="43" customWidth="1"/>
    <col min="9731" max="9731" width="16.28515625" style="43" customWidth="1"/>
    <col min="9732" max="9732" width="19.140625" style="43" customWidth="1"/>
    <col min="9733" max="9733" width="16.42578125" style="43" customWidth="1"/>
    <col min="9734" max="9734" width="16.140625" style="43" customWidth="1"/>
    <col min="9735" max="9735" width="16.28515625" style="43" customWidth="1"/>
    <col min="9736" max="9736" width="19.140625" style="43" customWidth="1"/>
    <col min="9737" max="9737" width="16.42578125" style="43" customWidth="1"/>
    <col min="9738" max="9745" width="8.85546875" style="43"/>
    <col min="9746" max="9746" width="8.140625" style="43" customWidth="1"/>
    <col min="9747" max="9748" width="8.85546875" style="43"/>
    <col min="9749" max="9749" width="8.42578125" style="43" customWidth="1"/>
    <col min="9750" max="9984" width="8.85546875" style="43"/>
    <col min="9985" max="9985" width="8.5703125" style="43" customWidth="1"/>
    <col min="9986" max="9986" width="16.140625" style="43" customWidth="1"/>
    <col min="9987" max="9987" width="16.28515625" style="43" customWidth="1"/>
    <col min="9988" max="9988" width="19.140625" style="43" customWidth="1"/>
    <col min="9989" max="9989" width="16.42578125" style="43" customWidth="1"/>
    <col min="9990" max="9990" width="16.140625" style="43" customWidth="1"/>
    <col min="9991" max="9991" width="16.28515625" style="43" customWidth="1"/>
    <col min="9992" max="9992" width="19.140625" style="43" customWidth="1"/>
    <col min="9993" max="9993" width="16.42578125" style="43" customWidth="1"/>
    <col min="9994" max="10001" width="8.85546875" style="43"/>
    <col min="10002" max="10002" width="8.140625" style="43" customWidth="1"/>
    <col min="10003" max="10004" width="8.85546875" style="43"/>
    <col min="10005" max="10005" width="8.42578125" style="43" customWidth="1"/>
    <col min="10006" max="10240" width="8.85546875" style="43"/>
    <col min="10241" max="10241" width="8.5703125" style="43" customWidth="1"/>
    <col min="10242" max="10242" width="16.140625" style="43" customWidth="1"/>
    <col min="10243" max="10243" width="16.28515625" style="43" customWidth="1"/>
    <col min="10244" max="10244" width="19.140625" style="43" customWidth="1"/>
    <col min="10245" max="10245" width="16.42578125" style="43" customWidth="1"/>
    <col min="10246" max="10246" width="16.140625" style="43" customWidth="1"/>
    <col min="10247" max="10247" width="16.28515625" style="43" customWidth="1"/>
    <col min="10248" max="10248" width="19.140625" style="43" customWidth="1"/>
    <col min="10249" max="10249" width="16.42578125" style="43" customWidth="1"/>
    <col min="10250" max="10257" width="8.85546875" style="43"/>
    <col min="10258" max="10258" width="8.140625" style="43" customWidth="1"/>
    <col min="10259" max="10260" width="8.85546875" style="43"/>
    <col min="10261" max="10261" width="8.42578125" style="43" customWidth="1"/>
    <col min="10262" max="10496" width="8.85546875" style="43"/>
    <col min="10497" max="10497" width="8.5703125" style="43" customWidth="1"/>
    <col min="10498" max="10498" width="16.140625" style="43" customWidth="1"/>
    <col min="10499" max="10499" width="16.28515625" style="43" customWidth="1"/>
    <col min="10500" max="10500" width="19.140625" style="43" customWidth="1"/>
    <col min="10501" max="10501" width="16.42578125" style="43" customWidth="1"/>
    <col min="10502" max="10502" width="16.140625" style="43" customWidth="1"/>
    <col min="10503" max="10503" width="16.28515625" style="43" customWidth="1"/>
    <col min="10504" max="10504" width="19.140625" style="43" customWidth="1"/>
    <col min="10505" max="10505" width="16.42578125" style="43" customWidth="1"/>
    <col min="10506" max="10513" width="8.85546875" style="43"/>
    <col min="10514" max="10514" width="8.140625" style="43" customWidth="1"/>
    <col min="10515" max="10516" width="8.85546875" style="43"/>
    <col min="10517" max="10517" width="8.42578125" style="43" customWidth="1"/>
    <col min="10518" max="10752" width="8.85546875" style="43"/>
    <col min="10753" max="10753" width="8.5703125" style="43" customWidth="1"/>
    <col min="10754" max="10754" width="16.140625" style="43" customWidth="1"/>
    <col min="10755" max="10755" width="16.28515625" style="43" customWidth="1"/>
    <col min="10756" max="10756" width="19.140625" style="43" customWidth="1"/>
    <col min="10757" max="10757" width="16.42578125" style="43" customWidth="1"/>
    <col min="10758" max="10758" width="16.140625" style="43" customWidth="1"/>
    <col min="10759" max="10759" width="16.28515625" style="43" customWidth="1"/>
    <col min="10760" max="10760" width="19.140625" style="43" customWidth="1"/>
    <col min="10761" max="10761" width="16.42578125" style="43" customWidth="1"/>
    <col min="10762" max="10769" width="8.85546875" style="43"/>
    <col min="10770" max="10770" width="8.140625" style="43" customWidth="1"/>
    <col min="10771" max="10772" width="8.85546875" style="43"/>
    <col min="10773" max="10773" width="8.42578125" style="43" customWidth="1"/>
    <col min="10774" max="11008" width="8.85546875" style="43"/>
    <col min="11009" max="11009" width="8.5703125" style="43" customWidth="1"/>
    <col min="11010" max="11010" width="16.140625" style="43" customWidth="1"/>
    <col min="11011" max="11011" width="16.28515625" style="43" customWidth="1"/>
    <col min="11012" max="11012" width="19.140625" style="43" customWidth="1"/>
    <col min="11013" max="11013" width="16.42578125" style="43" customWidth="1"/>
    <col min="11014" max="11014" width="16.140625" style="43" customWidth="1"/>
    <col min="11015" max="11015" width="16.28515625" style="43" customWidth="1"/>
    <col min="11016" max="11016" width="19.140625" style="43" customWidth="1"/>
    <col min="11017" max="11017" width="16.42578125" style="43" customWidth="1"/>
    <col min="11018" max="11025" width="8.85546875" style="43"/>
    <col min="11026" max="11026" width="8.140625" style="43" customWidth="1"/>
    <col min="11027" max="11028" width="8.85546875" style="43"/>
    <col min="11029" max="11029" width="8.42578125" style="43" customWidth="1"/>
    <col min="11030" max="11264" width="8.85546875" style="43"/>
    <col min="11265" max="11265" width="8.5703125" style="43" customWidth="1"/>
    <col min="11266" max="11266" width="16.140625" style="43" customWidth="1"/>
    <col min="11267" max="11267" width="16.28515625" style="43" customWidth="1"/>
    <col min="11268" max="11268" width="19.140625" style="43" customWidth="1"/>
    <col min="11269" max="11269" width="16.42578125" style="43" customWidth="1"/>
    <col min="11270" max="11270" width="16.140625" style="43" customWidth="1"/>
    <col min="11271" max="11271" width="16.28515625" style="43" customWidth="1"/>
    <col min="11272" max="11272" width="19.140625" style="43" customWidth="1"/>
    <col min="11273" max="11273" width="16.42578125" style="43" customWidth="1"/>
    <col min="11274" max="11281" width="8.85546875" style="43"/>
    <col min="11282" max="11282" width="8.140625" style="43" customWidth="1"/>
    <col min="11283" max="11284" width="8.85546875" style="43"/>
    <col min="11285" max="11285" width="8.42578125" style="43" customWidth="1"/>
    <col min="11286" max="11520" width="8.85546875" style="43"/>
    <col min="11521" max="11521" width="8.5703125" style="43" customWidth="1"/>
    <col min="11522" max="11522" width="16.140625" style="43" customWidth="1"/>
    <col min="11523" max="11523" width="16.28515625" style="43" customWidth="1"/>
    <col min="11524" max="11524" width="19.140625" style="43" customWidth="1"/>
    <col min="11525" max="11525" width="16.42578125" style="43" customWidth="1"/>
    <col min="11526" max="11526" width="16.140625" style="43" customWidth="1"/>
    <col min="11527" max="11527" width="16.28515625" style="43" customWidth="1"/>
    <col min="11528" max="11528" width="19.140625" style="43" customWidth="1"/>
    <col min="11529" max="11529" width="16.42578125" style="43" customWidth="1"/>
    <col min="11530" max="11537" width="8.85546875" style="43"/>
    <col min="11538" max="11538" width="8.140625" style="43" customWidth="1"/>
    <col min="11539" max="11540" width="8.85546875" style="43"/>
    <col min="11541" max="11541" width="8.42578125" style="43" customWidth="1"/>
    <col min="11542" max="11776" width="8.85546875" style="43"/>
    <col min="11777" max="11777" width="8.5703125" style="43" customWidth="1"/>
    <col min="11778" max="11778" width="16.140625" style="43" customWidth="1"/>
    <col min="11779" max="11779" width="16.28515625" style="43" customWidth="1"/>
    <col min="11780" max="11780" width="19.140625" style="43" customWidth="1"/>
    <col min="11781" max="11781" width="16.42578125" style="43" customWidth="1"/>
    <col min="11782" max="11782" width="16.140625" style="43" customWidth="1"/>
    <col min="11783" max="11783" width="16.28515625" style="43" customWidth="1"/>
    <col min="11784" max="11784" width="19.140625" style="43" customWidth="1"/>
    <col min="11785" max="11785" width="16.42578125" style="43" customWidth="1"/>
    <col min="11786" max="11793" width="8.85546875" style="43"/>
    <col min="11794" max="11794" width="8.140625" style="43" customWidth="1"/>
    <col min="11795" max="11796" width="8.85546875" style="43"/>
    <col min="11797" max="11797" width="8.42578125" style="43" customWidth="1"/>
    <col min="11798" max="12032" width="8.85546875" style="43"/>
    <col min="12033" max="12033" width="8.5703125" style="43" customWidth="1"/>
    <col min="12034" max="12034" width="16.140625" style="43" customWidth="1"/>
    <col min="12035" max="12035" width="16.28515625" style="43" customWidth="1"/>
    <col min="12036" max="12036" width="19.140625" style="43" customWidth="1"/>
    <col min="12037" max="12037" width="16.42578125" style="43" customWidth="1"/>
    <col min="12038" max="12038" width="16.140625" style="43" customWidth="1"/>
    <col min="12039" max="12039" width="16.28515625" style="43" customWidth="1"/>
    <col min="12040" max="12040" width="19.140625" style="43" customWidth="1"/>
    <col min="12041" max="12041" width="16.42578125" style="43" customWidth="1"/>
    <col min="12042" max="12049" width="8.85546875" style="43"/>
    <col min="12050" max="12050" width="8.140625" style="43" customWidth="1"/>
    <col min="12051" max="12052" width="8.85546875" style="43"/>
    <col min="12053" max="12053" width="8.42578125" style="43" customWidth="1"/>
    <col min="12054" max="12288" width="8.85546875" style="43"/>
    <col min="12289" max="12289" width="8.5703125" style="43" customWidth="1"/>
    <col min="12290" max="12290" width="16.140625" style="43" customWidth="1"/>
    <col min="12291" max="12291" width="16.28515625" style="43" customWidth="1"/>
    <col min="12292" max="12292" width="19.140625" style="43" customWidth="1"/>
    <col min="12293" max="12293" width="16.42578125" style="43" customWidth="1"/>
    <col min="12294" max="12294" width="16.140625" style="43" customWidth="1"/>
    <col min="12295" max="12295" width="16.28515625" style="43" customWidth="1"/>
    <col min="12296" max="12296" width="19.140625" style="43" customWidth="1"/>
    <col min="12297" max="12297" width="16.42578125" style="43" customWidth="1"/>
    <col min="12298" max="12305" width="8.85546875" style="43"/>
    <col min="12306" max="12306" width="8.140625" style="43" customWidth="1"/>
    <col min="12307" max="12308" width="8.85546875" style="43"/>
    <col min="12309" max="12309" width="8.42578125" style="43" customWidth="1"/>
    <col min="12310" max="12544" width="8.85546875" style="43"/>
    <col min="12545" max="12545" width="8.5703125" style="43" customWidth="1"/>
    <col min="12546" max="12546" width="16.140625" style="43" customWidth="1"/>
    <col min="12547" max="12547" width="16.28515625" style="43" customWidth="1"/>
    <col min="12548" max="12548" width="19.140625" style="43" customWidth="1"/>
    <col min="12549" max="12549" width="16.42578125" style="43" customWidth="1"/>
    <col min="12550" max="12550" width="16.140625" style="43" customWidth="1"/>
    <col min="12551" max="12551" width="16.28515625" style="43" customWidth="1"/>
    <col min="12552" max="12552" width="19.140625" style="43" customWidth="1"/>
    <col min="12553" max="12553" width="16.42578125" style="43" customWidth="1"/>
    <col min="12554" max="12561" width="8.85546875" style="43"/>
    <col min="12562" max="12562" width="8.140625" style="43" customWidth="1"/>
    <col min="12563" max="12564" width="8.85546875" style="43"/>
    <col min="12565" max="12565" width="8.42578125" style="43" customWidth="1"/>
    <col min="12566" max="12800" width="8.85546875" style="43"/>
    <col min="12801" max="12801" width="8.5703125" style="43" customWidth="1"/>
    <col min="12802" max="12802" width="16.140625" style="43" customWidth="1"/>
    <col min="12803" max="12803" width="16.28515625" style="43" customWidth="1"/>
    <col min="12804" max="12804" width="19.140625" style="43" customWidth="1"/>
    <col min="12805" max="12805" width="16.42578125" style="43" customWidth="1"/>
    <col min="12806" max="12806" width="16.140625" style="43" customWidth="1"/>
    <col min="12807" max="12807" width="16.28515625" style="43" customWidth="1"/>
    <col min="12808" max="12808" width="19.140625" style="43" customWidth="1"/>
    <col min="12809" max="12809" width="16.42578125" style="43" customWidth="1"/>
    <col min="12810" max="12817" width="8.85546875" style="43"/>
    <col min="12818" max="12818" width="8.140625" style="43" customWidth="1"/>
    <col min="12819" max="12820" width="8.85546875" style="43"/>
    <col min="12821" max="12821" width="8.42578125" style="43" customWidth="1"/>
    <col min="12822" max="13056" width="8.85546875" style="43"/>
    <col min="13057" max="13057" width="8.5703125" style="43" customWidth="1"/>
    <col min="13058" max="13058" width="16.140625" style="43" customWidth="1"/>
    <col min="13059" max="13059" width="16.28515625" style="43" customWidth="1"/>
    <col min="13060" max="13060" width="19.140625" style="43" customWidth="1"/>
    <col min="13061" max="13061" width="16.42578125" style="43" customWidth="1"/>
    <col min="13062" max="13062" width="16.140625" style="43" customWidth="1"/>
    <col min="13063" max="13063" width="16.28515625" style="43" customWidth="1"/>
    <col min="13064" max="13064" width="19.140625" style="43" customWidth="1"/>
    <col min="13065" max="13065" width="16.42578125" style="43" customWidth="1"/>
    <col min="13066" max="13073" width="8.85546875" style="43"/>
    <col min="13074" max="13074" width="8.140625" style="43" customWidth="1"/>
    <col min="13075" max="13076" width="8.85546875" style="43"/>
    <col min="13077" max="13077" width="8.42578125" style="43" customWidth="1"/>
    <col min="13078" max="13312" width="8.85546875" style="43"/>
    <col min="13313" max="13313" width="8.5703125" style="43" customWidth="1"/>
    <col min="13314" max="13314" width="16.140625" style="43" customWidth="1"/>
    <col min="13315" max="13315" width="16.28515625" style="43" customWidth="1"/>
    <col min="13316" max="13316" width="19.140625" style="43" customWidth="1"/>
    <col min="13317" max="13317" width="16.42578125" style="43" customWidth="1"/>
    <col min="13318" max="13318" width="16.140625" style="43" customWidth="1"/>
    <col min="13319" max="13319" width="16.28515625" style="43" customWidth="1"/>
    <col min="13320" max="13320" width="19.140625" style="43" customWidth="1"/>
    <col min="13321" max="13321" width="16.42578125" style="43" customWidth="1"/>
    <col min="13322" max="13329" width="8.85546875" style="43"/>
    <col min="13330" max="13330" width="8.140625" style="43" customWidth="1"/>
    <col min="13331" max="13332" width="8.85546875" style="43"/>
    <col min="13333" max="13333" width="8.42578125" style="43" customWidth="1"/>
    <col min="13334" max="13568" width="8.85546875" style="43"/>
    <col min="13569" max="13569" width="8.5703125" style="43" customWidth="1"/>
    <col min="13570" max="13570" width="16.140625" style="43" customWidth="1"/>
    <col min="13571" max="13571" width="16.28515625" style="43" customWidth="1"/>
    <col min="13572" max="13572" width="19.140625" style="43" customWidth="1"/>
    <col min="13573" max="13573" width="16.42578125" style="43" customWidth="1"/>
    <col min="13574" max="13574" width="16.140625" style="43" customWidth="1"/>
    <col min="13575" max="13575" width="16.28515625" style="43" customWidth="1"/>
    <col min="13576" max="13576" width="19.140625" style="43" customWidth="1"/>
    <col min="13577" max="13577" width="16.42578125" style="43" customWidth="1"/>
    <col min="13578" max="13585" width="8.85546875" style="43"/>
    <col min="13586" max="13586" width="8.140625" style="43" customWidth="1"/>
    <col min="13587" max="13588" width="8.85546875" style="43"/>
    <col min="13589" max="13589" width="8.42578125" style="43" customWidth="1"/>
    <col min="13590" max="13824" width="8.85546875" style="43"/>
    <col min="13825" max="13825" width="8.5703125" style="43" customWidth="1"/>
    <col min="13826" max="13826" width="16.140625" style="43" customWidth="1"/>
    <col min="13827" max="13827" width="16.28515625" style="43" customWidth="1"/>
    <col min="13828" max="13828" width="19.140625" style="43" customWidth="1"/>
    <col min="13829" max="13829" width="16.42578125" style="43" customWidth="1"/>
    <col min="13830" max="13830" width="16.140625" style="43" customWidth="1"/>
    <col min="13831" max="13831" width="16.28515625" style="43" customWidth="1"/>
    <col min="13832" max="13832" width="19.140625" style="43" customWidth="1"/>
    <col min="13833" max="13833" width="16.42578125" style="43" customWidth="1"/>
    <col min="13834" max="13841" width="8.85546875" style="43"/>
    <col min="13842" max="13842" width="8.140625" style="43" customWidth="1"/>
    <col min="13843" max="13844" width="8.85546875" style="43"/>
    <col min="13845" max="13845" width="8.42578125" style="43" customWidth="1"/>
    <col min="13846" max="14080" width="8.85546875" style="43"/>
    <col min="14081" max="14081" width="8.5703125" style="43" customWidth="1"/>
    <col min="14082" max="14082" width="16.140625" style="43" customWidth="1"/>
    <col min="14083" max="14083" width="16.28515625" style="43" customWidth="1"/>
    <col min="14084" max="14084" width="19.140625" style="43" customWidth="1"/>
    <col min="14085" max="14085" width="16.42578125" style="43" customWidth="1"/>
    <col min="14086" max="14086" width="16.140625" style="43" customWidth="1"/>
    <col min="14087" max="14087" width="16.28515625" style="43" customWidth="1"/>
    <col min="14088" max="14088" width="19.140625" style="43" customWidth="1"/>
    <col min="14089" max="14089" width="16.42578125" style="43" customWidth="1"/>
    <col min="14090" max="14097" width="8.85546875" style="43"/>
    <col min="14098" max="14098" width="8.140625" style="43" customWidth="1"/>
    <col min="14099" max="14100" width="8.85546875" style="43"/>
    <col min="14101" max="14101" width="8.42578125" style="43" customWidth="1"/>
    <col min="14102" max="14336" width="8.85546875" style="43"/>
    <col min="14337" max="14337" width="8.5703125" style="43" customWidth="1"/>
    <col min="14338" max="14338" width="16.140625" style="43" customWidth="1"/>
    <col min="14339" max="14339" width="16.28515625" style="43" customWidth="1"/>
    <col min="14340" max="14340" width="19.140625" style="43" customWidth="1"/>
    <col min="14341" max="14341" width="16.42578125" style="43" customWidth="1"/>
    <col min="14342" max="14342" width="16.140625" style="43" customWidth="1"/>
    <col min="14343" max="14343" width="16.28515625" style="43" customWidth="1"/>
    <col min="14344" max="14344" width="19.140625" style="43" customWidth="1"/>
    <col min="14345" max="14345" width="16.42578125" style="43" customWidth="1"/>
    <col min="14346" max="14353" width="8.85546875" style="43"/>
    <col min="14354" max="14354" width="8.140625" style="43" customWidth="1"/>
    <col min="14355" max="14356" width="8.85546875" style="43"/>
    <col min="14357" max="14357" width="8.42578125" style="43" customWidth="1"/>
    <col min="14358" max="14592" width="8.85546875" style="43"/>
    <col min="14593" max="14593" width="8.5703125" style="43" customWidth="1"/>
    <col min="14594" max="14594" width="16.140625" style="43" customWidth="1"/>
    <col min="14595" max="14595" width="16.28515625" style="43" customWidth="1"/>
    <col min="14596" max="14596" width="19.140625" style="43" customWidth="1"/>
    <col min="14597" max="14597" width="16.42578125" style="43" customWidth="1"/>
    <col min="14598" max="14598" width="16.140625" style="43" customWidth="1"/>
    <col min="14599" max="14599" width="16.28515625" style="43" customWidth="1"/>
    <col min="14600" max="14600" width="19.140625" style="43" customWidth="1"/>
    <col min="14601" max="14601" width="16.42578125" style="43" customWidth="1"/>
    <col min="14602" max="14609" width="8.85546875" style="43"/>
    <col min="14610" max="14610" width="8.140625" style="43" customWidth="1"/>
    <col min="14611" max="14612" width="8.85546875" style="43"/>
    <col min="14613" max="14613" width="8.42578125" style="43" customWidth="1"/>
    <col min="14614" max="14848" width="8.85546875" style="43"/>
    <col min="14849" max="14849" width="8.5703125" style="43" customWidth="1"/>
    <col min="14850" max="14850" width="16.140625" style="43" customWidth="1"/>
    <col min="14851" max="14851" width="16.28515625" style="43" customWidth="1"/>
    <col min="14852" max="14852" width="19.140625" style="43" customWidth="1"/>
    <col min="14853" max="14853" width="16.42578125" style="43" customWidth="1"/>
    <col min="14854" max="14854" width="16.140625" style="43" customWidth="1"/>
    <col min="14855" max="14855" width="16.28515625" style="43" customWidth="1"/>
    <col min="14856" max="14856" width="19.140625" style="43" customWidth="1"/>
    <col min="14857" max="14857" width="16.42578125" style="43" customWidth="1"/>
    <col min="14858" max="14865" width="8.85546875" style="43"/>
    <col min="14866" max="14866" width="8.140625" style="43" customWidth="1"/>
    <col min="14867" max="14868" width="8.85546875" style="43"/>
    <col min="14869" max="14869" width="8.42578125" style="43" customWidth="1"/>
    <col min="14870" max="15104" width="8.85546875" style="43"/>
    <col min="15105" max="15105" width="8.5703125" style="43" customWidth="1"/>
    <col min="15106" max="15106" width="16.140625" style="43" customWidth="1"/>
    <col min="15107" max="15107" width="16.28515625" style="43" customWidth="1"/>
    <col min="15108" max="15108" width="19.140625" style="43" customWidth="1"/>
    <col min="15109" max="15109" width="16.42578125" style="43" customWidth="1"/>
    <col min="15110" max="15110" width="16.140625" style="43" customWidth="1"/>
    <col min="15111" max="15111" width="16.28515625" style="43" customWidth="1"/>
    <col min="15112" max="15112" width="19.140625" style="43" customWidth="1"/>
    <col min="15113" max="15113" width="16.42578125" style="43" customWidth="1"/>
    <col min="15114" max="15121" width="8.85546875" style="43"/>
    <col min="15122" max="15122" width="8.140625" style="43" customWidth="1"/>
    <col min="15123" max="15124" width="8.85546875" style="43"/>
    <col min="15125" max="15125" width="8.42578125" style="43" customWidth="1"/>
    <col min="15126" max="15360" width="8.85546875" style="43"/>
    <col min="15361" max="15361" width="8.5703125" style="43" customWidth="1"/>
    <col min="15362" max="15362" width="16.140625" style="43" customWidth="1"/>
    <col min="15363" max="15363" width="16.28515625" style="43" customWidth="1"/>
    <col min="15364" max="15364" width="19.140625" style="43" customWidth="1"/>
    <col min="15365" max="15365" width="16.42578125" style="43" customWidth="1"/>
    <col min="15366" max="15366" width="16.140625" style="43" customWidth="1"/>
    <col min="15367" max="15367" width="16.28515625" style="43" customWidth="1"/>
    <col min="15368" max="15368" width="19.140625" style="43" customWidth="1"/>
    <col min="15369" max="15369" width="16.42578125" style="43" customWidth="1"/>
    <col min="15370" max="15377" width="8.85546875" style="43"/>
    <col min="15378" max="15378" width="8.140625" style="43" customWidth="1"/>
    <col min="15379" max="15380" width="8.85546875" style="43"/>
    <col min="15381" max="15381" width="8.42578125" style="43" customWidth="1"/>
    <col min="15382" max="15616" width="8.85546875" style="43"/>
    <col min="15617" max="15617" width="8.5703125" style="43" customWidth="1"/>
    <col min="15618" max="15618" width="16.140625" style="43" customWidth="1"/>
    <col min="15619" max="15619" width="16.28515625" style="43" customWidth="1"/>
    <col min="15620" max="15620" width="19.140625" style="43" customWidth="1"/>
    <col min="15621" max="15621" width="16.42578125" style="43" customWidth="1"/>
    <col min="15622" max="15622" width="16.140625" style="43" customWidth="1"/>
    <col min="15623" max="15623" width="16.28515625" style="43" customWidth="1"/>
    <col min="15624" max="15624" width="19.140625" style="43" customWidth="1"/>
    <col min="15625" max="15625" width="16.42578125" style="43" customWidth="1"/>
    <col min="15626" max="15633" width="8.85546875" style="43"/>
    <col min="15634" max="15634" width="8.140625" style="43" customWidth="1"/>
    <col min="15635" max="15636" width="8.85546875" style="43"/>
    <col min="15637" max="15637" width="8.42578125" style="43" customWidth="1"/>
    <col min="15638" max="15872" width="8.85546875" style="43"/>
    <col min="15873" max="15873" width="8.5703125" style="43" customWidth="1"/>
    <col min="15874" max="15874" width="16.140625" style="43" customWidth="1"/>
    <col min="15875" max="15875" width="16.28515625" style="43" customWidth="1"/>
    <col min="15876" max="15876" width="19.140625" style="43" customWidth="1"/>
    <col min="15877" max="15877" width="16.42578125" style="43" customWidth="1"/>
    <col min="15878" max="15878" width="16.140625" style="43" customWidth="1"/>
    <col min="15879" max="15879" width="16.28515625" style="43" customWidth="1"/>
    <col min="15880" max="15880" width="19.140625" style="43" customWidth="1"/>
    <col min="15881" max="15881" width="16.42578125" style="43" customWidth="1"/>
    <col min="15882" max="15889" width="8.85546875" style="43"/>
    <col min="15890" max="15890" width="8.140625" style="43" customWidth="1"/>
    <col min="15891" max="15892" width="8.85546875" style="43"/>
    <col min="15893" max="15893" width="8.42578125" style="43" customWidth="1"/>
    <col min="15894" max="16128" width="8.85546875" style="43"/>
    <col min="16129" max="16129" width="8.5703125" style="43" customWidth="1"/>
    <col min="16130" max="16130" width="16.140625" style="43" customWidth="1"/>
    <col min="16131" max="16131" width="16.28515625" style="43" customWidth="1"/>
    <col min="16132" max="16132" width="19.140625" style="43" customWidth="1"/>
    <col min="16133" max="16133" width="16.42578125" style="43" customWidth="1"/>
    <col min="16134" max="16134" width="16.140625" style="43" customWidth="1"/>
    <col min="16135" max="16135" width="16.28515625" style="43" customWidth="1"/>
    <col min="16136" max="16136" width="19.140625" style="43" customWidth="1"/>
    <col min="16137" max="16137" width="16.42578125" style="43" customWidth="1"/>
    <col min="16138" max="16145" width="8.85546875" style="43"/>
    <col min="16146" max="16146" width="8.140625" style="43" customWidth="1"/>
    <col min="16147" max="16148" width="8.85546875" style="43"/>
    <col min="16149" max="16149" width="8.42578125" style="43" customWidth="1"/>
    <col min="16150" max="16384" width="8.85546875" style="43"/>
  </cols>
  <sheetData>
    <row r="1" spans="1:50" x14ac:dyDescent="0.25">
      <c r="A1" s="46" t="s">
        <v>2750</v>
      </c>
      <c r="B1" s="16"/>
      <c r="C1" s="16"/>
      <c r="D1" s="16"/>
      <c r="E1" s="16"/>
      <c r="F1" s="16"/>
      <c r="G1" s="16"/>
      <c r="H1" s="16"/>
      <c r="I1" s="124" t="s">
        <v>68</v>
      </c>
      <c r="J1" s="601" t="s">
        <v>67</v>
      </c>
      <c r="K1" s="601"/>
      <c r="L1" s="601"/>
    </row>
    <row r="2" spans="1:50" x14ac:dyDescent="0.25">
      <c r="A2" s="189" t="s">
        <v>623</v>
      </c>
      <c r="B2" s="16"/>
      <c r="C2" s="16"/>
      <c r="D2" s="16"/>
      <c r="E2" s="16"/>
      <c r="F2" s="16"/>
      <c r="G2" s="16"/>
      <c r="J2" s="457" t="s">
        <v>452</v>
      </c>
      <c r="K2" s="152"/>
      <c r="L2" s="152"/>
    </row>
    <row r="3" spans="1:50" x14ac:dyDescent="0.25">
      <c r="A3" s="37"/>
      <c r="B3" s="16"/>
      <c r="C3" s="16"/>
      <c r="D3" s="16"/>
      <c r="E3" s="16"/>
      <c r="F3" s="16"/>
      <c r="G3" s="16"/>
      <c r="J3" s="155" t="s">
        <v>322</v>
      </c>
      <c r="K3" s="152"/>
      <c r="L3" s="152"/>
    </row>
    <row r="4" spans="1:50" s="83" customFormat="1" ht="14.45" customHeight="1" x14ac:dyDescent="0.2">
      <c r="A4" s="103"/>
      <c r="B4" s="628" t="s">
        <v>71</v>
      </c>
      <c r="C4" s="628"/>
      <c r="D4" s="628"/>
      <c r="E4" s="628"/>
      <c r="F4" s="628" t="s">
        <v>72</v>
      </c>
      <c r="G4" s="628"/>
      <c r="H4" s="628"/>
      <c r="I4" s="604"/>
    </row>
    <row r="5" spans="1:50" s="104" customFormat="1" ht="29.45" customHeight="1" x14ac:dyDescent="0.2">
      <c r="A5" s="103"/>
      <c r="B5" s="115" t="s">
        <v>841</v>
      </c>
      <c r="C5" s="115" t="s">
        <v>356</v>
      </c>
      <c r="D5" s="115" t="s">
        <v>506</v>
      </c>
      <c r="E5" s="115" t="s">
        <v>357</v>
      </c>
      <c r="F5" s="286" t="s">
        <v>841</v>
      </c>
      <c r="G5" s="115" t="s">
        <v>356</v>
      </c>
      <c r="H5" s="115" t="s">
        <v>506</v>
      </c>
      <c r="I5" s="115" t="s">
        <v>357</v>
      </c>
      <c r="J5" s="83"/>
      <c r="K5" s="83"/>
      <c r="L5" s="83"/>
      <c r="M5" s="83"/>
      <c r="N5" s="83"/>
      <c r="O5" s="83"/>
      <c r="P5" s="83"/>
      <c r="Q5" s="83"/>
      <c r="R5" s="83"/>
    </row>
    <row r="6" spans="1:50" s="83" customFormat="1" ht="14.45" customHeight="1" x14ac:dyDescent="0.2">
      <c r="A6" s="109" t="s">
        <v>29</v>
      </c>
      <c r="B6" s="106">
        <f>VLOOKUP($J$1,'Table 23 Data'!$A$7:$I$44,W$6,0)</f>
        <v>2295590</v>
      </c>
      <c r="C6" s="135">
        <f>VLOOKUP($J$1,'Table 23 Data'!$A$7:$I$44,X$6,0)</f>
        <v>84.151044377808887</v>
      </c>
      <c r="D6" s="106">
        <f>VLOOKUP($J$1,'Table 23 Data'!$A$7:$I$44,Y$6,0)</f>
        <v>2197225</v>
      </c>
      <c r="E6" s="135">
        <f>VLOOKUP($J$1,'Table 23 Data'!$A$7:$I$44,Z$6,0)</f>
        <v>92.84467750659185</v>
      </c>
      <c r="F6" s="106">
        <f>VLOOKUP($J$1,'Table 23 Data'!$A$7:$I$44,AA$6,0)</f>
        <v>1530315</v>
      </c>
      <c r="G6" s="135">
        <f>VLOOKUP($J$1,'Table 23 Data'!$A$7:$I$44,AB$6,0)</f>
        <v>49.976323206197115</v>
      </c>
      <c r="H6" s="106">
        <f>VLOOKUP($J$1,'Table 23 Data'!$A$7:$I$44,AC$6,0)</f>
        <v>1375420</v>
      </c>
      <c r="I6" s="135">
        <f>VLOOKUP($J$1,'Table 23 Data'!$A$7:$I$44,AD$6,0)</f>
        <v>62.520710839183877</v>
      </c>
      <c r="W6" s="83">
        <v>2</v>
      </c>
      <c r="X6" s="83">
        <v>3</v>
      </c>
      <c r="Y6" s="83">
        <v>4</v>
      </c>
      <c r="Z6" s="83">
        <v>5</v>
      </c>
      <c r="AA6" s="83">
        <v>6</v>
      </c>
      <c r="AB6" s="83">
        <v>7</v>
      </c>
      <c r="AC6" s="83">
        <v>8</v>
      </c>
      <c r="AD6" s="83">
        <v>9</v>
      </c>
      <c r="AE6" s="83">
        <v>10</v>
      </c>
      <c r="AF6" s="83">
        <v>11</v>
      </c>
      <c r="AG6" s="83">
        <v>12</v>
      </c>
      <c r="AH6" s="83">
        <v>13</v>
      </c>
      <c r="AI6" s="83">
        <v>14</v>
      </c>
      <c r="AJ6" s="83">
        <v>15</v>
      </c>
      <c r="AK6" s="83">
        <v>16</v>
      </c>
      <c r="AL6" s="83">
        <v>17</v>
      </c>
      <c r="AM6" s="83">
        <v>18</v>
      </c>
      <c r="AN6" s="83">
        <v>19</v>
      </c>
      <c r="AO6" s="83">
        <v>20</v>
      </c>
      <c r="AP6" s="83">
        <v>21</v>
      </c>
      <c r="AQ6" s="83">
        <v>22</v>
      </c>
      <c r="AR6" s="83">
        <v>23</v>
      </c>
      <c r="AS6" s="83">
        <v>24</v>
      </c>
      <c r="AT6" s="83">
        <v>25</v>
      </c>
      <c r="AU6" s="83">
        <v>26</v>
      </c>
      <c r="AV6" s="83">
        <v>27</v>
      </c>
      <c r="AW6" s="83">
        <v>28</v>
      </c>
      <c r="AX6" s="83">
        <v>29</v>
      </c>
    </row>
    <row r="7" spans="1:50" s="83" customFormat="1" ht="12.75" x14ac:dyDescent="0.2">
      <c r="A7" s="30" t="s">
        <v>30</v>
      </c>
      <c r="B7" s="25">
        <f>VLOOKUP($J$1,'Table 23 Data'!$K$7:$S$44,W$6,0)</f>
        <v>1975200</v>
      </c>
      <c r="C7" s="134">
        <f>VLOOKUP($J$1,'Table 23 Data'!$K$7:$S$44,X$6,0)</f>
        <v>78.78</v>
      </c>
      <c r="D7" s="25">
        <f>VLOOKUP($J$1,'Table 23 Data'!$K$7:$S$44,Y$6,0)</f>
        <v>1914422</v>
      </c>
      <c r="E7" s="134">
        <f>VLOOKUP($J$1,'Table 23 Data'!$K$7:$S$44,Z$6,0)</f>
        <v>90.36</v>
      </c>
      <c r="F7" s="25">
        <f>VLOOKUP($J$1,'Table 23 Data'!$K$7:$S$44,AA$6,0)</f>
        <v>1394391</v>
      </c>
      <c r="G7" s="134">
        <f>VLOOKUP($J$1,'Table 23 Data'!$K$7:$S$44,AB$6,0)</f>
        <v>50.13</v>
      </c>
      <c r="H7" s="25">
        <f>VLOOKUP($J$1,'Table 23 Data'!$K$7:$S$44,AC$6,0)</f>
        <v>1301107</v>
      </c>
      <c r="I7" s="134">
        <f>VLOOKUP($J$1,'Table 23 Data'!$K$7:$S$44,AD$6,0)</f>
        <v>65.44</v>
      </c>
    </row>
    <row r="8" spans="1:50" s="83" customFormat="1" ht="14.45" customHeight="1" x14ac:dyDescent="0.2">
      <c r="A8" s="109" t="s">
        <v>4</v>
      </c>
      <c r="B8" s="106">
        <f>VLOOKUP($J$1,'Table 23 Data'!$U$7:$AC$44,W$6,0)</f>
        <v>1904279</v>
      </c>
      <c r="C8" s="135">
        <f>VLOOKUP($J$1,'Table 23 Data'!$U$7:$AC$44,X$6,0)</f>
        <v>75</v>
      </c>
      <c r="D8" s="106">
        <f>VLOOKUP($J$1,'Table 23 Data'!$U$7:$AC$44,Y$6,0)</f>
        <v>1861792</v>
      </c>
      <c r="E8" s="135">
        <f>VLOOKUP($J$1,'Table 23 Data'!$U$7:$AC$44,Z$6,0)</f>
        <v>86.28</v>
      </c>
      <c r="F8" s="106">
        <f>VLOOKUP($J$1,'Table 23 Data'!$U$7:$AC$44,AA$6,0)</f>
        <v>1488216</v>
      </c>
      <c r="G8" s="135">
        <f>VLOOKUP($J$1,'Table 23 Data'!$U$7:$AC$44,AB$6,0)</f>
        <v>52.46</v>
      </c>
      <c r="H8" s="106">
        <f>VLOOKUP($J$1,'Table 23 Data'!$U$7:$AC$44,AC$6,0)</f>
        <v>1418361</v>
      </c>
      <c r="I8" s="135">
        <f>VLOOKUP($J$1,'Table 23 Data'!$U$7:$AC$44,AD$6,0)</f>
        <v>67.66</v>
      </c>
    </row>
    <row r="9" spans="1:50" s="83" customFormat="1" ht="12.75" x14ac:dyDescent="0.2">
      <c r="A9" s="30" t="s">
        <v>3</v>
      </c>
      <c r="B9" s="25">
        <f>VLOOKUP($J$1,'Table 23 Data'!$AE$7:$AM$44,W$6,0)</f>
        <v>1931828</v>
      </c>
      <c r="C9" s="136">
        <f>VLOOKUP($J$1,'Table 23 Data'!$AE$7:$AM$44,X$6,0)</f>
        <v>75.017348335550011</v>
      </c>
      <c r="D9" s="25">
        <f>VLOOKUP($J$1,'Table 23 Data'!$AE$7:$AM$44,Y$6,0)</f>
        <v>1899291</v>
      </c>
      <c r="E9" s="136">
        <f>VLOOKUP($J$1,'Table 23 Data'!$AE$7:$AM$44,Z$6,0)</f>
        <v>80.60627512194128</v>
      </c>
      <c r="F9" s="25">
        <f>VLOOKUP($J$1,'Table 23 Data'!$AE$7:$AM$44,AA$6,0)</f>
        <v>1648538</v>
      </c>
      <c r="G9" s="136">
        <f>VLOOKUP($J$1,'Table 23 Data'!$AE$7:$AM$44,AB$6,0)</f>
        <v>60.494320967358405</v>
      </c>
      <c r="H9" s="25">
        <f>VLOOKUP($J$1,'Table 23 Data'!$AE$7:$AM$44,AC$6,0)</f>
        <v>1627927</v>
      </c>
      <c r="I9" s="136">
        <f>VLOOKUP($J$1,'Table 23 Data'!$AE$7:$AM$44,AD$6,0)</f>
        <v>65.749803509129052</v>
      </c>
    </row>
    <row r="10" spans="1:50" s="83" customFormat="1" ht="12.75" x14ac:dyDescent="0.2">
      <c r="A10" s="109" t="s">
        <v>1</v>
      </c>
      <c r="B10" s="106">
        <f>VLOOKUP($J$1,'Table 23 Data'!$AO$7:$AW$44,W$6,0)</f>
        <v>2347111</v>
      </c>
      <c r="C10" s="193">
        <f>VLOOKUP($J$1,'Table 23 Data'!$AO$7:$AW$44,X$6,0)</f>
        <v>77.491666820740235</v>
      </c>
      <c r="D10" s="106">
        <f>VLOOKUP($J$1,'Table 23 Data'!$AO$7:$AW$44,Y$6,0)</f>
        <v>2291080</v>
      </c>
      <c r="E10" s="193">
        <f>VLOOKUP($J$1,'Table 23 Data'!$AO$7:$AW$44,Z$6,0)</f>
        <v>81.619857122143713</v>
      </c>
      <c r="F10" s="106">
        <f>VLOOKUP($J$1,'Table 23 Data'!$AO$7:$AW$44,AA$6,0)</f>
        <v>2037106</v>
      </c>
      <c r="G10" s="193">
        <f>VLOOKUP($J$1,'Table 23 Data'!$AO$7:$AW$44,AB$6,0)</f>
        <v>65.955088120089641</v>
      </c>
      <c r="H10" s="106">
        <f>VLOOKUP($J$1,'Table 23 Data'!$AO$7:$AW$44,AC$6,0)</f>
        <v>1996738</v>
      </c>
      <c r="I10" s="193">
        <f>VLOOKUP($J$1,'Table 23 Data'!$AO$7:$AW$44,AD$6,0)</f>
        <v>70.371828402723466</v>
      </c>
    </row>
    <row r="11" spans="1:50" x14ac:dyDescent="0.25">
      <c r="A11" s="36"/>
      <c r="B11" s="34"/>
      <c r="C11" s="34"/>
      <c r="D11" s="34"/>
      <c r="E11" s="34"/>
      <c r="F11" s="34"/>
      <c r="G11" s="34"/>
      <c r="H11" s="34"/>
      <c r="I11" s="34"/>
    </row>
    <row r="12" spans="1:50" x14ac:dyDescent="0.25">
      <c r="A12" s="142" t="s">
        <v>617</v>
      </c>
    </row>
    <row r="13" spans="1:50" x14ac:dyDescent="0.25">
      <c r="A13" s="2" t="s">
        <v>639</v>
      </c>
    </row>
    <row r="14" spans="1:50" x14ac:dyDescent="0.25">
      <c r="A14" s="2" t="s">
        <v>640</v>
      </c>
    </row>
    <row r="16" spans="1:50" x14ac:dyDescent="0.25">
      <c r="A16" s="142" t="s">
        <v>618</v>
      </c>
    </row>
    <row r="17" spans="1:1" x14ac:dyDescent="0.25">
      <c r="A17" s="2" t="s">
        <v>842</v>
      </c>
    </row>
    <row r="18" spans="1:1" x14ac:dyDescent="0.25">
      <c r="A18" s="2" t="s">
        <v>843</v>
      </c>
    </row>
    <row r="19" spans="1:1" x14ac:dyDescent="0.25">
      <c r="A19" s="37"/>
    </row>
    <row r="20" spans="1:1" x14ac:dyDescent="0.25">
      <c r="A20" s="184" t="s">
        <v>616</v>
      </c>
    </row>
    <row r="60" spans="1:1" hidden="1" x14ac:dyDescent="0.25">
      <c r="A60" s="43" t="s">
        <v>31</v>
      </c>
    </row>
    <row r="61" spans="1:1" hidden="1" x14ac:dyDescent="0.25">
      <c r="A61" s="43" t="s">
        <v>32</v>
      </c>
    </row>
    <row r="62" spans="1:1" hidden="1" x14ac:dyDescent="0.25">
      <c r="A62" s="43" t="s">
        <v>33</v>
      </c>
    </row>
    <row r="63" spans="1:1" hidden="1" x14ac:dyDescent="0.25">
      <c r="A63" s="43" t="s">
        <v>34</v>
      </c>
    </row>
    <row r="64" spans="1:1" hidden="1" x14ac:dyDescent="0.25">
      <c r="A64" s="43" t="s">
        <v>35</v>
      </c>
    </row>
    <row r="65" spans="1:1" hidden="1" x14ac:dyDescent="0.25">
      <c r="A65" s="43" t="s">
        <v>36</v>
      </c>
    </row>
    <row r="66" spans="1:1" hidden="1" x14ac:dyDescent="0.25">
      <c r="A66" s="43" t="s">
        <v>37</v>
      </c>
    </row>
    <row r="67" spans="1:1" hidden="1" x14ac:dyDescent="0.25">
      <c r="A67" s="43" t="s">
        <v>38</v>
      </c>
    </row>
    <row r="68" spans="1:1" hidden="1" x14ac:dyDescent="0.25">
      <c r="A68" s="43" t="s">
        <v>39</v>
      </c>
    </row>
    <row r="69" spans="1:1" hidden="1" x14ac:dyDescent="0.25">
      <c r="A69" s="43" t="s">
        <v>40</v>
      </c>
    </row>
    <row r="70" spans="1:1" hidden="1" x14ac:dyDescent="0.25">
      <c r="A70" s="43" t="s">
        <v>41</v>
      </c>
    </row>
    <row r="71" spans="1:1" hidden="1" x14ac:dyDescent="0.25">
      <c r="A71" s="43" t="s">
        <v>42</v>
      </c>
    </row>
    <row r="72" spans="1:1" hidden="1" x14ac:dyDescent="0.25">
      <c r="A72" s="43" t="s">
        <v>43</v>
      </c>
    </row>
    <row r="73" spans="1:1" hidden="1" x14ac:dyDescent="0.25">
      <c r="A73" s="43" t="s">
        <v>44</v>
      </c>
    </row>
    <row r="74" spans="1:1" hidden="1" x14ac:dyDescent="0.25">
      <c r="A74" s="43" t="s">
        <v>45</v>
      </c>
    </row>
    <row r="75" spans="1:1" hidden="1" x14ac:dyDescent="0.25">
      <c r="A75" s="43" t="s">
        <v>46</v>
      </c>
    </row>
    <row r="76" spans="1:1" hidden="1" x14ac:dyDescent="0.25">
      <c r="A76" s="43" t="s">
        <v>47</v>
      </c>
    </row>
    <row r="77" spans="1:1" hidden="1" x14ac:dyDescent="0.25">
      <c r="A77" s="43" t="s">
        <v>48</v>
      </c>
    </row>
    <row r="78" spans="1:1" hidden="1" x14ac:dyDescent="0.25">
      <c r="A78" s="43" t="s">
        <v>49</v>
      </c>
    </row>
    <row r="79" spans="1:1" hidden="1" x14ac:dyDescent="0.25">
      <c r="A79" s="43" t="s">
        <v>50</v>
      </c>
    </row>
    <row r="80" spans="1:1" hidden="1" x14ac:dyDescent="0.25">
      <c r="A80" s="43" t="s">
        <v>51</v>
      </c>
    </row>
    <row r="81" spans="1:1" hidden="1" x14ac:dyDescent="0.25">
      <c r="A81" s="43" t="s">
        <v>52</v>
      </c>
    </row>
    <row r="82" spans="1:1" hidden="1" x14ac:dyDescent="0.25">
      <c r="A82" s="43" t="s">
        <v>53</v>
      </c>
    </row>
    <row r="83" spans="1:1" hidden="1" x14ac:dyDescent="0.25">
      <c r="A83" s="43" t="s">
        <v>54</v>
      </c>
    </row>
    <row r="84" spans="1:1" hidden="1" x14ac:dyDescent="0.25">
      <c r="A84" s="43" t="s">
        <v>55</v>
      </c>
    </row>
    <row r="85" spans="1:1" hidden="1" x14ac:dyDescent="0.25">
      <c r="A85" s="43" t="s">
        <v>56</v>
      </c>
    </row>
    <row r="86" spans="1:1" hidden="1" x14ac:dyDescent="0.25">
      <c r="A86" s="43" t="s">
        <v>57</v>
      </c>
    </row>
    <row r="87" spans="1:1" hidden="1" x14ac:dyDescent="0.25">
      <c r="A87" s="43" t="s">
        <v>58</v>
      </c>
    </row>
    <row r="88" spans="1:1" hidden="1" x14ac:dyDescent="0.25">
      <c r="A88" s="43" t="s">
        <v>59</v>
      </c>
    </row>
    <row r="89" spans="1:1" hidden="1" x14ac:dyDescent="0.25">
      <c r="A89" s="43" t="s">
        <v>60</v>
      </c>
    </row>
    <row r="90" spans="1:1" hidden="1" x14ac:dyDescent="0.25">
      <c r="A90" s="43" t="s">
        <v>61</v>
      </c>
    </row>
    <row r="91" spans="1:1" hidden="1" x14ac:dyDescent="0.25">
      <c r="A91" s="43" t="s">
        <v>62</v>
      </c>
    </row>
    <row r="92" spans="1:1" hidden="1" x14ac:dyDescent="0.25">
      <c r="A92" s="43" t="s">
        <v>63</v>
      </c>
    </row>
    <row r="93" spans="1:1" hidden="1" x14ac:dyDescent="0.25">
      <c r="A93" s="43" t="s">
        <v>64</v>
      </c>
    </row>
    <row r="94" spans="1:1" hidden="1" x14ac:dyDescent="0.25">
      <c r="A94" s="43" t="s">
        <v>65</v>
      </c>
    </row>
    <row r="95" spans="1:1" hidden="1" x14ac:dyDescent="0.25">
      <c r="A95" s="43" t="s">
        <v>66</v>
      </c>
    </row>
    <row r="96" spans="1:1" hidden="1" x14ac:dyDescent="0.25">
      <c r="A96" s="43" t="s">
        <v>67</v>
      </c>
    </row>
  </sheetData>
  <mergeCells count="3">
    <mergeCell ref="B4:E4"/>
    <mergeCell ref="F4:I4"/>
    <mergeCell ref="J1:L1"/>
  </mergeCells>
  <dataValidations count="1">
    <dataValidation type="list" allowBlank="1" showInputMessage="1" showErrorMessage="1" sqref="K65515:K65535 WVP983042 WLT983042 WBX983042 VSB983042 VIF983042 UYJ983042 UON983042 UER983042 TUV983042 TKZ983042 TBD983042 SRH983042 SHL983042 RXP983042 RNT983042 RDX983042 QUB983042 QKF983042 QAJ983042 PQN983042 PGR983042 OWV983042 OMZ983042 ODD983042 NTH983042 NJL983042 MZP983042 MPT983042 MFX983042 LWB983042 LMF983042 LCJ983042 KSN983042 KIR983042 JYV983042 JOZ983042 JFD983042 IVH983042 ILL983042 IBP983042 HRT983042 HHX983042 GYB983042 GOF983042 GEJ983042 FUN983042 FKR983042 FAV983042 EQZ983042 EHD983042 DXH983042 DNL983042 DDP983042 CTT983042 CJX983042 CAB983042 BQF983042 BGJ983042 AWN983042 AMR983042 ACV983042 SZ983042 JD983042 H983042 WVP917506 WLT917506 WBX917506 VSB917506 VIF917506 UYJ917506 UON917506 UER917506 TUV917506 TKZ917506 TBD917506 SRH917506 SHL917506 RXP917506 RNT917506 RDX917506 QUB917506 QKF917506 QAJ917506 PQN917506 PGR917506 OWV917506 OMZ917506 ODD917506 NTH917506 NJL917506 MZP917506 MPT917506 MFX917506 LWB917506 LMF917506 LCJ917506 KSN917506 KIR917506 JYV917506 JOZ917506 JFD917506 IVH917506 ILL917506 IBP917506 HRT917506 HHX917506 GYB917506 GOF917506 GEJ917506 FUN917506 FKR917506 FAV917506 EQZ917506 EHD917506 DXH917506 DNL917506 DDP917506 CTT917506 CJX917506 CAB917506 BQF917506 BGJ917506 AWN917506 AMR917506 ACV917506 SZ917506 JD917506 H917506 WVP851970 WLT851970 WBX851970 VSB851970 VIF851970 UYJ851970 UON851970 UER851970 TUV851970 TKZ851970 TBD851970 SRH851970 SHL851970 RXP851970 RNT851970 RDX851970 QUB851970 QKF851970 QAJ851970 PQN851970 PGR851970 OWV851970 OMZ851970 ODD851970 NTH851970 NJL851970 MZP851970 MPT851970 MFX851970 LWB851970 LMF851970 LCJ851970 KSN851970 KIR851970 JYV851970 JOZ851970 JFD851970 IVH851970 ILL851970 IBP851970 HRT851970 HHX851970 GYB851970 GOF851970 GEJ851970 FUN851970 FKR851970 FAV851970 EQZ851970 EHD851970 DXH851970 DNL851970 DDP851970 CTT851970 CJX851970 CAB851970 BQF851970 BGJ851970 AWN851970 AMR851970 ACV851970 SZ851970 JD851970 H851970 WVP786434 WLT786434 WBX786434 VSB786434 VIF786434 UYJ786434 UON786434 UER786434 TUV786434 TKZ786434 TBD786434 SRH786434 SHL786434 RXP786434 RNT786434 RDX786434 QUB786434 QKF786434 QAJ786434 PQN786434 PGR786434 OWV786434 OMZ786434 ODD786434 NTH786434 NJL786434 MZP786434 MPT786434 MFX786434 LWB786434 LMF786434 LCJ786434 KSN786434 KIR786434 JYV786434 JOZ786434 JFD786434 IVH786434 ILL786434 IBP786434 HRT786434 HHX786434 GYB786434 GOF786434 GEJ786434 FUN786434 FKR786434 FAV786434 EQZ786434 EHD786434 DXH786434 DNL786434 DDP786434 CTT786434 CJX786434 CAB786434 BQF786434 BGJ786434 AWN786434 AMR786434 ACV786434 SZ786434 JD786434 H786434 WVP720898 WLT720898 WBX720898 VSB720898 VIF720898 UYJ720898 UON720898 UER720898 TUV720898 TKZ720898 TBD720898 SRH720898 SHL720898 RXP720898 RNT720898 RDX720898 QUB720898 QKF720898 QAJ720898 PQN720898 PGR720898 OWV720898 OMZ720898 ODD720898 NTH720898 NJL720898 MZP720898 MPT720898 MFX720898 LWB720898 LMF720898 LCJ720898 KSN720898 KIR720898 JYV720898 JOZ720898 JFD720898 IVH720898 ILL720898 IBP720898 HRT720898 HHX720898 GYB720898 GOF720898 GEJ720898 FUN720898 FKR720898 FAV720898 EQZ720898 EHD720898 DXH720898 DNL720898 DDP720898 CTT720898 CJX720898 CAB720898 BQF720898 BGJ720898 AWN720898 AMR720898 ACV720898 SZ720898 JD720898 H720898 WVP655362 WLT655362 WBX655362 VSB655362 VIF655362 UYJ655362 UON655362 UER655362 TUV655362 TKZ655362 TBD655362 SRH655362 SHL655362 RXP655362 RNT655362 RDX655362 QUB655362 QKF655362 QAJ655362 PQN655362 PGR655362 OWV655362 OMZ655362 ODD655362 NTH655362 NJL655362 MZP655362 MPT655362 MFX655362 LWB655362 LMF655362 LCJ655362 KSN655362 KIR655362 JYV655362 JOZ655362 JFD655362 IVH655362 ILL655362 IBP655362 HRT655362 HHX655362 GYB655362 GOF655362 GEJ655362 FUN655362 FKR655362 FAV655362 EQZ655362 EHD655362 DXH655362 DNL655362 DDP655362 CTT655362 CJX655362 CAB655362 BQF655362 BGJ655362 AWN655362 AMR655362 ACV655362 SZ655362 JD655362 H655362 WVP589826 WLT589826 WBX589826 VSB589826 VIF589826 UYJ589826 UON589826 UER589826 TUV589826 TKZ589826 TBD589826 SRH589826 SHL589826 RXP589826 RNT589826 RDX589826 QUB589826 QKF589826 QAJ589826 PQN589826 PGR589826 OWV589826 OMZ589826 ODD589826 NTH589826 NJL589826 MZP589826 MPT589826 MFX589826 LWB589826 LMF589826 LCJ589826 KSN589826 KIR589826 JYV589826 JOZ589826 JFD589826 IVH589826 ILL589826 IBP589826 HRT589826 HHX589826 GYB589826 GOF589826 GEJ589826 FUN589826 FKR589826 FAV589826 EQZ589826 EHD589826 DXH589826 DNL589826 DDP589826 CTT589826 CJX589826 CAB589826 BQF589826 BGJ589826 AWN589826 AMR589826 ACV589826 SZ589826 JD589826 H589826 WVP524290 WLT524290 WBX524290 VSB524290 VIF524290 UYJ524290 UON524290 UER524290 TUV524290 TKZ524290 TBD524290 SRH524290 SHL524290 RXP524290 RNT524290 RDX524290 QUB524290 QKF524290 QAJ524290 PQN524290 PGR524290 OWV524290 OMZ524290 ODD524290 NTH524290 NJL524290 MZP524290 MPT524290 MFX524290 LWB524290 LMF524290 LCJ524290 KSN524290 KIR524290 JYV524290 JOZ524290 JFD524290 IVH524290 ILL524290 IBP524290 HRT524290 HHX524290 GYB524290 GOF524290 GEJ524290 FUN524290 FKR524290 FAV524290 EQZ524290 EHD524290 DXH524290 DNL524290 DDP524290 CTT524290 CJX524290 CAB524290 BQF524290 BGJ524290 AWN524290 AMR524290 ACV524290 SZ524290 JD524290 H524290 WVP458754 WLT458754 WBX458754 VSB458754 VIF458754 UYJ458754 UON458754 UER458754 TUV458754 TKZ458754 TBD458754 SRH458754 SHL458754 RXP458754 RNT458754 RDX458754 QUB458754 QKF458754 QAJ458754 PQN458754 PGR458754 OWV458754 OMZ458754 ODD458754 NTH458754 NJL458754 MZP458754 MPT458754 MFX458754 LWB458754 LMF458754 LCJ458754 KSN458754 KIR458754 JYV458754 JOZ458754 JFD458754 IVH458754 ILL458754 IBP458754 HRT458754 HHX458754 GYB458754 GOF458754 GEJ458754 FUN458754 FKR458754 FAV458754 EQZ458754 EHD458754 DXH458754 DNL458754 DDP458754 CTT458754 CJX458754 CAB458754 BQF458754 BGJ458754 AWN458754 AMR458754 ACV458754 SZ458754 JD458754 H458754 WVP393218 WLT393218 WBX393218 VSB393218 VIF393218 UYJ393218 UON393218 UER393218 TUV393218 TKZ393218 TBD393218 SRH393218 SHL393218 RXP393218 RNT393218 RDX393218 QUB393218 QKF393218 QAJ393218 PQN393218 PGR393218 OWV393218 OMZ393218 ODD393218 NTH393218 NJL393218 MZP393218 MPT393218 MFX393218 LWB393218 LMF393218 LCJ393218 KSN393218 KIR393218 JYV393218 JOZ393218 JFD393218 IVH393218 ILL393218 IBP393218 HRT393218 HHX393218 GYB393218 GOF393218 GEJ393218 FUN393218 FKR393218 FAV393218 EQZ393218 EHD393218 DXH393218 DNL393218 DDP393218 CTT393218 CJX393218 CAB393218 BQF393218 BGJ393218 AWN393218 AMR393218 ACV393218 SZ393218 JD393218 H393218 WVP327682 WLT327682 WBX327682 VSB327682 VIF327682 UYJ327682 UON327682 UER327682 TUV327682 TKZ327682 TBD327682 SRH327682 SHL327682 RXP327682 RNT327682 RDX327682 QUB327682 QKF327682 QAJ327682 PQN327682 PGR327682 OWV327682 OMZ327682 ODD327682 NTH327682 NJL327682 MZP327682 MPT327682 MFX327682 LWB327682 LMF327682 LCJ327682 KSN327682 KIR327682 JYV327682 JOZ327682 JFD327682 IVH327682 ILL327682 IBP327682 HRT327682 HHX327682 GYB327682 GOF327682 GEJ327682 FUN327682 FKR327682 FAV327682 EQZ327682 EHD327682 DXH327682 DNL327682 DDP327682 CTT327682 CJX327682 CAB327682 BQF327682 BGJ327682 AWN327682 AMR327682 ACV327682 SZ327682 JD327682 H327682 WVP262146 WLT262146 WBX262146 VSB262146 VIF262146 UYJ262146 UON262146 UER262146 TUV262146 TKZ262146 TBD262146 SRH262146 SHL262146 RXP262146 RNT262146 RDX262146 QUB262146 QKF262146 QAJ262146 PQN262146 PGR262146 OWV262146 OMZ262146 ODD262146 NTH262146 NJL262146 MZP262146 MPT262146 MFX262146 LWB262146 LMF262146 LCJ262146 KSN262146 KIR262146 JYV262146 JOZ262146 JFD262146 IVH262146 ILL262146 IBP262146 HRT262146 HHX262146 GYB262146 GOF262146 GEJ262146 FUN262146 FKR262146 FAV262146 EQZ262146 EHD262146 DXH262146 DNL262146 DDP262146 CTT262146 CJX262146 CAB262146 BQF262146 BGJ262146 AWN262146 AMR262146 ACV262146 SZ262146 JD262146 H262146 WVP196610 WLT196610 WBX196610 VSB196610 VIF196610 UYJ196610 UON196610 UER196610 TUV196610 TKZ196610 TBD196610 SRH196610 SHL196610 RXP196610 RNT196610 RDX196610 QUB196610 QKF196610 QAJ196610 PQN196610 PGR196610 OWV196610 OMZ196610 ODD196610 NTH196610 NJL196610 MZP196610 MPT196610 MFX196610 LWB196610 LMF196610 LCJ196610 KSN196610 KIR196610 JYV196610 JOZ196610 JFD196610 IVH196610 ILL196610 IBP196610 HRT196610 HHX196610 GYB196610 GOF196610 GEJ196610 FUN196610 FKR196610 FAV196610 EQZ196610 EHD196610 DXH196610 DNL196610 DDP196610 CTT196610 CJX196610 CAB196610 BQF196610 BGJ196610 AWN196610 AMR196610 ACV196610 SZ196610 JD196610 H196610 WVP131074 WLT131074 WBX131074 VSB131074 VIF131074 UYJ131074 UON131074 UER131074 TUV131074 TKZ131074 TBD131074 SRH131074 SHL131074 RXP131074 RNT131074 RDX131074 QUB131074 QKF131074 QAJ131074 PQN131074 PGR131074 OWV131074 OMZ131074 ODD131074 NTH131074 NJL131074 MZP131074 MPT131074 MFX131074 LWB131074 LMF131074 LCJ131074 KSN131074 KIR131074 JYV131074 JOZ131074 JFD131074 IVH131074 ILL131074 IBP131074 HRT131074 HHX131074 GYB131074 GOF131074 GEJ131074 FUN131074 FKR131074 FAV131074 EQZ131074 EHD131074 DXH131074 DNL131074 DDP131074 CTT131074 CJX131074 CAB131074 BQF131074 BGJ131074 AWN131074 AMR131074 ACV131074 SZ131074 JD131074 H131074 WVP65538 WLT65538 WBX65538 VSB65538 VIF65538 UYJ65538 UON65538 UER65538 TUV65538 TKZ65538 TBD65538 SRH65538 SHL65538 RXP65538 RNT65538 RDX65538 QUB65538 QKF65538 QAJ65538 PQN65538 PGR65538 OWV65538 OMZ65538 ODD65538 NTH65538 NJL65538 MZP65538 MPT65538 MFX65538 LWB65538 LMF65538 LCJ65538 KSN65538 KIR65538 JYV65538 JOZ65538 JFD65538 IVH65538 ILL65538 IBP65538 HRT65538 HHX65538 GYB65538 GOF65538 GEJ65538 FUN65538 FKR65538 FAV65538 EQZ65538 EHD65538 DXH65538 DNL65538 DDP65538 CTT65538 CJX65538 CAB65538 BQF65538 BGJ65538 AWN65538 AMR65538 ACV65538 SZ65538 JD65538 H65538 WVO3 WLS3 WBW3 VSA3 VIE3 UYI3 UOM3 UEQ3 TUU3 TKY3 TBC3 SRG3 SHK3 RXO3 RNS3 RDW3 QUA3 QKE3 QAI3 PQM3 PGQ3 OWU3 OMY3 ODC3 NTG3 NJK3 MZO3 MPS3 MFW3 LWA3 LME3 LCI3 KSM3 KIQ3 JYU3 JOY3 JFC3 IVG3 ILK3 IBO3 HRS3 HHW3 GYA3 GOE3 GEI3 FUM3 FKQ3 FAU3 EQY3 EHC3 DXG3 DNK3 DDO3 CTS3 CJW3 CAA3 BQE3 BGI3 AWM3 AMQ3 ACU3 SY3 JC3 J1 WVS1048555:WVS1048576 WLW1048555:WLW1048576 WCA1048555:WCA1048576 VSE1048555:VSE1048576 VII1048555:VII1048576 UYM1048555:UYM1048576 UOQ1048555:UOQ1048576 UEU1048555:UEU1048576 TUY1048555:TUY1048576 TLC1048555:TLC1048576 TBG1048555:TBG1048576 SRK1048555:SRK1048576 SHO1048555:SHO1048576 RXS1048555:RXS1048576 RNW1048555:RNW1048576 REA1048555:REA1048576 QUE1048555:QUE1048576 QKI1048555:QKI1048576 QAM1048555:QAM1048576 PQQ1048555:PQQ1048576 PGU1048555:PGU1048576 OWY1048555:OWY1048576 ONC1048555:ONC1048576 ODG1048555:ODG1048576 NTK1048555:NTK1048576 NJO1048555:NJO1048576 MZS1048555:MZS1048576 MPW1048555:MPW1048576 MGA1048555:MGA1048576 LWE1048555:LWE1048576 LMI1048555:LMI1048576 LCM1048555:LCM1048576 KSQ1048555:KSQ1048576 KIU1048555:KIU1048576 JYY1048555:JYY1048576 JPC1048555:JPC1048576 JFG1048555:JFG1048576 IVK1048555:IVK1048576 ILO1048555:ILO1048576 IBS1048555:IBS1048576 HRW1048555:HRW1048576 HIA1048555:HIA1048576 GYE1048555:GYE1048576 GOI1048555:GOI1048576 GEM1048555:GEM1048576 FUQ1048555:FUQ1048576 FKU1048555:FKU1048576 FAY1048555:FAY1048576 ERC1048555:ERC1048576 EHG1048555:EHG1048576 DXK1048555:DXK1048576 DNO1048555:DNO1048576 DDS1048555:DDS1048576 CTW1048555:CTW1048576 CKA1048555:CKA1048576 CAE1048555:CAE1048576 BQI1048555:BQI1048576 BGM1048555:BGM1048576 AWQ1048555:AWQ1048576 AMU1048555:AMU1048576 ACY1048555:ACY1048576 TC1048555:TC1048576 JG1048555:JG1048576 K1048555:K1048576 WVS983019:WVS983039 WLW983019:WLW983039 WCA983019:WCA983039 VSE983019:VSE983039 VII983019:VII983039 UYM983019:UYM983039 UOQ983019:UOQ983039 UEU983019:UEU983039 TUY983019:TUY983039 TLC983019:TLC983039 TBG983019:TBG983039 SRK983019:SRK983039 SHO983019:SHO983039 RXS983019:RXS983039 RNW983019:RNW983039 REA983019:REA983039 QUE983019:QUE983039 QKI983019:QKI983039 QAM983019:QAM983039 PQQ983019:PQQ983039 PGU983019:PGU983039 OWY983019:OWY983039 ONC983019:ONC983039 ODG983019:ODG983039 NTK983019:NTK983039 NJO983019:NJO983039 MZS983019:MZS983039 MPW983019:MPW983039 MGA983019:MGA983039 LWE983019:LWE983039 LMI983019:LMI983039 LCM983019:LCM983039 KSQ983019:KSQ983039 KIU983019:KIU983039 JYY983019:JYY983039 JPC983019:JPC983039 JFG983019:JFG983039 IVK983019:IVK983039 ILO983019:ILO983039 IBS983019:IBS983039 HRW983019:HRW983039 HIA983019:HIA983039 GYE983019:GYE983039 GOI983019:GOI983039 GEM983019:GEM983039 FUQ983019:FUQ983039 FKU983019:FKU983039 FAY983019:FAY983039 ERC983019:ERC983039 EHG983019:EHG983039 DXK983019:DXK983039 DNO983019:DNO983039 DDS983019:DDS983039 CTW983019:CTW983039 CKA983019:CKA983039 CAE983019:CAE983039 BQI983019:BQI983039 BGM983019:BGM983039 AWQ983019:AWQ983039 AMU983019:AMU983039 ACY983019:ACY983039 TC983019:TC983039 JG983019:JG983039 K983019:K983039 WVS917483:WVS917503 WLW917483:WLW917503 WCA917483:WCA917503 VSE917483:VSE917503 VII917483:VII917503 UYM917483:UYM917503 UOQ917483:UOQ917503 UEU917483:UEU917503 TUY917483:TUY917503 TLC917483:TLC917503 TBG917483:TBG917503 SRK917483:SRK917503 SHO917483:SHO917503 RXS917483:RXS917503 RNW917483:RNW917503 REA917483:REA917503 QUE917483:QUE917503 QKI917483:QKI917503 QAM917483:QAM917503 PQQ917483:PQQ917503 PGU917483:PGU917503 OWY917483:OWY917503 ONC917483:ONC917503 ODG917483:ODG917503 NTK917483:NTK917503 NJO917483:NJO917503 MZS917483:MZS917503 MPW917483:MPW917503 MGA917483:MGA917503 LWE917483:LWE917503 LMI917483:LMI917503 LCM917483:LCM917503 KSQ917483:KSQ917503 KIU917483:KIU917503 JYY917483:JYY917503 JPC917483:JPC917503 JFG917483:JFG917503 IVK917483:IVK917503 ILO917483:ILO917503 IBS917483:IBS917503 HRW917483:HRW917503 HIA917483:HIA917503 GYE917483:GYE917503 GOI917483:GOI917503 GEM917483:GEM917503 FUQ917483:FUQ917503 FKU917483:FKU917503 FAY917483:FAY917503 ERC917483:ERC917503 EHG917483:EHG917503 DXK917483:DXK917503 DNO917483:DNO917503 DDS917483:DDS917503 CTW917483:CTW917503 CKA917483:CKA917503 CAE917483:CAE917503 BQI917483:BQI917503 BGM917483:BGM917503 AWQ917483:AWQ917503 AMU917483:AMU917503 ACY917483:ACY917503 TC917483:TC917503 JG917483:JG917503 K917483:K917503 WVS851947:WVS851967 WLW851947:WLW851967 WCA851947:WCA851967 VSE851947:VSE851967 VII851947:VII851967 UYM851947:UYM851967 UOQ851947:UOQ851967 UEU851947:UEU851967 TUY851947:TUY851967 TLC851947:TLC851967 TBG851947:TBG851967 SRK851947:SRK851967 SHO851947:SHO851967 RXS851947:RXS851967 RNW851947:RNW851967 REA851947:REA851967 QUE851947:QUE851967 QKI851947:QKI851967 QAM851947:QAM851967 PQQ851947:PQQ851967 PGU851947:PGU851967 OWY851947:OWY851967 ONC851947:ONC851967 ODG851947:ODG851967 NTK851947:NTK851967 NJO851947:NJO851967 MZS851947:MZS851967 MPW851947:MPW851967 MGA851947:MGA851967 LWE851947:LWE851967 LMI851947:LMI851967 LCM851947:LCM851967 KSQ851947:KSQ851967 KIU851947:KIU851967 JYY851947:JYY851967 JPC851947:JPC851967 JFG851947:JFG851967 IVK851947:IVK851967 ILO851947:ILO851967 IBS851947:IBS851967 HRW851947:HRW851967 HIA851947:HIA851967 GYE851947:GYE851967 GOI851947:GOI851967 GEM851947:GEM851967 FUQ851947:FUQ851967 FKU851947:FKU851967 FAY851947:FAY851967 ERC851947:ERC851967 EHG851947:EHG851967 DXK851947:DXK851967 DNO851947:DNO851967 DDS851947:DDS851967 CTW851947:CTW851967 CKA851947:CKA851967 CAE851947:CAE851967 BQI851947:BQI851967 BGM851947:BGM851967 AWQ851947:AWQ851967 AMU851947:AMU851967 ACY851947:ACY851967 TC851947:TC851967 JG851947:JG851967 K851947:K851967 WVS786411:WVS786431 WLW786411:WLW786431 WCA786411:WCA786431 VSE786411:VSE786431 VII786411:VII786431 UYM786411:UYM786431 UOQ786411:UOQ786431 UEU786411:UEU786431 TUY786411:TUY786431 TLC786411:TLC786431 TBG786411:TBG786431 SRK786411:SRK786431 SHO786411:SHO786431 RXS786411:RXS786431 RNW786411:RNW786431 REA786411:REA786431 QUE786411:QUE786431 QKI786411:QKI786431 QAM786411:QAM786431 PQQ786411:PQQ786431 PGU786411:PGU786431 OWY786411:OWY786431 ONC786411:ONC786431 ODG786411:ODG786431 NTK786411:NTK786431 NJO786411:NJO786431 MZS786411:MZS786431 MPW786411:MPW786431 MGA786411:MGA786431 LWE786411:LWE786431 LMI786411:LMI786431 LCM786411:LCM786431 KSQ786411:KSQ786431 KIU786411:KIU786431 JYY786411:JYY786431 JPC786411:JPC786431 JFG786411:JFG786431 IVK786411:IVK786431 ILO786411:ILO786431 IBS786411:IBS786431 HRW786411:HRW786431 HIA786411:HIA786431 GYE786411:GYE786431 GOI786411:GOI786431 GEM786411:GEM786431 FUQ786411:FUQ786431 FKU786411:FKU786431 FAY786411:FAY786431 ERC786411:ERC786431 EHG786411:EHG786431 DXK786411:DXK786431 DNO786411:DNO786431 DDS786411:DDS786431 CTW786411:CTW786431 CKA786411:CKA786431 CAE786411:CAE786431 BQI786411:BQI786431 BGM786411:BGM786431 AWQ786411:AWQ786431 AMU786411:AMU786431 ACY786411:ACY786431 TC786411:TC786431 JG786411:JG786431 K786411:K786431 WVS720875:WVS720895 WLW720875:WLW720895 WCA720875:WCA720895 VSE720875:VSE720895 VII720875:VII720895 UYM720875:UYM720895 UOQ720875:UOQ720895 UEU720875:UEU720895 TUY720875:TUY720895 TLC720875:TLC720895 TBG720875:TBG720895 SRK720875:SRK720895 SHO720875:SHO720895 RXS720875:RXS720895 RNW720875:RNW720895 REA720875:REA720895 QUE720875:QUE720895 QKI720875:QKI720895 QAM720875:QAM720895 PQQ720875:PQQ720895 PGU720875:PGU720895 OWY720875:OWY720895 ONC720875:ONC720895 ODG720875:ODG720895 NTK720875:NTK720895 NJO720875:NJO720895 MZS720875:MZS720895 MPW720875:MPW720895 MGA720875:MGA720895 LWE720875:LWE720895 LMI720875:LMI720895 LCM720875:LCM720895 KSQ720875:KSQ720895 KIU720875:KIU720895 JYY720875:JYY720895 JPC720875:JPC720895 JFG720875:JFG720895 IVK720875:IVK720895 ILO720875:ILO720895 IBS720875:IBS720895 HRW720875:HRW720895 HIA720875:HIA720895 GYE720875:GYE720895 GOI720875:GOI720895 GEM720875:GEM720895 FUQ720875:FUQ720895 FKU720875:FKU720895 FAY720875:FAY720895 ERC720875:ERC720895 EHG720875:EHG720895 DXK720875:DXK720895 DNO720875:DNO720895 DDS720875:DDS720895 CTW720875:CTW720895 CKA720875:CKA720895 CAE720875:CAE720895 BQI720875:BQI720895 BGM720875:BGM720895 AWQ720875:AWQ720895 AMU720875:AMU720895 ACY720875:ACY720895 TC720875:TC720895 JG720875:JG720895 K720875:K720895 WVS655339:WVS655359 WLW655339:WLW655359 WCA655339:WCA655359 VSE655339:VSE655359 VII655339:VII655359 UYM655339:UYM655359 UOQ655339:UOQ655359 UEU655339:UEU655359 TUY655339:TUY655359 TLC655339:TLC655359 TBG655339:TBG655359 SRK655339:SRK655359 SHO655339:SHO655359 RXS655339:RXS655359 RNW655339:RNW655359 REA655339:REA655359 QUE655339:QUE655359 QKI655339:QKI655359 QAM655339:QAM655359 PQQ655339:PQQ655359 PGU655339:PGU655359 OWY655339:OWY655359 ONC655339:ONC655359 ODG655339:ODG655359 NTK655339:NTK655359 NJO655339:NJO655359 MZS655339:MZS655359 MPW655339:MPW655359 MGA655339:MGA655359 LWE655339:LWE655359 LMI655339:LMI655359 LCM655339:LCM655359 KSQ655339:KSQ655359 KIU655339:KIU655359 JYY655339:JYY655359 JPC655339:JPC655359 JFG655339:JFG655359 IVK655339:IVK655359 ILO655339:ILO655359 IBS655339:IBS655359 HRW655339:HRW655359 HIA655339:HIA655359 GYE655339:GYE655359 GOI655339:GOI655359 GEM655339:GEM655359 FUQ655339:FUQ655359 FKU655339:FKU655359 FAY655339:FAY655359 ERC655339:ERC655359 EHG655339:EHG655359 DXK655339:DXK655359 DNO655339:DNO655359 DDS655339:DDS655359 CTW655339:CTW655359 CKA655339:CKA655359 CAE655339:CAE655359 BQI655339:BQI655359 BGM655339:BGM655359 AWQ655339:AWQ655359 AMU655339:AMU655359 ACY655339:ACY655359 TC655339:TC655359 JG655339:JG655359 K655339:K655359 WVS589803:WVS589823 WLW589803:WLW589823 WCA589803:WCA589823 VSE589803:VSE589823 VII589803:VII589823 UYM589803:UYM589823 UOQ589803:UOQ589823 UEU589803:UEU589823 TUY589803:TUY589823 TLC589803:TLC589823 TBG589803:TBG589823 SRK589803:SRK589823 SHO589803:SHO589823 RXS589803:RXS589823 RNW589803:RNW589823 REA589803:REA589823 QUE589803:QUE589823 QKI589803:QKI589823 QAM589803:QAM589823 PQQ589803:PQQ589823 PGU589803:PGU589823 OWY589803:OWY589823 ONC589803:ONC589823 ODG589803:ODG589823 NTK589803:NTK589823 NJO589803:NJO589823 MZS589803:MZS589823 MPW589803:MPW589823 MGA589803:MGA589823 LWE589803:LWE589823 LMI589803:LMI589823 LCM589803:LCM589823 KSQ589803:KSQ589823 KIU589803:KIU589823 JYY589803:JYY589823 JPC589803:JPC589823 JFG589803:JFG589823 IVK589803:IVK589823 ILO589803:ILO589823 IBS589803:IBS589823 HRW589803:HRW589823 HIA589803:HIA589823 GYE589803:GYE589823 GOI589803:GOI589823 GEM589803:GEM589823 FUQ589803:FUQ589823 FKU589803:FKU589823 FAY589803:FAY589823 ERC589803:ERC589823 EHG589803:EHG589823 DXK589803:DXK589823 DNO589803:DNO589823 DDS589803:DDS589823 CTW589803:CTW589823 CKA589803:CKA589823 CAE589803:CAE589823 BQI589803:BQI589823 BGM589803:BGM589823 AWQ589803:AWQ589823 AMU589803:AMU589823 ACY589803:ACY589823 TC589803:TC589823 JG589803:JG589823 K589803:K589823 WVS524267:WVS524287 WLW524267:WLW524287 WCA524267:WCA524287 VSE524267:VSE524287 VII524267:VII524287 UYM524267:UYM524287 UOQ524267:UOQ524287 UEU524267:UEU524287 TUY524267:TUY524287 TLC524267:TLC524287 TBG524267:TBG524287 SRK524267:SRK524287 SHO524267:SHO524287 RXS524267:RXS524287 RNW524267:RNW524287 REA524267:REA524287 QUE524267:QUE524287 QKI524267:QKI524287 QAM524267:QAM524287 PQQ524267:PQQ524287 PGU524267:PGU524287 OWY524267:OWY524287 ONC524267:ONC524287 ODG524267:ODG524287 NTK524267:NTK524287 NJO524267:NJO524287 MZS524267:MZS524287 MPW524267:MPW524287 MGA524267:MGA524287 LWE524267:LWE524287 LMI524267:LMI524287 LCM524267:LCM524287 KSQ524267:KSQ524287 KIU524267:KIU524287 JYY524267:JYY524287 JPC524267:JPC524287 JFG524267:JFG524287 IVK524267:IVK524287 ILO524267:ILO524287 IBS524267:IBS524287 HRW524267:HRW524287 HIA524267:HIA524287 GYE524267:GYE524287 GOI524267:GOI524287 GEM524267:GEM524287 FUQ524267:FUQ524287 FKU524267:FKU524287 FAY524267:FAY524287 ERC524267:ERC524287 EHG524267:EHG524287 DXK524267:DXK524287 DNO524267:DNO524287 DDS524267:DDS524287 CTW524267:CTW524287 CKA524267:CKA524287 CAE524267:CAE524287 BQI524267:BQI524287 BGM524267:BGM524287 AWQ524267:AWQ524287 AMU524267:AMU524287 ACY524267:ACY524287 TC524267:TC524287 JG524267:JG524287 K524267:K524287 WVS458731:WVS458751 WLW458731:WLW458751 WCA458731:WCA458751 VSE458731:VSE458751 VII458731:VII458751 UYM458731:UYM458751 UOQ458731:UOQ458751 UEU458731:UEU458751 TUY458731:TUY458751 TLC458731:TLC458751 TBG458731:TBG458751 SRK458731:SRK458751 SHO458731:SHO458751 RXS458731:RXS458751 RNW458731:RNW458751 REA458731:REA458751 QUE458731:QUE458751 QKI458731:QKI458751 QAM458731:QAM458751 PQQ458731:PQQ458751 PGU458731:PGU458751 OWY458731:OWY458751 ONC458731:ONC458751 ODG458731:ODG458751 NTK458731:NTK458751 NJO458731:NJO458751 MZS458731:MZS458751 MPW458731:MPW458751 MGA458731:MGA458751 LWE458731:LWE458751 LMI458731:LMI458751 LCM458731:LCM458751 KSQ458731:KSQ458751 KIU458731:KIU458751 JYY458731:JYY458751 JPC458731:JPC458751 JFG458731:JFG458751 IVK458731:IVK458751 ILO458731:ILO458751 IBS458731:IBS458751 HRW458731:HRW458751 HIA458731:HIA458751 GYE458731:GYE458751 GOI458731:GOI458751 GEM458731:GEM458751 FUQ458731:FUQ458751 FKU458731:FKU458751 FAY458731:FAY458751 ERC458731:ERC458751 EHG458731:EHG458751 DXK458731:DXK458751 DNO458731:DNO458751 DDS458731:DDS458751 CTW458731:CTW458751 CKA458731:CKA458751 CAE458731:CAE458751 BQI458731:BQI458751 BGM458731:BGM458751 AWQ458731:AWQ458751 AMU458731:AMU458751 ACY458731:ACY458751 TC458731:TC458751 JG458731:JG458751 K458731:K458751 WVS393195:WVS393215 WLW393195:WLW393215 WCA393195:WCA393215 VSE393195:VSE393215 VII393195:VII393215 UYM393195:UYM393215 UOQ393195:UOQ393215 UEU393195:UEU393215 TUY393195:TUY393215 TLC393195:TLC393215 TBG393195:TBG393215 SRK393195:SRK393215 SHO393195:SHO393215 RXS393195:RXS393215 RNW393195:RNW393215 REA393195:REA393215 QUE393195:QUE393215 QKI393195:QKI393215 QAM393195:QAM393215 PQQ393195:PQQ393215 PGU393195:PGU393215 OWY393195:OWY393215 ONC393195:ONC393215 ODG393195:ODG393215 NTK393195:NTK393215 NJO393195:NJO393215 MZS393195:MZS393215 MPW393195:MPW393215 MGA393195:MGA393215 LWE393195:LWE393215 LMI393195:LMI393215 LCM393195:LCM393215 KSQ393195:KSQ393215 KIU393195:KIU393215 JYY393195:JYY393215 JPC393195:JPC393215 JFG393195:JFG393215 IVK393195:IVK393215 ILO393195:ILO393215 IBS393195:IBS393215 HRW393195:HRW393215 HIA393195:HIA393215 GYE393195:GYE393215 GOI393195:GOI393215 GEM393195:GEM393215 FUQ393195:FUQ393215 FKU393195:FKU393215 FAY393195:FAY393215 ERC393195:ERC393215 EHG393195:EHG393215 DXK393195:DXK393215 DNO393195:DNO393215 DDS393195:DDS393215 CTW393195:CTW393215 CKA393195:CKA393215 CAE393195:CAE393215 BQI393195:BQI393215 BGM393195:BGM393215 AWQ393195:AWQ393215 AMU393195:AMU393215 ACY393195:ACY393215 TC393195:TC393215 JG393195:JG393215 K393195:K393215 WVS327659:WVS327679 WLW327659:WLW327679 WCA327659:WCA327679 VSE327659:VSE327679 VII327659:VII327679 UYM327659:UYM327679 UOQ327659:UOQ327679 UEU327659:UEU327679 TUY327659:TUY327679 TLC327659:TLC327679 TBG327659:TBG327679 SRK327659:SRK327679 SHO327659:SHO327679 RXS327659:RXS327679 RNW327659:RNW327679 REA327659:REA327679 QUE327659:QUE327679 QKI327659:QKI327679 QAM327659:QAM327679 PQQ327659:PQQ327679 PGU327659:PGU327679 OWY327659:OWY327679 ONC327659:ONC327679 ODG327659:ODG327679 NTK327659:NTK327679 NJO327659:NJO327679 MZS327659:MZS327679 MPW327659:MPW327679 MGA327659:MGA327679 LWE327659:LWE327679 LMI327659:LMI327679 LCM327659:LCM327679 KSQ327659:KSQ327679 KIU327659:KIU327679 JYY327659:JYY327679 JPC327659:JPC327679 JFG327659:JFG327679 IVK327659:IVK327679 ILO327659:ILO327679 IBS327659:IBS327679 HRW327659:HRW327679 HIA327659:HIA327679 GYE327659:GYE327679 GOI327659:GOI327679 GEM327659:GEM327679 FUQ327659:FUQ327679 FKU327659:FKU327679 FAY327659:FAY327679 ERC327659:ERC327679 EHG327659:EHG327679 DXK327659:DXK327679 DNO327659:DNO327679 DDS327659:DDS327679 CTW327659:CTW327679 CKA327659:CKA327679 CAE327659:CAE327679 BQI327659:BQI327679 BGM327659:BGM327679 AWQ327659:AWQ327679 AMU327659:AMU327679 ACY327659:ACY327679 TC327659:TC327679 JG327659:JG327679 K327659:K327679 WVS262123:WVS262143 WLW262123:WLW262143 WCA262123:WCA262143 VSE262123:VSE262143 VII262123:VII262143 UYM262123:UYM262143 UOQ262123:UOQ262143 UEU262123:UEU262143 TUY262123:TUY262143 TLC262123:TLC262143 TBG262123:TBG262143 SRK262123:SRK262143 SHO262123:SHO262143 RXS262123:RXS262143 RNW262123:RNW262143 REA262123:REA262143 QUE262123:QUE262143 QKI262123:QKI262143 QAM262123:QAM262143 PQQ262123:PQQ262143 PGU262123:PGU262143 OWY262123:OWY262143 ONC262123:ONC262143 ODG262123:ODG262143 NTK262123:NTK262143 NJO262123:NJO262143 MZS262123:MZS262143 MPW262123:MPW262143 MGA262123:MGA262143 LWE262123:LWE262143 LMI262123:LMI262143 LCM262123:LCM262143 KSQ262123:KSQ262143 KIU262123:KIU262143 JYY262123:JYY262143 JPC262123:JPC262143 JFG262123:JFG262143 IVK262123:IVK262143 ILO262123:ILO262143 IBS262123:IBS262143 HRW262123:HRW262143 HIA262123:HIA262143 GYE262123:GYE262143 GOI262123:GOI262143 GEM262123:GEM262143 FUQ262123:FUQ262143 FKU262123:FKU262143 FAY262123:FAY262143 ERC262123:ERC262143 EHG262123:EHG262143 DXK262123:DXK262143 DNO262123:DNO262143 DDS262123:DDS262143 CTW262123:CTW262143 CKA262123:CKA262143 CAE262123:CAE262143 BQI262123:BQI262143 BGM262123:BGM262143 AWQ262123:AWQ262143 AMU262123:AMU262143 ACY262123:ACY262143 TC262123:TC262143 JG262123:JG262143 K262123:K262143 WVS196587:WVS196607 WLW196587:WLW196607 WCA196587:WCA196607 VSE196587:VSE196607 VII196587:VII196607 UYM196587:UYM196607 UOQ196587:UOQ196607 UEU196587:UEU196607 TUY196587:TUY196607 TLC196587:TLC196607 TBG196587:TBG196607 SRK196587:SRK196607 SHO196587:SHO196607 RXS196587:RXS196607 RNW196587:RNW196607 REA196587:REA196607 QUE196587:QUE196607 QKI196587:QKI196607 QAM196587:QAM196607 PQQ196587:PQQ196607 PGU196587:PGU196607 OWY196587:OWY196607 ONC196587:ONC196607 ODG196587:ODG196607 NTK196587:NTK196607 NJO196587:NJO196607 MZS196587:MZS196607 MPW196587:MPW196607 MGA196587:MGA196607 LWE196587:LWE196607 LMI196587:LMI196607 LCM196587:LCM196607 KSQ196587:KSQ196607 KIU196587:KIU196607 JYY196587:JYY196607 JPC196587:JPC196607 JFG196587:JFG196607 IVK196587:IVK196607 ILO196587:ILO196607 IBS196587:IBS196607 HRW196587:HRW196607 HIA196587:HIA196607 GYE196587:GYE196607 GOI196587:GOI196607 GEM196587:GEM196607 FUQ196587:FUQ196607 FKU196587:FKU196607 FAY196587:FAY196607 ERC196587:ERC196607 EHG196587:EHG196607 DXK196587:DXK196607 DNO196587:DNO196607 DDS196587:DDS196607 CTW196587:CTW196607 CKA196587:CKA196607 CAE196587:CAE196607 BQI196587:BQI196607 BGM196587:BGM196607 AWQ196587:AWQ196607 AMU196587:AMU196607 ACY196587:ACY196607 TC196587:TC196607 JG196587:JG196607 K196587:K196607 WVS131051:WVS131071 WLW131051:WLW131071 WCA131051:WCA131071 VSE131051:VSE131071 VII131051:VII131071 UYM131051:UYM131071 UOQ131051:UOQ131071 UEU131051:UEU131071 TUY131051:TUY131071 TLC131051:TLC131071 TBG131051:TBG131071 SRK131051:SRK131071 SHO131051:SHO131071 RXS131051:RXS131071 RNW131051:RNW131071 REA131051:REA131071 QUE131051:QUE131071 QKI131051:QKI131071 QAM131051:QAM131071 PQQ131051:PQQ131071 PGU131051:PGU131071 OWY131051:OWY131071 ONC131051:ONC131071 ODG131051:ODG131071 NTK131051:NTK131071 NJO131051:NJO131071 MZS131051:MZS131071 MPW131051:MPW131071 MGA131051:MGA131071 LWE131051:LWE131071 LMI131051:LMI131071 LCM131051:LCM131071 KSQ131051:KSQ131071 KIU131051:KIU131071 JYY131051:JYY131071 JPC131051:JPC131071 JFG131051:JFG131071 IVK131051:IVK131071 ILO131051:ILO131071 IBS131051:IBS131071 HRW131051:HRW131071 HIA131051:HIA131071 GYE131051:GYE131071 GOI131051:GOI131071 GEM131051:GEM131071 FUQ131051:FUQ131071 FKU131051:FKU131071 FAY131051:FAY131071 ERC131051:ERC131071 EHG131051:EHG131071 DXK131051:DXK131071 DNO131051:DNO131071 DDS131051:DDS131071 CTW131051:CTW131071 CKA131051:CKA131071 CAE131051:CAE131071 BQI131051:BQI131071 BGM131051:BGM131071 AWQ131051:AWQ131071 AMU131051:AMU131071 ACY131051:ACY131071 TC131051:TC131071 JG131051:JG131071 K131051:K131071 WVS65515:WVS65535 WLW65515:WLW65535 WCA65515:WCA65535 VSE65515:VSE65535 VII65515:VII65535 UYM65515:UYM65535 UOQ65515:UOQ65535 UEU65515:UEU65535 TUY65515:TUY65535 TLC65515:TLC65535 TBG65515:TBG65535 SRK65515:SRK65535 SHO65515:SHO65535 RXS65515:RXS65535 RNW65515:RNW65535 REA65515:REA65535 QUE65515:QUE65535 QKI65515:QKI65535 QAM65515:QAM65535 PQQ65515:PQQ65535 PGU65515:PGU65535 OWY65515:OWY65535 ONC65515:ONC65535 ODG65515:ODG65535 NTK65515:NTK65535 NJO65515:NJO65535 MZS65515:MZS65535 MPW65515:MPW65535 MGA65515:MGA65535 LWE65515:LWE65535 LMI65515:LMI65535 LCM65515:LCM65535 KSQ65515:KSQ65535 KIU65515:KIU65535 JYY65515:JYY65535 JPC65515:JPC65535 JFG65515:JFG65535 IVK65515:IVK65535 ILO65515:ILO65535 IBS65515:IBS65535 HRW65515:HRW65535 HIA65515:HIA65535 GYE65515:GYE65535 GOI65515:GOI65535 GEM65515:GEM65535 FUQ65515:FUQ65535 FKU65515:FKU65535 FAY65515:FAY65535 ERC65515:ERC65535 EHG65515:EHG65535 DXK65515:DXK65535 DNO65515:DNO65535 DDS65515:DDS65535 CTW65515:CTW65535 CKA65515:CKA65535 CAE65515:CAE65535 BQI65515:BQI65535 BGM65515:BGM65535 AWQ65515:AWQ65535 AMU65515:AMU65535 ACY65515:ACY65535 TC65515:TC65535 JG65515:JG65535" xr:uid="{00000000-0002-0000-1800-000000000000}">
      <formula1>$A$60:$A$96</formula1>
    </dataValidation>
  </dataValidations>
  <hyperlinks>
    <hyperlink ref="J3" location="Contents!A1" display="Back" xr:uid="{00000000-0004-0000-1800-000000000000}"/>
    <hyperlink ref="J2" location="'Table 23 Data'!A1" display="Go to Data" xr:uid="{00000000-0004-0000-1800-000001000000}"/>
    <hyperlink ref="A20" location="Glossary!A1" display="Definition Glossay" xr:uid="{00000000-0004-0000-1800-000002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pageSetUpPr autoPageBreaks="0"/>
  </sheetPr>
  <dimension ref="A1:AE102"/>
  <sheetViews>
    <sheetView workbookViewId="0">
      <pane ySplit="3" topLeftCell="A4" activePane="bottomLeft" state="frozen"/>
      <selection pane="bottomLeft" activeCell="M3" sqref="M3"/>
    </sheetView>
  </sheetViews>
  <sheetFormatPr defaultRowHeight="15" x14ac:dyDescent="0.25"/>
  <cols>
    <col min="1" max="1" width="11.28515625" style="1" customWidth="1"/>
    <col min="2" max="9" width="13.7109375" style="1" customWidth="1"/>
    <col min="10" max="17" width="8.85546875" style="1"/>
    <col min="18" max="18" width="8.140625" style="1" customWidth="1"/>
    <col min="19" max="20" width="8.85546875" style="1"/>
    <col min="21" max="21" width="8.42578125" style="1" customWidth="1"/>
    <col min="22" max="22" width="8.85546875" style="1"/>
    <col min="23" max="31" width="0" style="1" hidden="1" customWidth="1"/>
    <col min="32" max="256" width="8.85546875" style="1"/>
    <col min="257" max="257" width="8.5703125" style="1" customWidth="1"/>
    <col min="258" max="265" width="13.7109375" style="1" customWidth="1"/>
    <col min="266" max="273" width="8.85546875" style="1"/>
    <col min="274" max="274" width="8.140625" style="1" customWidth="1"/>
    <col min="275" max="276" width="8.85546875" style="1"/>
    <col min="277" max="277" width="8.42578125" style="1" customWidth="1"/>
    <col min="278" max="512" width="8.85546875" style="1"/>
    <col min="513" max="513" width="8.5703125" style="1" customWidth="1"/>
    <col min="514" max="521" width="13.7109375" style="1" customWidth="1"/>
    <col min="522" max="529" width="8.85546875" style="1"/>
    <col min="530" max="530" width="8.140625" style="1" customWidth="1"/>
    <col min="531" max="532" width="8.85546875" style="1"/>
    <col min="533" max="533" width="8.42578125" style="1" customWidth="1"/>
    <col min="534" max="768" width="8.85546875" style="1"/>
    <col min="769" max="769" width="8.5703125" style="1" customWidth="1"/>
    <col min="770" max="777" width="13.7109375" style="1" customWidth="1"/>
    <col min="778" max="785" width="8.85546875" style="1"/>
    <col min="786" max="786" width="8.140625" style="1" customWidth="1"/>
    <col min="787" max="788" width="8.85546875" style="1"/>
    <col min="789" max="789" width="8.42578125" style="1" customWidth="1"/>
    <col min="790" max="1024" width="8.85546875" style="1"/>
    <col min="1025" max="1025" width="8.5703125" style="1" customWidth="1"/>
    <col min="1026" max="1033" width="13.7109375" style="1" customWidth="1"/>
    <col min="1034" max="1041" width="8.85546875" style="1"/>
    <col min="1042" max="1042" width="8.140625" style="1" customWidth="1"/>
    <col min="1043" max="1044" width="8.85546875" style="1"/>
    <col min="1045" max="1045" width="8.42578125" style="1" customWidth="1"/>
    <col min="1046" max="1280" width="8.85546875" style="1"/>
    <col min="1281" max="1281" width="8.5703125" style="1" customWidth="1"/>
    <col min="1282" max="1289" width="13.7109375" style="1" customWidth="1"/>
    <col min="1290" max="1297" width="8.85546875" style="1"/>
    <col min="1298" max="1298" width="8.140625" style="1" customWidth="1"/>
    <col min="1299" max="1300" width="8.85546875" style="1"/>
    <col min="1301" max="1301" width="8.42578125" style="1" customWidth="1"/>
    <col min="1302" max="1536" width="8.85546875" style="1"/>
    <col min="1537" max="1537" width="8.5703125" style="1" customWidth="1"/>
    <col min="1538" max="1545" width="13.7109375" style="1" customWidth="1"/>
    <col min="1546" max="1553" width="8.85546875" style="1"/>
    <col min="1554" max="1554" width="8.140625" style="1" customWidth="1"/>
    <col min="1555" max="1556" width="8.85546875" style="1"/>
    <col min="1557" max="1557" width="8.42578125" style="1" customWidth="1"/>
    <col min="1558" max="1792" width="8.85546875" style="1"/>
    <col min="1793" max="1793" width="8.5703125" style="1" customWidth="1"/>
    <col min="1794" max="1801" width="13.7109375" style="1" customWidth="1"/>
    <col min="1802" max="1809" width="8.85546875" style="1"/>
    <col min="1810" max="1810" width="8.140625" style="1" customWidth="1"/>
    <col min="1811" max="1812" width="8.85546875" style="1"/>
    <col min="1813" max="1813" width="8.42578125" style="1" customWidth="1"/>
    <col min="1814" max="2048" width="8.85546875" style="1"/>
    <col min="2049" max="2049" width="8.5703125" style="1" customWidth="1"/>
    <col min="2050" max="2057" width="13.7109375" style="1" customWidth="1"/>
    <col min="2058" max="2065" width="8.85546875" style="1"/>
    <col min="2066" max="2066" width="8.140625" style="1" customWidth="1"/>
    <col min="2067" max="2068" width="8.85546875" style="1"/>
    <col min="2069" max="2069" width="8.42578125" style="1" customWidth="1"/>
    <col min="2070" max="2304" width="8.85546875" style="1"/>
    <col min="2305" max="2305" width="8.5703125" style="1" customWidth="1"/>
    <col min="2306" max="2313" width="13.7109375" style="1" customWidth="1"/>
    <col min="2314" max="2321" width="8.85546875" style="1"/>
    <col min="2322" max="2322" width="8.140625" style="1" customWidth="1"/>
    <col min="2323" max="2324" width="8.85546875" style="1"/>
    <col min="2325" max="2325" width="8.42578125" style="1" customWidth="1"/>
    <col min="2326" max="2560" width="8.85546875" style="1"/>
    <col min="2561" max="2561" width="8.5703125" style="1" customWidth="1"/>
    <col min="2562" max="2569" width="13.7109375" style="1" customWidth="1"/>
    <col min="2570" max="2577" width="8.85546875" style="1"/>
    <col min="2578" max="2578" width="8.140625" style="1" customWidth="1"/>
    <col min="2579" max="2580" width="8.85546875" style="1"/>
    <col min="2581" max="2581" width="8.42578125" style="1" customWidth="1"/>
    <col min="2582" max="2816" width="8.85546875" style="1"/>
    <col min="2817" max="2817" width="8.5703125" style="1" customWidth="1"/>
    <col min="2818" max="2825" width="13.7109375" style="1" customWidth="1"/>
    <col min="2826" max="2833" width="8.85546875" style="1"/>
    <col min="2834" max="2834" width="8.140625" style="1" customWidth="1"/>
    <col min="2835" max="2836" width="8.85546875" style="1"/>
    <col min="2837" max="2837" width="8.42578125" style="1" customWidth="1"/>
    <col min="2838" max="3072" width="8.85546875" style="1"/>
    <col min="3073" max="3073" width="8.5703125" style="1" customWidth="1"/>
    <col min="3074" max="3081" width="13.7109375" style="1" customWidth="1"/>
    <col min="3082" max="3089" width="8.85546875" style="1"/>
    <col min="3090" max="3090" width="8.140625" style="1" customWidth="1"/>
    <col min="3091" max="3092" width="8.85546875" style="1"/>
    <col min="3093" max="3093" width="8.42578125" style="1" customWidth="1"/>
    <col min="3094" max="3328" width="8.85546875" style="1"/>
    <col min="3329" max="3329" width="8.5703125" style="1" customWidth="1"/>
    <col min="3330" max="3337" width="13.7109375" style="1" customWidth="1"/>
    <col min="3338" max="3345" width="8.85546875" style="1"/>
    <col min="3346" max="3346" width="8.140625" style="1" customWidth="1"/>
    <col min="3347" max="3348" width="8.85546875" style="1"/>
    <col min="3349" max="3349" width="8.42578125" style="1" customWidth="1"/>
    <col min="3350" max="3584" width="8.85546875" style="1"/>
    <col min="3585" max="3585" width="8.5703125" style="1" customWidth="1"/>
    <col min="3586" max="3593" width="13.7109375" style="1" customWidth="1"/>
    <col min="3594" max="3601" width="8.85546875" style="1"/>
    <col min="3602" max="3602" width="8.140625" style="1" customWidth="1"/>
    <col min="3603" max="3604" width="8.85546875" style="1"/>
    <col min="3605" max="3605" width="8.42578125" style="1" customWidth="1"/>
    <col min="3606" max="3840" width="8.85546875" style="1"/>
    <col min="3841" max="3841" width="8.5703125" style="1" customWidth="1"/>
    <col min="3842" max="3849" width="13.7109375" style="1" customWidth="1"/>
    <col min="3850" max="3857" width="8.85546875" style="1"/>
    <col min="3858" max="3858" width="8.140625" style="1" customWidth="1"/>
    <col min="3859" max="3860" width="8.85546875" style="1"/>
    <col min="3861" max="3861" width="8.42578125" style="1" customWidth="1"/>
    <col min="3862" max="4096" width="8.85546875" style="1"/>
    <col min="4097" max="4097" width="8.5703125" style="1" customWidth="1"/>
    <col min="4098" max="4105" width="13.7109375" style="1" customWidth="1"/>
    <col min="4106" max="4113" width="8.85546875" style="1"/>
    <col min="4114" max="4114" width="8.140625" style="1" customWidth="1"/>
    <col min="4115" max="4116" width="8.85546875" style="1"/>
    <col min="4117" max="4117" width="8.42578125" style="1" customWidth="1"/>
    <col min="4118" max="4352" width="8.85546875" style="1"/>
    <col min="4353" max="4353" width="8.5703125" style="1" customWidth="1"/>
    <col min="4354" max="4361" width="13.7109375" style="1" customWidth="1"/>
    <col min="4362" max="4369" width="8.85546875" style="1"/>
    <col min="4370" max="4370" width="8.140625" style="1" customWidth="1"/>
    <col min="4371" max="4372" width="8.85546875" style="1"/>
    <col min="4373" max="4373" width="8.42578125" style="1" customWidth="1"/>
    <col min="4374" max="4608" width="8.85546875" style="1"/>
    <col min="4609" max="4609" width="8.5703125" style="1" customWidth="1"/>
    <col min="4610" max="4617" width="13.7109375" style="1" customWidth="1"/>
    <col min="4618" max="4625" width="8.85546875" style="1"/>
    <col min="4626" max="4626" width="8.140625" style="1" customWidth="1"/>
    <col min="4627" max="4628" width="8.85546875" style="1"/>
    <col min="4629" max="4629" width="8.42578125" style="1" customWidth="1"/>
    <col min="4630" max="4864" width="8.85546875" style="1"/>
    <col min="4865" max="4865" width="8.5703125" style="1" customWidth="1"/>
    <col min="4866" max="4873" width="13.7109375" style="1" customWidth="1"/>
    <col min="4874" max="4881" width="8.85546875" style="1"/>
    <col min="4882" max="4882" width="8.140625" style="1" customWidth="1"/>
    <col min="4883" max="4884" width="8.85546875" style="1"/>
    <col min="4885" max="4885" width="8.42578125" style="1" customWidth="1"/>
    <col min="4886" max="5120" width="8.85546875" style="1"/>
    <col min="5121" max="5121" width="8.5703125" style="1" customWidth="1"/>
    <col min="5122" max="5129" width="13.7109375" style="1" customWidth="1"/>
    <col min="5130" max="5137" width="8.85546875" style="1"/>
    <col min="5138" max="5138" width="8.140625" style="1" customWidth="1"/>
    <col min="5139" max="5140" width="8.85546875" style="1"/>
    <col min="5141" max="5141" width="8.42578125" style="1" customWidth="1"/>
    <col min="5142" max="5376" width="8.85546875" style="1"/>
    <col min="5377" max="5377" width="8.5703125" style="1" customWidth="1"/>
    <col min="5378" max="5385" width="13.7109375" style="1" customWidth="1"/>
    <col min="5386" max="5393" width="8.85546875" style="1"/>
    <col min="5394" max="5394" width="8.140625" style="1" customWidth="1"/>
    <col min="5395" max="5396" width="8.85546875" style="1"/>
    <col min="5397" max="5397" width="8.42578125" style="1" customWidth="1"/>
    <col min="5398" max="5632" width="8.85546875" style="1"/>
    <col min="5633" max="5633" width="8.5703125" style="1" customWidth="1"/>
    <col min="5634" max="5641" width="13.7109375" style="1" customWidth="1"/>
    <col min="5642" max="5649" width="8.85546875" style="1"/>
    <col min="5650" max="5650" width="8.140625" style="1" customWidth="1"/>
    <col min="5651" max="5652" width="8.85546875" style="1"/>
    <col min="5653" max="5653" width="8.42578125" style="1" customWidth="1"/>
    <col min="5654" max="5888" width="8.85546875" style="1"/>
    <col min="5889" max="5889" width="8.5703125" style="1" customWidth="1"/>
    <col min="5890" max="5897" width="13.7109375" style="1" customWidth="1"/>
    <col min="5898" max="5905" width="8.85546875" style="1"/>
    <col min="5906" max="5906" width="8.140625" style="1" customWidth="1"/>
    <col min="5907" max="5908" width="8.85546875" style="1"/>
    <col min="5909" max="5909" width="8.42578125" style="1" customWidth="1"/>
    <col min="5910" max="6144" width="8.85546875" style="1"/>
    <col min="6145" max="6145" width="8.5703125" style="1" customWidth="1"/>
    <col min="6146" max="6153" width="13.7109375" style="1" customWidth="1"/>
    <col min="6154" max="6161" width="8.85546875" style="1"/>
    <col min="6162" max="6162" width="8.140625" style="1" customWidth="1"/>
    <col min="6163" max="6164" width="8.85546875" style="1"/>
    <col min="6165" max="6165" width="8.42578125" style="1" customWidth="1"/>
    <col min="6166" max="6400" width="8.85546875" style="1"/>
    <col min="6401" max="6401" width="8.5703125" style="1" customWidth="1"/>
    <col min="6402" max="6409" width="13.7109375" style="1" customWidth="1"/>
    <col min="6410" max="6417" width="8.85546875" style="1"/>
    <col min="6418" max="6418" width="8.140625" style="1" customWidth="1"/>
    <col min="6419" max="6420" width="8.85546875" style="1"/>
    <col min="6421" max="6421" width="8.42578125" style="1" customWidth="1"/>
    <col min="6422" max="6656" width="8.85546875" style="1"/>
    <col min="6657" max="6657" width="8.5703125" style="1" customWidth="1"/>
    <col min="6658" max="6665" width="13.7109375" style="1" customWidth="1"/>
    <col min="6666" max="6673" width="8.85546875" style="1"/>
    <col min="6674" max="6674" width="8.140625" style="1" customWidth="1"/>
    <col min="6675" max="6676" width="8.85546875" style="1"/>
    <col min="6677" max="6677" width="8.42578125" style="1" customWidth="1"/>
    <col min="6678" max="6912" width="8.85546875" style="1"/>
    <col min="6913" max="6913" width="8.5703125" style="1" customWidth="1"/>
    <col min="6914" max="6921" width="13.7109375" style="1" customWidth="1"/>
    <col min="6922" max="6929" width="8.85546875" style="1"/>
    <col min="6930" max="6930" width="8.140625" style="1" customWidth="1"/>
    <col min="6931" max="6932" width="8.85546875" style="1"/>
    <col min="6933" max="6933" width="8.42578125" style="1" customWidth="1"/>
    <col min="6934" max="7168" width="8.85546875" style="1"/>
    <col min="7169" max="7169" width="8.5703125" style="1" customWidth="1"/>
    <col min="7170" max="7177" width="13.7109375" style="1" customWidth="1"/>
    <col min="7178" max="7185" width="8.85546875" style="1"/>
    <col min="7186" max="7186" width="8.140625" style="1" customWidth="1"/>
    <col min="7187" max="7188" width="8.85546875" style="1"/>
    <col min="7189" max="7189" width="8.42578125" style="1" customWidth="1"/>
    <col min="7190" max="7424" width="8.85546875" style="1"/>
    <col min="7425" max="7425" width="8.5703125" style="1" customWidth="1"/>
    <col min="7426" max="7433" width="13.7109375" style="1" customWidth="1"/>
    <col min="7434" max="7441" width="8.85546875" style="1"/>
    <col min="7442" max="7442" width="8.140625" style="1" customWidth="1"/>
    <col min="7443" max="7444" width="8.85546875" style="1"/>
    <col min="7445" max="7445" width="8.42578125" style="1" customWidth="1"/>
    <col min="7446" max="7680" width="8.85546875" style="1"/>
    <col min="7681" max="7681" width="8.5703125" style="1" customWidth="1"/>
    <col min="7682" max="7689" width="13.7109375" style="1" customWidth="1"/>
    <col min="7690" max="7697" width="8.85546875" style="1"/>
    <col min="7698" max="7698" width="8.140625" style="1" customWidth="1"/>
    <col min="7699" max="7700" width="8.85546875" style="1"/>
    <col min="7701" max="7701" width="8.42578125" style="1" customWidth="1"/>
    <col min="7702" max="7936" width="8.85546875" style="1"/>
    <col min="7937" max="7937" width="8.5703125" style="1" customWidth="1"/>
    <col min="7938" max="7945" width="13.7109375" style="1" customWidth="1"/>
    <col min="7946" max="7953" width="8.85546875" style="1"/>
    <col min="7954" max="7954" width="8.140625" style="1" customWidth="1"/>
    <col min="7955" max="7956" width="8.85546875" style="1"/>
    <col min="7957" max="7957" width="8.42578125" style="1" customWidth="1"/>
    <col min="7958" max="8192" width="8.85546875" style="1"/>
    <col min="8193" max="8193" width="8.5703125" style="1" customWidth="1"/>
    <col min="8194" max="8201" width="13.7109375" style="1" customWidth="1"/>
    <col min="8202" max="8209" width="8.85546875" style="1"/>
    <col min="8210" max="8210" width="8.140625" style="1" customWidth="1"/>
    <col min="8211" max="8212" width="8.85546875" style="1"/>
    <col min="8213" max="8213" width="8.42578125" style="1" customWidth="1"/>
    <col min="8214" max="8448" width="8.85546875" style="1"/>
    <col min="8449" max="8449" width="8.5703125" style="1" customWidth="1"/>
    <col min="8450" max="8457" width="13.7109375" style="1" customWidth="1"/>
    <col min="8458" max="8465" width="8.85546875" style="1"/>
    <col min="8466" max="8466" width="8.140625" style="1" customWidth="1"/>
    <col min="8467" max="8468" width="8.85546875" style="1"/>
    <col min="8469" max="8469" width="8.42578125" style="1" customWidth="1"/>
    <col min="8470" max="8704" width="8.85546875" style="1"/>
    <col min="8705" max="8705" width="8.5703125" style="1" customWidth="1"/>
    <col min="8706" max="8713" width="13.7109375" style="1" customWidth="1"/>
    <col min="8714" max="8721" width="8.85546875" style="1"/>
    <col min="8722" max="8722" width="8.140625" style="1" customWidth="1"/>
    <col min="8723" max="8724" width="8.85546875" style="1"/>
    <col min="8725" max="8725" width="8.42578125" style="1" customWidth="1"/>
    <col min="8726" max="8960" width="8.85546875" style="1"/>
    <col min="8961" max="8961" width="8.5703125" style="1" customWidth="1"/>
    <col min="8962" max="8969" width="13.7109375" style="1" customWidth="1"/>
    <col min="8970" max="8977" width="8.85546875" style="1"/>
    <col min="8978" max="8978" width="8.140625" style="1" customWidth="1"/>
    <col min="8979" max="8980" width="8.85546875" style="1"/>
    <col min="8981" max="8981" width="8.42578125" style="1" customWidth="1"/>
    <col min="8982" max="9216" width="8.85546875" style="1"/>
    <col min="9217" max="9217" width="8.5703125" style="1" customWidth="1"/>
    <col min="9218" max="9225" width="13.7109375" style="1" customWidth="1"/>
    <col min="9226" max="9233" width="8.85546875" style="1"/>
    <col min="9234" max="9234" width="8.140625" style="1" customWidth="1"/>
    <col min="9235" max="9236" width="8.85546875" style="1"/>
    <col min="9237" max="9237" width="8.42578125" style="1" customWidth="1"/>
    <col min="9238" max="9472" width="8.85546875" style="1"/>
    <col min="9473" max="9473" width="8.5703125" style="1" customWidth="1"/>
    <col min="9474" max="9481" width="13.7109375" style="1" customWidth="1"/>
    <col min="9482" max="9489" width="8.85546875" style="1"/>
    <col min="9490" max="9490" width="8.140625" style="1" customWidth="1"/>
    <col min="9491" max="9492" width="8.85546875" style="1"/>
    <col min="9493" max="9493" width="8.42578125" style="1" customWidth="1"/>
    <col min="9494" max="9728" width="8.85546875" style="1"/>
    <col min="9729" max="9729" width="8.5703125" style="1" customWidth="1"/>
    <col min="9730" max="9737" width="13.7109375" style="1" customWidth="1"/>
    <col min="9738" max="9745" width="8.85546875" style="1"/>
    <col min="9746" max="9746" width="8.140625" style="1" customWidth="1"/>
    <col min="9747" max="9748" width="8.85546875" style="1"/>
    <col min="9749" max="9749" width="8.42578125" style="1" customWidth="1"/>
    <col min="9750" max="9984" width="8.85546875" style="1"/>
    <col min="9985" max="9985" width="8.5703125" style="1" customWidth="1"/>
    <col min="9986" max="9993" width="13.7109375" style="1" customWidth="1"/>
    <col min="9994" max="10001" width="8.85546875" style="1"/>
    <col min="10002" max="10002" width="8.140625" style="1" customWidth="1"/>
    <col min="10003" max="10004" width="8.85546875" style="1"/>
    <col min="10005" max="10005" width="8.42578125" style="1" customWidth="1"/>
    <col min="10006" max="10240" width="8.85546875" style="1"/>
    <col min="10241" max="10241" width="8.5703125" style="1" customWidth="1"/>
    <col min="10242" max="10249" width="13.7109375" style="1" customWidth="1"/>
    <col min="10250" max="10257" width="8.85546875" style="1"/>
    <col min="10258" max="10258" width="8.140625" style="1" customWidth="1"/>
    <col min="10259" max="10260" width="8.85546875" style="1"/>
    <col min="10261" max="10261" width="8.42578125" style="1" customWidth="1"/>
    <col min="10262" max="10496" width="8.85546875" style="1"/>
    <col min="10497" max="10497" width="8.5703125" style="1" customWidth="1"/>
    <col min="10498" max="10505" width="13.7109375" style="1" customWidth="1"/>
    <col min="10506" max="10513" width="8.85546875" style="1"/>
    <col min="10514" max="10514" width="8.140625" style="1" customWidth="1"/>
    <col min="10515" max="10516" width="8.85546875" style="1"/>
    <col min="10517" max="10517" width="8.42578125" style="1" customWidth="1"/>
    <col min="10518" max="10752" width="8.85546875" style="1"/>
    <col min="10753" max="10753" width="8.5703125" style="1" customWidth="1"/>
    <col min="10754" max="10761" width="13.7109375" style="1" customWidth="1"/>
    <col min="10762" max="10769" width="8.85546875" style="1"/>
    <col min="10770" max="10770" width="8.140625" style="1" customWidth="1"/>
    <col min="10771" max="10772" width="8.85546875" style="1"/>
    <col min="10773" max="10773" width="8.42578125" style="1" customWidth="1"/>
    <col min="10774" max="11008" width="8.85546875" style="1"/>
    <col min="11009" max="11009" width="8.5703125" style="1" customWidth="1"/>
    <col min="11010" max="11017" width="13.7109375" style="1" customWidth="1"/>
    <col min="11018" max="11025" width="8.85546875" style="1"/>
    <col min="11026" max="11026" width="8.140625" style="1" customWidth="1"/>
    <col min="11027" max="11028" width="8.85546875" style="1"/>
    <col min="11029" max="11029" width="8.42578125" style="1" customWidth="1"/>
    <col min="11030" max="11264" width="8.85546875" style="1"/>
    <col min="11265" max="11265" width="8.5703125" style="1" customWidth="1"/>
    <col min="11266" max="11273" width="13.7109375" style="1" customWidth="1"/>
    <col min="11274" max="11281" width="8.85546875" style="1"/>
    <col min="11282" max="11282" width="8.140625" style="1" customWidth="1"/>
    <col min="11283" max="11284" width="8.85546875" style="1"/>
    <col min="11285" max="11285" width="8.42578125" style="1" customWidth="1"/>
    <col min="11286" max="11520" width="8.85546875" style="1"/>
    <col min="11521" max="11521" width="8.5703125" style="1" customWidth="1"/>
    <col min="11522" max="11529" width="13.7109375" style="1" customWidth="1"/>
    <col min="11530" max="11537" width="8.85546875" style="1"/>
    <col min="11538" max="11538" width="8.140625" style="1" customWidth="1"/>
    <col min="11539" max="11540" width="8.85546875" style="1"/>
    <col min="11541" max="11541" width="8.42578125" style="1" customWidth="1"/>
    <col min="11542" max="11776" width="8.85546875" style="1"/>
    <col min="11777" max="11777" width="8.5703125" style="1" customWidth="1"/>
    <col min="11778" max="11785" width="13.7109375" style="1" customWidth="1"/>
    <col min="11786" max="11793" width="8.85546875" style="1"/>
    <col min="11794" max="11794" width="8.140625" style="1" customWidth="1"/>
    <col min="11795" max="11796" width="8.85546875" style="1"/>
    <col min="11797" max="11797" width="8.42578125" style="1" customWidth="1"/>
    <col min="11798" max="12032" width="8.85546875" style="1"/>
    <col min="12033" max="12033" width="8.5703125" style="1" customWidth="1"/>
    <col min="12034" max="12041" width="13.7109375" style="1" customWidth="1"/>
    <col min="12042" max="12049" width="8.85546875" style="1"/>
    <col min="12050" max="12050" width="8.140625" style="1" customWidth="1"/>
    <col min="12051" max="12052" width="8.85546875" style="1"/>
    <col min="12053" max="12053" width="8.42578125" style="1" customWidth="1"/>
    <col min="12054" max="12288" width="8.85546875" style="1"/>
    <col min="12289" max="12289" width="8.5703125" style="1" customWidth="1"/>
    <col min="12290" max="12297" width="13.7109375" style="1" customWidth="1"/>
    <col min="12298" max="12305" width="8.85546875" style="1"/>
    <col min="12306" max="12306" width="8.140625" style="1" customWidth="1"/>
    <col min="12307" max="12308" width="8.85546875" style="1"/>
    <col min="12309" max="12309" width="8.42578125" style="1" customWidth="1"/>
    <col min="12310" max="12544" width="8.85546875" style="1"/>
    <col min="12545" max="12545" width="8.5703125" style="1" customWidth="1"/>
    <col min="12546" max="12553" width="13.7109375" style="1" customWidth="1"/>
    <col min="12554" max="12561" width="8.85546875" style="1"/>
    <col min="12562" max="12562" width="8.140625" style="1" customWidth="1"/>
    <col min="12563" max="12564" width="8.85546875" style="1"/>
    <col min="12565" max="12565" width="8.42578125" style="1" customWidth="1"/>
    <col min="12566" max="12800" width="8.85546875" style="1"/>
    <col min="12801" max="12801" width="8.5703125" style="1" customWidth="1"/>
    <col min="12802" max="12809" width="13.7109375" style="1" customWidth="1"/>
    <col min="12810" max="12817" width="8.85546875" style="1"/>
    <col min="12818" max="12818" width="8.140625" style="1" customWidth="1"/>
    <col min="12819" max="12820" width="8.85546875" style="1"/>
    <col min="12821" max="12821" width="8.42578125" style="1" customWidth="1"/>
    <col min="12822" max="13056" width="8.85546875" style="1"/>
    <col min="13057" max="13057" width="8.5703125" style="1" customWidth="1"/>
    <col min="13058" max="13065" width="13.7109375" style="1" customWidth="1"/>
    <col min="13066" max="13073" width="8.85546875" style="1"/>
    <col min="13074" max="13074" width="8.140625" style="1" customWidth="1"/>
    <col min="13075" max="13076" width="8.85546875" style="1"/>
    <col min="13077" max="13077" width="8.42578125" style="1" customWidth="1"/>
    <col min="13078" max="13312" width="8.85546875" style="1"/>
    <col min="13313" max="13313" width="8.5703125" style="1" customWidth="1"/>
    <col min="13314" max="13321" width="13.7109375" style="1" customWidth="1"/>
    <col min="13322" max="13329" width="8.85546875" style="1"/>
    <col min="13330" max="13330" width="8.140625" style="1" customWidth="1"/>
    <col min="13331" max="13332" width="8.85546875" style="1"/>
    <col min="13333" max="13333" width="8.42578125" style="1" customWidth="1"/>
    <col min="13334" max="13568" width="8.85546875" style="1"/>
    <col min="13569" max="13569" width="8.5703125" style="1" customWidth="1"/>
    <col min="13570" max="13577" width="13.7109375" style="1" customWidth="1"/>
    <col min="13578" max="13585" width="8.85546875" style="1"/>
    <col min="13586" max="13586" width="8.140625" style="1" customWidth="1"/>
    <col min="13587" max="13588" width="8.85546875" style="1"/>
    <col min="13589" max="13589" width="8.42578125" style="1" customWidth="1"/>
    <col min="13590" max="13824" width="8.85546875" style="1"/>
    <col min="13825" max="13825" width="8.5703125" style="1" customWidth="1"/>
    <col min="13826" max="13833" width="13.7109375" style="1" customWidth="1"/>
    <col min="13834" max="13841" width="8.85546875" style="1"/>
    <col min="13842" max="13842" width="8.140625" style="1" customWidth="1"/>
    <col min="13843" max="13844" width="8.85546875" style="1"/>
    <col min="13845" max="13845" width="8.42578125" style="1" customWidth="1"/>
    <col min="13846" max="14080" width="8.85546875" style="1"/>
    <col min="14081" max="14081" width="8.5703125" style="1" customWidth="1"/>
    <col min="14082" max="14089" width="13.7109375" style="1" customWidth="1"/>
    <col min="14090" max="14097" width="8.85546875" style="1"/>
    <col min="14098" max="14098" width="8.140625" style="1" customWidth="1"/>
    <col min="14099" max="14100" width="8.85546875" style="1"/>
    <col min="14101" max="14101" width="8.42578125" style="1" customWidth="1"/>
    <col min="14102" max="14336" width="8.85546875" style="1"/>
    <col min="14337" max="14337" width="8.5703125" style="1" customWidth="1"/>
    <col min="14338" max="14345" width="13.7109375" style="1" customWidth="1"/>
    <col min="14346" max="14353" width="8.85546875" style="1"/>
    <col min="14354" max="14354" width="8.140625" style="1" customWidth="1"/>
    <col min="14355" max="14356" width="8.85546875" style="1"/>
    <col min="14357" max="14357" width="8.42578125" style="1" customWidth="1"/>
    <col min="14358" max="14592" width="8.85546875" style="1"/>
    <col min="14593" max="14593" width="8.5703125" style="1" customWidth="1"/>
    <col min="14594" max="14601" width="13.7109375" style="1" customWidth="1"/>
    <col min="14602" max="14609" width="8.85546875" style="1"/>
    <col min="14610" max="14610" width="8.140625" style="1" customWidth="1"/>
    <col min="14611" max="14612" width="8.85546875" style="1"/>
    <col min="14613" max="14613" width="8.42578125" style="1" customWidth="1"/>
    <col min="14614" max="14848" width="8.85546875" style="1"/>
    <col min="14849" max="14849" width="8.5703125" style="1" customWidth="1"/>
    <col min="14850" max="14857" width="13.7109375" style="1" customWidth="1"/>
    <col min="14858" max="14865" width="8.85546875" style="1"/>
    <col min="14866" max="14866" width="8.140625" style="1" customWidth="1"/>
    <col min="14867" max="14868" width="8.85546875" style="1"/>
    <col min="14869" max="14869" width="8.42578125" style="1" customWidth="1"/>
    <col min="14870" max="15104" width="8.85546875" style="1"/>
    <col min="15105" max="15105" width="8.5703125" style="1" customWidth="1"/>
    <col min="15106" max="15113" width="13.7109375" style="1" customWidth="1"/>
    <col min="15114" max="15121" width="8.85546875" style="1"/>
    <col min="15122" max="15122" width="8.140625" style="1" customWidth="1"/>
    <col min="15123" max="15124" width="8.85546875" style="1"/>
    <col min="15125" max="15125" width="8.42578125" style="1" customWidth="1"/>
    <col min="15126" max="15360" width="8.85546875" style="1"/>
    <col min="15361" max="15361" width="8.5703125" style="1" customWidth="1"/>
    <col min="15362" max="15369" width="13.7109375" style="1" customWidth="1"/>
    <col min="15370" max="15377" width="8.85546875" style="1"/>
    <col min="15378" max="15378" width="8.140625" style="1" customWidth="1"/>
    <col min="15379" max="15380" width="8.85546875" style="1"/>
    <col min="15381" max="15381" width="8.42578125" style="1" customWidth="1"/>
    <col min="15382" max="15616" width="8.85546875" style="1"/>
    <col min="15617" max="15617" width="8.5703125" style="1" customWidth="1"/>
    <col min="15618" max="15625" width="13.7109375" style="1" customWidth="1"/>
    <col min="15626" max="15633" width="8.85546875" style="1"/>
    <col min="15634" max="15634" width="8.140625" style="1" customWidth="1"/>
    <col min="15635" max="15636" width="8.85546875" style="1"/>
    <col min="15637" max="15637" width="8.42578125" style="1" customWidth="1"/>
    <col min="15638" max="15872" width="8.85546875" style="1"/>
    <col min="15873" max="15873" width="8.5703125" style="1" customWidth="1"/>
    <col min="15874" max="15881" width="13.7109375" style="1" customWidth="1"/>
    <col min="15882" max="15889" width="8.85546875" style="1"/>
    <col min="15890" max="15890" width="8.140625" style="1" customWidth="1"/>
    <col min="15891" max="15892" width="8.85546875" style="1"/>
    <col min="15893" max="15893" width="8.42578125" style="1" customWidth="1"/>
    <col min="15894" max="16128" width="8.85546875" style="1"/>
    <col min="16129" max="16129" width="8.5703125" style="1" customWidth="1"/>
    <col min="16130" max="16137" width="13.7109375" style="1" customWidth="1"/>
    <col min="16138" max="16145" width="8.85546875" style="1"/>
    <col min="16146" max="16146" width="8.140625" style="1" customWidth="1"/>
    <col min="16147" max="16148" width="8.85546875" style="1"/>
    <col min="16149" max="16149" width="8.42578125" style="1" customWidth="1"/>
    <col min="16150" max="16384" width="8.85546875" style="1"/>
  </cols>
  <sheetData>
    <row r="1" spans="1:31" s="2" customFormat="1" x14ac:dyDescent="0.25">
      <c r="A1" s="46" t="s">
        <v>2751</v>
      </c>
      <c r="B1" s="16"/>
      <c r="C1" s="16"/>
      <c r="D1" s="16"/>
      <c r="E1" s="16"/>
      <c r="F1" s="16"/>
      <c r="G1" s="16"/>
      <c r="H1" s="16"/>
      <c r="I1" s="16"/>
      <c r="J1" s="27"/>
      <c r="K1" s="27"/>
      <c r="L1" s="124" t="s">
        <v>68</v>
      </c>
      <c r="M1" s="601" t="s">
        <v>67</v>
      </c>
      <c r="N1" s="601"/>
      <c r="O1" s="601"/>
    </row>
    <row r="2" spans="1:31" s="2" customFormat="1" x14ac:dyDescent="0.25">
      <c r="A2" s="189" t="s">
        <v>624</v>
      </c>
      <c r="B2" s="16"/>
      <c r="C2" s="16"/>
      <c r="D2" s="16"/>
      <c r="E2" s="16"/>
      <c r="F2" s="16"/>
      <c r="G2" s="16"/>
      <c r="M2" s="457" t="s">
        <v>452</v>
      </c>
      <c r="N2" s="153"/>
      <c r="O2" s="153"/>
    </row>
    <row r="3" spans="1:31" s="2" customFormat="1" x14ac:dyDescent="0.25">
      <c r="A3" s="37"/>
      <c r="B3" s="16"/>
      <c r="C3" s="16"/>
      <c r="D3" s="16"/>
      <c r="E3" s="16"/>
      <c r="F3" s="16"/>
      <c r="G3" s="16"/>
      <c r="M3" s="155" t="s">
        <v>322</v>
      </c>
      <c r="N3" s="153"/>
      <c r="O3" s="153"/>
    </row>
    <row r="4" spans="1:31" s="83" customFormat="1" ht="14.45" customHeight="1" x14ac:dyDescent="0.2">
      <c r="A4" s="103"/>
      <c r="B4" s="628" t="s">
        <v>107</v>
      </c>
      <c r="C4" s="628"/>
      <c r="D4" s="628"/>
      <c r="E4" s="628"/>
      <c r="F4" s="628" t="s">
        <v>100</v>
      </c>
      <c r="G4" s="628"/>
      <c r="H4" s="628"/>
      <c r="I4" s="628"/>
    </row>
    <row r="5" spans="1:31" s="104" customFormat="1" ht="44.45" customHeight="1" x14ac:dyDescent="0.2">
      <c r="A5" s="172" t="s">
        <v>69</v>
      </c>
      <c r="B5" s="115" t="s">
        <v>358</v>
      </c>
      <c r="C5" s="115" t="s">
        <v>792</v>
      </c>
      <c r="D5" s="115" t="s">
        <v>360</v>
      </c>
      <c r="E5" s="115" t="s">
        <v>361</v>
      </c>
      <c r="F5" s="115" t="s">
        <v>358</v>
      </c>
      <c r="G5" s="115" t="s">
        <v>359</v>
      </c>
      <c r="H5" s="115" t="s">
        <v>360</v>
      </c>
      <c r="I5" s="115" t="s">
        <v>361</v>
      </c>
      <c r="J5" s="83"/>
      <c r="K5" s="83"/>
      <c r="L5" s="83"/>
      <c r="M5" s="83"/>
      <c r="N5" s="83"/>
      <c r="O5" s="83"/>
      <c r="P5" s="83"/>
      <c r="Q5" s="83"/>
      <c r="R5" s="83"/>
    </row>
    <row r="6" spans="1:31" s="83" customFormat="1" ht="14.45" customHeight="1" x14ac:dyDescent="0.2">
      <c r="A6" s="560">
        <v>1981</v>
      </c>
      <c r="B6" s="25">
        <f>VLOOKUP($M$1,'Table 24 Data'!$A$8:$I$45,W$6,0)</f>
        <v>1775885</v>
      </c>
      <c r="C6" s="25">
        <f>VLOOKUP($M$1,'Table 24 Data'!$A$8:$I$45,X$6,0)</f>
        <v>1494185</v>
      </c>
      <c r="D6" s="25">
        <f>VLOOKUP($M$1,'Table 24 Data'!$A$8:$I$45,Y$6,0)</f>
        <v>43681</v>
      </c>
      <c r="E6" s="25">
        <f>VLOOKUP($M$1,'Table 24 Data'!$A$8:$I$45,Z$6,0)</f>
        <v>238019</v>
      </c>
      <c r="F6" s="25">
        <f>VLOOKUP($M$1,'Table 24 Data'!$A$8:$I$45,AA$6,0)</f>
        <v>1300644</v>
      </c>
      <c r="G6" s="25">
        <f>VLOOKUP($M$1,'Table 24 Data'!$A$8:$I$45,AB$6,0)</f>
        <v>860544</v>
      </c>
      <c r="H6" s="25">
        <f>VLOOKUP($M$1,'Table 24 Data'!$A$8:$I$45,AC$6,0)</f>
        <v>384965</v>
      </c>
      <c r="I6" s="25">
        <f>VLOOKUP($M$1,'Table 24 Data'!$A$8:$I$45,AD$6,0)</f>
        <v>55135</v>
      </c>
      <c r="W6" s="83">
        <v>2</v>
      </c>
      <c r="X6" s="83">
        <v>3</v>
      </c>
      <c r="Y6" s="83">
        <v>4</v>
      </c>
      <c r="Z6" s="83">
        <v>5</v>
      </c>
      <c r="AA6" s="83">
        <v>6</v>
      </c>
      <c r="AB6" s="83">
        <v>7</v>
      </c>
      <c r="AC6" s="83">
        <v>8</v>
      </c>
      <c r="AD6" s="83">
        <v>9</v>
      </c>
      <c r="AE6" s="83">
        <v>10</v>
      </c>
    </row>
    <row r="7" spans="1:31" s="83" customFormat="1" ht="12.75" x14ac:dyDescent="0.2">
      <c r="A7" s="558">
        <v>1991</v>
      </c>
      <c r="B7" s="106">
        <f>VLOOKUP($M$1,'Table 24 Data'!$K$8:$S$45,W$6,0)</f>
        <v>1626454</v>
      </c>
      <c r="C7" s="106">
        <f>VLOOKUP($M$1,'Table 24 Data'!$K$8:$S$45,X$6,0)</f>
        <v>1261516</v>
      </c>
      <c r="D7" s="106">
        <f>VLOOKUP($M$1,'Table 24 Data'!$K$8:$S$45,Y$6,0)</f>
        <v>55079</v>
      </c>
      <c r="E7" s="106">
        <f>VLOOKUP($M$1,'Table 24 Data'!$K$8:$S$45,Z$6,0)</f>
        <v>309859</v>
      </c>
      <c r="F7" s="106">
        <f>VLOOKUP($M$1,'Table 24 Data'!$K$8:$S$45,AA$6,0)</f>
        <v>1336716</v>
      </c>
      <c r="G7" s="106">
        <f>VLOOKUP($M$1,'Table 24 Data'!$K$8:$S$45,AB$6,0)</f>
        <v>911908</v>
      </c>
      <c r="H7" s="106">
        <f>VLOOKUP($M$1,'Table 24 Data'!$K$8:$S$45,AC$6,0)</f>
        <v>334546</v>
      </c>
      <c r="I7" s="106">
        <f>VLOOKUP($M$1,'Table 24 Data'!$K$8:$S$45,AD$6,0)</f>
        <v>90262</v>
      </c>
    </row>
    <row r="8" spans="1:31" s="83" customFormat="1" ht="14.45" customHeight="1" x14ac:dyDescent="0.2">
      <c r="A8" s="560">
        <v>2001</v>
      </c>
      <c r="B8" s="25">
        <f>VLOOKUP($M$1,'Table 24 Data'!$U$8:$AC$45,W$6,0)</f>
        <v>1775020</v>
      </c>
      <c r="C8" s="25">
        <f>VLOOKUP($M$1,'Table 24 Data'!$U$8:$AC$45,X$6,0)</f>
        <v>1293596</v>
      </c>
      <c r="D8" s="25">
        <f>VLOOKUP($M$1,'Table 24 Data'!$U$8:$AC$45,Y$6,0)</f>
        <v>135525</v>
      </c>
      <c r="E8" s="25">
        <f>VLOOKUP($M$1,'Table 24 Data'!$U$8:$AC$45,Z$6,0)</f>
        <v>345899</v>
      </c>
      <c r="F8" s="25">
        <f>VLOOKUP($M$1,'Table 24 Data'!$U$8:$AC$45,AA$6,0)</f>
        <v>1544114</v>
      </c>
      <c r="G8" s="25">
        <f>VLOOKUP($M$1,'Table 24 Data'!$U$8:$AC$45,AB$6,0)</f>
        <v>994709</v>
      </c>
      <c r="H8" s="25">
        <f>VLOOKUP($M$1,'Table 24 Data'!$U$8:$AC$45,AC$6,0)</f>
        <v>415213</v>
      </c>
      <c r="I8" s="25">
        <f>VLOOKUP($M$1,'Table 24 Data'!$U$8:$AC$45,AD$6,0)</f>
        <v>134192</v>
      </c>
    </row>
    <row r="9" spans="1:31" s="83" customFormat="1" ht="12.75" x14ac:dyDescent="0.2">
      <c r="A9" s="558">
        <v>2011</v>
      </c>
      <c r="B9" s="106">
        <f>VLOOKUP($M$1,'Table 24 Data'!$AE$8:$AM$45,W$6,0)</f>
        <v>2058883</v>
      </c>
      <c r="C9" s="106">
        <f>VLOOKUP($M$1,'Table 24 Data'!$AE$8:$AM$45,X$6,0)</f>
        <v>1361330</v>
      </c>
      <c r="D9" s="106">
        <f>VLOOKUP($M$1,'Table 24 Data'!$AE$8:$AM$45,Y$6,0)</f>
        <v>204797</v>
      </c>
      <c r="E9" s="106">
        <f>VLOOKUP($M$1,'Table 24 Data'!$AE$8:$AM$45,Z$6,0)</f>
        <v>492756</v>
      </c>
      <c r="F9" s="106">
        <f>VLOOKUP($M$1,'Table 24 Data'!$AE$8:$AM$45,AA$6,0)</f>
        <v>1781007</v>
      </c>
      <c r="G9" s="106">
        <f>VLOOKUP($M$1,'Table 24 Data'!$AE$8:$AM$45,AB$6,0)</f>
        <v>1083886</v>
      </c>
      <c r="H9" s="106">
        <f>VLOOKUP($M$1,'Table 24 Data'!$AE$8:$AM$45,AC$6,0)</f>
        <v>468752</v>
      </c>
      <c r="I9" s="106">
        <f>VLOOKUP($M$1,'Table 24 Data'!$AE$8:$AM$45,AD$6,0)</f>
        <v>228369</v>
      </c>
    </row>
    <row r="10" spans="1:31" s="83" customFormat="1" ht="12.75" x14ac:dyDescent="0.2">
      <c r="A10" s="560">
        <v>2021</v>
      </c>
      <c r="B10" s="113"/>
      <c r="C10" s="113"/>
      <c r="D10" s="113"/>
      <c r="E10" s="113"/>
      <c r="F10" s="113"/>
      <c r="G10" s="113"/>
      <c r="H10" s="113"/>
      <c r="I10" s="113"/>
    </row>
    <row r="11" spans="1:31" s="83" customFormat="1" ht="12.75" x14ac:dyDescent="0.2"/>
    <row r="12" spans="1:31" s="83" customFormat="1" ht="12.75" x14ac:dyDescent="0.2">
      <c r="A12" s="103"/>
      <c r="B12" s="628" t="s">
        <v>107</v>
      </c>
      <c r="C12" s="628"/>
      <c r="D12" s="628"/>
      <c r="E12" s="628"/>
      <c r="F12" s="628" t="s">
        <v>100</v>
      </c>
      <c r="G12" s="628"/>
      <c r="H12" s="628"/>
      <c r="I12" s="628"/>
    </row>
    <row r="13" spans="1:31" s="83" customFormat="1" ht="44.45" customHeight="1" x14ac:dyDescent="0.2">
      <c r="A13" s="172" t="s">
        <v>123</v>
      </c>
      <c r="B13" s="115" t="s">
        <v>235</v>
      </c>
      <c r="C13" s="284" t="s">
        <v>792</v>
      </c>
      <c r="D13" s="115" t="s">
        <v>237</v>
      </c>
      <c r="E13" s="115" t="s">
        <v>238</v>
      </c>
      <c r="F13" s="115" t="s">
        <v>235</v>
      </c>
      <c r="G13" s="115" t="s">
        <v>236</v>
      </c>
      <c r="H13" s="115" t="s">
        <v>237</v>
      </c>
      <c r="I13" s="115" t="s">
        <v>238</v>
      </c>
    </row>
    <row r="14" spans="1:31" s="104" customFormat="1" ht="12.75" x14ac:dyDescent="0.2">
      <c r="A14" s="560">
        <v>1981</v>
      </c>
      <c r="B14" s="32">
        <v>1</v>
      </c>
      <c r="C14" s="32">
        <f t="shared" ref="C14:E17" si="0">C6/$B6</f>
        <v>0.84137486380030235</v>
      </c>
      <c r="D14" s="32">
        <f t="shared" si="0"/>
        <v>2.4596750352641077E-2</v>
      </c>
      <c r="E14" s="32">
        <f t="shared" si="0"/>
        <v>0.13402838584705654</v>
      </c>
      <c r="F14" s="32">
        <v>1</v>
      </c>
      <c r="G14" s="32">
        <f t="shared" ref="G14:I17" si="1">G6/$F6</f>
        <v>0.66162916216889478</v>
      </c>
      <c r="H14" s="32">
        <f t="shared" si="1"/>
        <v>0.29598029899034634</v>
      </c>
      <c r="I14" s="32">
        <f t="shared" si="1"/>
        <v>4.2390538840758885E-2</v>
      </c>
      <c r="J14" s="83"/>
      <c r="K14" s="83"/>
      <c r="L14" s="83"/>
      <c r="M14" s="83"/>
      <c r="N14" s="83"/>
      <c r="O14" s="83"/>
      <c r="P14" s="83"/>
      <c r="Q14" s="83"/>
      <c r="R14" s="83"/>
    </row>
    <row r="15" spans="1:31" s="83" customFormat="1" ht="12.75" x14ac:dyDescent="0.2">
      <c r="A15" s="558">
        <v>1991</v>
      </c>
      <c r="B15" s="111">
        <v>1</v>
      </c>
      <c r="C15" s="111">
        <f t="shared" si="0"/>
        <v>0.77562353438830733</v>
      </c>
      <c r="D15" s="111">
        <f t="shared" si="0"/>
        <v>3.3864468346476446E-2</v>
      </c>
      <c r="E15" s="111">
        <f t="shared" si="0"/>
        <v>0.19051199726521623</v>
      </c>
      <c r="F15" s="111">
        <v>1</v>
      </c>
      <c r="G15" s="111">
        <f t="shared" si="1"/>
        <v>0.68220025794559203</v>
      </c>
      <c r="H15" s="111">
        <f t="shared" si="1"/>
        <v>0.25027455345787736</v>
      </c>
      <c r="I15" s="111">
        <f t="shared" si="1"/>
        <v>6.7525188596530603E-2</v>
      </c>
    </row>
    <row r="16" spans="1:31" s="83" customFormat="1" ht="12.75" x14ac:dyDescent="0.2">
      <c r="A16" s="560">
        <v>2001</v>
      </c>
      <c r="B16" s="32">
        <v>1</v>
      </c>
      <c r="C16" s="32">
        <f t="shared" si="0"/>
        <v>0.72877826728712913</v>
      </c>
      <c r="D16" s="32">
        <f t="shared" si="0"/>
        <v>7.6351252380254864E-2</v>
      </c>
      <c r="E16" s="32">
        <f t="shared" si="0"/>
        <v>0.19487048033261598</v>
      </c>
      <c r="F16" s="32">
        <v>1</v>
      </c>
      <c r="G16" s="32">
        <f t="shared" si="1"/>
        <v>0.64419401676301102</v>
      </c>
      <c r="H16" s="32">
        <f t="shared" si="1"/>
        <v>0.26890048273637829</v>
      </c>
      <c r="I16" s="32">
        <f t="shared" si="1"/>
        <v>8.6905500500610702E-2</v>
      </c>
    </row>
    <row r="17" spans="1:9" s="83" customFormat="1" ht="14.45" customHeight="1" x14ac:dyDescent="0.2">
      <c r="A17" s="558">
        <v>2011</v>
      </c>
      <c r="B17" s="111">
        <v>1</v>
      </c>
      <c r="C17" s="111">
        <f t="shared" si="0"/>
        <v>0.6611983293853998</v>
      </c>
      <c r="D17" s="111">
        <f t="shared" si="0"/>
        <v>9.9469955310719449E-2</v>
      </c>
      <c r="E17" s="111">
        <f t="shared" si="0"/>
        <v>0.23933171530388078</v>
      </c>
      <c r="F17" s="111">
        <v>1</v>
      </c>
      <c r="G17" s="111">
        <f t="shared" si="1"/>
        <v>0.60858042669119217</v>
      </c>
      <c r="H17" s="111">
        <f t="shared" si="1"/>
        <v>0.26319492287228519</v>
      </c>
      <c r="I17" s="111">
        <f t="shared" si="1"/>
        <v>0.1282246504365227</v>
      </c>
    </row>
    <row r="18" spans="1:9" x14ac:dyDescent="0.25">
      <c r="A18" s="560">
        <v>2021</v>
      </c>
    </row>
    <row r="19" spans="1:9" s="449" customFormat="1" x14ac:dyDescent="0.25">
      <c r="A19" s="561"/>
    </row>
    <row r="20" spans="1:9" ht="14.45" customHeight="1" x14ac:dyDescent="0.25">
      <c r="A20" s="182" t="s">
        <v>617</v>
      </c>
    </row>
    <row r="21" spans="1:9" x14ac:dyDescent="0.25">
      <c r="A21" s="83" t="s">
        <v>641</v>
      </c>
    </row>
    <row r="22" spans="1:9" x14ac:dyDescent="0.25">
      <c r="A22" s="83"/>
    </row>
    <row r="23" spans="1:9" x14ac:dyDescent="0.25">
      <c r="A23" s="182" t="s">
        <v>618</v>
      </c>
    </row>
    <row r="24" spans="1:9" x14ac:dyDescent="0.25">
      <c r="A24" s="83" t="s">
        <v>812</v>
      </c>
    </row>
    <row r="25" spans="1:9" x14ac:dyDescent="0.25">
      <c r="A25" s="191" t="s">
        <v>813</v>
      </c>
    </row>
    <row r="26" spans="1:9" x14ac:dyDescent="0.25">
      <c r="A26" s="37"/>
    </row>
    <row r="27" spans="1:9" x14ac:dyDescent="0.25">
      <c r="A27" s="184" t="s">
        <v>616</v>
      </c>
    </row>
    <row r="66" spans="1:1" hidden="1" x14ac:dyDescent="0.25">
      <c r="A66" s="1" t="s">
        <v>31</v>
      </c>
    </row>
    <row r="67" spans="1:1" hidden="1" x14ac:dyDescent="0.25">
      <c r="A67" s="1" t="s">
        <v>32</v>
      </c>
    </row>
    <row r="68" spans="1:1" hidden="1" x14ac:dyDescent="0.25">
      <c r="A68" s="1" t="s">
        <v>33</v>
      </c>
    </row>
    <row r="69" spans="1:1" hidden="1" x14ac:dyDescent="0.25">
      <c r="A69" s="1" t="s">
        <v>34</v>
      </c>
    </row>
    <row r="70" spans="1:1" hidden="1" x14ac:dyDescent="0.25">
      <c r="A70" s="1" t="s">
        <v>35</v>
      </c>
    </row>
    <row r="71" spans="1:1" hidden="1" x14ac:dyDescent="0.25">
      <c r="A71" s="1" t="s">
        <v>36</v>
      </c>
    </row>
    <row r="72" spans="1:1" hidden="1" x14ac:dyDescent="0.25">
      <c r="A72" s="1" t="s">
        <v>37</v>
      </c>
    </row>
    <row r="73" spans="1:1" hidden="1" x14ac:dyDescent="0.25">
      <c r="A73" s="1" t="s">
        <v>38</v>
      </c>
    </row>
    <row r="74" spans="1:1" hidden="1" x14ac:dyDescent="0.25">
      <c r="A74" s="1" t="s">
        <v>39</v>
      </c>
    </row>
    <row r="75" spans="1:1" hidden="1" x14ac:dyDescent="0.25">
      <c r="A75" s="1" t="s">
        <v>40</v>
      </c>
    </row>
    <row r="76" spans="1:1" hidden="1" x14ac:dyDescent="0.25">
      <c r="A76" s="1" t="s">
        <v>41</v>
      </c>
    </row>
    <row r="77" spans="1:1" hidden="1" x14ac:dyDescent="0.25">
      <c r="A77" s="1" t="s">
        <v>42</v>
      </c>
    </row>
    <row r="78" spans="1:1" hidden="1" x14ac:dyDescent="0.25">
      <c r="A78" s="1" t="s">
        <v>43</v>
      </c>
    </row>
    <row r="79" spans="1:1" hidden="1" x14ac:dyDescent="0.25">
      <c r="A79" s="1" t="s">
        <v>44</v>
      </c>
    </row>
    <row r="80" spans="1:1" hidden="1" x14ac:dyDescent="0.25">
      <c r="A80" s="1" t="s">
        <v>45</v>
      </c>
    </row>
    <row r="81" spans="1:1" hidden="1" x14ac:dyDescent="0.25">
      <c r="A81" s="1" t="s">
        <v>46</v>
      </c>
    </row>
    <row r="82" spans="1:1" hidden="1" x14ac:dyDescent="0.25">
      <c r="A82" s="1" t="s">
        <v>47</v>
      </c>
    </row>
    <row r="83" spans="1:1" hidden="1" x14ac:dyDescent="0.25">
      <c r="A83" s="1" t="s">
        <v>48</v>
      </c>
    </row>
    <row r="84" spans="1:1" hidden="1" x14ac:dyDescent="0.25">
      <c r="A84" s="1" t="s">
        <v>49</v>
      </c>
    </row>
    <row r="85" spans="1:1" hidden="1" x14ac:dyDescent="0.25">
      <c r="A85" s="1" t="s">
        <v>50</v>
      </c>
    </row>
    <row r="86" spans="1:1" hidden="1" x14ac:dyDescent="0.25">
      <c r="A86" s="1" t="s">
        <v>51</v>
      </c>
    </row>
    <row r="87" spans="1:1" hidden="1" x14ac:dyDescent="0.25">
      <c r="A87" s="1" t="s">
        <v>52</v>
      </c>
    </row>
    <row r="88" spans="1:1" hidden="1" x14ac:dyDescent="0.25">
      <c r="A88" s="1" t="s">
        <v>53</v>
      </c>
    </row>
    <row r="89" spans="1:1" hidden="1" x14ac:dyDescent="0.25">
      <c r="A89" s="1" t="s">
        <v>54</v>
      </c>
    </row>
    <row r="90" spans="1:1" hidden="1" x14ac:dyDescent="0.25">
      <c r="A90" s="1" t="s">
        <v>55</v>
      </c>
    </row>
    <row r="91" spans="1:1" hidden="1" x14ac:dyDescent="0.25">
      <c r="A91" s="1" t="s">
        <v>56</v>
      </c>
    </row>
    <row r="92" spans="1:1" hidden="1" x14ac:dyDescent="0.25">
      <c r="A92" s="1" t="s">
        <v>57</v>
      </c>
    </row>
    <row r="93" spans="1:1" hidden="1" x14ac:dyDescent="0.25">
      <c r="A93" s="1" t="s">
        <v>58</v>
      </c>
    </row>
    <row r="94" spans="1:1" hidden="1" x14ac:dyDescent="0.25">
      <c r="A94" s="1" t="s">
        <v>59</v>
      </c>
    </row>
    <row r="95" spans="1:1" hidden="1" x14ac:dyDescent="0.25">
      <c r="A95" s="1" t="s">
        <v>60</v>
      </c>
    </row>
    <row r="96" spans="1:1" hidden="1" x14ac:dyDescent="0.25">
      <c r="A96" s="1" t="s">
        <v>61</v>
      </c>
    </row>
    <row r="97" spans="1:1" hidden="1" x14ac:dyDescent="0.25">
      <c r="A97" s="1" t="s">
        <v>62</v>
      </c>
    </row>
    <row r="98" spans="1:1" hidden="1" x14ac:dyDescent="0.25">
      <c r="A98" s="1" t="s">
        <v>63</v>
      </c>
    </row>
    <row r="99" spans="1:1" hidden="1" x14ac:dyDescent="0.25">
      <c r="A99" s="1" t="s">
        <v>64</v>
      </c>
    </row>
    <row r="100" spans="1:1" hidden="1" x14ac:dyDescent="0.25">
      <c r="A100" s="1" t="s">
        <v>65</v>
      </c>
    </row>
    <row r="101" spans="1:1" hidden="1" x14ac:dyDescent="0.25">
      <c r="A101" s="1" t="s">
        <v>66</v>
      </c>
    </row>
    <row r="102" spans="1:1" hidden="1" x14ac:dyDescent="0.25">
      <c r="A102" s="1" t="s">
        <v>67</v>
      </c>
    </row>
  </sheetData>
  <mergeCells count="5">
    <mergeCell ref="B4:E4"/>
    <mergeCell ref="F4:I4"/>
    <mergeCell ref="B12:E12"/>
    <mergeCell ref="F12:I12"/>
    <mergeCell ref="M1:O1"/>
  </mergeCells>
  <dataValidations count="1">
    <dataValidation type="list" allowBlank="1" showInputMessage="1" showErrorMessage="1" sqref="K65523:K65536 WVP983043 WLT983043 WBX983043 VSB983043 VIF983043 UYJ983043 UON983043 UER983043 TUV983043 TKZ983043 TBD983043 SRH983043 SHL983043 RXP983043 RNT983043 RDX983043 QUB983043 QKF983043 QAJ983043 PQN983043 PGR983043 OWV983043 OMZ983043 ODD983043 NTH983043 NJL983043 MZP983043 MPT983043 MFX983043 LWB983043 LMF983043 LCJ983043 KSN983043 KIR983043 JYV983043 JOZ983043 JFD983043 IVH983043 ILL983043 IBP983043 HRT983043 HHX983043 GYB983043 GOF983043 GEJ983043 FUN983043 FKR983043 FAV983043 EQZ983043 EHD983043 DXH983043 DNL983043 DDP983043 CTT983043 CJX983043 CAB983043 BQF983043 BGJ983043 AWN983043 AMR983043 ACV983043 SZ983043 JD983043 H983042 WVP917507 WLT917507 WBX917507 VSB917507 VIF917507 UYJ917507 UON917507 UER917507 TUV917507 TKZ917507 TBD917507 SRH917507 SHL917507 RXP917507 RNT917507 RDX917507 QUB917507 QKF917507 QAJ917507 PQN917507 PGR917507 OWV917507 OMZ917507 ODD917507 NTH917507 NJL917507 MZP917507 MPT917507 MFX917507 LWB917507 LMF917507 LCJ917507 KSN917507 KIR917507 JYV917507 JOZ917507 JFD917507 IVH917507 ILL917507 IBP917507 HRT917507 HHX917507 GYB917507 GOF917507 GEJ917507 FUN917507 FKR917507 FAV917507 EQZ917507 EHD917507 DXH917507 DNL917507 DDP917507 CTT917507 CJX917507 CAB917507 BQF917507 BGJ917507 AWN917507 AMR917507 ACV917507 SZ917507 JD917507 H917506 WVP851971 WLT851971 WBX851971 VSB851971 VIF851971 UYJ851971 UON851971 UER851971 TUV851971 TKZ851971 TBD851971 SRH851971 SHL851971 RXP851971 RNT851971 RDX851971 QUB851971 QKF851971 QAJ851971 PQN851971 PGR851971 OWV851971 OMZ851971 ODD851971 NTH851971 NJL851971 MZP851971 MPT851971 MFX851971 LWB851971 LMF851971 LCJ851971 KSN851971 KIR851971 JYV851971 JOZ851971 JFD851971 IVH851971 ILL851971 IBP851971 HRT851971 HHX851971 GYB851971 GOF851971 GEJ851971 FUN851971 FKR851971 FAV851971 EQZ851971 EHD851971 DXH851971 DNL851971 DDP851971 CTT851971 CJX851971 CAB851971 BQF851971 BGJ851971 AWN851971 AMR851971 ACV851971 SZ851971 JD851971 H851970 WVP786435 WLT786435 WBX786435 VSB786435 VIF786435 UYJ786435 UON786435 UER786435 TUV786435 TKZ786435 TBD786435 SRH786435 SHL786435 RXP786435 RNT786435 RDX786435 QUB786435 QKF786435 QAJ786435 PQN786435 PGR786435 OWV786435 OMZ786435 ODD786435 NTH786435 NJL786435 MZP786435 MPT786435 MFX786435 LWB786435 LMF786435 LCJ786435 KSN786435 KIR786435 JYV786435 JOZ786435 JFD786435 IVH786435 ILL786435 IBP786435 HRT786435 HHX786435 GYB786435 GOF786435 GEJ786435 FUN786435 FKR786435 FAV786435 EQZ786435 EHD786435 DXH786435 DNL786435 DDP786435 CTT786435 CJX786435 CAB786435 BQF786435 BGJ786435 AWN786435 AMR786435 ACV786435 SZ786435 JD786435 H786434 WVP720899 WLT720899 WBX720899 VSB720899 VIF720899 UYJ720899 UON720899 UER720899 TUV720899 TKZ720899 TBD720899 SRH720899 SHL720899 RXP720899 RNT720899 RDX720899 QUB720899 QKF720899 QAJ720899 PQN720899 PGR720899 OWV720899 OMZ720899 ODD720899 NTH720899 NJL720899 MZP720899 MPT720899 MFX720899 LWB720899 LMF720899 LCJ720899 KSN720899 KIR720899 JYV720899 JOZ720899 JFD720899 IVH720899 ILL720899 IBP720899 HRT720899 HHX720899 GYB720899 GOF720899 GEJ720899 FUN720899 FKR720899 FAV720899 EQZ720899 EHD720899 DXH720899 DNL720899 DDP720899 CTT720899 CJX720899 CAB720899 BQF720899 BGJ720899 AWN720899 AMR720899 ACV720899 SZ720899 JD720899 H720898 WVP655363 WLT655363 WBX655363 VSB655363 VIF655363 UYJ655363 UON655363 UER655363 TUV655363 TKZ655363 TBD655363 SRH655363 SHL655363 RXP655363 RNT655363 RDX655363 QUB655363 QKF655363 QAJ655363 PQN655363 PGR655363 OWV655363 OMZ655363 ODD655363 NTH655363 NJL655363 MZP655363 MPT655363 MFX655363 LWB655363 LMF655363 LCJ655363 KSN655363 KIR655363 JYV655363 JOZ655363 JFD655363 IVH655363 ILL655363 IBP655363 HRT655363 HHX655363 GYB655363 GOF655363 GEJ655363 FUN655363 FKR655363 FAV655363 EQZ655363 EHD655363 DXH655363 DNL655363 DDP655363 CTT655363 CJX655363 CAB655363 BQF655363 BGJ655363 AWN655363 AMR655363 ACV655363 SZ655363 JD655363 H655362 WVP589827 WLT589827 WBX589827 VSB589827 VIF589827 UYJ589827 UON589827 UER589827 TUV589827 TKZ589827 TBD589827 SRH589827 SHL589827 RXP589827 RNT589827 RDX589827 QUB589827 QKF589827 QAJ589827 PQN589827 PGR589827 OWV589827 OMZ589827 ODD589827 NTH589827 NJL589827 MZP589827 MPT589827 MFX589827 LWB589827 LMF589827 LCJ589827 KSN589827 KIR589827 JYV589827 JOZ589827 JFD589827 IVH589827 ILL589827 IBP589827 HRT589827 HHX589827 GYB589827 GOF589827 GEJ589827 FUN589827 FKR589827 FAV589827 EQZ589827 EHD589827 DXH589827 DNL589827 DDP589827 CTT589827 CJX589827 CAB589827 BQF589827 BGJ589827 AWN589827 AMR589827 ACV589827 SZ589827 JD589827 H589826 WVP524291 WLT524291 WBX524291 VSB524291 VIF524291 UYJ524291 UON524291 UER524291 TUV524291 TKZ524291 TBD524291 SRH524291 SHL524291 RXP524291 RNT524291 RDX524291 QUB524291 QKF524291 QAJ524291 PQN524291 PGR524291 OWV524291 OMZ524291 ODD524291 NTH524291 NJL524291 MZP524291 MPT524291 MFX524291 LWB524291 LMF524291 LCJ524291 KSN524291 KIR524291 JYV524291 JOZ524291 JFD524291 IVH524291 ILL524291 IBP524291 HRT524291 HHX524291 GYB524291 GOF524291 GEJ524291 FUN524291 FKR524291 FAV524291 EQZ524291 EHD524291 DXH524291 DNL524291 DDP524291 CTT524291 CJX524291 CAB524291 BQF524291 BGJ524291 AWN524291 AMR524291 ACV524291 SZ524291 JD524291 H524290 WVP458755 WLT458755 WBX458755 VSB458755 VIF458755 UYJ458755 UON458755 UER458755 TUV458755 TKZ458755 TBD458755 SRH458755 SHL458755 RXP458755 RNT458755 RDX458755 QUB458755 QKF458755 QAJ458755 PQN458755 PGR458755 OWV458755 OMZ458755 ODD458755 NTH458755 NJL458755 MZP458755 MPT458755 MFX458755 LWB458755 LMF458755 LCJ458755 KSN458755 KIR458755 JYV458755 JOZ458755 JFD458755 IVH458755 ILL458755 IBP458755 HRT458755 HHX458755 GYB458755 GOF458755 GEJ458755 FUN458755 FKR458755 FAV458755 EQZ458755 EHD458755 DXH458755 DNL458755 DDP458755 CTT458755 CJX458755 CAB458755 BQF458755 BGJ458755 AWN458755 AMR458755 ACV458755 SZ458755 JD458755 H458754 WVP393219 WLT393219 WBX393219 VSB393219 VIF393219 UYJ393219 UON393219 UER393219 TUV393219 TKZ393219 TBD393219 SRH393219 SHL393219 RXP393219 RNT393219 RDX393219 QUB393219 QKF393219 QAJ393219 PQN393219 PGR393219 OWV393219 OMZ393219 ODD393219 NTH393219 NJL393219 MZP393219 MPT393219 MFX393219 LWB393219 LMF393219 LCJ393219 KSN393219 KIR393219 JYV393219 JOZ393219 JFD393219 IVH393219 ILL393219 IBP393219 HRT393219 HHX393219 GYB393219 GOF393219 GEJ393219 FUN393219 FKR393219 FAV393219 EQZ393219 EHD393219 DXH393219 DNL393219 DDP393219 CTT393219 CJX393219 CAB393219 BQF393219 BGJ393219 AWN393219 AMR393219 ACV393219 SZ393219 JD393219 H393218 WVP327683 WLT327683 WBX327683 VSB327683 VIF327683 UYJ327683 UON327683 UER327683 TUV327683 TKZ327683 TBD327683 SRH327683 SHL327683 RXP327683 RNT327683 RDX327683 QUB327683 QKF327683 QAJ327683 PQN327683 PGR327683 OWV327683 OMZ327683 ODD327683 NTH327683 NJL327683 MZP327683 MPT327683 MFX327683 LWB327683 LMF327683 LCJ327683 KSN327683 KIR327683 JYV327683 JOZ327683 JFD327683 IVH327683 ILL327683 IBP327683 HRT327683 HHX327683 GYB327683 GOF327683 GEJ327683 FUN327683 FKR327683 FAV327683 EQZ327683 EHD327683 DXH327683 DNL327683 DDP327683 CTT327683 CJX327683 CAB327683 BQF327683 BGJ327683 AWN327683 AMR327683 ACV327683 SZ327683 JD327683 H327682 WVP262147 WLT262147 WBX262147 VSB262147 VIF262147 UYJ262147 UON262147 UER262147 TUV262147 TKZ262147 TBD262147 SRH262147 SHL262147 RXP262147 RNT262147 RDX262147 QUB262147 QKF262147 QAJ262147 PQN262147 PGR262147 OWV262147 OMZ262147 ODD262147 NTH262147 NJL262147 MZP262147 MPT262147 MFX262147 LWB262147 LMF262147 LCJ262147 KSN262147 KIR262147 JYV262147 JOZ262147 JFD262147 IVH262147 ILL262147 IBP262147 HRT262147 HHX262147 GYB262147 GOF262147 GEJ262147 FUN262147 FKR262147 FAV262147 EQZ262147 EHD262147 DXH262147 DNL262147 DDP262147 CTT262147 CJX262147 CAB262147 BQF262147 BGJ262147 AWN262147 AMR262147 ACV262147 SZ262147 JD262147 H262146 WVP196611 WLT196611 WBX196611 VSB196611 VIF196611 UYJ196611 UON196611 UER196611 TUV196611 TKZ196611 TBD196611 SRH196611 SHL196611 RXP196611 RNT196611 RDX196611 QUB196611 QKF196611 QAJ196611 PQN196611 PGR196611 OWV196611 OMZ196611 ODD196611 NTH196611 NJL196611 MZP196611 MPT196611 MFX196611 LWB196611 LMF196611 LCJ196611 KSN196611 KIR196611 JYV196611 JOZ196611 JFD196611 IVH196611 ILL196611 IBP196611 HRT196611 HHX196611 GYB196611 GOF196611 GEJ196611 FUN196611 FKR196611 FAV196611 EQZ196611 EHD196611 DXH196611 DNL196611 DDP196611 CTT196611 CJX196611 CAB196611 BQF196611 BGJ196611 AWN196611 AMR196611 ACV196611 SZ196611 JD196611 H196610 WVP131075 WLT131075 WBX131075 VSB131075 VIF131075 UYJ131075 UON131075 UER131075 TUV131075 TKZ131075 TBD131075 SRH131075 SHL131075 RXP131075 RNT131075 RDX131075 QUB131075 QKF131075 QAJ131075 PQN131075 PGR131075 OWV131075 OMZ131075 ODD131075 NTH131075 NJL131075 MZP131075 MPT131075 MFX131075 LWB131075 LMF131075 LCJ131075 KSN131075 KIR131075 JYV131075 JOZ131075 JFD131075 IVH131075 ILL131075 IBP131075 HRT131075 HHX131075 GYB131075 GOF131075 GEJ131075 FUN131075 FKR131075 FAV131075 EQZ131075 EHD131075 DXH131075 DNL131075 DDP131075 CTT131075 CJX131075 CAB131075 BQF131075 BGJ131075 AWN131075 AMR131075 ACV131075 SZ131075 JD131075 H131074 WVP65539 WLT65539 WBX65539 VSB65539 VIF65539 UYJ65539 UON65539 UER65539 TUV65539 TKZ65539 TBD65539 SRH65539 SHL65539 RXP65539 RNT65539 RDX65539 QUB65539 QKF65539 QAJ65539 PQN65539 PGR65539 OWV65539 OMZ65539 ODD65539 NTH65539 NJL65539 MZP65539 MPT65539 MFX65539 LWB65539 LMF65539 LCJ65539 KSN65539 KIR65539 JYV65539 JOZ65539 JFD65539 IVH65539 ILL65539 IBP65539 HRT65539 HHX65539 GYB65539 GOF65539 GEJ65539 FUN65539 FKR65539 FAV65539 EQZ65539 EHD65539 DXH65539 DNL65539 DDP65539 CTT65539 CJX65539 CAB65539 BQF65539 BGJ65539 AWN65539 AMR65539 ACV65539 SZ65539 JD65539 H65538 WVP3 WLT3 WBX3 VSB3 VIF3 UYJ3 UON3 UER3 TUV3 TKZ3 TBD3 SRH3 SHL3 RXP3 RNT3 RDX3 QUB3 QKF3 QAJ3 PQN3 PGR3 OWV3 OMZ3 ODD3 NTH3 NJL3 MZP3 MPT3 MFX3 LWB3 LMF3 LCJ3 KSN3 KIR3 JYV3 JOZ3 JFD3 IVH3 ILL3 IBP3 HRT3 HHX3 GYB3 GOF3 GEJ3 FUN3 FKR3 FAV3 EQZ3 EHD3 DXH3 DNL3 DDP3 CTT3 CJX3 CAB3 BQF3 BGJ3 AWN3 AMR3 ACV3 SZ3 JD3 M1 WVS1048563:WVS1048576 WLW1048563:WLW1048576 WCA1048563:WCA1048576 VSE1048563:VSE1048576 VII1048563:VII1048576 UYM1048563:UYM1048576 UOQ1048563:UOQ1048576 UEU1048563:UEU1048576 TUY1048563:TUY1048576 TLC1048563:TLC1048576 TBG1048563:TBG1048576 SRK1048563:SRK1048576 SHO1048563:SHO1048576 RXS1048563:RXS1048576 RNW1048563:RNW1048576 REA1048563:REA1048576 QUE1048563:QUE1048576 QKI1048563:QKI1048576 QAM1048563:QAM1048576 PQQ1048563:PQQ1048576 PGU1048563:PGU1048576 OWY1048563:OWY1048576 ONC1048563:ONC1048576 ODG1048563:ODG1048576 NTK1048563:NTK1048576 NJO1048563:NJO1048576 MZS1048563:MZS1048576 MPW1048563:MPW1048576 MGA1048563:MGA1048576 LWE1048563:LWE1048576 LMI1048563:LMI1048576 LCM1048563:LCM1048576 KSQ1048563:KSQ1048576 KIU1048563:KIU1048576 JYY1048563:JYY1048576 JPC1048563:JPC1048576 JFG1048563:JFG1048576 IVK1048563:IVK1048576 ILO1048563:ILO1048576 IBS1048563:IBS1048576 HRW1048563:HRW1048576 HIA1048563:HIA1048576 GYE1048563:GYE1048576 GOI1048563:GOI1048576 GEM1048563:GEM1048576 FUQ1048563:FUQ1048576 FKU1048563:FKU1048576 FAY1048563:FAY1048576 ERC1048563:ERC1048576 EHG1048563:EHG1048576 DXK1048563:DXK1048576 DNO1048563:DNO1048576 DDS1048563:DDS1048576 CTW1048563:CTW1048576 CKA1048563:CKA1048576 CAE1048563:CAE1048576 BQI1048563:BQI1048576 BGM1048563:BGM1048576 AWQ1048563:AWQ1048576 AMU1048563:AMU1048576 ACY1048563:ACY1048576 TC1048563:TC1048576 JG1048563:JG1048576 K1048563:K1048576 WVS983027:WVS983040 WLW983027:WLW983040 WCA983027:WCA983040 VSE983027:VSE983040 VII983027:VII983040 UYM983027:UYM983040 UOQ983027:UOQ983040 UEU983027:UEU983040 TUY983027:TUY983040 TLC983027:TLC983040 TBG983027:TBG983040 SRK983027:SRK983040 SHO983027:SHO983040 RXS983027:RXS983040 RNW983027:RNW983040 REA983027:REA983040 QUE983027:QUE983040 QKI983027:QKI983040 QAM983027:QAM983040 PQQ983027:PQQ983040 PGU983027:PGU983040 OWY983027:OWY983040 ONC983027:ONC983040 ODG983027:ODG983040 NTK983027:NTK983040 NJO983027:NJO983040 MZS983027:MZS983040 MPW983027:MPW983040 MGA983027:MGA983040 LWE983027:LWE983040 LMI983027:LMI983040 LCM983027:LCM983040 KSQ983027:KSQ983040 KIU983027:KIU983040 JYY983027:JYY983040 JPC983027:JPC983040 JFG983027:JFG983040 IVK983027:IVK983040 ILO983027:ILO983040 IBS983027:IBS983040 HRW983027:HRW983040 HIA983027:HIA983040 GYE983027:GYE983040 GOI983027:GOI983040 GEM983027:GEM983040 FUQ983027:FUQ983040 FKU983027:FKU983040 FAY983027:FAY983040 ERC983027:ERC983040 EHG983027:EHG983040 DXK983027:DXK983040 DNO983027:DNO983040 DDS983027:DDS983040 CTW983027:CTW983040 CKA983027:CKA983040 CAE983027:CAE983040 BQI983027:BQI983040 BGM983027:BGM983040 AWQ983027:AWQ983040 AMU983027:AMU983040 ACY983027:ACY983040 TC983027:TC983040 JG983027:JG983040 K983027:K983040 WVS917491:WVS917504 WLW917491:WLW917504 WCA917491:WCA917504 VSE917491:VSE917504 VII917491:VII917504 UYM917491:UYM917504 UOQ917491:UOQ917504 UEU917491:UEU917504 TUY917491:TUY917504 TLC917491:TLC917504 TBG917491:TBG917504 SRK917491:SRK917504 SHO917491:SHO917504 RXS917491:RXS917504 RNW917491:RNW917504 REA917491:REA917504 QUE917491:QUE917504 QKI917491:QKI917504 QAM917491:QAM917504 PQQ917491:PQQ917504 PGU917491:PGU917504 OWY917491:OWY917504 ONC917491:ONC917504 ODG917491:ODG917504 NTK917491:NTK917504 NJO917491:NJO917504 MZS917491:MZS917504 MPW917491:MPW917504 MGA917491:MGA917504 LWE917491:LWE917504 LMI917491:LMI917504 LCM917491:LCM917504 KSQ917491:KSQ917504 KIU917491:KIU917504 JYY917491:JYY917504 JPC917491:JPC917504 JFG917491:JFG917504 IVK917491:IVK917504 ILO917491:ILO917504 IBS917491:IBS917504 HRW917491:HRW917504 HIA917491:HIA917504 GYE917491:GYE917504 GOI917491:GOI917504 GEM917491:GEM917504 FUQ917491:FUQ917504 FKU917491:FKU917504 FAY917491:FAY917504 ERC917491:ERC917504 EHG917491:EHG917504 DXK917491:DXK917504 DNO917491:DNO917504 DDS917491:DDS917504 CTW917491:CTW917504 CKA917491:CKA917504 CAE917491:CAE917504 BQI917491:BQI917504 BGM917491:BGM917504 AWQ917491:AWQ917504 AMU917491:AMU917504 ACY917491:ACY917504 TC917491:TC917504 JG917491:JG917504 K917491:K917504 WVS851955:WVS851968 WLW851955:WLW851968 WCA851955:WCA851968 VSE851955:VSE851968 VII851955:VII851968 UYM851955:UYM851968 UOQ851955:UOQ851968 UEU851955:UEU851968 TUY851955:TUY851968 TLC851955:TLC851968 TBG851955:TBG851968 SRK851955:SRK851968 SHO851955:SHO851968 RXS851955:RXS851968 RNW851955:RNW851968 REA851955:REA851968 QUE851955:QUE851968 QKI851955:QKI851968 QAM851955:QAM851968 PQQ851955:PQQ851968 PGU851955:PGU851968 OWY851955:OWY851968 ONC851955:ONC851968 ODG851955:ODG851968 NTK851955:NTK851968 NJO851955:NJO851968 MZS851955:MZS851968 MPW851955:MPW851968 MGA851955:MGA851968 LWE851955:LWE851968 LMI851955:LMI851968 LCM851955:LCM851968 KSQ851955:KSQ851968 KIU851955:KIU851968 JYY851955:JYY851968 JPC851955:JPC851968 JFG851955:JFG851968 IVK851955:IVK851968 ILO851955:ILO851968 IBS851955:IBS851968 HRW851955:HRW851968 HIA851955:HIA851968 GYE851955:GYE851968 GOI851955:GOI851968 GEM851955:GEM851968 FUQ851955:FUQ851968 FKU851955:FKU851968 FAY851955:FAY851968 ERC851955:ERC851968 EHG851955:EHG851968 DXK851955:DXK851968 DNO851955:DNO851968 DDS851955:DDS851968 CTW851955:CTW851968 CKA851955:CKA851968 CAE851955:CAE851968 BQI851955:BQI851968 BGM851955:BGM851968 AWQ851955:AWQ851968 AMU851955:AMU851968 ACY851955:ACY851968 TC851955:TC851968 JG851955:JG851968 K851955:K851968 WVS786419:WVS786432 WLW786419:WLW786432 WCA786419:WCA786432 VSE786419:VSE786432 VII786419:VII786432 UYM786419:UYM786432 UOQ786419:UOQ786432 UEU786419:UEU786432 TUY786419:TUY786432 TLC786419:TLC786432 TBG786419:TBG786432 SRK786419:SRK786432 SHO786419:SHO786432 RXS786419:RXS786432 RNW786419:RNW786432 REA786419:REA786432 QUE786419:QUE786432 QKI786419:QKI786432 QAM786419:QAM786432 PQQ786419:PQQ786432 PGU786419:PGU786432 OWY786419:OWY786432 ONC786419:ONC786432 ODG786419:ODG786432 NTK786419:NTK786432 NJO786419:NJO786432 MZS786419:MZS786432 MPW786419:MPW786432 MGA786419:MGA786432 LWE786419:LWE786432 LMI786419:LMI786432 LCM786419:LCM786432 KSQ786419:KSQ786432 KIU786419:KIU786432 JYY786419:JYY786432 JPC786419:JPC786432 JFG786419:JFG786432 IVK786419:IVK786432 ILO786419:ILO786432 IBS786419:IBS786432 HRW786419:HRW786432 HIA786419:HIA786432 GYE786419:GYE786432 GOI786419:GOI786432 GEM786419:GEM786432 FUQ786419:FUQ786432 FKU786419:FKU786432 FAY786419:FAY786432 ERC786419:ERC786432 EHG786419:EHG786432 DXK786419:DXK786432 DNO786419:DNO786432 DDS786419:DDS786432 CTW786419:CTW786432 CKA786419:CKA786432 CAE786419:CAE786432 BQI786419:BQI786432 BGM786419:BGM786432 AWQ786419:AWQ786432 AMU786419:AMU786432 ACY786419:ACY786432 TC786419:TC786432 JG786419:JG786432 K786419:K786432 WVS720883:WVS720896 WLW720883:WLW720896 WCA720883:WCA720896 VSE720883:VSE720896 VII720883:VII720896 UYM720883:UYM720896 UOQ720883:UOQ720896 UEU720883:UEU720896 TUY720883:TUY720896 TLC720883:TLC720896 TBG720883:TBG720896 SRK720883:SRK720896 SHO720883:SHO720896 RXS720883:RXS720896 RNW720883:RNW720896 REA720883:REA720896 QUE720883:QUE720896 QKI720883:QKI720896 QAM720883:QAM720896 PQQ720883:PQQ720896 PGU720883:PGU720896 OWY720883:OWY720896 ONC720883:ONC720896 ODG720883:ODG720896 NTK720883:NTK720896 NJO720883:NJO720896 MZS720883:MZS720896 MPW720883:MPW720896 MGA720883:MGA720896 LWE720883:LWE720896 LMI720883:LMI720896 LCM720883:LCM720896 KSQ720883:KSQ720896 KIU720883:KIU720896 JYY720883:JYY720896 JPC720883:JPC720896 JFG720883:JFG720896 IVK720883:IVK720896 ILO720883:ILO720896 IBS720883:IBS720896 HRW720883:HRW720896 HIA720883:HIA720896 GYE720883:GYE720896 GOI720883:GOI720896 GEM720883:GEM720896 FUQ720883:FUQ720896 FKU720883:FKU720896 FAY720883:FAY720896 ERC720883:ERC720896 EHG720883:EHG720896 DXK720883:DXK720896 DNO720883:DNO720896 DDS720883:DDS720896 CTW720883:CTW720896 CKA720883:CKA720896 CAE720883:CAE720896 BQI720883:BQI720896 BGM720883:BGM720896 AWQ720883:AWQ720896 AMU720883:AMU720896 ACY720883:ACY720896 TC720883:TC720896 JG720883:JG720896 K720883:K720896 WVS655347:WVS655360 WLW655347:WLW655360 WCA655347:WCA655360 VSE655347:VSE655360 VII655347:VII655360 UYM655347:UYM655360 UOQ655347:UOQ655360 UEU655347:UEU655360 TUY655347:TUY655360 TLC655347:TLC655360 TBG655347:TBG655360 SRK655347:SRK655360 SHO655347:SHO655360 RXS655347:RXS655360 RNW655347:RNW655360 REA655347:REA655360 QUE655347:QUE655360 QKI655347:QKI655360 QAM655347:QAM655360 PQQ655347:PQQ655360 PGU655347:PGU655360 OWY655347:OWY655360 ONC655347:ONC655360 ODG655347:ODG655360 NTK655347:NTK655360 NJO655347:NJO655360 MZS655347:MZS655360 MPW655347:MPW655360 MGA655347:MGA655360 LWE655347:LWE655360 LMI655347:LMI655360 LCM655347:LCM655360 KSQ655347:KSQ655360 KIU655347:KIU655360 JYY655347:JYY655360 JPC655347:JPC655360 JFG655347:JFG655360 IVK655347:IVK655360 ILO655347:ILO655360 IBS655347:IBS655360 HRW655347:HRW655360 HIA655347:HIA655360 GYE655347:GYE655360 GOI655347:GOI655360 GEM655347:GEM655360 FUQ655347:FUQ655360 FKU655347:FKU655360 FAY655347:FAY655360 ERC655347:ERC655360 EHG655347:EHG655360 DXK655347:DXK655360 DNO655347:DNO655360 DDS655347:DDS655360 CTW655347:CTW655360 CKA655347:CKA655360 CAE655347:CAE655360 BQI655347:BQI655360 BGM655347:BGM655360 AWQ655347:AWQ655360 AMU655347:AMU655360 ACY655347:ACY655360 TC655347:TC655360 JG655347:JG655360 K655347:K655360 WVS589811:WVS589824 WLW589811:WLW589824 WCA589811:WCA589824 VSE589811:VSE589824 VII589811:VII589824 UYM589811:UYM589824 UOQ589811:UOQ589824 UEU589811:UEU589824 TUY589811:TUY589824 TLC589811:TLC589824 TBG589811:TBG589824 SRK589811:SRK589824 SHO589811:SHO589824 RXS589811:RXS589824 RNW589811:RNW589824 REA589811:REA589824 QUE589811:QUE589824 QKI589811:QKI589824 QAM589811:QAM589824 PQQ589811:PQQ589824 PGU589811:PGU589824 OWY589811:OWY589824 ONC589811:ONC589824 ODG589811:ODG589824 NTK589811:NTK589824 NJO589811:NJO589824 MZS589811:MZS589824 MPW589811:MPW589824 MGA589811:MGA589824 LWE589811:LWE589824 LMI589811:LMI589824 LCM589811:LCM589824 KSQ589811:KSQ589824 KIU589811:KIU589824 JYY589811:JYY589824 JPC589811:JPC589824 JFG589811:JFG589824 IVK589811:IVK589824 ILO589811:ILO589824 IBS589811:IBS589824 HRW589811:HRW589824 HIA589811:HIA589824 GYE589811:GYE589824 GOI589811:GOI589824 GEM589811:GEM589824 FUQ589811:FUQ589824 FKU589811:FKU589824 FAY589811:FAY589824 ERC589811:ERC589824 EHG589811:EHG589824 DXK589811:DXK589824 DNO589811:DNO589824 DDS589811:DDS589824 CTW589811:CTW589824 CKA589811:CKA589824 CAE589811:CAE589824 BQI589811:BQI589824 BGM589811:BGM589824 AWQ589811:AWQ589824 AMU589811:AMU589824 ACY589811:ACY589824 TC589811:TC589824 JG589811:JG589824 K589811:K589824 WVS524275:WVS524288 WLW524275:WLW524288 WCA524275:WCA524288 VSE524275:VSE524288 VII524275:VII524288 UYM524275:UYM524288 UOQ524275:UOQ524288 UEU524275:UEU524288 TUY524275:TUY524288 TLC524275:TLC524288 TBG524275:TBG524288 SRK524275:SRK524288 SHO524275:SHO524288 RXS524275:RXS524288 RNW524275:RNW524288 REA524275:REA524288 QUE524275:QUE524288 QKI524275:QKI524288 QAM524275:QAM524288 PQQ524275:PQQ524288 PGU524275:PGU524288 OWY524275:OWY524288 ONC524275:ONC524288 ODG524275:ODG524288 NTK524275:NTK524288 NJO524275:NJO524288 MZS524275:MZS524288 MPW524275:MPW524288 MGA524275:MGA524288 LWE524275:LWE524288 LMI524275:LMI524288 LCM524275:LCM524288 KSQ524275:KSQ524288 KIU524275:KIU524288 JYY524275:JYY524288 JPC524275:JPC524288 JFG524275:JFG524288 IVK524275:IVK524288 ILO524275:ILO524288 IBS524275:IBS524288 HRW524275:HRW524288 HIA524275:HIA524288 GYE524275:GYE524288 GOI524275:GOI524288 GEM524275:GEM524288 FUQ524275:FUQ524288 FKU524275:FKU524288 FAY524275:FAY524288 ERC524275:ERC524288 EHG524275:EHG524288 DXK524275:DXK524288 DNO524275:DNO524288 DDS524275:DDS524288 CTW524275:CTW524288 CKA524275:CKA524288 CAE524275:CAE524288 BQI524275:BQI524288 BGM524275:BGM524288 AWQ524275:AWQ524288 AMU524275:AMU524288 ACY524275:ACY524288 TC524275:TC524288 JG524275:JG524288 K524275:K524288 WVS458739:WVS458752 WLW458739:WLW458752 WCA458739:WCA458752 VSE458739:VSE458752 VII458739:VII458752 UYM458739:UYM458752 UOQ458739:UOQ458752 UEU458739:UEU458752 TUY458739:TUY458752 TLC458739:TLC458752 TBG458739:TBG458752 SRK458739:SRK458752 SHO458739:SHO458752 RXS458739:RXS458752 RNW458739:RNW458752 REA458739:REA458752 QUE458739:QUE458752 QKI458739:QKI458752 QAM458739:QAM458752 PQQ458739:PQQ458752 PGU458739:PGU458752 OWY458739:OWY458752 ONC458739:ONC458752 ODG458739:ODG458752 NTK458739:NTK458752 NJO458739:NJO458752 MZS458739:MZS458752 MPW458739:MPW458752 MGA458739:MGA458752 LWE458739:LWE458752 LMI458739:LMI458752 LCM458739:LCM458752 KSQ458739:KSQ458752 KIU458739:KIU458752 JYY458739:JYY458752 JPC458739:JPC458752 JFG458739:JFG458752 IVK458739:IVK458752 ILO458739:ILO458752 IBS458739:IBS458752 HRW458739:HRW458752 HIA458739:HIA458752 GYE458739:GYE458752 GOI458739:GOI458752 GEM458739:GEM458752 FUQ458739:FUQ458752 FKU458739:FKU458752 FAY458739:FAY458752 ERC458739:ERC458752 EHG458739:EHG458752 DXK458739:DXK458752 DNO458739:DNO458752 DDS458739:DDS458752 CTW458739:CTW458752 CKA458739:CKA458752 CAE458739:CAE458752 BQI458739:BQI458752 BGM458739:BGM458752 AWQ458739:AWQ458752 AMU458739:AMU458752 ACY458739:ACY458752 TC458739:TC458752 JG458739:JG458752 K458739:K458752 WVS393203:WVS393216 WLW393203:WLW393216 WCA393203:WCA393216 VSE393203:VSE393216 VII393203:VII393216 UYM393203:UYM393216 UOQ393203:UOQ393216 UEU393203:UEU393216 TUY393203:TUY393216 TLC393203:TLC393216 TBG393203:TBG393216 SRK393203:SRK393216 SHO393203:SHO393216 RXS393203:RXS393216 RNW393203:RNW393216 REA393203:REA393216 QUE393203:QUE393216 QKI393203:QKI393216 QAM393203:QAM393216 PQQ393203:PQQ393216 PGU393203:PGU393216 OWY393203:OWY393216 ONC393203:ONC393216 ODG393203:ODG393216 NTK393203:NTK393216 NJO393203:NJO393216 MZS393203:MZS393216 MPW393203:MPW393216 MGA393203:MGA393216 LWE393203:LWE393216 LMI393203:LMI393216 LCM393203:LCM393216 KSQ393203:KSQ393216 KIU393203:KIU393216 JYY393203:JYY393216 JPC393203:JPC393216 JFG393203:JFG393216 IVK393203:IVK393216 ILO393203:ILO393216 IBS393203:IBS393216 HRW393203:HRW393216 HIA393203:HIA393216 GYE393203:GYE393216 GOI393203:GOI393216 GEM393203:GEM393216 FUQ393203:FUQ393216 FKU393203:FKU393216 FAY393203:FAY393216 ERC393203:ERC393216 EHG393203:EHG393216 DXK393203:DXK393216 DNO393203:DNO393216 DDS393203:DDS393216 CTW393203:CTW393216 CKA393203:CKA393216 CAE393203:CAE393216 BQI393203:BQI393216 BGM393203:BGM393216 AWQ393203:AWQ393216 AMU393203:AMU393216 ACY393203:ACY393216 TC393203:TC393216 JG393203:JG393216 K393203:K393216 WVS327667:WVS327680 WLW327667:WLW327680 WCA327667:WCA327680 VSE327667:VSE327680 VII327667:VII327680 UYM327667:UYM327680 UOQ327667:UOQ327680 UEU327667:UEU327680 TUY327667:TUY327680 TLC327667:TLC327680 TBG327667:TBG327680 SRK327667:SRK327680 SHO327667:SHO327680 RXS327667:RXS327680 RNW327667:RNW327680 REA327667:REA327680 QUE327667:QUE327680 QKI327667:QKI327680 QAM327667:QAM327680 PQQ327667:PQQ327680 PGU327667:PGU327680 OWY327667:OWY327680 ONC327667:ONC327680 ODG327667:ODG327680 NTK327667:NTK327680 NJO327667:NJO327680 MZS327667:MZS327680 MPW327667:MPW327680 MGA327667:MGA327680 LWE327667:LWE327680 LMI327667:LMI327680 LCM327667:LCM327680 KSQ327667:KSQ327680 KIU327667:KIU327680 JYY327667:JYY327680 JPC327667:JPC327680 JFG327667:JFG327680 IVK327667:IVK327680 ILO327667:ILO327680 IBS327667:IBS327680 HRW327667:HRW327680 HIA327667:HIA327680 GYE327667:GYE327680 GOI327667:GOI327680 GEM327667:GEM327680 FUQ327667:FUQ327680 FKU327667:FKU327680 FAY327667:FAY327680 ERC327667:ERC327680 EHG327667:EHG327680 DXK327667:DXK327680 DNO327667:DNO327680 DDS327667:DDS327680 CTW327667:CTW327680 CKA327667:CKA327680 CAE327667:CAE327680 BQI327667:BQI327680 BGM327667:BGM327680 AWQ327667:AWQ327680 AMU327667:AMU327680 ACY327667:ACY327680 TC327667:TC327680 JG327667:JG327680 K327667:K327680 WVS262131:WVS262144 WLW262131:WLW262144 WCA262131:WCA262144 VSE262131:VSE262144 VII262131:VII262144 UYM262131:UYM262144 UOQ262131:UOQ262144 UEU262131:UEU262144 TUY262131:TUY262144 TLC262131:TLC262144 TBG262131:TBG262144 SRK262131:SRK262144 SHO262131:SHO262144 RXS262131:RXS262144 RNW262131:RNW262144 REA262131:REA262144 QUE262131:QUE262144 QKI262131:QKI262144 QAM262131:QAM262144 PQQ262131:PQQ262144 PGU262131:PGU262144 OWY262131:OWY262144 ONC262131:ONC262144 ODG262131:ODG262144 NTK262131:NTK262144 NJO262131:NJO262144 MZS262131:MZS262144 MPW262131:MPW262144 MGA262131:MGA262144 LWE262131:LWE262144 LMI262131:LMI262144 LCM262131:LCM262144 KSQ262131:KSQ262144 KIU262131:KIU262144 JYY262131:JYY262144 JPC262131:JPC262144 JFG262131:JFG262144 IVK262131:IVK262144 ILO262131:ILO262144 IBS262131:IBS262144 HRW262131:HRW262144 HIA262131:HIA262144 GYE262131:GYE262144 GOI262131:GOI262144 GEM262131:GEM262144 FUQ262131:FUQ262144 FKU262131:FKU262144 FAY262131:FAY262144 ERC262131:ERC262144 EHG262131:EHG262144 DXK262131:DXK262144 DNO262131:DNO262144 DDS262131:DDS262144 CTW262131:CTW262144 CKA262131:CKA262144 CAE262131:CAE262144 BQI262131:BQI262144 BGM262131:BGM262144 AWQ262131:AWQ262144 AMU262131:AMU262144 ACY262131:ACY262144 TC262131:TC262144 JG262131:JG262144 K262131:K262144 WVS196595:WVS196608 WLW196595:WLW196608 WCA196595:WCA196608 VSE196595:VSE196608 VII196595:VII196608 UYM196595:UYM196608 UOQ196595:UOQ196608 UEU196595:UEU196608 TUY196595:TUY196608 TLC196595:TLC196608 TBG196595:TBG196608 SRK196595:SRK196608 SHO196595:SHO196608 RXS196595:RXS196608 RNW196595:RNW196608 REA196595:REA196608 QUE196595:QUE196608 QKI196595:QKI196608 QAM196595:QAM196608 PQQ196595:PQQ196608 PGU196595:PGU196608 OWY196595:OWY196608 ONC196595:ONC196608 ODG196595:ODG196608 NTK196595:NTK196608 NJO196595:NJO196608 MZS196595:MZS196608 MPW196595:MPW196608 MGA196595:MGA196608 LWE196595:LWE196608 LMI196595:LMI196608 LCM196595:LCM196608 KSQ196595:KSQ196608 KIU196595:KIU196608 JYY196595:JYY196608 JPC196595:JPC196608 JFG196595:JFG196608 IVK196595:IVK196608 ILO196595:ILO196608 IBS196595:IBS196608 HRW196595:HRW196608 HIA196595:HIA196608 GYE196595:GYE196608 GOI196595:GOI196608 GEM196595:GEM196608 FUQ196595:FUQ196608 FKU196595:FKU196608 FAY196595:FAY196608 ERC196595:ERC196608 EHG196595:EHG196608 DXK196595:DXK196608 DNO196595:DNO196608 DDS196595:DDS196608 CTW196595:CTW196608 CKA196595:CKA196608 CAE196595:CAE196608 BQI196595:BQI196608 BGM196595:BGM196608 AWQ196595:AWQ196608 AMU196595:AMU196608 ACY196595:ACY196608 TC196595:TC196608 JG196595:JG196608 K196595:K196608 WVS131059:WVS131072 WLW131059:WLW131072 WCA131059:WCA131072 VSE131059:VSE131072 VII131059:VII131072 UYM131059:UYM131072 UOQ131059:UOQ131072 UEU131059:UEU131072 TUY131059:TUY131072 TLC131059:TLC131072 TBG131059:TBG131072 SRK131059:SRK131072 SHO131059:SHO131072 RXS131059:RXS131072 RNW131059:RNW131072 REA131059:REA131072 QUE131059:QUE131072 QKI131059:QKI131072 QAM131059:QAM131072 PQQ131059:PQQ131072 PGU131059:PGU131072 OWY131059:OWY131072 ONC131059:ONC131072 ODG131059:ODG131072 NTK131059:NTK131072 NJO131059:NJO131072 MZS131059:MZS131072 MPW131059:MPW131072 MGA131059:MGA131072 LWE131059:LWE131072 LMI131059:LMI131072 LCM131059:LCM131072 KSQ131059:KSQ131072 KIU131059:KIU131072 JYY131059:JYY131072 JPC131059:JPC131072 JFG131059:JFG131072 IVK131059:IVK131072 ILO131059:ILO131072 IBS131059:IBS131072 HRW131059:HRW131072 HIA131059:HIA131072 GYE131059:GYE131072 GOI131059:GOI131072 GEM131059:GEM131072 FUQ131059:FUQ131072 FKU131059:FKU131072 FAY131059:FAY131072 ERC131059:ERC131072 EHG131059:EHG131072 DXK131059:DXK131072 DNO131059:DNO131072 DDS131059:DDS131072 CTW131059:CTW131072 CKA131059:CKA131072 CAE131059:CAE131072 BQI131059:BQI131072 BGM131059:BGM131072 AWQ131059:AWQ131072 AMU131059:AMU131072 ACY131059:ACY131072 TC131059:TC131072 JG131059:JG131072 K131059:K131072 WVS65523:WVS65536 WLW65523:WLW65536 WCA65523:WCA65536 VSE65523:VSE65536 VII65523:VII65536 UYM65523:UYM65536 UOQ65523:UOQ65536 UEU65523:UEU65536 TUY65523:TUY65536 TLC65523:TLC65536 TBG65523:TBG65536 SRK65523:SRK65536 SHO65523:SHO65536 RXS65523:RXS65536 RNW65523:RNW65536 REA65523:REA65536 QUE65523:QUE65536 QKI65523:QKI65536 QAM65523:QAM65536 PQQ65523:PQQ65536 PGU65523:PGU65536 OWY65523:OWY65536 ONC65523:ONC65536 ODG65523:ODG65536 NTK65523:NTK65536 NJO65523:NJO65536 MZS65523:MZS65536 MPW65523:MPW65536 MGA65523:MGA65536 LWE65523:LWE65536 LMI65523:LMI65536 LCM65523:LCM65536 KSQ65523:KSQ65536 KIU65523:KIU65536 JYY65523:JYY65536 JPC65523:JPC65536 JFG65523:JFG65536 IVK65523:IVK65536 ILO65523:ILO65536 IBS65523:IBS65536 HRW65523:HRW65536 HIA65523:HIA65536 GYE65523:GYE65536 GOI65523:GOI65536 GEM65523:GEM65536 FUQ65523:FUQ65536 FKU65523:FKU65536 FAY65523:FAY65536 ERC65523:ERC65536 EHG65523:EHG65536 DXK65523:DXK65536 DNO65523:DNO65536 DDS65523:DDS65536 CTW65523:CTW65536 CKA65523:CKA65536 CAE65523:CAE65536 BQI65523:BQI65536 BGM65523:BGM65536 AWQ65523:AWQ65536 AMU65523:AMU65536 ACY65523:ACY65536 TC65523:TC65536 JG65523:JG65536" xr:uid="{00000000-0002-0000-1900-000000000000}">
      <formula1>$A$66:$A$102</formula1>
    </dataValidation>
  </dataValidations>
  <hyperlinks>
    <hyperlink ref="M3" location="Contents!A1" display="Back" xr:uid="{00000000-0004-0000-1900-000000000000}"/>
    <hyperlink ref="M2" location="'Table 24 Data'!A1" display="Go to Data" xr:uid="{00000000-0004-0000-1900-000001000000}"/>
    <hyperlink ref="A27" location="Glossary!A1" display="Definition Glossay" xr:uid="{00000000-0004-0000-1900-000002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0">
    <pageSetUpPr autoPageBreaks="0"/>
  </sheetPr>
  <dimension ref="A1:AF101"/>
  <sheetViews>
    <sheetView workbookViewId="0">
      <pane ySplit="3" topLeftCell="A4" activePane="bottomLeft" state="frozen"/>
      <selection pane="bottomLeft" activeCell="M3" sqref="M3"/>
    </sheetView>
  </sheetViews>
  <sheetFormatPr defaultRowHeight="15" x14ac:dyDescent="0.25"/>
  <cols>
    <col min="1" max="1" width="12.140625" style="1" customWidth="1"/>
    <col min="2" max="2" width="13.7109375" style="1" customWidth="1"/>
    <col min="3" max="3" width="14.28515625" style="1" customWidth="1"/>
    <col min="4" max="9" width="13.7109375" style="1" customWidth="1"/>
    <col min="10" max="17" width="8.85546875" style="1"/>
    <col min="18" max="18" width="8.140625" style="1" customWidth="1"/>
    <col min="19" max="20" width="8.85546875" style="1"/>
    <col min="21" max="21" width="8.42578125" style="1" customWidth="1"/>
    <col min="22" max="23" width="4.7109375" style="1" customWidth="1"/>
    <col min="24" max="32" width="4.7109375" style="1" hidden="1" customWidth="1"/>
    <col min="33" max="33" width="0" style="1" hidden="1" customWidth="1"/>
    <col min="34" max="256" width="8.85546875" style="1"/>
    <col min="257" max="257" width="11.140625" style="1" customWidth="1"/>
    <col min="258" max="258" width="13.7109375" style="1" customWidth="1"/>
    <col min="259" max="259" width="19.7109375" style="1" customWidth="1"/>
    <col min="260" max="265" width="13.7109375" style="1" customWidth="1"/>
    <col min="266" max="273" width="8.85546875" style="1"/>
    <col min="274" max="274" width="8.140625" style="1" customWidth="1"/>
    <col min="275" max="276" width="8.85546875" style="1"/>
    <col min="277" max="277" width="8.42578125" style="1" customWidth="1"/>
    <col min="278" max="512" width="8.85546875" style="1"/>
    <col min="513" max="513" width="11.140625" style="1" customWidth="1"/>
    <col min="514" max="514" width="13.7109375" style="1" customWidth="1"/>
    <col min="515" max="515" width="19.7109375" style="1" customWidth="1"/>
    <col min="516" max="521" width="13.7109375" style="1" customWidth="1"/>
    <col min="522" max="529" width="8.85546875" style="1"/>
    <col min="530" max="530" width="8.140625" style="1" customWidth="1"/>
    <col min="531" max="532" width="8.85546875" style="1"/>
    <col min="533" max="533" width="8.42578125" style="1" customWidth="1"/>
    <col min="534" max="768" width="8.85546875" style="1"/>
    <col min="769" max="769" width="11.140625" style="1" customWidth="1"/>
    <col min="770" max="770" width="13.7109375" style="1" customWidth="1"/>
    <col min="771" max="771" width="19.7109375" style="1" customWidth="1"/>
    <col min="772" max="777" width="13.7109375" style="1" customWidth="1"/>
    <col min="778" max="785" width="8.85546875" style="1"/>
    <col min="786" max="786" width="8.140625" style="1" customWidth="1"/>
    <col min="787" max="788" width="8.85546875" style="1"/>
    <col min="789" max="789" width="8.42578125" style="1" customWidth="1"/>
    <col min="790" max="1024" width="8.85546875" style="1"/>
    <col min="1025" max="1025" width="11.140625" style="1" customWidth="1"/>
    <col min="1026" max="1026" width="13.7109375" style="1" customWidth="1"/>
    <col min="1027" max="1027" width="19.7109375" style="1" customWidth="1"/>
    <col min="1028" max="1033" width="13.7109375" style="1" customWidth="1"/>
    <col min="1034" max="1041" width="8.85546875" style="1"/>
    <col min="1042" max="1042" width="8.140625" style="1" customWidth="1"/>
    <col min="1043" max="1044" width="8.85546875" style="1"/>
    <col min="1045" max="1045" width="8.42578125" style="1" customWidth="1"/>
    <col min="1046" max="1280" width="8.85546875" style="1"/>
    <col min="1281" max="1281" width="11.140625" style="1" customWidth="1"/>
    <col min="1282" max="1282" width="13.7109375" style="1" customWidth="1"/>
    <col min="1283" max="1283" width="19.7109375" style="1" customWidth="1"/>
    <col min="1284" max="1289" width="13.7109375" style="1" customWidth="1"/>
    <col min="1290" max="1297" width="8.85546875" style="1"/>
    <col min="1298" max="1298" width="8.140625" style="1" customWidth="1"/>
    <col min="1299" max="1300" width="8.85546875" style="1"/>
    <col min="1301" max="1301" width="8.42578125" style="1" customWidth="1"/>
    <col min="1302" max="1536" width="8.85546875" style="1"/>
    <col min="1537" max="1537" width="11.140625" style="1" customWidth="1"/>
    <col min="1538" max="1538" width="13.7109375" style="1" customWidth="1"/>
    <col min="1539" max="1539" width="19.7109375" style="1" customWidth="1"/>
    <col min="1540" max="1545" width="13.7109375" style="1" customWidth="1"/>
    <col min="1546" max="1553" width="8.85546875" style="1"/>
    <col min="1554" max="1554" width="8.140625" style="1" customWidth="1"/>
    <col min="1555" max="1556" width="8.85546875" style="1"/>
    <col min="1557" max="1557" width="8.42578125" style="1" customWidth="1"/>
    <col min="1558" max="1792" width="8.85546875" style="1"/>
    <col min="1793" max="1793" width="11.140625" style="1" customWidth="1"/>
    <col min="1794" max="1794" width="13.7109375" style="1" customWidth="1"/>
    <col min="1795" max="1795" width="19.7109375" style="1" customWidth="1"/>
    <col min="1796" max="1801" width="13.7109375" style="1" customWidth="1"/>
    <col min="1802" max="1809" width="8.85546875" style="1"/>
    <col min="1810" max="1810" width="8.140625" style="1" customWidth="1"/>
    <col min="1811" max="1812" width="8.85546875" style="1"/>
    <col min="1813" max="1813" width="8.42578125" style="1" customWidth="1"/>
    <col min="1814" max="2048" width="8.85546875" style="1"/>
    <col min="2049" max="2049" width="11.140625" style="1" customWidth="1"/>
    <col min="2050" max="2050" width="13.7109375" style="1" customWidth="1"/>
    <col min="2051" max="2051" width="19.7109375" style="1" customWidth="1"/>
    <col min="2052" max="2057" width="13.7109375" style="1" customWidth="1"/>
    <col min="2058" max="2065" width="8.85546875" style="1"/>
    <col min="2066" max="2066" width="8.140625" style="1" customWidth="1"/>
    <col min="2067" max="2068" width="8.85546875" style="1"/>
    <col min="2069" max="2069" width="8.42578125" style="1" customWidth="1"/>
    <col min="2070" max="2304" width="8.85546875" style="1"/>
    <col min="2305" max="2305" width="11.140625" style="1" customWidth="1"/>
    <col min="2306" max="2306" width="13.7109375" style="1" customWidth="1"/>
    <col min="2307" max="2307" width="19.7109375" style="1" customWidth="1"/>
    <col min="2308" max="2313" width="13.7109375" style="1" customWidth="1"/>
    <col min="2314" max="2321" width="8.85546875" style="1"/>
    <col min="2322" max="2322" width="8.140625" style="1" customWidth="1"/>
    <col min="2323" max="2324" width="8.85546875" style="1"/>
    <col min="2325" max="2325" width="8.42578125" style="1" customWidth="1"/>
    <col min="2326" max="2560" width="8.85546875" style="1"/>
    <col min="2561" max="2561" width="11.140625" style="1" customWidth="1"/>
    <col min="2562" max="2562" width="13.7109375" style="1" customWidth="1"/>
    <col min="2563" max="2563" width="19.7109375" style="1" customWidth="1"/>
    <col min="2564" max="2569" width="13.7109375" style="1" customWidth="1"/>
    <col min="2570" max="2577" width="8.85546875" style="1"/>
    <col min="2578" max="2578" width="8.140625" style="1" customWidth="1"/>
    <col min="2579" max="2580" width="8.85546875" style="1"/>
    <col min="2581" max="2581" width="8.42578125" style="1" customWidth="1"/>
    <col min="2582" max="2816" width="8.85546875" style="1"/>
    <col min="2817" max="2817" width="11.140625" style="1" customWidth="1"/>
    <col min="2818" max="2818" width="13.7109375" style="1" customWidth="1"/>
    <col min="2819" max="2819" width="19.7109375" style="1" customWidth="1"/>
    <col min="2820" max="2825" width="13.7109375" style="1" customWidth="1"/>
    <col min="2826" max="2833" width="8.85546875" style="1"/>
    <col min="2834" max="2834" width="8.140625" style="1" customWidth="1"/>
    <col min="2835" max="2836" width="8.85546875" style="1"/>
    <col min="2837" max="2837" width="8.42578125" style="1" customWidth="1"/>
    <col min="2838" max="3072" width="8.85546875" style="1"/>
    <col min="3073" max="3073" width="11.140625" style="1" customWidth="1"/>
    <col min="3074" max="3074" width="13.7109375" style="1" customWidth="1"/>
    <col min="3075" max="3075" width="19.7109375" style="1" customWidth="1"/>
    <col min="3076" max="3081" width="13.7109375" style="1" customWidth="1"/>
    <col min="3082" max="3089" width="8.85546875" style="1"/>
    <col min="3090" max="3090" width="8.140625" style="1" customWidth="1"/>
    <col min="3091" max="3092" width="8.85546875" style="1"/>
    <col min="3093" max="3093" width="8.42578125" style="1" customWidth="1"/>
    <col min="3094" max="3328" width="8.85546875" style="1"/>
    <col min="3329" max="3329" width="11.140625" style="1" customWidth="1"/>
    <col min="3330" max="3330" width="13.7109375" style="1" customWidth="1"/>
    <col min="3331" max="3331" width="19.7109375" style="1" customWidth="1"/>
    <col min="3332" max="3337" width="13.7109375" style="1" customWidth="1"/>
    <col min="3338" max="3345" width="8.85546875" style="1"/>
    <col min="3346" max="3346" width="8.140625" style="1" customWidth="1"/>
    <col min="3347" max="3348" width="8.85546875" style="1"/>
    <col min="3349" max="3349" width="8.42578125" style="1" customWidth="1"/>
    <col min="3350" max="3584" width="8.85546875" style="1"/>
    <col min="3585" max="3585" width="11.140625" style="1" customWidth="1"/>
    <col min="3586" max="3586" width="13.7109375" style="1" customWidth="1"/>
    <col min="3587" max="3587" width="19.7109375" style="1" customWidth="1"/>
    <col min="3588" max="3593" width="13.7109375" style="1" customWidth="1"/>
    <col min="3594" max="3601" width="8.85546875" style="1"/>
    <col min="3602" max="3602" width="8.140625" style="1" customWidth="1"/>
    <col min="3603" max="3604" width="8.85546875" style="1"/>
    <col min="3605" max="3605" width="8.42578125" style="1" customWidth="1"/>
    <col min="3606" max="3840" width="8.85546875" style="1"/>
    <col min="3841" max="3841" width="11.140625" style="1" customWidth="1"/>
    <col min="3842" max="3842" width="13.7109375" style="1" customWidth="1"/>
    <col min="3843" max="3843" width="19.7109375" style="1" customWidth="1"/>
    <col min="3844" max="3849" width="13.7109375" style="1" customWidth="1"/>
    <col min="3850" max="3857" width="8.85546875" style="1"/>
    <col min="3858" max="3858" width="8.140625" style="1" customWidth="1"/>
    <col min="3859" max="3860" width="8.85546875" style="1"/>
    <col min="3861" max="3861" width="8.42578125" style="1" customWidth="1"/>
    <col min="3862" max="4096" width="8.85546875" style="1"/>
    <col min="4097" max="4097" width="11.140625" style="1" customWidth="1"/>
    <col min="4098" max="4098" width="13.7109375" style="1" customWidth="1"/>
    <col min="4099" max="4099" width="19.7109375" style="1" customWidth="1"/>
    <col min="4100" max="4105" width="13.7109375" style="1" customWidth="1"/>
    <col min="4106" max="4113" width="8.85546875" style="1"/>
    <col min="4114" max="4114" width="8.140625" style="1" customWidth="1"/>
    <col min="4115" max="4116" width="8.85546875" style="1"/>
    <col min="4117" max="4117" width="8.42578125" style="1" customWidth="1"/>
    <col min="4118" max="4352" width="8.85546875" style="1"/>
    <col min="4353" max="4353" width="11.140625" style="1" customWidth="1"/>
    <col min="4354" max="4354" width="13.7109375" style="1" customWidth="1"/>
    <col min="4355" max="4355" width="19.7109375" style="1" customWidth="1"/>
    <col min="4356" max="4361" width="13.7109375" style="1" customWidth="1"/>
    <col min="4362" max="4369" width="8.85546875" style="1"/>
    <col min="4370" max="4370" width="8.140625" style="1" customWidth="1"/>
    <col min="4371" max="4372" width="8.85546875" style="1"/>
    <col min="4373" max="4373" width="8.42578125" style="1" customWidth="1"/>
    <col min="4374" max="4608" width="8.85546875" style="1"/>
    <col min="4609" max="4609" width="11.140625" style="1" customWidth="1"/>
    <col min="4610" max="4610" width="13.7109375" style="1" customWidth="1"/>
    <col min="4611" max="4611" width="19.7109375" style="1" customWidth="1"/>
    <col min="4612" max="4617" width="13.7109375" style="1" customWidth="1"/>
    <col min="4618" max="4625" width="8.85546875" style="1"/>
    <col min="4626" max="4626" width="8.140625" style="1" customWidth="1"/>
    <col min="4627" max="4628" width="8.85546875" style="1"/>
    <col min="4629" max="4629" width="8.42578125" style="1" customWidth="1"/>
    <col min="4630" max="4864" width="8.85546875" style="1"/>
    <col min="4865" max="4865" width="11.140625" style="1" customWidth="1"/>
    <col min="4866" max="4866" width="13.7109375" style="1" customWidth="1"/>
    <col min="4867" max="4867" width="19.7109375" style="1" customWidth="1"/>
    <col min="4868" max="4873" width="13.7109375" style="1" customWidth="1"/>
    <col min="4874" max="4881" width="8.85546875" style="1"/>
    <col min="4882" max="4882" width="8.140625" style="1" customWidth="1"/>
    <col min="4883" max="4884" width="8.85546875" style="1"/>
    <col min="4885" max="4885" width="8.42578125" style="1" customWidth="1"/>
    <col min="4886" max="5120" width="8.85546875" style="1"/>
    <col min="5121" max="5121" width="11.140625" style="1" customWidth="1"/>
    <col min="5122" max="5122" width="13.7109375" style="1" customWidth="1"/>
    <col min="5123" max="5123" width="19.7109375" style="1" customWidth="1"/>
    <col min="5124" max="5129" width="13.7109375" style="1" customWidth="1"/>
    <col min="5130" max="5137" width="8.85546875" style="1"/>
    <col min="5138" max="5138" width="8.140625" style="1" customWidth="1"/>
    <col min="5139" max="5140" width="8.85546875" style="1"/>
    <col min="5141" max="5141" width="8.42578125" style="1" customWidth="1"/>
    <col min="5142" max="5376" width="8.85546875" style="1"/>
    <col min="5377" max="5377" width="11.140625" style="1" customWidth="1"/>
    <col min="5378" max="5378" width="13.7109375" style="1" customWidth="1"/>
    <col min="5379" max="5379" width="19.7109375" style="1" customWidth="1"/>
    <col min="5380" max="5385" width="13.7109375" style="1" customWidth="1"/>
    <col min="5386" max="5393" width="8.85546875" style="1"/>
    <col min="5394" max="5394" width="8.140625" style="1" customWidth="1"/>
    <col min="5395" max="5396" width="8.85546875" style="1"/>
    <col min="5397" max="5397" width="8.42578125" style="1" customWidth="1"/>
    <col min="5398" max="5632" width="8.85546875" style="1"/>
    <col min="5633" max="5633" width="11.140625" style="1" customWidth="1"/>
    <col min="5634" max="5634" width="13.7109375" style="1" customWidth="1"/>
    <col min="5635" max="5635" width="19.7109375" style="1" customWidth="1"/>
    <col min="5636" max="5641" width="13.7109375" style="1" customWidth="1"/>
    <col min="5642" max="5649" width="8.85546875" style="1"/>
    <col min="5650" max="5650" width="8.140625" style="1" customWidth="1"/>
    <col min="5651" max="5652" width="8.85546875" style="1"/>
    <col min="5653" max="5653" width="8.42578125" style="1" customWidth="1"/>
    <col min="5654" max="5888" width="8.85546875" style="1"/>
    <col min="5889" max="5889" width="11.140625" style="1" customWidth="1"/>
    <col min="5890" max="5890" width="13.7109375" style="1" customWidth="1"/>
    <col min="5891" max="5891" width="19.7109375" style="1" customWidth="1"/>
    <col min="5892" max="5897" width="13.7109375" style="1" customWidth="1"/>
    <col min="5898" max="5905" width="8.85546875" style="1"/>
    <col min="5906" max="5906" width="8.140625" style="1" customWidth="1"/>
    <col min="5907" max="5908" width="8.85546875" style="1"/>
    <col min="5909" max="5909" width="8.42578125" style="1" customWidth="1"/>
    <col min="5910" max="6144" width="8.85546875" style="1"/>
    <col min="6145" max="6145" width="11.140625" style="1" customWidth="1"/>
    <col min="6146" max="6146" width="13.7109375" style="1" customWidth="1"/>
    <col min="6147" max="6147" width="19.7109375" style="1" customWidth="1"/>
    <col min="6148" max="6153" width="13.7109375" style="1" customWidth="1"/>
    <col min="6154" max="6161" width="8.85546875" style="1"/>
    <col min="6162" max="6162" width="8.140625" style="1" customWidth="1"/>
    <col min="6163" max="6164" width="8.85546875" style="1"/>
    <col min="6165" max="6165" width="8.42578125" style="1" customWidth="1"/>
    <col min="6166" max="6400" width="8.85546875" style="1"/>
    <col min="6401" max="6401" width="11.140625" style="1" customWidth="1"/>
    <col min="6402" max="6402" width="13.7109375" style="1" customWidth="1"/>
    <col min="6403" max="6403" width="19.7109375" style="1" customWidth="1"/>
    <col min="6404" max="6409" width="13.7109375" style="1" customWidth="1"/>
    <col min="6410" max="6417" width="8.85546875" style="1"/>
    <col min="6418" max="6418" width="8.140625" style="1" customWidth="1"/>
    <col min="6419" max="6420" width="8.85546875" style="1"/>
    <col min="6421" max="6421" width="8.42578125" style="1" customWidth="1"/>
    <col min="6422" max="6656" width="8.85546875" style="1"/>
    <col min="6657" max="6657" width="11.140625" style="1" customWidth="1"/>
    <col min="6658" max="6658" width="13.7109375" style="1" customWidth="1"/>
    <col min="6659" max="6659" width="19.7109375" style="1" customWidth="1"/>
    <col min="6660" max="6665" width="13.7109375" style="1" customWidth="1"/>
    <col min="6666" max="6673" width="8.85546875" style="1"/>
    <col min="6674" max="6674" width="8.140625" style="1" customWidth="1"/>
    <col min="6675" max="6676" width="8.85546875" style="1"/>
    <col min="6677" max="6677" width="8.42578125" style="1" customWidth="1"/>
    <col min="6678" max="6912" width="8.85546875" style="1"/>
    <col min="6913" max="6913" width="11.140625" style="1" customWidth="1"/>
    <col min="6914" max="6914" width="13.7109375" style="1" customWidth="1"/>
    <col min="6915" max="6915" width="19.7109375" style="1" customWidth="1"/>
    <col min="6916" max="6921" width="13.7109375" style="1" customWidth="1"/>
    <col min="6922" max="6929" width="8.85546875" style="1"/>
    <col min="6930" max="6930" width="8.140625" style="1" customWidth="1"/>
    <col min="6931" max="6932" width="8.85546875" style="1"/>
    <col min="6933" max="6933" width="8.42578125" style="1" customWidth="1"/>
    <col min="6934" max="7168" width="8.85546875" style="1"/>
    <col min="7169" max="7169" width="11.140625" style="1" customWidth="1"/>
    <col min="7170" max="7170" width="13.7109375" style="1" customWidth="1"/>
    <col min="7171" max="7171" width="19.7109375" style="1" customWidth="1"/>
    <col min="7172" max="7177" width="13.7109375" style="1" customWidth="1"/>
    <col min="7178" max="7185" width="8.85546875" style="1"/>
    <col min="7186" max="7186" width="8.140625" style="1" customWidth="1"/>
    <col min="7187" max="7188" width="8.85546875" style="1"/>
    <col min="7189" max="7189" width="8.42578125" style="1" customWidth="1"/>
    <col min="7190" max="7424" width="8.85546875" style="1"/>
    <col min="7425" max="7425" width="11.140625" style="1" customWidth="1"/>
    <col min="7426" max="7426" width="13.7109375" style="1" customWidth="1"/>
    <col min="7427" max="7427" width="19.7109375" style="1" customWidth="1"/>
    <col min="7428" max="7433" width="13.7109375" style="1" customWidth="1"/>
    <col min="7434" max="7441" width="8.85546875" style="1"/>
    <col min="7442" max="7442" width="8.140625" style="1" customWidth="1"/>
    <col min="7443" max="7444" width="8.85546875" style="1"/>
    <col min="7445" max="7445" width="8.42578125" style="1" customWidth="1"/>
    <col min="7446" max="7680" width="8.85546875" style="1"/>
    <col min="7681" max="7681" width="11.140625" style="1" customWidth="1"/>
    <col min="7682" max="7682" width="13.7109375" style="1" customWidth="1"/>
    <col min="7683" max="7683" width="19.7109375" style="1" customWidth="1"/>
    <col min="7684" max="7689" width="13.7109375" style="1" customWidth="1"/>
    <col min="7690" max="7697" width="8.85546875" style="1"/>
    <col min="7698" max="7698" width="8.140625" style="1" customWidth="1"/>
    <col min="7699" max="7700" width="8.85546875" style="1"/>
    <col min="7701" max="7701" width="8.42578125" style="1" customWidth="1"/>
    <col min="7702" max="7936" width="8.85546875" style="1"/>
    <col min="7937" max="7937" width="11.140625" style="1" customWidth="1"/>
    <col min="7938" max="7938" width="13.7109375" style="1" customWidth="1"/>
    <col min="7939" max="7939" width="19.7109375" style="1" customWidth="1"/>
    <col min="7940" max="7945" width="13.7109375" style="1" customWidth="1"/>
    <col min="7946" max="7953" width="8.85546875" style="1"/>
    <col min="7954" max="7954" width="8.140625" style="1" customWidth="1"/>
    <col min="7955" max="7956" width="8.85546875" style="1"/>
    <col min="7957" max="7957" width="8.42578125" style="1" customWidth="1"/>
    <col min="7958" max="8192" width="8.85546875" style="1"/>
    <col min="8193" max="8193" width="11.140625" style="1" customWidth="1"/>
    <col min="8194" max="8194" width="13.7109375" style="1" customWidth="1"/>
    <col min="8195" max="8195" width="19.7109375" style="1" customWidth="1"/>
    <col min="8196" max="8201" width="13.7109375" style="1" customWidth="1"/>
    <col min="8202" max="8209" width="8.85546875" style="1"/>
    <col min="8210" max="8210" width="8.140625" style="1" customWidth="1"/>
    <col min="8211" max="8212" width="8.85546875" style="1"/>
    <col min="8213" max="8213" width="8.42578125" style="1" customWidth="1"/>
    <col min="8214" max="8448" width="8.85546875" style="1"/>
    <col min="8449" max="8449" width="11.140625" style="1" customWidth="1"/>
    <col min="8450" max="8450" width="13.7109375" style="1" customWidth="1"/>
    <col min="8451" max="8451" width="19.7109375" style="1" customWidth="1"/>
    <col min="8452" max="8457" width="13.7109375" style="1" customWidth="1"/>
    <col min="8458" max="8465" width="8.85546875" style="1"/>
    <col min="8466" max="8466" width="8.140625" style="1" customWidth="1"/>
    <col min="8467" max="8468" width="8.85546875" style="1"/>
    <col min="8469" max="8469" width="8.42578125" style="1" customWidth="1"/>
    <col min="8470" max="8704" width="8.85546875" style="1"/>
    <col min="8705" max="8705" width="11.140625" style="1" customWidth="1"/>
    <col min="8706" max="8706" width="13.7109375" style="1" customWidth="1"/>
    <col min="8707" max="8707" width="19.7109375" style="1" customWidth="1"/>
    <col min="8708" max="8713" width="13.7109375" style="1" customWidth="1"/>
    <col min="8714" max="8721" width="8.85546875" style="1"/>
    <col min="8722" max="8722" width="8.140625" style="1" customWidth="1"/>
    <col min="8723" max="8724" width="8.85546875" style="1"/>
    <col min="8725" max="8725" width="8.42578125" style="1" customWidth="1"/>
    <col min="8726" max="8960" width="8.85546875" style="1"/>
    <col min="8961" max="8961" width="11.140625" style="1" customWidth="1"/>
    <col min="8962" max="8962" width="13.7109375" style="1" customWidth="1"/>
    <col min="8963" max="8963" width="19.7109375" style="1" customWidth="1"/>
    <col min="8964" max="8969" width="13.7109375" style="1" customWidth="1"/>
    <col min="8970" max="8977" width="8.85546875" style="1"/>
    <col min="8978" max="8978" width="8.140625" style="1" customWidth="1"/>
    <col min="8979" max="8980" width="8.85546875" style="1"/>
    <col min="8981" max="8981" width="8.42578125" style="1" customWidth="1"/>
    <col min="8982" max="9216" width="8.85546875" style="1"/>
    <col min="9217" max="9217" width="11.140625" style="1" customWidth="1"/>
    <col min="9218" max="9218" width="13.7109375" style="1" customWidth="1"/>
    <col min="9219" max="9219" width="19.7109375" style="1" customWidth="1"/>
    <col min="9220" max="9225" width="13.7109375" style="1" customWidth="1"/>
    <col min="9226" max="9233" width="8.85546875" style="1"/>
    <col min="9234" max="9234" width="8.140625" style="1" customWidth="1"/>
    <col min="9235" max="9236" width="8.85546875" style="1"/>
    <col min="9237" max="9237" width="8.42578125" style="1" customWidth="1"/>
    <col min="9238" max="9472" width="8.85546875" style="1"/>
    <col min="9473" max="9473" width="11.140625" style="1" customWidth="1"/>
    <col min="9474" max="9474" width="13.7109375" style="1" customWidth="1"/>
    <col min="9475" max="9475" width="19.7109375" style="1" customWidth="1"/>
    <col min="9476" max="9481" width="13.7109375" style="1" customWidth="1"/>
    <col min="9482" max="9489" width="8.85546875" style="1"/>
    <col min="9490" max="9490" width="8.140625" style="1" customWidth="1"/>
    <col min="9491" max="9492" width="8.85546875" style="1"/>
    <col min="9493" max="9493" width="8.42578125" style="1" customWidth="1"/>
    <col min="9494" max="9728" width="8.85546875" style="1"/>
    <col min="9729" max="9729" width="11.140625" style="1" customWidth="1"/>
    <col min="9730" max="9730" width="13.7109375" style="1" customWidth="1"/>
    <col min="9731" max="9731" width="19.7109375" style="1" customWidth="1"/>
    <col min="9732" max="9737" width="13.7109375" style="1" customWidth="1"/>
    <col min="9738" max="9745" width="8.85546875" style="1"/>
    <col min="9746" max="9746" width="8.140625" style="1" customWidth="1"/>
    <col min="9747" max="9748" width="8.85546875" style="1"/>
    <col min="9749" max="9749" width="8.42578125" style="1" customWidth="1"/>
    <col min="9750" max="9984" width="8.85546875" style="1"/>
    <col min="9985" max="9985" width="11.140625" style="1" customWidth="1"/>
    <col min="9986" max="9986" width="13.7109375" style="1" customWidth="1"/>
    <col min="9987" max="9987" width="19.7109375" style="1" customWidth="1"/>
    <col min="9988" max="9993" width="13.7109375" style="1" customWidth="1"/>
    <col min="9994" max="10001" width="8.85546875" style="1"/>
    <col min="10002" max="10002" width="8.140625" style="1" customWidth="1"/>
    <col min="10003" max="10004" width="8.85546875" style="1"/>
    <col min="10005" max="10005" width="8.42578125" style="1" customWidth="1"/>
    <col min="10006" max="10240" width="8.85546875" style="1"/>
    <col min="10241" max="10241" width="11.140625" style="1" customWidth="1"/>
    <col min="10242" max="10242" width="13.7109375" style="1" customWidth="1"/>
    <col min="10243" max="10243" width="19.7109375" style="1" customWidth="1"/>
    <col min="10244" max="10249" width="13.7109375" style="1" customWidth="1"/>
    <col min="10250" max="10257" width="8.85546875" style="1"/>
    <col min="10258" max="10258" width="8.140625" style="1" customWidth="1"/>
    <col min="10259" max="10260" width="8.85546875" style="1"/>
    <col min="10261" max="10261" width="8.42578125" style="1" customWidth="1"/>
    <col min="10262" max="10496" width="8.85546875" style="1"/>
    <col min="10497" max="10497" width="11.140625" style="1" customWidth="1"/>
    <col min="10498" max="10498" width="13.7109375" style="1" customWidth="1"/>
    <col min="10499" max="10499" width="19.7109375" style="1" customWidth="1"/>
    <col min="10500" max="10505" width="13.7109375" style="1" customWidth="1"/>
    <col min="10506" max="10513" width="8.85546875" style="1"/>
    <col min="10514" max="10514" width="8.140625" style="1" customWidth="1"/>
    <col min="10515" max="10516" width="8.85546875" style="1"/>
    <col min="10517" max="10517" width="8.42578125" style="1" customWidth="1"/>
    <col min="10518" max="10752" width="8.85546875" style="1"/>
    <col min="10753" max="10753" width="11.140625" style="1" customWidth="1"/>
    <col min="10754" max="10754" width="13.7109375" style="1" customWidth="1"/>
    <col min="10755" max="10755" width="19.7109375" style="1" customWidth="1"/>
    <col min="10756" max="10761" width="13.7109375" style="1" customWidth="1"/>
    <col min="10762" max="10769" width="8.85546875" style="1"/>
    <col min="10770" max="10770" width="8.140625" style="1" customWidth="1"/>
    <col min="10771" max="10772" width="8.85546875" style="1"/>
    <col min="10773" max="10773" width="8.42578125" style="1" customWidth="1"/>
    <col min="10774" max="11008" width="8.85546875" style="1"/>
    <col min="11009" max="11009" width="11.140625" style="1" customWidth="1"/>
    <col min="11010" max="11010" width="13.7109375" style="1" customWidth="1"/>
    <col min="11011" max="11011" width="19.7109375" style="1" customWidth="1"/>
    <col min="11012" max="11017" width="13.7109375" style="1" customWidth="1"/>
    <col min="11018" max="11025" width="8.85546875" style="1"/>
    <col min="11026" max="11026" width="8.140625" style="1" customWidth="1"/>
    <col min="11027" max="11028" width="8.85546875" style="1"/>
    <col min="11029" max="11029" width="8.42578125" style="1" customWidth="1"/>
    <col min="11030" max="11264" width="8.85546875" style="1"/>
    <col min="11265" max="11265" width="11.140625" style="1" customWidth="1"/>
    <col min="11266" max="11266" width="13.7109375" style="1" customWidth="1"/>
    <col min="11267" max="11267" width="19.7109375" style="1" customWidth="1"/>
    <col min="11268" max="11273" width="13.7109375" style="1" customWidth="1"/>
    <col min="11274" max="11281" width="8.85546875" style="1"/>
    <col min="11282" max="11282" width="8.140625" style="1" customWidth="1"/>
    <col min="11283" max="11284" width="8.85546875" style="1"/>
    <col min="11285" max="11285" width="8.42578125" style="1" customWidth="1"/>
    <col min="11286" max="11520" width="8.85546875" style="1"/>
    <col min="11521" max="11521" width="11.140625" style="1" customWidth="1"/>
    <col min="11522" max="11522" width="13.7109375" style="1" customWidth="1"/>
    <col min="11523" max="11523" width="19.7109375" style="1" customWidth="1"/>
    <col min="11524" max="11529" width="13.7109375" style="1" customWidth="1"/>
    <col min="11530" max="11537" width="8.85546875" style="1"/>
    <col min="11538" max="11538" width="8.140625" style="1" customWidth="1"/>
    <col min="11539" max="11540" width="8.85546875" style="1"/>
    <col min="11541" max="11541" width="8.42578125" style="1" customWidth="1"/>
    <col min="11542" max="11776" width="8.85546875" style="1"/>
    <col min="11777" max="11777" width="11.140625" style="1" customWidth="1"/>
    <col min="11778" max="11778" width="13.7109375" style="1" customWidth="1"/>
    <col min="11779" max="11779" width="19.7109375" style="1" customWidth="1"/>
    <col min="11780" max="11785" width="13.7109375" style="1" customWidth="1"/>
    <col min="11786" max="11793" width="8.85546875" style="1"/>
    <col min="11794" max="11794" width="8.140625" style="1" customWidth="1"/>
    <col min="11795" max="11796" width="8.85546875" style="1"/>
    <col min="11797" max="11797" width="8.42578125" style="1" customWidth="1"/>
    <col min="11798" max="12032" width="8.85546875" style="1"/>
    <col min="12033" max="12033" width="11.140625" style="1" customWidth="1"/>
    <col min="12034" max="12034" width="13.7109375" style="1" customWidth="1"/>
    <col min="12035" max="12035" width="19.7109375" style="1" customWidth="1"/>
    <col min="12036" max="12041" width="13.7109375" style="1" customWidth="1"/>
    <col min="12042" max="12049" width="8.85546875" style="1"/>
    <col min="12050" max="12050" width="8.140625" style="1" customWidth="1"/>
    <col min="12051" max="12052" width="8.85546875" style="1"/>
    <col min="12053" max="12053" width="8.42578125" style="1" customWidth="1"/>
    <col min="12054" max="12288" width="8.85546875" style="1"/>
    <col min="12289" max="12289" width="11.140625" style="1" customWidth="1"/>
    <col min="12290" max="12290" width="13.7109375" style="1" customWidth="1"/>
    <col min="12291" max="12291" width="19.7109375" style="1" customWidth="1"/>
    <col min="12292" max="12297" width="13.7109375" style="1" customWidth="1"/>
    <col min="12298" max="12305" width="8.85546875" style="1"/>
    <col min="12306" max="12306" width="8.140625" style="1" customWidth="1"/>
    <col min="12307" max="12308" width="8.85546875" style="1"/>
    <col min="12309" max="12309" width="8.42578125" style="1" customWidth="1"/>
    <col min="12310" max="12544" width="8.85546875" style="1"/>
    <col min="12545" max="12545" width="11.140625" style="1" customWidth="1"/>
    <col min="12546" max="12546" width="13.7109375" style="1" customWidth="1"/>
    <col min="12547" max="12547" width="19.7109375" style="1" customWidth="1"/>
    <col min="12548" max="12553" width="13.7109375" style="1" customWidth="1"/>
    <col min="12554" max="12561" width="8.85546875" style="1"/>
    <col min="12562" max="12562" width="8.140625" style="1" customWidth="1"/>
    <col min="12563" max="12564" width="8.85546875" style="1"/>
    <col min="12565" max="12565" width="8.42578125" style="1" customWidth="1"/>
    <col min="12566" max="12800" width="8.85546875" style="1"/>
    <col min="12801" max="12801" width="11.140625" style="1" customWidth="1"/>
    <col min="12802" max="12802" width="13.7109375" style="1" customWidth="1"/>
    <col min="12803" max="12803" width="19.7109375" style="1" customWidth="1"/>
    <col min="12804" max="12809" width="13.7109375" style="1" customWidth="1"/>
    <col min="12810" max="12817" width="8.85546875" style="1"/>
    <col min="12818" max="12818" width="8.140625" style="1" customWidth="1"/>
    <col min="12819" max="12820" width="8.85546875" style="1"/>
    <col min="12821" max="12821" width="8.42578125" style="1" customWidth="1"/>
    <col min="12822" max="13056" width="8.85546875" style="1"/>
    <col min="13057" max="13057" width="11.140625" style="1" customWidth="1"/>
    <col min="13058" max="13058" width="13.7109375" style="1" customWidth="1"/>
    <col min="13059" max="13059" width="19.7109375" style="1" customWidth="1"/>
    <col min="13060" max="13065" width="13.7109375" style="1" customWidth="1"/>
    <col min="13066" max="13073" width="8.85546875" style="1"/>
    <col min="13074" max="13074" width="8.140625" style="1" customWidth="1"/>
    <col min="13075" max="13076" width="8.85546875" style="1"/>
    <col min="13077" max="13077" width="8.42578125" style="1" customWidth="1"/>
    <col min="13078" max="13312" width="8.85546875" style="1"/>
    <col min="13313" max="13313" width="11.140625" style="1" customWidth="1"/>
    <col min="13314" max="13314" width="13.7109375" style="1" customWidth="1"/>
    <col min="13315" max="13315" width="19.7109375" style="1" customWidth="1"/>
    <col min="13316" max="13321" width="13.7109375" style="1" customWidth="1"/>
    <col min="13322" max="13329" width="8.85546875" style="1"/>
    <col min="13330" max="13330" width="8.140625" style="1" customWidth="1"/>
    <col min="13331" max="13332" width="8.85546875" style="1"/>
    <col min="13333" max="13333" width="8.42578125" style="1" customWidth="1"/>
    <col min="13334" max="13568" width="8.85546875" style="1"/>
    <col min="13569" max="13569" width="11.140625" style="1" customWidth="1"/>
    <col min="13570" max="13570" width="13.7109375" style="1" customWidth="1"/>
    <col min="13571" max="13571" width="19.7109375" style="1" customWidth="1"/>
    <col min="13572" max="13577" width="13.7109375" style="1" customWidth="1"/>
    <col min="13578" max="13585" width="8.85546875" style="1"/>
    <col min="13586" max="13586" width="8.140625" style="1" customWidth="1"/>
    <col min="13587" max="13588" width="8.85546875" style="1"/>
    <col min="13589" max="13589" width="8.42578125" style="1" customWidth="1"/>
    <col min="13590" max="13824" width="8.85546875" style="1"/>
    <col min="13825" max="13825" width="11.140625" style="1" customWidth="1"/>
    <col min="13826" max="13826" width="13.7109375" style="1" customWidth="1"/>
    <col min="13827" max="13827" width="19.7109375" style="1" customWidth="1"/>
    <col min="13828" max="13833" width="13.7109375" style="1" customWidth="1"/>
    <col min="13834" max="13841" width="8.85546875" style="1"/>
    <col min="13842" max="13842" width="8.140625" style="1" customWidth="1"/>
    <col min="13843" max="13844" width="8.85546875" style="1"/>
    <col min="13845" max="13845" width="8.42578125" style="1" customWidth="1"/>
    <col min="13846" max="14080" width="8.85546875" style="1"/>
    <col min="14081" max="14081" width="11.140625" style="1" customWidth="1"/>
    <col min="14082" max="14082" width="13.7109375" style="1" customWidth="1"/>
    <col min="14083" max="14083" width="19.7109375" style="1" customWidth="1"/>
    <col min="14084" max="14089" width="13.7109375" style="1" customWidth="1"/>
    <col min="14090" max="14097" width="8.85546875" style="1"/>
    <col min="14098" max="14098" width="8.140625" style="1" customWidth="1"/>
    <col min="14099" max="14100" width="8.85546875" style="1"/>
    <col min="14101" max="14101" width="8.42578125" style="1" customWidth="1"/>
    <col min="14102" max="14336" width="8.85546875" style="1"/>
    <col min="14337" max="14337" width="11.140625" style="1" customWidth="1"/>
    <col min="14338" max="14338" width="13.7109375" style="1" customWidth="1"/>
    <col min="14339" max="14339" width="19.7109375" style="1" customWidth="1"/>
    <col min="14340" max="14345" width="13.7109375" style="1" customWidth="1"/>
    <col min="14346" max="14353" width="8.85546875" style="1"/>
    <col min="14354" max="14354" width="8.140625" style="1" customWidth="1"/>
    <col min="14355" max="14356" width="8.85546875" style="1"/>
    <col min="14357" max="14357" width="8.42578125" style="1" customWidth="1"/>
    <col min="14358" max="14592" width="8.85546875" style="1"/>
    <col min="14593" max="14593" width="11.140625" style="1" customWidth="1"/>
    <col min="14594" max="14594" width="13.7109375" style="1" customWidth="1"/>
    <col min="14595" max="14595" width="19.7109375" style="1" customWidth="1"/>
    <col min="14596" max="14601" width="13.7109375" style="1" customWidth="1"/>
    <col min="14602" max="14609" width="8.85546875" style="1"/>
    <col min="14610" max="14610" width="8.140625" style="1" customWidth="1"/>
    <col min="14611" max="14612" width="8.85546875" style="1"/>
    <col min="14613" max="14613" width="8.42578125" style="1" customWidth="1"/>
    <col min="14614" max="14848" width="8.85546875" style="1"/>
    <col min="14849" max="14849" width="11.140625" style="1" customWidth="1"/>
    <col min="14850" max="14850" width="13.7109375" style="1" customWidth="1"/>
    <col min="14851" max="14851" width="19.7109375" style="1" customWidth="1"/>
    <col min="14852" max="14857" width="13.7109375" style="1" customWidth="1"/>
    <col min="14858" max="14865" width="8.85546875" style="1"/>
    <col min="14866" max="14866" width="8.140625" style="1" customWidth="1"/>
    <col min="14867" max="14868" width="8.85546875" style="1"/>
    <col min="14869" max="14869" width="8.42578125" style="1" customWidth="1"/>
    <col min="14870" max="15104" width="8.85546875" style="1"/>
    <col min="15105" max="15105" width="11.140625" style="1" customWidth="1"/>
    <col min="15106" max="15106" width="13.7109375" style="1" customWidth="1"/>
    <col min="15107" max="15107" width="19.7109375" style="1" customWidth="1"/>
    <col min="15108" max="15113" width="13.7109375" style="1" customWidth="1"/>
    <col min="15114" max="15121" width="8.85546875" style="1"/>
    <col min="15122" max="15122" width="8.140625" style="1" customWidth="1"/>
    <col min="15123" max="15124" width="8.85546875" style="1"/>
    <col min="15125" max="15125" width="8.42578125" style="1" customWidth="1"/>
    <col min="15126" max="15360" width="8.85546875" style="1"/>
    <col min="15361" max="15361" width="11.140625" style="1" customWidth="1"/>
    <col min="15362" max="15362" width="13.7109375" style="1" customWidth="1"/>
    <col min="15363" max="15363" width="19.7109375" style="1" customWidth="1"/>
    <col min="15364" max="15369" width="13.7109375" style="1" customWidth="1"/>
    <col min="15370" max="15377" width="8.85546875" style="1"/>
    <col min="15378" max="15378" width="8.140625" style="1" customWidth="1"/>
    <col min="15379" max="15380" width="8.85546875" style="1"/>
    <col min="15381" max="15381" width="8.42578125" style="1" customWidth="1"/>
    <col min="15382" max="15616" width="8.85546875" style="1"/>
    <col min="15617" max="15617" width="11.140625" style="1" customWidth="1"/>
    <col min="15618" max="15618" width="13.7109375" style="1" customWidth="1"/>
    <col min="15619" max="15619" width="19.7109375" style="1" customWidth="1"/>
    <col min="15620" max="15625" width="13.7109375" style="1" customWidth="1"/>
    <col min="15626" max="15633" width="8.85546875" style="1"/>
    <col min="15634" max="15634" width="8.140625" style="1" customWidth="1"/>
    <col min="15635" max="15636" width="8.85546875" style="1"/>
    <col min="15637" max="15637" width="8.42578125" style="1" customWidth="1"/>
    <col min="15638" max="15872" width="8.85546875" style="1"/>
    <col min="15873" max="15873" width="11.140625" style="1" customWidth="1"/>
    <col min="15874" max="15874" width="13.7109375" style="1" customWidth="1"/>
    <col min="15875" max="15875" width="19.7109375" style="1" customWidth="1"/>
    <col min="15876" max="15881" width="13.7109375" style="1" customWidth="1"/>
    <col min="15882" max="15889" width="8.85546875" style="1"/>
    <col min="15890" max="15890" width="8.140625" style="1" customWidth="1"/>
    <col min="15891" max="15892" width="8.85546875" style="1"/>
    <col min="15893" max="15893" width="8.42578125" style="1" customWidth="1"/>
    <col min="15894" max="16128" width="8.85546875" style="1"/>
    <col min="16129" max="16129" width="11.140625" style="1" customWidth="1"/>
    <col min="16130" max="16130" width="13.7109375" style="1" customWidth="1"/>
    <col min="16131" max="16131" width="19.7109375" style="1" customWidth="1"/>
    <col min="16132" max="16137" width="13.7109375" style="1" customWidth="1"/>
    <col min="16138" max="16145" width="8.85546875" style="1"/>
    <col min="16146" max="16146" width="8.140625" style="1" customWidth="1"/>
    <col min="16147" max="16148" width="8.85546875" style="1"/>
    <col min="16149" max="16149" width="8.42578125" style="1" customWidth="1"/>
    <col min="16150" max="16384" width="8.85546875" style="1"/>
  </cols>
  <sheetData>
    <row r="1" spans="1:32" s="2" customFormat="1" x14ac:dyDescent="0.25">
      <c r="A1" s="46" t="s">
        <v>2753</v>
      </c>
      <c r="B1" s="16"/>
      <c r="C1" s="16"/>
      <c r="D1" s="16"/>
      <c r="E1" s="16"/>
      <c r="F1" s="16"/>
      <c r="G1" s="16"/>
      <c r="H1" s="16"/>
      <c r="I1" s="16"/>
      <c r="J1" s="27"/>
      <c r="K1" s="124" t="s">
        <v>68</v>
      </c>
      <c r="L1" s="601" t="s">
        <v>67</v>
      </c>
      <c r="M1" s="601"/>
      <c r="N1" s="601"/>
    </row>
    <row r="2" spans="1:32" s="449" customFormat="1" x14ac:dyDescent="0.25">
      <c r="A2" s="582" t="s">
        <v>2917</v>
      </c>
      <c r="B2" s="583"/>
      <c r="C2" s="583"/>
      <c r="D2" s="583"/>
      <c r="E2" s="583"/>
      <c r="F2" s="583"/>
      <c r="G2" s="583"/>
      <c r="M2" s="457" t="s">
        <v>452</v>
      </c>
      <c r="N2" s="584"/>
      <c r="O2" s="584"/>
    </row>
    <row r="3" spans="1:32" s="449" customFormat="1" x14ac:dyDescent="0.25">
      <c r="A3" s="42"/>
      <c r="B3" s="583"/>
      <c r="C3" s="583"/>
      <c r="D3" s="583"/>
      <c r="E3" s="583"/>
      <c r="F3" s="583"/>
      <c r="G3" s="583"/>
      <c r="M3" s="457" t="s">
        <v>322</v>
      </c>
      <c r="N3" s="584"/>
      <c r="O3" s="584"/>
    </row>
    <row r="4" spans="1:32" s="453" customFormat="1" ht="38.25" x14ac:dyDescent="0.2">
      <c r="A4" s="566"/>
      <c r="B4" s="122" t="s">
        <v>2997</v>
      </c>
      <c r="C4" s="122" t="s">
        <v>2998</v>
      </c>
      <c r="D4" s="122" t="s">
        <v>2999</v>
      </c>
      <c r="E4" s="122" t="s">
        <v>246</v>
      </c>
      <c r="F4" s="122" t="s">
        <v>247</v>
      </c>
      <c r="G4" s="122" t="s">
        <v>248</v>
      </c>
      <c r="H4" s="122" t="s">
        <v>323</v>
      </c>
      <c r="I4" s="122" t="s">
        <v>3000</v>
      </c>
      <c r="J4" s="122" t="s">
        <v>3001</v>
      </c>
    </row>
    <row r="5" spans="1:32" s="453" customFormat="1" ht="14.45" customHeight="1" x14ac:dyDescent="0.2">
      <c r="A5" s="110" t="s">
        <v>29</v>
      </c>
      <c r="B5" s="106">
        <f>VLOOKUP($L$1,'Table 25 Data'!$A6:$K43,X$5,0)</f>
        <v>3648480</v>
      </c>
      <c r="C5" s="106">
        <f>VLOOKUP($L$1,'Table 25 Data'!$A6:$K43,Y$5,0)</f>
        <v>877790</v>
      </c>
      <c r="D5" s="106" t="str">
        <f>VLOOKUP($L$1,'Table 25 Data'!$A6:$K43,Z$5,0)</f>
        <v>--</v>
      </c>
      <c r="E5" s="106">
        <f>VLOOKUP($L$1,'Table 25 Data'!$A6:$K43,AA$5,0)</f>
        <v>826820</v>
      </c>
      <c r="F5" s="106">
        <f>VLOOKUP($L$1,'Table 25 Data'!$A6:$K43,AB$5,0)</f>
        <v>970550</v>
      </c>
      <c r="G5" s="106">
        <f>VLOOKUP($L$1,'Table 25 Data'!$A6:$K43,AC$5,0)</f>
        <v>40920</v>
      </c>
      <c r="H5" s="106">
        <f>VLOOKUP($L$1,'Table 25 Data'!$A6:$K43,AD$5,0)</f>
        <v>80100</v>
      </c>
      <c r="I5" s="106">
        <f>VLOOKUP($L$1,'Table 25 Data'!$A6:$K43,AE$5,0)</f>
        <v>852300</v>
      </c>
      <c r="J5" s="106" t="str">
        <f>VLOOKUP($L$1,'Table 25 Data'!$A6:$K43,AF$5,0)</f>
        <v>--</v>
      </c>
      <c r="X5" s="453">
        <v>2</v>
      </c>
      <c r="Y5" s="453">
        <v>3</v>
      </c>
      <c r="Z5" s="453">
        <v>4</v>
      </c>
      <c r="AA5" s="453">
        <v>5</v>
      </c>
      <c r="AB5" s="453">
        <v>6</v>
      </c>
      <c r="AC5" s="453">
        <v>7</v>
      </c>
      <c r="AD5" s="453">
        <v>8</v>
      </c>
      <c r="AE5" s="453">
        <v>9</v>
      </c>
      <c r="AF5" s="453">
        <v>10</v>
      </c>
    </row>
    <row r="6" spans="1:32" s="453" customFormat="1" ht="12.75" x14ac:dyDescent="0.2">
      <c r="A6" s="578" t="s">
        <v>30</v>
      </c>
      <c r="B6" s="579">
        <f>VLOOKUP($L$1,'Table 25 Data'!$L$6:$U$43,X$5,0)</f>
        <v>3078570</v>
      </c>
      <c r="C6" s="579">
        <f>VLOOKUP($L$1,'Table 25 Data'!$L$6:$U$43,Y$5,0)</f>
        <v>326380</v>
      </c>
      <c r="D6" s="579">
        <f>VLOOKUP($L$1,'Table 25 Data'!$L$6:$U$43,Z$5,0)</f>
        <v>390350</v>
      </c>
      <c r="E6" s="579">
        <f>VLOOKUP($L$1,'Table 25 Data'!$L$6:$U$43,AA$5,0)</f>
        <v>514090</v>
      </c>
      <c r="F6" s="579">
        <f>VLOOKUP($L$1,'Table 25 Data'!$L$6:$U$43,AB$5,0)</f>
        <v>1134250</v>
      </c>
      <c r="G6" s="579">
        <f>VLOOKUP($L$1,'Table 25 Data'!$L$6:$U$43,AC$5,0)</f>
        <v>64810</v>
      </c>
      <c r="H6" s="579">
        <f>VLOOKUP($L$1,'Table 25 Data'!$L$6:$U$43,AD$5,0)</f>
        <v>73080</v>
      </c>
      <c r="I6" s="579">
        <f>VLOOKUP($L$1,'Table 25 Data'!$L$6:$U$43,AE$5,0)</f>
        <v>479680</v>
      </c>
      <c r="J6" s="579">
        <f>VLOOKUP($L$1,'Table 25 Data'!$L$6:$U$43,AF$5,0)</f>
        <v>95930</v>
      </c>
    </row>
    <row r="7" spans="1:32" s="453" customFormat="1" ht="14.45" customHeight="1" x14ac:dyDescent="0.2">
      <c r="A7" s="109" t="s">
        <v>4</v>
      </c>
      <c r="B7" s="106">
        <f>VLOOKUP($L$1,'Table 25 Data'!$W$6:$AF$43,X$5,0)</f>
        <v>2826440</v>
      </c>
      <c r="C7" s="106">
        <f>VLOOKUP($L$1,'Table 25 Data'!$W$6:$AF$43,Y$5,0)</f>
        <v>313010</v>
      </c>
      <c r="D7" s="106">
        <f>VLOOKUP($L$1,'Table 25 Data'!$W$6:$AF$43,Z$5,0)</f>
        <v>429610</v>
      </c>
      <c r="E7" s="106">
        <f>VLOOKUP($L$1,'Table 25 Data'!$W$6:$AF$43,AA$5,0)</f>
        <v>321310</v>
      </c>
      <c r="F7" s="106">
        <f>VLOOKUP($L$1,'Table 25 Data'!$W$6:$AF$43,AB$5,0)</f>
        <v>1186140</v>
      </c>
      <c r="G7" s="106">
        <f>VLOOKUP($L$1,'Table 25 Data'!$W$6:$AF$43,AC$5,0)</f>
        <v>32390</v>
      </c>
      <c r="H7" s="106">
        <f>VLOOKUP($L$1,'Table 25 Data'!$W$6:$AF$43,AD$5,0)</f>
        <v>57830</v>
      </c>
      <c r="I7" s="106">
        <f>VLOOKUP($L$1,'Table 25 Data'!$W$6:$AF$43,AE$5,0)</f>
        <v>361820</v>
      </c>
      <c r="J7" s="106">
        <f>VLOOKUP($L$1,'Table 25 Data'!$W$6:$AF$43,AF$5,0)</f>
        <v>124330</v>
      </c>
    </row>
    <row r="8" spans="1:32" s="453" customFormat="1" ht="12.75" x14ac:dyDescent="0.2">
      <c r="A8" s="578" t="s">
        <v>3</v>
      </c>
      <c r="B8" s="579">
        <f>VLOOKUP($L$1,'Table 25 Data'!$AH$6:$AQ$43,X$5,0)</f>
        <v>3319134</v>
      </c>
      <c r="C8" s="579">
        <f>VLOOKUP($L$1,'Table 25 Data'!$AH$6:$AQ$43,Y$5,0)</f>
        <v>404414</v>
      </c>
      <c r="D8" s="579">
        <f>VLOOKUP($L$1,'Table 25 Data'!$AH$6:$AQ$43,Z$5,0)</f>
        <v>625224</v>
      </c>
      <c r="E8" s="579">
        <f>VLOOKUP($L$1,'Table 25 Data'!$AH$6:$AQ$43,AA$5,0)</f>
        <v>369108</v>
      </c>
      <c r="F8" s="579">
        <f>VLOOKUP($L$1,'Table 25 Data'!$AH$6:$AQ$43,AB$5,0)</f>
        <v>1195140</v>
      </c>
      <c r="G8" s="579">
        <f>VLOOKUP($L$1,'Table 25 Data'!$AH$6:$AQ$43,AC$5,0)</f>
        <v>47147</v>
      </c>
      <c r="H8" s="579">
        <f>VLOOKUP($L$1,'Table 25 Data'!$AH$6:$AQ$43,AD$5,0)</f>
        <v>77330</v>
      </c>
      <c r="I8" s="579">
        <f>VLOOKUP($L$1,'Table 25 Data'!$AH$6:$AQ$43,AE$5,0)</f>
        <v>314836</v>
      </c>
      <c r="J8" s="579">
        <f>VLOOKUP($L$1,'Table 25 Data'!$AH$6:$AQ$43,AF$5,0)</f>
        <v>285935</v>
      </c>
    </row>
    <row r="9" spans="1:32" s="453" customFormat="1" ht="12.75" x14ac:dyDescent="0.2">
      <c r="A9" s="585" t="s">
        <v>1</v>
      </c>
      <c r="B9" s="106">
        <f>VLOOKUP($L$1,'Table 25 Data'!$AS$6:$BB$43,X$5,0)</f>
        <v>3998897</v>
      </c>
      <c r="C9" s="106">
        <f>VLOOKUP($L$1,'Table 25 Data'!$AS$6:$BB$43,Y$5,0)</f>
        <v>516350</v>
      </c>
      <c r="D9" s="106">
        <f>VLOOKUP($L$1,'Table 25 Data'!$AS$6:$BB$43,Z$5,0)</f>
        <v>872664</v>
      </c>
      <c r="E9" s="106">
        <f>VLOOKUP($L$1,'Table 25 Data'!$AS$6:$BB$43,AA$5,0)</f>
        <v>544008</v>
      </c>
      <c r="F9" s="106">
        <f>VLOOKUP($L$1,'Table 25 Data'!$AS$6:$BB$43,AB$5,0)</f>
        <v>1120840</v>
      </c>
      <c r="G9" s="106">
        <f>VLOOKUP($L$1,'Table 25 Data'!$AS$6:$BB$43,AC$5,0)</f>
        <v>44036</v>
      </c>
      <c r="H9" s="106">
        <f>VLOOKUP($L$1,'Table 25 Data'!$AS$6:$BB$43,AD$5,0)</f>
        <v>155289</v>
      </c>
      <c r="I9" s="106">
        <f>VLOOKUP($L$1,'Table 25 Data'!$AS$6:$BB$43,AE$5,0)</f>
        <v>365045</v>
      </c>
      <c r="J9" s="106">
        <f>VLOOKUP($L$1,'Table 25 Data'!$AS$6:$BB$43,AF$5,0)</f>
        <v>380665</v>
      </c>
    </row>
    <row r="10" spans="1:32" s="449" customFormat="1" x14ac:dyDescent="0.25">
      <c r="A10" s="578" t="s">
        <v>2783</v>
      </c>
      <c r="B10" s="579">
        <f>VLOOKUP($L$1,'Table 25 Data'!$BD$6:$BM$43,X$5,0)</f>
        <v>4360075</v>
      </c>
      <c r="C10" s="579">
        <f>VLOOKUP($L$1,'Table 25 Data'!$BD$6:$BM$43,Y$5,0)</f>
        <v>231074</v>
      </c>
      <c r="D10" s="579">
        <f>VLOOKUP($L$1,'Table 25 Data'!$BD$6:$BM$43,Z$5,0)</f>
        <v>431842</v>
      </c>
      <c r="E10" s="579">
        <f>VLOOKUP($L$1,'Table 25 Data'!$BD$6:$BM$43,AA$5,0)</f>
        <v>386068</v>
      </c>
      <c r="F10" s="579">
        <f>VLOOKUP($L$1,'Table 25 Data'!$BD$6:$BM$43,AB$5,0)</f>
        <v>960994</v>
      </c>
      <c r="G10" s="579">
        <f>VLOOKUP($L$1,'Table 25 Data'!$BD$6:$BM$43,AC$5,0)</f>
        <v>30404</v>
      </c>
      <c r="H10" s="579">
        <f>VLOOKUP($L$1,'Table 25 Data'!$BD$6:$BM$43,AD$5,0)</f>
        <v>128833</v>
      </c>
      <c r="I10" s="579">
        <f>VLOOKUP($L$1,'Table 25 Data'!$BD$6:$BM$43,AE$5,0)</f>
        <v>354037</v>
      </c>
      <c r="J10" s="579">
        <f>VLOOKUP($L$1,'Table 25 Data'!$BD$6:$BM$43,AF$5,0)</f>
        <v>1836823</v>
      </c>
    </row>
    <row r="11" spans="1:32" s="449" customFormat="1" x14ac:dyDescent="0.25">
      <c r="A11" s="42"/>
      <c r="B11" s="580"/>
      <c r="C11" s="580"/>
      <c r="D11" s="580"/>
      <c r="E11" s="580"/>
      <c r="F11" s="580"/>
      <c r="G11" s="580"/>
      <c r="H11" s="580"/>
      <c r="I11" s="580"/>
      <c r="J11" s="580"/>
    </row>
    <row r="12" spans="1:32" s="449" customFormat="1" x14ac:dyDescent="0.25"/>
    <row r="13" spans="1:32" s="453" customFormat="1" ht="38.25" x14ac:dyDescent="0.2">
      <c r="A13" s="566"/>
      <c r="B13" s="122" t="s">
        <v>2997</v>
      </c>
      <c r="C13" s="122" t="s">
        <v>2998</v>
      </c>
      <c r="D13" s="122" t="s">
        <v>2999</v>
      </c>
      <c r="E13" s="122" t="s">
        <v>246</v>
      </c>
      <c r="F13" s="122" t="s">
        <v>247</v>
      </c>
      <c r="G13" s="122" t="s">
        <v>248</v>
      </c>
      <c r="H13" s="122" t="s">
        <v>323</v>
      </c>
      <c r="I13" s="122" t="s">
        <v>3000</v>
      </c>
      <c r="J13" s="122" t="s">
        <v>3001</v>
      </c>
    </row>
    <row r="14" spans="1:32" s="453" customFormat="1" ht="12.75" x14ac:dyDescent="0.2">
      <c r="A14" s="110" t="s">
        <v>29</v>
      </c>
      <c r="B14" s="111">
        <v>1</v>
      </c>
      <c r="C14" s="111">
        <f t="shared" ref="C14:J19" si="0">C5/$B5</f>
        <v>0.24059060211375696</v>
      </c>
      <c r="D14" s="114" t="s">
        <v>2</v>
      </c>
      <c r="E14" s="111">
        <f t="shared" si="0"/>
        <v>0.22662040082445292</v>
      </c>
      <c r="F14" s="111">
        <f t="shared" si="0"/>
        <v>0.26601488839187826</v>
      </c>
      <c r="G14" s="111">
        <f t="shared" si="0"/>
        <v>1.1215629522431259E-2</v>
      </c>
      <c r="H14" s="111">
        <f t="shared" si="0"/>
        <v>2.1954348112090516E-2</v>
      </c>
      <c r="I14" s="111">
        <f t="shared" si="0"/>
        <v>0.23360413103539007</v>
      </c>
      <c r="J14" s="114" t="s">
        <v>2</v>
      </c>
    </row>
    <row r="15" spans="1:32" s="453" customFormat="1" ht="12.75" x14ac:dyDescent="0.2">
      <c r="A15" s="578" t="s">
        <v>30</v>
      </c>
      <c r="B15" s="451">
        <v>1</v>
      </c>
      <c r="C15" s="451">
        <f t="shared" si="0"/>
        <v>0.10601675453213667</v>
      </c>
      <c r="D15" s="451">
        <f t="shared" si="0"/>
        <v>0.12679588250388979</v>
      </c>
      <c r="E15" s="451">
        <f t="shared" si="0"/>
        <v>0.16698986867279289</v>
      </c>
      <c r="F15" s="451">
        <f>F6/$B6</f>
        <v>0.36843404567705135</v>
      </c>
      <c r="G15" s="451">
        <f>G6/$B6</f>
        <v>2.1051981926673749E-2</v>
      </c>
      <c r="H15" s="451">
        <f>H6/$B6</f>
        <v>2.3738294078094701E-2</v>
      </c>
      <c r="I15" s="451">
        <f>I6/$B6</f>
        <v>0.15581260130515143</v>
      </c>
      <c r="J15" s="451">
        <f>J6/$B6</f>
        <v>3.1160571304209423E-2</v>
      </c>
    </row>
    <row r="16" spans="1:32" s="453" customFormat="1" ht="14.45" customHeight="1" x14ac:dyDescent="0.2">
      <c r="A16" s="109" t="s">
        <v>4</v>
      </c>
      <c r="B16" s="111">
        <v>1</v>
      </c>
      <c r="C16" s="111">
        <f t="shared" si="0"/>
        <v>0.11074355019034546</v>
      </c>
      <c r="D16" s="111">
        <f t="shared" si="0"/>
        <v>0.15199685823863235</v>
      </c>
      <c r="E16" s="111">
        <f t="shared" si="0"/>
        <v>0.11368010642362832</v>
      </c>
      <c r="F16" s="111">
        <f t="shared" si="0"/>
        <v>0.41965865187302753</v>
      </c>
      <c r="G16" s="111">
        <f t="shared" si="0"/>
        <v>1.1459645348919488E-2</v>
      </c>
      <c r="H16" s="111">
        <f t="shared" si="0"/>
        <v>2.0460367104909356E-2</v>
      </c>
      <c r="I16" s="111">
        <f t="shared" si="0"/>
        <v>0.12801262365378355</v>
      </c>
      <c r="J16" s="111">
        <f t="shared" si="0"/>
        <v>4.3988197166753937E-2</v>
      </c>
    </row>
    <row r="17" spans="1:10" s="453" customFormat="1" ht="12.75" x14ac:dyDescent="0.2">
      <c r="A17" s="578" t="s">
        <v>3</v>
      </c>
      <c r="B17" s="451">
        <v>1</v>
      </c>
      <c r="C17" s="451">
        <f t="shared" si="0"/>
        <v>0.12184322778170451</v>
      </c>
      <c r="D17" s="451">
        <f t="shared" si="0"/>
        <v>0.18836961689404524</v>
      </c>
      <c r="E17" s="451">
        <f t="shared" si="0"/>
        <v>0.11120611581213653</v>
      </c>
      <c r="F17" s="451">
        <f t="shared" si="0"/>
        <v>0.36007585111056079</v>
      </c>
      <c r="G17" s="451">
        <f t="shared" si="0"/>
        <v>1.4204608792534438E-2</v>
      </c>
      <c r="H17" s="451">
        <f t="shared" si="0"/>
        <v>2.3298245867747432E-2</v>
      </c>
      <c r="I17" s="451">
        <f t="shared" si="0"/>
        <v>9.4854862744318244E-2</v>
      </c>
      <c r="J17" s="451">
        <f t="shared" si="0"/>
        <v>8.6147470996952816E-2</v>
      </c>
    </row>
    <row r="18" spans="1:10" s="453" customFormat="1" ht="14.45" customHeight="1" x14ac:dyDescent="0.2">
      <c r="A18" s="585" t="s">
        <v>1</v>
      </c>
      <c r="B18" s="111">
        <v>1</v>
      </c>
      <c r="C18" s="111">
        <f t="shared" si="0"/>
        <v>0.12912310569639579</v>
      </c>
      <c r="D18" s="111">
        <f t="shared" si="0"/>
        <v>0.21822617586799559</v>
      </c>
      <c r="E18" s="111">
        <f t="shared" si="0"/>
        <v>0.13603951289568098</v>
      </c>
      <c r="F18" s="111">
        <f t="shared" si="0"/>
        <v>0.2802872892200024</v>
      </c>
      <c r="G18" s="111">
        <f t="shared" si="0"/>
        <v>1.1012036569083925E-2</v>
      </c>
      <c r="H18" s="111">
        <f t="shared" si="0"/>
        <v>3.8832958188220398E-2</v>
      </c>
      <c r="I18" s="111">
        <f t="shared" si="0"/>
        <v>9.1286422230930184E-2</v>
      </c>
      <c r="J18" s="111">
        <f t="shared" si="0"/>
        <v>9.5192499331690716E-2</v>
      </c>
    </row>
    <row r="19" spans="1:10" s="449" customFormat="1" x14ac:dyDescent="0.25">
      <c r="A19" s="578" t="s">
        <v>2783</v>
      </c>
      <c r="B19" s="451">
        <v>1</v>
      </c>
      <c r="C19" s="451">
        <f t="shared" si="0"/>
        <v>5.2997712195317744E-2</v>
      </c>
      <c r="D19" s="451">
        <f t="shared" si="0"/>
        <v>9.9044626525919846E-2</v>
      </c>
      <c r="E19" s="451">
        <f t="shared" si="0"/>
        <v>8.8546183265196129E-2</v>
      </c>
      <c r="F19" s="451">
        <f t="shared" si="0"/>
        <v>0.22040767647345516</v>
      </c>
      <c r="G19" s="451">
        <f t="shared" si="0"/>
        <v>6.9732745422957177E-3</v>
      </c>
      <c r="H19" s="451">
        <f t="shared" si="0"/>
        <v>2.9548344925259314E-2</v>
      </c>
      <c r="I19" s="451">
        <f t="shared" si="0"/>
        <v>8.1199750004300381E-2</v>
      </c>
      <c r="J19" s="451">
        <f t="shared" si="0"/>
        <v>0.42128243206825572</v>
      </c>
    </row>
    <row r="20" spans="1:10" s="449" customFormat="1" x14ac:dyDescent="0.25"/>
    <row r="21" spans="1:10" s="449" customFormat="1" x14ac:dyDescent="0.25">
      <c r="A21" s="459" t="s">
        <v>617</v>
      </c>
    </row>
    <row r="22" spans="1:10" s="449" customFormat="1" x14ac:dyDescent="0.25">
      <c r="A22" s="453" t="s">
        <v>3002</v>
      </c>
    </row>
    <row r="23" spans="1:10" s="449" customFormat="1" x14ac:dyDescent="0.25">
      <c r="A23" s="453" t="s">
        <v>3003</v>
      </c>
    </row>
    <row r="24" spans="1:10" s="449" customFormat="1" x14ac:dyDescent="0.25">
      <c r="A24" s="453"/>
    </row>
    <row r="25" spans="1:10" s="449" customFormat="1" x14ac:dyDescent="0.25">
      <c r="A25" s="459" t="s">
        <v>618</v>
      </c>
    </row>
    <row r="26" spans="1:10" s="449" customFormat="1" x14ac:dyDescent="0.25">
      <c r="A26" s="581" t="s">
        <v>3004</v>
      </c>
    </row>
    <row r="27" spans="1:10" s="449" customFormat="1" x14ac:dyDescent="0.25">
      <c r="A27" s="581" t="s">
        <v>3005</v>
      </c>
    </row>
    <row r="28" spans="1:10" s="449" customFormat="1" x14ac:dyDescent="0.25">
      <c r="A28" s="581" t="s">
        <v>3006</v>
      </c>
    </row>
    <row r="29" spans="1:10" s="449" customFormat="1" x14ac:dyDescent="0.25">
      <c r="A29" s="453" t="s">
        <v>3007</v>
      </c>
    </row>
    <row r="30" spans="1:10" s="449" customFormat="1" x14ac:dyDescent="0.25">
      <c r="A30" s="453" t="s">
        <v>3008</v>
      </c>
    </row>
    <row r="31" spans="1:10" s="449" customFormat="1" x14ac:dyDescent="0.25">
      <c r="A31" s="42"/>
    </row>
    <row r="32" spans="1:10" s="449" customFormat="1" x14ac:dyDescent="0.25">
      <c r="A32" s="184" t="s">
        <v>616</v>
      </c>
    </row>
    <row r="33" spans="1:1" s="449" customFormat="1" x14ac:dyDescent="0.25">
      <c r="A33" s="586"/>
    </row>
    <row r="65" spans="1:1" hidden="1" x14ac:dyDescent="0.25">
      <c r="A65" s="1" t="s">
        <v>31</v>
      </c>
    </row>
    <row r="66" spans="1:1" hidden="1" x14ac:dyDescent="0.25">
      <c r="A66" s="1" t="s">
        <v>32</v>
      </c>
    </row>
    <row r="67" spans="1:1" hidden="1" x14ac:dyDescent="0.25">
      <c r="A67" s="1" t="s">
        <v>33</v>
      </c>
    </row>
    <row r="68" spans="1:1" hidden="1" x14ac:dyDescent="0.25">
      <c r="A68" s="1" t="s">
        <v>34</v>
      </c>
    </row>
    <row r="69" spans="1:1" hidden="1" x14ac:dyDescent="0.25">
      <c r="A69" s="1" t="s">
        <v>35</v>
      </c>
    </row>
    <row r="70" spans="1:1" hidden="1" x14ac:dyDescent="0.25">
      <c r="A70" s="1" t="s">
        <v>36</v>
      </c>
    </row>
    <row r="71" spans="1:1" hidden="1" x14ac:dyDescent="0.25">
      <c r="A71" s="1" t="s">
        <v>37</v>
      </c>
    </row>
    <row r="72" spans="1:1" hidden="1" x14ac:dyDescent="0.25">
      <c r="A72" s="1" t="s">
        <v>38</v>
      </c>
    </row>
    <row r="73" spans="1:1" hidden="1" x14ac:dyDescent="0.25">
      <c r="A73" s="1" t="s">
        <v>39</v>
      </c>
    </row>
    <row r="74" spans="1:1" hidden="1" x14ac:dyDescent="0.25">
      <c r="A74" s="1" t="s">
        <v>40</v>
      </c>
    </row>
    <row r="75" spans="1:1" hidden="1" x14ac:dyDescent="0.25">
      <c r="A75" s="1" t="s">
        <v>41</v>
      </c>
    </row>
    <row r="76" spans="1:1" hidden="1" x14ac:dyDescent="0.25">
      <c r="A76" s="1" t="s">
        <v>42</v>
      </c>
    </row>
    <row r="77" spans="1:1" hidden="1" x14ac:dyDescent="0.25">
      <c r="A77" s="1" t="s">
        <v>43</v>
      </c>
    </row>
    <row r="78" spans="1:1" hidden="1" x14ac:dyDescent="0.25">
      <c r="A78" s="1" t="s">
        <v>44</v>
      </c>
    </row>
    <row r="79" spans="1:1" hidden="1" x14ac:dyDescent="0.25">
      <c r="A79" s="1" t="s">
        <v>45</v>
      </c>
    </row>
    <row r="80" spans="1:1" hidden="1" x14ac:dyDescent="0.25">
      <c r="A80" s="1" t="s">
        <v>46</v>
      </c>
    </row>
    <row r="81" spans="1:1" hidden="1" x14ac:dyDescent="0.25">
      <c r="A81" s="1" t="s">
        <v>47</v>
      </c>
    </row>
    <row r="82" spans="1:1" hidden="1" x14ac:dyDescent="0.25">
      <c r="A82" s="1" t="s">
        <v>48</v>
      </c>
    </row>
    <row r="83" spans="1:1" hidden="1" x14ac:dyDescent="0.25">
      <c r="A83" s="1" t="s">
        <v>49</v>
      </c>
    </row>
    <row r="84" spans="1:1" hidden="1" x14ac:dyDescent="0.25">
      <c r="A84" s="1" t="s">
        <v>50</v>
      </c>
    </row>
    <row r="85" spans="1:1" hidden="1" x14ac:dyDescent="0.25">
      <c r="A85" s="1" t="s">
        <v>51</v>
      </c>
    </row>
    <row r="86" spans="1:1" hidden="1" x14ac:dyDescent="0.25">
      <c r="A86" s="1" t="s">
        <v>52</v>
      </c>
    </row>
    <row r="87" spans="1:1" hidden="1" x14ac:dyDescent="0.25">
      <c r="A87" s="1" t="s">
        <v>53</v>
      </c>
    </row>
    <row r="88" spans="1:1" hidden="1" x14ac:dyDescent="0.25">
      <c r="A88" s="1" t="s">
        <v>54</v>
      </c>
    </row>
    <row r="89" spans="1:1" hidden="1" x14ac:dyDescent="0.25">
      <c r="A89" s="1" t="s">
        <v>55</v>
      </c>
    </row>
    <row r="90" spans="1:1" hidden="1" x14ac:dyDescent="0.25">
      <c r="A90" s="1" t="s">
        <v>56</v>
      </c>
    </row>
    <row r="91" spans="1:1" hidden="1" x14ac:dyDescent="0.25">
      <c r="A91" s="1" t="s">
        <v>57</v>
      </c>
    </row>
    <row r="92" spans="1:1" hidden="1" x14ac:dyDescent="0.25">
      <c r="A92" s="1" t="s">
        <v>58</v>
      </c>
    </row>
    <row r="93" spans="1:1" hidden="1" x14ac:dyDescent="0.25">
      <c r="A93" s="1" t="s">
        <v>59</v>
      </c>
    </row>
    <row r="94" spans="1:1" hidden="1" x14ac:dyDescent="0.25">
      <c r="A94" s="1" t="s">
        <v>60</v>
      </c>
    </row>
    <row r="95" spans="1:1" hidden="1" x14ac:dyDescent="0.25">
      <c r="A95" s="1" t="s">
        <v>61</v>
      </c>
    </row>
    <row r="96" spans="1:1" hidden="1" x14ac:dyDescent="0.25">
      <c r="A96" s="1" t="s">
        <v>62</v>
      </c>
    </row>
    <row r="97" spans="1:1" hidden="1" x14ac:dyDescent="0.25">
      <c r="A97" s="1" t="s">
        <v>63</v>
      </c>
    </row>
    <row r="98" spans="1:1" hidden="1" x14ac:dyDescent="0.25">
      <c r="A98" s="1" t="s">
        <v>64</v>
      </c>
    </row>
    <row r="99" spans="1:1" hidden="1" x14ac:dyDescent="0.25">
      <c r="A99" s="1" t="s">
        <v>65</v>
      </c>
    </row>
    <row r="100" spans="1:1" hidden="1" x14ac:dyDescent="0.25">
      <c r="A100" s="1" t="s">
        <v>66</v>
      </c>
    </row>
    <row r="101" spans="1:1" hidden="1" x14ac:dyDescent="0.25">
      <c r="A101" s="1" t="s">
        <v>67</v>
      </c>
    </row>
  </sheetData>
  <mergeCells count="1">
    <mergeCell ref="L1:N1"/>
  </mergeCells>
  <dataValidations count="2">
    <dataValidation type="list" allowBlank="1" showInputMessage="1" showErrorMessage="1" sqref="K65520:K65535 WVP983042 WLT983042 WBX983042 VSB983042 VIF983042 UYJ983042 UON983042 UER983042 TUV983042 TKZ983042 TBD983042 SRH983042 SHL983042 RXP983042 RNT983042 RDX983042 QUB983042 QKF983042 QAJ983042 PQN983042 PGR983042 OWV983042 OMZ983042 ODD983042 NTH983042 NJL983042 MZP983042 MPT983042 MFX983042 LWB983042 LMF983042 LCJ983042 KSN983042 KIR983042 JYV983042 JOZ983042 JFD983042 IVH983042 ILL983042 IBP983042 HRT983042 HHX983042 GYB983042 GOF983042 GEJ983042 FUN983042 FKR983042 FAV983042 EQZ983042 EHD983042 DXH983042 DNL983042 DDP983042 CTT983042 CJX983042 CAB983042 BQF983042 BGJ983042 AWN983042 AMR983042 ACV983042 SZ983042 JD983042 H983042 WVP917506 WLT917506 WBX917506 VSB917506 VIF917506 UYJ917506 UON917506 UER917506 TUV917506 TKZ917506 TBD917506 SRH917506 SHL917506 RXP917506 RNT917506 RDX917506 QUB917506 QKF917506 QAJ917506 PQN917506 PGR917506 OWV917506 OMZ917506 ODD917506 NTH917506 NJL917506 MZP917506 MPT917506 MFX917506 LWB917506 LMF917506 LCJ917506 KSN917506 KIR917506 JYV917506 JOZ917506 JFD917506 IVH917506 ILL917506 IBP917506 HRT917506 HHX917506 GYB917506 GOF917506 GEJ917506 FUN917506 FKR917506 FAV917506 EQZ917506 EHD917506 DXH917506 DNL917506 DDP917506 CTT917506 CJX917506 CAB917506 BQF917506 BGJ917506 AWN917506 AMR917506 ACV917506 SZ917506 JD917506 H917506 WVP851970 WLT851970 WBX851970 VSB851970 VIF851970 UYJ851970 UON851970 UER851970 TUV851970 TKZ851970 TBD851970 SRH851970 SHL851970 RXP851970 RNT851970 RDX851970 QUB851970 QKF851970 QAJ851970 PQN851970 PGR851970 OWV851970 OMZ851970 ODD851970 NTH851970 NJL851970 MZP851970 MPT851970 MFX851970 LWB851970 LMF851970 LCJ851970 KSN851970 KIR851970 JYV851970 JOZ851970 JFD851970 IVH851970 ILL851970 IBP851970 HRT851970 HHX851970 GYB851970 GOF851970 GEJ851970 FUN851970 FKR851970 FAV851970 EQZ851970 EHD851970 DXH851970 DNL851970 DDP851970 CTT851970 CJX851970 CAB851970 BQF851970 BGJ851970 AWN851970 AMR851970 ACV851970 SZ851970 JD851970 H851970 WVP786434 WLT786434 WBX786434 VSB786434 VIF786434 UYJ786434 UON786434 UER786434 TUV786434 TKZ786434 TBD786434 SRH786434 SHL786434 RXP786434 RNT786434 RDX786434 QUB786434 QKF786434 QAJ786434 PQN786434 PGR786434 OWV786434 OMZ786434 ODD786434 NTH786434 NJL786434 MZP786434 MPT786434 MFX786434 LWB786434 LMF786434 LCJ786434 KSN786434 KIR786434 JYV786434 JOZ786434 JFD786434 IVH786434 ILL786434 IBP786434 HRT786434 HHX786434 GYB786434 GOF786434 GEJ786434 FUN786434 FKR786434 FAV786434 EQZ786434 EHD786434 DXH786434 DNL786434 DDP786434 CTT786434 CJX786434 CAB786434 BQF786434 BGJ786434 AWN786434 AMR786434 ACV786434 SZ786434 JD786434 H786434 WVP720898 WLT720898 WBX720898 VSB720898 VIF720898 UYJ720898 UON720898 UER720898 TUV720898 TKZ720898 TBD720898 SRH720898 SHL720898 RXP720898 RNT720898 RDX720898 QUB720898 QKF720898 QAJ720898 PQN720898 PGR720898 OWV720898 OMZ720898 ODD720898 NTH720898 NJL720898 MZP720898 MPT720898 MFX720898 LWB720898 LMF720898 LCJ720898 KSN720898 KIR720898 JYV720898 JOZ720898 JFD720898 IVH720898 ILL720898 IBP720898 HRT720898 HHX720898 GYB720898 GOF720898 GEJ720898 FUN720898 FKR720898 FAV720898 EQZ720898 EHD720898 DXH720898 DNL720898 DDP720898 CTT720898 CJX720898 CAB720898 BQF720898 BGJ720898 AWN720898 AMR720898 ACV720898 SZ720898 JD720898 H720898 WVP655362 WLT655362 WBX655362 VSB655362 VIF655362 UYJ655362 UON655362 UER655362 TUV655362 TKZ655362 TBD655362 SRH655362 SHL655362 RXP655362 RNT655362 RDX655362 QUB655362 QKF655362 QAJ655362 PQN655362 PGR655362 OWV655362 OMZ655362 ODD655362 NTH655362 NJL655362 MZP655362 MPT655362 MFX655362 LWB655362 LMF655362 LCJ655362 KSN655362 KIR655362 JYV655362 JOZ655362 JFD655362 IVH655362 ILL655362 IBP655362 HRT655362 HHX655362 GYB655362 GOF655362 GEJ655362 FUN655362 FKR655362 FAV655362 EQZ655362 EHD655362 DXH655362 DNL655362 DDP655362 CTT655362 CJX655362 CAB655362 BQF655362 BGJ655362 AWN655362 AMR655362 ACV655362 SZ655362 JD655362 H655362 WVP589826 WLT589826 WBX589826 VSB589826 VIF589826 UYJ589826 UON589826 UER589826 TUV589826 TKZ589826 TBD589826 SRH589826 SHL589826 RXP589826 RNT589826 RDX589826 QUB589826 QKF589826 QAJ589826 PQN589826 PGR589826 OWV589826 OMZ589826 ODD589826 NTH589826 NJL589826 MZP589826 MPT589826 MFX589826 LWB589826 LMF589826 LCJ589826 KSN589826 KIR589826 JYV589826 JOZ589826 JFD589826 IVH589826 ILL589826 IBP589826 HRT589826 HHX589826 GYB589826 GOF589826 GEJ589826 FUN589826 FKR589826 FAV589826 EQZ589826 EHD589826 DXH589826 DNL589826 DDP589826 CTT589826 CJX589826 CAB589826 BQF589826 BGJ589826 AWN589826 AMR589826 ACV589826 SZ589826 JD589826 H589826 WVP524290 WLT524290 WBX524290 VSB524290 VIF524290 UYJ524290 UON524290 UER524290 TUV524290 TKZ524290 TBD524290 SRH524290 SHL524290 RXP524290 RNT524290 RDX524290 QUB524290 QKF524290 QAJ524290 PQN524290 PGR524290 OWV524290 OMZ524290 ODD524290 NTH524290 NJL524290 MZP524290 MPT524290 MFX524290 LWB524290 LMF524290 LCJ524290 KSN524290 KIR524290 JYV524290 JOZ524290 JFD524290 IVH524290 ILL524290 IBP524290 HRT524290 HHX524290 GYB524290 GOF524290 GEJ524290 FUN524290 FKR524290 FAV524290 EQZ524290 EHD524290 DXH524290 DNL524290 DDP524290 CTT524290 CJX524290 CAB524290 BQF524290 BGJ524290 AWN524290 AMR524290 ACV524290 SZ524290 JD524290 H524290 WVP458754 WLT458754 WBX458754 VSB458754 VIF458754 UYJ458754 UON458754 UER458754 TUV458754 TKZ458754 TBD458754 SRH458754 SHL458754 RXP458754 RNT458754 RDX458754 QUB458754 QKF458754 QAJ458754 PQN458754 PGR458754 OWV458754 OMZ458754 ODD458754 NTH458754 NJL458754 MZP458754 MPT458754 MFX458754 LWB458754 LMF458754 LCJ458754 KSN458754 KIR458754 JYV458754 JOZ458754 JFD458754 IVH458754 ILL458754 IBP458754 HRT458754 HHX458754 GYB458754 GOF458754 GEJ458754 FUN458754 FKR458754 FAV458754 EQZ458754 EHD458754 DXH458754 DNL458754 DDP458754 CTT458754 CJX458754 CAB458754 BQF458754 BGJ458754 AWN458754 AMR458754 ACV458754 SZ458754 JD458754 H458754 WVP393218 WLT393218 WBX393218 VSB393218 VIF393218 UYJ393218 UON393218 UER393218 TUV393218 TKZ393218 TBD393218 SRH393218 SHL393218 RXP393218 RNT393218 RDX393218 QUB393218 QKF393218 QAJ393218 PQN393218 PGR393218 OWV393218 OMZ393218 ODD393218 NTH393218 NJL393218 MZP393218 MPT393218 MFX393218 LWB393218 LMF393218 LCJ393218 KSN393218 KIR393218 JYV393218 JOZ393218 JFD393218 IVH393218 ILL393218 IBP393218 HRT393218 HHX393218 GYB393218 GOF393218 GEJ393218 FUN393218 FKR393218 FAV393218 EQZ393218 EHD393218 DXH393218 DNL393218 DDP393218 CTT393218 CJX393218 CAB393218 BQF393218 BGJ393218 AWN393218 AMR393218 ACV393218 SZ393218 JD393218 H393218 WVP327682 WLT327682 WBX327682 VSB327682 VIF327682 UYJ327682 UON327682 UER327682 TUV327682 TKZ327682 TBD327682 SRH327682 SHL327682 RXP327682 RNT327682 RDX327682 QUB327682 QKF327682 QAJ327682 PQN327682 PGR327682 OWV327682 OMZ327682 ODD327682 NTH327682 NJL327682 MZP327682 MPT327682 MFX327682 LWB327682 LMF327682 LCJ327682 KSN327682 KIR327682 JYV327682 JOZ327682 JFD327682 IVH327682 ILL327682 IBP327682 HRT327682 HHX327682 GYB327682 GOF327682 GEJ327682 FUN327682 FKR327682 FAV327682 EQZ327682 EHD327682 DXH327682 DNL327682 DDP327682 CTT327682 CJX327682 CAB327682 BQF327682 BGJ327682 AWN327682 AMR327682 ACV327682 SZ327682 JD327682 H327682 WVP262146 WLT262146 WBX262146 VSB262146 VIF262146 UYJ262146 UON262146 UER262146 TUV262146 TKZ262146 TBD262146 SRH262146 SHL262146 RXP262146 RNT262146 RDX262146 QUB262146 QKF262146 QAJ262146 PQN262146 PGR262146 OWV262146 OMZ262146 ODD262146 NTH262146 NJL262146 MZP262146 MPT262146 MFX262146 LWB262146 LMF262146 LCJ262146 KSN262146 KIR262146 JYV262146 JOZ262146 JFD262146 IVH262146 ILL262146 IBP262146 HRT262146 HHX262146 GYB262146 GOF262146 GEJ262146 FUN262146 FKR262146 FAV262146 EQZ262146 EHD262146 DXH262146 DNL262146 DDP262146 CTT262146 CJX262146 CAB262146 BQF262146 BGJ262146 AWN262146 AMR262146 ACV262146 SZ262146 JD262146 H262146 WVP196610 WLT196610 WBX196610 VSB196610 VIF196610 UYJ196610 UON196610 UER196610 TUV196610 TKZ196610 TBD196610 SRH196610 SHL196610 RXP196610 RNT196610 RDX196610 QUB196610 QKF196610 QAJ196610 PQN196610 PGR196610 OWV196610 OMZ196610 ODD196610 NTH196610 NJL196610 MZP196610 MPT196610 MFX196610 LWB196610 LMF196610 LCJ196610 KSN196610 KIR196610 JYV196610 JOZ196610 JFD196610 IVH196610 ILL196610 IBP196610 HRT196610 HHX196610 GYB196610 GOF196610 GEJ196610 FUN196610 FKR196610 FAV196610 EQZ196610 EHD196610 DXH196610 DNL196610 DDP196610 CTT196610 CJX196610 CAB196610 BQF196610 BGJ196610 AWN196610 AMR196610 ACV196610 SZ196610 JD196610 H196610 WVP131074 WLT131074 WBX131074 VSB131074 VIF131074 UYJ131074 UON131074 UER131074 TUV131074 TKZ131074 TBD131074 SRH131074 SHL131074 RXP131074 RNT131074 RDX131074 QUB131074 QKF131074 QAJ131074 PQN131074 PGR131074 OWV131074 OMZ131074 ODD131074 NTH131074 NJL131074 MZP131074 MPT131074 MFX131074 LWB131074 LMF131074 LCJ131074 KSN131074 KIR131074 JYV131074 JOZ131074 JFD131074 IVH131074 ILL131074 IBP131074 HRT131074 HHX131074 GYB131074 GOF131074 GEJ131074 FUN131074 FKR131074 FAV131074 EQZ131074 EHD131074 DXH131074 DNL131074 DDP131074 CTT131074 CJX131074 CAB131074 BQF131074 BGJ131074 AWN131074 AMR131074 ACV131074 SZ131074 JD131074 H131074 WVP65538 WLT65538 WBX65538 VSB65538 VIF65538 UYJ65538 UON65538 UER65538 TUV65538 TKZ65538 TBD65538 SRH65538 SHL65538 RXP65538 RNT65538 RDX65538 QUB65538 QKF65538 QAJ65538 PQN65538 PGR65538 OWV65538 OMZ65538 ODD65538 NTH65538 NJL65538 MZP65538 MPT65538 MFX65538 LWB65538 LMF65538 LCJ65538 KSN65538 KIR65538 JYV65538 JOZ65538 JFD65538 IVH65538 ILL65538 IBP65538 HRT65538 HHX65538 GYB65538 GOF65538 GEJ65538 FUN65538 FKR65538 FAV65538 EQZ65538 EHD65538 DXH65538 DNL65538 DDP65538 CTT65538 CJX65538 CAB65538 BQF65538 BGJ65538 AWN65538 AMR65538 ACV65538 SZ65538 JD65538 H65538 WVS65520:WVS65535 WLW65520:WLW65535 WCA65520:WCA65535 VSE65520:VSE65535 VII65520:VII65535 UYM65520:UYM65535 UOQ65520:UOQ65535 UEU65520:UEU65535 TUY65520:TUY65535 TLC65520:TLC65535 TBG65520:TBG65535 SRK65520:SRK65535 SHO65520:SHO65535 RXS65520:RXS65535 RNW65520:RNW65535 REA65520:REA65535 QUE65520:QUE65535 QKI65520:QKI65535 QAM65520:QAM65535 PQQ65520:PQQ65535 PGU65520:PGU65535 OWY65520:OWY65535 ONC65520:ONC65535 ODG65520:ODG65535 NTK65520:NTK65535 NJO65520:NJO65535 MZS65520:MZS65535 MPW65520:MPW65535 MGA65520:MGA65535 LWE65520:LWE65535 LMI65520:LMI65535 LCM65520:LCM65535 KSQ65520:KSQ65535 KIU65520:KIU65535 JYY65520:JYY65535 JPC65520:JPC65535 JFG65520:JFG65535 IVK65520:IVK65535 ILO65520:ILO65535 IBS65520:IBS65535 HRW65520:HRW65535 HIA65520:HIA65535 GYE65520:GYE65535 GOI65520:GOI65535 GEM65520:GEM65535 FUQ65520:FUQ65535 FKU65520:FKU65535 FAY65520:FAY65535 ERC65520:ERC65535 EHG65520:EHG65535 DXK65520:DXK65535 DNO65520:DNO65535 DDS65520:DDS65535 CTW65520:CTW65535 CKA65520:CKA65535 CAE65520:CAE65535 BQI65520:BQI65535 BGM65520:BGM65535 AWQ65520:AWQ65535 AMU65520:AMU65535 ACY65520:ACY65535 TC65520:TC65535 JG65520:JG65535 L1 WVS1048560:WVS1048576 WLW1048560:WLW1048576 WCA1048560:WCA1048576 VSE1048560:VSE1048576 VII1048560:VII1048576 UYM1048560:UYM1048576 UOQ1048560:UOQ1048576 UEU1048560:UEU1048576 TUY1048560:TUY1048576 TLC1048560:TLC1048576 TBG1048560:TBG1048576 SRK1048560:SRK1048576 SHO1048560:SHO1048576 RXS1048560:RXS1048576 RNW1048560:RNW1048576 REA1048560:REA1048576 QUE1048560:QUE1048576 QKI1048560:QKI1048576 QAM1048560:QAM1048576 PQQ1048560:PQQ1048576 PGU1048560:PGU1048576 OWY1048560:OWY1048576 ONC1048560:ONC1048576 ODG1048560:ODG1048576 NTK1048560:NTK1048576 NJO1048560:NJO1048576 MZS1048560:MZS1048576 MPW1048560:MPW1048576 MGA1048560:MGA1048576 LWE1048560:LWE1048576 LMI1048560:LMI1048576 LCM1048560:LCM1048576 KSQ1048560:KSQ1048576 KIU1048560:KIU1048576 JYY1048560:JYY1048576 JPC1048560:JPC1048576 JFG1048560:JFG1048576 IVK1048560:IVK1048576 ILO1048560:ILO1048576 IBS1048560:IBS1048576 HRW1048560:HRW1048576 HIA1048560:HIA1048576 GYE1048560:GYE1048576 GOI1048560:GOI1048576 GEM1048560:GEM1048576 FUQ1048560:FUQ1048576 FKU1048560:FKU1048576 FAY1048560:FAY1048576 ERC1048560:ERC1048576 EHG1048560:EHG1048576 DXK1048560:DXK1048576 DNO1048560:DNO1048576 DDS1048560:DDS1048576 CTW1048560:CTW1048576 CKA1048560:CKA1048576 CAE1048560:CAE1048576 BQI1048560:BQI1048576 BGM1048560:BGM1048576 AWQ1048560:AWQ1048576 AMU1048560:AMU1048576 ACY1048560:ACY1048576 TC1048560:TC1048576 JG1048560:JG1048576 K1048560:K1048576 WVS983024:WVS983039 WLW983024:WLW983039 WCA983024:WCA983039 VSE983024:VSE983039 VII983024:VII983039 UYM983024:UYM983039 UOQ983024:UOQ983039 UEU983024:UEU983039 TUY983024:TUY983039 TLC983024:TLC983039 TBG983024:TBG983039 SRK983024:SRK983039 SHO983024:SHO983039 RXS983024:RXS983039 RNW983024:RNW983039 REA983024:REA983039 QUE983024:QUE983039 QKI983024:QKI983039 QAM983024:QAM983039 PQQ983024:PQQ983039 PGU983024:PGU983039 OWY983024:OWY983039 ONC983024:ONC983039 ODG983024:ODG983039 NTK983024:NTK983039 NJO983024:NJO983039 MZS983024:MZS983039 MPW983024:MPW983039 MGA983024:MGA983039 LWE983024:LWE983039 LMI983024:LMI983039 LCM983024:LCM983039 KSQ983024:KSQ983039 KIU983024:KIU983039 JYY983024:JYY983039 JPC983024:JPC983039 JFG983024:JFG983039 IVK983024:IVK983039 ILO983024:ILO983039 IBS983024:IBS983039 HRW983024:HRW983039 HIA983024:HIA983039 GYE983024:GYE983039 GOI983024:GOI983039 GEM983024:GEM983039 FUQ983024:FUQ983039 FKU983024:FKU983039 FAY983024:FAY983039 ERC983024:ERC983039 EHG983024:EHG983039 DXK983024:DXK983039 DNO983024:DNO983039 DDS983024:DDS983039 CTW983024:CTW983039 CKA983024:CKA983039 CAE983024:CAE983039 BQI983024:BQI983039 BGM983024:BGM983039 AWQ983024:AWQ983039 AMU983024:AMU983039 ACY983024:ACY983039 TC983024:TC983039 JG983024:JG983039 K983024:K983039 WVS917488:WVS917503 WLW917488:WLW917503 WCA917488:WCA917503 VSE917488:VSE917503 VII917488:VII917503 UYM917488:UYM917503 UOQ917488:UOQ917503 UEU917488:UEU917503 TUY917488:TUY917503 TLC917488:TLC917503 TBG917488:TBG917503 SRK917488:SRK917503 SHO917488:SHO917503 RXS917488:RXS917503 RNW917488:RNW917503 REA917488:REA917503 QUE917488:QUE917503 QKI917488:QKI917503 QAM917488:QAM917503 PQQ917488:PQQ917503 PGU917488:PGU917503 OWY917488:OWY917503 ONC917488:ONC917503 ODG917488:ODG917503 NTK917488:NTK917503 NJO917488:NJO917503 MZS917488:MZS917503 MPW917488:MPW917503 MGA917488:MGA917503 LWE917488:LWE917503 LMI917488:LMI917503 LCM917488:LCM917503 KSQ917488:KSQ917503 KIU917488:KIU917503 JYY917488:JYY917503 JPC917488:JPC917503 JFG917488:JFG917503 IVK917488:IVK917503 ILO917488:ILO917503 IBS917488:IBS917503 HRW917488:HRW917503 HIA917488:HIA917503 GYE917488:GYE917503 GOI917488:GOI917503 GEM917488:GEM917503 FUQ917488:FUQ917503 FKU917488:FKU917503 FAY917488:FAY917503 ERC917488:ERC917503 EHG917488:EHG917503 DXK917488:DXK917503 DNO917488:DNO917503 DDS917488:DDS917503 CTW917488:CTW917503 CKA917488:CKA917503 CAE917488:CAE917503 BQI917488:BQI917503 BGM917488:BGM917503 AWQ917488:AWQ917503 AMU917488:AMU917503 ACY917488:ACY917503 TC917488:TC917503 JG917488:JG917503 K917488:K917503 WVS851952:WVS851967 WLW851952:WLW851967 WCA851952:WCA851967 VSE851952:VSE851967 VII851952:VII851967 UYM851952:UYM851967 UOQ851952:UOQ851967 UEU851952:UEU851967 TUY851952:TUY851967 TLC851952:TLC851967 TBG851952:TBG851967 SRK851952:SRK851967 SHO851952:SHO851967 RXS851952:RXS851967 RNW851952:RNW851967 REA851952:REA851967 QUE851952:QUE851967 QKI851952:QKI851967 QAM851952:QAM851967 PQQ851952:PQQ851967 PGU851952:PGU851967 OWY851952:OWY851967 ONC851952:ONC851967 ODG851952:ODG851967 NTK851952:NTK851967 NJO851952:NJO851967 MZS851952:MZS851967 MPW851952:MPW851967 MGA851952:MGA851967 LWE851952:LWE851967 LMI851952:LMI851967 LCM851952:LCM851967 KSQ851952:KSQ851967 KIU851952:KIU851967 JYY851952:JYY851967 JPC851952:JPC851967 JFG851952:JFG851967 IVK851952:IVK851967 ILO851952:ILO851967 IBS851952:IBS851967 HRW851952:HRW851967 HIA851952:HIA851967 GYE851952:GYE851967 GOI851952:GOI851967 GEM851952:GEM851967 FUQ851952:FUQ851967 FKU851952:FKU851967 FAY851952:FAY851967 ERC851952:ERC851967 EHG851952:EHG851967 DXK851952:DXK851967 DNO851952:DNO851967 DDS851952:DDS851967 CTW851952:CTW851967 CKA851952:CKA851967 CAE851952:CAE851967 BQI851952:BQI851967 BGM851952:BGM851967 AWQ851952:AWQ851967 AMU851952:AMU851967 ACY851952:ACY851967 TC851952:TC851967 JG851952:JG851967 K851952:K851967 WVS786416:WVS786431 WLW786416:WLW786431 WCA786416:WCA786431 VSE786416:VSE786431 VII786416:VII786431 UYM786416:UYM786431 UOQ786416:UOQ786431 UEU786416:UEU786431 TUY786416:TUY786431 TLC786416:TLC786431 TBG786416:TBG786431 SRK786416:SRK786431 SHO786416:SHO786431 RXS786416:RXS786431 RNW786416:RNW786431 REA786416:REA786431 QUE786416:QUE786431 QKI786416:QKI786431 QAM786416:QAM786431 PQQ786416:PQQ786431 PGU786416:PGU786431 OWY786416:OWY786431 ONC786416:ONC786431 ODG786416:ODG786431 NTK786416:NTK786431 NJO786416:NJO786431 MZS786416:MZS786431 MPW786416:MPW786431 MGA786416:MGA786431 LWE786416:LWE786431 LMI786416:LMI786431 LCM786416:LCM786431 KSQ786416:KSQ786431 KIU786416:KIU786431 JYY786416:JYY786431 JPC786416:JPC786431 JFG786416:JFG786431 IVK786416:IVK786431 ILO786416:ILO786431 IBS786416:IBS786431 HRW786416:HRW786431 HIA786416:HIA786431 GYE786416:GYE786431 GOI786416:GOI786431 GEM786416:GEM786431 FUQ786416:FUQ786431 FKU786416:FKU786431 FAY786416:FAY786431 ERC786416:ERC786431 EHG786416:EHG786431 DXK786416:DXK786431 DNO786416:DNO786431 DDS786416:DDS786431 CTW786416:CTW786431 CKA786416:CKA786431 CAE786416:CAE786431 BQI786416:BQI786431 BGM786416:BGM786431 AWQ786416:AWQ786431 AMU786416:AMU786431 ACY786416:ACY786431 TC786416:TC786431 JG786416:JG786431 K786416:K786431 WVS720880:WVS720895 WLW720880:WLW720895 WCA720880:WCA720895 VSE720880:VSE720895 VII720880:VII720895 UYM720880:UYM720895 UOQ720880:UOQ720895 UEU720880:UEU720895 TUY720880:TUY720895 TLC720880:TLC720895 TBG720880:TBG720895 SRK720880:SRK720895 SHO720880:SHO720895 RXS720880:RXS720895 RNW720880:RNW720895 REA720880:REA720895 QUE720880:QUE720895 QKI720880:QKI720895 QAM720880:QAM720895 PQQ720880:PQQ720895 PGU720880:PGU720895 OWY720880:OWY720895 ONC720880:ONC720895 ODG720880:ODG720895 NTK720880:NTK720895 NJO720880:NJO720895 MZS720880:MZS720895 MPW720880:MPW720895 MGA720880:MGA720895 LWE720880:LWE720895 LMI720880:LMI720895 LCM720880:LCM720895 KSQ720880:KSQ720895 KIU720880:KIU720895 JYY720880:JYY720895 JPC720880:JPC720895 JFG720880:JFG720895 IVK720880:IVK720895 ILO720880:ILO720895 IBS720880:IBS720895 HRW720880:HRW720895 HIA720880:HIA720895 GYE720880:GYE720895 GOI720880:GOI720895 GEM720880:GEM720895 FUQ720880:FUQ720895 FKU720880:FKU720895 FAY720880:FAY720895 ERC720880:ERC720895 EHG720880:EHG720895 DXK720880:DXK720895 DNO720880:DNO720895 DDS720880:DDS720895 CTW720880:CTW720895 CKA720880:CKA720895 CAE720880:CAE720895 BQI720880:BQI720895 BGM720880:BGM720895 AWQ720880:AWQ720895 AMU720880:AMU720895 ACY720880:ACY720895 TC720880:TC720895 JG720880:JG720895 K720880:K720895 WVS655344:WVS655359 WLW655344:WLW655359 WCA655344:WCA655359 VSE655344:VSE655359 VII655344:VII655359 UYM655344:UYM655359 UOQ655344:UOQ655359 UEU655344:UEU655359 TUY655344:TUY655359 TLC655344:TLC655359 TBG655344:TBG655359 SRK655344:SRK655359 SHO655344:SHO655359 RXS655344:RXS655359 RNW655344:RNW655359 REA655344:REA655359 QUE655344:QUE655359 QKI655344:QKI655359 QAM655344:QAM655359 PQQ655344:PQQ655359 PGU655344:PGU655359 OWY655344:OWY655359 ONC655344:ONC655359 ODG655344:ODG655359 NTK655344:NTK655359 NJO655344:NJO655359 MZS655344:MZS655359 MPW655344:MPW655359 MGA655344:MGA655359 LWE655344:LWE655359 LMI655344:LMI655359 LCM655344:LCM655359 KSQ655344:KSQ655359 KIU655344:KIU655359 JYY655344:JYY655359 JPC655344:JPC655359 JFG655344:JFG655359 IVK655344:IVK655359 ILO655344:ILO655359 IBS655344:IBS655359 HRW655344:HRW655359 HIA655344:HIA655359 GYE655344:GYE655359 GOI655344:GOI655359 GEM655344:GEM655359 FUQ655344:FUQ655359 FKU655344:FKU655359 FAY655344:FAY655359 ERC655344:ERC655359 EHG655344:EHG655359 DXK655344:DXK655359 DNO655344:DNO655359 DDS655344:DDS655359 CTW655344:CTW655359 CKA655344:CKA655359 CAE655344:CAE655359 BQI655344:BQI655359 BGM655344:BGM655359 AWQ655344:AWQ655359 AMU655344:AMU655359 ACY655344:ACY655359 TC655344:TC655359 JG655344:JG655359 K655344:K655359 WVS589808:WVS589823 WLW589808:WLW589823 WCA589808:WCA589823 VSE589808:VSE589823 VII589808:VII589823 UYM589808:UYM589823 UOQ589808:UOQ589823 UEU589808:UEU589823 TUY589808:TUY589823 TLC589808:TLC589823 TBG589808:TBG589823 SRK589808:SRK589823 SHO589808:SHO589823 RXS589808:RXS589823 RNW589808:RNW589823 REA589808:REA589823 QUE589808:QUE589823 QKI589808:QKI589823 QAM589808:QAM589823 PQQ589808:PQQ589823 PGU589808:PGU589823 OWY589808:OWY589823 ONC589808:ONC589823 ODG589808:ODG589823 NTK589808:NTK589823 NJO589808:NJO589823 MZS589808:MZS589823 MPW589808:MPW589823 MGA589808:MGA589823 LWE589808:LWE589823 LMI589808:LMI589823 LCM589808:LCM589823 KSQ589808:KSQ589823 KIU589808:KIU589823 JYY589808:JYY589823 JPC589808:JPC589823 JFG589808:JFG589823 IVK589808:IVK589823 ILO589808:ILO589823 IBS589808:IBS589823 HRW589808:HRW589823 HIA589808:HIA589823 GYE589808:GYE589823 GOI589808:GOI589823 GEM589808:GEM589823 FUQ589808:FUQ589823 FKU589808:FKU589823 FAY589808:FAY589823 ERC589808:ERC589823 EHG589808:EHG589823 DXK589808:DXK589823 DNO589808:DNO589823 DDS589808:DDS589823 CTW589808:CTW589823 CKA589808:CKA589823 CAE589808:CAE589823 BQI589808:BQI589823 BGM589808:BGM589823 AWQ589808:AWQ589823 AMU589808:AMU589823 ACY589808:ACY589823 TC589808:TC589823 JG589808:JG589823 K589808:K589823 WVS524272:WVS524287 WLW524272:WLW524287 WCA524272:WCA524287 VSE524272:VSE524287 VII524272:VII524287 UYM524272:UYM524287 UOQ524272:UOQ524287 UEU524272:UEU524287 TUY524272:TUY524287 TLC524272:TLC524287 TBG524272:TBG524287 SRK524272:SRK524287 SHO524272:SHO524287 RXS524272:RXS524287 RNW524272:RNW524287 REA524272:REA524287 QUE524272:QUE524287 QKI524272:QKI524287 QAM524272:QAM524287 PQQ524272:PQQ524287 PGU524272:PGU524287 OWY524272:OWY524287 ONC524272:ONC524287 ODG524272:ODG524287 NTK524272:NTK524287 NJO524272:NJO524287 MZS524272:MZS524287 MPW524272:MPW524287 MGA524272:MGA524287 LWE524272:LWE524287 LMI524272:LMI524287 LCM524272:LCM524287 KSQ524272:KSQ524287 KIU524272:KIU524287 JYY524272:JYY524287 JPC524272:JPC524287 JFG524272:JFG524287 IVK524272:IVK524287 ILO524272:ILO524287 IBS524272:IBS524287 HRW524272:HRW524287 HIA524272:HIA524287 GYE524272:GYE524287 GOI524272:GOI524287 GEM524272:GEM524287 FUQ524272:FUQ524287 FKU524272:FKU524287 FAY524272:FAY524287 ERC524272:ERC524287 EHG524272:EHG524287 DXK524272:DXK524287 DNO524272:DNO524287 DDS524272:DDS524287 CTW524272:CTW524287 CKA524272:CKA524287 CAE524272:CAE524287 BQI524272:BQI524287 BGM524272:BGM524287 AWQ524272:AWQ524287 AMU524272:AMU524287 ACY524272:ACY524287 TC524272:TC524287 JG524272:JG524287 K524272:K524287 WVS458736:WVS458751 WLW458736:WLW458751 WCA458736:WCA458751 VSE458736:VSE458751 VII458736:VII458751 UYM458736:UYM458751 UOQ458736:UOQ458751 UEU458736:UEU458751 TUY458736:TUY458751 TLC458736:TLC458751 TBG458736:TBG458751 SRK458736:SRK458751 SHO458736:SHO458751 RXS458736:RXS458751 RNW458736:RNW458751 REA458736:REA458751 QUE458736:QUE458751 QKI458736:QKI458751 QAM458736:QAM458751 PQQ458736:PQQ458751 PGU458736:PGU458751 OWY458736:OWY458751 ONC458736:ONC458751 ODG458736:ODG458751 NTK458736:NTK458751 NJO458736:NJO458751 MZS458736:MZS458751 MPW458736:MPW458751 MGA458736:MGA458751 LWE458736:LWE458751 LMI458736:LMI458751 LCM458736:LCM458751 KSQ458736:KSQ458751 KIU458736:KIU458751 JYY458736:JYY458751 JPC458736:JPC458751 JFG458736:JFG458751 IVK458736:IVK458751 ILO458736:ILO458751 IBS458736:IBS458751 HRW458736:HRW458751 HIA458736:HIA458751 GYE458736:GYE458751 GOI458736:GOI458751 GEM458736:GEM458751 FUQ458736:FUQ458751 FKU458736:FKU458751 FAY458736:FAY458751 ERC458736:ERC458751 EHG458736:EHG458751 DXK458736:DXK458751 DNO458736:DNO458751 DDS458736:DDS458751 CTW458736:CTW458751 CKA458736:CKA458751 CAE458736:CAE458751 BQI458736:BQI458751 BGM458736:BGM458751 AWQ458736:AWQ458751 AMU458736:AMU458751 ACY458736:ACY458751 TC458736:TC458751 JG458736:JG458751 K458736:K458751 WVS393200:WVS393215 WLW393200:WLW393215 WCA393200:WCA393215 VSE393200:VSE393215 VII393200:VII393215 UYM393200:UYM393215 UOQ393200:UOQ393215 UEU393200:UEU393215 TUY393200:TUY393215 TLC393200:TLC393215 TBG393200:TBG393215 SRK393200:SRK393215 SHO393200:SHO393215 RXS393200:RXS393215 RNW393200:RNW393215 REA393200:REA393215 QUE393200:QUE393215 QKI393200:QKI393215 QAM393200:QAM393215 PQQ393200:PQQ393215 PGU393200:PGU393215 OWY393200:OWY393215 ONC393200:ONC393215 ODG393200:ODG393215 NTK393200:NTK393215 NJO393200:NJO393215 MZS393200:MZS393215 MPW393200:MPW393215 MGA393200:MGA393215 LWE393200:LWE393215 LMI393200:LMI393215 LCM393200:LCM393215 KSQ393200:KSQ393215 KIU393200:KIU393215 JYY393200:JYY393215 JPC393200:JPC393215 JFG393200:JFG393215 IVK393200:IVK393215 ILO393200:ILO393215 IBS393200:IBS393215 HRW393200:HRW393215 HIA393200:HIA393215 GYE393200:GYE393215 GOI393200:GOI393215 GEM393200:GEM393215 FUQ393200:FUQ393215 FKU393200:FKU393215 FAY393200:FAY393215 ERC393200:ERC393215 EHG393200:EHG393215 DXK393200:DXK393215 DNO393200:DNO393215 DDS393200:DDS393215 CTW393200:CTW393215 CKA393200:CKA393215 CAE393200:CAE393215 BQI393200:BQI393215 BGM393200:BGM393215 AWQ393200:AWQ393215 AMU393200:AMU393215 ACY393200:ACY393215 TC393200:TC393215 JG393200:JG393215 K393200:K393215 WVS327664:WVS327679 WLW327664:WLW327679 WCA327664:WCA327679 VSE327664:VSE327679 VII327664:VII327679 UYM327664:UYM327679 UOQ327664:UOQ327679 UEU327664:UEU327679 TUY327664:TUY327679 TLC327664:TLC327679 TBG327664:TBG327679 SRK327664:SRK327679 SHO327664:SHO327679 RXS327664:RXS327679 RNW327664:RNW327679 REA327664:REA327679 QUE327664:QUE327679 QKI327664:QKI327679 QAM327664:QAM327679 PQQ327664:PQQ327679 PGU327664:PGU327679 OWY327664:OWY327679 ONC327664:ONC327679 ODG327664:ODG327679 NTK327664:NTK327679 NJO327664:NJO327679 MZS327664:MZS327679 MPW327664:MPW327679 MGA327664:MGA327679 LWE327664:LWE327679 LMI327664:LMI327679 LCM327664:LCM327679 KSQ327664:KSQ327679 KIU327664:KIU327679 JYY327664:JYY327679 JPC327664:JPC327679 JFG327664:JFG327679 IVK327664:IVK327679 ILO327664:ILO327679 IBS327664:IBS327679 HRW327664:HRW327679 HIA327664:HIA327679 GYE327664:GYE327679 GOI327664:GOI327679 GEM327664:GEM327679 FUQ327664:FUQ327679 FKU327664:FKU327679 FAY327664:FAY327679 ERC327664:ERC327679 EHG327664:EHG327679 DXK327664:DXK327679 DNO327664:DNO327679 DDS327664:DDS327679 CTW327664:CTW327679 CKA327664:CKA327679 CAE327664:CAE327679 BQI327664:BQI327679 BGM327664:BGM327679 AWQ327664:AWQ327679 AMU327664:AMU327679 ACY327664:ACY327679 TC327664:TC327679 JG327664:JG327679 K327664:K327679 WVS262128:WVS262143 WLW262128:WLW262143 WCA262128:WCA262143 VSE262128:VSE262143 VII262128:VII262143 UYM262128:UYM262143 UOQ262128:UOQ262143 UEU262128:UEU262143 TUY262128:TUY262143 TLC262128:TLC262143 TBG262128:TBG262143 SRK262128:SRK262143 SHO262128:SHO262143 RXS262128:RXS262143 RNW262128:RNW262143 REA262128:REA262143 QUE262128:QUE262143 QKI262128:QKI262143 QAM262128:QAM262143 PQQ262128:PQQ262143 PGU262128:PGU262143 OWY262128:OWY262143 ONC262128:ONC262143 ODG262128:ODG262143 NTK262128:NTK262143 NJO262128:NJO262143 MZS262128:MZS262143 MPW262128:MPW262143 MGA262128:MGA262143 LWE262128:LWE262143 LMI262128:LMI262143 LCM262128:LCM262143 KSQ262128:KSQ262143 KIU262128:KIU262143 JYY262128:JYY262143 JPC262128:JPC262143 JFG262128:JFG262143 IVK262128:IVK262143 ILO262128:ILO262143 IBS262128:IBS262143 HRW262128:HRW262143 HIA262128:HIA262143 GYE262128:GYE262143 GOI262128:GOI262143 GEM262128:GEM262143 FUQ262128:FUQ262143 FKU262128:FKU262143 FAY262128:FAY262143 ERC262128:ERC262143 EHG262128:EHG262143 DXK262128:DXK262143 DNO262128:DNO262143 DDS262128:DDS262143 CTW262128:CTW262143 CKA262128:CKA262143 CAE262128:CAE262143 BQI262128:BQI262143 BGM262128:BGM262143 AWQ262128:AWQ262143 AMU262128:AMU262143 ACY262128:ACY262143 TC262128:TC262143 JG262128:JG262143 K262128:K262143 WVS196592:WVS196607 WLW196592:WLW196607 WCA196592:WCA196607 VSE196592:VSE196607 VII196592:VII196607 UYM196592:UYM196607 UOQ196592:UOQ196607 UEU196592:UEU196607 TUY196592:TUY196607 TLC196592:TLC196607 TBG196592:TBG196607 SRK196592:SRK196607 SHO196592:SHO196607 RXS196592:RXS196607 RNW196592:RNW196607 REA196592:REA196607 QUE196592:QUE196607 QKI196592:QKI196607 QAM196592:QAM196607 PQQ196592:PQQ196607 PGU196592:PGU196607 OWY196592:OWY196607 ONC196592:ONC196607 ODG196592:ODG196607 NTK196592:NTK196607 NJO196592:NJO196607 MZS196592:MZS196607 MPW196592:MPW196607 MGA196592:MGA196607 LWE196592:LWE196607 LMI196592:LMI196607 LCM196592:LCM196607 KSQ196592:KSQ196607 KIU196592:KIU196607 JYY196592:JYY196607 JPC196592:JPC196607 JFG196592:JFG196607 IVK196592:IVK196607 ILO196592:ILO196607 IBS196592:IBS196607 HRW196592:HRW196607 HIA196592:HIA196607 GYE196592:GYE196607 GOI196592:GOI196607 GEM196592:GEM196607 FUQ196592:FUQ196607 FKU196592:FKU196607 FAY196592:FAY196607 ERC196592:ERC196607 EHG196592:EHG196607 DXK196592:DXK196607 DNO196592:DNO196607 DDS196592:DDS196607 CTW196592:CTW196607 CKA196592:CKA196607 CAE196592:CAE196607 BQI196592:BQI196607 BGM196592:BGM196607 AWQ196592:AWQ196607 AMU196592:AMU196607 ACY196592:ACY196607 TC196592:TC196607 JG196592:JG196607 K196592:K196607 WVS131056:WVS131071 WLW131056:WLW131071 WCA131056:WCA131071 VSE131056:VSE131071 VII131056:VII131071 UYM131056:UYM131071 UOQ131056:UOQ131071 UEU131056:UEU131071 TUY131056:TUY131071 TLC131056:TLC131071 TBG131056:TBG131071 SRK131056:SRK131071 SHO131056:SHO131071 RXS131056:RXS131071 RNW131056:RNW131071 REA131056:REA131071 QUE131056:QUE131071 QKI131056:QKI131071 QAM131056:QAM131071 PQQ131056:PQQ131071 PGU131056:PGU131071 OWY131056:OWY131071 ONC131056:ONC131071 ODG131056:ODG131071 NTK131056:NTK131071 NJO131056:NJO131071 MZS131056:MZS131071 MPW131056:MPW131071 MGA131056:MGA131071 LWE131056:LWE131071 LMI131056:LMI131071 LCM131056:LCM131071 KSQ131056:KSQ131071 KIU131056:KIU131071 JYY131056:JYY131071 JPC131056:JPC131071 JFG131056:JFG131071 IVK131056:IVK131071 ILO131056:ILO131071 IBS131056:IBS131071 HRW131056:HRW131071 HIA131056:HIA131071 GYE131056:GYE131071 GOI131056:GOI131071 GEM131056:GEM131071 FUQ131056:FUQ131071 FKU131056:FKU131071 FAY131056:FAY131071 ERC131056:ERC131071 EHG131056:EHG131071 DXK131056:DXK131071 DNO131056:DNO131071 DDS131056:DDS131071 CTW131056:CTW131071 CKA131056:CKA131071 CAE131056:CAE131071 BQI131056:BQI131071 BGM131056:BGM131071 AWQ131056:AWQ131071 AMU131056:AMU131071 ACY131056:ACY131071 TC131056:TC131071 JG131056:JG131071 K131056:K131071" xr:uid="{00000000-0002-0000-1A00-000000000000}">
      <formula1>$A$65:$A$101</formula1>
    </dataValidation>
    <dataValidation type="list" allowBlank="1" showInputMessage="1" showErrorMessage="1" sqref="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xr:uid="{5F1A0BAF-C50E-432D-9EC3-D03A7F84D9C3}">
      <formula1>$A$68:$A$104</formula1>
    </dataValidation>
  </dataValidations>
  <hyperlinks>
    <hyperlink ref="M3" location="Contents!A1" display="Back" xr:uid="{BD4936BA-355A-4222-AD75-C1BC334D3A30}"/>
    <hyperlink ref="M2" location="'Table 25 Data'!A1" display="Go to Data" xr:uid="{7290D3CC-BF24-4470-B535-7AECD0A8E9E0}"/>
    <hyperlink ref="A32" location="Glossary!A1" display="Definition Glossay" xr:uid="{28CECDDE-BACF-44AC-BDDB-D89EDD177067}"/>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1">
    <pageSetUpPr autoPageBreaks="0"/>
  </sheetPr>
  <dimension ref="A1:AI101"/>
  <sheetViews>
    <sheetView topLeftCell="E1" workbookViewId="0">
      <pane ySplit="3" topLeftCell="A4" activePane="bottomLeft" state="frozen"/>
      <selection pane="bottomLeft" activeCell="K3" sqref="K3"/>
    </sheetView>
  </sheetViews>
  <sheetFormatPr defaultRowHeight="15" x14ac:dyDescent="0.25"/>
  <cols>
    <col min="1" max="1" width="11.42578125" style="1" customWidth="1"/>
    <col min="2" max="2" width="18.140625" style="1" customWidth="1"/>
    <col min="3" max="3" width="19" style="1" customWidth="1"/>
    <col min="4" max="4" width="16.7109375" style="1" customWidth="1"/>
    <col min="5" max="5" width="15" style="1" customWidth="1"/>
    <col min="6" max="7" width="12.7109375" style="1" customWidth="1"/>
    <col min="8" max="8" width="15.42578125" style="1" customWidth="1"/>
    <col min="9" max="9" width="12.42578125" style="1" customWidth="1"/>
    <col min="10" max="10" width="13.7109375" style="1" customWidth="1"/>
    <col min="11" max="11" width="17.7109375" style="1" customWidth="1"/>
    <col min="12" max="17" width="8.85546875" style="1"/>
    <col min="18" max="18" width="8.140625" style="1" customWidth="1"/>
    <col min="19" max="20" width="8.85546875" style="1"/>
    <col min="21" max="21" width="8.42578125" style="1" customWidth="1"/>
    <col min="22" max="25" width="8.85546875" style="1"/>
    <col min="26" max="35" width="0" style="1" hidden="1" customWidth="1"/>
    <col min="36" max="256" width="8.85546875" style="1"/>
    <col min="257" max="257" width="8.5703125" style="1" customWidth="1"/>
    <col min="258" max="258" width="18.140625" style="1" customWidth="1"/>
    <col min="259" max="259" width="19" style="1" customWidth="1"/>
    <col min="260" max="260" width="16.7109375" style="1" customWidth="1"/>
    <col min="261" max="261" width="15" style="1" customWidth="1"/>
    <col min="262" max="263" width="12.7109375" style="1" customWidth="1"/>
    <col min="264" max="264" width="10.28515625" style="1" customWidth="1"/>
    <col min="265" max="265" width="12.42578125" style="1" customWidth="1"/>
    <col min="266" max="266" width="13.7109375" style="1" customWidth="1"/>
    <col min="267" max="267" width="17.7109375" style="1" customWidth="1"/>
    <col min="268" max="273" width="8.85546875" style="1"/>
    <col min="274" max="274" width="8.140625" style="1" customWidth="1"/>
    <col min="275" max="276" width="8.85546875" style="1"/>
    <col min="277" max="277" width="8.42578125" style="1" customWidth="1"/>
    <col min="278" max="512" width="8.85546875" style="1"/>
    <col min="513" max="513" width="8.5703125" style="1" customWidth="1"/>
    <col min="514" max="514" width="18.140625" style="1" customWidth="1"/>
    <col min="515" max="515" width="19" style="1" customWidth="1"/>
    <col min="516" max="516" width="16.7109375" style="1" customWidth="1"/>
    <col min="517" max="517" width="15" style="1" customWidth="1"/>
    <col min="518" max="519" width="12.7109375" style="1" customWidth="1"/>
    <col min="520" max="520" width="10.28515625" style="1" customWidth="1"/>
    <col min="521" max="521" width="12.42578125" style="1" customWidth="1"/>
    <col min="522" max="522" width="13.7109375" style="1" customWidth="1"/>
    <col min="523" max="523" width="17.7109375" style="1" customWidth="1"/>
    <col min="524" max="529" width="8.85546875" style="1"/>
    <col min="530" max="530" width="8.140625" style="1" customWidth="1"/>
    <col min="531" max="532" width="8.85546875" style="1"/>
    <col min="533" max="533" width="8.42578125" style="1" customWidth="1"/>
    <col min="534" max="768" width="8.85546875" style="1"/>
    <col min="769" max="769" width="8.5703125" style="1" customWidth="1"/>
    <col min="770" max="770" width="18.140625" style="1" customWidth="1"/>
    <col min="771" max="771" width="19" style="1" customWidth="1"/>
    <col min="772" max="772" width="16.7109375" style="1" customWidth="1"/>
    <col min="773" max="773" width="15" style="1" customWidth="1"/>
    <col min="774" max="775" width="12.7109375" style="1" customWidth="1"/>
    <col min="776" max="776" width="10.28515625" style="1" customWidth="1"/>
    <col min="777" max="777" width="12.42578125" style="1" customWidth="1"/>
    <col min="778" max="778" width="13.7109375" style="1" customWidth="1"/>
    <col min="779" max="779" width="17.7109375" style="1" customWidth="1"/>
    <col min="780" max="785" width="8.85546875" style="1"/>
    <col min="786" max="786" width="8.140625" style="1" customWidth="1"/>
    <col min="787" max="788" width="8.85546875" style="1"/>
    <col min="789" max="789" width="8.42578125" style="1" customWidth="1"/>
    <col min="790" max="1024" width="8.85546875" style="1"/>
    <col min="1025" max="1025" width="8.5703125" style="1" customWidth="1"/>
    <col min="1026" max="1026" width="18.140625" style="1" customWidth="1"/>
    <col min="1027" max="1027" width="19" style="1" customWidth="1"/>
    <col min="1028" max="1028" width="16.7109375" style="1" customWidth="1"/>
    <col min="1029" max="1029" width="15" style="1" customWidth="1"/>
    <col min="1030" max="1031" width="12.7109375" style="1" customWidth="1"/>
    <col min="1032" max="1032" width="10.28515625" style="1" customWidth="1"/>
    <col min="1033" max="1033" width="12.42578125" style="1" customWidth="1"/>
    <col min="1034" max="1034" width="13.7109375" style="1" customWidth="1"/>
    <col min="1035" max="1035" width="17.7109375" style="1" customWidth="1"/>
    <col min="1036" max="1041" width="8.85546875" style="1"/>
    <col min="1042" max="1042" width="8.140625" style="1" customWidth="1"/>
    <col min="1043" max="1044" width="8.85546875" style="1"/>
    <col min="1045" max="1045" width="8.42578125" style="1" customWidth="1"/>
    <col min="1046" max="1280" width="8.85546875" style="1"/>
    <col min="1281" max="1281" width="8.5703125" style="1" customWidth="1"/>
    <col min="1282" max="1282" width="18.140625" style="1" customWidth="1"/>
    <col min="1283" max="1283" width="19" style="1" customWidth="1"/>
    <col min="1284" max="1284" width="16.7109375" style="1" customWidth="1"/>
    <col min="1285" max="1285" width="15" style="1" customWidth="1"/>
    <col min="1286" max="1287" width="12.7109375" style="1" customWidth="1"/>
    <col min="1288" max="1288" width="10.28515625" style="1" customWidth="1"/>
    <col min="1289" max="1289" width="12.42578125" style="1" customWidth="1"/>
    <col min="1290" max="1290" width="13.7109375" style="1" customWidth="1"/>
    <col min="1291" max="1291" width="17.7109375" style="1" customWidth="1"/>
    <col min="1292" max="1297" width="8.85546875" style="1"/>
    <col min="1298" max="1298" width="8.140625" style="1" customWidth="1"/>
    <col min="1299" max="1300" width="8.85546875" style="1"/>
    <col min="1301" max="1301" width="8.42578125" style="1" customWidth="1"/>
    <col min="1302" max="1536" width="8.85546875" style="1"/>
    <col min="1537" max="1537" width="8.5703125" style="1" customWidth="1"/>
    <col min="1538" max="1538" width="18.140625" style="1" customWidth="1"/>
    <col min="1539" max="1539" width="19" style="1" customWidth="1"/>
    <col min="1540" max="1540" width="16.7109375" style="1" customWidth="1"/>
    <col min="1541" max="1541" width="15" style="1" customWidth="1"/>
    <col min="1542" max="1543" width="12.7109375" style="1" customWidth="1"/>
    <col min="1544" max="1544" width="10.28515625" style="1" customWidth="1"/>
    <col min="1545" max="1545" width="12.42578125" style="1" customWidth="1"/>
    <col min="1546" max="1546" width="13.7109375" style="1" customWidth="1"/>
    <col min="1547" max="1547" width="17.7109375" style="1" customWidth="1"/>
    <col min="1548" max="1553" width="8.85546875" style="1"/>
    <col min="1554" max="1554" width="8.140625" style="1" customWidth="1"/>
    <col min="1555" max="1556" width="8.85546875" style="1"/>
    <col min="1557" max="1557" width="8.42578125" style="1" customWidth="1"/>
    <col min="1558" max="1792" width="8.85546875" style="1"/>
    <col min="1793" max="1793" width="8.5703125" style="1" customWidth="1"/>
    <col min="1794" max="1794" width="18.140625" style="1" customWidth="1"/>
    <col min="1795" max="1795" width="19" style="1" customWidth="1"/>
    <col min="1796" max="1796" width="16.7109375" style="1" customWidth="1"/>
    <col min="1797" max="1797" width="15" style="1" customWidth="1"/>
    <col min="1798" max="1799" width="12.7109375" style="1" customWidth="1"/>
    <col min="1800" max="1800" width="10.28515625" style="1" customWidth="1"/>
    <col min="1801" max="1801" width="12.42578125" style="1" customWidth="1"/>
    <col min="1802" max="1802" width="13.7109375" style="1" customWidth="1"/>
    <col min="1803" max="1803" width="17.7109375" style="1" customWidth="1"/>
    <col min="1804" max="1809" width="8.85546875" style="1"/>
    <col min="1810" max="1810" width="8.140625" style="1" customWidth="1"/>
    <col min="1811" max="1812" width="8.85546875" style="1"/>
    <col min="1813" max="1813" width="8.42578125" style="1" customWidth="1"/>
    <col min="1814" max="2048" width="8.85546875" style="1"/>
    <col min="2049" max="2049" width="8.5703125" style="1" customWidth="1"/>
    <col min="2050" max="2050" width="18.140625" style="1" customWidth="1"/>
    <col min="2051" max="2051" width="19" style="1" customWidth="1"/>
    <col min="2052" max="2052" width="16.7109375" style="1" customWidth="1"/>
    <col min="2053" max="2053" width="15" style="1" customWidth="1"/>
    <col min="2054" max="2055" width="12.7109375" style="1" customWidth="1"/>
    <col min="2056" max="2056" width="10.28515625" style="1" customWidth="1"/>
    <col min="2057" max="2057" width="12.42578125" style="1" customWidth="1"/>
    <col min="2058" max="2058" width="13.7109375" style="1" customWidth="1"/>
    <col min="2059" max="2059" width="17.7109375" style="1" customWidth="1"/>
    <col min="2060" max="2065" width="8.85546875" style="1"/>
    <col min="2066" max="2066" width="8.140625" style="1" customWidth="1"/>
    <col min="2067" max="2068" width="8.85546875" style="1"/>
    <col min="2069" max="2069" width="8.42578125" style="1" customWidth="1"/>
    <col min="2070" max="2304" width="8.85546875" style="1"/>
    <col min="2305" max="2305" width="8.5703125" style="1" customWidth="1"/>
    <col min="2306" max="2306" width="18.140625" style="1" customWidth="1"/>
    <col min="2307" max="2307" width="19" style="1" customWidth="1"/>
    <col min="2308" max="2308" width="16.7109375" style="1" customWidth="1"/>
    <col min="2309" max="2309" width="15" style="1" customWidth="1"/>
    <col min="2310" max="2311" width="12.7109375" style="1" customWidth="1"/>
    <col min="2312" max="2312" width="10.28515625" style="1" customWidth="1"/>
    <col min="2313" max="2313" width="12.42578125" style="1" customWidth="1"/>
    <col min="2314" max="2314" width="13.7109375" style="1" customWidth="1"/>
    <col min="2315" max="2315" width="17.7109375" style="1" customWidth="1"/>
    <col min="2316" max="2321" width="8.85546875" style="1"/>
    <col min="2322" max="2322" width="8.140625" style="1" customWidth="1"/>
    <col min="2323" max="2324" width="8.85546875" style="1"/>
    <col min="2325" max="2325" width="8.42578125" style="1" customWidth="1"/>
    <col min="2326" max="2560" width="8.85546875" style="1"/>
    <col min="2561" max="2561" width="8.5703125" style="1" customWidth="1"/>
    <col min="2562" max="2562" width="18.140625" style="1" customWidth="1"/>
    <col min="2563" max="2563" width="19" style="1" customWidth="1"/>
    <col min="2564" max="2564" width="16.7109375" style="1" customWidth="1"/>
    <col min="2565" max="2565" width="15" style="1" customWidth="1"/>
    <col min="2566" max="2567" width="12.7109375" style="1" customWidth="1"/>
    <col min="2568" max="2568" width="10.28515625" style="1" customWidth="1"/>
    <col min="2569" max="2569" width="12.42578125" style="1" customWidth="1"/>
    <col min="2570" max="2570" width="13.7109375" style="1" customWidth="1"/>
    <col min="2571" max="2571" width="17.7109375" style="1" customWidth="1"/>
    <col min="2572" max="2577" width="8.85546875" style="1"/>
    <col min="2578" max="2578" width="8.140625" style="1" customWidth="1"/>
    <col min="2579" max="2580" width="8.85546875" style="1"/>
    <col min="2581" max="2581" width="8.42578125" style="1" customWidth="1"/>
    <col min="2582" max="2816" width="8.85546875" style="1"/>
    <col min="2817" max="2817" width="8.5703125" style="1" customWidth="1"/>
    <col min="2818" max="2818" width="18.140625" style="1" customWidth="1"/>
    <col min="2819" max="2819" width="19" style="1" customWidth="1"/>
    <col min="2820" max="2820" width="16.7109375" style="1" customWidth="1"/>
    <col min="2821" max="2821" width="15" style="1" customWidth="1"/>
    <col min="2822" max="2823" width="12.7109375" style="1" customWidth="1"/>
    <col min="2824" max="2824" width="10.28515625" style="1" customWidth="1"/>
    <col min="2825" max="2825" width="12.42578125" style="1" customWidth="1"/>
    <col min="2826" max="2826" width="13.7109375" style="1" customWidth="1"/>
    <col min="2827" max="2827" width="17.7109375" style="1" customWidth="1"/>
    <col min="2828" max="2833" width="8.85546875" style="1"/>
    <col min="2834" max="2834" width="8.140625" style="1" customWidth="1"/>
    <col min="2835" max="2836" width="8.85546875" style="1"/>
    <col min="2837" max="2837" width="8.42578125" style="1" customWidth="1"/>
    <col min="2838" max="3072" width="8.85546875" style="1"/>
    <col min="3073" max="3073" width="8.5703125" style="1" customWidth="1"/>
    <col min="3074" max="3074" width="18.140625" style="1" customWidth="1"/>
    <col min="3075" max="3075" width="19" style="1" customWidth="1"/>
    <col min="3076" max="3076" width="16.7109375" style="1" customWidth="1"/>
    <col min="3077" max="3077" width="15" style="1" customWidth="1"/>
    <col min="3078" max="3079" width="12.7109375" style="1" customWidth="1"/>
    <col min="3080" max="3080" width="10.28515625" style="1" customWidth="1"/>
    <col min="3081" max="3081" width="12.42578125" style="1" customWidth="1"/>
    <col min="3082" max="3082" width="13.7109375" style="1" customWidth="1"/>
    <col min="3083" max="3083" width="17.7109375" style="1" customWidth="1"/>
    <col min="3084" max="3089" width="8.85546875" style="1"/>
    <col min="3090" max="3090" width="8.140625" style="1" customWidth="1"/>
    <col min="3091" max="3092" width="8.85546875" style="1"/>
    <col min="3093" max="3093" width="8.42578125" style="1" customWidth="1"/>
    <col min="3094" max="3328" width="8.85546875" style="1"/>
    <col min="3329" max="3329" width="8.5703125" style="1" customWidth="1"/>
    <col min="3330" max="3330" width="18.140625" style="1" customWidth="1"/>
    <col min="3331" max="3331" width="19" style="1" customWidth="1"/>
    <col min="3332" max="3332" width="16.7109375" style="1" customWidth="1"/>
    <col min="3333" max="3333" width="15" style="1" customWidth="1"/>
    <col min="3334" max="3335" width="12.7109375" style="1" customWidth="1"/>
    <col min="3336" max="3336" width="10.28515625" style="1" customWidth="1"/>
    <col min="3337" max="3337" width="12.42578125" style="1" customWidth="1"/>
    <col min="3338" max="3338" width="13.7109375" style="1" customWidth="1"/>
    <col min="3339" max="3339" width="17.7109375" style="1" customWidth="1"/>
    <col min="3340" max="3345" width="8.85546875" style="1"/>
    <col min="3346" max="3346" width="8.140625" style="1" customWidth="1"/>
    <col min="3347" max="3348" width="8.85546875" style="1"/>
    <col min="3349" max="3349" width="8.42578125" style="1" customWidth="1"/>
    <col min="3350" max="3584" width="8.85546875" style="1"/>
    <col min="3585" max="3585" width="8.5703125" style="1" customWidth="1"/>
    <col min="3586" max="3586" width="18.140625" style="1" customWidth="1"/>
    <col min="3587" max="3587" width="19" style="1" customWidth="1"/>
    <col min="3588" max="3588" width="16.7109375" style="1" customWidth="1"/>
    <col min="3589" max="3589" width="15" style="1" customWidth="1"/>
    <col min="3590" max="3591" width="12.7109375" style="1" customWidth="1"/>
    <col min="3592" max="3592" width="10.28515625" style="1" customWidth="1"/>
    <col min="3593" max="3593" width="12.42578125" style="1" customWidth="1"/>
    <col min="3594" max="3594" width="13.7109375" style="1" customWidth="1"/>
    <col min="3595" max="3595" width="17.7109375" style="1" customWidth="1"/>
    <col min="3596" max="3601" width="8.85546875" style="1"/>
    <col min="3602" max="3602" width="8.140625" style="1" customWidth="1"/>
    <col min="3603" max="3604" width="8.85546875" style="1"/>
    <col min="3605" max="3605" width="8.42578125" style="1" customWidth="1"/>
    <col min="3606" max="3840" width="8.85546875" style="1"/>
    <col min="3841" max="3841" width="8.5703125" style="1" customWidth="1"/>
    <col min="3842" max="3842" width="18.140625" style="1" customWidth="1"/>
    <col min="3843" max="3843" width="19" style="1" customWidth="1"/>
    <col min="3844" max="3844" width="16.7109375" style="1" customWidth="1"/>
    <col min="3845" max="3845" width="15" style="1" customWidth="1"/>
    <col min="3846" max="3847" width="12.7109375" style="1" customWidth="1"/>
    <col min="3848" max="3848" width="10.28515625" style="1" customWidth="1"/>
    <col min="3849" max="3849" width="12.42578125" style="1" customWidth="1"/>
    <col min="3850" max="3850" width="13.7109375" style="1" customWidth="1"/>
    <col min="3851" max="3851" width="17.7109375" style="1" customWidth="1"/>
    <col min="3852" max="3857" width="8.85546875" style="1"/>
    <col min="3858" max="3858" width="8.140625" style="1" customWidth="1"/>
    <col min="3859" max="3860" width="8.85546875" style="1"/>
    <col min="3861" max="3861" width="8.42578125" style="1" customWidth="1"/>
    <col min="3862" max="4096" width="8.85546875" style="1"/>
    <col min="4097" max="4097" width="8.5703125" style="1" customWidth="1"/>
    <col min="4098" max="4098" width="18.140625" style="1" customWidth="1"/>
    <col min="4099" max="4099" width="19" style="1" customWidth="1"/>
    <col min="4100" max="4100" width="16.7109375" style="1" customWidth="1"/>
    <col min="4101" max="4101" width="15" style="1" customWidth="1"/>
    <col min="4102" max="4103" width="12.7109375" style="1" customWidth="1"/>
    <col min="4104" max="4104" width="10.28515625" style="1" customWidth="1"/>
    <col min="4105" max="4105" width="12.42578125" style="1" customWidth="1"/>
    <col min="4106" max="4106" width="13.7109375" style="1" customWidth="1"/>
    <col min="4107" max="4107" width="17.7109375" style="1" customWidth="1"/>
    <col min="4108" max="4113" width="8.85546875" style="1"/>
    <col min="4114" max="4114" width="8.140625" style="1" customWidth="1"/>
    <col min="4115" max="4116" width="8.85546875" style="1"/>
    <col min="4117" max="4117" width="8.42578125" style="1" customWidth="1"/>
    <col min="4118" max="4352" width="8.85546875" style="1"/>
    <col min="4353" max="4353" width="8.5703125" style="1" customWidth="1"/>
    <col min="4354" max="4354" width="18.140625" style="1" customWidth="1"/>
    <col min="4355" max="4355" width="19" style="1" customWidth="1"/>
    <col min="4356" max="4356" width="16.7109375" style="1" customWidth="1"/>
    <col min="4357" max="4357" width="15" style="1" customWidth="1"/>
    <col min="4358" max="4359" width="12.7109375" style="1" customWidth="1"/>
    <col min="4360" max="4360" width="10.28515625" style="1" customWidth="1"/>
    <col min="4361" max="4361" width="12.42578125" style="1" customWidth="1"/>
    <col min="4362" max="4362" width="13.7109375" style="1" customWidth="1"/>
    <col min="4363" max="4363" width="17.7109375" style="1" customWidth="1"/>
    <col min="4364" max="4369" width="8.85546875" style="1"/>
    <col min="4370" max="4370" width="8.140625" style="1" customWidth="1"/>
    <col min="4371" max="4372" width="8.85546875" style="1"/>
    <col min="4373" max="4373" width="8.42578125" style="1" customWidth="1"/>
    <col min="4374" max="4608" width="8.85546875" style="1"/>
    <col min="4609" max="4609" width="8.5703125" style="1" customWidth="1"/>
    <col min="4610" max="4610" width="18.140625" style="1" customWidth="1"/>
    <col min="4611" max="4611" width="19" style="1" customWidth="1"/>
    <col min="4612" max="4612" width="16.7109375" style="1" customWidth="1"/>
    <col min="4613" max="4613" width="15" style="1" customWidth="1"/>
    <col min="4614" max="4615" width="12.7109375" style="1" customWidth="1"/>
    <col min="4616" max="4616" width="10.28515625" style="1" customWidth="1"/>
    <col min="4617" max="4617" width="12.42578125" style="1" customWidth="1"/>
    <col min="4618" max="4618" width="13.7109375" style="1" customWidth="1"/>
    <col min="4619" max="4619" width="17.7109375" style="1" customWidth="1"/>
    <col min="4620" max="4625" width="8.85546875" style="1"/>
    <col min="4626" max="4626" width="8.140625" style="1" customWidth="1"/>
    <col min="4627" max="4628" width="8.85546875" style="1"/>
    <col min="4629" max="4629" width="8.42578125" style="1" customWidth="1"/>
    <col min="4630" max="4864" width="8.85546875" style="1"/>
    <col min="4865" max="4865" width="8.5703125" style="1" customWidth="1"/>
    <col min="4866" max="4866" width="18.140625" style="1" customWidth="1"/>
    <col min="4867" max="4867" width="19" style="1" customWidth="1"/>
    <col min="4868" max="4868" width="16.7109375" style="1" customWidth="1"/>
    <col min="4869" max="4869" width="15" style="1" customWidth="1"/>
    <col min="4870" max="4871" width="12.7109375" style="1" customWidth="1"/>
    <col min="4872" max="4872" width="10.28515625" style="1" customWidth="1"/>
    <col min="4873" max="4873" width="12.42578125" style="1" customWidth="1"/>
    <col min="4874" max="4874" width="13.7109375" style="1" customWidth="1"/>
    <col min="4875" max="4875" width="17.7109375" style="1" customWidth="1"/>
    <col min="4876" max="4881" width="8.85546875" style="1"/>
    <col min="4882" max="4882" width="8.140625" style="1" customWidth="1"/>
    <col min="4883" max="4884" width="8.85546875" style="1"/>
    <col min="4885" max="4885" width="8.42578125" style="1" customWidth="1"/>
    <col min="4886" max="5120" width="8.85546875" style="1"/>
    <col min="5121" max="5121" width="8.5703125" style="1" customWidth="1"/>
    <col min="5122" max="5122" width="18.140625" style="1" customWidth="1"/>
    <col min="5123" max="5123" width="19" style="1" customWidth="1"/>
    <col min="5124" max="5124" width="16.7109375" style="1" customWidth="1"/>
    <col min="5125" max="5125" width="15" style="1" customWidth="1"/>
    <col min="5126" max="5127" width="12.7109375" style="1" customWidth="1"/>
    <col min="5128" max="5128" width="10.28515625" style="1" customWidth="1"/>
    <col min="5129" max="5129" width="12.42578125" style="1" customWidth="1"/>
    <col min="5130" max="5130" width="13.7109375" style="1" customWidth="1"/>
    <col min="5131" max="5131" width="17.7109375" style="1" customWidth="1"/>
    <col min="5132" max="5137" width="8.85546875" style="1"/>
    <col min="5138" max="5138" width="8.140625" style="1" customWidth="1"/>
    <col min="5139" max="5140" width="8.85546875" style="1"/>
    <col min="5141" max="5141" width="8.42578125" style="1" customWidth="1"/>
    <col min="5142" max="5376" width="8.85546875" style="1"/>
    <col min="5377" max="5377" width="8.5703125" style="1" customWidth="1"/>
    <col min="5378" max="5378" width="18.140625" style="1" customWidth="1"/>
    <col min="5379" max="5379" width="19" style="1" customWidth="1"/>
    <col min="5380" max="5380" width="16.7109375" style="1" customWidth="1"/>
    <col min="5381" max="5381" width="15" style="1" customWidth="1"/>
    <col min="5382" max="5383" width="12.7109375" style="1" customWidth="1"/>
    <col min="5384" max="5384" width="10.28515625" style="1" customWidth="1"/>
    <col min="5385" max="5385" width="12.42578125" style="1" customWidth="1"/>
    <col min="5386" max="5386" width="13.7109375" style="1" customWidth="1"/>
    <col min="5387" max="5387" width="17.7109375" style="1" customWidth="1"/>
    <col min="5388" max="5393" width="8.85546875" style="1"/>
    <col min="5394" max="5394" width="8.140625" style="1" customWidth="1"/>
    <col min="5395" max="5396" width="8.85546875" style="1"/>
    <col min="5397" max="5397" width="8.42578125" style="1" customWidth="1"/>
    <col min="5398" max="5632" width="8.85546875" style="1"/>
    <col min="5633" max="5633" width="8.5703125" style="1" customWidth="1"/>
    <col min="5634" max="5634" width="18.140625" style="1" customWidth="1"/>
    <col min="5635" max="5635" width="19" style="1" customWidth="1"/>
    <col min="5636" max="5636" width="16.7109375" style="1" customWidth="1"/>
    <col min="5637" max="5637" width="15" style="1" customWidth="1"/>
    <col min="5638" max="5639" width="12.7109375" style="1" customWidth="1"/>
    <col min="5640" max="5640" width="10.28515625" style="1" customWidth="1"/>
    <col min="5641" max="5641" width="12.42578125" style="1" customWidth="1"/>
    <col min="5642" max="5642" width="13.7109375" style="1" customWidth="1"/>
    <col min="5643" max="5643" width="17.7109375" style="1" customWidth="1"/>
    <col min="5644" max="5649" width="8.85546875" style="1"/>
    <col min="5650" max="5650" width="8.140625" style="1" customWidth="1"/>
    <col min="5651" max="5652" width="8.85546875" style="1"/>
    <col min="5653" max="5653" width="8.42578125" style="1" customWidth="1"/>
    <col min="5654" max="5888" width="8.85546875" style="1"/>
    <col min="5889" max="5889" width="8.5703125" style="1" customWidth="1"/>
    <col min="5890" max="5890" width="18.140625" style="1" customWidth="1"/>
    <col min="5891" max="5891" width="19" style="1" customWidth="1"/>
    <col min="5892" max="5892" width="16.7109375" style="1" customWidth="1"/>
    <col min="5893" max="5893" width="15" style="1" customWidth="1"/>
    <col min="5894" max="5895" width="12.7109375" style="1" customWidth="1"/>
    <col min="5896" max="5896" width="10.28515625" style="1" customWidth="1"/>
    <col min="5897" max="5897" width="12.42578125" style="1" customWidth="1"/>
    <col min="5898" max="5898" width="13.7109375" style="1" customWidth="1"/>
    <col min="5899" max="5899" width="17.7109375" style="1" customWidth="1"/>
    <col min="5900" max="5905" width="8.85546875" style="1"/>
    <col min="5906" max="5906" width="8.140625" style="1" customWidth="1"/>
    <col min="5907" max="5908" width="8.85546875" style="1"/>
    <col min="5909" max="5909" width="8.42578125" style="1" customWidth="1"/>
    <col min="5910" max="6144" width="8.85546875" style="1"/>
    <col min="6145" max="6145" width="8.5703125" style="1" customWidth="1"/>
    <col min="6146" max="6146" width="18.140625" style="1" customWidth="1"/>
    <col min="6147" max="6147" width="19" style="1" customWidth="1"/>
    <col min="6148" max="6148" width="16.7109375" style="1" customWidth="1"/>
    <col min="6149" max="6149" width="15" style="1" customWidth="1"/>
    <col min="6150" max="6151" width="12.7109375" style="1" customWidth="1"/>
    <col min="6152" max="6152" width="10.28515625" style="1" customWidth="1"/>
    <col min="6153" max="6153" width="12.42578125" style="1" customWidth="1"/>
    <col min="6154" max="6154" width="13.7109375" style="1" customWidth="1"/>
    <col min="6155" max="6155" width="17.7109375" style="1" customWidth="1"/>
    <col min="6156" max="6161" width="8.85546875" style="1"/>
    <col min="6162" max="6162" width="8.140625" style="1" customWidth="1"/>
    <col min="6163" max="6164" width="8.85546875" style="1"/>
    <col min="6165" max="6165" width="8.42578125" style="1" customWidth="1"/>
    <col min="6166" max="6400" width="8.85546875" style="1"/>
    <col min="6401" max="6401" width="8.5703125" style="1" customWidth="1"/>
    <col min="6402" max="6402" width="18.140625" style="1" customWidth="1"/>
    <col min="6403" max="6403" width="19" style="1" customWidth="1"/>
    <col min="6404" max="6404" width="16.7109375" style="1" customWidth="1"/>
    <col min="6405" max="6405" width="15" style="1" customWidth="1"/>
    <col min="6406" max="6407" width="12.7109375" style="1" customWidth="1"/>
    <col min="6408" max="6408" width="10.28515625" style="1" customWidth="1"/>
    <col min="6409" max="6409" width="12.42578125" style="1" customWidth="1"/>
    <col min="6410" max="6410" width="13.7109375" style="1" customWidth="1"/>
    <col min="6411" max="6411" width="17.7109375" style="1" customWidth="1"/>
    <col min="6412" max="6417" width="8.85546875" style="1"/>
    <col min="6418" max="6418" width="8.140625" style="1" customWidth="1"/>
    <col min="6419" max="6420" width="8.85546875" style="1"/>
    <col min="6421" max="6421" width="8.42578125" style="1" customWidth="1"/>
    <col min="6422" max="6656" width="8.85546875" style="1"/>
    <col min="6657" max="6657" width="8.5703125" style="1" customWidth="1"/>
    <col min="6658" max="6658" width="18.140625" style="1" customWidth="1"/>
    <col min="6659" max="6659" width="19" style="1" customWidth="1"/>
    <col min="6660" max="6660" width="16.7109375" style="1" customWidth="1"/>
    <col min="6661" max="6661" width="15" style="1" customWidth="1"/>
    <col min="6662" max="6663" width="12.7109375" style="1" customWidth="1"/>
    <col min="6664" max="6664" width="10.28515625" style="1" customWidth="1"/>
    <col min="6665" max="6665" width="12.42578125" style="1" customWidth="1"/>
    <col min="6666" max="6666" width="13.7109375" style="1" customWidth="1"/>
    <col min="6667" max="6667" width="17.7109375" style="1" customWidth="1"/>
    <col min="6668" max="6673" width="8.85546875" style="1"/>
    <col min="6674" max="6674" width="8.140625" style="1" customWidth="1"/>
    <col min="6675" max="6676" width="8.85546875" style="1"/>
    <col min="6677" max="6677" width="8.42578125" style="1" customWidth="1"/>
    <col min="6678" max="6912" width="8.85546875" style="1"/>
    <col min="6913" max="6913" width="8.5703125" style="1" customWidth="1"/>
    <col min="6914" max="6914" width="18.140625" style="1" customWidth="1"/>
    <col min="6915" max="6915" width="19" style="1" customWidth="1"/>
    <col min="6916" max="6916" width="16.7109375" style="1" customWidth="1"/>
    <col min="6917" max="6917" width="15" style="1" customWidth="1"/>
    <col min="6918" max="6919" width="12.7109375" style="1" customWidth="1"/>
    <col min="6920" max="6920" width="10.28515625" style="1" customWidth="1"/>
    <col min="6921" max="6921" width="12.42578125" style="1" customWidth="1"/>
    <col min="6922" max="6922" width="13.7109375" style="1" customWidth="1"/>
    <col min="6923" max="6923" width="17.7109375" style="1" customWidth="1"/>
    <col min="6924" max="6929" width="8.85546875" style="1"/>
    <col min="6930" max="6930" width="8.140625" style="1" customWidth="1"/>
    <col min="6931" max="6932" width="8.85546875" style="1"/>
    <col min="6933" max="6933" width="8.42578125" style="1" customWidth="1"/>
    <col min="6934" max="7168" width="8.85546875" style="1"/>
    <col min="7169" max="7169" width="8.5703125" style="1" customWidth="1"/>
    <col min="7170" max="7170" width="18.140625" style="1" customWidth="1"/>
    <col min="7171" max="7171" width="19" style="1" customWidth="1"/>
    <col min="7172" max="7172" width="16.7109375" style="1" customWidth="1"/>
    <col min="7173" max="7173" width="15" style="1" customWidth="1"/>
    <col min="7174" max="7175" width="12.7109375" style="1" customWidth="1"/>
    <col min="7176" max="7176" width="10.28515625" style="1" customWidth="1"/>
    <col min="7177" max="7177" width="12.42578125" style="1" customWidth="1"/>
    <col min="7178" max="7178" width="13.7109375" style="1" customWidth="1"/>
    <col min="7179" max="7179" width="17.7109375" style="1" customWidth="1"/>
    <col min="7180" max="7185" width="8.85546875" style="1"/>
    <col min="7186" max="7186" width="8.140625" style="1" customWidth="1"/>
    <col min="7187" max="7188" width="8.85546875" style="1"/>
    <col min="7189" max="7189" width="8.42578125" style="1" customWidth="1"/>
    <col min="7190" max="7424" width="8.85546875" style="1"/>
    <col min="7425" max="7425" width="8.5703125" style="1" customWidth="1"/>
    <col min="7426" max="7426" width="18.140625" style="1" customWidth="1"/>
    <col min="7427" max="7427" width="19" style="1" customWidth="1"/>
    <col min="7428" max="7428" width="16.7109375" style="1" customWidth="1"/>
    <col min="7429" max="7429" width="15" style="1" customWidth="1"/>
    <col min="7430" max="7431" width="12.7109375" style="1" customWidth="1"/>
    <col min="7432" max="7432" width="10.28515625" style="1" customWidth="1"/>
    <col min="7433" max="7433" width="12.42578125" style="1" customWidth="1"/>
    <col min="7434" max="7434" width="13.7109375" style="1" customWidth="1"/>
    <col min="7435" max="7435" width="17.7109375" style="1" customWidth="1"/>
    <col min="7436" max="7441" width="8.85546875" style="1"/>
    <col min="7442" max="7442" width="8.140625" style="1" customWidth="1"/>
    <col min="7443" max="7444" width="8.85546875" style="1"/>
    <col min="7445" max="7445" width="8.42578125" style="1" customWidth="1"/>
    <col min="7446" max="7680" width="8.85546875" style="1"/>
    <col min="7681" max="7681" width="8.5703125" style="1" customWidth="1"/>
    <col min="7682" max="7682" width="18.140625" style="1" customWidth="1"/>
    <col min="7683" max="7683" width="19" style="1" customWidth="1"/>
    <col min="7684" max="7684" width="16.7109375" style="1" customWidth="1"/>
    <col min="7685" max="7685" width="15" style="1" customWidth="1"/>
    <col min="7686" max="7687" width="12.7109375" style="1" customWidth="1"/>
    <col min="7688" max="7688" width="10.28515625" style="1" customWidth="1"/>
    <col min="7689" max="7689" width="12.42578125" style="1" customWidth="1"/>
    <col min="7690" max="7690" width="13.7109375" style="1" customWidth="1"/>
    <col min="7691" max="7691" width="17.7109375" style="1" customWidth="1"/>
    <col min="7692" max="7697" width="8.85546875" style="1"/>
    <col min="7698" max="7698" width="8.140625" style="1" customWidth="1"/>
    <col min="7699" max="7700" width="8.85546875" style="1"/>
    <col min="7701" max="7701" width="8.42578125" style="1" customWidth="1"/>
    <col min="7702" max="7936" width="8.85546875" style="1"/>
    <col min="7937" max="7937" width="8.5703125" style="1" customWidth="1"/>
    <col min="7938" max="7938" width="18.140625" style="1" customWidth="1"/>
    <col min="7939" max="7939" width="19" style="1" customWidth="1"/>
    <col min="7940" max="7940" width="16.7109375" style="1" customWidth="1"/>
    <col min="7941" max="7941" width="15" style="1" customWidth="1"/>
    <col min="7942" max="7943" width="12.7109375" style="1" customWidth="1"/>
    <col min="7944" max="7944" width="10.28515625" style="1" customWidth="1"/>
    <col min="7945" max="7945" width="12.42578125" style="1" customWidth="1"/>
    <col min="7946" max="7946" width="13.7109375" style="1" customWidth="1"/>
    <col min="7947" max="7947" width="17.7109375" style="1" customWidth="1"/>
    <col min="7948" max="7953" width="8.85546875" style="1"/>
    <col min="7954" max="7954" width="8.140625" style="1" customWidth="1"/>
    <col min="7955" max="7956" width="8.85546875" style="1"/>
    <col min="7957" max="7957" width="8.42578125" style="1" customWidth="1"/>
    <col min="7958" max="8192" width="8.85546875" style="1"/>
    <col min="8193" max="8193" width="8.5703125" style="1" customWidth="1"/>
    <col min="8194" max="8194" width="18.140625" style="1" customWidth="1"/>
    <col min="8195" max="8195" width="19" style="1" customWidth="1"/>
    <col min="8196" max="8196" width="16.7109375" style="1" customWidth="1"/>
    <col min="8197" max="8197" width="15" style="1" customWidth="1"/>
    <col min="8198" max="8199" width="12.7109375" style="1" customWidth="1"/>
    <col min="8200" max="8200" width="10.28515625" style="1" customWidth="1"/>
    <col min="8201" max="8201" width="12.42578125" style="1" customWidth="1"/>
    <col min="8202" max="8202" width="13.7109375" style="1" customWidth="1"/>
    <col min="8203" max="8203" width="17.7109375" style="1" customWidth="1"/>
    <col min="8204" max="8209" width="8.85546875" style="1"/>
    <col min="8210" max="8210" width="8.140625" style="1" customWidth="1"/>
    <col min="8211" max="8212" width="8.85546875" style="1"/>
    <col min="8213" max="8213" width="8.42578125" style="1" customWidth="1"/>
    <col min="8214" max="8448" width="8.85546875" style="1"/>
    <col min="8449" max="8449" width="8.5703125" style="1" customWidth="1"/>
    <col min="8450" max="8450" width="18.140625" style="1" customWidth="1"/>
    <col min="8451" max="8451" width="19" style="1" customWidth="1"/>
    <col min="8452" max="8452" width="16.7109375" style="1" customWidth="1"/>
    <col min="8453" max="8453" width="15" style="1" customWidth="1"/>
    <col min="8454" max="8455" width="12.7109375" style="1" customWidth="1"/>
    <col min="8456" max="8456" width="10.28515625" style="1" customWidth="1"/>
    <col min="8457" max="8457" width="12.42578125" style="1" customWidth="1"/>
    <col min="8458" max="8458" width="13.7109375" style="1" customWidth="1"/>
    <col min="8459" max="8459" width="17.7109375" style="1" customWidth="1"/>
    <col min="8460" max="8465" width="8.85546875" style="1"/>
    <col min="8466" max="8466" width="8.140625" style="1" customWidth="1"/>
    <col min="8467" max="8468" width="8.85546875" style="1"/>
    <col min="8469" max="8469" width="8.42578125" style="1" customWidth="1"/>
    <col min="8470" max="8704" width="8.85546875" style="1"/>
    <col min="8705" max="8705" width="8.5703125" style="1" customWidth="1"/>
    <col min="8706" max="8706" width="18.140625" style="1" customWidth="1"/>
    <col min="8707" max="8707" width="19" style="1" customWidth="1"/>
    <col min="8708" max="8708" width="16.7109375" style="1" customWidth="1"/>
    <col min="8709" max="8709" width="15" style="1" customWidth="1"/>
    <col min="8710" max="8711" width="12.7109375" style="1" customWidth="1"/>
    <col min="8712" max="8712" width="10.28515625" style="1" customWidth="1"/>
    <col min="8713" max="8713" width="12.42578125" style="1" customWidth="1"/>
    <col min="8714" max="8714" width="13.7109375" style="1" customWidth="1"/>
    <col min="8715" max="8715" width="17.7109375" style="1" customWidth="1"/>
    <col min="8716" max="8721" width="8.85546875" style="1"/>
    <col min="8722" max="8722" width="8.140625" style="1" customWidth="1"/>
    <col min="8723" max="8724" width="8.85546875" style="1"/>
    <col min="8725" max="8725" width="8.42578125" style="1" customWidth="1"/>
    <col min="8726" max="8960" width="8.85546875" style="1"/>
    <col min="8961" max="8961" width="8.5703125" style="1" customWidth="1"/>
    <col min="8962" max="8962" width="18.140625" style="1" customWidth="1"/>
    <col min="8963" max="8963" width="19" style="1" customWidth="1"/>
    <col min="8964" max="8964" width="16.7109375" style="1" customWidth="1"/>
    <col min="8965" max="8965" width="15" style="1" customWidth="1"/>
    <col min="8966" max="8967" width="12.7109375" style="1" customWidth="1"/>
    <col min="8968" max="8968" width="10.28515625" style="1" customWidth="1"/>
    <col min="8969" max="8969" width="12.42578125" style="1" customWidth="1"/>
    <col min="8970" max="8970" width="13.7109375" style="1" customWidth="1"/>
    <col min="8971" max="8971" width="17.7109375" style="1" customWidth="1"/>
    <col min="8972" max="8977" width="8.85546875" style="1"/>
    <col min="8978" max="8978" width="8.140625" style="1" customWidth="1"/>
    <col min="8979" max="8980" width="8.85546875" style="1"/>
    <col min="8981" max="8981" width="8.42578125" style="1" customWidth="1"/>
    <col min="8982" max="9216" width="8.85546875" style="1"/>
    <col min="9217" max="9217" width="8.5703125" style="1" customWidth="1"/>
    <col min="9218" max="9218" width="18.140625" style="1" customWidth="1"/>
    <col min="9219" max="9219" width="19" style="1" customWidth="1"/>
    <col min="9220" max="9220" width="16.7109375" style="1" customWidth="1"/>
    <col min="9221" max="9221" width="15" style="1" customWidth="1"/>
    <col min="9222" max="9223" width="12.7109375" style="1" customWidth="1"/>
    <col min="9224" max="9224" width="10.28515625" style="1" customWidth="1"/>
    <col min="9225" max="9225" width="12.42578125" style="1" customWidth="1"/>
    <col min="9226" max="9226" width="13.7109375" style="1" customWidth="1"/>
    <col min="9227" max="9227" width="17.7109375" style="1" customWidth="1"/>
    <col min="9228" max="9233" width="8.85546875" style="1"/>
    <col min="9234" max="9234" width="8.140625" style="1" customWidth="1"/>
    <col min="9235" max="9236" width="8.85546875" style="1"/>
    <col min="9237" max="9237" width="8.42578125" style="1" customWidth="1"/>
    <col min="9238" max="9472" width="8.85546875" style="1"/>
    <col min="9473" max="9473" width="8.5703125" style="1" customWidth="1"/>
    <col min="9474" max="9474" width="18.140625" style="1" customWidth="1"/>
    <col min="9475" max="9475" width="19" style="1" customWidth="1"/>
    <col min="9476" max="9476" width="16.7109375" style="1" customWidth="1"/>
    <col min="9477" max="9477" width="15" style="1" customWidth="1"/>
    <col min="9478" max="9479" width="12.7109375" style="1" customWidth="1"/>
    <col min="9480" max="9480" width="10.28515625" style="1" customWidth="1"/>
    <col min="9481" max="9481" width="12.42578125" style="1" customWidth="1"/>
    <col min="9482" max="9482" width="13.7109375" style="1" customWidth="1"/>
    <col min="9483" max="9483" width="17.7109375" style="1" customWidth="1"/>
    <col min="9484" max="9489" width="8.85546875" style="1"/>
    <col min="9490" max="9490" width="8.140625" style="1" customWidth="1"/>
    <col min="9491" max="9492" width="8.85546875" style="1"/>
    <col min="9493" max="9493" width="8.42578125" style="1" customWidth="1"/>
    <col min="9494" max="9728" width="8.85546875" style="1"/>
    <col min="9729" max="9729" width="8.5703125" style="1" customWidth="1"/>
    <col min="9730" max="9730" width="18.140625" style="1" customWidth="1"/>
    <col min="9731" max="9731" width="19" style="1" customWidth="1"/>
    <col min="9732" max="9732" width="16.7109375" style="1" customWidth="1"/>
    <col min="9733" max="9733" width="15" style="1" customWidth="1"/>
    <col min="9734" max="9735" width="12.7109375" style="1" customWidth="1"/>
    <col min="9736" max="9736" width="10.28515625" style="1" customWidth="1"/>
    <col min="9737" max="9737" width="12.42578125" style="1" customWidth="1"/>
    <col min="9738" max="9738" width="13.7109375" style="1" customWidth="1"/>
    <col min="9739" max="9739" width="17.7109375" style="1" customWidth="1"/>
    <col min="9740" max="9745" width="8.85546875" style="1"/>
    <col min="9746" max="9746" width="8.140625" style="1" customWidth="1"/>
    <col min="9747" max="9748" width="8.85546875" style="1"/>
    <col min="9749" max="9749" width="8.42578125" style="1" customWidth="1"/>
    <col min="9750" max="9984" width="8.85546875" style="1"/>
    <col min="9985" max="9985" width="8.5703125" style="1" customWidth="1"/>
    <col min="9986" max="9986" width="18.140625" style="1" customWidth="1"/>
    <col min="9987" max="9987" width="19" style="1" customWidth="1"/>
    <col min="9988" max="9988" width="16.7109375" style="1" customWidth="1"/>
    <col min="9989" max="9989" width="15" style="1" customWidth="1"/>
    <col min="9990" max="9991" width="12.7109375" style="1" customWidth="1"/>
    <col min="9992" max="9992" width="10.28515625" style="1" customWidth="1"/>
    <col min="9993" max="9993" width="12.42578125" style="1" customWidth="1"/>
    <col min="9994" max="9994" width="13.7109375" style="1" customWidth="1"/>
    <col min="9995" max="9995" width="17.7109375" style="1" customWidth="1"/>
    <col min="9996" max="10001" width="8.85546875" style="1"/>
    <col min="10002" max="10002" width="8.140625" style="1" customWidth="1"/>
    <col min="10003" max="10004" width="8.85546875" style="1"/>
    <col min="10005" max="10005" width="8.42578125" style="1" customWidth="1"/>
    <col min="10006" max="10240" width="8.85546875" style="1"/>
    <col min="10241" max="10241" width="8.5703125" style="1" customWidth="1"/>
    <col min="10242" max="10242" width="18.140625" style="1" customWidth="1"/>
    <col min="10243" max="10243" width="19" style="1" customWidth="1"/>
    <col min="10244" max="10244" width="16.7109375" style="1" customWidth="1"/>
    <col min="10245" max="10245" width="15" style="1" customWidth="1"/>
    <col min="10246" max="10247" width="12.7109375" style="1" customWidth="1"/>
    <col min="10248" max="10248" width="10.28515625" style="1" customWidth="1"/>
    <col min="10249" max="10249" width="12.42578125" style="1" customWidth="1"/>
    <col min="10250" max="10250" width="13.7109375" style="1" customWidth="1"/>
    <col min="10251" max="10251" width="17.7109375" style="1" customWidth="1"/>
    <col min="10252" max="10257" width="8.85546875" style="1"/>
    <col min="10258" max="10258" width="8.140625" style="1" customWidth="1"/>
    <col min="10259" max="10260" width="8.85546875" style="1"/>
    <col min="10261" max="10261" width="8.42578125" style="1" customWidth="1"/>
    <col min="10262" max="10496" width="8.85546875" style="1"/>
    <col min="10497" max="10497" width="8.5703125" style="1" customWidth="1"/>
    <col min="10498" max="10498" width="18.140625" style="1" customWidth="1"/>
    <col min="10499" max="10499" width="19" style="1" customWidth="1"/>
    <col min="10500" max="10500" width="16.7109375" style="1" customWidth="1"/>
    <col min="10501" max="10501" width="15" style="1" customWidth="1"/>
    <col min="10502" max="10503" width="12.7109375" style="1" customWidth="1"/>
    <col min="10504" max="10504" width="10.28515625" style="1" customWidth="1"/>
    <col min="10505" max="10505" width="12.42578125" style="1" customWidth="1"/>
    <col min="10506" max="10506" width="13.7109375" style="1" customWidth="1"/>
    <col min="10507" max="10507" width="17.7109375" style="1" customWidth="1"/>
    <col min="10508" max="10513" width="8.85546875" style="1"/>
    <col min="10514" max="10514" width="8.140625" style="1" customWidth="1"/>
    <col min="10515" max="10516" width="8.85546875" style="1"/>
    <col min="10517" max="10517" width="8.42578125" style="1" customWidth="1"/>
    <col min="10518" max="10752" width="8.85546875" style="1"/>
    <col min="10753" max="10753" width="8.5703125" style="1" customWidth="1"/>
    <col min="10754" max="10754" width="18.140625" style="1" customWidth="1"/>
    <col min="10755" max="10755" width="19" style="1" customWidth="1"/>
    <col min="10756" max="10756" width="16.7109375" style="1" customWidth="1"/>
    <col min="10757" max="10757" width="15" style="1" customWidth="1"/>
    <col min="10758" max="10759" width="12.7109375" style="1" customWidth="1"/>
    <col min="10760" max="10760" width="10.28515625" style="1" customWidth="1"/>
    <col min="10761" max="10761" width="12.42578125" style="1" customWidth="1"/>
    <col min="10762" max="10762" width="13.7109375" style="1" customWidth="1"/>
    <col min="10763" max="10763" width="17.7109375" style="1" customWidth="1"/>
    <col min="10764" max="10769" width="8.85546875" style="1"/>
    <col min="10770" max="10770" width="8.140625" style="1" customWidth="1"/>
    <col min="10771" max="10772" width="8.85546875" style="1"/>
    <col min="10773" max="10773" width="8.42578125" style="1" customWidth="1"/>
    <col min="10774" max="11008" width="8.85546875" style="1"/>
    <col min="11009" max="11009" width="8.5703125" style="1" customWidth="1"/>
    <col min="11010" max="11010" width="18.140625" style="1" customWidth="1"/>
    <col min="11011" max="11011" width="19" style="1" customWidth="1"/>
    <col min="11012" max="11012" width="16.7109375" style="1" customWidth="1"/>
    <col min="11013" max="11013" width="15" style="1" customWidth="1"/>
    <col min="11014" max="11015" width="12.7109375" style="1" customWidth="1"/>
    <col min="11016" max="11016" width="10.28515625" style="1" customWidth="1"/>
    <col min="11017" max="11017" width="12.42578125" style="1" customWidth="1"/>
    <col min="11018" max="11018" width="13.7109375" style="1" customWidth="1"/>
    <col min="11019" max="11019" width="17.7109375" style="1" customWidth="1"/>
    <col min="11020" max="11025" width="8.85546875" style="1"/>
    <col min="11026" max="11026" width="8.140625" style="1" customWidth="1"/>
    <col min="11027" max="11028" width="8.85546875" style="1"/>
    <col min="11029" max="11029" width="8.42578125" style="1" customWidth="1"/>
    <col min="11030" max="11264" width="8.85546875" style="1"/>
    <col min="11265" max="11265" width="8.5703125" style="1" customWidth="1"/>
    <col min="11266" max="11266" width="18.140625" style="1" customWidth="1"/>
    <col min="11267" max="11267" width="19" style="1" customWidth="1"/>
    <col min="11268" max="11268" width="16.7109375" style="1" customWidth="1"/>
    <col min="11269" max="11269" width="15" style="1" customWidth="1"/>
    <col min="11270" max="11271" width="12.7109375" style="1" customWidth="1"/>
    <col min="11272" max="11272" width="10.28515625" style="1" customWidth="1"/>
    <col min="11273" max="11273" width="12.42578125" style="1" customWidth="1"/>
    <col min="11274" max="11274" width="13.7109375" style="1" customWidth="1"/>
    <col min="11275" max="11275" width="17.7109375" style="1" customWidth="1"/>
    <col min="11276" max="11281" width="8.85546875" style="1"/>
    <col min="11282" max="11282" width="8.140625" style="1" customWidth="1"/>
    <col min="11283" max="11284" width="8.85546875" style="1"/>
    <col min="11285" max="11285" width="8.42578125" style="1" customWidth="1"/>
    <col min="11286" max="11520" width="8.85546875" style="1"/>
    <col min="11521" max="11521" width="8.5703125" style="1" customWidth="1"/>
    <col min="11522" max="11522" width="18.140625" style="1" customWidth="1"/>
    <col min="11523" max="11523" width="19" style="1" customWidth="1"/>
    <col min="11524" max="11524" width="16.7109375" style="1" customWidth="1"/>
    <col min="11525" max="11525" width="15" style="1" customWidth="1"/>
    <col min="11526" max="11527" width="12.7109375" style="1" customWidth="1"/>
    <col min="11528" max="11528" width="10.28515625" style="1" customWidth="1"/>
    <col min="11529" max="11529" width="12.42578125" style="1" customWidth="1"/>
    <col min="11530" max="11530" width="13.7109375" style="1" customWidth="1"/>
    <col min="11531" max="11531" width="17.7109375" style="1" customWidth="1"/>
    <col min="11532" max="11537" width="8.85546875" style="1"/>
    <col min="11538" max="11538" width="8.140625" style="1" customWidth="1"/>
    <col min="11539" max="11540" width="8.85546875" style="1"/>
    <col min="11541" max="11541" width="8.42578125" style="1" customWidth="1"/>
    <col min="11542" max="11776" width="8.85546875" style="1"/>
    <col min="11777" max="11777" width="8.5703125" style="1" customWidth="1"/>
    <col min="11778" max="11778" width="18.140625" style="1" customWidth="1"/>
    <col min="11779" max="11779" width="19" style="1" customWidth="1"/>
    <col min="11780" max="11780" width="16.7109375" style="1" customWidth="1"/>
    <col min="11781" max="11781" width="15" style="1" customWidth="1"/>
    <col min="11782" max="11783" width="12.7109375" style="1" customWidth="1"/>
    <col min="11784" max="11784" width="10.28515625" style="1" customWidth="1"/>
    <col min="11785" max="11785" width="12.42578125" style="1" customWidth="1"/>
    <col min="11786" max="11786" width="13.7109375" style="1" customWidth="1"/>
    <col min="11787" max="11787" width="17.7109375" style="1" customWidth="1"/>
    <col min="11788" max="11793" width="8.85546875" style="1"/>
    <col min="11794" max="11794" width="8.140625" style="1" customWidth="1"/>
    <col min="11795" max="11796" width="8.85546875" style="1"/>
    <col min="11797" max="11797" width="8.42578125" style="1" customWidth="1"/>
    <col min="11798" max="12032" width="8.85546875" style="1"/>
    <col min="12033" max="12033" width="8.5703125" style="1" customWidth="1"/>
    <col min="12034" max="12034" width="18.140625" style="1" customWidth="1"/>
    <col min="12035" max="12035" width="19" style="1" customWidth="1"/>
    <col min="12036" max="12036" width="16.7109375" style="1" customWidth="1"/>
    <col min="12037" max="12037" width="15" style="1" customWidth="1"/>
    <col min="12038" max="12039" width="12.7109375" style="1" customWidth="1"/>
    <col min="12040" max="12040" width="10.28515625" style="1" customWidth="1"/>
    <col min="12041" max="12041" width="12.42578125" style="1" customWidth="1"/>
    <col min="12042" max="12042" width="13.7109375" style="1" customWidth="1"/>
    <col min="12043" max="12043" width="17.7109375" style="1" customWidth="1"/>
    <col min="12044" max="12049" width="8.85546875" style="1"/>
    <col min="12050" max="12050" width="8.140625" style="1" customWidth="1"/>
    <col min="12051" max="12052" width="8.85546875" style="1"/>
    <col min="12053" max="12053" width="8.42578125" style="1" customWidth="1"/>
    <col min="12054" max="12288" width="8.85546875" style="1"/>
    <col min="12289" max="12289" width="8.5703125" style="1" customWidth="1"/>
    <col min="12290" max="12290" width="18.140625" style="1" customWidth="1"/>
    <col min="12291" max="12291" width="19" style="1" customWidth="1"/>
    <col min="12292" max="12292" width="16.7109375" style="1" customWidth="1"/>
    <col min="12293" max="12293" width="15" style="1" customWidth="1"/>
    <col min="12294" max="12295" width="12.7109375" style="1" customWidth="1"/>
    <col min="12296" max="12296" width="10.28515625" style="1" customWidth="1"/>
    <col min="12297" max="12297" width="12.42578125" style="1" customWidth="1"/>
    <col min="12298" max="12298" width="13.7109375" style="1" customWidth="1"/>
    <col min="12299" max="12299" width="17.7109375" style="1" customWidth="1"/>
    <col min="12300" max="12305" width="8.85546875" style="1"/>
    <col min="12306" max="12306" width="8.140625" style="1" customWidth="1"/>
    <col min="12307" max="12308" width="8.85546875" style="1"/>
    <col min="12309" max="12309" width="8.42578125" style="1" customWidth="1"/>
    <col min="12310" max="12544" width="8.85546875" style="1"/>
    <col min="12545" max="12545" width="8.5703125" style="1" customWidth="1"/>
    <col min="12546" max="12546" width="18.140625" style="1" customWidth="1"/>
    <col min="12547" max="12547" width="19" style="1" customWidth="1"/>
    <col min="12548" max="12548" width="16.7109375" style="1" customWidth="1"/>
    <col min="12549" max="12549" width="15" style="1" customWidth="1"/>
    <col min="12550" max="12551" width="12.7109375" style="1" customWidth="1"/>
    <col min="12552" max="12552" width="10.28515625" style="1" customWidth="1"/>
    <col min="12553" max="12553" width="12.42578125" style="1" customWidth="1"/>
    <col min="12554" max="12554" width="13.7109375" style="1" customWidth="1"/>
    <col min="12555" max="12555" width="17.7109375" style="1" customWidth="1"/>
    <col min="12556" max="12561" width="8.85546875" style="1"/>
    <col min="12562" max="12562" width="8.140625" style="1" customWidth="1"/>
    <col min="12563" max="12564" width="8.85546875" style="1"/>
    <col min="12565" max="12565" width="8.42578125" style="1" customWidth="1"/>
    <col min="12566" max="12800" width="8.85546875" style="1"/>
    <col min="12801" max="12801" width="8.5703125" style="1" customWidth="1"/>
    <col min="12802" max="12802" width="18.140625" style="1" customWidth="1"/>
    <col min="12803" max="12803" width="19" style="1" customWidth="1"/>
    <col min="12804" max="12804" width="16.7109375" style="1" customWidth="1"/>
    <col min="12805" max="12805" width="15" style="1" customWidth="1"/>
    <col min="12806" max="12807" width="12.7109375" style="1" customWidth="1"/>
    <col min="12808" max="12808" width="10.28515625" style="1" customWidth="1"/>
    <col min="12809" max="12809" width="12.42578125" style="1" customWidth="1"/>
    <col min="12810" max="12810" width="13.7109375" style="1" customWidth="1"/>
    <col min="12811" max="12811" width="17.7109375" style="1" customWidth="1"/>
    <col min="12812" max="12817" width="8.85546875" style="1"/>
    <col min="12818" max="12818" width="8.140625" style="1" customWidth="1"/>
    <col min="12819" max="12820" width="8.85546875" style="1"/>
    <col min="12821" max="12821" width="8.42578125" style="1" customWidth="1"/>
    <col min="12822" max="13056" width="8.85546875" style="1"/>
    <col min="13057" max="13057" width="8.5703125" style="1" customWidth="1"/>
    <col min="13058" max="13058" width="18.140625" style="1" customWidth="1"/>
    <col min="13059" max="13059" width="19" style="1" customWidth="1"/>
    <col min="13060" max="13060" width="16.7109375" style="1" customWidth="1"/>
    <col min="13061" max="13061" width="15" style="1" customWidth="1"/>
    <col min="13062" max="13063" width="12.7109375" style="1" customWidth="1"/>
    <col min="13064" max="13064" width="10.28515625" style="1" customWidth="1"/>
    <col min="13065" max="13065" width="12.42578125" style="1" customWidth="1"/>
    <col min="13066" max="13066" width="13.7109375" style="1" customWidth="1"/>
    <col min="13067" max="13067" width="17.7109375" style="1" customWidth="1"/>
    <col min="13068" max="13073" width="8.85546875" style="1"/>
    <col min="13074" max="13074" width="8.140625" style="1" customWidth="1"/>
    <col min="13075" max="13076" width="8.85546875" style="1"/>
    <col min="13077" max="13077" width="8.42578125" style="1" customWidth="1"/>
    <col min="13078" max="13312" width="8.85546875" style="1"/>
    <col min="13313" max="13313" width="8.5703125" style="1" customWidth="1"/>
    <col min="13314" max="13314" width="18.140625" style="1" customWidth="1"/>
    <col min="13315" max="13315" width="19" style="1" customWidth="1"/>
    <col min="13316" max="13316" width="16.7109375" style="1" customWidth="1"/>
    <col min="13317" max="13317" width="15" style="1" customWidth="1"/>
    <col min="13318" max="13319" width="12.7109375" style="1" customWidth="1"/>
    <col min="13320" max="13320" width="10.28515625" style="1" customWidth="1"/>
    <col min="13321" max="13321" width="12.42578125" style="1" customWidth="1"/>
    <col min="13322" max="13322" width="13.7109375" style="1" customWidth="1"/>
    <col min="13323" max="13323" width="17.7109375" style="1" customWidth="1"/>
    <col min="13324" max="13329" width="8.85546875" style="1"/>
    <col min="13330" max="13330" width="8.140625" style="1" customWidth="1"/>
    <col min="13331" max="13332" width="8.85546875" style="1"/>
    <col min="13333" max="13333" width="8.42578125" style="1" customWidth="1"/>
    <col min="13334" max="13568" width="8.85546875" style="1"/>
    <col min="13569" max="13569" width="8.5703125" style="1" customWidth="1"/>
    <col min="13570" max="13570" width="18.140625" style="1" customWidth="1"/>
    <col min="13571" max="13571" width="19" style="1" customWidth="1"/>
    <col min="13572" max="13572" width="16.7109375" style="1" customWidth="1"/>
    <col min="13573" max="13573" width="15" style="1" customWidth="1"/>
    <col min="13574" max="13575" width="12.7109375" style="1" customWidth="1"/>
    <col min="13576" max="13576" width="10.28515625" style="1" customWidth="1"/>
    <col min="13577" max="13577" width="12.42578125" style="1" customWidth="1"/>
    <col min="13578" max="13578" width="13.7109375" style="1" customWidth="1"/>
    <col min="13579" max="13579" width="17.7109375" style="1" customWidth="1"/>
    <col min="13580" max="13585" width="8.85546875" style="1"/>
    <col min="13586" max="13586" width="8.140625" style="1" customWidth="1"/>
    <col min="13587" max="13588" width="8.85546875" style="1"/>
    <col min="13589" max="13589" width="8.42578125" style="1" customWidth="1"/>
    <col min="13590" max="13824" width="8.85546875" style="1"/>
    <col min="13825" max="13825" width="8.5703125" style="1" customWidth="1"/>
    <col min="13826" max="13826" width="18.140625" style="1" customWidth="1"/>
    <col min="13827" max="13827" width="19" style="1" customWidth="1"/>
    <col min="13828" max="13828" width="16.7109375" style="1" customWidth="1"/>
    <col min="13829" max="13829" width="15" style="1" customWidth="1"/>
    <col min="13830" max="13831" width="12.7109375" style="1" customWidth="1"/>
    <col min="13832" max="13832" width="10.28515625" style="1" customWidth="1"/>
    <col min="13833" max="13833" width="12.42578125" style="1" customWidth="1"/>
    <col min="13834" max="13834" width="13.7109375" style="1" customWidth="1"/>
    <col min="13835" max="13835" width="17.7109375" style="1" customWidth="1"/>
    <col min="13836" max="13841" width="8.85546875" style="1"/>
    <col min="13842" max="13842" width="8.140625" style="1" customWidth="1"/>
    <col min="13843" max="13844" width="8.85546875" style="1"/>
    <col min="13845" max="13845" width="8.42578125" style="1" customWidth="1"/>
    <col min="13846" max="14080" width="8.85546875" style="1"/>
    <col min="14081" max="14081" width="8.5703125" style="1" customWidth="1"/>
    <col min="14082" max="14082" width="18.140625" style="1" customWidth="1"/>
    <col min="14083" max="14083" width="19" style="1" customWidth="1"/>
    <col min="14084" max="14084" width="16.7109375" style="1" customWidth="1"/>
    <col min="14085" max="14085" width="15" style="1" customWidth="1"/>
    <col min="14086" max="14087" width="12.7109375" style="1" customWidth="1"/>
    <col min="14088" max="14088" width="10.28515625" style="1" customWidth="1"/>
    <col min="14089" max="14089" width="12.42578125" style="1" customWidth="1"/>
    <col min="14090" max="14090" width="13.7109375" style="1" customWidth="1"/>
    <col min="14091" max="14091" width="17.7109375" style="1" customWidth="1"/>
    <col min="14092" max="14097" width="8.85546875" style="1"/>
    <col min="14098" max="14098" width="8.140625" style="1" customWidth="1"/>
    <col min="14099" max="14100" width="8.85546875" style="1"/>
    <col min="14101" max="14101" width="8.42578125" style="1" customWidth="1"/>
    <col min="14102" max="14336" width="8.85546875" style="1"/>
    <col min="14337" max="14337" width="8.5703125" style="1" customWidth="1"/>
    <col min="14338" max="14338" width="18.140625" style="1" customWidth="1"/>
    <col min="14339" max="14339" width="19" style="1" customWidth="1"/>
    <col min="14340" max="14340" width="16.7109375" style="1" customWidth="1"/>
    <col min="14341" max="14341" width="15" style="1" customWidth="1"/>
    <col min="14342" max="14343" width="12.7109375" style="1" customWidth="1"/>
    <col min="14344" max="14344" width="10.28515625" style="1" customWidth="1"/>
    <col min="14345" max="14345" width="12.42578125" style="1" customWidth="1"/>
    <col min="14346" max="14346" width="13.7109375" style="1" customWidth="1"/>
    <col min="14347" max="14347" width="17.7109375" style="1" customWidth="1"/>
    <col min="14348" max="14353" width="8.85546875" style="1"/>
    <col min="14354" max="14354" width="8.140625" style="1" customWidth="1"/>
    <col min="14355" max="14356" width="8.85546875" style="1"/>
    <col min="14357" max="14357" width="8.42578125" style="1" customWidth="1"/>
    <col min="14358" max="14592" width="8.85546875" style="1"/>
    <col min="14593" max="14593" width="8.5703125" style="1" customWidth="1"/>
    <col min="14594" max="14594" width="18.140625" style="1" customWidth="1"/>
    <col min="14595" max="14595" width="19" style="1" customWidth="1"/>
    <col min="14596" max="14596" width="16.7109375" style="1" customWidth="1"/>
    <col min="14597" max="14597" width="15" style="1" customWidth="1"/>
    <col min="14598" max="14599" width="12.7109375" style="1" customWidth="1"/>
    <col min="14600" max="14600" width="10.28515625" style="1" customWidth="1"/>
    <col min="14601" max="14601" width="12.42578125" style="1" customWidth="1"/>
    <col min="14602" max="14602" width="13.7109375" style="1" customWidth="1"/>
    <col min="14603" max="14603" width="17.7109375" style="1" customWidth="1"/>
    <col min="14604" max="14609" width="8.85546875" style="1"/>
    <col min="14610" max="14610" width="8.140625" style="1" customWidth="1"/>
    <col min="14611" max="14612" width="8.85546875" style="1"/>
    <col min="14613" max="14613" width="8.42578125" style="1" customWidth="1"/>
    <col min="14614" max="14848" width="8.85546875" style="1"/>
    <col min="14849" max="14849" width="8.5703125" style="1" customWidth="1"/>
    <col min="14850" max="14850" width="18.140625" style="1" customWidth="1"/>
    <col min="14851" max="14851" width="19" style="1" customWidth="1"/>
    <col min="14852" max="14852" width="16.7109375" style="1" customWidth="1"/>
    <col min="14853" max="14853" width="15" style="1" customWidth="1"/>
    <col min="14854" max="14855" width="12.7109375" style="1" customWidth="1"/>
    <col min="14856" max="14856" width="10.28515625" style="1" customWidth="1"/>
    <col min="14857" max="14857" width="12.42578125" style="1" customWidth="1"/>
    <col min="14858" max="14858" width="13.7109375" style="1" customWidth="1"/>
    <col min="14859" max="14859" width="17.7109375" style="1" customWidth="1"/>
    <col min="14860" max="14865" width="8.85546875" style="1"/>
    <col min="14866" max="14866" width="8.140625" style="1" customWidth="1"/>
    <col min="14867" max="14868" width="8.85546875" style="1"/>
    <col min="14869" max="14869" width="8.42578125" style="1" customWidth="1"/>
    <col min="14870" max="15104" width="8.85546875" style="1"/>
    <col min="15105" max="15105" width="8.5703125" style="1" customWidth="1"/>
    <col min="15106" max="15106" width="18.140625" style="1" customWidth="1"/>
    <col min="15107" max="15107" width="19" style="1" customWidth="1"/>
    <col min="15108" max="15108" width="16.7109375" style="1" customWidth="1"/>
    <col min="15109" max="15109" width="15" style="1" customWidth="1"/>
    <col min="15110" max="15111" width="12.7109375" style="1" customWidth="1"/>
    <col min="15112" max="15112" width="10.28515625" style="1" customWidth="1"/>
    <col min="15113" max="15113" width="12.42578125" style="1" customWidth="1"/>
    <col min="15114" max="15114" width="13.7109375" style="1" customWidth="1"/>
    <col min="15115" max="15115" width="17.7109375" style="1" customWidth="1"/>
    <col min="15116" max="15121" width="8.85546875" style="1"/>
    <col min="15122" max="15122" width="8.140625" style="1" customWidth="1"/>
    <col min="15123" max="15124" width="8.85546875" style="1"/>
    <col min="15125" max="15125" width="8.42578125" style="1" customWidth="1"/>
    <col min="15126" max="15360" width="8.85546875" style="1"/>
    <col min="15361" max="15361" width="8.5703125" style="1" customWidth="1"/>
    <col min="15362" max="15362" width="18.140625" style="1" customWidth="1"/>
    <col min="15363" max="15363" width="19" style="1" customWidth="1"/>
    <col min="15364" max="15364" width="16.7109375" style="1" customWidth="1"/>
    <col min="15365" max="15365" width="15" style="1" customWidth="1"/>
    <col min="15366" max="15367" width="12.7109375" style="1" customWidth="1"/>
    <col min="15368" max="15368" width="10.28515625" style="1" customWidth="1"/>
    <col min="15369" max="15369" width="12.42578125" style="1" customWidth="1"/>
    <col min="15370" max="15370" width="13.7109375" style="1" customWidth="1"/>
    <col min="15371" max="15371" width="17.7109375" style="1" customWidth="1"/>
    <col min="15372" max="15377" width="8.85546875" style="1"/>
    <col min="15378" max="15378" width="8.140625" style="1" customWidth="1"/>
    <col min="15379" max="15380" width="8.85546875" style="1"/>
    <col min="15381" max="15381" width="8.42578125" style="1" customWidth="1"/>
    <col min="15382" max="15616" width="8.85546875" style="1"/>
    <col min="15617" max="15617" width="8.5703125" style="1" customWidth="1"/>
    <col min="15618" max="15618" width="18.140625" style="1" customWidth="1"/>
    <col min="15619" max="15619" width="19" style="1" customWidth="1"/>
    <col min="15620" max="15620" width="16.7109375" style="1" customWidth="1"/>
    <col min="15621" max="15621" width="15" style="1" customWidth="1"/>
    <col min="15622" max="15623" width="12.7109375" style="1" customWidth="1"/>
    <col min="15624" max="15624" width="10.28515625" style="1" customWidth="1"/>
    <col min="15625" max="15625" width="12.42578125" style="1" customWidth="1"/>
    <col min="15626" max="15626" width="13.7109375" style="1" customWidth="1"/>
    <col min="15627" max="15627" width="17.7109375" style="1" customWidth="1"/>
    <col min="15628" max="15633" width="8.85546875" style="1"/>
    <col min="15634" max="15634" width="8.140625" style="1" customWidth="1"/>
    <col min="15635" max="15636" width="8.85546875" style="1"/>
    <col min="15637" max="15637" width="8.42578125" style="1" customWidth="1"/>
    <col min="15638" max="15872" width="8.85546875" style="1"/>
    <col min="15873" max="15873" width="8.5703125" style="1" customWidth="1"/>
    <col min="15874" max="15874" width="18.140625" style="1" customWidth="1"/>
    <col min="15875" max="15875" width="19" style="1" customWidth="1"/>
    <col min="15876" max="15876" width="16.7109375" style="1" customWidth="1"/>
    <col min="15877" max="15877" width="15" style="1" customWidth="1"/>
    <col min="15878" max="15879" width="12.7109375" style="1" customWidth="1"/>
    <col min="15880" max="15880" width="10.28515625" style="1" customWidth="1"/>
    <col min="15881" max="15881" width="12.42578125" style="1" customWidth="1"/>
    <col min="15882" max="15882" width="13.7109375" style="1" customWidth="1"/>
    <col min="15883" max="15883" width="17.7109375" style="1" customWidth="1"/>
    <col min="15884" max="15889" width="8.85546875" style="1"/>
    <col min="15890" max="15890" width="8.140625" style="1" customWidth="1"/>
    <col min="15891" max="15892" width="8.85546875" style="1"/>
    <col min="15893" max="15893" width="8.42578125" style="1" customWidth="1"/>
    <col min="15894" max="16128" width="8.85546875" style="1"/>
    <col min="16129" max="16129" width="8.5703125" style="1" customWidth="1"/>
    <col min="16130" max="16130" width="18.140625" style="1" customWidth="1"/>
    <col min="16131" max="16131" width="19" style="1" customWidth="1"/>
    <col min="16132" max="16132" width="16.7109375" style="1" customWidth="1"/>
    <col min="16133" max="16133" width="15" style="1" customWidth="1"/>
    <col min="16134" max="16135" width="12.7109375" style="1" customWidth="1"/>
    <col min="16136" max="16136" width="10.28515625" style="1" customWidth="1"/>
    <col min="16137" max="16137" width="12.42578125" style="1" customWidth="1"/>
    <col min="16138" max="16138" width="13.7109375" style="1" customWidth="1"/>
    <col min="16139" max="16139" width="17.7109375" style="1" customWidth="1"/>
    <col min="16140" max="16145" width="8.85546875" style="1"/>
    <col min="16146" max="16146" width="8.140625" style="1" customWidth="1"/>
    <col min="16147" max="16148" width="8.85546875" style="1"/>
    <col min="16149" max="16149" width="8.42578125" style="1" customWidth="1"/>
    <col min="16150" max="16384" width="8.85546875" style="1"/>
  </cols>
  <sheetData>
    <row r="1" spans="1:35" s="2" customFormat="1" x14ac:dyDescent="0.25">
      <c r="A1" s="46" t="s">
        <v>2754</v>
      </c>
      <c r="B1" s="16"/>
      <c r="C1" s="16"/>
      <c r="D1" s="16"/>
      <c r="E1" s="16"/>
      <c r="F1" s="16"/>
      <c r="G1" s="16"/>
      <c r="H1" s="16"/>
      <c r="I1" s="16"/>
      <c r="J1" s="124" t="s">
        <v>68</v>
      </c>
      <c r="K1" s="638" t="s">
        <v>67</v>
      </c>
      <c r="L1" s="640"/>
    </row>
    <row r="2" spans="1:35" s="2" customFormat="1" x14ac:dyDescent="0.25">
      <c r="A2" s="187" t="s">
        <v>2869</v>
      </c>
      <c r="B2" s="16"/>
      <c r="C2" s="16"/>
      <c r="D2" s="16"/>
      <c r="E2" s="16"/>
      <c r="F2" s="16"/>
      <c r="G2" s="16"/>
      <c r="K2" s="457" t="s">
        <v>452</v>
      </c>
      <c r="L2" s="153"/>
    </row>
    <row r="3" spans="1:35" s="2" customFormat="1" x14ac:dyDescent="0.25">
      <c r="A3" s="48"/>
      <c r="B3" s="16"/>
      <c r="C3" s="16"/>
      <c r="D3" s="16"/>
      <c r="E3" s="16"/>
      <c r="F3" s="16"/>
      <c r="G3" s="16"/>
      <c r="K3" s="155" t="s">
        <v>322</v>
      </c>
      <c r="L3" s="153"/>
    </row>
    <row r="4" spans="1:35" s="104" customFormat="1" ht="38.25" x14ac:dyDescent="0.2">
      <c r="A4" s="112" t="s">
        <v>69</v>
      </c>
      <c r="B4" s="122" t="s">
        <v>358</v>
      </c>
      <c r="C4" s="122" t="s">
        <v>362</v>
      </c>
      <c r="D4" s="103" t="s">
        <v>363</v>
      </c>
      <c r="E4" s="103" t="s">
        <v>364</v>
      </c>
      <c r="F4" s="103" t="s">
        <v>258</v>
      </c>
      <c r="G4" s="103" t="s">
        <v>642</v>
      </c>
      <c r="H4" s="103" t="s">
        <v>831</v>
      </c>
      <c r="I4" s="122" t="s">
        <v>365</v>
      </c>
      <c r="J4" s="103" t="s">
        <v>366</v>
      </c>
      <c r="K4" s="103" t="s">
        <v>367</v>
      </c>
      <c r="L4" s="83"/>
      <c r="M4" s="83"/>
      <c r="N4" s="83"/>
      <c r="O4" s="83"/>
      <c r="P4" s="83"/>
      <c r="Q4" s="83"/>
      <c r="R4" s="83"/>
      <c r="S4" s="83"/>
      <c r="T4" s="83"/>
      <c r="U4" s="83"/>
    </row>
    <row r="5" spans="1:35" s="83" customFormat="1" ht="14.45" customHeight="1" x14ac:dyDescent="0.2">
      <c r="A5" s="30" t="s">
        <v>30</v>
      </c>
      <c r="B5" s="25">
        <f>VLOOKUP($K$1,'Table 26 Data'!$A$5:$K$42,Z$5,0)</f>
        <v>3078670</v>
      </c>
      <c r="C5" s="25">
        <f>VLOOKUP($K$1,'Table 26 Data'!$A$5:$K$42,AA$5,0)</f>
        <v>4450</v>
      </c>
      <c r="D5" s="25">
        <f>VLOOKUP($K$1,'Table 26 Data'!$A$5:$K$42,AB$5,0)</f>
        <v>51810</v>
      </c>
      <c r="E5" s="25">
        <f>VLOOKUP($K$1,'Table 26 Data'!$A$5:$K$42,AC$5,0)</f>
        <v>586490</v>
      </c>
      <c r="F5" s="25">
        <f>VLOOKUP($K$1,'Table 26 Data'!$A$5:$K$42,AD$5,0)</f>
        <v>203470</v>
      </c>
      <c r="G5" s="25">
        <f>VLOOKUP($K$1,'Table 26 Data'!$A$5:$K$42,AE$5,0)</f>
        <v>587800</v>
      </c>
      <c r="H5" s="25">
        <f>VLOOKUP($K$1,'Table 26 Data'!$A$5:$K$42,AF$5,0)</f>
        <v>297600</v>
      </c>
      <c r="I5" s="25">
        <f>VLOOKUP($K$1,'Table 26 Data'!$A$5:$K$42,AG$5,0)</f>
        <v>421960</v>
      </c>
      <c r="J5" s="25">
        <f>VLOOKUP($K$1,'Table 26 Data'!$A$5:$K$42,AH$5,0)</f>
        <v>890060</v>
      </c>
      <c r="K5" s="25">
        <f>VLOOKUP($K$1,'Table 26 Data'!$A$5:$K$42,AI$5,0)</f>
        <v>35030</v>
      </c>
      <c r="Z5" s="83">
        <v>2</v>
      </c>
      <c r="AA5" s="83">
        <v>3</v>
      </c>
      <c r="AB5" s="83">
        <v>4</v>
      </c>
      <c r="AC5" s="83">
        <v>5</v>
      </c>
      <c r="AD5" s="83">
        <v>6</v>
      </c>
      <c r="AE5" s="83">
        <v>7</v>
      </c>
      <c r="AF5" s="83">
        <v>8</v>
      </c>
      <c r="AG5" s="83">
        <v>9</v>
      </c>
      <c r="AH5" s="83">
        <v>10</v>
      </c>
      <c r="AI5" s="83">
        <v>11</v>
      </c>
    </row>
    <row r="6" spans="1:35" s="83" customFormat="1" ht="12.75" x14ac:dyDescent="0.2">
      <c r="A6" s="109" t="s">
        <v>4</v>
      </c>
      <c r="B6" s="106">
        <f>VLOOKUP($K$1,'Table 26 Data'!$M$5:$W$42,Z$5,0)</f>
        <v>2826440</v>
      </c>
      <c r="C6" s="106">
        <f>VLOOKUP($K$1,'Table 26 Data'!$M$5:$W$42,AA$5,0)</f>
        <v>6130</v>
      </c>
      <c r="D6" s="106">
        <f>VLOOKUP($K$1,'Table 26 Data'!$M$5:$W$42,AB$5,0)</f>
        <v>31950</v>
      </c>
      <c r="E6" s="106">
        <f>VLOOKUP($K$1,'Table 26 Data'!$M$5:$W$42,AC$5,0)</f>
        <v>328500</v>
      </c>
      <c r="F6" s="106">
        <f>VLOOKUP($K$1,'Table 26 Data'!$M$5:$W$42,AD$5,0)</f>
        <v>183950</v>
      </c>
      <c r="G6" s="106">
        <f>VLOOKUP($K$1,'Table 26 Data'!$M$5:$W$42,AE$5,0)</f>
        <v>541230</v>
      </c>
      <c r="H6" s="106">
        <f>VLOOKUP($K$1,'Table 26 Data'!$M$5:$W$42,AF$5,0)</f>
        <v>250560</v>
      </c>
      <c r="I6" s="106">
        <f>VLOOKUP($K$1,'Table 26 Data'!$M$5:$W$42,AG$5,0)</f>
        <v>576720</v>
      </c>
      <c r="J6" s="106">
        <f>VLOOKUP($K$1,'Table 26 Data'!$M$5:$W$42,AH$5,0)</f>
        <v>868660</v>
      </c>
      <c r="K6" s="106">
        <f>VLOOKUP($K$1,'Table 26 Data'!$M$5:$W$42,AI$5,0)</f>
        <v>38740</v>
      </c>
    </row>
    <row r="7" spans="1:35" s="83" customFormat="1" ht="14.45" customHeight="1" x14ac:dyDescent="0.2">
      <c r="A7" s="30" t="s">
        <v>3</v>
      </c>
      <c r="B7" s="25">
        <f>VLOOKUP($K$1,'Table 26 Data'!$Y$5:$AI$42,Z$5,0)</f>
        <v>3319131</v>
      </c>
      <c r="C7" s="25">
        <f>VLOOKUP($K$1,'Table 26 Data'!$Y$5:$AI$42,AA$5,0)</f>
        <v>11030</v>
      </c>
      <c r="D7" s="25">
        <f>VLOOKUP($K$1,'Table 26 Data'!$Y$5:$AI$42,AB$5,0)</f>
        <v>11035</v>
      </c>
      <c r="E7" s="25">
        <f>VLOOKUP($K$1,'Table 26 Data'!$Y$5:$AI$42,AC$5,0)</f>
        <v>257845</v>
      </c>
      <c r="F7" s="25">
        <f>VLOOKUP($K$1,'Table 26 Data'!$Y$5:$AI$42,AD$5,0)</f>
        <v>174731</v>
      </c>
      <c r="G7" s="25">
        <f>VLOOKUP($K$1,'Table 26 Data'!$Y$5:$AI$42,AE$5,0)</f>
        <v>631731</v>
      </c>
      <c r="H7" s="25">
        <f>VLOOKUP($K$1,'Table 26 Data'!$Y$5:$AI$42,AF$5,0)</f>
        <v>270358</v>
      </c>
      <c r="I7" s="25">
        <f>VLOOKUP($K$1,'Table 26 Data'!$Y$5:$AI$42,AG$5,0)</f>
        <v>937377</v>
      </c>
      <c r="J7" s="25">
        <f>VLOOKUP($K$1,'Table 26 Data'!$Y$5:$AI$42,AH$5,0)</f>
        <v>1025024</v>
      </c>
      <c r="K7" s="25" t="str">
        <f>VLOOKUP($K$1,'Table 26 Data'!$Y$5:$AI$42,AI$5,0)</f>
        <v>--</v>
      </c>
    </row>
    <row r="8" spans="1:35" s="83" customFormat="1" ht="12.75" x14ac:dyDescent="0.2">
      <c r="A8" s="109" t="s">
        <v>1</v>
      </c>
      <c r="B8" s="106">
        <f>VLOOKUP($K$1,'Table 26 Data'!$AK$5:$AU$42,Z$5,0)</f>
        <v>3998897</v>
      </c>
      <c r="C8" s="106">
        <f>VLOOKUP($K$1,'Table 26 Data'!$AK$5:$AU$42,AA$5,0)</f>
        <v>2363</v>
      </c>
      <c r="D8" s="106">
        <f>VLOOKUP($K$1,'Table 26 Data'!$AK$5:$AU$42,AB$5,0)</f>
        <v>24565</v>
      </c>
      <c r="E8" s="106">
        <f>VLOOKUP($K$1,'Table 26 Data'!$AK$5:$AU$42,AC$5,0)</f>
        <v>134511</v>
      </c>
      <c r="F8" s="106">
        <f>VLOOKUP($K$1,'Table 26 Data'!$AK$5:$AU$42,AD$5,0)</f>
        <v>262356</v>
      </c>
      <c r="G8" s="106">
        <f>VLOOKUP($K$1,'Table 26 Data'!$AK$5:$AU$42,AE$5,0)</f>
        <v>773778</v>
      </c>
      <c r="H8" s="106">
        <f>VLOOKUP($K$1,'Table 26 Data'!$AK$5:$AU$42,AF$5,0)</f>
        <v>476691</v>
      </c>
      <c r="I8" s="106">
        <f>VLOOKUP($K$1,'Table 26 Data'!$AK$5:$AU$42,AG$5,0)</f>
        <v>1054559</v>
      </c>
      <c r="J8" s="106">
        <f>VLOOKUP($K$1,'Table 26 Data'!$AK$5:$AU$42,AH$5,0)</f>
        <v>1014287</v>
      </c>
      <c r="K8" s="106" t="str">
        <f>VLOOKUP($K$1,'Table 26 Data'!$AK$5:$AU$42,AI$5,0)</f>
        <v>--</v>
      </c>
    </row>
    <row r="9" spans="1:35" s="83" customFormat="1" ht="12.75" x14ac:dyDescent="0.2">
      <c r="A9" s="578" t="s">
        <v>2783</v>
      </c>
      <c r="B9" s="579">
        <f>VLOOKUP($K$1,'Table 26 Data'!$AW$5:$BG$42,Z$5,0)</f>
        <v>4360079</v>
      </c>
      <c r="C9" s="579">
        <f>VLOOKUP($K$1,'Table 26 Data'!$AW$5:$BG$42,AA$5,0)</f>
        <v>2827</v>
      </c>
      <c r="D9" s="579">
        <f>VLOOKUP($K$1,'Table 26 Data'!$AW$5:$BG$42,AB$5,0)</f>
        <v>27772</v>
      </c>
      <c r="E9" s="579">
        <f>VLOOKUP($K$1,'Table 26 Data'!$AW$5:$BG$42,AC$5,0)</f>
        <v>136631</v>
      </c>
      <c r="F9" s="579">
        <f>VLOOKUP($K$1,'Table 26 Data'!$AW$5:$BG$42,AD$5,0)</f>
        <v>340992</v>
      </c>
      <c r="G9" s="579">
        <f>VLOOKUP($K$1,'Table 26 Data'!$AW$5:$BG$42,AE$5,0)</f>
        <v>769729</v>
      </c>
      <c r="H9" s="579">
        <f>VLOOKUP($K$1,'Table 26 Data'!$AW$5:$BG$42,AF$5,0)</f>
        <v>538127</v>
      </c>
      <c r="I9" s="579">
        <f>VLOOKUP($K$1,'Table 26 Data'!$AW$5:$BG$42,AG$5,0)</f>
        <v>1100433</v>
      </c>
      <c r="J9" s="579">
        <f>VLOOKUP($K$1,'Table 26 Data'!$AW$5:$BG$42,AH$5,0)</f>
        <v>1443568</v>
      </c>
      <c r="K9" s="579" t="str">
        <f>VLOOKUP($K$1,'Table 26 Data'!$AW$5:$BG$42,AI$5,0)</f>
        <v>--</v>
      </c>
    </row>
    <row r="10" spans="1:35" s="83" customFormat="1" ht="12.75" x14ac:dyDescent="0.2">
      <c r="A10" s="195"/>
      <c r="B10" s="113"/>
      <c r="C10" s="113"/>
      <c r="D10" s="113"/>
      <c r="E10" s="113"/>
      <c r="F10" s="113"/>
      <c r="G10" s="113"/>
      <c r="H10" s="113"/>
      <c r="I10" s="113"/>
      <c r="J10" s="113"/>
      <c r="K10" s="113"/>
    </row>
    <row r="11" spans="1:35" s="83" customFormat="1" ht="38.25" x14ac:dyDescent="0.2">
      <c r="A11" s="112" t="s">
        <v>123</v>
      </c>
      <c r="B11" s="122" t="s">
        <v>358</v>
      </c>
      <c r="C11" s="122" t="s">
        <v>362</v>
      </c>
      <c r="D11" s="103" t="s">
        <v>363</v>
      </c>
      <c r="E11" s="103" t="s">
        <v>364</v>
      </c>
      <c r="F11" s="103" t="s">
        <v>258</v>
      </c>
      <c r="G11" s="103" t="s">
        <v>642</v>
      </c>
      <c r="H11" s="103" t="s">
        <v>831</v>
      </c>
      <c r="I11" s="122" t="s">
        <v>365</v>
      </c>
      <c r="J11" s="103" t="s">
        <v>366</v>
      </c>
      <c r="K11" s="103" t="s">
        <v>367</v>
      </c>
    </row>
    <row r="12" spans="1:35" s="83" customFormat="1" ht="12.75" x14ac:dyDescent="0.2">
      <c r="A12" s="30" t="s">
        <v>30</v>
      </c>
      <c r="B12" s="32">
        <v>1</v>
      </c>
      <c r="C12" s="32">
        <f t="shared" ref="C12:K16" si="0">C5/$B5</f>
        <v>1.4454293574822895E-3</v>
      </c>
      <c r="D12" s="32">
        <f t="shared" si="0"/>
        <v>1.6828695508125262E-2</v>
      </c>
      <c r="E12" s="32">
        <f t="shared" si="0"/>
        <v>0.19050109300444673</v>
      </c>
      <c r="F12" s="32">
        <f t="shared" si="0"/>
        <v>6.6090227273465488E-2</v>
      </c>
      <c r="G12" s="32">
        <f t="shared" si="0"/>
        <v>0.19092660142204262</v>
      </c>
      <c r="H12" s="32">
        <f t="shared" si="0"/>
        <v>9.6665118379040293E-2</v>
      </c>
      <c r="I12" s="32">
        <f t="shared" si="0"/>
        <v>0.13705918464791614</v>
      </c>
      <c r="J12" s="32">
        <f t="shared" si="0"/>
        <v>0.28910536043161494</v>
      </c>
      <c r="K12" s="32">
        <f t="shared" si="0"/>
        <v>1.1378289975866202E-2</v>
      </c>
    </row>
    <row r="13" spans="1:35" s="104" customFormat="1" ht="12.75" x14ac:dyDescent="0.2">
      <c r="A13" s="109" t="s">
        <v>4</v>
      </c>
      <c r="B13" s="111">
        <v>1</v>
      </c>
      <c r="C13" s="111">
        <f t="shared" si="0"/>
        <v>2.168805989159508E-3</v>
      </c>
      <c r="D13" s="111">
        <f t="shared" si="0"/>
        <v>1.1303972488359916E-2</v>
      </c>
      <c r="E13" s="111">
        <f t="shared" si="0"/>
        <v>0.11622394248595407</v>
      </c>
      <c r="F13" s="111">
        <f t="shared" si="0"/>
        <v>6.5081869772576101E-2</v>
      </c>
      <c r="G13" s="111">
        <f t="shared" si="0"/>
        <v>0.19148823254694952</v>
      </c>
      <c r="H13" s="111">
        <f t="shared" si="0"/>
        <v>8.8648618049560576E-2</v>
      </c>
      <c r="I13" s="111">
        <f t="shared" si="0"/>
        <v>0.20404466395890236</v>
      </c>
      <c r="J13" s="111">
        <f t="shared" si="0"/>
        <v>0.30733360694017914</v>
      </c>
      <c r="K13" s="111">
        <f t="shared" si="0"/>
        <v>1.3706287768358784E-2</v>
      </c>
      <c r="L13" s="83"/>
      <c r="M13" s="83"/>
      <c r="N13" s="83"/>
      <c r="O13" s="83"/>
      <c r="P13" s="83"/>
      <c r="Q13" s="83"/>
      <c r="R13" s="83"/>
      <c r="S13" s="83"/>
      <c r="T13" s="83"/>
      <c r="U13" s="83"/>
    </row>
    <row r="14" spans="1:35" s="83" customFormat="1" ht="12.75" x14ac:dyDescent="0.2">
      <c r="A14" s="30" t="s">
        <v>3</v>
      </c>
      <c r="B14" s="32">
        <v>1</v>
      </c>
      <c r="C14" s="32">
        <f>C7/$B7</f>
        <v>3.323158983480917E-3</v>
      </c>
      <c r="D14" s="32">
        <f t="shared" si="0"/>
        <v>3.3246654018777807E-3</v>
      </c>
      <c r="E14" s="32">
        <f t="shared" si="0"/>
        <v>7.7684490307854681E-2</v>
      </c>
      <c r="F14" s="32">
        <f t="shared" si="0"/>
        <v>5.2643598580471816E-2</v>
      </c>
      <c r="G14" s="32">
        <f t="shared" si="0"/>
        <v>0.1903302400537972</v>
      </c>
      <c r="H14" s="32">
        <f t="shared" si="0"/>
        <v>8.1454452987845316E-2</v>
      </c>
      <c r="I14" s="32">
        <f t="shared" si="0"/>
        <v>0.2824163915193465</v>
      </c>
      <c r="J14" s="32">
        <f t="shared" si="0"/>
        <v>0.30882300216532582</v>
      </c>
      <c r="K14" s="25" t="str">
        <f>VLOOKUP($K$1,'Table 26 Data'!$Y$5:$AI$42,AI$5,0)</f>
        <v>--</v>
      </c>
    </row>
    <row r="15" spans="1:35" s="83" customFormat="1" ht="12.75" x14ac:dyDescent="0.2">
      <c r="A15" s="109" t="s">
        <v>1</v>
      </c>
      <c r="B15" s="111">
        <v>1</v>
      </c>
      <c r="C15" s="111">
        <f t="shared" si="0"/>
        <v>5.9091294424437537E-4</v>
      </c>
      <c r="D15" s="111">
        <f t="shared" si="0"/>
        <v>6.1429439167850538E-3</v>
      </c>
      <c r="E15" s="111">
        <f t="shared" si="0"/>
        <v>3.3637025409756743E-2</v>
      </c>
      <c r="F15" s="111">
        <f t="shared" si="0"/>
        <v>6.5607091155386099E-2</v>
      </c>
      <c r="G15" s="111">
        <f t="shared" si="0"/>
        <v>0.19349785703407715</v>
      </c>
      <c r="H15" s="111">
        <f t="shared" si="0"/>
        <v>0.11920562094997696</v>
      </c>
      <c r="I15" s="111">
        <f t="shared" si="0"/>
        <v>0.26371246871324766</v>
      </c>
      <c r="J15" s="111">
        <f t="shared" si="0"/>
        <v>0.25364169169648532</v>
      </c>
      <c r="K15" s="106" t="str">
        <f>VLOOKUP($K$1,'Table 26 Data'!$AK$5:$AU$42,AI$5,0)</f>
        <v>--</v>
      </c>
    </row>
    <row r="16" spans="1:35" ht="14.45" customHeight="1" x14ac:dyDescent="0.25">
      <c r="A16" s="578" t="s">
        <v>2783</v>
      </c>
      <c r="B16" s="451">
        <v>1</v>
      </c>
      <c r="C16" s="451">
        <f>C9/$B9</f>
        <v>6.4838274719334211E-4</v>
      </c>
      <c r="D16" s="451">
        <f t="shared" si="0"/>
        <v>6.3696093579955777E-3</v>
      </c>
      <c r="E16" s="451">
        <f t="shared" si="0"/>
        <v>3.1336817520966939E-2</v>
      </c>
      <c r="F16" s="451">
        <f t="shared" si="0"/>
        <v>7.8207757244765516E-2</v>
      </c>
      <c r="G16" s="451">
        <f t="shared" si="0"/>
        <v>0.17654014984590877</v>
      </c>
      <c r="H16" s="451">
        <f t="shared" si="0"/>
        <v>0.12342138754825314</v>
      </c>
      <c r="I16" s="451">
        <f t="shared" si="0"/>
        <v>0.25238831681719526</v>
      </c>
      <c r="J16" s="451">
        <f t="shared" si="0"/>
        <v>0.33108757891772145</v>
      </c>
      <c r="K16" s="25" t="str">
        <f>VLOOKUP($K$1,'Table 26 Data'!$Y$5:$AI$42,AI$5,0)</f>
        <v>--</v>
      </c>
    </row>
    <row r="17" spans="1:2" ht="14.45" customHeight="1" x14ac:dyDescent="0.25">
      <c r="A17" s="182"/>
    </row>
    <row r="18" spans="1:2" x14ac:dyDescent="0.25">
      <c r="A18" s="459" t="s">
        <v>617</v>
      </c>
      <c r="B18" s="449"/>
    </row>
    <row r="19" spans="1:2" x14ac:dyDescent="0.25">
      <c r="A19" s="453" t="s">
        <v>3029</v>
      </c>
      <c r="B19" s="449"/>
    </row>
    <row r="20" spans="1:2" x14ac:dyDescent="0.25">
      <c r="A20" s="453" t="s">
        <v>3030</v>
      </c>
      <c r="B20" s="449"/>
    </row>
    <row r="21" spans="1:2" x14ac:dyDescent="0.25">
      <c r="A21" s="453"/>
      <c r="B21" s="449"/>
    </row>
    <row r="22" spans="1:2" x14ac:dyDescent="0.25">
      <c r="A22" s="459" t="s">
        <v>618</v>
      </c>
      <c r="B22" s="449"/>
    </row>
    <row r="23" spans="1:2" x14ac:dyDescent="0.25">
      <c r="A23" s="453" t="s">
        <v>814</v>
      </c>
      <c r="B23" s="449"/>
    </row>
    <row r="24" spans="1:2" x14ac:dyDescent="0.25">
      <c r="A24" s="453" t="s">
        <v>815</v>
      </c>
      <c r="B24" s="449"/>
    </row>
    <row r="25" spans="1:2" x14ac:dyDescent="0.25">
      <c r="A25" s="453" t="s">
        <v>832</v>
      </c>
      <c r="B25" s="449"/>
    </row>
    <row r="26" spans="1:2" x14ac:dyDescent="0.25">
      <c r="A26" s="453" t="s">
        <v>833</v>
      </c>
      <c r="B26" s="449"/>
    </row>
    <row r="27" spans="1:2" x14ac:dyDescent="0.25">
      <c r="A27" s="453" t="s">
        <v>834</v>
      </c>
      <c r="B27" s="449"/>
    </row>
    <row r="28" spans="1:2" x14ac:dyDescent="0.25">
      <c r="A28" s="449"/>
      <c r="B28" s="449"/>
    </row>
    <row r="29" spans="1:2" x14ac:dyDescent="0.25">
      <c r="A29" s="184" t="s">
        <v>616</v>
      </c>
      <c r="B29" s="449"/>
    </row>
    <row r="30" spans="1:2" x14ac:dyDescent="0.25">
      <c r="A30" s="449"/>
      <c r="B30" s="449"/>
    </row>
    <row r="65" spans="1:1" hidden="1" x14ac:dyDescent="0.25">
      <c r="A65" s="1" t="s">
        <v>31</v>
      </c>
    </row>
    <row r="66" spans="1:1" hidden="1" x14ac:dyDescent="0.25">
      <c r="A66" s="1" t="s">
        <v>32</v>
      </c>
    </row>
    <row r="67" spans="1:1" hidden="1" x14ac:dyDescent="0.25">
      <c r="A67" s="1" t="s">
        <v>33</v>
      </c>
    </row>
    <row r="68" spans="1:1" hidden="1" x14ac:dyDescent="0.25">
      <c r="A68" s="1" t="s">
        <v>34</v>
      </c>
    </row>
    <row r="69" spans="1:1" hidden="1" x14ac:dyDescent="0.25">
      <c r="A69" s="1" t="s">
        <v>35</v>
      </c>
    </row>
    <row r="70" spans="1:1" hidden="1" x14ac:dyDescent="0.25">
      <c r="A70" s="1" t="s">
        <v>36</v>
      </c>
    </row>
    <row r="71" spans="1:1" hidden="1" x14ac:dyDescent="0.25">
      <c r="A71" s="1" t="s">
        <v>37</v>
      </c>
    </row>
    <row r="72" spans="1:1" hidden="1" x14ac:dyDescent="0.25">
      <c r="A72" s="1" t="s">
        <v>38</v>
      </c>
    </row>
    <row r="73" spans="1:1" hidden="1" x14ac:dyDescent="0.25">
      <c r="A73" s="1" t="s">
        <v>39</v>
      </c>
    </row>
    <row r="74" spans="1:1" hidden="1" x14ac:dyDescent="0.25">
      <c r="A74" s="1" t="s">
        <v>40</v>
      </c>
    </row>
    <row r="75" spans="1:1" hidden="1" x14ac:dyDescent="0.25">
      <c r="A75" s="1" t="s">
        <v>41</v>
      </c>
    </row>
    <row r="76" spans="1:1" hidden="1" x14ac:dyDescent="0.25">
      <c r="A76" s="1" t="s">
        <v>42</v>
      </c>
    </row>
    <row r="77" spans="1:1" hidden="1" x14ac:dyDescent="0.25">
      <c r="A77" s="1" t="s">
        <v>43</v>
      </c>
    </row>
    <row r="78" spans="1:1" hidden="1" x14ac:dyDescent="0.25">
      <c r="A78" s="1" t="s">
        <v>44</v>
      </c>
    </row>
    <row r="79" spans="1:1" hidden="1" x14ac:dyDescent="0.25">
      <c r="A79" s="1" t="s">
        <v>45</v>
      </c>
    </row>
    <row r="80" spans="1:1" hidden="1" x14ac:dyDescent="0.25">
      <c r="A80" s="1" t="s">
        <v>46</v>
      </c>
    </row>
    <row r="81" spans="1:1" hidden="1" x14ac:dyDescent="0.25">
      <c r="A81" s="1" t="s">
        <v>47</v>
      </c>
    </row>
    <row r="82" spans="1:1" hidden="1" x14ac:dyDescent="0.25">
      <c r="A82" s="1" t="s">
        <v>48</v>
      </c>
    </row>
    <row r="83" spans="1:1" hidden="1" x14ac:dyDescent="0.25">
      <c r="A83" s="1" t="s">
        <v>49</v>
      </c>
    </row>
    <row r="84" spans="1:1" hidden="1" x14ac:dyDescent="0.25">
      <c r="A84" s="1" t="s">
        <v>50</v>
      </c>
    </row>
    <row r="85" spans="1:1" hidden="1" x14ac:dyDescent="0.25">
      <c r="A85" s="1" t="s">
        <v>51</v>
      </c>
    </row>
    <row r="86" spans="1:1" hidden="1" x14ac:dyDescent="0.25">
      <c r="A86" s="1" t="s">
        <v>52</v>
      </c>
    </row>
    <row r="87" spans="1:1" hidden="1" x14ac:dyDescent="0.25">
      <c r="A87" s="1" t="s">
        <v>53</v>
      </c>
    </row>
    <row r="88" spans="1:1" hidden="1" x14ac:dyDescent="0.25">
      <c r="A88" s="1" t="s">
        <v>54</v>
      </c>
    </row>
    <row r="89" spans="1:1" hidden="1" x14ac:dyDescent="0.25">
      <c r="A89" s="1" t="s">
        <v>55</v>
      </c>
    </row>
    <row r="90" spans="1:1" hidden="1" x14ac:dyDescent="0.25">
      <c r="A90" s="1" t="s">
        <v>56</v>
      </c>
    </row>
    <row r="91" spans="1:1" hidden="1" x14ac:dyDescent="0.25">
      <c r="A91" s="1" t="s">
        <v>57</v>
      </c>
    </row>
    <row r="92" spans="1:1" hidden="1" x14ac:dyDescent="0.25">
      <c r="A92" s="1" t="s">
        <v>58</v>
      </c>
    </row>
    <row r="93" spans="1:1" hidden="1" x14ac:dyDescent="0.25">
      <c r="A93" s="1" t="s">
        <v>59</v>
      </c>
    </row>
    <row r="94" spans="1:1" hidden="1" x14ac:dyDescent="0.25">
      <c r="A94" s="1" t="s">
        <v>60</v>
      </c>
    </row>
    <row r="95" spans="1:1" hidden="1" x14ac:dyDescent="0.25">
      <c r="A95" s="1" t="s">
        <v>61</v>
      </c>
    </row>
    <row r="96" spans="1:1" hidden="1" x14ac:dyDescent="0.25">
      <c r="A96" s="1" t="s">
        <v>62</v>
      </c>
    </row>
    <row r="97" spans="1:1" hidden="1" x14ac:dyDescent="0.25">
      <c r="A97" s="1" t="s">
        <v>63</v>
      </c>
    </row>
    <row r="98" spans="1:1" hidden="1" x14ac:dyDescent="0.25">
      <c r="A98" s="1" t="s">
        <v>64</v>
      </c>
    </row>
    <row r="99" spans="1:1" hidden="1" x14ac:dyDescent="0.25">
      <c r="A99" s="1" t="s">
        <v>65</v>
      </c>
    </row>
    <row r="100" spans="1:1" hidden="1" x14ac:dyDescent="0.25">
      <c r="A100" s="1" t="s">
        <v>66</v>
      </c>
    </row>
    <row r="101" spans="1:1" hidden="1" x14ac:dyDescent="0.25">
      <c r="A101" s="1" t="s">
        <v>67</v>
      </c>
    </row>
  </sheetData>
  <mergeCells count="1">
    <mergeCell ref="K1:L1"/>
  </mergeCells>
  <dataValidations count="1">
    <dataValidation type="list" allowBlank="1" showInputMessage="1" showErrorMessage="1" sqref="K65521:K65536 WVP983045 WLT983045 WBX983045 VSB983045 VIF983045 UYJ983045 UON983045 UER983045 TUV983045 TKZ983045 TBD983045 SRH983045 SHL983045 RXP983045 RNT983045 RDX983045 QUB983045 QKF983045 QAJ983045 PQN983045 PGR983045 OWV983045 OMZ983045 ODD983045 NTH983045 NJL983045 MZP983045 MPT983045 MFX983045 LWB983045 LMF983045 LCJ983045 KSN983045 KIR983045 JYV983045 JOZ983045 JFD983045 IVH983045 ILL983045 IBP983045 HRT983045 HHX983045 GYB983045 GOF983045 GEJ983045 FUN983045 FKR983045 FAV983045 EQZ983045 EHD983045 DXH983045 DNL983045 DDP983045 CTT983045 CJX983045 CAB983045 BQF983045 BGJ983045 AWN983045 AMR983045 ACV983045 SZ983045 JD983045 H983043 WVP917509 WLT917509 WBX917509 VSB917509 VIF917509 UYJ917509 UON917509 UER917509 TUV917509 TKZ917509 TBD917509 SRH917509 SHL917509 RXP917509 RNT917509 RDX917509 QUB917509 QKF917509 QAJ917509 PQN917509 PGR917509 OWV917509 OMZ917509 ODD917509 NTH917509 NJL917509 MZP917509 MPT917509 MFX917509 LWB917509 LMF917509 LCJ917509 KSN917509 KIR917509 JYV917509 JOZ917509 JFD917509 IVH917509 ILL917509 IBP917509 HRT917509 HHX917509 GYB917509 GOF917509 GEJ917509 FUN917509 FKR917509 FAV917509 EQZ917509 EHD917509 DXH917509 DNL917509 DDP917509 CTT917509 CJX917509 CAB917509 BQF917509 BGJ917509 AWN917509 AMR917509 ACV917509 SZ917509 JD917509 H917507 WVP851973 WLT851973 WBX851973 VSB851973 VIF851973 UYJ851973 UON851973 UER851973 TUV851973 TKZ851973 TBD851973 SRH851973 SHL851973 RXP851973 RNT851973 RDX851973 QUB851973 QKF851973 QAJ851973 PQN851973 PGR851973 OWV851973 OMZ851973 ODD851973 NTH851973 NJL851973 MZP851973 MPT851973 MFX851973 LWB851973 LMF851973 LCJ851973 KSN851973 KIR851973 JYV851973 JOZ851973 JFD851973 IVH851973 ILL851973 IBP851973 HRT851973 HHX851973 GYB851973 GOF851973 GEJ851973 FUN851973 FKR851973 FAV851973 EQZ851973 EHD851973 DXH851973 DNL851973 DDP851973 CTT851973 CJX851973 CAB851973 BQF851973 BGJ851973 AWN851973 AMR851973 ACV851973 SZ851973 JD851973 H851971 WVP786437 WLT786437 WBX786437 VSB786437 VIF786437 UYJ786437 UON786437 UER786437 TUV786437 TKZ786437 TBD786437 SRH786437 SHL786437 RXP786437 RNT786437 RDX786437 QUB786437 QKF786437 QAJ786437 PQN786437 PGR786437 OWV786437 OMZ786437 ODD786437 NTH786437 NJL786437 MZP786437 MPT786437 MFX786437 LWB786437 LMF786437 LCJ786437 KSN786437 KIR786437 JYV786437 JOZ786437 JFD786437 IVH786437 ILL786437 IBP786437 HRT786437 HHX786437 GYB786437 GOF786437 GEJ786437 FUN786437 FKR786437 FAV786437 EQZ786437 EHD786437 DXH786437 DNL786437 DDP786437 CTT786437 CJX786437 CAB786437 BQF786437 BGJ786437 AWN786437 AMR786437 ACV786437 SZ786437 JD786437 H786435 WVP720901 WLT720901 WBX720901 VSB720901 VIF720901 UYJ720901 UON720901 UER720901 TUV720901 TKZ720901 TBD720901 SRH720901 SHL720901 RXP720901 RNT720901 RDX720901 QUB720901 QKF720901 QAJ720901 PQN720901 PGR720901 OWV720901 OMZ720901 ODD720901 NTH720901 NJL720901 MZP720901 MPT720901 MFX720901 LWB720901 LMF720901 LCJ720901 KSN720901 KIR720901 JYV720901 JOZ720901 JFD720901 IVH720901 ILL720901 IBP720901 HRT720901 HHX720901 GYB720901 GOF720901 GEJ720901 FUN720901 FKR720901 FAV720901 EQZ720901 EHD720901 DXH720901 DNL720901 DDP720901 CTT720901 CJX720901 CAB720901 BQF720901 BGJ720901 AWN720901 AMR720901 ACV720901 SZ720901 JD720901 H720899 WVP655365 WLT655365 WBX655365 VSB655365 VIF655365 UYJ655365 UON655365 UER655365 TUV655365 TKZ655365 TBD655365 SRH655365 SHL655365 RXP655365 RNT655365 RDX655365 QUB655365 QKF655365 QAJ655365 PQN655365 PGR655365 OWV655365 OMZ655365 ODD655365 NTH655365 NJL655365 MZP655365 MPT655365 MFX655365 LWB655365 LMF655365 LCJ655365 KSN655365 KIR655365 JYV655365 JOZ655365 JFD655365 IVH655365 ILL655365 IBP655365 HRT655365 HHX655365 GYB655365 GOF655365 GEJ655365 FUN655365 FKR655365 FAV655365 EQZ655365 EHD655365 DXH655365 DNL655365 DDP655365 CTT655365 CJX655365 CAB655365 BQF655365 BGJ655365 AWN655365 AMR655365 ACV655365 SZ655365 JD655365 H655363 WVP589829 WLT589829 WBX589829 VSB589829 VIF589829 UYJ589829 UON589829 UER589829 TUV589829 TKZ589829 TBD589829 SRH589829 SHL589829 RXP589829 RNT589829 RDX589829 QUB589829 QKF589829 QAJ589829 PQN589829 PGR589829 OWV589829 OMZ589829 ODD589829 NTH589829 NJL589829 MZP589829 MPT589829 MFX589829 LWB589829 LMF589829 LCJ589829 KSN589829 KIR589829 JYV589829 JOZ589829 JFD589829 IVH589829 ILL589829 IBP589829 HRT589829 HHX589829 GYB589829 GOF589829 GEJ589829 FUN589829 FKR589829 FAV589829 EQZ589829 EHD589829 DXH589829 DNL589829 DDP589829 CTT589829 CJX589829 CAB589829 BQF589829 BGJ589829 AWN589829 AMR589829 ACV589829 SZ589829 JD589829 H589827 WVP524293 WLT524293 WBX524293 VSB524293 VIF524293 UYJ524293 UON524293 UER524293 TUV524293 TKZ524293 TBD524293 SRH524293 SHL524293 RXP524293 RNT524293 RDX524293 QUB524293 QKF524293 QAJ524293 PQN524293 PGR524293 OWV524293 OMZ524293 ODD524293 NTH524293 NJL524293 MZP524293 MPT524293 MFX524293 LWB524293 LMF524293 LCJ524293 KSN524293 KIR524293 JYV524293 JOZ524293 JFD524293 IVH524293 ILL524293 IBP524293 HRT524293 HHX524293 GYB524293 GOF524293 GEJ524293 FUN524293 FKR524293 FAV524293 EQZ524293 EHD524293 DXH524293 DNL524293 DDP524293 CTT524293 CJX524293 CAB524293 BQF524293 BGJ524293 AWN524293 AMR524293 ACV524293 SZ524293 JD524293 H524291 WVP458757 WLT458757 WBX458757 VSB458757 VIF458757 UYJ458757 UON458757 UER458757 TUV458757 TKZ458757 TBD458757 SRH458757 SHL458757 RXP458757 RNT458757 RDX458757 QUB458757 QKF458757 QAJ458757 PQN458757 PGR458757 OWV458757 OMZ458757 ODD458757 NTH458757 NJL458757 MZP458757 MPT458757 MFX458757 LWB458757 LMF458757 LCJ458757 KSN458757 KIR458757 JYV458757 JOZ458757 JFD458757 IVH458757 ILL458757 IBP458757 HRT458757 HHX458757 GYB458757 GOF458757 GEJ458757 FUN458757 FKR458757 FAV458757 EQZ458757 EHD458757 DXH458757 DNL458757 DDP458757 CTT458757 CJX458757 CAB458757 BQF458757 BGJ458757 AWN458757 AMR458757 ACV458757 SZ458757 JD458757 H458755 WVP393221 WLT393221 WBX393221 VSB393221 VIF393221 UYJ393221 UON393221 UER393221 TUV393221 TKZ393221 TBD393221 SRH393221 SHL393221 RXP393221 RNT393221 RDX393221 QUB393221 QKF393221 QAJ393221 PQN393221 PGR393221 OWV393221 OMZ393221 ODD393221 NTH393221 NJL393221 MZP393221 MPT393221 MFX393221 LWB393221 LMF393221 LCJ393221 KSN393221 KIR393221 JYV393221 JOZ393221 JFD393221 IVH393221 ILL393221 IBP393221 HRT393221 HHX393221 GYB393221 GOF393221 GEJ393221 FUN393221 FKR393221 FAV393221 EQZ393221 EHD393221 DXH393221 DNL393221 DDP393221 CTT393221 CJX393221 CAB393221 BQF393221 BGJ393221 AWN393221 AMR393221 ACV393221 SZ393221 JD393221 H393219 WVP327685 WLT327685 WBX327685 VSB327685 VIF327685 UYJ327685 UON327685 UER327685 TUV327685 TKZ327685 TBD327685 SRH327685 SHL327685 RXP327685 RNT327685 RDX327685 QUB327685 QKF327685 QAJ327685 PQN327685 PGR327685 OWV327685 OMZ327685 ODD327685 NTH327685 NJL327685 MZP327685 MPT327685 MFX327685 LWB327685 LMF327685 LCJ327685 KSN327685 KIR327685 JYV327685 JOZ327685 JFD327685 IVH327685 ILL327685 IBP327685 HRT327685 HHX327685 GYB327685 GOF327685 GEJ327685 FUN327685 FKR327685 FAV327685 EQZ327685 EHD327685 DXH327685 DNL327685 DDP327685 CTT327685 CJX327685 CAB327685 BQF327685 BGJ327685 AWN327685 AMR327685 ACV327685 SZ327685 JD327685 H327683 WVP262149 WLT262149 WBX262149 VSB262149 VIF262149 UYJ262149 UON262149 UER262149 TUV262149 TKZ262149 TBD262149 SRH262149 SHL262149 RXP262149 RNT262149 RDX262149 QUB262149 QKF262149 QAJ262149 PQN262149 PGR262149 OWV262149 OMZ262149 ODD262149 NTH262149 NJL262149 MZP262149 MPT262149 MFX262149 LWB262149 LMF262149 LCJ262149 KSN262149 KIR262149 JYV262149 JOZ262149 JFD262149 IVH262149 ILL262149 IBP262149 HRT262149 HHX262149 GYB262149 GOF262149 GEJ262149 FUN262149 FKR262149 FAV262149 EQZ262149 EHD262149 DXH262149 DNL262149 DDP262149 CTT262149 CJX262149 CAB262149 BQF262149 BGJ262149 AWN262149 AMR262149 ACV262149 SZ262149 JD262149 H262147 WVP196613 WLT196613 WBX196613 VSB196613 VIF196613 UYJ196613 UON196613 UER196613 TUV196613 TKZ196613 TBD196613 SRH196613 SHL196613 RXP196613 RNT196613 RDX196613 QUB196613 QKF196613 QAJ196613 PQN196613 PGR196613 OWV196613 OMZ196613 ODD196613 NTH196613 NJL196613 MZP196613 MPT196613 MFX196613 LWB196613 LMF196613 LCJ196613 KSN196613 KIR196613 JYV196613 JOZ196613 JFD196613 IVH196613 ILL196613 IBP196613 HRT196613 HHX196613 GYB196613 GOF196613 GEJ196613 FUN196613 FKR196613 FAV196613 EQZ196613 EHD196613 DXH196613 DNL196613 DDP196613 CTT196613 CJX196613 CAB196613 BQF196613 BGJ196613 AWN196613 AMR196613 ACV196613 SZ196613 JD196613 H196611 WVP131077 WLT131077 WBX131077 VSB131077 VIF131077 UYJ131077 UON131077 UER131077 TUV131077 TKZ131077 TBD131077 SRH131077 SHL131077 RXP131077 RNT131077 RDX131077 QUB131077 QKF131077 QAJ131077 PQN131077 PGR131077 OWV131077 OMZ131077 ODD131077 NTH131077 NJL131077 MZP131077 MPT131077 MFX131077 LWB131077 LMF131077 LCJ131077 KSN131077 KIR131077 JYV131077 JOZ131077 JFD131077 IVH131077 ILL131077 IBP131077 HRT131077 HHX131077 GYB131077 GOF131077 GEJ131077 FUN131077 FKR131077 FAV131077 EQZ131077 EHD131077 DXH131077 DNL131077 DDP131077 CTT131077 CJX131077 CAB131077 BQF131077 BGJ131077 AWN131077 AMR131077 ACV131077 SZ131077 JD131077 H131075 WVP65541 WLT65541 WBX65541 VSB65541 VIF65541 UYJ65541 UON65541 UER65541 TUV65541 TKZ65541 TBD65541 SRH65541 SHL65541 RXP65541 RNT65541 RDX65541 QUB65541 QKF65541 QAJ65541 PQN65541 PGR65541 OWV65541 OMZ65541 ODD65541 NTH65541 NJL65541 MZP65541 MPT65541 MFX65541 LWB65541 LMF65541 LCJ65541 KSN65541 KIR65541 JYV65541 JOZ65541 JFD65541 IVH65541 ILL65541 IBP65541 HRT65541 HHX65541 GYB65541 GOF65541 GEJ65541 FUN65541 FKR65541 FAV65541 EQZ65541 EHD65541 DXH65541 DNL65541 DDP65541 CTT65541 CJX65541 CAB65541 BQF65541 BGJ65541 AWN65541 AMR65541 ACV65541 SZ65541 JD65541 H65539 WVP3 WLT3 WBX3 VSB3 VIF3 UYJ3 UON3 UER3 TUV3 TKZ3 TBD3 SRH3 SHL3 RXP3 RNT3 RDX3 QUB3 QKF3 QAJ3 PQN3 PGR3 OWV3 OMZ3 ODD3 NTH3 NJL3 MZP3 MPT3 MFX3 LWB3 LMF3 LCJ3 KSN3 KIR3 JYV3 JOZ3 JFD3 IVH3 ILL3 IBP3 HRT3 HHX3 GYB3 GOF3 GEJ3 FUN3 FKR3 FAV3 EQZ3 EHD3 DXH3 DNL3 DDP3 CTT3 CJX3 CAB3 BQF3 BGJ3 AWN3 AMR3 ACV3 SZ3 JD3 K1 WVS1048563:WVS1048576 WLW1048563:WLW1048576 WCA1048563:WCA1048576 VSE1048563:VSE1048576 VII1048563:VII1048576 UYM1048563:UYM1048576 UOQ1048563:UOQ1048576 UEU1048563:UEU1048576 TUY1048563:TUY1048576 TLC1048563:TLC1048576 TBG1048563:TBG1048576 SRK1048563:SRK1048576 SHO1048563:SHO1048576 RXS1048563:RXS1048576 RNW1048563:RNW1048576 REA1048563:REA1048576 QUE1048563:QUE1048576 QKI1048563:QKI1048576 QAM1048563:QAM1048576 PQQ1048563:PQQ1048576 PGU1048563:PGU1048576 OWY1048563:OWY1048576 ONC1048563:ONC1048576 ODG1048563:ODG1048576 NTK1048563:NTK1048576 NJO1048563:NJO1048576 MZS1048563:MZS1048576 MPW1048563:MPW1048576 MGA1048563:MGA1048576 LWE1048563:LWE1048576 LMI1048563:LMI1048576 LCM1048563:LCM1048576 KSQ1048563:KSQ1048576 KIU1048563:KIU1048576 JYY1048563:JYY1048576 JPC1048563:JPC1048576 JFG1048563:JFG1048576 IVK1048563:IVK1048576 ILO1048563:ILO1048576 IBS1048563:IBS1048576 HRW1048563:HRW1048576 HIA1048563:HIA1048576 GYE1048563:GYE1048576 GOI1048563:GOI1048576 GEM1048563:GEM1048576 FUQ1048563:FUQ1048576 FKU1048563:FKU1048576 FAY1048563:FAY1048576 ERC1048563:ERC1048576 EHG1048563:EHG1048576 DXK1048563:DXK1048576 DNO1048563:DNO1048576 DDS1048563:DDS1048576 CTW1048563:CTW1048576 CKA1048563:CKA1048576 CAE1048563:CAE1048576 BQI1048563:BQI1048576 BGM1048563:BGM1048576 AWQ1048563:AWQ1048576 AMU1048563:AMU1048576 ACY1048563:ACY1048576 TC1048563:TC1048576 JG1048563:JG1048576 K1048561:K1048576 WVS983027:WVS983042 WLW983027:WLW983042 WCA983027:WCA983042 VSE983027:VSE983042 VII983027:VII983042 UYM983027:UYM983042 UOQ983027:UOQ983042 UEU983027:UEU983042 TUY983027:TUY983042 TLC983027:TLC983042 TBG983027:TBG983042 SRK983027:SRK983042 SHO983027:SHO983042 RXS983027:RXS983042 RNW983027:RNW983042 REA983027:REA983042 QUE983027:QUE983042 QKI983027:QKI983042 QAM983027:QAM983042 PQQ983027:PQQ983042 PGU983027:PGU983042 OWY983027:OWY983042 ONC983027:ONC983042 ODG983027:ODG983042 NTK983027:NTK983042 NJO983027:NJO983042 MZS983027:MZS983042 MPW983027:MPW983042 MGA983027:MGA983042 LWE983027:LWE983042 LMI983027:LMI983042 LCM983027:LCM983042 KSQ983027:KSQ983042 KIU983027:KIU983042 JYY983027:JYY983042 JPC983027:JPC983042 JFG983027:JFG983042 IVK983027:IVK983042 ILO983027:ILO983042 IBS983027:IBS983042 HRW983027:HRW983042 HIA983027:HIA983042 GYE983027:GYE983042 GOI983027:GOI983042 GEM983027:GEM983042 FUQ983027:FUQ983042 FKU983027:FKU983042 FAY983027:FAY983042 ERC983027:ERC983042 EHG983027:EHG983042 DXK983027:DXK983042 DNO983027:DNO983042 DDS983027:DDS983042 CTW983027:CTW983042 CKA983027:CKA983042 CAE983027:CAE983042 BQI983027:BQI983042 BGM983027:BGM983042 AWQ983027:AWQ983042 AMU983027:AMU983042 ACY983027:ACY983042 TC983027:TC983042 JG983027:JG983042 K983025:K983040 WVS917491:WVS917506 WLW917491:WLW917506 WCA917491:WCA917506 VSE917491:VSE917506 VII917491:VII917506 UYM917491:UYM917506 UOQ917491:UOQ917506 UEU917491:UEU917506 TUY917491:TUY917506 TLC917491:TLC917506 TBG917491:TBG917506 SRK917491:SRK917506 SHO917491:SHO917506 RXS917491:RXS917506 RNW917491:RNW917506 REA917491:REA917506 QUE917491:QUE917506 QKI917491:QKI917506 QAM917491:QAM917506 PQQ917491:PQQ917506 PGU917491:PGU917506 OWY917491:OWY917506 ONC917491:ONC917506 ODG917491:ODG917506 NTK917491:NTK917506 NJO917491:NJO917506 MZS917491:MZS917506 MPW917491:MPW917506 MGA917491:MGA917506 LWE917491:LWE917506 LMI917491:LMI917506 LCM917491:LCM917506 KSQ917491:KSQ917506 KIU917491:KIU917506 JYY917491:JYY917506 JPC917491:JPC917506 JFG917491:JFG917506 IVK917491:IVK917506 ILO917491:ILO917506 IBS917491:IBS917506 HRW917491:HRW917506 HIA917491:HIA917506 GYE917491:GYE917506 GOI917491:GOI917506 GEM917491:GEM917506 FUQ917491:FUQ917506 FKU917491:FKU917506 FAY917491:FAY917506 ERC917491:ERC917506 EHG917491:EHG917506 DXK917491:DXK917506 DNO917491:DNO917506 DDS917491:DDS917506 CTW917491:CTW917506 CKA917491:CKA917506 CAE917491:CAE917506 BQI917491:BQI917506 BGM917491:BGM917506 AWQ917491:AWQ917506 AMU917491:AMU917506 ACY917491:ACY917506 TC917491:TC917506 JG917491:JG917506 K917489:K917504 WVS851955:WVS851970 WLW851955:WLW851970 WCA851955:WCA851970 VSE851955:VSE851970 VII851955:VII851970 UYM851955:UYM851970 UOQ851955:UOQ851970 UEU851955:UEU851970 TUY851955:TUY851970 TLC851955:TLC851970 TBG851955:TBG851970 SRK851955:SRK851970 SHO851955:SHO851970 RXS851955:RXS851970 RNW851955:RNW851970 REA851955:REA851970 QUE851955:QUE851970 QKI851955:QKI851970 QAM851955:QAM851970 PQQ851955:PQQ851970 PGU851955:PGU851970 OWY851955:OWY851970 ONC851955:ONC851970 ODG851955:ODG851970 NTK851955:NTK851970 NJO851955:NJO851970 MZS851955:MZS851970 MPW851955:MPW851970 MGA851955:MGA851970 LWE851955:LWE851970 LMI851955:LMI851970 LCM851955:LCM851970 KSQ851955:KSQ851970 KIU851955:KIU851970 JYY851955:JYY851970 JPC851955:JPC851970 JFG851955:JFG851970 IVK851955:IVK851970 ILO851955:ILO851970 IBS851955:IBS851970 HRW851955:HRW851970 HIA851955:HIA851970 GYE851955:GYE851970 GOI851955:GOI851970 GEM851955:GEM851970 FUQ851955:FUQ851970 FKU851955:FKU851970 FAY851955:FAY851970 ERC851955:ERC851970 EHG851955:EHG851970 DXK851955:DXK851970 DNO851955:DNO851970 DDS851955:DDS851970 CTW851955:CTW851970 CKA851955:CKA851970 CAE851955:CAE851970 BQI851955:BQI851970 BGM851955:BGM851970 AWQ851955:AWQ851970 AMU851955:AMU851970 ACY851955:ACY851970 TC851955:TC851970 JG851955:JG851970 K851953:K851968 WVS786419:WVS786434 WLW786419:WLW786434 WCA786419:WCA786434 VSE786419:VSE786434 VII786419:VII786434 UYM786419:UYM786434 UOQ786419:UOQ786434 UEU786419:UEU786434 TUY786419:TUY786434 TLC786419:TLC786434 TBG786419:TBG786434 SRK786419:SRK786434 SHO786419:SHO786434 RXS786419:RXS786434 RNW786419:RNW786434 REA786419:REA786434 QUE786419:QUE786434 QKI786419:QKI786434 QAM786419:QAM786434 PQQ786419:PQQ786434 PGU786419:PGU786434 OWY786419:OWY786434 ONC786419:ONC786434 ODG786419:ODG786434 NTK786419:NTK786434 NJO786419:NJO786434 MZS786419:MZS786434 MPW786419:MPW786434 MGA786419:MGA786434 LWE786419:LWE786434 LMI786419:LMI786434 LCM786419:LCM786434 KSQ786419:KSQ786434 KIU786419:KIU786434 JYY786419:JYY786434 JPC786419:JPC786434 JFG786419:JFG786434 IVK786419:IVK786434 ILO786419:ILO786434 IBS786419:IBS786434 HRW786419:HRW786434 HIA786419:HIA786434 GYE786419:GYE786434 GOI786419:GOI786434 GEM786419:GEM786434 FUQ786419:FUQ786434 FKU786419:FKU786434 FAY786419:FAY786434 ERC786419:ERC786434 EHG786419:EHG786434 DXK786419:DXK786434 DNO786419:DNO786434 DDS786419:DDS786434 CTW786419:CTW786434 CKA786419:CKA786434 CAE786419:CAE786434 BQI786419:BQI786434 BGM786419:BGM786434 AWQ786419:AWQ786434 AMU786419:AMU786434 ACY786419:ACY786434 TC786419:TC786434 JG786419:JG786434 K786417:K786432 WVS720883:WVS720898 WLW720883:WLW720898 WCA720883:WCA720898 VSE720883:VSE720898 VII720883:VII720898 UYM720883:UYM720898 UOQ720883:UOQ720898 UEU720883:UEU720898 TUY720883:TUY720898 TLC720883:TLC720898 TBG720883:TBG720898 SRK720883:SRK720898 SHO720883:SHO720898 RXS720883:RXS720898 RNW720883:RNW720898 REA720883:REA720898 QUE720883:QUE720898 QKI720883:QKI720898 QAM720883:QAM720898 PQQ720883:PQQ720898 PGU720883:PGU720898 OWY720883:OWY720898 ONC720883:ONC720898 ODG720883:ODG720898 NTK720883:NTK720898 NJO720883:NJO720898 MZS720883:MZS720898 MPW720883:MPW720898 MGA720883:MGA720898 LWE720883:LWE720898 LMI720883:LMI720898 LCM720883:LCM720898 KSQ720883:KSQ720898 KIU720883:KIU720898 JYY720883:JYY720898 JPC720883:JPC720898 JFG720883:JFG720898 IVK720883:IVK720898 ILO720883:ILO720898 IBS720883:IBS720898 HRW720883:HRW720898 HIA720883:HIA720898 GYE720883:GYE720898 GOI720883:GOI720898 GEM720883:GEM720898 FUQ720883:FUQ720898 FKU720883:FKU720898 FAY720883:FAY720898 ERC720883:ERC720898 EHG720883:EHG720898 DXK720883:DXK720898 DNO720883:DNO720898 DDS720883:DDS720898 CTW720883:CTW720898 CKA720883:CKA720898 CAE720883:CAE720898 BQI720883:BQI720898 BGM720883:BGM720898 AWQ720883:AWQ720898 AMU720883:AMU720898 ACY720883:ACY720898 TC720883:TC720898 JG720883:JG720898 K720881:K720896 WVS655347:WVS655362 WLW655347:WLW655362 WCA655347:WCA655362 VSE655347:VSE655362 VII655347:VII655362 UYM655347:UYM655362 UOQ655347:UOQ655362 UEU655347:UEU655362 TUY655347:TUY655362 TLC655347:TLC655362 TBG655347:TBG655362 SRK655347:SRK655362 SHO655347:SHO655362 RXS655347:RXS655362 RNW655347:RNW655362 REA655347:REA655362 QUE655347:QUE655362 QKI655347:QKI655362 QAM655347:QAM655362 PQQ655347:PQQ655362 PGU655347:PGU655362 OWY655347:OWY655362 ONC655347:ONC655362 ODG655347:ODG655362 NTK655347:NTK655362 NJO655347:NJO655362 MZS655347:MZS655362 MPW655347:MPW655362 MGA655347:MGA655362 LWE655347:LWE655362 LMI655347:LMI655362 LCM655347:LCM655362 KSQ655347:KSQ655362 KIU655347:KIU655362 JYY655347:JYY655362 JPC655347:JPC655362 JFG655347:JFG655362 IVK655347:IVK655362 ILO655347:ILO655362 IBS655347:IBS655362 HRW655347:HRW655362 HIA655347:HIA655362 GYE655347:GYE655362 GOI655347:GOI655362 GEM655347:GEM655362 FUQ655347:FUQ655362 FKU655347:FKU655362 FAY655347:FAY655362 ERC655347:ERC655362 EHG655347:EHG655362 DXK655347:DXK655362 DNO655347:DNO655362 DDS655347:DDS655362 CTW655347:CTW655362 CKA655347:CKA655362 CAE655347:CAE655362 BQI655347:BQI655362 BGM655347:BGM655362 AWQ655347:AWQ655362 AMU655347:AMU655362 ACY655347:ACY655362 TC655347:TC655362 JG655347:JG655362 K655345:K655360 WVS589811:WVS589826 WLW589811:WLW589826 WCA589811:WCA589826 VSE589811:VSE589826 VII589811:VII589826 UYM589811:UYM589826 UOQ589811:UOQ589826 UEU589811:UEU589826 TUY589811:TUY589826 TLC589811:TLC589826 TBG589811:TBG589826 SRK589811:SRK589826 SHO589811:SHO589826 RXS589811:RXS589826 RNW589811:RNW589826 REA589811:REA589826 QUE589811:QUE589826 QKI589811:QKI589826 QAM589811:QAM589826 PQQ589811:PQQ589826 PGU589811:PGU589826 OWY589811:OWY589826 ONC589811:ONC589826 ODG589811:ODG589826 NTK589811:NTK589826 NJO589811:NJO589826 MZS589811:MZS589826 MPW589811:MPW589826 MGA589811:MGA589826 LWE589811:LWE589826 LMI589811:LMI589826 LCM589811:LCM589826 KSQ589811:KSQ589826 KIU589811:KIU589826 JYY589811:JYY589826 JPC589811:JPC589826 JFG589811:JFG589826 IVK589811:IVK589826 ILO589811:ILO589826 IBS589811:IBS589826 HRW589811:HRW589826 HIA589811:HIA589826 GYE589811:GYE589826 GOI589811:GOI589826 GEM589811:GEM589826 FUQ589811:FUQ589826 FKU589811:FKU589826 FAY589811:FAY589826 ERC589811:ERC589826 EHG589811:EHG589826 DXK589811:DXK589826 DNO589811:DNO589826 DDS589811:DDS589826 CTW589811:CTW589826 CKA589811:CKA589826 CAE589811:CAE589826 BQI589811:BQI589826 BGM589811:BGM589826 AWQ589811:AWQ589826 AMU589811:AMU589826 ACY589811:ACY589826 TC589811:TC589826 JG589811:JG589826 K589809:K589824 WVS524275:WVS524290 WLW524275:WLW524290 WCA524275:WCA524290 VSE524275:VSE524290 VII524275:VII524290 UYM524275:UYM524290 UOQ524275:UOQ524290 UEU524275:UEU524290 TUY524275:TUY524290 TLC524275:TLC524290 TBG524275:TBG524290 SRK524275:SRK524290 SHO524275:SHO524290 RXS524275:RXS524290 RNW524275:RNW524290 REA524275:REA524290 QUE524275:QUE524290 QKI524275:QKI524290 QAM524275:QAM524290 PQQ524275:PQQ524290 PGU524275:PGU524290 OWY524275:OWY524290 ONC524275:ONC524290 ODG524275:ODG524290 NTK524275:NTK524290 NJO524275:NJO524290 MZS524275:MZS524290 MPW524275:MPW524290 MGA524275:MGA524290 LWE524275:LWE524290 LMI524275:LMI524290 LCM524275:LCM524290 KSQ524275:KSQ524290 KIU524275:KIU524290 JYY524275:JYY524290 JPC524275:JPC524290 JFG524275:JFG524290 IVK524275:IVK524290 ILO524275:ILO524290 IBS524275:IBS524290 HRW524275:HRW524290 HIA524275:HIA524290 GYE524275:GYE524290 GOI524275:GOI524290 GEM524275:GEM524290 FUQ524275:FUQ524290 FKU524275:FKU524290 FAY524275:FAY524290 ERC524275:ERC524290 EHG524275:EHG524290 DXK524275:DXK524290 DNO524275:DNO524290 DDS524275:DDS524290 CTW524275:CTW524290 CKA524275:CKA524290 CAE524275:CAE524290 BQI524275:BQI524290 BGM524275:BGM524290 AWQ524275:AWQ524290 AMU524275:AMU524290 ACY524275:ACY524290 TC524275:TC524290 JG524275:JG524290 K524273:K524288 WVS458739:WVS458754 WLW458739:WLW458754 WCA458739:WCA458754 VSE458739:VSE458754 VII458739:VII458754 UYM458739:UYM458754 UOQ458739:UOQ458754 UEU458739:UEU458754 TUY458739:TUY458754 TLC458739:TLC458754 TBG458739:TBG458754 SRK458739:SRK458754 SHO458739:SHO458754 RXS458739:RXS458754 RNW458739:RNW458754 REA458739:REA458754 QUE458739:QUE458754 QKI458739:QKI458754 QAM458739:QAM458754 PQQ458739:PQQ458754 PGU458739:PGU458754 OWY458739:OWY458754 ONC458739:ONC458754 ODG458739:ODG458754 NTK458739:NTK458754 NJO458739:NJO458754 MZS458739:MZS458754 MPW458739:MPW458754 MGA458739:MGA458754 LWE458739:LWE458754 LMI458739:LMI458754 LCM458739:LCM458754 KSQ458739:KSQ458754 KIU458739:KIU458754 JYY458739:JYY458754 JPC458739:JPC458754 JFG458739:JFG458754 IVK458739:IVK458754 ILO458739:ILO458754 IBS458739:IBS458754 HRW458739:HRW458754 HIA458739:HIA458754 GYE458739:GYE458754 GOI458739:GOI458754 GEM458739:GEM458754 FUQ458739:FUQ458754 FKU458739:FKU458754 FAY458739:FAY458754 ERC458739:ERC458754 EHG458739:EHG458754 DXK458739:DXK458754 DNO458739:DNO458754 DDS458739:DDS458754 CTW458739:CTW458754 CKA458739:CKA458754 CAE458739:CAE458754 BQI458739:BQI458754 BGM458739:BGM458754 AWQ458739:AWQ458754 AMU458739:AMU458754 ACY458739:ACY458754 TC458739:TC458754 JG458739:JG458754 K458737:K458752 WVS393203:WVS393218 WLW393203:WLW393218 WCA393203:WCA393218 VSE393203:VSE393218 VII393203:VII393218 UYM393203:UYM393218 UOQ393203:UOQ393218 UEU393203:UEU393218 TUY393203:TUY393218 TLC393203:TLC393218 TBG393203:TBG393218 SRK393203:SRK393218 SHO393203:SHO393218 RXS393203:RXS393218 RNW393203:RNW393218 REA393203:REA393218 QUE393203:QUE393218 QKI393203:QKI393218 QAM393203:QAM393218 PQQ393203:PQQ393218 PGU393203:PGU393218 OWY393203:OWY393218 ONC393203:ONC393218 ODG393203:ODG393218 NTK393203:NTK393218 NJO393203:NJO393218 MZS393203:MZS393218 MPW393203:MPW393218 MGA393203:MGA393218 LWE393203:LWE393218 LMI393203:LMI393218 LCM393203:LCM393218 KSQ393203:KSQ393218 KIU393203:KIU393218 JYY393203:JYY393218 JPC393203:JPC393218 JFG393203:JFG393218 IVK393203:IVK393218 ILO393203:ILO393218 IBS393203:IBS393218 HRW393203:HRW393218 HIA393203:HIA393218 GYE393203:GYE393218 GOI393203:GOI393218 GEM393203:GEM393218 FUQ393203:FUQ393218 FKU393203:FKU393218 FAY393203:FAY393218 ERC393203:ERC393218 EHG393203:EHG393218 DXK393203:DXK393218 DNO393203:DNO393218 DDS393203:DDS393218 CTW393203:CTW393218 CKA393203:CKA393218 CAE393203:CAE393218 BQI393203:BQI393218 BGM393203:BGM393218 AWQ393203:AWQ393218 AMU393203:AMU393218 ACY393203:ACY393218 TC393203:TC393218 JG393203:JG393218 K393201:K393216 WVS327667:WVS327682 WLW327667:WLW327682 WCA327667:WCA327682 VSE327667:VSE327682 VII327667:VII327682 UYM327667:UYM327682 UOQ327667:UOQ327682 UEU327667:UEU327682 TUY327667:TUY327682 TLC327667:TLC327682 TBG327667:TBG327682 SRK327667:SRK327682 SHO327667:SHO327682 RXS327667:RXS327682 RNW327667:RNW327682 REA327667:REA327682 QUE327667:QUE327682 QKI327667:QKI327682 QAM327667:QAM327682 PQQ327667:PQQ327682 PGU327667:PGU327682 OWY327667:OWY327682 ONC327667:ONC327682 ODG327667:ODG327682 NTK327667:NTK327682 NJO327667:NJO327682 MZS327667:MZS327682 MPW327667:MPW327682 MGA327667:MGA327682 LWE327667:LWE327682 LMI327667:LMI327682 LCM327667:LCM327682 KSQ327667:KSQ327682 KIU327667:KIU327682 JYY327667:JYY327682 JPC327667:JPC327682 JFG327667:JFG327682 IVK327667:IVK327682 ILO327667:ILO327682 IBS327667:IBS327682 HRW327667:HRW327682 HIA327667:HIA327682 GYE327667:GYE327682 GOI327667:GOI327682 GEM327667:GEM327682 FUQ327667:FUQ327682 FKU327667:FKU327682 FAY327667:FAY327682 ERC327667:ERC327682 EHG327667:EHG327682 DXK327667:DXK327682 DNO327667:DNO327682 DDS327667:DDS327682 CTW327667:CTW327682 CKA327667:CKA327682 CAE327667:CAE327682 BQI327667:BQI327682 BGM327667:BGM327682 AWQ327667:AWQ327682 AMU327667:AMU327682 ACY327667:ACY327682 TC327667:TC327682 JG327667:JG327682 K327665:K327680 WVS262131:WVS262146 WLW262131:WLW262146 WCA262131:WCA262146 VSE262131:VSE262146 VII262131:VII262146 UYM262131:UYM262146 UOQ262131:UOQ262146 UEU262131:UEU262146 TUY262131:TUY262146 TLC262131:TLC262146 TBG262131:TBG262146 SRK262131:SRK262146 SHO262131:SHO262146 RXS262131:RXS262146 RNW262131:RNW262146 REA262131:REA262146 QUE262131:QUE262146 QKI262131:QKI262146 QAM262131:QAM262146 PQQ262131:PQQ262146 PGU262131:PGU262146 OWY262131:OWY262146 ONC262131:ONC262146 ODG262131:ODG262146 NTK262131:NTK262146 NJO262131:NJO262146 MZS262131:MZS262146 MPW262131:MPW262146 MGA262131:MGA262146 LWE262131:LWE262146 LMI262131:LMI262146 LCM262131:LCM262146 KSQ262131:KSQ262146 KIU262131:KIU262146 JYY262131:JYY262146 JPC262131:JPC262146 JFG262131:JFG262146 IVK262131:IVK262146 ILO262131:ILO262146 IBS262131:IBS262146 HRW262131:HRW262146 HIA262131:HIA262146 GYE262131:GYE262146 GOI262131:GOI262146 GEM262131:GEM262146 FUQ262131:FUQ262146 FKU262131:FKU262146 FAY262131:FAY262146 ERC262131:ERC262146 EHG262131:EHG262146 DXK262131:DXK262146 DNO262131:DNO262146 DDS262131:DDS262146 CTW262131:CTW262146 CKA262131:CKA262146 CAE262131:CAE262146 BQI262131:BQI262146 BGM262131:BGM262146 AWQ262131:AWQ262146 AMU262131:AMU262146 ACY262131:ACY262146 TC262131:TC262146 JG262131:JG262146 K262129:K262144 WVS196595:WVS196610 WLW196595:WLW196610 WCA196595:WCA196610 VSE196595:VSE196610 VII196595:VII196610 UYM196595:UYM196610 UOQ196595:UOQ196610 UEU196595:UEU196610 TUY196595:TUY196610 TLC196595:TLC196610 TBG196595:TBG196610 SRK196595:SRK196610 SHO196595:SHO196610 RXS196595:RXS196610 RNW196595:RNW196610 REA196595:REA196610 QUE196595:QUE196610 QKI196595:QKI196610 QAM196595:QAM196610 PQQ196595:PQQ196610 PGU196595:PGU196610 OWY196595:OWY196610 ONC196595:ONC196610 ODG196595:ODG196610 NTK196595:NTK196610 NJO196595:NJO196610 MZS196595:MZS196610 MPW196595:MPW196610 MGA196595:MGA196610 LWE196595:LWE196610 LMI196595:LMI196610 LCM196595:LCM196610 KSQ196595:KSQ196610 KIU196595:KIU196610 JYY196595:JYY196610 JPC196595:JPC196610 JFG196595:JFG196610 IVK196595:IVK196610 ILO196595:ILO196610 IBS196595:IBS196610 HRW196595:HRW196610 HIA196595:HIA196610 GYE196595:GYE196610 GOI196595:GOI196610 GEM196595:GEM196610 FUQ196595:FUQ196610 FKU196595:FKU196610 FAY196595:FAY196610 ERC196595:ERC196610 EHG196595:EHG196610 DXK196595:DXK196610 DNO196595:DNO196610 DDS196595:DDS196610 CTW196595:CTW196610 CKA196595:CKA196610 CAE196595:CAE196610 BQI196595:BQI196610 BGM196595:BGM196610 AWQ196595:AWQ196610 AMU196595:AMU196610 ACY196595:ACY196610 TC196595:TC196610 JG196595:JG196610 K196593:K196608 WVS131059:WVS131074 WLW131059:WLW131074 WCA131059:WCA131074 VSE131059:VSE131074 VII131059:VII131074 UYM131059:UYM131074 UOQ131059:UOQ131074 UEU131059:UEU131074 TUY131059:TUY131074 TLC131059:TLC131074 TBG131059:TBG131074 SRK131059:SRK131074 SHO131059:SHO131074 RXS131059:RXS131074 RNW131059:RNW131074 REA131059:REA131074 QUE131059:QUE131074 QKI131059:QKI131074 QAM131059:QAM131074 PQQ131059:PQQ131074 PGU131059:PGU131074 OWY131059:OWY131074 ONC131059:ONC131074 ODG131059:ODG131074 NTK131059:NTK131074 NJO131059:NJO131074 MZS131059:MZS131074 MPW131059:MPW131074 MGA131059:MGA131074 LWE131059:LWE131074 LMI131059:LMI131074 LCM131059:LCM131074 KSQ131059:KSQ131074 KIU131059:KIU131074 JYY131059:JYY131074 JPC131059:JPC131074 JFG131059:JFG131074 IVK131059:IVK131074 ILO131059:ILO131074 IBS131059:IBS131074 HRW131059:HRW131074 HIA131059:HIA131074 GYE131059:GYE131074 GOI131059:GOI131074 GEM131059:GEM131074 FUQ131059:FUQ131074 FKU131059:FKU131074 FAY131059:FAY131074 ERC131059:ERC131074 EHG131059:EHG131074 DXK131059:DXK131074 DNO131059:DNO131074 DDS131059:DDS131074 CTW131059:CTW131074 CKA131059:CKA131074 CAE131059:CAE131074 BQI131059:BQI131074 BGM131059:BGM131074 AWQ131059:AWQ131074 AMU131059:AMU131074 ACY131059:ACY131074 TC131059:TC131074 JG131059:JG131074 K131057:K131072 WVS65523:WVS65538 WLW65523:WLW65538 WCA65523:WCA65538 VSE65523:VSE65538 VII65523:VII65538 UYM65523:UYM65538 UOQ65523:UOQ65538 UEU65523:UEU65538 TUY65523:TUY65538 TLC65523:TLC65538 TBG65523:TBG65538 SRK65523:SRK65538 SHO65523:SHO65538 RXS65523:RXS65538 RNW65523:RNW65538 REA65523:REA65538 QUE65523:QUE65538 QKI65523:QKI65538 QAM65523:QAM65538 PQQ65523:PQQ65538 PGU65523:PGU65538 OWY65523:OWY65538 ONC65523:ONC65538 ODG65523:ODG65538 NTK65523:NTK65538 NJO65523:NJO65538 MZS65523:MZS65538 MPW65523:MPW65538 MGA65523:MGA65538 LWE65523:LWE65538 LMI65523:LMI65538 LCM65523:LCM65538 KSQ65523:KSQ65538 KIU65523:KIU65538 JYY65523:JYY65538 JPC65523:JPC65538 JFG65523:JFG65538 IVK65523:IVK65538 ILO65523:ILO65538 IBS65523:IBS65538 HRW65523:HRW65538 HIA65523:HIA65538 GYE65523:GYE65538 GOI65523:GOI65538 GEM65523:GEM65538 FUQ65523:FUQ65538 FKU65523:FKU65538 FAY65523:FAY65538 ERC65523:ERC65538 EHG65523:EHG65538 DXK65523:DXK65538 DNO65523:DNO65538 DDS65523:DDS65538 CTW65523:CTW65538 CKA65523:CKA65538 CAE65523:CAE65538 BQI65523:BQI65538 BGM65523:BGM65538 AWQ65523:AWQ65538 AMU65523:AMU65538 ACY65523:ACY65538 TC65523:TC65538 JG65523:JG65538" xr:uid="{00000000-0002-0000-1B00-000000000000}">
      <formula1>$A$65:$A$101</formula1>
    </dataValidation>
  </dataValidations>
  <hyperlinks>
    <hyperlink ref="K3" location="Contents!A1" display="Back" xr:uid="{00000000-0004-0000-1B00-000000000000}"/>
    <hyperlink ref="K2" location="'Table 26 Data'!A1" display="Go to Data" xr:uid="{00000000-0004-0000-1B00-000001000000}"/>
    <hyperlink ref="A29" location="Glossary!A1" display="Definition Glossay" xr:uid="{1BA28A4A-7AA6-498B-B7BC-CA5D175589D5}"/>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2">
    <pageSetUpPr autoPageBreaks="0"/>
  </sheetPr>
  <dimension ref="A1:AD106"/>
  <sheetViews>
    <sheetView workbookViewId="0">
      <pane ySplit="3" topLeftCell="A5" activePane="bottomLeft" state="frozen"/>
      <selection pane="bottomLeft" activeCell="K3" sqref="K3"/>
    </sheetView>
  </sheetViews>
  <sheetFormatPr defaultRowHeight="15" x14ac:dyDescent="0.25"/>
  <cols>
    <col min="1" max="1" width="11" style="1" customWidth="1"/>
    <col min="2" max="2" width="18.140625" style="1" customWidth="1"/>
    <col min="3" max="3" width="19" style="1" customWidth="1"/>
    <col min="4" max="4" width="16.7109375" style="1" customWidth="1"/>
    <col min="5" max="5" width="15" style="1" customWidth="1"/>
    <col min="6" max="7" width="12.7109375" style="1" customWidth="1"/>
    <col min="8" max="8" width="15.42578125" style="1" customWidth="1"/>
    <col min="9" max="9" width="12.42578125" style="1" customWidth="1"/>
    <col min="10" max="10" width="12.85546875" style="1" customWidth="1"/>
    <col min="11" max="11" width="17.7109375" style="1" customWidth="1"/>
    <col min="12" max="12" width="12.85546875" style="1" customWidth="1"/>
    <col min="13" max="13" width="12.140625" style="1" customWidth="1"/>
    <col min="14" max="14" width="8.85546875" style="1"/>
    <col min="15" max="15" width="9.42578125" style="1" customWidth="1"/>
    <col min="16" max="16" width="8.140625" style="1" customWidth="1"/>
    <col min="17" max="28" width="5.7109375" style="1" hidden="1" customWidth="1"/>
    <col min="29" max="33" width="8.85546875" style="1" customWidth="1"/>
    <col min="34" max="254" width="8.85546875" style="1"/>
    <col min="255" max="255" width="8.5703125" style="1" customWidth="1"/>
    <col min="256" max="256" width="18.140625" style="1" customWidth="1"/>
    <col min="257" max="257" width="19" style="1" customWidth="1"/>
    <col min="258" max="258" width="16.7109375" style="1" customWidth="1"/>
    <col min="259" max="259" width="15" style="1" customWidth="1"/>
    <col min="260" max="261" width="12.7109375" style="1" customWidth="1"/>
    <col min="262" max="262" width="15.42578125" style="1" customWidth="1"/>
    <col min="263" max="263" width="12.42578125" style="1" customWidth="1"/>
    <col min="264" max="264" width="13.7109375" style="1" customWidth="1"/>
    <col min="265" max="265" width="17.7109375" style="1" customWidth="1"/>
    <col min="266" max="271" width="8.85546875" style="1"/>
    <col min="272" max="272" width="8.140625" style="1" customWidth="1"/>
    <col min="273" max="274" width="8.85546875" style="1"/>
    <col min="275" max="275" width="8.42578125" style="1" customWidth="1"/>
    <col min="276" max="510" width="8.85546875" style="1"/>
    <col min="511" max="511" width="8.5703125" style="1" customWidth="1"/>
    <col min="512" max="512" width="18.140625" style="1" customWidth="1"/>
    <col min="513" max="513" width="19" style="1" customWidth="1"/>
    <col min="514" max="514" width="16.7109375" style="1" customWidth="1"/>
    <col min="515" max="515" width="15" style="1" customWidth="1"/>
    <col min="516" max="517" width="12.7109375" style="1" customWidth="1"/>
    <col min="518" max="518" width="15.42578125" style="1" customWidth="1"/>
    <col min="519" max="519" width="12.42578125" style="1" customWidth="1"/>
    <col min="520" max="520" width="13.7109375" style="1" customWidth="1"/>
    <col min="521" max="521" width="17.7109375" style="1" customWidth="1"/>
    <col min="522" max="527" width="8.85546875" style="1"/>
    <col min="528" max="528" width="8.140625" style="1" customWidth="1"/>
    <col min="529" max="530" width="8.85546875" style="1"/>
    <col min="531" max="531" width="8.42578125" style="1" customWidth="1"/>
    <col min="532" max="766" width="8.85546875" style="1"/>
    <col min="767" max="767" width="8.5703125" style="1" customWidth="1"/>
    <col min="768" max="768" width="18.140625" style="1" customWidth="1"/>
    <col min="769" max="769" width="19" style="1" customWidth="1"/>
    <col min="770" max="770" width="16.7109375" style="1" customWidth="1"/>
    <col min="771" max="771" width="15" style="1" customWidth="1"/>
    <col min="772" max="773" width="12.7109375" style="1" customWidth="1"/>
    <col min="774" max="774" width="15.42578125" style="1" customWidth="1"/>
    <col min="775" max="775" width="12.42578125" style="1" customWidth="1"/>
    <col min="776" max="776" width="13.7109375" style="1" customWidth="1"/>
    <col min="777" max="777" width="17.7109375" style="1" customWidth="1"/>
    <col min="778" max="783" width="8.85546875" style="1"/>
    <col min="784" max="784" width="8.140625" style="1" customWidth="1"/>
    <col min="785" max="786" width="8.85546875" style="1"/>
    <col min="787" max="787" width="8.42578125" style="1" customWidth="1"/>
    <col min="788" max="1022" width="8.85546875" style="1"/>
    <col min="1023" max="1023" width="8.5703125" style="1" customWidth="1"/>
    <col min="1024" max="1024" width="18.140625" style="1" customWidth="1"/>
    <col min="1025" max="1025" width="19" style="1" customWidth="1"/>
    <col min="1026" max="1026" width="16.7109375" style="1" customWidth="1"/>
    <col min="1027" max="1027" width="15" style="1" customWidth="1"/>
    <col min="1028" max="1029" width="12.7109375" style="1" customWidth="1"/>
    <col min="1030" max="1030" width="15.42578125" style="1" customWidth="1"/>
    <col min="1031" max="1031" width="12.42578125" style="1" customWidth="1"/>
    <col min="1032" max="1032" width="13.7109375" style="1" customWidth="1"/>
    <col min="1033" max="1033" width="17.7109375" style="1" customWidth="1"/>
    <col min="1034" max="1039" width="8.85546875" style="1"/>
    <col min="1040" max="1040" width="8.140625" style="1" customWidth="1"/>
    <col min="1041" max="1042" width="8.85546875" style="1"/>
    <col min="1043" max="1043" width="8.42578125" style="1" customWidth="1"/>
    <col min="1044" max="1278" width="8.85546875" style="1"/>
    <col min="1279" max="1279" width="8.5703125" style="1" customWidth="1"/>
    <col min="1280" max="1280" width="18.140625" style="1" customWidth="1"/>
    <col min="1281" max="1281" width="19" style="1" customWidth="1"/>
    <col min="1282" max="1282" width="16.7109375" style="1" customWidth="1"/>
    <col min="1283" max="1283" width="15" style="1" customWidth="1"/>
    <col min="1284" max="1285" width="12.7109375" style="1" customWidth="1"/>
    <col min="1286" max="1286" width="15.42578125" style="1" customWidth="1"/>
    <col min="1287" max="1287" width="12.42578125" style="1" customWidth="1"/>
    <col min="1288" max="1288" width="13.7109375" style="1" customWidth="1"/>
    <col min="1289" max="1289" width="17.7109375" style="1" customWidth="1"/>
    <col min="1290" max="1295" width="8.85546875" style="1"/>
    <col min="1296" max="1296" width="8.140625" style="1" customWidth="1"/>
    <col min="1297" max="1298" width="8.85546875" style="1"/>
    <col min="1299" max="1299" width="8.42578125" style="1" customWidth="1"/>
    <col min="1300" max="1534" width="8.85546875" style="1"/>
    <col min="1535" max="1535" width="8.5703125" style="1" customWidth="1"/>
    <col min="1536" max="1536" width="18.140625" style="1" customWidth="1"/>
    <col min="1537" max="1537" width="19" style="1" customWidth="1"/>
    <col min="1538" max="1538" width="16.7109375" style="1" customWidth="1"/>
    <col min="1539" max="1539" width="15" style="1" customWidth="1"/>
    <col min="1540" max="1541" width="12.7109375" style="1" customWidth="1"/>
    <col min="1542" max="1542" width="15.42578125" style="1" customWidth="1"/>
    <col min="1543" max="1543" width="12.42578125" style="1" customWidth="1"/>
    <col min="1544" max="1544" width="13.7109375" style="1" customWidth="1"/>
    <col min="1545" max="1545" width="17.7109375" style="1" customWidth="1"/>
    <col min="1546" max="1551" width="8.85546875" style="1"/>
    <col min="1552" max="1552" width="8.140625" style="1" customWidth="1"/>
    <col min="1553" max="1554" width="8.85546875" style="1"/>
    <col min="1555" max="1555" width="8.42578125" style="1" customWidth="1"/>
    <col min="1556" max="1790" width="8.85546875" style="1"/>
    <col min="1791" max="1791" width="8.5703125" style="1" customWidth="1"/>
    <col min="1792" max="1792" width="18.140625" style="1" customWidth="1"/>
    <col min="1793" max="1793" width="19" style="1" customWidth="1"/>
    <col min="1794" max="1794" width="16.7109375" style="1" customWidth="1"/>
    <col min="1795" max="1795" width="15" style="1" customWidth="1"/>
    <col min="1796" max="1797" width="12.7109375" style="1" customWidth="1"/>
    <col min="1798" max="1798" width="15.42578125" style="1" customWidth="1"/>
    <col min="1799" max="1799" width="12.42578125" style="1" customWidth="1"/>
    <col min="1800" max="1800" width="13.7109375" style="1" customWidth="1"/>
    <col min="1801" max="1801" width="17.7109375" style="1" customWidth="1"/>
    <col min="1802" max="1807" width="8.85546875" style="1"/>
    <col min="1808" max="1808" width="8.140625" style="1" customWidth="1"/>
    <col min="1809" max="1810" width="8.85546875" style="1"/>
    <col min="1811" max="1811" width="8.42578125" style="1" customWidth="1"/>
    <col min="1812" max="2046" width="8.85546875" style="1"/>
    <col min="2047" max="2047" width="8.5703125" style="1" customWidth="1"/>
    <col min="2048" max="2048" width="18.140625" style="1" customWidth="1"/>
    <col min="2049" max="2049" width="19" style="1" customWidth="1"/>
    <col min="2050" max="2050" width="16.7109375" style="1" customWidth="1"/>
    <col min="2051" max="2051" width="15" style="1" customWidth="1"/>
    <col min="2052" max="2053" width="12.7109375" style="1" customWidth="1"/>
    <col min="2054" max="2054" width="15.42578125" style="1" customWidth="1"/>
    <col min="2055" max="2055" width="12.42578125" style="1" customWidth="1"/>
    <col min="2056" max="2056" width="13.7109375" style="1" customWidth="1"/>
    <col min="2057" max="2057" width="17.7109375" style="1" customWidth="1"/>
    <col min="2058" max="2063" width="8.85546875" style="1"/>
    <col min="2064" max="2064" width="8.140625" style="1" customWidth="1"/>
    <col min="2065" max="2066" width="8.85546875" style="1"/>
    <col min="2067" max="2067" width="8.42578125" style="1" customWidth="1"/>
    <col min="2068" max="2302" width="8.85546875" style="1"/>
    <col min="2303" max="2303" width="8.5703125" style="1" customWidth="1"/>
    <col min="2304" max="2304" width="18.140625" style="1" customWidth="1"/>
    <col min="2305" max="2305" width="19" style="1" customWidth="1"/>
    <col min="2306" max="2306" width="16.7109375" style="1" customWidth="1"/>
    <col min="2307" max="2307" width="15" style="1" customWidth="1"/>
    <col min="2308" max="2309" width="12.7109375" style="1" customWidth="1"/>
    <col min="2310" max="2310" width="15.42578125" style="1" customWidth="1"/>
    <col min="2311" max="2311" width="12.42578125" style="1" customWidth="1"/>
    <col min="2312" max="2312" width="13.7109375" style="1" customWidth="1"/>
    <col min="2313" max="2313" width="17.7109375" style="1" customWidth="1"/>
    <col min="2314" max="2319" width="8.85546875" style="1"/>
    <col min="2320" max="2320" width="8.140625" style="1" customWidth="1"/>
    <col min="2321" max="2322" width="8.85546875" style="1"/>
    <col min="2323" max="2323" width="8.42578125" style="1" customWidth="1"/>
    <col min="2324" max="2558" width="8.85546875" style="1"/>
    <col min="2559" max="2559" width="8.5703125" style="1" customWidth="1"/>
    <col min="2560" max="2560" width="18.140625" style="1" customWidth="1"/>
    <col min="2561" max="2561" width="19" style="1" customWidth="1"/>
    <col min="2562" max="2562" width="16.7109375" style="1" customWidth="1"/>
    <col min="2563" max="2563" width="15" style="1" customWidth="1"/>
    <col min="2564" max="2565" width="12.7109375" style="1" customWidth="1"/>
    <col min="2566" max="2566" width="15.42578125" style="1" customWidth="1"/>
    <col min="2567" max="2567" width="12.42578125" style="1" customWidth="1"/>
    <col min="2568" max="2568" width="13.7109375" style="1" customWidth="1"/>
    <col min="2569" max="2569" width="17.7109375" style="1" customWidth="1"/>
    <col min="2570" max="2575" width="8.85546875" style="1"/>
    <col min="2576" max="2576" width="8.140625" style="1" customWidth="1"/>
    <col min="2577" max="2578" width="8.85546875" style="1"/>
    <col min="2579" max="2579" width="8.42578125" style="1" customWidth="1"/>
    <col min="2580" max="2814" width="8.85546875" style="1"/>
    <col min="2815" max="2815" width="8.5703125" style="1" customWidth="1"/>
    <col min="2816" max="2816" width="18.140625" style="1" customWidth="1"/>
    <col min="2817" max="2817" width="19" style="1" customWidth="1"/>
    <col min="2818" max="2818" width="16.7109375" style="1" customWidth="1"/>
    <col min="2819" max="2819" width="15" style="1" customWidth="1"/>
    <col min="2820" max="2821" width="12.7109375" style="1" customWidth="1"/>
    <col min="2822" max="2822" width="15.42578125" style="1" customWidth="1"/>
    <col min="2823" max="2823" width="12.42578125" style="1" customWidth="1"/>
    <col min="2824" max="2824" width="13.7109375" style="1" customWidth="1"/>
    <col min="2825" max="2825" width="17.7109375" style="1" customWidth="1"/>
    <col min="2826" max="2831" width="8.85546875" style="1"/>
    <col min="2832" max="2832" width="8.140625" style="1" customWidth="1"/>
    <col min="2833" max="2834" width="8.85546875" style="1"/>
    <col min="2835" max="2835" width="8.42578125" style="1" customWidth="1"/>
    <col min="2836" max="3070" width="8.85546875" style="1"/>
    <col min="3071" max="3071" width="8.5703125" style="1" customWidth="1"/>
    <col min="3072" max="3072" width="18.140625" style="1" customWidth="1"/>
    <col min="3073" max="3073" width="19" style="1" customWidth="1"/>
    <col min="3074" max="3074" width="16.7109375" style="1" customWidth="1"/>
    <col min="3075" max="3075" width="15" style="1" customWidth="1"/>
    <col min="3076" max="3077" width="12.7109375" style="1" customWidth="1"/>
    <col min="3078" max="3078" width="15.42578125" style="1" customWidth="1"/>
    <col min="3079" max="3079" width="12.42578125" style="1" customWidth="1"/>
    <col min="3080" max="3080" width="13.7109375" style="1" customWidth="1"/>
    <col min="3081" max="3081" width="17.7109375" style="1" customWidth="1"/>
    <col min="3082" max="3087" width="8.85546875" style="1"/>
    <col min="3088" max="3088" width="8.140625" style="1" customWidth="1"/>
    <col min="3089" max="3090" width="8.85546875" style="1"/>
    <col min="3091" max="3091" width="8.42578125" style="1" customWidth="1"/>
    <col min="3092" max="3326" width="8.85546875" style="1"/>
    <col min="3327" max="3327" width="8.5703125" style="1" customWidth="1"/>
    <col min="3328" max="3328" width="18.140625" style="1" customWidth="1"/>
    <col min="3329" max="3329" width="19" style="1" customWidth="1"/>
    <col min="3330" max="3330" width="16.7109375" style="1" customWidth="1"/>
    <col min="3331" max="3331" width="15" style="1" customWidth="1"/>
    <col min="3332" max="3333" width="12.7109375" style="1" customWidth="1"/>
    <col min="3334" max="3334" width="15.42578125" style="1" customWidth="1"/>
    <col min="3335" max="3335" width="12.42578125" style="1" customWidth="1"/>
    <col min="3336" max="3336" width="13.7109375" style="1" customWidth="1"/>
    <col min="3337" max="3337" width="17.7109375" style="1" customWidth="1"/>
    <col min="3338" max="3343" width="8.85546875" style="1"/>
    <col min="3344" max="3344" width="8.140625" style="1" customWidth="1"/>
    <col min="3345" max="3346" width="8.85546875" style="1"/>
    <col min="3347" max="3347" width="8.42578125" style="1" customWidth="1"/>
    <col min="3348" max="3582" width="8.85546875" style="1"/>
    <col min="3583" max="3583" width="8.5703125" style="1" customWidth="1"/>
    <col min="3584" max="3584" width="18.140625" style="1" customWidth="1"/>
    <col min="3585" max="3585" width="19" style="1" customWidth="1"/>
    <col min="3586" max="3586" width="16.7109375" style="1" customWidth="1"/>
    <col min="3587" max="3587" width="15" style="1" customWidth="1"/>
    <col min="3588" max="3589" width="12.7109375" style="1" customWidth="1"/>
    <col min="3590" max="3590" width="15.42578125" style="1" customWidth="1"/>
    <col min="3591" max="3591" width="12.42578125" style="1" customWidth="1"/>
    <col min="3592" max="3592" width="13.7109375" style="1" customWidth="1"/>
    <col min="3593" max="3593" width="17.7109375" style="1" customWidth="1"/>
    <col min="3594" max="3599" width="8.85546875" style="1"/>
    <col min="3600" max="3600" width="8.140625" style="1" customWidth="1"/>
    <col min="3601" max="3602" width="8.85546875" style="1"/>
    <col min="3603" max="3603" width="8.42578125" style="1" customWidth="1"/>
    <col min="3604" max="3838" width="8.85546875" style="1"/>
    <col min="3839" max="3839" width="8.5703125" style="1" customWidth="1"/>
    <col min="3840" max="3840" width="18.140625" style="1" customWidth="1"/>
    <col min="3841" max="3841" width="19" style="1" customWidth="1"/>
    <col min="3842" max="3842" width="16.7109375" style="1" customWidth="1"/>
    <col min="3843" max="3843" width="15" style="1" customWidth="1"/>
    <col min="3844" max="3845" width="12.7109375" style="1" customWidth="1"/>
    <col min="3846" max="3846" width="15.42578125" style="1" customWidth="1"/>
    <col min="3847" max="3847" width="12.42578125" style="1" customWidth="1"/>
    <col min="3848" max="3848" width="13.7109375" style="1" customWidth="1"/>
    <col min="3849" max="3849" width="17.7109375" style="1" customWidth="1"/>
    <col min="3850" max="3855" width="8.85546875" style="1"/>
    <col min="3856" max="3856" width="8.140625" style="1" customWidth="1"/>
    <col min="3857" max="3858" width="8.85546875" style="1"/>
    <col min="3859" max="3859" width="8.42578125" style="1" customWidth="1"/>
    <col min="3860" max="4094" width="8.85546875" style="1"/>
    <col min="4095" max="4095" width="8.5703125" style="1" customWidth="1"/>
    <col min="4096" max="4096" width="18.140625" style="1" customWidth="1"/>
    <col min="4097" max="4097" width="19" style="1" customWidth="1"/>
    <col min="4098" max="4098" width="16.7109375" style="1" customWidth="1"/>
    <col min="4099" max="4099" width="15" style="1" customWidth="1"/>
    <col min="4100" max="4101" width="12.7109375" style="1" customWidth="1"/>
    <col min="4102" max="4102" width="15.42578125" style="1" customWidth="1"/>
    <col min="4103" max="4103" width="12.42578125" style="1" customWidth="1"/>
    <col min="4104" max="4104" width="13.7109375" style="1" customWidth="1"/>
    <col min="4105" max="4105" width="17.7109375" style="1" customWidth="1"/>
    <col min="4106" max="4111" width="8.85546875" style="1"/>
    <col min="4112" max="4112" width="8.140625" style="1" customWidth="1"/>
    <col min="4113" max="4114" width="8.85546875" style="1"/>
    <col min="4115" max="4115" width="8.42578125" style="1" customWidth="1"/>
    <col min="4116" max="4350" width="8.85546875" style="1"/>
    <col min="4351" max="4351" width="8.5703125" style="1" customWidth="1"/>
    <col min="4352" max="4352" width="18.140625" style="1" customWidth="1"/>
    <col min="4353" max="4353" width="19" style="1" customWidth="1"/>
    <col min="4354" max="4354" width="16.7109375" style="1" customWidth="1"/>
    <col min="4355" max="4355" width="15" style="1" customWidth="1"/>
    <col min="4356" max="4357" width="12.7109375" style="1" customWidth="1"/>
    <col min="4358" max="4358" width="15.42578125" style="1" customWidth="1"/>
    <col min="4359" max="4359" width="12.42578125" style="1" customWidth="1"/>
    <col min="4360" max="4360" width="13.7109375" style="1" customWidth="1"/>
    <col min="4361" max="4361" width="17.7109375" style="1" customWidth="1"/>
    <col min="4362" max="4367" width="8.85546875" style="1"/>
    <col min="4368" max="4368" width="8.140625" style="1" customWidth="1"/>
    <col min="4369" max="4370" width="8.85546875" style="1"/>
    <col min="4371" max="4371" width="8.42578125" style="1" customWidth="1"/>
    <col min="4372" max="4606" width="8.85546875" style="1"/>
    <col min="4607" max="4607" width="8.5703125" style="1" customWidth="1"/>
    <col min="4608" max="4608" width="18.140625" style="1" customWidth="1"/>
    <col min="4609" max="4609" width="19" style="1" customWidth="1"/>
    <col min="4610" max="4610" width="16.7109375" style="1" customWidth="1"/>
    <col min="4611" max="4611" width="15" style="1" customWidth="1"/>
    <col min="4612" max="4613" width="12.7109375" style="1" customWidth="1"/>
    <col min="4614" max="4614" width="15.42578125" style="1" customWidth="1"/>
    <col min="4615" max="4615" width="12.42578125" style="1" customWidth="1"/>
    <col min="4616" max="4616" width="13.7109375" style="1" customWidth="1"/>
    <col min="4617" max="4617" width="17.7109375" style="1" customWidth="1"/>
    <col min="4618" max="4623" width="8.85546875" style="1"/>
    <col min="4624" max="4624" width="8.140625" style="1" customWidth="1"/>
    <col min="4625" max="4626" width="8.85546875" style="1"/>
    <col min="4627" max="4627" width="8.42578125" style="1" customWidth="1"/>
    <col min="4628" max="4862" width="8.85546875" style="1"/>
    <col min="4863" max="4863" width="8.5703125" style="1" customWidth="1"/>
    <col min="4864" max="4864" width="18.140625" style="1" customWidth="1"/>
    <col min="4865" max="4865" width="19" style="1" customWidth="1"/>
    <col min="4866" max="4866" width="16.7109375" style="1" customWidth="1"/>
    <col min="4867" max="4867" width="15" style="1" customWidth="1"/>
    <col min="4868" max="4869" width="12.7109375" style="1" customWidth="1"/>
    <col min="4870" max="4870" width="15.42578125" style="1" customWidth="1"/>
    <col min="4871" max="4871" width="12.42578125" style="1" customWidth="1"/>
    <col min="4872" max="4872" width="13.7109375" style="1" customWidth="1"/>
    <col min="4873" max="4873" width="17.7109375" style="1" customWidth="1"/>
    <col min="4874" max="4879" width="8.85546875" style="1"/>
    <col min="4880" max="4880" width="8.140625" style="1" customWidth="1"/>
    <col min="4881" max="4882" width="8.85546875" style="1"/>
    <col min="4883" max="4883" width="8.42578125" style="1" customWidth="1"/>
    <col min="4884" max="5118" width="8.85546875" style="1"/>
    <col min="5119" max="5119" width="8.5703125" style="1" customWidth="1"/>
    <col min="5120" max="5120" width="18.140625" style="1" customWidth="1"/>
    <col min="5121" max="5121" width="19" style="1" customWidth="1"/>
    <col min="5122" max="5122" width="16.7109375" style="1" customWidth="1"/>
    <col min="5123" max="5123" width="15" style="1" customWidth="1"/>
    <col min="5124" max="5125" width="12.7109375" style="1" customWidth="1"/>
    <col min="5126" max="5126" width="15.42578125" style="1" customWidth="1"/>
    <col min="5127" max="5127" width="12.42578125" style="1" customWidth="1"/>
    <col min="5128" max="5128" width="13.7109375" style="1" customWidth="1"/>
    <col min="5129" max="5129" width="17.7109375" style="1" customWidth="1"/>
    <col min="5130" max="5135" width="8.85546875" style="1"/>
    <col min="5136" max="5136" width="8.140625" style="1" customWidth="1"/>
    <col min="5137" max="5138" width="8.85546875" style="1"/>
    <col min="5139" max="5139" width="8.42578125" style="1" customWidth="1"/>
    <col min="5140" max="5374" width="8.85546875" style="1"/>
    <col min="5375" max="5375" width="8.5703125" style="1" customWidth="1"/>
    <col min="5376" max="5376" width="18.140625" style="1" customWidth="1"/>
    <col min="5377" max="5377" width="19" style="1" customWidth="1"/>
    <col min="5378" max="5378" width="16.7109375" style="1" customWidth="1"/>
    <col min="5379" max="5379" width="15" style="1" customWidth="1"/>
    <col min="5380" max="5381" width="12.7109375" style="1" customWidth="1"/>
    <col min="5382" max="5382" width="15.42578125" style="1" customWidth="1"/>
    <col min="5383" max="5383" width="12.42578125" style="1" customWidth="1"/>
    <col min="5384" max="5384" width="13.7109375" style="1" customWidth="1"/>
    <col min="5385" max="5385" width="17.7109375" style="1" customWidth="1"/>
    <col min="5386" max="5391" width="8.85546875" style="1"/>
    <col min="5392" max="5392" width="8.140625" style="1" customWidth="1"/>
    <col min="5393" max="5394" width="8.85546875" style="1"/>
    <col min="5395" max="5395" width="8.42578125" style="1" customWidth="1"/>
    <col min="5396" max="5630" width="8.85546875" style="1"/>
    <col min="5631" max="5631" width="8.5703125" style="1" customWidth="1"/>
    <col min="5632" max="5632" width="18.140625" style="1" customWidth="1"/>
    <col min="5633" max="5633" width="19" style="1" customWidth="1"/>
    <col min="5634" max="5634" width="16.7109375" style="1" customWidth="1"/>
    <col min="5635" max="5635" width="15" style="1" customWidth="1"/>
    <col min="5636" max="5637" width="12.7109375" style="1" customWidth="1"/>
    <col min="5638" max="5638" width="15.42578125" style="1" customWidth="1"/>
    <col min="5639" max="5639" width="12.42578125" style="1" customWidth="1"/>
    <col min="5640" max="5640" width="13.7109375" style="1" customWidth="1"/>
    <col min="5641" max="5641" width="17.7109375" style="1" customWidth="1"/>
    <col min="5642" max="5647" width="8.85546875" style="1"/>
    <col min="5648" max="5648" width="8.140625" style="1" customWidth="1"/>
    <col min="5649" max="5650" width="8.85546875" style="1"/>
    <col min="5651" max="5651" width="8.42578125" style="1" customWidth="1"/>
    <col min="5652" max="5886" width="8.85546875" style="1"/>
    <col min="5887" max="5887" width="8.5703125" style="1" customWidth="1"/>
    <col min="5888" max="5888" width="18.140625" style="1" customWidth="1"/>
    <col min="5889" max="5889" width="19" style="1" customWidth="1"/>
    <col min="5890" max="5890" width="16.7109375" style="1" customWidth="1"/>
    <col min="5891" max="5891" width="15" style="1" customWidth="1"/>
    <col min="5892" max="5893" width="12.7109375" style="1" customWidth="1"/>
    <col min="5894" max="5894" width="15.42578125" style="1" customWidth="1"/>
    <col min="5895" max="5895" width="12.42578125" style="1" customWidth="1"/>
    <col min="5896" max="5896" width="13.7109375" style="1" customWidth="1"/>
    <col min="5897" max="5897" width="17.7109375" style="1" customWidth="1"/>
    <col min="5898" max="5903" width="8.85546875" style="1"/>
    <col min="5904" max="5904" width="8.140625" style="1" customWidth="1"/>
    <col min="5905" max="5906" width="8.85546875" style="1"/>
    <col min="5907" max="5907" width="8.42578125" style="1" customWidth="1"/>
    <col min="5908" max="6142" width="8.85546875" style="1"/>
    <col min="6143" max="6143" width="8.5703125" style="1" customWidth="1"/>
    <col min="6144" max="6144" width="18.140625" style="1" customWidth="1"/>
    <col min="6145" max="6145" width="19" style="1" customWidth="1"/>
    <col min="6146" max="6146" width="16.7109375" style="1" customWidth="1"/>
    <col min="6147" max="6147" width="15" style="1" customWidth="1"/>
    <col min="6148" max="6149" width="12.7109375" style="1" customWidth="1"/>
    <col min="6150" max="6150" width="15.42578125" style="1" customWidth="1"/>
    <col min="6151" max="6151" width="12.42578125" style="1" customWidth="1"/>
    <col min="6152" max="6152" width="13.7109375" style="1" customWidth="1"/>
    <col min="6153" max="6153" width="17.7109375" style="1" customWidth="1"/>
    <col min="6154" max="6159" width="8.85546875" style="1"/>
    <col min="6160" max="6160" width="8.140625" style="1" customWidth="1"/>
    <col min="6161" max="6162" width="8.85546875" style="1"/>
    <col min="6163" max="6163" width="8.42578125" style="1" customWidth="1"/>
    <col min="6164" max="6398" width="8.85546875" style="1"/>
    <col min="6399" max="6399" width="8.5703125" style="1" customWidth="1"/>
    <col min="6400" max="6400" width="18.140625" style="1" customWidth="1"/>
    <col min="6401" max="6401" width="19" style="1" customWidth="1"/>
    <col min="6402" max="6402" width="16.7109375" style="1" customWidth="1"/>
    <col min="6403" max="6403" width="15" style="1" customWidth="1"/>
    <col min="6404" max="6405" width="12.7109375" style="1" customWidth="1"/>
    <col min="6406" max="6406" width="15.42578125" style="1" customWidth="1"/>
    <col min="6407" max="6407" width="12.42578125" style="1" customWidth="1"/>
    <col min="6408" max="6408" width="13.7109375" style="1" customWidth="1"/>
    <col min="6409" max="6409" width="17.7109375" style="1" customWidth="1"/>
    <col min="6410" max="6415" width="8.85546875" style="1"/>
    <col min="6416" max="6416" width="8.140625" style="1" customWidth="1"/>
    <col min="6417" max="6418" width="8.85546875" style="1"/>
    <col min="6419" max="6419" width="8.42578125" style="1" customWidth="1"/>
    <col min="6420" max="6654" width="8.85546875" style="1"/>
    <col min="6655" max="6655" width="8.5703125" style="1" customWidth="1"/>
    <col min="6656" max="6656" width="18.140625" style="1" customWidth="1"/>
    <col min="6657" max="6657" width="19" style="1" customWidth="1"/>
    <col min="6658" max="6658" width="16.7109375" style="1" customWidth="1"/>
    <col min="6659" max="6659" width="15" style="1" customWidth="1"/>
    <col min="6660" max="6661" width="12.7109375" style="1" customWidth="1"/>
    <col min="6662" max="6662" width="15.42578125" style="1" customWidth="1"/>
    <col min="6663" max="6663" width="12.42578125" style="1" customWidth="1"/>
    <col min="6664" max="6664" width="13.7109375" style="1" customWidth="1"/>
    <col min="6665" max="6665" width="17.7109375" style="1" customWidth="1"/>
    <col min="6666" max="6671" width="8.85546875" style="1"/>
    <col min="6672" max="6672" width="8.140625" style="1" customWidth="1"/>
    <col min="6673" max="6674" width="8.85546875" style="1"/>
    <col min="6675" max="6675" width="8.42578125" style="1" customWidth="1"/>
    <col min="6676" max="6910" width="8.85546875" style="1"/>
    <col min="6911" max="6911" width="8.5703125" style="1" customWidth="1"/>
    <col min="6912" max="6912" width="18.140625" style="1" customWidth="1"/>
    <col min="6913" max="6913" width="19" style="1" customWidth="1"/>
    <col min="6914" max="6914" width="16.7109375" style="1" customWidth="1"/>
    <col min="6915" max="6915" width="15" style="1" customWidth="1"/>
    <col min="6916" max="6917" width="12.7109375" style="1" customWidth="1"/>
    <col min="6918" max="6918" width="15.42578125" style="1" customWidth="1"/>
    <col min="6919" max="6919" width="12.42578125" style="1" customWidth="1"/>
    <col min="6920" max="6920" width="13.7109375" style="1" customWidth="1"/>
    <col min="6921" max="6921" width="17.7109375" style="1" customWidth="1"/>
    <col min="6922" max="6927" width="8.85546875" style="1"/>
    <col min="6928" max="6928" width="8.140625" style="1" customWidth="1"/>
    <col min="6929" max="6930" width="8.85546875" style="1"/>
    <col min="6931" max="6931" width="8.42578125" style="1" customWidth="1"/>
    <col min="6932" max="7166" width="8.85546875" style="1"/>
    <col min="7167" max="7167" width="8.5703125" style="1" customWidth="1"/>
    <col min="7168" max="7168" width="18.140625" style="1" customWidth="1"/>
    <col min="7169" max="7169" width="19" style="1" customWidth="1"/>
    <col min="7170" max="7170" width="16.7109375" style="1" customWidth="1"/>
    <col min="7171" max="7171" width="15" style="1" customWidth="1"/>
    <col min="7172" max="7173" width="12.7109375" style="1" customWidth="1"/>
    <col min="7174" max="7174" width="15.42578125" style="1" customWidth="1"/>
    <col min="7175" max="7175" width="12.42578125" style="1" customWidth="1"/>
    <col min="7176" max="7176" width="13.7109375" style="1" customWidth="1"/>
    <col min="7177" max="7177" width="17.7109375" style="1" customWidth="1"/>
    <col min="7178" max="7183" width="8.85546875" style="1"/>
    <col min="7184" max="7184" width="8.140625" style="1" customWidth="1"/>
    <col min="7185" max="7186" width="8.85546875" style="1"/>
    <col min="7187" max="7187" width="8.42578125" style="1" customWidth="1"/>
    <col min="7188" max="7422" width="8.85546875" style="1"/>
    <col min="7423" max="7423" width="8.5703125" style="1" customWidth="1"/>
    <col min="7424" max="7424" width="18.140625" style="1" customWidth="1"/>
    <col min="7425" max="7425" width="19" style="1" customWidth="1"/>
    <col min="7426" max="7426" width="16.7109375" style="1" customWidth="1"/>
    <col min="7427" max="7427" width="15" style="1" customWidth="1"/>
    <col min="7428" max="7429" width="12.7109375" style="1" customWidth="1"/>
    <col min="7430" max="7430" width="15.42578125" style="1" customWidth="1"/>
    <col min="7431" max="7431" width="12.42578125" style="1" customWidth="1"/>
    <col min="7432" max="7432" width="13.7109375" style="1" customWidth="1"/>
    <col min="7433" max="7433" width="17.7109375" style="1" customWidth="1"/>
    <col min="7434" max="7439" width="8.85546875" style="1"/>
    <col min="7440" max="7440" width="8.140625" style="1" customWidth="1"/>
    <col min="7441" max="7442" width="8.85546875" style="1"/>
    <col min="7443" max="7443" width="8.42578125" style="1" customWidth="1"/>
    <col min="7444" max="7678" width="8.85546875" style="1"/>
    <col min="7679" max="7679" width="8.5703125" style="1" customWidth="1"/>
    <col min="7680" max="7680" width="18.140625" style="1" customWidth="1"/>
    <col min="7681" max="7681" width="19" style="1" customWidth="1"/>
    <col min="7682" max="7682" width="16.7109375" style="1" customWidth="1"/>
    <col min="7683" max="7683" width="15" style="1" customWidth="1"/>
    <col min="7684" max="7685" width="12.7109375" style="1" customWidth="1"/>
    <col min="7686" max="7686" width="15.42578125" style="1" customWidth="1"/>
    <col min="7687" max="7687" width="12.42578125" style="1" customWidth="1"/>
    <col min="7688" max="7688" width="13.7109375" style="1" customWidth="1"/>
    <col min="7689" max="7689" width="17.7109375" style="1" customWidth="1"/>
    <col min="7690" max="7695" width="8.85546875" style="1"/>
    <col min="7696" max="7696" width="8.140625" style="1" customWidth="1"/>
    <col min="7697" max="7698" width="8.85546875" style="1"/>
    <col min="7699" max="7699" width="8.42578125" style="1" customWidth="1"/>
    <col min="7700" max="7934" width="8.85546875" style="1"/>
    <col min="7935" max="7935" width="8.5703125" style="1" customWidth="1"/>
    <col min="7936" max="7936" width="18.140625" style="1" customWidth="1"/>
    <col min="7937" max="7937" width="19" style="1" customWidth="1"/>
    <col min="7938" max="7938" width="16.7109375" style="1" customWidth="1"/>
    <col min="7939" max="7939" width="15" style="1" customWidth="1"/>
    <col min="7940" max="7941" width="12.7109375" style="1" customWidth="1"/>
    <col min="7942" max="7942" width="15.42578125" style="1" customWidth="1"/>
    <col min="7943" max="7943" width="12.42578125" style="1" customWidth="1"/>
    <col min="7944" max="7944" width="13.7109375" style="1" customWidth="1"/>
    <col min="7945" max="7945" width="17.7109375" style="1" customWidth="1"/>
    <col min="7946" max="7951" width="8.85546875" style="1"/>
    <col min="7952" max="7952" width="8.140625" style="1" customWidth="1"/>
    <col min="7953" max="7954" width="8.85546875" style="1"/>
    <col min="7955" max="7955" width="8.42578125" style="1" customWidth="1"/>
    <col min="7956" max="8190" width="8.85546875" style="1"/>
    <col min="8191" max="8191" width="8.5703125" style="1" customWidth="1"/>
    <col min="8192" max="8192" width="18.140625" style="1" customWidth="1"/>
    <col min="8193" max="8193" width="19" style="1" customWidth="1"/>
    <col min="8194" max="8194" width="16.7109375" style="1" customWidth="1"/>
    <col min="8195" max="8195" width="15" style="1" customWidth="1"/>
    <col min="8196" max="8197" width="12.7109375" style="1" customWidth="1"/>
    <col min="8198" max="8198" width="15.42578125" style="1" customWidth="1"/>
    <col min="8199" max="8199" width="12.42578125" style="1" customWidth="1"/>
    <col min="8200" max="8200" width="13.7109375" style="1" customWidth="1"/>
    <col min="8201" max="8201" width="17.7109375" style="1" customWidth="1"/>
    <col min="8202" max="8207" width="8.85546875" style="1"/>
    <col min="8208" max="8208" width="8.140625" style="1" customWidth="1"/>
    <col min="8209" max="8210" width="8.85546875" style="1"/>
    <col min="8211" max="8211" width="8.42578125" style="1" customWidth="1"/>
    <col min="8212" max="8446" width="8.85546875" style="1"/>
    <col min="8447" max="8447" width="8.5703125" style="1" customWidth="1"/>
    <col min="8448" max="8448" width="18.140625" style="1" customWidth="1"/>
    <col min="8449" max="8449" width="19" style="1" customWidth="1"/>
    <col min="8450" max="8450" width="16.7109375" style="1" customWidth="1"/>
    <col min="8451" max="8451" width="15" style="1" customWidth="1"/>
    <col min="8452" max="8453" width="12.7109375" style="1" customWidth="1"/>
    <col min="8454" max="8454" width="15.42578125" style="1" customWidth="1"/>
    <col min="8455" max="8455" width="12.42578125" style="1" customWidth="1"/>
    <col min="8456" max="8456" width="13.7109375" style="1" customWidth="1"/>
    <col min="8457" max="8457" width="17.7109375" style="1" customWidth="1"/>
    <col min="8458" max="8463" width="8.85546875" style="1"/>
    <col min="8464" max="8464" width="8.140625" style="1" customWidth="1"/>
    <col min="8465" max="8466" width="8.85546875" style="1"/>
    <col min="8467" max="8467" width="8.42578125" style="1" customWidth="1"/>
    <col min="8468" max="8702" width="8.85546875" style="1"/>
    <col min="8703" max="8703" width="8.5703125" style="1" customWidth="1"/>
    <col min="8704" max="8704" width="18.140625" style="1" customWidth="1"/>
    <col min="8705" max="8705" width="19" style="1" customWidth="1"/>
    <col min="8706" max="8706" width="16.7109375" style="1" customWidth="1"/>
    <col min="8707" max="8707" width="15" style="1" customWidth="1"/>
    <col min="8708" max="8709" width="12.7109375" style="1" customWidth="1"/>
    <col min="8710" max="8710" width="15.42578125" style="1" customWidth="1"/>
    <col min="8711" max="8711" width="12.42578125" style="1" customWidth="1"/>
    <col min="8712" max="8712" width="13.7109375" style="1" customWidth="1"/>
    <col min="8713" max="8713" width="17.7109375" style="1" customWidth="1"/>
    <col min="8714" max="8719" width="8.85546875" style="1"/>
    <col min="8720" max="8720" width="8.140625" style="1" customWidth="1"/>
    <col min="8721" max="8722" width="8.85546875" style="1"/>
    <col min="8723" max="8723" width="8.42578125" style="1" customWidth="1"/>
    <col min="8724" max="8958" width="8.85546875" style="1"/>
    <col min="8959" max="8959" width="8.5703125" style="1" customWidth="1"/>
    <col min="8960" max="8960" width="18.140625" style="1" customWidth="1"/>
    <col min="8961" max="8961" width="19" style="1" customWidth="1"/>
    <col min="8962" max="8962" width="16.7109375" style="1" customWidth="1"/>
    <col min="8963" max="8963" width="15" style="1" customWidth="1"/>
    <col min="8964" max="8965" width="12.7109375" style="1" customWidth="1"/>
    <col min="8966" max="8966" width="15.42578125" style="1" customWidth="1"/>
    <col min="8967" max="8967" width="12.42578125" style="1" customWidth="1"/>
    <col min="8968" max="8968" width="13.7109375" style="1" customWidth="1"/>
    <col min="8969" max="8969" width="17.7109375" style="1" customWidth="1"/>
    <col min="8970" max="8975" width="8.85546875" style="1"/>
    <col min="8976" max="8976" width="8.140625" style="1" customWidth="1"/>
    <col min="8977" max="8978" width="8.85546875" style="1"/>
    <col min="8979" max="8979" width="8.42578125" style="1" customWidth="1"/>
    <col min="8980" max="9214" width="8.85546875" style="1"/>
    <col min="9215" max="9215" width="8.5703125" style="1" customWidth="1"/>
    <col min="9216" max="9216" width="18.140625" style="1" customWidth="1"/>
    <col min="9217" max="9217" width="19" style="1" customWidth="1"/>
    <col min="9218" max="9218" width="16.7109375" style="1" customWidth="1"/>
    <col min="9219" max="9219" width="15" style="1" customWidth="1"/>
    <col min="9220" max="9221" width="12.7109375" style="1" customWidth="1"/>
    <col min="9222" max="9222" width="15.42578125" style="1" customWidth="1"/>
    <col min="9223" max="9223" width="12.42578125" style="1" customWidth="1"/>
    <col min="9224" max="9224" width="13.7109375" style="1" customWidth="1"/>
    <col min="9225" max="9225" width="17.7109375" style="1" customWidth="1"/>
    <col min="9226" max="9231" width="8.85546875" style="1"/>
    <col min="9232" max="9232" width="8.140625" style="1" customWidth="1"/>
    <col min="9233" max="9234" width="8.85546875" style="1"/>
    <col min="9235" max="9235" width="8.42578125" style="1" customWidth="1"/>
    <col min="9236" max="9470" width="8.85546875" style="1"/>
    <col min="9471" max="9471" width="8.5703125" style="1" customWidth="1"/>
    <col min="9472" max="9472" width="18.140625" style="1" customWidth="1"/>
    <col min="9473" max="9473" width="19" style="1" customWidth="1"/>
    <col min="9474" max="9474" width="16.7109375" style="1" customWidth="1"/>
    <col min="9475" max="9475" width="15" style="1" customWidth="1"/>
    <col min="9476" max="9477" width="12.7109375" style="1" customWidth="1"/>
    <col min="9478" max="9478" width="15.42578125" style="1" customWidth="1"/>
    <col min="9479" max="9479" width="12.42578125" style="1" customWidth="1"/>
    <col min="9480" max="9480" width="13.7109375" style="1" customWidth="1"/>
    <col min="9481" max="9481" width="17.7109375" style="1" customWidth="1"/>
    <col min="9482" max="9487" width="8.85546875" style="1"/>
    <col min="9488" max="9488" width="8.140625" style="1" customWidth="1"/>
    <col min="9489" max="9490" width="8.85546875" style="1"/>
    <col min="9491" max="9491" width="8.42578125" style="1" customWidth="1"/>
    <col min="9492" max="9726" width="8.85546875" style="1"/>
    <col min="9727" max="9727" width="8.5703125" style="1" customWidth="1"/>
    <col min="9728" max="9728" width="18.140625" style="1" customWidth="1"/>
    <col min="9729" max="9729" width="19" style="1" customWidth="1"/>
    <col min="9730" max="9730" width="16.7109375" style="1" customWidth="1"/>
    <col min="9731" max="9731" width="15" style="1" customWidth="1"/>
    <col min="9732" max="9733" width="12.7109375" style="1" customWidth="1"/>
    <col min="9734" max="9734" width="15.42578125" style="1" customWidth="1"/>
    <col min="9735" max="9735" width="12.42578125" style="1" customWidth="1"/>
    <col min="9736" max="9736" width="13.7109375" style="1" customWidth="1"/>
    <col min="9737" max="9737" width="17.7109375" style="1" customWidth="1"/>
    <col min="9738" max="9743" width="8.85546875" style="1"/>
    <col min="9744" max="9744" width="8.140625" style="1" customWidth="1"/>
    <col min="9745" max="9746" width="8.85546875" style="1"/>
    <col min="9747" max="9747" width="8.42578125" style="1" customWidth="1"/>
    <col min="9748" max="9982" width="8.85546875" style="1"/>
    <col min="9983" max="9983" width="8.5703125" style="1" customWidth="1"/>
    <col min="9984" max="9984" width="18.140625" style="1" customWidth="1"/>
    <col min="9985" max="9985" width="19" style="1" customWidth="1"/>
    <col min="9986" max="9986" width="16.7109375" style="1" customWidth="1"/>
    <col min="9987" max="9987" width="15" style="1" customWidth="1"/>
    <col min="9988" max="9989" width="12.7109375" style="1" customWidth="1"/>
    <col min="9990" max="9990" width="15.42578125" style="1" customWidth="1"/>
    <col min="9991" max="9991" width="12.42578125" style="1" customWidth="1"/>
    <col min="9992" max="9992" width="13.7109375" style="1" customWidth="1"/>
    <col min="9993" max="9993" width="17.7109375" style="1" customWidth="1"/>
    <col min="9994" max="9999" width="8.85546875" style="1"/>
    <col min="10000" max="10000" width="8.140625" style="1" customWidth="1"/>
    <col min="10001" max="10002" width="8.85546875" style="1"/>
    <col min="10003" max="10003" width="8.42578125" style="1" customWidth="1"/>
    <col min="10004" max="10238" width="8.85546875" style="1"/>
    <col min="10239" max="10239" width="8.5703125" style="1" customWidth="1"/>
    <col min="10240" max="10240" width="18.140625" style="1" customWidth="1"/>
    <col min="10241" max="10241" width="19" style="1" customWidth="1"/>
    <col min="10242" max="10242" width="16.7109375" style="1" customWidth="1"/>
    <col min="10243" max="10243" width="15" style="1" customWidth="1"/>
    <col min="10244" max="10245" width="12.7109375" style="1" customWidth="1"/>
    <col min="10246" max="10246" width="15.42578125" style="1" customWidth="1"/>
    <col min="10247" max="10247" width="12.42578125" style="1" customWidth="1"/>
    <col min="10248" max="10248" width="13.7109375" style="1" customWidth="1"/>
    <col min="10249" max="10249" width="17.7109375" style="1" customWidth="1"/>
    <col min="10250" max="10255" width="8.85546875" style="1"/>
    <col min="10256" max="10256" width="8.140625" style="1" customWidth="1"/>
    <col min="10257" max="10258" width="8.85546875" style="1"/>
    <col min="10259" max="10259" width="8.42578125" style="1" customWidth="1"/>
    <col min="10260" max="10494" width="8.85546875" style="1"/>
    <col min="10495" max="10495" width="8.5703125" style="1" customWidth="1"/>
    <col min="10496" max="10496" width="18.140625" style="1" customWidth="1"/>
    <col min="10497" max="10497" width="19" style="1" customWidth="1"/>
    <col min="10498" max="10498" width="16.7109375" style="1" customWidth="1"/>
    <col min="10499" max="10499" width="15" style="1" customWidth="1"/>
    <col min="10500" max="10501" width="12.7109375" style="1" customWidth="1"/>
    <col min="10502" max="10502" width="15.42578125" style="1" customWidth="1"/>
    <col min="10503" max="10503" width="12.42578125" style="1" customWidth="1"/>
    <col min="10504" max="10504" width="13.7109375" style="1" customWidth="1"/>
    <col min="10505" max="10505" width="17.7109375" style="1" customWidth="1"/>
    <col min="10506" max="10511" width="8.85546875" style="1"/>
    <col min="10512" max="10512" width="8.140625" style="1" customWidth="1"/>
    <col min="10513" max="10514" width="8.85546875" style="1"/>
    <col min="10515" max="10515" width="8.42578125" style="1" customWidth="1"/>
    <col min="10516" max="10750" width="8.85546875" style="1"/>
    <col min="10751" max="10751" width="8.5703125" style="1" customWidth="1"/>
    <col min="10752" max="10752" width="18.140625" style="1" customWidth="1"/>
    <col min="10753" max="10753" width="19" style="1" customWidth="1"/>
    <col min="10754" max="10754" width="16.7109375" style="1" customWidth="1"/>
    <col min="10755" max="10755" width="15" style="1" customWidth="1"/>
    <col min="10756" max="10757" width="12.7109375" style="1" customWidth="1"/>
    <col min="10758" max="10758" width="15.42578125" style="1" customWidth="1"/>
    <col min="10759" max="10759" width="12.42578125" style="1" customWidth="1"/>
    <col min="10760" max="10760" width="13.7109375" style="1" customWidth="1"/>
    <col min="10761" max="10761" width="17.7109375" style="1" customWidth="1"/>
    <col min="10762" max="10767" width="8.85546875" style="1"/>
    <col min="10768" max="10768" width="8.140625" style="1" customWidth="1"/>
    <col min="10769" max="10770" width="8.85546875" style="1"/>
    <col min="10771" max="10771" width="8.42578125" style="1" customWidth="1"/>
    <col min="10772" max="11006" width="8.85546875" style="1"/>
    <col min="11007" max="11007" width="8.5703125" style="1" customWidth="1"/>
    <col min="11008" max="11008" width="18.140625" style="1" customWidth="1"/>
    <col min="11009" max="11009" width="19" style="1" customWidth="1"/>
    <col min="11010" max="11010" width="16.7109375" style="1" customWidth="1"/>
    <col min="11011" max="11011" width="15" style="1" customWidth="1"/>
    <col min="11012" max="11013" width="12.7109375" style="1" customWidth="1"/>
    <col min="11014" max="11014" width="15.42578125" style="1" customWidth="1"/>
    <col min="11015" max="11015" width="12.42578125" style="1" customWidth="1"/>
    <col min="11016" max="11016" width="13.7109375" style="1" customWidth="1"/>
    <col min="11017" max="11017" width="17.7109375" style="1" customWidth="1"/>
    <col min="11018" max="11023" width="8.85546875" style="1"/>
    <col min="11024" max="11024" width="8.140625" style="1" customWidth="1"/>
    <col min="11025" max="11026" width="8.85546875" style="1"/>
    <col min="11027" max="11027" width="8.42578125" style="1" customWidth="1"/>
    <col min="11028" max="11262" width="8.85546875" style="1"/>
    <col min="11263" max="11263" width="8.5703125" style="1" customWidth="1"/>
    <col min="11264" max="11264" width="18.140625" style="1" customWidth="1"/>
    <col min="11265" max="11265" width="19" style="1" customWidth="1"/>
    <col min="11266" max="11266" width="16.7109375" style="1" customWidth="1"/>
    <col min="11267" max="11267" width="15" style="1" customWidth="1"/>
    <col min="11268" max="11269" width="12.7109375" style="1" customWidth="1"/>
    <col min="11270" max="11270" width="15.42578125" style="1" customWidth="1"/>
    <col min="11271" max="11271" width="12.42578125" style="1" customWidth="1"/>
    <col min="11272" max="11272" width="13.7109375" style="1" customWidth="1"/>
    <col min="11273" max="11273" width="17.7109375" style="1" customWidth="1"/>
    <col min="11274" max="11279" width="8.85546875" style="1"/>
    <col min="11280" max="11280" width="8.140625" style="1" customWidth="1"/>
    <col min="11281" max="11282" width="8.85546875" style="1"/>
    <col min="11283" max="11283" width="8.42578125" style="1" customWidth="1"/>
    <col min="11284" max="11518" width="8.85546875" style="1"/>
    <col min="11519" max="11519" width="8.5703125" style="1" customWidth="1"/>
    <col min="11520" max="11520" width="18.140625" style="1" customWidth="1"/>
    <col min="11521" max="11521" width="19" style="1" customWidth="1"/>
    <col min="11522" max="11522" width="16.7109375" style="1" customWidth="1"/>
    <col min="11523" max="11523" width="15" style="1" customWidth="1"/>
    <col min="11524" max="11525" width="12.7109375" style="1" customWidth="1"/>
    <col min="11526" max="11526" width="15.42578125" style="1" customWidth="1"/>
    <col min="11527" max="11527" width="12.42578125" style="1" customWidth="1"/>
    <col min="11528" max="11528" width="13.7109375" style="1" customWidth="1"/>
    <col min="11529" max="11529" width="17.7109375" style="1" customWidth="1"/>
    <col min="11530" max="11535" width="8.85546875" style="1"/>
    <col min="11536" max="11536" width="8.140625" style="1" customWidth="1"/>
    <col min="11537" max="11538" width="8.85546875" style="1"/>
    <col min="11539" max="11539" width="8.42578125" style="1" customWidth="1"/>
    <col min="11540" max="11774" width="8.85546875" style="1"/>
    <col min="11775" max="11775" width="8.5703125" style="1" customWidth="1"/>
    <col min="11776" max="11776" width="18.140625" style="1" customWidth="1"/>
    <col min="11777" max="11777" width="19" style="1" customWidth="1"/>
    <col min="11778" max="11778" width="16.7109375" style="1" customWidth="1"/>
    <col min="11779" max="11779" width="15" style="1" customWidth="1"/>
    <col min="11780" max="11781" width="12.7109375" style="1" customWidth="1"/>
    <col min="11782" max="11782" width="15.42578125" style="1" customWidth="1"/>
    <col min="11783" max="11783" width="12.42578125" style="1" customWidth="1"/>
    <col min="11784" max="11784" width="13.7109375" style="1" customWidth="1"/>
    <col min="11785" max="11785" width="17.7109375" style="1" customWidth="1"/>
    <col min="11786" max="11791" width="8.85546875" style="1"/>
    <col min="11792" max="11792" width="8.140625" style="1" customWidth="1"/>
    <col min="11793" max="11794" width="8.85546875" style="1"/>
    <col min="11795" max="11795" width="8.42578125" style="1" customWidth="1"/>
    <col min="11796" max="12030" width="8.85546875" style="1"/>
    <col min="12031" max="12031" width="8.5703125" style="1" customWidth="1"/>
    <col min="12032" max="12032" width="18.140625" style="1" customWidth="1"/>
    <col min="12033" max="12033" width="19" style="1" customWidth="1"/>
    <col min="12034" max="12034" width="16.7109375" style="1" customWidth="1"/>
    <col min="12035" max="12035" width="15" style="1" customWidth="1"/>
    <col min="12036" max="12037" width="12.7109375" style="1" customWidth="1"/>
    <col min="12038" max="12038" width="15.42578125" style="1" customWidth="1"/>
    <col min="12039" max="12039" width="12.42578125" style="1" customWidth="1"/>
    <col min="12040" max="12040" width="13.7109375" style="1" customWidth="1"/>
    <col min="12041" max="12041" width="17.7109375" style="1" customWidth="1"/>
    <col min="12042" max="12047" width="8.85546875" style="1"/>
    <col min="12048" max="12048" width="8.140625" style="1" customWidth="1"/>
    <col min="12049" max="12050" width="8.85546875" style="1"/>
    <col min="12051" max="12051" width="8.42578125" style="1" customWidth="1"/>
    <col min="12052" max="12286" width="8.85546875" style="1"/>
    <col min="12287" max="12287" width="8.5703125" style="1" customWidth="1"/>
    <col min="12288" max="12288" width="18.140625" style="1" customWidth="1"/>
    <col min="12289" max="12289" width="19" style="1" customWidth="1"/>
    <col min="12290" max="12290" width="16.7109375" style="1" customWidth="1"/>
    <col min="12291" max="12291" width="15" style="1" customWidth="1"/>
    <col min="12292" max="12293" width="12.7109375" style="1" customWidth="1"/>
    <col min="12294" max="12294" width="15.42578125" style="1" customWidth="1"/>
    <col min="12295" max="12295" width="12.42578125" style="1" customWidth="1"/>
    <col min="12296" max="12296" width="13.7109375" style="1" customWidth="1"/>
    <col min="12297" max="12297" width="17.7109375" style="1" customWidth="1"/>
    <col min="12298" max="12303" width="8.85546875" style="1"/>
    <col min="12304" max="12304" width="8.140625" style="1" customWidth="1"/>
    <col min="12305" max="12306" width="8.85546875" style="1"/>
    <col min="12307" max="12307" width="8.42578125" style="1" customWidth="1"/>
    <col min="12308" max="12542" width="8.85546875" style="1"/>
    <col min="12543" max="12543" width="8.5703125" style="1" customWidth="1"/>
    <col min="12544" max="12544" width="18.140625" style="1" customWidth="1"/>
    <col min="12545" max="12545" width="19" style="1" customWidth="1"/>
    <col min="12546" max="12546" width="16.7109375" style="1" customWidth="1"/>
    <col min="12547" max="12547" width="15" style="1" customWidth="1"/>
    <col min="12548" max="12549" width="12.7109375" style="1" customWidth="1"/>
    <col min="12550" max="12550" width="15.42578125" style="1" customWidth="1"/>
    <col min="12551" max="12551" width="12.42578125" style="1" customWidth="1"/>
    <col min="12552" max="12552" width="13.7109375" style="1" customWidth="1"/>
    <col min="12553" max="12553" width="17.7109375" style="1" customWidth="1"/>
    <col min="12554" max="12559" width="8.85546875" style="1"/>
    <col min="12560" max="12560" width="8.140625" style="1" customWidth="1"/>
    <col min="12561" max="12562" width="8.85546875" style="1"/>
    <col min="12563" max="12563" width="8.42578125" style="1" customWidth="1"/>
    <col min="12564" max="12798" width="8.85546875" style="1"/>
    <col min="12799" max="12799" width="8.5703125" style="1" customWidth="1"/>
    <col min="12800" max="12800" width="18.140625" style="1" customWidth="1"/>
    <col min="12801" max="12801" width="19" style="1" customWidth="1"/>
    <col min="12802" max="12802" width="16.7109375" style="1" customWidth="1"/>
    <col min="12803" max="12803" width="15" style="1" customWidth="1"/>
    <col min="12804" max="12805" width="12.7109375" style="1" customWidth="1"/>
    <col min="12806" max="12806" width="15.42578125" style="1" customWidth="1"/>
    <col min="12807" max="12807" width="12.42578125" style="1" customWidth="1"/>
    <col min="12808" max="12808" width="13.7109375" style="1" customWidth="1"/>
    <col min="12809" max="12809" width="17.7109375" style="1" customWidth="1"/>
    <col min="12810" max="12815" width="8.85546875" style="1"/>
    <col min="12816" max="12816" width="8.140625" style="1" customWidth="1"/>
    <col min="12817" max="12818" width="8.85546875" style="1"/>
    <col min="12819" max="12819" width="8.42578125" style="1" customWidth="1"/>
    <col min="12820" max="13054" width="8.85546875" style="1"/>
    <col min="13055" max="13055" width="8.5703125" style="1" customWidth="1"/>
    <col min="13056" max="13056" width="18.140625" style="1" customWidth="1"/>
    <col min="13057" max="13057" width="19" style="1" customWidth="1"/>
    <col min="13058" max="13058" width="16.7109375" style="1" customWidth="1"/>
    <col min="13059" max="13059" width="15" style="1" customWidth="1"/>
    <col min="13060" max="13061" width="12.7109375" style="1" customWidth="1"/>
    <col min="13062" max="13062" width="15.42578125" style="1" customWidth="1"/>
    <col min="13063" max="13063" width="12.42578125" style="1" customWidth="1"/>
    <col min="13064" max="13064" width="13.7109375" style="1" customWidth="1"/>
    <col min="13065" max="13065" width="17.7109375" style="1" customWidth="1"/>
    <col min="13066" max="13071" width="8.85546875" style="1"/>
    <col min="13072" max="13072" width="8.140625" style="1" customWidth="1"/>
    <col min="13073" max="13074" width="8.85546875" style="1"/>
    <col min="13075" max="13075" width="8.42578125" style="1" customWidth="1"/>
    <col min="13076" max="13310" width="8.85546875" style="1"/>
    <col min="13311" max="13311" width="8.5703125" style="1" customWidth="1"/>
    <col min="13312" max="13312" width="18.140625" style="1" customWidth="1"/>
    <col min="13313" max="13313" width="19" style="1" customWidth="1"/>
    <col min="13314" max="13314" width="16.7109375" style="1" customWidth="1"/>
    <col min="13315" max="13315" width="15" style="1" customWidth="1"/>
    <col min="13316" max="13317" width="12.7109375" style="1" customWidth="1"/>
    <col min="13318" max="13318" width="15.42578125" style="1" customWidth="1"/>
    <col min="13319" max="13319" width="12.42578125" style="1" customWidth="1"/>
    <col min="13320" max="13320" width="13.7109375" style="1" customWidth="1"/>
    <col min="13321" max="13321" width="17.7109375" style="1" customWidth="1"/>
    <col min="13322" max="13327" width="8.85546875" style="1"/>
    <col min="13328" max="13328" width="8.140625" style="1" customWidth="1"/>
    <col min="13329" max="13330" width="8.85546875" style="1"/>
    <col min="13331" max="13331" width="8.42578125" style="1" customWidth="1"/>
    <col min="13332" max="13566" width="8.85546875" style="1"/>
    <col min="13567" max="13567" width="8.5703125" style="1" customWidth="1"/>
    <col min="13568" max="13568" width="18.140625" style="1" customWidth="1"/>
    <col min="13569" max="13569" width="19" style="1" customWidth="1"/>
    <col min="13570" max="13570" width="16.7109375" style="1" customWidth="1"/>
    <col min="13571" max="13571" width="15" style="1" customWidth="1"/>
    <col min="13572" max="13573" width="12.7109375" style="1" customWidth="1"/>
    <col min="13574" max="13574" width="15.42578125" style="1" customWidth="1"/>
    <col min="13575" max="13575" width="12.42578125" style="1" customWidth="1"/>
    <col min="13576" max="13576" width="13.7109375" style="1" customWidth="1"/>
    <col min="13577" max="13577" width="17.7109375" style="1" customWidth="1"/>
    <col min="13578" max="13583" width="8.85546875" style="1"/>
    <col min="13584" max="13584" width="8.140625" style="1" customWidth="1"/>
    <col min="13585" max="13586" width="8.85546875" style="1"/>
    <col min="13587" max="13587" width="8.42578125" style="1" customWidth="1"/>
    <col min="13588" max="13822" width="8.85546875" style="1"/>
    <col min="13823" max="13823" width="8.5703125" style="1" customWidth="1"/>
    <col min="13824" max="13824" width="18.140625" style="1" customWidth="1"/>
    <col min="13825" max="13825" width="19" style="1" customWidth="1"/>
    <col min="13826" max="13826" width="16.7109375" style="1" customWidth="1"/>
    <col min="13827" max="13827" width="15" style="1" customWidth="1"/>
    <col min="13828" max="13829" width="12.7109375" style="1" customWidth="1"/>
    <col min="13830" max="13830" width="15.42578125" style="1" customWidth="1"/>
    <col min="13831" max="13831" width="12.42578125" style="1" customWidth="1"/>
    <col min="13832" max="13832" width="13.7109375" style="1" customWidth="1"/>
    <col min="13833" max="13833" width="17.7109375" style="1" customWidth="1"/>
    <col min="13834" max="13839" width="8.85546875" style="1"/>
    <col min="13840" max="13840" width="8.140625" style="1" customWidth="1"/>
    <col min="13841" max="13842" width="8.85546875" style="1"/>
    <col min="13843" max="13843" width="8.42578125" style="1" customWidth="1"/>
    <col min="13844" max="14078" width="8.85546875" style="1"/>
    <col min="14079" max="14079" width="8.5703125" style="1" customWidth="1"/>
    <col min="14080" max="14080" width="18.140625" style="1" customWidth="1"/>
    <col min="14081" max="14081" width="19" style="1" customWidth="1"/>
    <col min="14082" max="14082" width="16.7109375" style="1" customWidth="1"/>
    <col min="14083" max="14083" width="15" style="1" customWidth="1"/>
    <col min="14084" max="14085" width="12.7109375" style="1" customWidth="1"/>
    <col min="14086" max="14086" width="15.42578125" style="1" customWidth="1"/>
    <col min="14087" max="14087" width="12.42578125" style="1" customWidth="1"/>
    <col min="14088" max="14088" width="13.7109375" style="1" customWidth="1"/>
    <col min="14089" max="14089" width="17.7109375" style="1" customWidth="1"/>
    <col min="14090" max="14095" width="8.85546875" style="1"/>
    <col min="14096" max="14096" width="8.140625" style="1" customWidth="1"/>
    <col min="14097" max="14098" width="8.85546875" style="1"/>
    <col min="14099" max="14099" width="8.42578125" style="1" customWidth="1"/>
    <col min="14100" max="14334" width="8.85546875" style="1"/>
    <col min="14335" max="14335" width="8.5703125" style="1" customWidth="1"/>
    <col min="14336" max="14336" width="18.140625" style="1" customWidth="1"/>
    <col min="14337" max="14337" width="19" style="1" customWidth="1"/>
    <col min="14338" max="14338" width="16.7109375" style="1" customWidth="1"/>
    <col min="14339" max="14339" width="15" style="1" customWidth="1"/>
    <col min="14340" max="14341" width="12.7109375" style="1" customWidth="1"/>
    <col min="14342" max="14342" width="15.42578125" style="1" customWidth="1"/>
    <col min="14343" max="14343" width="12.42578125" style="1" customWidth="1"/>
    <col min="14344" max="14344" width="13.7109375" style="1" customWidth="1"/>
    <col min="14345" max="14345" width="17.7109375" style="1" customWidth="1"/>
    <col min="14346" max="14351" width="8.85546875" style="1"/>
    <col min="14352" max="14352" width="8.140625" style="1" customWidth="1"/>
    <col min="14353" max="14354" width="8.85546875" style="1"/>
    <col min="14355" max="14355" width="8.42578125" style="1" customWidth="1"/>
    <col min="14356" max="14590" width="8.85546875" style="1"/>
    <col min="14591" max="14591" width="8.5703125" style="1" customWidth="1"/>
    <col min="14592" max="14592" width="18.140625" style="1" customWidth="1"/>
    <col min="14593" max="14593" width="19" style="1" customWidth="1"/>
    <col min="14594" max="14594" width="16.7109375" style="1" customWidth="1"/>
    <col min="14595" max="14595" width="15" style="1" customWidth="1"/>
    <col min="14596" max="14597" width="12.7109375" style="1" customWidth="1"/>
    <col min="14598" max="14598" width="15.42578125" style="1" customWidth="1"/>
    <col min="14599" max="14599" width="12.42578125" style="1" customWidth="1"/>
    <col min="14600" max="14600" width="13.7109375" style="1" customWidth="1"/>
    <col min="14601" max="14601" width="17.7109375" style="1" customWidth="1"/>
    <col min="14602" max="14607" width="8.85546875" style="1"/>
    <col min="14608" max="14608" width="8.140625" style="1" customWidth="1"/>
    <col min="14609" max="14610" width="8.85546875" style="1"/>
    <col min="14611" max="14611" width="8.42578125" style="1" customWidth="1"/>
    <col min="14612" max="14846" width="8.85546875" style="1"/>
    <col min="14847" max="14847" width="8.5703125" style="1" customWidth="1"/>
    <col min="14848" max="14848" width="18.140625" style="1" customWidth="1"/>
    <col min="14849" max="14849" width="19" style="1" customWidth="1"/>
    <col min="14850" max="14850" width="16.7109375" style="1" customWidth="1"/>
    <col min="14851" max="14851" width="15" style="1" customWidth="1"/>
    <col min="14852" max="14853" width="12.7109375" style="1" customWidth="1"/>
    <col min="14854" max="14854" width="15.42578125" style="1" customWidth="1"/>
    <col min="14855" max="14855" width="12.42578125" style="1" customWidth="1"/>
    <col min="14856" max="14856" width="13.7109375" style="1" customWidth="1"/>
    <col min="14857" max="14857" width="17.7109375" style="1" customWidth="1"/>
    <col min="14858" max="14863" width="8.85546875" style="1"/>
    <col min="14864" max="14864" width="8.140625" style="1" customWidth="1"/>
    <col min="14865" max="14866" width="8.85546875" style="1"/>
    <col min="14867" max="14867" width="8.42578125" style="1" customWidth="1"/>
    <col min="14868" max="15102" width="8.85546875" style="1"/>
    <col min="15103" max="15103" width="8.5703125" style="1" customWidth="1"/>
    <col min="15104" max="15104" width="18.140625" style="1" customWidth="1"/>
    <col min="15105" max="15105" width="19" style="1" customWidth="1"/>
    <col min="15106" max="15106" width="16.7109375" style="1" customWidth="1"/>
    <col min="15107" max="15107" width="15" style="1" customWidth="1"/>
    <col min="15108" max="15109" width="12.7109375" style="1" customWidth="1"/>
    <col min="15110" max="15110" width="15.42578125" style="1" customWidth="1"/>
    <col min="15111" max="15111" width="12.42578125" style="1" customWidth="1"/>
    <col min="15112" max="15112" width="13.7109375" style="1" customWidth="1"/>
    <col min="15113" max="15113" width="17.7109375" style="1" customWidth="1"/>
    <col min="15114" max="15119" width="8.85546875" style="1"/>
    <col min="15120" max="15120" width="8.140625" style="1" customWidth="1"/>
    <col min="15121" max="15122" width="8.85546875" style="1"/>
    <col min="15123" max="15123" width="8.42578125" style="1" customWidth="1"/>
    <col min="15124" max="15358" width="8.85546875" style="1"/>
    <col min="15359" max="15359" width="8.5703125" style="1" customWidth="1"/>
    <col min="15360" max="15360" width="18.140625" style="1" customWidth="1"/>
    <col min="15361" max="15361" width="19" style="1" customWidth="1"/>
    <col min="15362" max="15362" width="16.7109375" style="1" customWidth="1"/>
    <col min="15363" max="15363" width="15" style="1" customWidth="1"/>
    <col min="15364" max="15365" width="12.7109375" style="1" customWidth="1"/>
    <col min="15366" max="15366" width="15.42578125" style="1" customWidth="1"/>
    <col min="15367" max="15367" width="12.42578125" style="1" customWidth="1"/>
    <col min="15368" max="15368" width="13.7109375" style="1" customWidth="1"/>
    <col min="15369" max="15369" width="17.7109375" style="1" customWidth="1"/>
    <col min="15370" max="15375" width="8.85546875" style="1"/>
    <col min="15376" max="15376" width="8.140625" style="1" customWidth="1"/>
    <col min="15377" max="15378" width="8.85546875" style="1"/>
    <col min="15379" max="15379" width="8.42578125" style="1" customWidth="1"/>
    <col min="15380" max="15614" width="8.85546875" style="1"/>
    <col min="15615" max="15615" width="8.5703125" style="1" customWidth="1"/>
    <col min="15616" max="15616" width="18.140625" style="1" customWidth="1"/>
    <col min="15617" max="15617" width="19" style="1" customWidth="1"/>
    <col min="15618" max="15618" width="16.7109375" style="1" customWidth="1"/>
    <col min="15619" max="15619" width="15" style="1" customWidth="1"/>
    <col min="15620" max="15621" width="12.7109375" style="1" customWidth="1"/>
    <col min="15622" max="15622" width="15.42578125" style="1" customWidth="1"/>
    <col min="15623" max="15623" width="12.42578125" style="1" customWidth="1"/>
    <col min="15624" max="15624" width="13.7109375" style="1" customWidth="1"/>
    <col min="15625" max="15625" width="17.7109375" style="1" customWidth="1"/>
    <col min="15626" max="15631" width="8.85546875" style="1"/>
    <col min="15632" max="15632" width="8.140625" style="1" customWidth="1"/>
    <col min="15633" max="15634" width="8.85546875" style="1"/>
    <col min="15635" max="15635" width="8.42578125" style="1" customWidth="1"/>
    <col min="15636" max="15870" width="8.85546875" style="1"/>
    <col min="15871" max="15871" width="8.5703125" style="1" customWidth="1"/>
    <col min="15872" max="15872" width="18.140625" style="1" customWidth="1"/>
    <col min="15873" max="15873" width="19" style="1" customWidth="1"/>
    <col min="15874" max="15874" width="16.7109375" style="1" customWidth="1"/>
    <col min="15875" max="15875" width="15" style="1" customWidth="1"/>
    <col min="15876" max="15877" width="12.7109375" style="1" customWidth="1"/>
    <col min="15878" max="15878" width="15.42578125" style="1" customWidth="1"/>
    <col min="15879" max="15879" width="12.42578125" style="1" customWidth="1"/>
    <col min="15880" max="15880" width="13.7109375" style="1" customWidth="1"/>
    <col min="15881" max="15881" width="17.7109375" style="1" customWidth="1"/>
    <col min="15882" max="15887" width="8.85546875" style="1"/>
    <col min="15888" max="15888" width="8.140625" style="1" customWidth="1"/>
    <col min="15889" max="15890" width="8.85546875" style="1"/>
    <col min="15891" max="15891" width="8.42578125" style="1" customWidth="1"/>
    <col min="15892" max="16126" width="8.85546875" style="1"/>
    <col min="16127" max="16127" width="8.5703125" style="1" customWidth="1"/>
    <col min="16128" max="16128" width="18.140625" style="1" customWidth="1"/>
    <col min="16129" max="16129" width="19" style="1" customWidth="1"/>
    <col min="16130" max="16130" width="16.7109375" style="1" customWidth="1"/>
    <col min="16131" max="16131" width="15" style="1" customWidth="1"/>
    <col min="16132" max="16133" width="12.7109375" style="1" customWidth="1"/>
    <col min="16134" max="16134" width="15.42578125" style="1" customWidth="1"/>
    <col min="16135" max="16135" width="12.42578125" style="1" customWidth="1"/>
    <col min="16136" max="16136" width="13.7109375" style="1" customWidth="1"/>
    <col min="16137" max="16137" width="17.7109375" style="1" customWidth="1"/>
    <col min="16138" max="16143" width="8.85546875" style="1"/>
    <col min="16144" max="16144" width="8.140625" style="1" customWidth="1"/>
    <col min="16145" max="16146" width="8.85546875" style="1"/>
    <col min="16147" max="16147" width="8.42578125" style="1" customWidth="1"/>
    <col min="16148" max="16384" width="8.85546875" style="1"/>
  </cols>
  <sheetData>
    <row r="1" spans="1:30" s="2" customFormat="1" x14ac:dyDescent="0.25">
      <c r="A1" s="46" t="s">
        <v>2755</v>
      </c>
      <c r="B1" s="16"/>
      <c r="C1" s="16"/>
      <c r="D1" s="16"/>
      <c r="E1" s="16"/>
      <c r="F1" s="16"/>
      <c r="G1" s="16"/>
      <c r="H1" s="16"/>
      <c r="I1" s="16"/>
      <c r="J1" s="124" t="s">
        <v>68</v>
      </c>
      <c r="K1" s="638" t="s">
        <v>67</v>
      </c>
      <c r="L1" s="640"/>
    </row>
    <row r="2" spans="1:30" s="2" customFormat="1" x14ac:dyDescent="0.25">
      <c r="A2" s="582" t="s">
        <v>2917</v>
      </c>
      <c r="B2" s="16"/>
      <c r="C2" s="16"/>
      <c r="D2" s="16"/>
      <c r="E2" s="16"/>
      <c r="F2" s="16"/>
      <c r="G2" s="16"/>
      <c r="K2" s="457" t="s">
        <v>452</v>
      </c>
      <c r="L2" s="153"/>
    </row>
    <row r="3" spans="1:30" s="2" customFormat="1" x14ac:dyDescent="0.25">
      <c r="A3" s="62"/>
      <c r="B3" s="16"/>
      <c r="C3" s="16"/>
      <c r="D3" s="16"/>
      <c r="E3" s="16"/>
      <c r="F3" s="16"/>
      <c r="G3" s="16"/>
      <c r="K3" s="155" t="s">
        <v>322</v>
      </c>
      <c r="L3" s="153"/>
    </row>
    <row r="4" spans="1:30" s="104" customFormat="1" ht="43.9" customHeight="1" x14ac:dyDescent="0.2">
      <c r="A4" s="112" t="s">
        <v>69</v>
      </c>
      <c r="B4" s="122" t="s">
        <v>368</v>
      </c>
      <c r="C4" s="122" t="s">
        <v>491</v>
      </c>
      <c r="D4" s="103" t="s">
        <v>369</v>
      </c>
      <c r="E4" s="103" t="s">
        <v>370</v>
      </c>
      <c r="F4" s="103" t="s">
        <v>371</v>
      </c>
      <c r="G4" s="103" t="s">
        <v>372</v>
      </c>
      <c r="H4" s="103" t="s">
        <v>373</v>
      </c>
      <c r="I4" s="122" t="s">
        <v>374</v>
      </c>
      <c r="J4" s="83"/>
      <c r="K4" s="83"/>
      <c r="L4" s="83"/>
      <c r="M4" s="83"/>
    </row>
    <row r="5" spans="1:30" s="83" customFormat="1" ht="14.45" customHeight="1" x14ac:dyDescent="0.2">
      <c r="A5" s="30" t="s">
        <v>29</v>
      </c>
      <c r="B5" s="25">
        <f>VLOOKUP($K$1,'Table 27 Data'!$A$9:$I$45,R$5,0)</f>
        <v>3840310</v>
      </c>
      <c r="C5" s="25">
        <f>VLOOKUP($K$1,'Table 27 Data'!$A$9:$I$45,S$5,0)</f>
        <v>554830</v>
      </c>
      <c r="D5" s="25">
        <f>VLOOKUP($K$1,'Table 27 Data'!$A$9:$I$45,T$5,0)</f>
        <v>1405590</v>
      </c>
      <c r="E5" s="25">
        <f>VLOOKUP($K$1,'Table 27 Data'!$A$9:$I$45,U$5,0)</f>
        <v>850140</v>
      </c>
      <c r="F5" s="25">
        <f>VLOOKUP($K$1,'Table 27 Data'!$A$9:$I$45,V$5,0)</f>
        <v>617030</v>
      </c>
      <c r="G5" s="25">
        <f>VLOOKUP($K$1,'Table 27 Data'!$A$9:$I$45,W$5,0)</f>
        <v>260420</v>
      </c>
      <c r="H5" s="25">
        <f>VLOOKUP($K$1,'Table 27 Data'!$A$9:$I$45,X$5,0)</f>
        <v>5940</v>
      </c>
      <c r="I5" s="25">
        <f>VLOOKUP($K$1,'Table 27 Data'!$A$9:$I$45,Y$5,0)</f>
        <v>146360</v>
      </c>
      <c r="R5" s="83">
        <v>2</v>
      </c>
      <c r="S5" s="83">
        <v>3</v>
      </c>
      <c r="T5" s="83">
        <v>4</v>
      </c>
      <c r="U5" s="83">
        <v>5</v>
      </c>
      <c r="V5" s="83">
        <v>6</v>
      </c>
      <c r="W5" s="83">
        <v>7</v>
      </c>
      <c r="X5" s="83">
        <v>8</v>
      </c>
      <c r="Y5" s="83">
        <v>9</v>
      </c>
      <c r="Z5" s="83">
        <v>10</v>
      </c>
      <c r="AA5" s="83">
        <v>11</v>
      </c>
      <c r="AB5" s="453">
        <v>12</v>
      </c>
      <c r="AC5" s="453"/>
      <c r="AD5" s="453"/>
    </row>
    <row r="6" spans="1:30" s="83" customFormat="1" ht="12.75" x14ac:dyDescent="0.2">
      <c r="A6" s="109" t="s">
        <v>30</v>
      </c>
      <c r="B6" s="106">
        <f>VLOOKUP($K$1,'Table 27 Data'!$K$9:$S$45,R$5,0)</f>
        <v>3370840</v>
      </c>
      <c r="C6" s="106">
        <f>VLOOKUP($K$1,'Table 27 Data'!$K$9:$S$45,S$5,0)</f>
        <v>574930</v>
      </c>
      <c r="D6" s="106">
        <f>VLOOKUP($K$1,'Table 27 Data'!$K$9:$S$45,T$5,0)</f>
        <v>1249360</v>
      </c>
      <c r="E6" s="106">
        <f>VLOOKUP($K$1,'Table 27 Data'!$K$9:$S$45,U$5,0)</f>
        <v>660010</v>
      </c>
      <c r="F6" s="106">
        <f>VLOOKUP($K$1,'Table 27 Data'!$K$9:$S$45,V$5,0)</f>
        <v>530910</v>
      </c>
      <c r="G6" s="106">
        <f>VLOOKUP($K$1,'Table 27 Data'!$K$9:$S$45,W$5,0)</f>
        <v>185020</v>
      </c>
      <c r="H6" s="106">
        <f>VLOOKUP($K$1,'Table 27 Data'!$K$9:$S$45,X$5,0)</f>
        <v>4070</v>
      </c>
      <c r="I6" s="106">
        <f>VLOOKUP($K$1,'Table 27 Data'!$K$9:$S$45,Y$5,0)</f>
        <v>166540</v>
      </c>
      <c r="AB6" s="453"/>
      <c r="AC6" s="453"/>
      <c r="AD6" s="453"/>
    </row>
    <row r="7" spans="1:30" s="83" customFormat="1" ht="14.45" customHeight="1" x14ac:dyDescent="0.2">
      <c r="A7" s="30" t="s">
        <v>4</v>
      </c>
      <c r="B7" s="25">
        <f>VLOOKUP($K$1,'Table 27 Data'!$U$9:$AC$45,R$5,0)</f>
        <v>3241650</v>
      </c>
      <c r="C7" s="25">
        <f>VLOOKUP($K$1,'Table 27 Data'!$U$9:$AC$45,S$5,0)</f>
        <v>728840</v>
      </c>
      <c r="D7" s="25">
        <f>VLOOKUP($K$1,'Table 27 Data'!$U$9:$AC$45,T$5,0)</f>
        <v>1214320</v>
      </c>
      <c r="E7" s="25">
        <f>VLOOKUP($K$1,'Table 27 Data'!$U$9:$AC$45,U$5,0)</f>
        <v>541900</v>
      </c>
      <c r="F7" s="25">
        <f>VLOOKUP($K$1,'Table 27 Data'!$U$9:$AC$45,V$5,0)</f>
        <v>393360</v>
      </c>
      <c r="G7" s="25">
        <f>VLOOKUP($K$1,'Table 27 Data'!$U$9:$AC$45,W$5,0)</f>
        <v>145100</v>
      </c>
      <c r="H7" s="25">
        <f>VLOOKUP($K$1,'Table 27 Data'!$U$9:$AC$45,X$5,0)</f>
        <v>3960</v>
      </c>
      <c r="I7" s="25">
        <f>VLOOKUP($K$1,'Table 27 Data'!$U$9:$AC$45,Y$5,0)</f>
        <v>214170</v>
      </c>
      <c r="AB7" s="453"/>
      <c r="AC7" s="453"/>
      <c r="AD7" s="453"/>
    </row>
    <row r="8" spans="1:30" s="83" customFormat="1" ht="12.75" x14ac:dyDescent="0.2">
      <c r="AB8" s="453"/>
      <c r="AC8" s="453"/>
      <c r="AD8" s="453"/>
    </row>
    <row r="9" spans="1:30" s="83" customFormat="1" ht="51" x14ac:dyDescent="0.2">
      <c r="A9" s="566" t="s">
        <v>69</v>
      </c>
      <c r="B9" s="122" t="s">
        <v>3058</v>
      </c>
      <c r="C9" s="122" t="s">
        <v>3059</v>
      </c>
      <c r="D9" s="122" t="s">
        <v>3060</v>
      </c>
      <c r="E9" s="122" t="s">
        <v>3061</v>
      </c>
      <c r="F9" s="122" t="s">
        <v>3062</v>
      </c>
      <c r="G9" s="122" t="s">
        <v>3063</v>
      </c>
      <c r="H9" s="122" t="s">
        <v>3064</v>
      </c>
      <c r="I9" s="122" t="s">
        <v>3065</v>
      </c>
      <c r="J9" s="122" t="s">
        <v>3066</v>
      </c>
      <c r="K9" s="122" t="s">
        <v>326</v>
      </c>
      <c r="L9" s="122" t="s">
        <v>3067</v>
      </c>
      <c r="AB9" s="453"/>
      <c r="AC9" s="453"/>
      <c r="AD9" s="453"/>
    </row>
    <row r="10" spans="1:30" s="83" customFormat="1" ht="12.75" x14ac:dyDescent="0.2">
      <c r="A10" s="578" t="s">
        <v>3</v>
      </c>
      <c r="B10" s="579">
        <f>VLOOKUP($K$1,'Table 27 Data'!$AD$9:$AO$45,R$5,0)</f>
        <v>5300332</v>
      </c>
      <c r="C10" s="579">
        <f>VLOOKUP($K$1,'Table 27 Data'!$AD$9:$AO$45,S$5,0)</f>
        <v>640164</v>
      </c>
      <c r="D10" s="579">
        <f>VLOOKUP($K$1,'Table 27 Data'!$AD$9:$AO$45,T$5,0)</f>
        <v>1178091</v>
      </c>
      <c r="E10" s="579">
        <f>VLOOKUP($K$1,'Table 27 Data'!$AD$9:$AO$45,U$5,0)</f>
        <v>542569</v>
      </c>
      <c r="F10" s="579">
        <f>VLOOKUP($K$1,'Table 27 Data'!$AD$9:$AO$45,V$5,0)</f>
        <v>339186</v>
      </c>
      <c r="G10" s="579">
        <f>VLOOKUP($K$1,'Table 27 Data'!$AD$9:$AO$45,W$5,0)</f>
        <v>264617</v>
      </c>
      <c r="H10" s="579">
        <f>VLOOKUP($K$1,'Table 27 Data'!$AD$9:$AO$45,X$5,0)</f>
        <v>479073</v>
      </c>
      <c r="I10" s="579">
        <f>VLOOKUP($K$1,'Table 27 Data'!$AD$9:$AO$45,Y$5,0)</f>
        <v>306901</v>
      </c>
      <c r="J10" s="579">
        <f>VLOOKUP($K$1,'Table 27 Data'!$AD$9:$AO$45,Z$5,0)</f>
        <v>318754</v>
      </c>
      <c r="K10" s="579">
        <f>VLOOKUP($K$1,'Table 27 Data'!$AD$9:$AO$45,AA$5,0)</f>
        <v>478376</v>
      </c>
      <c r="L10" s="579">
        <f>VLOOKUP($K$1,'Table 27 Data'!$AD$9:$AO$45,AB$5,0)</f>
        <v>752601</v>
      </c>
      <c r="AB10" s="453"/>
      <c r="AC10" s="453"/>
      <c r="AD10" s="453"/>
    </row>
    <row r="11" spans="1:30" s="104" customFormat="1" ht="12.75" x14ac:dyDescent="0.2">
      <c r="A11" s="109" t="s">
        <v>1</v>
      </c>
      <c r="B11" s="106">
        <f>VLOOKUP($K$1,'Table 27 Data'!$AP$9:$AZ$45,R$5,0)</f>
        <v>6549173</v>
      </c>
      <c r="C11" s="106">
        <f>VLOOKUP($K$1,'Table 27 Data'!$AP$9:$AZ$45,S$5,0)</f>
        <v>838783</v>
      </c>
      <c r="D11" s="106">
        <f>VLOOKUP($K$1,'Table 27 Data'!$AP$9:$AZ$45,T$5,0)</f>
        <v>1485859</v>
      </c>
      <c r="E11" s="106">
        <f>VLOOKUP($K$1,'Table 27 Data'!$AP$9:$AZ$45,U$5,0)</f>
        <v>800898</v>
      </c>
      <c r="F11" s="106">
        <f>VLOOKUP($K$1,'Table 27 Data'!$AP$9:$AZ$45,V$5,0)</f>
        <v>609674</v>
      </c>
      <c r="G11" s="106">
        <f>VLOOKUP($K$1,'Table 27 Data'!$AP$9:$AZ$45,W$5,0)</f>
        <v>339945</v>
      </c>
      <c r="H11" s="106">
        <f>VLOOKUP($K$1,'Table 27 Data'!$AP$9:$AZ$45,X$5,0)</f>
        <v>700758</v>
      </c>
      <c r="I11" s="106">
        <f>VLOOKUP($K$1,'Table 27 Data'!$AP$9:$AZ$45,Y$5,0)</f>
        <v>516885</v>
      </c>
      <c r="J11" s="106">
        <f>VLOOKUP($K$1,'Table 27 Data'!$AP$9:$AZ$45,Z$5,0)</f>
        <v>554819</v>
      </c>
      <c r="K11" s="106">
        <f>VLOOKUP($K$1,'Table 27 Data'!$AP$9:$AZ$45,AA$5,0)</f>
        <v>701552</v>
      </c>
      <c r="L11" s="453"/>
      <c r="M11" s="83"/>
      <c r="AC11" s="453"/>
      <c r="AD11" s="453"/>
    </row>
    <row r="12" spans="1:30" s="83" customFormat="1" ht="14.45" customHeight="1" x14ac:dyDescent="0.2">
      <c r="A12" s="578" t="s">
        <v>2783</v>
      </c>
      <c r="B12" s="579">
        <f>VLOOKUP($K$1,'Table 27 Data'!$BB$9:$BL$45,R$5,0)</f>
        <v>7103985</v>
      </c>
      <c r="C12" s="579">
        <f>VLOOKUP($K$1,'Table 27 Data'!$BB$9:$BL$45,S$5,0)</f>
        <v>1246931</v>
      </c>
      <c r="D12" s="579">
        <f>VLOOKUP($K$1,'Table 27 Data'!$BB$9:$BL$45,T$5,0)</f>
        <v>1461688</v>
      </c>
      <c r="E12" s="579">
        <f>VLOOKUP($K$1,'Table 27 Data'!$BB$9:$BL$45,U$5,0)</f>
        <v>693967</v>
      </c>
      <c r="F12" s="579">
        <f>VLOOKUP($K$1,'Table 27 Data'!$BB$9:$BL$45,V$5,0)</f>
        <v>793247</v>
      </c>
      <c r="G12" s="579">
        <f>VLOOKUP($K$1,'Table 27 Data'!$BB$9:$BL$45,W$5,0)</f>
        <v>274709</v>
      </c>
      <c r="H12" s="579">
        <f>VLOOKUP($K$1,'Table 27 Data'!$BB$9:$BL$45,X$5,0)</f>
        <v>615668</v>
      </c>
      <c r="I12" s="579">
        <f>VLOOKUP($K$1,'Table 27 Data'!$BB$9:$BL$45,Y$5,0)</f>
        <v>615256</v>
      </c>
      <c r="J12" s="579">
        <f>VLOOKUP($K$1,'Table 27 Data'!$BB$9:$BL$45,Z$5,0)</f>
        <v>731530</v>
      </c>
      <c r="K12" s="579">
        <f>VLOOKUP($K$1,'Table 27 Data'!$BB$9:$BL$45,AA$5,0)</f>
        <v>670989</v>
      </c>
      <c r="L12" s="453"/>
      <c r="R12" s="83">
        <v>2</v>
      </c>
      <c r="S12" s="83">
        <v>3</v>
      </c>
      <c r="T12" s="83">
        <v>4</v>
      </c>
      <c r="U12" s="83">
        <v>5</v>
      </c>
      <c r="V12" s="83">
        <v>6</v>
      </c>
      <c r="W12" s="83">
        <v>7</v>
      </c>
      <c r="X12" s="83">
        <v>8</v>
      </c>
      <c r="Y12" s="83">
        <v>9</v>
      </c>
      <c r="Z12" s="83">
        <v>10</v>
      </c>
      <c r="AA12" s="83">
        <v>11</v>
      </c>
      <c r="AB12" s="453">
        <v>12</v>
      </c>
      <c r="AC12" s="453"/>
      <c r="AD12" s="453"/>
    </row>
    <row r="13" spans="1:30" s="83" customFormat="1" ht="12.75" x14ac:dyDescent="0.2">
      <c r="A13" s="453"/>
      <c r="B13" s="453"/>
      <c r="C13" s="453"/>
      <c r="D13" s="453"/>
      <c r="E13" s="453"/>
      <c r="F13" s="453"/>
      <c r="G13" s="453"/>
      <c r="H13" s="453"/>
      <c r="I13" s="453"/>
      <c r="J13" s="453"/>
      <c r="K13" s="453"/>
      <c r="L13" s="453"/>
      <c r="AB13" s="453"/>
      <c r="AC13" s="453"/>
      <c r="AD13" s="453"/>
    </row>
    <row r="14" spans="1:30" s="83" customFormat="1" ht="40.5" x14ac:dyDescent="0.2">
      <c r="A14" s="566" t="s">
        <v>123</v>
      </c>
      <c r="B14" s="122" t="s">
        <v>368</v>
      </c>
      <c r="C14" s="122" t="s">
        <v>491</v>
      </c>
      <c r="D14" s="103" t="s">
        <v>369</v>
      </c>
      <c r="E14" s="103" t="s">
        <v>370</v>
      </c>
      <c r="F14" s="103" t="s">
        <v>371</v>
      </c>
      <c r="G14" s="103" t="s">
        <v>372</v>
      </c>
      <c r="H14" s="103" t="s">
        <v>373</v>
      </c>
      <c r="I14" s="122" t="s">
        <v>3068</v>
      </c>
      <c r="J14" s="453"/>
      <c r="K14" s="453"/>
      <c r="L14" s="453"/>
    </row>
    <row r="15" spans="1:30" s="83" customFormat="1" ht="12.75" x14ac:dyDescent="0.2">
      <c r="A15" s="578" t="s">
        <v>29</v>
      </c>
      <c r="B15" s="451">
        <v>1</v>
      </c>
      <c r="C15" s="451">
        <f t="shared" ref="C15:I17" si="0">C5/$B5</f>
        <v>0.14447531579481865</v>
      </c>
      <c r="D15" s="451">
        <f t="shared" si="0"/>
        <v>0.36600951485687355</v>
      </c>
      <c r="E15" s="451">
        <f t="shared" si="0"/>
        <v>0.22137275376206608</v>
      </c>
      <c r="F15" s="451">
        <f t="shared" si="0"/>
        <v>0.16067192492272758</v>
      </c>
      <c r="G15" s="451">
        <f t="shared" si="0"/>
        <v>6.7812233908200126E-2</v>
      </c>
      <c r="H15" s="451">
        <f t="shared" si="0"/>
        <v>1.5467501321507898E-3</v>
      </c>
      <c r="I15" s="451">
        <f t="shared" si="0"/>
        <v>3.8111506623163233E-2</v>
      </c>
      <c r="J15" s="453"/>
      <c r="K15" s="453"/>
      <c r="L15" s="453"/>
    </row>
    <row r="16" spans="1:30" s="104" customFormat="1" x14ac:dyDescent="0.25">
      <c r="A16" s="109" t="s">
        <v>30</v>
      </c>
      <c r="B16" s="111">
        <v>1</v>
      </c>
      <c r="C16" s="111">
        <f t="shared" si="0"/>
        <v>0.17055986045021418</v>
      </c>
      <c r="D16" s="111">
        <f t="shared" si="0"/>
        <v>0.37063758588363732</v>
      </c>
      <c r="E16" s="111">
        <f t="shared" si="0"/>
        <v>0.19579985997555505</v>
      </c>
      <c r="F16" s="111">
        <f t="shared" si="0"/>
        <v>0.157500800987291</v>
      </c>
      <c r="G16" s="111">
        <f t="shared" si="0"/>
        <v>5.48883957707871E-2</v>
      </c>
      <c r="H16" s="111">
        <f t="shared" si="0"/>
        <v>1.2074141756950789E-3</v>
      </c>
      <c r="I16" s="111">
        <f t="shared" si="0"/>
        <v>4.9406082756820256E-2</v>
      </c>
      <c r="J16" s="449"/>
      <c r="K16" s="449"/>
      <c r="L16" s="449"/>
      <c r="M16" s="1"/>
      <c r="N16" s="1"/>
      <c r="O16" s="1"/>
      <c r="P16" s="83"/>
      <c r="Q16" s="83"/>
      <c r="R16" s="83"/>
      <c r="S16" s="83"/>
    </row>
    <row r="17" spans="1:15" s="83" customFormat="1" x14ac:dyDescent="0.25">
      <c r="A17" s="578" t="s">
        <v>4</v>
      </c>
      <c r="B17" s="451">
        <v>1</v>
      </c>
      <c r="C17" s="451">
        <f t="shared" si="0"/>
        <v>0.22483611740934401</v>
      </c>
      <c r="D17" s="451">
        <f t="shared" si="0"/>
        <v>0.37459935526660804</v>
      </c>
      <c r="E17" s="451">
        <f t="shared" si="0"/>
        <v>0.16716795459102618</v>
      </c>
      <c r="F17" s="451">
        <f t="shared" si="0"/>
        <v>0.12134561103141918</v>
      </c>
      <c r="G17" s="451">
        <f t="shared" si="0"/>
        <v>4.4761155584347477E-2</v>
      </c>
      <c r="H17" s="451">
        <f t="shared" si="0"/>
        <v>1.2216001110545555E-3</v>
      </c>
      <c r="I17" s="451">
        <f t="shared" si="0"/>
        <v>6.6068206006200544E-2</v>
      </c>
      <c r="J17" s="449"/>
      <c r="K17" s="449"/>
      <c r="L17" s="449"/>
      <c r="M17" s="1"/>
      <c r="N17" s="1"/>
      <c r="O17" s="1"/>
    </row>
    <row r="18" spans="1:15" s="83" customFormat="1" x14ac:dyDescent="0.25">
      <c r="A18" s="449"/>
      <c r="B18" s="449"/>
      <c r="C18" s="449"/>
      <c r="D18" s="449"/>
      <c r="E18" s="449"/>
      <c r="F18" s="449"/>
      <c r="G18" s="449"/>
      <c r="H18" s="449"/>
      <c r="I18" s="449"/>
      <c r="J18" s="449"/>
      <c r="K18" s="449"/>
      <c r="L18" s="449"/>
      <c r="M18" s="1"/>
      <c r="N18" s="1"/>
      <c r="O18" s="1"/>
    </row>
    <row r="19" spans="1:15" s="83" customFormat="1" ht="51" x14ac:dyDescent="0.25">
      <c r="A19" s="566" t="s">
        <v>123</v>
      </c>
      <c r="B19" s="122" t="s">
        <v>3058</v>
      </c>
      <c r="C19" s="122" t="s">
        <v>3059</v>
      </c>
      <c r="D19" s="122" t="s">
        <v>3060</v>
      </c>
      <c r="E19" s="122" t="s">
        <v>3061</v>
      </c>
      <c r="F19" s="122" t="s">
        <v>3062</v>
      </c>
      <c r="G19" s="122" t="s">
        <v>3063</v>
      </c>
      <c r="H19" s="122" t="s">
        <v>3064</v>
      </c>
      <c r="I19" s="122" t="s">
        <v>3065</v>
      </c>
      <c r="J19" s="122" t="s">
        <v>3066</v>
      </c>
      <c r="K19" s="122" t="s">
        <v>326</v>
      </c>
      <c r="L19" s="122" t="s">
        <v>3067</v>
      </c>
      <c r="M19" s="1"/>
      <c r="N19" s="1"/>
      <c r="O19" s="1"/>
    </row>
    <row r="20" spans="1:15" s="83" customFormat="1" x14ac:dyDescent="0.25">
      <c r="A20" s="578" t="s">
        <v>3</v>
      </c>
      <c r="B20" s="451">
        <v>1</v>
      </c>
      <c r="C20" s="451">
        <f>C10/$B10</f>
        <v>0.12077809465520273</v>
      </c>
      <c r="D20" s="451">
        <f t="shared" ref="D20:L21" si="1">D10/$B10</f>
        <v>0.22226739758943401</v>
      </c>
      <c r="E20" s="451">
        <f t="shared" si="1"/>
        <v>0.1023650971297647</v>
      </c>
      <c r="F20" s="451">
        <f t="shared" si="1"/>
        <v>6.3993349850537659E-2</v>
      </c>
      <c r="G20" s="451">
        <f t="shared" si="1"/>
        <v>4.9924608496222503E-2</v>
      </c>
      <c r="H20" s="451">
        <f t="shared" si="1"/>
        <v>9.0385470193187892E-2</v>
      </c>
      <c r="I20" s="451">
        <f t="shared" si="1"/>
        <v>5.7902221974019744E-2</v>
      </c>
      <c r="J20" s="451">
        <f t="shared" si="1"/>
        <v>6.0138496984717182E-2</v>
      </c>
      <c r="K20" s="451">
        <f t="shared" si="1"/>
        <v>9.0253968996659079E-2</v>
      </c>
      <c r="L20" s="451">
        <f t="shared" si="1"/>
        <v>0.14199129413025449</v>
      </c>
      <c r="M20" s="1"/>
      <c r="N20" s="1"/>
      <c r="O20" s="1"/>
    </row>
    <row r="21" spans="1:15" s="83" customFormat="1" ht="14.45" customHeight="1" x14ac:dyDescent="0.25">
      <c r="A21" s="109" t="s">
        <v>1</v>
      </c>
      <c r="B21" s="111">
        <v>1</v>
      </c>
      <c r="C21" s="111">
        <f>C11/$B11</f>
        <v>0.12807464392832499</v>
      </c>
      <c r="D21" s="111">
        <f>D11/$B11</f>
        <v>0.22687734772008619</v>
      </c>
      <c r="E21" s="111">
        <f t="shared" si="1"/>
        <v>0.12228994408912393</v>
      </c>
      <c r="F21" s="111">
        <f t="shared" si="1"/>
        <v>9.3091753722187517E-2</v>
      </c>
      <c r="G21" s="111">
        <f t="shared" si="1"/>
        <v>5.1906553697695874E-2</v>
      </c>
      <c r="H21" s="111">
        <f t="shared" si="1"/>
        <v>0.10699946390177813</v>
      </c>
      <c r="I21" s="111">
        <f t="shared" si="1"/>
        <v>7.8923705328901833E-2</v>
      </c>
      <c r="J21" s="111">
        <f t="shared" si="1"/>
        <v>8.4715887028789738E-2</v>
      </c>
      <c r="K21" s="111">
        <f t="shared" si="1"/>
        <v>0.10712070058311179</v>
      </c>
      <c r="L21" s="449"/>
      <c r="M21" s="1"/>
      <c r="N21" s="1"/>
      <c r="O21" s="1"/>
    </row>
    <row r="22" spans="1:15" x14ac:dyDescent="0.25">
      <c r="A22" s="578" t="s">
        <v>2783</v>
      </c>
      <c r="B22" s="451">
        <v>1</v>
      </c>
      <c r="C22" s="451">
        <f>C12/$B12</f>
        <v>0.17552556769193628</v>
      </c>
      <c r="D22" s="451">
        <f t="shared" ref="D22:K22" si="2">D12/$B12</f>
        <v>0.20575606508178157</v>
      </c>
      <c r="E22" s="451">
        <f t="shared" si="2"/>
        <v>9.7687002435956724E-2</v>
      </c>
      <c r="F22" s="451">
        <f t="shared" si="2"/>
        <v>0.11166225716974346</v>
      </c>
      <c r="G22" s="451">
        <f t="shared" si="2"/>
        <v>3.8669704398306019E-2</v>
      </c>
      <c r="H22" s="451">
        <f t="shared" si="2"/>
        <v>8.6665160469792654E-2</v>
      </c>
      <c r="I22" s="451">
        <f t="shared" si="2"/>
        <v>8.6607164851840196E-2</v>
      </c>
      <c r="J22" s="451">
        <f t="shared" si="2"/>
        <v>0.10297459806010288</v>
      </c>
      <c r="K22" s="451">
        <f t="shared" si="2"/>
        <v>9.4452479840540199E-2</v>
      </c>
      <c r="L22" s="449"/>
    </row>
    <row r="23" spans="1:15" x14ac:dyDescent="0.25">
      <c r="A23" s="590"/>
      <c r="B23" s="556"/>
      <c r="C23" s="449"/>
      <c r="D23" s="449"/>
      <c r="E23" s="449"/>
      <c r="F23" s="449"/>
      <c r="G23" s="449"/>
      <c r="H23" s="449"/>
      <c r="I23" s="449"/>
      <c r="J23" s="449"/>
      <c r="K23" s="449"/>
      <c r="L23" s="449"/>
    </row>
    <row r="24" spans="1:15" x14ac:dyDescent="0.25">
      <c r="A24" s="459" t="s">
        <v>625</v>
      </c>
      <c r="B24" s="591"/>
      <c r="C24" s="591"/>
      <c r="D24" s="591"/>
      <c r="E24" s="591"/>
      <c r="F24" s="591"/>
      <c r="G24" s="591"/>
      <c r="H24" s="591"/>
      <c r="I24" s="591"/>
      <c r="J24" s="591"/>
      <c r="K24" s="591"/>
      <c r="L24" s="449"/>
    </row>
    <row r="25" spans="1:15" x14ac:dyDescent="0.25">
      <c r="A25" s="453" t="s">
        <v>643</v>
      </c>
      <c r="B25" s="449"/>
      <c r="C25" s="449"/>
      <c r="D25" s="449"/>
      <c r="E25" s="449"/>
      <c r="F25" s="449"/>
      <c r="G25" s="449"/>
      <c r="H25" s="449"/>
      <c r="I25" s="449"/>
      <c r="J25" s="449"/>
      <c r="K25" s="449"/>
      <c r="L25" s="449"/>
    </row>
    <row r="26" spans="1:15" x14ac:dyDescent="0.25">
      <c r="A26" s="453" t="s">
        <v>3069</v>
      </c>
      <c r="B26" s="449"/>
      <c r="C26" s="449"/>
      <c r="D26" s="449"/>
      <c r="E26" s="449"/>
      <c r="F26" s="449"/>
      <c r="G26" s="449"/>
      <c r="H26" s="449"/>
      <c r="I26" s="449"/>
      <c r="J26" s="449"/>
      <c r="K26" s="449"/>
      <c r="L26" s="449"/>
    </row>
    <row r="27" spans="1:15" x14ac:dyDescent="0.25">
      <c r="A27" s="453"/>
      <c r="B27" s="449"/>
      <c r="C27" s="449"/>
      <c r="D27" s="449"/>
      <c r="E27" s="449"/>
      <c r="F27" s="449"/>
      <c r="G27" s="449"/>
      <c r="H27" s="449"/>
      <c r="I27" s="449"/>
      <c r="J27" s="449"/>
      <c r="K27" s="449"/>
      <c r="L27" s="449"/>
    </row>
    <row r="28" spans="1:15" x14ac:dyDescent="0.25">
      <c r="A28" s="459" t="s">
        <v>618</v>
      </c>
      <c r="B28" s="449"/>
      <c r="C28" s="449"/>
      <c r="D28" s="449"/>
      <c r="E28" s="449"/>
      <c r="F28" s="449"/>
      <c r="G28" s="449"/>
      <c r="H28" s="449"/>
      <c r="I28" s="449"/>
      <c r="J28" s="449"/>
      <c r="K28" s="449"/>
      <c r="L28" s="449"/>
    </row>
    <row r="29" spans="1:15" x14ac:dyDescent="0.25">
      <c r="A29" s="453" t="s">
        <v>3070</v>
      </c>
      <c r="B29" s="449"/>
      <c r="C29" s="449"/>
      <c r="D29" s="449"/>
      <c r="E29" s="449"/>
      <c r="F29" s="449"/>
      <c r="G29" s="449"/>
      <c r="H29" s="449"/>
      <c r="I29" s="449"/>
      <c r="J29" s="449"/>
      <c r="K29" s="449"/>
      <c r="L29" s="449"/>
    </row>
    <row r="30" spans="1:15" x14ac:dyDescent="0.25">
      <c r="A30" s="453" t="s">
        <v>3071</v>
      </c>
      <c r="B30" s="449"/>
      <c r="C30" s="449"/>
      <c r="D30" s="449"/>
      <c r="E30" s="449"/>
      <c r="F30" s="449"/>
      <c r="G30" s="449"/>
      <c r="H30" s="449"/>
      <c r="I30" s="449"/>
      <c r="J30" s="449"/>
      <c r="K30" s="449"/>
      <c r="L30" s="449"/>
    </row>
    <row r="31" spans="1:15" x14ac:dyDescent="0.25">
      <c r="A31" s="453" t="s">
        <v>3072</v>
      </c>
      <c r="B31" s="449"/>
      <c r="C31" s="449"/>
      <c r="D31" s="449"/>
      <c r="E31" s="449"/>
      <c r="F31" s="449"/>
      <c r="G31" s="449"/>
      <c r="H31" s="449"/>
      <c r="I31" s="449"/>
      <c r="J31" s="449"/>
      <c r="K31" s="449"/>
      <c r="L31" s="449"/>
    </row>
    <row r="32" spans="1:15" x14ac:dyDescent="0.25">
      <c r="A32" s="453" t="s">
        <v>3073</v>
      </c>
      <c r="B32" s="449"/>
      <c r="C32" s="449"/>
      <c r="D32" s="449"/>
      <c r="E32" s="449"/>
      <c r="F32" s="449"/>
      <c r="G32" s="449"/>
      <c r="H32" s="449"/>
      <c r="I32" s="449"/>
      <c r="J32" s="449"/>
      <c r="K32" s="449"/>
      <c r="L32" s="449"/>
    </row>
    <row r="33" spans="1:12" x14ac:dyDescent="0.25">
      <c r="A33" s="453" t="s">
        <v>3074</v>
      </c>
      <c r="B33" s="449"/>
      <c r="C33" s="449"/>
      <c r="D33" s="449"/>
      <c r="E33" s="449"/>
      <c r="F33" s="449"/>
      <c r="G33" s="449"/>
      <c r="H33" s="449"/>
      <c r="I33" s="449"/>
      <c r="J33" s="449"/>
      <c r="K33" s="449"/>
      <c r="L33" s="449"/>
    </row>
    <row r="34" spans="1:12" x14ac:dyDescent="0.25">
      <c r="A34" s="449"/>
      <c r="B34" s="449"/>
      <c r="C34" s="449"/>
      <c r="D34" s="449"/>
      <c r="E34" s="449"/>
      <c r="F34" s="449"/>
      <c r="G34" s="449"/>
      <c r="H34" s="449"/>
      <c r="I34" s="449"/>
      <c r="J34" s="449"/>
      <c r="K34" s="449"/>
      <c r="L34" s="449"/>
    </row>
    <row r="35" spans="1:12" x14ac:dyDescent="0.25">
      <c r="A35" s="184" t="s">
        <v>616</v>
      </c>
      <c r="B35" s="449"/>
      <c r="C35" s="449"/>
      <c r="D35" s="449"/>
      <c r="E35" s="449"/>
      <c r="F35" s="449"/>
      <c r="G35" s="449"/>
      <c r="H35" s="449"/>
      <c r="I35" s="449"/>
      <c r="J35" s="449"/>
      <c r="K35" s="449"/>
      <c r="L35" s="449"/>
    </row>
    <row r="36" spans="1:12" x14ac:dyDescent="0.25">
      <c r="A36" s="449"/>
      <c r="B36" s="449"/>
      <c r="C36" s="449"/>
      <c r="D36" s="449"/>
      <c r="E36" s="449"/>
      <c r="F36" s="449"/>
      <c r="G36" s="449"/>
      <c r="H36" s="449"/>
      <c r="I36" s="449"/>
      <c r="J36" s="449"/>
      <c r="K36" s="449"/>
      <c r="L36" s="449"/>
    </row>
    <row r="37" spans="1:12" x14ac:dyDescent="0.25">
      <c r="A37" s="449"/>
      <c r="B37" s="449"/>
      <c r="C37" s="449"/>
      <c r="D37" s="449"/>
      <c r="E37" s="449"/>
      <c r="F37" s="449"/>
      <c r="G37" s="449"/>
      <c r="H37" s="449"/>
      <c r="I37" s="449"/>
      <c r="J37" s="449"/>
      <c r="K37" s="449"/>
      <c r="L37" s="449"/>
    </row>
    <row r="38" spans="1:12" x14ac:dyDescent="0.25">
      <c r="A38" s="42"/>
      <c r="B38" s="449"/>
      <c r="C38" s="449"/>
      <c r="D38" s="449"/>
      <c r="E38" s="449"/>
      <c r="F38" s="449"/>
      <c r="G38" s="449"/>
      <c r="H38" s="449"/>
      <c r="I38" s="449"/>
      <c r="J38" s="449"/>
      <c r="K38" s="449"/>
      <c r="L38" s="449"/>
    </row>
    <row r="39" spans="1:12" x14ac:dyDescent="0.25">
      <c r="A39" s="592"/>
      <c r="B39" s="449"/>
      <c r="C39" s="449"/>
      <c r="D39" s="449"/>
      <c r="E39" s="449"/>
      <c r="F39" s="449"/>
      <c r="G39" s="449"/>
      <c r="H39" s="449"/>
      <c r="I39" s="449"/>
      <c r="J39" s="449"/>
      <c r="K39" s="449"/>
      <c r="L39" s="449"/>
    </row>
    <row r="40" spans="1:12" x14ac:dyDescent="0.25">
      <c r="A40" s="586"/>
      <c r="B40" s="449"/>
      <c r="C40" s="449"/>
      <c r="D40" s="449"/>
      <c r="E40" s="449"/>
      <c r="F40" s="449"/>
      <c r="G40" s="449"/>
      <c r="H40" s="449"/>
      <c r="I40" s="449"/>
      <c r="J40" s="449"/>
      <c r="K40" s="449"/>
      <c r="L40" s="449"/>
    </row>
    <row r="41" spans="1:12" x14ac:dyDescent="0.25">
      <c r="A41" s="449"/>
      <c r="B41" s="449"/>
      <c r="C41" s="449"/>
      <c r="D41" s="449"/>
      <c r="E41" s="449"/>
      <c r="F41" s="449"/>
      <c r="G41" s="449"/>
      <c r="H41" s="449"/>
      <c r="I41" s="449"/>
      <c r="J41" s="449"/>
      <c r="K41" s="449"/>
      <c r="L41" s="449"/>
    </row>
    <row r="66" spans="1:1" x14ac:dyDescent="0.25">
      <c r="A66" s="1" t="s">
        <v>31</v>
      </c>
    </row>
    <row r="67" spans="1:1" x14ac:dyDescent="0.25">
      <c r="A67" s="1" t="s">
        <v>32</v>
      </c>
    </row>
    <row r="68" spans="1:1" x14ac:dyDescent="0.25">
      <c r="A68" s="1" t="s">
        <v>33</v>
      </c>
    </row>
    <row r="69" spans="1:1" x14ac:dyDescent="0.25">
      <c r="A69" s="1" t="s">
        <v>34</v>
      </c>
    </row>
    <row r="70" spans="1:1" hidden="1" x14ac:dyDescent="0.25">
      <c r="A70" s="1" t="s">
        <v>35</v>
      </c>
    </row>
    <row r="71" spans="1:1" hidden="1" x14ac:dyDescent="0.25">
      <c r="A71" s="1" t="s">
        <v>36</v>
      </c>
    </row>
    <row r="72" spans="1:1" hidden="1" x14ac:dyDescent="0.25">
      <c r="A72" s="1" t="s">
        <v>37</v>
      </c>
    </row>
    <row r="73" spans="1:1" hidden="1" x14ac:dyDescent="0.25">
      <c r="A73" s="1" t="s">
        <v>38</v>
      </c>
    </row>
    <row r="74" spans="1:1" hidden="1" x14ac:dyDescent="0.25">
      <c r="A74" s="1" t="s">
        <v>39</v>
      </c>
    </row>
    <row r="75" spans="1:1" hidden="1" x14ac:dyDescent="0.25">
      <c r="A75" s="1" t="s">
        <v>40</v>
      </c>
    </row>
    <row r="76" spans="1:1" hidden="1" x14ac:dyDescent="0.25">
      <c r="A76" s="1" t="s">
        <v>41</v>
      </c>
    </row>
    <row r="77" spans="1:1" hidden="1" x14ac:dyDescent="0.25">
      <c r="A77" s="1" t="s">
        <v>42</v>
      </c>
    </row>
    <row r="78" spans="1:1" hidden="1" x14ac:dyDescent="0.25">
      <c r="A78" s="1" t="s">
        <v>43</v>
      </c>
    </row>
    <row r="79" spans="1:1" hidden="1" x14ac:dyDescent="0.25">
      <c r="A79" s="1" t="s">
        <v>44</v>
      </c>
    </row>
    <row r="80" spans="1:1" hidden="1" x14ac:dyDescent="0.25">
      <c r="A80" s="1" t="s">
        <v>45</v>
      </c>
    </row>
    <row r="81" spans="1:1" hidden="1" x14ac:dyDescent="0.25">
      <c r="A81" s="1" t="s">
        <v>46</v>
      </c>
    </row>
    <row r="82" spans="1:1" hidden="1" x14ac:dyDescent="0.25">
      <c r="A82" s="1" t="s">
        <v>47</v>
      </c>
    </row>
    <row r="83" spans="1:1" hidden="1" x14ac:dyDescent="0.25">
      <c r="A83" s="1" t="s">
        <v>48</v>
      </c>
    </row>
    <row r="84" spans="1:1" hidden="1" x14ac:dyDescent="0.25">
      <c r="A84" s="1" t="s">
        <v>49</v>
      </c>
    </row>
    <row r="85" spans="1:1" hidden="1" x14ac:dyDescent="0.25">
      <c r="A85" s="1" t="s">
        <v>50</v>
      </c>
    </row>
    <row r="86" spans="1:1" hidden="1" x14ac:dyDescent="0.25">
      <c r="A86" s="1" t="s">
        <v>51</v>
      </c>
    </row>
    <row r="87" spans="1:1" hidden="1" x14ac:dyDescent="0.25">
      <c r="A87" s="1" t="s">
        <v>52</v>
      </c>
    </row>
    <row r="88" spans="1:1" hidden="1" x14ac:dyDescent="0.25">
      <c r="A88" s="1" t="s">
        <v>53</v>
      </c>
    </row>
    <row r="89" spans="1:1" hidden="1" x14ac:dyDescent="0.25">
      <c r="A89" s="1" t="s">
        <v>54</v>
      </c>
    </row>
    <row r="90" spans="1:1" hidden="1" x14ac:dyDescent="0.25">
      <c r="A90" s="1" t="s">
        <v>55</v>
      </c>
    </row>
    <row r="91" spans="1:1" hidden="1" x14ac:dyDescent="0.25">
      <c r="A91" s="1" t="s">
        <v>56</v>
      </c>
    </row>
    <row r="92" spans="1:1" hidden="1" x14ac:dyDescent="0.25">
      <c r="A92" s="1" t="s">
        <v>57</v>
      </c>
    </row>
    <row r="93" spans="1:1" hidden="1" x14ac:dyDescent="0.25">
      <c r="A93" s="1" t="s">
        <v>58</v>
      </c>
    </row>
    <row r="94" spans="1:1" hidden="1" x14ac:dyDescent="0.25">
      <c r="A94" s="1" t="s">
        <v>59</v>
      </c>
    </row>
    <row r="95" spans="1:1" hidden="1" x14ac:dyDescent="0.25">
      <c r="A95" s="1" t="s">
        <v>60</v>
      </c>
    </row>
    <row r="96" spans="1:1" hidden="1" x14ac:dyDescent="0.25">
      <c r="A96" s="1" t="s">
        <v>61</v>
      </c>
    </row>
    <row r="97" spans="1:1" hidden="1" x14ac:dyDescent="0.25">
      <c r="A97" s="1" t="s">
        <v>62</v>
      </c>
    </row>
    <row r="98" spans="1:1" hidden="1" x14ac:dyDescent="0.25">
      <c r="A98" s="1" t="s">
        <v>63</v>
      </c>
    </row>
    <row r="99" spans="1:1" hidden="1" x14ac:dyDescent="0.25">
      <c r="A99" s="1" t="s">
        <v>64</v>
      </c>
    </row>
    <row r="100" spans="1:1" hidden="1" x14ac:dyDescent="0.25">
      <c r="A100" s="1" t="s">
        <v>65</v>
      </c>
    </row>
    <row r="101" spans="1:1" hidden="1" x14ac:dyDescent="0.25">
      <c r="A101" s="1" t="s">
        <v>66</v>
      </c>
    </row>
    <row r="102" spans="1:1" hidden="1" x14ac:dyDescent="0.25">
      <c r="A102" s="1" t="s">
        <v>67</v>
      </c>
    </row>
    <row r="103" spans="1:1" hidden="1" x14ac:dyDescent="0.25"/>
    <row r="104" spans="1:1" hidden="1" x14ac:dyDescent="0.25"/>
    <row r="105" spans="1:1" hidden="1" x14ac:dyDescent="0.25"/>
    <row r="106" spans="1:1" hidden="1" x14ac:dyDescent="0.25"/>
  </sheetData>
  <mergeCells count="1">
    <mergeCell ref="K1:L1"/>
  </mergeCells>
  <dataValidations count="1">
    <dataValidation type="list" allowBlank="1" showInputMessage="1" showErrorMessage="1" sqref="WVN983048 JE65527:JE65541 TA65527:TA65541 ACW65527:ACW65541 AMS65527:AMS65541 AWO65527:AWO65541 BGK65527:BGK65541 BQG65527:BQG65541 CAC65527:CAC65541 CJY65527:CJY65541 CTU65527:CTU65541 DDQ65527:DDQ65541 DNM65527:DNM65541 DXI65527:DXI65541 EHE65527:EHE65541 ERA65527:ERA65541 FAW65527:FAW65541 FKS65527:FKS65541 FUO65527:FUO65541 GEK65527:GEK65541 GOG65527:GOG65541 GYC65527:GYC65541 HHY65527:HHY65541 HRU65527:HRU65541 IBQ65527:IBQ65541 ILM65527:ILM65541 IVI65527:IVI65541 JFE65527:JFE65541 JPA65527:JPA65541 JYW65527:JYW65541 KIS65527:KIS65541 KSO65527:KSO65541 LCK65527:LCK65541 LMG65527:LMG65541 LWC65527:LWC65541 MFY65527:MFY65541 MPU65527:MPU65541 MZQ65527:MZQ65541 NJM65527:NJM65541 NTI65527:NTI65541 ODE65527:ODE65541 ONA65527:ONA65541 OWW65527:OWW65541 PGS65527:PGS65541 PQO65527:PQO65541 QAK65527:QAK65541 QKG65527:QKG65541 QUC65527:QUC65541 RDY65527:RDY65541 RNU65527:RNU65541 RXQ65527:RXQ65541 SHM65527:SHM65541 SRI65527:SRI65541 TBE65527:TBE65541 TLA65527:TLA65541 TUW65527:TUW65541 UES65527:UES65541 UOO65527:UOO65541 UYK65527:UYK65541 VIG65527:VIG65541 VSC65527:VSC65541 WBY65527:WBY65541 WLU65527:WLU65541 WVQ65527:WVQ65541 JE131063:JE131077 TA131063:TA131077 ACW131063:ACW131077 AMS131063:AMS131077 AWO131063:AWO131077 BGK131063:BGK131077 BQG131063:BQG131077 CAC131063:CAC131077 CJY131063:CJY131077 CTU131063:CTU131077 DDQ131063:DDQ131077 DNM131063:DNM131077 DXI131063:DXI131077 EHE131063:EHE131077 ERA131063:ERA131077 FAW131063:FAW131077 FKS131063:FKS131077 FUO131063:FUO131077 GEK131063:GEK131077 GOG131063:GOG131077 GYC131063:GYC131077 HHY131063:HHY131077 HRU131063:HRU131077 IBQ131063:IBQ131077 ILM131063:ILM131077 IVI131063:IVI131077 JFE131063:JFE131077 JPA131063:JPA131077 JYW131063:JYW131077 KIS131063:KIS131077 KSO131063:KSO131077 LCK131063:LCK131077 LMG131063:LMG131077 LWC131063:LWC131077 MFY131063:MFY131077 MPU131063:MPU131077 MZQ131063:MZQ131077 NJM131063:NJM131077 NTI131063:NTI131077 ODE131063:ODE131077 ONA131063:ONA131077 OWW131063:OWW131077 PGS131063:PGS131077 PQO131063:PQO131077 QAK131063:QAK131077 QKG131063:QKG131077 QUC131063:QUC131077 RDY131063:RDY131077 RNU131063:RNU131077 RXQ131063:RXQ131077 SHM131063:SHM131077 SRI131063:SRI131077 TBE131063:TBE131077 TLA131063:TLA131077 TUW131063:TUW131077 UES131063:UES131077 UOO131063:UOO131077 UYK131063:UYK131077 VIG131063:VIG131077 VSC131063:VSC131077 WBY131063:WBY131077 WLU131063:WLU131077 WVQ131063:WVQ131077 JE196599:JE196613 TA196599:TA196613 ACW196599:ACW196613 AMS196599:AMS196613 AWO196599:AWO196613 BGK196599:BGK196613 BQG196599:BQG196613 CAC196599:CAC196613 CJY196599:CJY196613 CTU196599:CTU196613 DDQ196599:DDQ196613 DNM196599:DNM196613 DXI196599:DXI196613 EHE196599:EHE196613 ERA196599:ERA196613 FAW196599:FAW196613 FKS196599:FKS196613 FUO196599:FUO196613 GEK196599:GEK196613 GOG196599:GOG196613 GYC196599:GYC196613 HHY196599:HHY196613 HRU196599:HRU196613 IBQ196599:IBQ196613 ILM196599:ILM196613 IVI196599:IVI196613 JFE196599:JFE196613 JPA196599:JPA196613 JYW196599:JYW196613 KIS196599:KIS196613 KSO196599:KSO196613 LCK196599:LCK196613 LMG196599:LMG196613 LWC196599:LWC196613 MFY196599:MFY196613 MPU196599:MPU196613 MZQ196599:MZQ196613 NJM196599:NJM196613 NTI196599:NTI196613 ODE196599:ODE196613 ONA196599:ONA196613 OWW196599:OWW196613 PGS196599:PGS196613 PQO196599:PQO196613 QAK196599:QAK196613 QKG196599:QKG196613 QUC196599:QUC196613 RDY196599:RDY196613 RNU196599:RNU196613 RXQ196599:RXQ196613 SHM196599:SHM196613 SRI196599:SRI196613 TBE196599:TBE196613 TLA196599:TLA196613 TUW196599:TUW196613 UES196599:UES196613 UOO196599:UOO196613 UYK196599:UYK196613 VIG196599:VIG196613 VSC196599:VSC196613 WBY196599:WBY196613 WLU196599:WLU196613 WVQ196599:WVQ196613 JE262135:JE262149 TA262135:TA262149 ACW262135:ACW262149 AMS262135:AMS262149 AWO262135:AWO262149 BGK262135:BGK262149 BQG262135:BQG262149 CAC262135:CAC262149 CJY262135:CJY262149 CTU262135:CTU262149 DDQ262135:DDQ262149 DNM262135:DNM262149 DXI262135:DXI262149 EHE262135:EHE262149 ERA262135:ERA262149 FAW262135:FAW262149 FKS262135:FKS262149 FUO262135:FUO262149 GEK262135:GEK262149 GOG262135:GOG262149 GYC262135:GYC262149 HHY262135:HHY262149 HRU262135:HRU262149 IBQ262135:IBQ262149 ILM262135:ILM262149 IVI262135:IVI262149 JFE262135:JFE262149 JPA262135:JPA262149 JYW262135:JYW262149 KIS262135:KIS262149 KSO262135:KSO262149 LCK262135:LCK262149 LMG262135:LMG262149 LWC262135:LWC262149 MFY262135:MFY262149 MPU262135:MPU262149 MZQ262135:MZQ262149 NJM262135:NJM262149 NTI262135:NTI262149 ODE262135:ODE262149 ONA262135:ONA262149 OWW262135:OWW262149 PGS262135:PGS262149 PQO262135:PQO262149 QAK262135:QAK262149 QKG262135:QKG262149 QUC262135:QUC262149 RDY262135:RDY262149 RNU262135:RNU262149 RXQ262135:RXQ262149 SHM262135:SHM262149 SRI262135:SRI262149 TBE262135:TBE262149 TLA262135:TLA262149 TUW262135:TUW262149 UES262135:UES262149 UOO262135:UOO262149 UYK262135:UYK262149 VIG262135:VIG262149 VSC262135:VSC262149 WBY262135:WBY262149 WLU262135:WLU262149 WVQ262135:WVQ262149 JE327671:JE327685 TA327671:TA327685 ACW327671:ACW327685 AMS327671:AMS327685 AWO327671:AWO327685 BGK327671:BGK327685 BQG327671:BQG327685 CAC327671:CAC327685 CJY327671:CJY327685 CTU327671:CTU327685 DDQ327671:DDQ327685 DNM327671:DNM327685 DXI327671:DXI327685 EHE327671:EHE327685 ERA327671:ERA327685 FAW327671:FAW327685 FKS327671:FKS327685 FUO327671:FUO327685 GEK327671:GEK327685 GOG327671:GOG327685 GYC327671:GYC327685 HHY327671:HHY327685 HRU327671:HRU327685 IBQ327671:IBQ327685 ILM327671:ILM327685 IVI327671:IVI327685 JFE327671:JFE327685 JPA327671:JPA327685 JYW327671:JYW327685 KIS327671:KIS327685 KSO327671:KSO327685 LCK327671:LCK327685 LMG327671:LMG327685 LWC327671:LWC327685 MFY327671:MFY327685 MPU327671:MPU327685 MZQ327671:MZQ327685 NJM327671:NJM327685 NTI327671:NTI327685 ODE327671:ODE327685 ONA327671:ONA327685 OWW327671:OWW327685 PGS327671:PGS327685 PQO327671:PQO327685 QAK327671:QAK327685 QKG327671:QKG327685 QUC327671:QUC327685 RDY327671:RDY327685 RNU327671:RNU327685 RXQ327671:RXQ327685 SHM327671:SHM327685 SRI327671:SRI327685 TBE327671:TBE327685 TLA327671:TLA327685 TUW327671:TUW327685 UES327671:UES327685 UOO327671:UOO327685 UYK327671:UYK327685 VIG327671:VIG327685 VSC327671:VSC327685 WBY327671:WBY327685 WLU327671:WLU327685 WVQ327671:WVQ327685 JE393207:JE393221 TA393207:TA393221 ACW393207:ACW393221 AMS393207:AMS393221 AWO393207:AWO393221 BGK393207:BGK393221 BQG393207:BQG393221 CAC393207:CAC393221 CJY393207:CJY393221 CTU393207:CTU393221 DDQ393207:DDQ393221 DNM393207:DNM393221 DXI393207:DXI393221 EHE393207:EHE393221 ERA393207:ERA393221 FAW393207:FAW393221 FKS393207:FKS393221 FUO393207:FUO393221 GEK393207:GEK393221 GOG393207:GOG393221 GYC393207:GYC393221 HHY393207:HHY393221 HRU393207:HRU393221 IBQ393207:IBQ393221 ILM393207:ILM393221 IVI393207:IVI393221 JFE393207:JFE393221 JPA393207:JPA393221 JYW393207:JYW393221 KIS393207:KIS393221 KSO393207:KSO393221 LCK393207:LCK393221 LMG393207:LMG393221 LWC393207:LWC393221 MFY393207:MFY393221 MPU393207:MPU393221 MZQ393207:MZQ393221 NJM393207:NJM393221 NTI393207:NTI393221 ODE393207:ODE393221 ONA393207:ONA393221 OWW393207:OWW393221 PGS393207:PGS393221 PQO393207:PQO393221 QAK393207:QAK393221 QKG393207:QKG393221 QUC393207:QUC393221 RDY393207:RDY393221 RNU393207:RNU393221 RXQ393207:RXQ393221 SHM393207:SHM393221 SRI393207:SRI393221 TBE393207:TBE393221 TLA393207:TLA393221 TUW393207:TUW393221 UES393207:UES393221 UOO393207:UOO393221 UYK393207:UYK393221 VIG393207:VIG393221 VSC393207:VSC393221 WBY393207:WBY393221 WLU393207:WLU393221 WVQ393207:WVQ393221 JE458743:JE458757 TA458743:TA458757 ACW458743:ACW458757 AMS458743:AMS458757 AWO458743:AWO458757 BGK458743:BGK458757 BQG458743:BQG458757 CAC458743:CAC458757 CJY458743:CJY458757 CTU458743:CTU458757 DDQ458743:DDQ458757 DNM458743:DNM458757 DXI458743:DXI458757 EHE458743:EHE458757 ERA458743:ERA458757 FAW458743:FAW458757 FKS458743:FKS458757 FUO458743:FUO458757 GEK458743:GEK458757 GOG458743:GOG458757 GYC458743:GYC458757 HHY458743:HHY458757 HRU458743:HRU458757 IBQ458743:IBQ458757 ILM458743:ILM458757 IVI458743:IVI458757 JFE458743:JFE458757 JPA458743:JPA458757 JYW458743:JYW458757 KIS458743:KIS458757 KSO458743:KSO458757 LCK458743:LCK458757 LMG458743:LMG458757 LWC458743:LWC458757 MFY458743:MFY458757 MPU458743:MPU458757 MZQ458743:MZQ458757 NJM458743:NJM458757 NTI458743:NTI458757 ODE458743:ODE458757 ONA458743:ONA458757 OWW458743:OWW458757 PGS458743:PGS458757 PQO458743:PQO458757 QAK458743:QAK458757 QKG458743:QKG458757 QUC458743:QUC458757 RDY458743:RDY458757 RNU458743:RNU458757 RXQ458743:RXQ458757 SHM458743:SHM458757 SRI458743:SRI458757 TBE458743:TBE458757 TLA458743:TLA458757 TUW458743:TUW458757 UES458743:UES458757 UOO458743:UOO458757 UYK458743:UYK458757 VIG458743:VIG458757 VSC458743:VSC458757 WBY458743:WBY458757 WLU458743:WLU458757 WVQ458743:WVQ458757 JE524279:JE524293 TA524279:TA524293 ACW524279:ACW524293 AMS524279:AMS524293 AWO524279:AWO524293 BGK524279:BGK524293 BQG524279:BQG524293 CAC524279:CAC524293 CJY524279:CJY524293 CTU524279:CTU524293 DDQ524279:DDQ524293 DNM524279:DNM524293 DXI524279:DXI524293 EHE524279:EHE524293 ERA524279:ERA524293 FAW524279:FAW524293 FKS524279:FKS524293 FUO524279:FUO524293 GEK524279:GEK524293 GOG524279:GOG524293 GYC524279:GYC524293 HHY524279:HHY524293 HRU524279:HRU524293 IBQ524279:IBQ524293 ILM524279:ILM524293 IVI524279:IVI524293 JFE524279:JFE524293 JPA524279:JPA524293 JYW524279:JYW524293 KIS524279:KIS524293 KSO524279:KSO524293 LCK524279:LCK524293 LMG524279:LMG524293 LWC524279:LWC524293 MFY524279:MFY524293 MPU524279:MPU524293 MZQ524279:MZQ524293 NJM524279:NJM524293 NTI524279:NTI524293 ODE524279:ODE524293 ONA524279:ONA524293 OWW524279:OWW524293 PGS524279:PGS524293 PQO524279:PQO524293 QAK524279:QAK524293 QKG524279:QKG524293 QUC524279:QUC524293 RDY524279:RDY524293 RNU524279:RNU524293 RXQ524279:RXQ524293 SHM524279:SHM524293 SRI524279:SRI524293 TBE524279:TBE524293 TLA524279:TLA524293 TUW524279:TUW524293 UES524279:UES524293 UOO524279:UOO524293 UYK524279:UYK524293 VIG524279:VIG524293 VSC524279:VSC524293 WBY524279:WBY524293 WLU524279:WLU524293 WVQ524279:WVQ524293 JE589815:JE589829 TA589815:TA589829 ACW589815:ACW589829 AMS589815:AMS589829 AWO589815:AWO589829 BGK589815:BGK589829 BQG589815:BQG589829 CAC589815:CAC589829 CJY589815:CJY589829 CTU589815:CTU589829 DDQ589815:DDQ589829 DNM589815:DNM589829 DXI589815:DXI589829 EHE589815:EHE589829 ERA589815:ERA589829 FAW589815:FAW589829 FKS589815:FKS589829 FUO589815:FUO589829 GEK589815:GEK589829 GOG589815:GOG589829 GYC589815:GYC589829 HHY589815:HHY589829 HRU589815:HRU589829 IBQ589815:IBQ589829 ILM589815:ILM589829 IVI589815:IVI589829 JFE589815:JFE589829 JPA589815:JPA589829 JYW589815:JYW589829 KIS589815:KIS589829 KSO589815:KSO589829 LCK589815:LCK589829 LMG589815:LMG589829 LWC589815:LWC589829 MFY589815:MFY589829 MPU589815:MPU589829 MZQ589815:MZQ589829 NJM589815:NJM589829 NTI589815:NTI589829 ODE589815:ODE589829 ONA589815:ONA589829 OWW589815:OWW589829 PGS589815:PGS589829 PQO589815:PQO589829 QAK589815:QAK589829 QKG589815:QKG589829 QUC589815:QUC589829 RDY589815:RDY589829 RNU589815:RNU589829 RXQ589815:RXQ589829 SHM589815:SHM589829 SRI589815:SRI589829 TBE589815:TBE589829 TLA589815:TLA589829 TUW589815:TUW589829 UES589815:UES589829 UOO589815:UOO589829 UYK589815:UYK589829 VIG589815:VIG589829 VSC589815:VSC589829 WBY589815:WBY589829 WLU589815:WLU589829 WVQ589815:WVQ589829 JE655351:JE655365 TA655351:TA655365 ACW655351:ACW655365 AMS655351:AMS655365 AWO655351:AWO655365 BGK655351:BGK655365 BQG655351:BQG655365 CAC655351:CAC655365 CJY655351:CJY655365 CTU655351:CTU655365 DDQ655351:DDQ655365 DNM655351:DNM655365 DXI655351:DXI655365 EHE655351:EHE655365 ERA655351:ERA655365 FAW655351:FAW655365 FKS655351:FKS655365 FUO655351:FUO655365 GEK655351:GEK655365 GOG655351:GOG655365 GYC655351:GYC655365 HHY655351:HHY655365 HRU655351:HRU655365 IBQ655351:IBQ655365 ILM655351:ILM655365 IVI655351:IVI655365 JFE655351:JFE655365 JPA655351:JPA655365 JYW655351:JYW655365 KIS655351:KIS655365 KSO655351:KSO655365 LCK655351:LCK655365 LMG655351:LMG655365 LWC655351:LWC655365 MFY655351:MFY655365 MPU655351:MPU655365 MZQ655351:MZQ655365 NJM655351:NJM655365 NTI655351:NTI655365 ODE655351:ODE655365 ONA655351:ONA655365 OWW655351:OWW655365 PGS655351:PGS655365 PQO655351:PQO655365 QAK655351:QAK655365 QKG655351:QKG655365 QUC655351:QUC655365 RDY655351:RDY655365 RNU655351:RNU655365 RXQ655351:RXQ655365 SHM655351:SHM655365 SRI655351:SRI655365 TBE655351:TBE655365 TLA655351:TLA655365 TUW655351:TUW655365 UES655351:UES655365 UOO655351:UOO655365 UYK655351:UYK655365 VIG655351:VIG655365 VSC655351:VSC655365 WBY655351:WBY655365 WLU655351:WLU655365 WVQ655351:WVQ655365 JE720887:JE720901 TA720887:TA720901 ACW720887:ACW720901 AMS720887:AMS720901 AWO720887:AWO720901 BGK720887:BGK720901 BQG720887:BQG720901 CAC720887:CAC720901 CJY720887:CJY720901 CTU720887:CTU720901 DDQ720887:DDQ720901 DNM720887:DNM720901 DXI720887:DXI720901 EHE720887:EHE720901 ERA720887:ERA720901 FAW720887:FAW720901 FKS720887:FKS720901 FUO720887:FUO720901 GEK720887:GEK720901 GOG720887:GOG720901 GYC720887:GYC720901 HHY720887:HHY720901 HRU720887:HRU720901 IBQ720887:IBQ720901 ILM720887:ILM720901 IVI720887:IVI720901 JFE720887:JFE720901 JPA720887:JPA720901 JYW720887:JYW720901 KIS720887:KIS720901 KSO720887:KSO720901 LCK720887:LCK720901 LMG720887:LMG720901 LWC720887:LWC720901 MFY720887:MFY720901 MPU720887:MPU720901 MZQ720887:MZQ720901 NJM720887:NJM720901 NTI720887:NTI720901 ODE720887:ODE720901 ONA720887:ONA720901 OWW720887:OWW720901 PGS720887:PGS720901 PQO720887:PQO720901 QAK720887:QAK720901 QKG720887:QKG720901 QUC720887:QUC720901 RDY720887:RDY720901 RNU720887:RNU720901 RXQ720887:RXQ720901 SHM720887:SHM720901 SRI720887:SRI720901 TBE720887:TBE720901 TLA720887:TLA720901 TUW720887:TUW720901 UES720887:UES720901 UOO720887:UOO720901 UYK720887:UYK720901 VIG720887:VIG720901 VSC720887:VSC720901 WBY720887:WBY720901 WLU720887:WLU720901 WVQ720887:WVQ720901 JE786423:JE786437 TA786423:TA786437 ACW786423:ACW786437 AMS786423:AMS786437 AWO786423:AWO786437 BGK786423:BGK786437 BQG786423:BQG786437 CAC786423:CAC786437 CJY786423:CJY786437 CTU786423:CTU786437 DDQ786423:DDQ786437 DNM786423:DNM786437 DXI786423:DXI786437 EHE786423:EHE786437 ERA786423:ERA786437 FAW786423:FAW786437 FKS786423:FKS786437 FUO786423:FUO786437 GEK786423:GEK786437 GOG786423:GOG786437 GYC786423:GYC786437 HHY786423:HHY786437 HRU786423:HRU786437 IBQ786423:IBQ786437 ILM786423:ILM786437 IVI786423:IVI786437 JFE786423:JFE786437 JPA786423:JPA786437 JYW786423:JYW786437 KIS786423:KIS786437 KSO786423:KSO786437 LCK786423:LCK786437 LMG786423:LMG786437 LWC786423:LWC786437 MFY786423:MFY786437 MPU786423:MPU786437 MZQ786423:MZQ786437 NJM786423:NJM786437 NTI786423:NTI786437 ODE786423:ODE786437 ONA786423:ONA786437 OWW786423:OWW786437 PGS786423:PGS786437 PQO786423:PQO786437 QAK786423:QAK786437 QKG786423:QKG786437 QUC786423:QUC786437 RDY786423:RDY786437 RNU786423:RNU786437 RXQ786423:RXQ786437 SHM786423:SHM786437 SRI786423:SRI786437 TBE786423:TBE786437 TLA786423:TLA786437 TUW786423:TUW786437 UES786423:UES786437 UOO786423:UOO786437 UYK786423:UYK786437 VIG786423:VIG786437 VSC786423:VSC786437 WBY786423:WBY786437 WLU786423:WLU786437 WVQ786423:WVQ786437 JE851959:JE851973 TA851959:TA851973 ACW851959:ACW851973 AMS851959:AMS851973 AWO851959:AWO851973 BGK851959:BGK851973 BQG851959:BQG851973 CAC851959:CAC851973 CJY851959:CJY851973 CTU851959:CTU851973 DDQ851959:DDQ851973 DNM851959:DNM851973 DXI851959:DXI851973 EHE851959:EHE851973 ERA851959:ERA851973 FAW851959:FAW851973 FKS851959:FKS851973 FUO851959:FUO851973 GEK851959:GEK851973 GOG851959:GOG851973 GYC851959:GYC851973 HHY851959:HHY851973 HRU851959:HRU851973 IBQ851959:IBQ851973 ILM851959:ILM851973 IVI851959:IVI851973 JFE851959:JFE851973 JPA851959:JPA851973 JYW851959:JYW851973 KIS851959:KIS851973 KSO851959:KSO851973 LCK851959:LCK851973 LMG851959:LMG851973 LWC851959:LWC851973 MFY851959:MFY851973 MPU851959:MPU851973 MZQ851959:MZQ851973 NJM851959:NJM851973 NTI851959:NTI851973 ODE851959:ODE851973 ONA851959:ONA851973 OWW851959:OWW851973 PGS851959:PGS851973 PQO851959:PQO851973 QAK851959:QAK851973 QKG851959:QKG851973 QUC851959:QUC851973 RDY851959:RDY851973 RNU851959:RNU851973 RXQ851959:RXQ851973 SHM851959:SHM851973 SRI851959:SRI851973 TBE851959:TBE851973 TLA851959:TLA851973 TUW851959:TUW851973 UES851959:UES851973 UOO851959:UOO851973 UYK851959:UYK851973 VIG851959:VIG851973 VSC851959:VSC851973 WBY851959:WBY851973 WLU851959:WLU851973 WVQ851959:WVQ851973 JE917495:JE917509 TA917495:TA917509 ACW917495:ACW917509 AMS917495:AMS917509 AWO917495:AWO917509 BGK917495:BGK917509 BQG917495:BQG917509 CAC917495:CAC917509 CJY917495:CJY917509 CTU917495:CTU917509 DDQ917495:DDQ917509 DNM917495:DNM917509 DXI917495:DXI917509 EHE917495:EHE917509 ERA917495:ERA917509 FAW917495:FAW917509 FKS917495:FKS917509 FUO917495:FUO917509 GEK917495:GEK917509 GOG917495:GOG917509 GYC917495:GYC917509 HHY917495:HHY917509 HRU917495:HRU917509 IBQ917495:IBQ917509 ILM917495:ILM917509 IVI917495:IVI917509 JFE917495:JFE917509 JPA917495:JPA917509 JYW917495:JYW917509 KIS917495:KIS917509 KSO917495:KSO917509 LCK917495:LCK917509 LMG917495:LMG917509 LWC917495:LWC917509 MFY917495:MFY917509 MPU917495:MPU917509 MZQ917495:MZQ917509 NJM917495:NJM917509 NTI917495:NTI917509 ODE917495:ODE917509 ONA917495:ONA917509 OWW917495:OWW917509 PGS917495:PGS917509 PQO917495:PQO917509 QAK917495:QAK917509 QKG917495:QKG917509 QUC917495:QUC917509 RDY917495:RDY917509 RNU917495:RNU917509 RXQ917495:RXQ917509 SHM917495:SHM917509 SRI917495:SRI917509 TBE917495:TBE917509 TLA917495:TLA917509 TUW917495:TUW917509 UES917495:UES917509 UOO917495:UOO917509 UYK917495:UYK917509 VIG917495:VIG917509 VSC917495:VSC917509 WBY917495:WBY917509 WLU917495:WLU917509 WVQ917495:WVQ917509 JE983031:JE983045 TA983031:TA983045 ACW983031:ACW983045 AMS983031:AMS983045 AWO983031:AWO983045 BGK983031:BGK983045 BQG983031:BQG983045 CAC983031:CAC983045 CJY983031:CJY983045 CTU983031:CTU983045 DDQ983031:DDQ983045 DNM983031:DNM983045 DXI983031:DXI983045 EHE983031:EHE983045 ERA983031:ERA983045 FAW983031:FAW983045 FKS983031:FKS983045 FUO983031:FUO983045 GEK983031:GEK983045 GOG983031:GOG983045 GYC983031:GYC983045 HHY983031:HHY983045 HRU983031:HRU983045 IBQ983031:IBQ983045 ILM983031:ILM983045 IVI983031:IVI983045 JFE983031:JFE983045 JPA983031:JPA983045 JYW983031:JYW983045 KIS983031:KIS983045 KSO983031:KSO983045 LCK983031:LCK983045 LMG983031:LMG983045 LWC983031:LWC983045 MFY983031:MFY983045 MPU983031:MPU983045 MZQ983031:MZQ983045 NJM983031:NJM983045 NTI983031:NTI983045 ODE983031:ODE983045 ONA983031:ONA983045 OWW983031:OWW983045 PGS983031:PGS983045 PQO983031:PQO983045 QAK983031:QAK983045 QKG983031:QKG983045 QUC983031:QUC983045 RDY983031:RDY983045 RNU983031:RNU983045 RXQ983031:RXQ983045 SHM983031:SHM983045 SRI983031:SRI983045 TBE983031:TBE983045 TLA983031:TLA983045 TUW983031:TUW983045 UES983031:UES983045 UOO983031:UOO983045 UYK983031:UYK983045 VIG983031:VIG983045 VSC983031:VSC983045 WBY983031:WBY983045 WLU983031:WLU983045 WVQ983031:WVQ983045 JE1048567:JE1048576 TA1048567:TA1048576 ACW1048567:ACW1048576 AMS1048567:AMS1048576 AWO1048567:AWO1048576 BGK1048567:BGK1048576 BQG1048567:BQG1048576 CAC1048567:CAC1048576 CJY1048567:CJY1048576 CTU1048567:CTU1048576 DDQ1048567:DDQ1048576 DNM1048567:DNM1048576 DXI1048567:DXI1048576 EHE1048567:EHE1048576 ERA1048567:ERA1048576 FAW1048567:FAW1048576 FKS1048567:FKS1048576 FUO1048567:FUO1048576 GEK1048567:GEK1048576 GOG1048567:GOG1048576 GYC1048567:GYC1048576 HHY1048567:HHY1048576 HRU1048567:HRU1048576 IBQ1048567:IBQ1048576 ILM1048567:ILM1048576 IVI1048567:IVI1048576 JFE1048567:JFE1048576 JPA1048567:JPA1048576 JYW1048567:JYW1048576 KIS1048567:KIS1048576 KSO1048567:KSO1048576 LCK1048567:LCK1048576 LMG1048567:LMG1048576 LWC1048567:LWC1048576 MFY1048567:MFY1048576 MPU1048567:MPU1048576 MZQ1048567:MZQ1048576 NJM1048567:NJM1048576 NTI1048567:NTI1048576 ODE1048567:ODE1048576 ONA1048567:ONA1048576 OWW1048567:OWW1048576 PGS1048567:PGS1048576 PQO1048567:PQO1048576 QAK1048567:QAK1048576 QKG1048567:QKG1048576 QUC1048567:QUC1048576 RDY1048567:RDY1048576 RNU1048567:RNU1048576 RXQ1048567:RXQ1048576 SHM1048567:SHM1048576 SRI1048567:SRI1048576 TBE1048567:TBE1048576 TLA1048567:TLA1048576 TUW1048567:TUW1048576 UES1048567:UES1048576 UOO1048567:UOO1048576 UYK1048567:UYK1048576 VIG1048567:VIG1048576 VSC1048567:VSC1048576 WBY1048567:WBY1048576 WLU1048567:WLU1048576 WVQ1048567:WVQ1048576 K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H65539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H131075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H196611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H262147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H327683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H393219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H458755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H524291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H589827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H655363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H720899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H786435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H851971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H917507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H983043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xr:uid="{00000000-0002-0000-1C00-000000000000}">
      <formula1>$A$66:$A$102</formula1>
    </dataValidation>
  </dataValidations>
  <hyperlinks>
    <hyperlink ref="K3" location="Contents!A1" display="Back" xr:uid="{00000000-0004-0000-1C00-000000000000}"/>
    <hyperlink ref="K2" location="'Table 27 Data'!A1" display="Go to Data" xr:uid="{00000000-0004-0000-1C00-000001000000}"/>
    <hyperlink ref="A35" location="Glossary!A1" display="Definition Glossay" xr:uid="{D9FA16EB-EB53-41CC-85D6-C3DDED324EBB}"/>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autoPageBreaks="0"/>
  </sheetPr>
  <dimension ref="A1:X97"/>
  <sheetViews>
    <sheetView zoomScaleNormal="100" workbookViewId="0">
      <pane xSplit="1" ySplit="4" topLeftCell="B5" activePane="bottomRight" state="frozen"/>
      <selection pane="topRight" activeCell="B1" sqref="B1"/>
      <selection pane="bottomLeft" activeCell="A6" sqref="A6"/>
      <selection pane="bottomRight" activeCell="L48" sqref="L48"/>
    </sheetView>
  </sheetViews>
  <sheetFormatPr defaultColWidth="12.140625" defaultRowHeight="15" x14ac:dyDescent="0.25"/>
  <cols>
    <col min="1" max="1" width="23.7109375" style="2" customWidth="1"/>
    <col min="2" max="23" width="10.28515625" style="2" customWidth="1"/>
    <col min="24" max="24" width="10.140625" style="2" customWidth="1"/>
    <col min="25" max="101" width="11.140625" style="2" customWidth="1"/>
    <col min="102" max="236" width="12.140625" style="2"/>
    <col min="237" max="237" width="23.7109375" style="2" customWidth="1"/>
    <col min="238" max="259" width="10.28515625" style="2" customWidth="1"/>
    <col min="260" max="267" width="10.140625" style="2" customWidth="1"/>
    <col min="268" max="357" width="11.140625" style="2" customWidth="1"/>
    <col min="358" max="492" width="12.140625" style="2"/>
    <col min="493" max="493" width="23.7109375" style="2" customWidth="1"/>
    <col min="494" max="515" width="10.28515625" style="2" customWidth="1"/>
    <col min="516" max="523" width="10.140625" style="2" customWidth="1"/>
    <col min="524" max="613" width="11.140625" style="2" customWidth="1"/>
    <col min="614" max="748" width="12.140625" style="2"/>
    <col min="749" max="749" width="23.7109375" style="2" customWidth="1"/>
    <col min="750" max="771" width="10.28515625" style="2" customWidth="1"/>
    <col min="772" max="779" width="10.140625" style="2" customWidth="1"/>
    <col min="780" max="869" width="11.140625" style="2" customWidth="1"/>
    <col min="870" max="1004" width="12.140625" style="2"/>
    <col min="1005" max="1005" width="23.7109375" style="2" customWidth="1"/>
    <col min="1006" max="1027" width="10.28515625" style="2" customWidth="1"/>
    <col min="1028" max="1035" width="10.140625" style="2" customWidth="1"/>
    <col min="1036" max="1125" width="11.140625" style="2" customWidth="1"/>
    <col min="1126" max="1260" width="12.140625" style="2"/>
    <col min="1261" max="1261" width="23.7109375" style="2" customWidth="1"/>
    <col min="1262" max="1283" width="10.28515625" style="2" customWidth="1"/>
    <col min="1284" max="1291" width="10.140625" style="2" customWidth="1"/>
    <col min="1292" max="1381" width="11.140625" style="2" customWidth="1"/>
    <col min="1382" max="1516" width="12.140625" style="2"/>
    <col min="1517" max="1517" width="23.7109375" style="2" customWidth="1"/>
    <col min="1518" max="1539" width="10.28515625" style="2" customWidth="1"/>
    <col min="1540" max="1547" width="10.140625" style="2" customWidth="1"/>
    <col min="1548" max="1637" width="11.140625" style="2" customWidth="1"/>
    <col min="1638" max="1772" width="12.140625" style="2"/>
    <col min="1773" max="1773" width="23.7109375" style="2" customWidth="1"/>
    <col min="1774" max="1795" width="10.28515625" style="2" customWidth="1"/>
    <col min="1796" max="1803" width="10.140625" style="2" customWidth="1"/>
    <col min="1804" max="1893" width="11.140625" style="2" customWidth="1"/>
    <col min="1894" max="2028" width="12.140625" style="2"/>
    <col min="2029" max="2029" width="23.7109375" style="2" customWidth="1"/>
    <col min="2030" max="2051" width="10.28515625" style="2" customWidth="1"/>
    <col min="2052" max="2059" width="10.140625" style="2" customWidth="1"/>
    <col min="2060" max="2149" width="11.140625" style="2" customWidth="1"/>
    <col min="2150" max="2284" width="12.140625" style="2"/>
    <col min="2285" max="2285" width="23.7109375" style="2" customWidth="1"/>
    <col min="2286" max="2307" width="10.28515625" style="2" customWidth="1"/>
    <col min="2308" max="2315" width="10.140625" style="2" customWidth="1"/>
    <col min="2316" max="2405" width="11.140625" style="2" customWidth="1"/>
    <col min="2406" max="2540" width="12.140625" style="2"/>
    <col min="2541" max="2541" width="23.7109375" style="2" customWidth="1"/>
    <col min="2542" max="2563" width="10.28515625" style="2" customWidth="1"/>
    <col min="2564" max="2571" width="10.140625" style="2" customWidth="1"/>
    <col min="2572" max="2661" width="11.140625" style="2" customWidth="1"/>
    <col min="2662" max="2796" width="12.140625" style="2"/>
    <col min="2797" max="2797" width="23.7109375" style="2" customWidth="1"/>
    <col min="2798" max="2819" width="10.28515625" style="2" customWidth="1"/>
    <col min="2820" max="2827" width="10.140625" style="2" customWidth="1"/>
    <col min="2828" max="2917" width="11.140625" style="2" customWidth="1"/>
    <col min="2918" max="3052" width="12.140625" style="2"/>
    <col min="3053" max="3053" width="23.7109375" style="2" customWidth="1"/>
    <col min="3054" max="3075" width="10.28515625" style="2" customWidth="1"/>
    <col min="3076" max="3083" width="10.140625" style="2" customWidth="1"/>
    <col min="3084" max="3173" width="11.140625" style="2" customWidth="1"/>
    <col min="3174" max="3308" width="12.140625" style="2"/>
    <col min="3309" max="3309" width="23.7109375" style="2" customWidth="1"/>
    <col min="3310" max="3331" width="10.28515625" style="2" customWidth="1"/>
    <col min="3332" max="3339" width="10.140625" style="2" customWidth="1"/>
    <col min="3340" max="3429" width="11.140625" style="2" customWidth="1"/>
    <col min="3430" max="3564" width="12.140625" style="2"/>
    <col min="3565" max="3565" width="23.7109375" style="2" customWidth="1"/>
    <col min="3566" max="3587" width="10.28515625" style="2" customWidth="1"/>
    <col min="3588" max="3595" width="10.140625" style="2" customWidth="1"/>
    <col min="3596" max="3685" width="11.140625" style="2" customWidth="1"/>
    <col min="3686" max="3820" width="12.140625" style="2"/>
    <col min="3821" max="3821" width="23.7109375" style="2" customWidth="1"/>
    <col min="3822" max="3843" width="10.28515625" style="2" customWidth="1"/>
    <col min="3844" max="3851" width="10.140625" style="2" customWidth="1"/>
    <col min="3852" max="3941" width="11.140625" style="2" customWidth="1"/>
    <col min="3942" max="4076" width="12.140625" style="2"/>
    <col min="4077" max="4077" width="23.7109375" style="2" customWidth="1"/>
    <col min="4078" max="4099" width="10.28515625" style="2" customWidth="1"/>
    <col min="4100" max="4107" width="10.140625" style="2" customWidth="1"/>
    <col min="4108" max="4197" width="11.140625" style="2" customWidth="1"/>
    <col min="4198" max="4332" width="12.140625" style="2"/>
    <col min="4333" max="4333" width="23.7109375" style="2" customWidth="1"/>
    <col min="4334" max="4355" width="10.28515625" style="2" customWidth="1"/>
    <col min="4356" max="4363" width="10.140625" style="2" customWidth="1"/>
    <col min="4364" max="4453" width="11.140625" style="2" customWidth="1"/>
    <col min="4454" max="4588" width="12.140625" style="2"/>
    <col min="4589" max="4589" width="23.7109375" style="2" customWidth="1"/>
    <col min="4590" max="4611" width="10.28515625" style="2" customWidth="1"/>
    <col min="4612" max="4619" width="10.140625" style="2" customWidth="1"/>
    <col min="4620" max="4709" width="11.140625" style="2" customWidth="1"/>
    <col min="4710" max="4844" width="12.140625" style="2"/>
    <col min="4845" max="4845" width="23.7109375" style="2" customWidth="1"/>
    <col min="4846" max="4867" width="10.28515625" style="2" customWidth="1"/>
    <col min="4868" max="4875" width="10.140625" style="2" customWidth="1"/>
    <col min="4876" max="4965" width="11.140625" style="2" customWidth="1"/>
    <col min="4966" max="5100" width="12.140625" style="2"/>
    <col min="5101" max="5101" width="23.7109375" style="2" customWidth="1"/>
    <col min="5102" max="5123" width="10.28515625" style="2" customWidth="1"/>
    <col min="5124" max="5131" width="10.140625" style="2" customWidth="1"/>
    <col min="5132" max="5221" width="11.140625" style="2" customWidth="1"/>
    <col min="5222" max="5356" width="12.140625" style="2"/>
    <col min="5357" max="5357" width="23.7109375" style="2" customWidth="1"/>
    <col min="5358" max="5379" width="10.28515625" style="2" customWidth="1"/>
    <col min="5380" max="5387" width="10.140625" style="2" customWidth="1"/>
    <col min="5388" max="5477" width="11.140625" style="2" customWidth="1"/>
    <col min="5478" max="5612" width="12.140625" style="2"/>
    <col min="5613" max="5613" width="23.7109375" style="2" customWidth="1"/>
    <col min="5614" max="5635" width="10.28515625" style="2" customWidth="1"/>
    <col min="5636" max="5643" width="10.140625" style="2" customWidth="1"/>
    <col min="5644" max="5733" width="11.140625" style="2" customWidth="1"/>
    <col min="5734" max="5868" width="12.140625" style="2"/>
    <col min="5869" max="5869" width="23.7109375" style="2" customWidth="1"/>
    <col min="5870" max="5891" width="10.28515625" style="2" customWidth="1"/>
    <col min="5892" max="5899" width="10.140625" style="2" customWidth="1"/>
    <col min="5900" max="5989" width="11.140625" style="2" customWidth="1"/>
    <col min="5990" max="6124" width="12.140625" style="2"/>
    <col min="6125" max="6125" width="23.7109375" style="2" customWidth="1"/>
    <col min="6126" max="6147" width="10.28515625" style="2" customWidth="1"/>
    <col min="6148" max="6155" width="10.140625" style="2" customWidth="1"/>
    <col min="6156" max="6245" width="11.140625" style="2" customWidth="1"/>
    <col min="6246" max="6380" width="12.140625" style="2"/>
    <col min="6381" max="6381" width="23.7109375" style="2" customWidth="1"/>
    <col min="6382" max="6403" width="10.28515625" style="2" customWidth="1"/>
    <col min="6404" max="6411" width="10.140625" style="2" customWidth="1"/>
    <col min="6412" max="6501" width="11.140625" style="2" customWidth="1"/>
    <col min="6502" max="6636" width="12.140625" style="2"/>
    <col min="6637" max="6637" width="23.7109375" style="2" customWidth="1"/>
    <col min="6638" max="6659" width="10.28515625" style="2" customWidth="1"/>
    <col min="6660" max="6667" width="10.140625" style="2" customWidth="1"/>
    <col min="6668" max="6757" width="11.140625" style="2" customWidth="1"/>
    <col min="6758" max="6892" width="12.140625" style="2"/>
    <col min="6893" max="6893" width="23.7109375" style="2" customWidth="1"/>
    <col min="6894" max="6915" width="10.28515625" style="2" customWidth="1"/>
    <col min="6916" max="6923" width="10.140625" style="2" customWidth="1"/>
    <col min="6924" max="7013" width="11.140625" style="2" customWidth="1"/>
    <col min="7014" max="7148" width="12.140625" style="2"/>
    <col min="7149" max="7149" width="23.7109375" style="2" customWidth="1"/>
    <col min="7150" max="7171" width="10.28515625" style="2" customWidth="1"/>
    <col min="7172" max="7179" width="10.140625" style="2" customWidth="1"/>
    <col min="7180" max="7269" width="11.140625" style="2" customWidth="1"/>
    <col min="7270" max="7404" width="12.140625" style="2"/>
    <col min="7405" max="7405" width="23.7109375" style="2" customWidth="1"/>
    <col min="7406" max="7427" width="10.28515625" style="2" customWidth="1"/>
    <col min="7428" max="7435" width="10.140625" style="2" customWidth="1"/>
    <col min="7436" max="7525" width="11.140625" style="2" customWidth="1"/>
    <col min="7526" max="7660" width="12.140625" style="2"/>
    <col min="7661" max="7661" width="23.7109375" style="2" customWidth="1"/>
    <col min="7662" max="7683" width="10.28515625" style="2" customWidth="1"/>
    <col min="7684" max="7691" width="10.140625" style="2" customWidth="1"/>
    <col min="7692" max="7781" width="11.140625" style="2" customWidth="1"/>
    <col min="7782" max="7916" width="12.140625" style="2"/>
    <col min="7917" max="7917" width="23.7109375" style="2" customWidth="1"/>
    <col min="7918" max="7939" width="10.28515625" style="2" customWidth="1"/>
    <col min="7940" max="7947" width="10.140625" style="2" customWidth="1"/>
    <col min="7948" max="8037" width="11.140625" style="2" customWidth="1"/>
    <col min="8038" max="8172" width="12.140625" style="2"/>
    <col min="8173" max="8173" width="23.7109375" style="2" customWidth="1"/>
    <col min="8174" max="8195" width="10.28515625" style="2" customWidth="1"/>
    <col min="8196" max="8203" width="10.140625" style="2" customWidth="1"/>
    <col min="8204" max="8293" width="11.140625" style="2" customWidth="1"/>
    <col min="8294" max="8428" width="12.140625" style="2"/>
    <col min="8429" max="8429" width="23.7109375" style="2" customWidth="1"/>
    <col min="8430" max="8451" width="10.28515625" style="2" customWidth="1"/>
    <col min="8452" max="8459" width="10.140625" style="2" customWidth="1"/>
    <col min="8460" max="8549" width="11.140625" style="2" customWidth="1"/>
    <col min="8550" max="8684" width="12.140625" style="2"/>
    <col min="8685" max="8685" width="23.7109375" style="2" customWidth="1"/>
    <col min="8686" max="8707" width="10.28515625" style="2" customWidth="1"/>
    <col min="8708" max="8715" width="10.140625" style="2" customWidth="1"/>
    <col min="8716" max="8805" width="11.140625" style="2" customWidth="1"/>
    <col min="8806" max="8940" width="12.140625" style="2"/>
    <col min="8941" max="8941" width="23.7109375" style="2" customWidth="1"/>
    <col min="8942" max="8963" width="10.28515625" style="2" customWidth="1"/>
    <col min="8964" max="8971" width="10.140625" style="2" customWidth="1"/>
    <col min="8972" max="9061" width="11.140625" style="2" customWidth="1"/>
    <col min="9062" max="9196" width="12.140625" style="2"/>
    <col min="9197" max="9197" width="23.7109375" style="2" customWidth="1"/>
    <col min="9198" max="9219" width="10.28515625" style="2" customWidth="1"/>
    <col min="9220" max="9227" width="10.140625" style="2" customWidth="1"/>
    <col min="9228" max="9317" width="11.140625" style="2" customWidth="1"/>
    <col min="9318" max="9452" width="12.140625" style="2"/>
    <col min="9453" max="9453" width="23.7109375" style="2" customWidth="1"/>
    <col min="9454" max="9475" width="10.28515625" style="2" customWidth="1"/>
    <col min="9476" max="9483" width="10.140625" style="2" customWidth="1"/>
    <col min="9484" max="9573" width="11.140625" style="2" customWidth="1"/>
    <col min="9574" max="9708" width="12.140625" style="2"/>
    <col min="9709" max="9709" width="23.7109375" style="2" customWidth="1"/>
    <col min="9710" max="9731" width="10.28515625" style="2" customWidth="1"/>
    <col min="9732" max="9739" width="10.140625" style="2" customWidth="1"/>
    <col min="9740" max="9829" width="11.140625" style="2" customWidth="1"/>
    <col min="9830" max="9964" width="12.140625" style="2"/>
    <col min="9965" max="9965" width="23.7109375" style="2" customWidth="1"/>
    <col min="9966" max="9987" width="10.28515625" style="2" customWidth="1"/>
    <col min="9988" max="9995" width="10.140625" style="2" customWidth="1"/>
    <col min="9996" max="10085" width="11.140625" style="2" customWidth="1"/>
    <col min="10086" max="10220" width="12.140625" style="2"/>
    <col min="10221" max="10221" width="23.7109375" style="2" customWidth="1"/>
    <col min="10222" max="10243" width="10.28515625" style="2" customWidth="1"/>
    <col min="10244" max="10251" width="10.140625" style="2" customWidth="1"/>
    <col min="10252" max="10341" width="11.140625" style="2" customWidth="1"/>
    <col min="10342" max="10476" width="12.140625" style="2"/>
    <col min="10477" max="10477" width="23.7109375" style="2" customWidth="1"/>
    <col min="10478" max="10499" width="10.28515625" style="2" customWidth="1"/>
    <col min="10500" max="10507" width="10.140625" style="2" customWidth="1"/>
    <col min="10508" max="10597" width="11.140625" style="2" customWidth="1"/>
    <col min="10598" max="10732" width="12.140625" style="2"/>
    <col min="10733" max="10733" width="23.7109375" style="2" customWidth="1"/>
    <col min="10734" max="10755" width="10.28515625" style="2" customWidth="1"/>
    <col min="10756" max="10763" width="10.140625" style="2" customWidth="1"/>
    <col min="10764" max="10853" width="11.140625" style="2" customWidth="1"/>
    <col min="10854" max="10988" width="12.140625" style="2"/>
    <col min="10989" max="10989" width="23.7109375" style="2" customWidth="1"/>
    <col min="10990" max="11011" width="10.28515625" style="2" customWidth="1"/>
    <col min="11012" max="11019" width="10.140625" style="2" customWidth="1"/>
    <col min="11020" max="11109" width="11.140625" style="2" customWidth="1"/>
    <col min="11110" max="11244" width="12.140625" style="2"/>
    <col min="11245" max="11245" width="23.7109375" style="2" customWidth="1"/>
    <col min="11246" max="11267" width="10.28515625" style="2" customWidth="1"/>
    <col min="11268" max="11275" width="10.140625" style="2" customWidth="1"/>
    <col min="11276" max="11365" width="11.140625" style="2" customWidth="1"/>
    <col min="11366" max="11500" width="12.140625" style="2"/>
    <col min="11501" max="11501" width="23.7109375" style="2" customWidth="1"/>
    <col min="11502" max="11523" width="10.28515625" style="2" customWidth="1"/>
    <col min="11524" max="11531" width="10.140625" style="2" customWidth="1"/>
    <col min="11532" max="11621" width="11.140625" style="2" customWidth="1"/>
    <col min="11622" max="11756" width="12.140625" style="2"/>
    <col min="11757" max="11757" width="23.7109375" style="2" customWidth="1"/>
    <col min="11758" max="11779" width="10.28515625" style="2" customWidth="1"/>
    <col min="11780" max="11787" width="10.140625" style="2" customWidth="1"/>
    <col min="11788" max="11877" width="11.140625" style="2" customWidth="1"/>
    <col min="11878" max="12012" width="12.140625" style="2"/>
    <col min="12013" max="12013" width="23.7109375" style="2" customWidth="1"/>
    <col min="12014" max="12035" width="10.28515625" style="2" customWidth="1"/>
    <col min="12036" max="12043" width="10.140625" style="2" customWidth="1"/>
    <col min="12044" max="12133" width="11.140625" style="2" customWidth="1"/>
    <col min="12134" max="12268" width="12.140625" style="2"/>
    <col min="12269" max="12269" width="23.7109375" style="2" customWidth="1"/>
    <col min="12270" max="12291" width="10.28515625" style="2" customWidth="1"/>
    <col min="12292" max="12299" width="10.140625" style="2" customWidth="1"/>
    <col min="12300" max="12389" width="11.140625" style="2" customWidth="1"/>
    <col min="12390" max="12524" width="12.140625" style="2"/>
    <col min="12525" max="12525" width="23.7109375" style="2" customWidth="1"/>
    <col min="12526" max="12547" width="10.28515625" style="2" customWidth="1"/>
    <col min="12548" max="12555" width="10.140625" style="2" customWidth="1"/>
    <col min="12556" max="12645" width="11.140625" style="2" customWidth="1"/>
    <col min="12646" max="12780" width="12.140625" style="2"/>
    <col min="12781" max="12781" width="23.7109375" style="2" customWidth="1"/>
    <col min="12782" max="12803" width="10.28515625" style="2" customWidth="1"/>
    <col min="12804" max="12811" width="10.140625" style="2" customWidth="1"/>
    <col min="12812" max="12901" width="11.140625" style="2" customWidth="1"/>
    <col min="12902" max="13036" width="12.140625" style="2"/>
    <col min="13037" max="13037" width="23.7109375" style="2" customWidth="1"/>
    <col min="13038" max="13059" width="10.28515625" style="2" customWidth="1"/>
    <col min="13060" max="13067" width="10.140625" style="2" customWidth="1"/>
    <col min="13068" max="13157" width="11.140625" style="2" customWidth="1"/>
    <col min="13158" max="13292" width="12.140625" style="2"/>
    <col min="13293" max="13293" width="23.7109375" style="2" customWidth="1"/>
    <col min="13294" max="13315" width="10.28515625" style="2" customWidth="1"/>
    <col min="13316" max="13323" width="10.140625" style="2" customWidth="1"/>
    <col min="13324" max="13413" width="11.140625" style="2" customWidth="1"/>
    <col min="13414" max="13548" width="12.140625" style="2"/>
    <col min="13549" max="13549" width="23.7109375" style="2" customWidth="1"/>
    <col min="13550" max="13571" width="10.28515625" style="2" customWidth="1"/>
    <col min="13572" max="13579" width="10.140625" style="2" customWidth="1"/>
    <col min="13580" max="13669" width="11.140625" style="2" customWidth="1"/>
    <col min="13670" max="13804" width="12.140625" style="2"/>
    <col min="13805" max="13805" width="23.7109375" style="2" customWidth="1"/>
    <col min="13806" max="13827" width="10.28515625" style="2" customWidth="1"/>
    <col min="13828" max="13835" width="10.140625" style="2" customWidth="1"/>
    <col min="13836" max="13925" width="11.140625" style="2" customWidth="1"/>
    <col min="13926" max="14060" width="12.140625" style="2"/>
    <col min="14061" max="14061" width="23.7109375" style="2" customWidth="1"/>
    <col min="14062" max="14083" width="10.28515625" style="2" customWidth="1"/>
    <col min="14084" max="14091" width="10.140625" style="2" customWidth="1"/>
    <col min="14092" max="14181" width="11.140625" style="2" customWidth="1"/>
    <col min="14182" max="14316" width="12.140625" style="2"/>
    <col min="14317" max="14317" width="23.7109375" style="2" customWidth="1"/>
    <col min="14318" max="14339" width="10.28515625" style="2" customWidth="1"/>
    <col min="14340" max="14347" width="10.140625" style="2" customWidth="1"/>
    <col min="14348" max="14437" width="11.140625" style="2" customWidth="1"/>
    <col min="14438" max="14572" width="12.140625" style="2"/>
    <col min="14573" max="14573" width="23.7109375" style="2" customWidth="1"/>
    <col min="14574" max="14595" width="10.28515625" style="2" customWidth="1"/>
    <col min="14596" max="14603" width="10.140625" style="2" customWidth="1"/>
    <col min="14604" max="14693" width="11.140625" style="2" customWidth="1"/>
    <col min="14694" max="14828" width="12.140625" style="2"/>
    <col min="14829" max="14829" width="23.7109375" style="2" customWidth="1"/>
    <col min="14830" max="14851" width="10.28515625" style="2" customWidth="1"/>
    <col min="14852" max="14859" width="10.140625" style="2" customWidth="1"/>
    <col min="14860" max="14949" width="11.140625" style="2" customWidth="1"/>
    <col min="14950" max="15084" width="12.140625" style="2"/>
    <col min="15085" max="15085" width="23.7109375" style="2" customWidth="1"/>
    <col min="15086" max="15107" width="10.28515625" style="2" customWidth="1"/>
    <col min="15108" max="15115" width="10.140625" style="2" customWidth="1"/>
    <col min="15116" max="15205" width="11.140625" style="2" customWidth="1"/>
    <col min="15206" max="15340" width="12.140625" style="2"/>
    <col min="15341" max="15341" width="23.7109375" style="2" customWidth="1"/>
    <col min="15342" max="15363" width="10.28515625" style="2" customWidth="1"/>
    <col min="15364" max="15371" width="10.140625" style="2" customWidth="1"/>
    <col min="15372" max="15461" width="11.140625" style="2" customWidth="1"/>
    <col min="15462" max="15596" width="12.140625" style="2"/>
    <col min="15597" max="15597" width="23.7109375" style="2" customWidth="1"/>
    <col min="15598" max="15619" width="10.28515625" style="2" customWidth="1"/>
    <col min="15620" max="15627" width="10.140625" style="2" customWidth="1"/>
    <col min="15628" max="15717" width="11.140625" style="2" customWidth="1"/>
    <col min="15718" max="15852" width="12.140625" style="2"/>
    <col min="15853" max="15853" width="23.7109375" style="2" customWidth="1"/>
    <col min="15854" max="15875" width="10.28515625" style="2" customWidth="1"/>
    <col min="15876" max="15883" width="10.140625" style="2" customWidth="1"/>
    <col min="15884" max="15973" width="11.140625" style="2" customWidth="1"/>
    <col min="15974" max="16108" width="12.140625" style="2"/>
    <col min="16109" max="16109" width="23.7109375" style="2" customWidth="1"/>
    <col min="16110" max="16131" width="10.28515625" style="2" customWidth="1"/>
    <col min="16132" max="16139" width="10.140625" style="2" customWidth="1"/>
    <col min="16140" max="16229" width="11.140625" style="2" customWidth="1"/>
    <col min="16230" max="16384" width="12.140625" style="2"/>
  </cols>
  <sheetData>
    <row r="1" spans="1:24" ht="14.45" customHeight="1" x14ac:dyDescent="0.25">
      <c r="A1" s="570" t="s">
        <v>2980</v>
      </c>
      <c r="C1" s="3"/>
      <c r="D1" s="3"/>
      <c r="E1" s="3"/>
      <c r="F1" s="3"/>
      <c r="G1" s="3"/>
      <c r="H1" s="3"/>
      <c r="I1" s="3"/>
      <c r="J1" s="3"/>
      <c r="K1" s="3"/>
      <c r="L1" s="3"/>
      <c r="M1" s="155" t="s">
        <v>322</v>
      </c>
      <c r="N1" s="3"/>
      <c r="O1" s="3"/>
      <c r="P1" s="3"/>
      <c r="Q1" s="3"/>
      <c r="R1" s="3"/>
      <c r="S1" s="3"/>
      <c r="T1" s="3"/>
      <c r="U1" s="3"/>
      <c r="V1" s="3"/>
    </row>
    <row r="2" spans="1:24" ht="14.45" customHeight="1" x14ac:dyDescent="0.25">
      <c r="A2" s="3" t="s">
        <v>2800</v>
      </c>
      <c r="B2" s="3"/>
      <c r="C2" s="3"/>
      <c r="D2" s="3"/>
      <c r="E2" s="3"/>
      <c r="F2" s="3"/>
      <c r="G2" s="3"/>
      <c r="H2" s="4"/>
      <c r="I2" s="3"/>
      <c r="J2" s="3"/>
      <c r="K2" s="3"/>
      <c r="L2" s="3"/>
      <c r="M2" s="3"/>
      <c r="N2" s="3"/>
      <c r="O2" s="3"/>
      <c r="P2" s="3"/>
      <c r="Q2" s="3"/>
      <c r="R2" s="3"/>
      <c r="S2" s="3"/>
      <c r="T2" s="3"/>
      <c r="U2" s="3"/>
      <c r="V2" s="3"/>
    </row>
    <row r="3" spans="1:24" s="450" customFormat="1" ht="14.45" customHeight="1" x14ac:dyDescent="0.25">
      <c r="A3" s="3"/>
      <c r="B3" s="3"/>
      <c r="C3" s="3"/>
      <c r="D3" s="3"/>
      <c r="E3" s="3"/>
      <c r="F3" s="3"/>
      <c r="G3" s="3"/>
      <c r="H3" s="4"/>
      <c r="I3" s="3"/>
      <c r="J3" s="3"/>
      <c r="K3" s="3"/>
      <c r="L3" s="3"/>
      <c r="M3" s="3"/>
      <c r="N3" s="3"/>
      <c r="O3" s="3"/>
      <c r="P3" s="3"/>
      <c r="Q3" s="3"/>
      <c r="R3" s="3"/>
      <c r="S3" s="3"/>
      <c r="T3" s="3"/>
      <c r="U3" s="3"/>
      <c r="V3" s="3"/>
    </row>
    <row r="4" spans="1:24" s="82" customFormat="1" ht="12.75" x14ac:dyDescent="0.2">
      <c r="A4" s="78" t="s">
        <v>12</v>
      </c>
      <c r="B4" s="79" t="s">
        <v>13</v>
      </c>
      <c r="C4" s="79" t="s">
        <v>14</v>
      </c>
      <c r="D4" s="79" t="s">
        <v>15</v>
      </c>
      <c r="E4" s="79" t="s">
        <v>16</v>
      </c>
      <c r="F4" s="79" t="s">
        <v>17</v>
      </c>
      <c r="G4" s="79" t="s">
        <v>18</v>
      </c>
      <c r="H4" s="79" t="s">
        <v>19</v>
      </c>
      <c r="I4" s="79" t="s">
        <v>20</v>
      </c>
      <c r="J4" s="79" t="s">
        <v>21</v>
      </c>
      <c r="K4" s="79" t="s">
        <v>22</v>
      </c>
      <c r="L4" s="79" t="s">
        <v>23</v>
      </c>
      <c r="M4" s="79" t="s">
        <v>24</v>
      </c>
      <c r="N4" s="79" t="s">
        <v>25</v>
      </c>
      <c r="O4" s="79" t="s">
        <v>26</v>
      </c>
      <c r="P4" s="79" t="s">
        <v>619</v>
      </c>
      <c r="Q4" s="79" t="s">
        <v>27</v>
      </c>
      <c r="R4" s="79" t="s">
        <v>28</v>
      </c>
      <c r="S4" s="79" t="s">
        <v>29</v>
      </c>
      <c r="T4" s="79" t="s">
        <v>30</v>
      </c>
      <c r="U4" s="79" t="s">
        <v>4</v>
      </c>
      <c r="V4" s="80" t="s">
        <v>3</v>
      </c>
      <c r="W4" s="81" t="s">
        <v>1</v>
      </c>
      <c r="X4" s="509" t="s">
        <v>2783</v>
      </c>
    </row>
    <row r="5" spans="1:24" s="83" customFormat="1" ht="12.75" x14ac:dyDescent="0.2">
      <c r="A5" s="6" t="s">
        <v>31</v>
      </c>
      <c r="B5" s="14">
        <v>129000</v>
      </c>
      <c r="C5" s="14">
        <v>121000</v>
      </c>
      <c r="D5" s="14">
        <v>125000</v>
      </c>
      <c r="E5" s="14">
        <v>123000</v>
      </c>
      <c r="F5" s="14">
        <v>124000</v>
      </c>
      <c r="G5" s="14">
        <v>128000</v>
      </c>
      <c r="H5" s="14">
        <v>112000</v>
      </c>
      <c r="I5" s="14">
        <v>75000</v>
      </c>
      <c r="J5" s="14">
        <v>51000</v>
      </c>
      <c r="K5" s="14">
        <v>38000</v>
      </c>
      <c r="L5" s="14">
        <v>27000</v>
      </c>
      <c r="M5" s="14">
        <v>20000</v>
      </c>
      <c r="N5" s="14">
        <v>14000</v>
      </c>
      <c r="O5" s="14">
        <v>10999</v>
      </c>
      <c r="P5" s="14">
        <v>9000</v>
      </c>
      <c r="Q5" s="14">
        <v>5324</v>
      </c>
      <c r="R5" s="14">
        <v>4767</v>
      </c>
      <c r="S5" s="14">
        <v>4246</v>
      </c>
      <c r="T5" s="14">
        <v>4701</v>
      </c>
      <c r="U5" s="14">
        <v>4142</v>
      </c>
      <c r="V5" s="14">
        <v>7181</v>
      </c>
      <c r="W5" s="14">
        <v>7375</v>
      </c>
      <c r="X5" s="508">
        <v>8583</v>
      </c>
    </row>
    <row r="6" spans="1:24" s="83" customFormat="1" ht="12.75" x14ac:dyDescent="0.2">
      <c r="A6" s="6" t="s">
        <v>32</v>
      </c>
      <c r="B6" s="14">
        <v>3000</v>
      </c>
      <c r="C6" s="14">
        <v>4000</v>
      </c>
      <c r="D6" s="14">
        <v>5000</v>
      </c>
      <c r="E6" s="14">
        <v>6000</v>
      </c>
      <c r="F6" s="14">
        <v>7000</v>
      </c>
      <c r="G6" s="14">
        <v>8000</v>
      </c>
      <c r="H6" s="14">
        <v>8000</v>
      </c>
      <c r="I6" s="14">
        <v>10000</v>
      </c>
      <c r="J6" s="14">
        <v>13000</v>
      </c>
      <c r="K6" s="14">
        <v>19000</v>
      </c>
      <c r="L6" s="14">
        <v>27000</v>
      </c>
      <c r="M6" s="14">
        <v>39000</v>
      </c>
      <c r="N6" s="14">
        <v>44000</v>
      </c>
      <c r="O6" s="14">
        <v>138000</v>
      </c>
      <c r="P6" s="14">
        <v>184000</v>
      </c>
      <c r="Q6" s="14">
        <v>189430</v>
      </c>
      <c r="R6" s="14">
        <v>177092</v>
      </c>
      <c r="S6" s="14">
        <v>160798</v>
      </c>
      <c r="T6" s="14">
        <v>148979</v>
      </c>
      <c r="U6" s="14">
        <v>143681</v>
      </c>
      <c r="V6" s="14">
        <v>163944</v>
      </c>
      <c r="W6" s="14">
        <v>185911</v>
      </c>
      <c r="X6" s="508">
        <v>218869</v>
      </c>
    </row>
    <row r="7" spans="1:24" s="83" customFormat="1" ht="12.75" x14ac:dyDescent="0.2">
      <c r="A7" s="6" t="s">
        <v>33</v>
      </c>
      <c r="B7" s="14">
        <v>8000</v>
      </c>
      <c r="C7" s="14">
        <v>9000</v>
      </c>
      <c r="D7" s="14">
        <v>11000</v>
      </c>
      <c r="E7" s="14">
        <v>13000</v>
      </c>
      <c r="F7" s="14">
        <v>14000</v>
      </c>
      <c r="G7" s="14">
        <v>15000</v>
      </c>
      <c r="H7" s="14">
        <v>20000</v>
      </c>
      <c r="I7" s="14">
        <v>29000</v>
      </c>
      <c r="J7" s="14">
        <v>41000</v>
      </c>
      <c r="K7" s="14">
        <v>58000</v>
      </c>
      <c r="L7" s="14">
        <v>76000</v>
      </c>
      <c r="M7" s="14">
        <v>118000</v>
      </c>
      <c r="N7" s="14">
        <v>147000</v>
      </c>
      <c r="O7" s="14">
        <v>231081</v>
      </c>
      <c r="P7" s="14">
        <v>296000</v>
      </c>
      <c r="Q7" s="14">
        <v>320438</v>
      </c>
      <c r="R7" s="14">
        <v>318373</v>
      </c>
      <c r="S7" s="14">
        <v>306561</v>
      </c>
      <c r="T7" s="14">
        <v>290197</v>
      </c>
      <c r="U7" s="14">
        <v>293564</v>
      </c>
      <c r="V7" s="14">
        <v>314565</v>
      </c>
      <c r="W7" s="14">
        <v>356386</v>
      </c>
      <c r="X7" s="508">
        <v>389344</v>
      </c>
    </row>
    <row r="8" spans="1:24" s="83" customFormat="1" ht="12.75" x14ac:dyDescent="0.2">
      <c r="A8" s="6" t="s">
        <v>34</v>
      </c>
      <c r="B8" s="14">
        <v>5000</v>
      </c>
      <c r="C8" s="14">
        <v>6000</v>
      </c>
      <c r="D8" s="14">
        <v>7000</v>
      </c>
      <c r="E8" s="14">
        <v>9000</v>
      </c>
      <c r="F8" s="14">
        <v>11000</v>
      </c>
      <c r="G8" s="14">
        <v>12000</v>
      </c>
      <c r="H8" s="14">
        <v>15000</v>
      </c>
      <c r="I8" s="14">
        <v>22000</v>
      </c>
      <c r="J8" s="14">
        <v>29000</v>
      </c>
      <c r="K8" s="14">
        <v>37000</v>
      </c>
      <c r="L8" s="14">
        <v>54000</v>
      </c>
      <c r="M8" s="14">
        <v>60000</v>
      </c>
      <c r="N8" s="14">
        <v>76000</v>
      </c>
      <c r="O8" s="14">
        <v>95000</v>
      </c>
      <c r="P8" s="14">
        <v>179000</v>
      </c>
      <c r="Q8" s="14">
        <v>205400</v>
      </c>
      <c r="R8" s="14">
        <v>209893</v>
      </c>
      <c r="S8" s="14">
        <v>217076</v>
      </c>
      <c r="T8" s="14">
        <v>214355</v>
      </c>
      <c r="U8" s="14">
        <v>215615</v>
      </c>
      <c r="V8" s="14">
        <v>218301</v>
      </c>
      <c r="W8" s="14">
        <v>231997</v>
      </c>
      <c r="X8" s="508">
        <v>246472</v>
      </c>
    </row>
    <row r="9" spans="1:24" s="83" customFormat="1" ht="12.75" x14ac:dyDescent="0.2">
      <c r="A9" s="6" t="s">
        <v>35</v>
      </c>
      <c r="B9" s="14">
        <v>2000</v>
      </c>
      <c r="C9" s="14">
        <v>2000</v>
      </c>
      <c r="D9" s="14">
        <v>3000</v>
      </c>
      <c r="E9" s="14">
        <v>3000</v>
      </c>
      <c r="F9" s="14">
        <v>5000</v>
      </c>
      <c r="G9" s="14">
        <v>5000</v>
      </c>
      <c r="H9" s="14">
        <v>6000</v>
      </c>
      <c r="I9" s="14">
        <v>19000</v>
      </c>
      <c r="J9" s="14">
        <v>31000</v>
      </c>
      <c r="K9" s="14">
        <v>65000</v>
      </c>
      <c r="L9" s="14">
        <v>120000</v>
      </c>
      <c r="M9" s="14">
        <v>166000</v>
      </c>
      <c r="N9" s="14">
        <v>184000</v>
      </c>
      <c r="O9" s="14">
        <v>250824</v>
      </c>
      <c r="P9" s="14">
        <v>310000</v>
      </c>
      <c r="Q9" s="14">
        <v>311081</v>
      </c>
      <c r="R9" s="14">
        <v>295893</v>
      </c>
      <c r="S9" s="14">
        <v>280660</v>
      </c>
      <c r="T9" s="14">
        <v>251238</v>
      </c>
      <c r="U9" s="14">
        <v>243025</v>
      </c>
      <c r="V9" s="14">
        <v>263466</v>
      </c>
      <c r="W9" s="14">
        <v>311215</v>
      </c>
      <c r="X9" s="508">
        <v>339816</v>
      </c>
    </row>
    <row r="10" spans="1:24" s="83" customFormat="1" ht="12.75" x14ac:dyDescent="0.2">
      <c r="A10" s="6" t="s">
        <v>36</v>
      </c>
      <c r="B10" s="14">
        <v>8000</v>
      </c>
      <c r="C10" s="14">
        <v>9000</v>
      </c>
      <c r="D10" s="14">
        <v>11000</v>
      </c>
      <c r="E10" s="14">
        <v>12000</v>
      </c>
      <c r="F10" s="14">
        <v>14000</v>
      </c>
      <c r="G10" s="14">
        <v>16000</v>
      </c>
      <c r="H10" s="14">
        <v>22000</v>
      </c>
      <c r="I10" s="14">
        <v>42000</v>
      </c>
      <c r="J10" s="14">
        <v>62000</v>
      </c>
      <c r="K10" s="14">
        <v>83000</v>
      </c>
      <c r="L10" s="14">
        <v>100000</v>
      </c>
      <c r="M10" s="14">
        <v>116000</v>
      </c>
      <c r="N10" s="14">
        <v>127000</v>
      </c>
      <c r="O10" s="14">
        <v>165000</v>
      </c>
      <c r="P10" s="14">
        <v>237000</v>
      </c>
      <c r="Q10" s="14">
        <v>267771</v>
      </c>
      <c r="R10" s="14">
        <v>294440</v>
      </c>
      <c r="S10" s="14">
        <v>305373</v>
      </c>
      <c r="T10" s="14">
        <v>294526</v>
      </c>
      <c r="U10" s="14">
        <v>290609</v>
      </c>
      <c r="V10" s="14">
        <v>295535</v>
      </c>
      <c r="W10" s="14">
        <v>309392</v>
      </c>
      <c r="X10" s="508">
        <v>329991</v>
      </c>
    </row>
    <row r="11" spans="1:24" s="83" customFormat="1" ht="12.75" x14ac:dyDescent="0.2">
      <c r="A11" s="6" t="s">
        <v>37</v>
      </c>
      <c r="B11" s="14">
        <v>100000</v>
      </c>
      <c r="C11" s="14">
        <v>128000</v>
      </c>
      <c r="D11" s="14">
        <v>163000</v>
      </c>
      <c r="E11" s="14">
        <v>199000</v>
      </c>
      <c r="F11" s="14">
        <v>229000</v>
      </c>
      <c r="G11" s="14">
        <v>270000</v>
      </c>
      <c r="H11" s="14">
        <v>307000</v>
      </c>
      <c r="I11" s="14">
        <v>342000</v>
      </c>
      <c r="J11" s="14">
        <v>357000</v>
      </c>
      <c r="K11" s="14">
        <v>370000</v>
      </c>
      <c r="L11" s="14">
        <v>377000</v>
      </c>
      <c r="M11" s="14">
        <v>353000</v>
      </c>
      <c r="N11" s="14">
        <v>341000</v>
      </c>
      <c r="O11" s="14">
        <v>325940</v>
      </c>
      <c r="P11" s="14">
        <v>301000</v>
      </c>
      <c r="Q11" s="14">
        <v>258318</v>
      </c>
      <c r="R11" s="14">
        <v>245707</v>
      </c>
      <c r="S11" s="14">
        <v>206739</v>
      </c>
      <c r="T11" s="14">
        <v>161098</v>
      </c>
      <c r="U11" s="14">
        <v>170444</v>
      </c>
      <c r="V11" s="14">
        <v>198022</v>
      </c>
      <c r="W11" s="14">
        <v>220338</v>
      </c>
      <c r="X11" s="508">
        <v>210136</v>
      </c>
    </row>
    <row r="12" spans="1:24" s="83" customFormat="1" ht="12.75" x14ac:dyDescent="0.2">
      <c r="A12" s="6" t="s">
        <v>38</v>
      </c>
      <c r="B12" s="14">
        <v>8000</v>
      </c>
      <c r="C12" s="14">
        <v>10000</v>
      </c>
      <c r="D12" s="14">
        <v>12000</v>
      </c>
      <c r="E12" s="14">
        <v>15000</v>
      </c>
      <c r="F12" s="14">
        <v>20000</v>
      </c>
      <c r="G12" s="14">
        <v>23000</v>
      </c>
      <c r="H12" s="14">
        <v>33000</v>
      </c>
      <c r="I12" s="14">
        <v>60000</v>
      </c>
      <c r="J12" s="14">
        <v>85000</v>
      </c>
      <c r="K12" s="14">
        <v>110000</v>
      </c>
      <c r="L12" s="14">
        <v>143000</v>
      </c>
      <c r="M12" s="14">
        <v>190000</v>
      </c>
      <c r="N12" s="14">
        <v>213000</v>
      </c>
      <c r="O12" s="14">
        <v>272903</v>
      </c>
      <c r="P12" s="14">
        <v>297000</v>
      </c>
      <c r="Q12" s="14">
        <v>310433</v>
      </c>
      <c r="R12" s="14">
        <v>327427</v>
      </c>
      <c r="S12" s="14">
        <v>333868</v>
      </c>
      <c r="T12" s="14">
        <v>316306</v>
      </c>
      <c r="U12" s="14">
        <v>313510</v>
      </c>
      <c r="V12" s="14">
        <v>330584</v>
      </c>
      <c r="W12" s="14">
        <v>363378</v>
      </c>
      <c r="X12" s="508">
        <v>390719</v>
      </c>
    </row>
    <row r="13" spans="1:24" s="83" customFormat="1" ht="12.75" x14ac:dyDescent="0.2">
      <c r="A13" s="6" t="s">
        <v>39</v>
      </c>
      <c r="B13" s="14">
        <v>7000</v>
      </c>
      <c r="C13" s="14">
        <v>8000</v>
      </c>
      <c r="D13" s="14">
        <v>9000</v>
      </c>
      <c r="E13" s="14">
        <v>11000</v>
      </c>
      <c r="F13" s="14">
        <v>13000</v>
      </c>
      <c r="G13" s="14">
        <v>14000</v>
      </c>
      <c r="H13" s="14">
        <v>20000</v>
      </c>
      <c r="I13" s="14">
        <v>31000</v>
      </c>
      <c r="J13" s="14">
        <v>47000</v>
      </c>
      <c r="K13" s="14">
        <v>63000</v>
      </c>
      <c r="L13" s="14">
        <v>95000</v>
      </c>
      <c r="M13" s="14">
        <v>165000</v>
      </c>
      <c r="N13" s="14">
        <v>181000</v>
      </c>
      <c r="O13" s="14">
        <v>225618</v>
      </c>
      <c r="P13" s="14">
        <v>285000</v>
      </c>
      <c r="Q13" s="14">
        <v>310690</v>
      </c>
      <c r="R13" s="14">
        <v>301646</v>
      </c>
      <c r="S13" s="14">
        <v>301111</v>
      </c>
      <c r="T13" s="14">
        <v>278677</v>
      </c>
      <c r="U13" s="14">
        <v>275257</v>
      </c>
      <c r="V13" s="14">
        <v>300943</v>
      </c>
      <c r="W13" s="14">
        <v>338449</v>
      </c>
      <c r="X13" s="508">
        <v>367115</v>
      </c>
    </row>
    <row r="14" spans="1:24" s="83" customFormat="1" ht="12.75" x14ac:dyDescent="0.2">
      <c r="A14" s="6" t="s">
        <v>40</v>
      </c>
      <c r="B14" s="14">
        <v>11000</v>
      </c>
      <c r="C14" s="14">
        <v>13000</v>
      </c>
      <c r="D14" s="14">
        <v>16000</v>
      </c>
      <c r="E14" s="14">
        <v>17000</v>
      </c>
      <c r="F14" s="14">
        <v>18000</v>
      </c>
      <c r="G14" s="14">
        <v>19000</v>
      </c>
      <c r="H14" s="14">
        <v>23000</v>
      </c>
      <c r="I14" s="14">
        <v>30000</v>
      </c>
      <c r="J14" s="14">
        <v>42000</v>
      </c>
      <c r="K14" s="14">
        <v>68000</v>
      </c>
      <c r="L14" s="14">
        <v>105000</v>
      </c>
      <c r="M14" s="14">
        <v>155000</v>
      </c>
      <c r="N14" s="14">
        <v>167000</v>
      </c>
      <c r="O14" s="14">
        <v>201473</v>
      </c>
      <c r="P14" s="14">
        <v>272000</v>
      </c>
      <c r="Q14" s="14">
        <v>288112</v>
      </c>
      <c r="R14" s="14">
        <v>273857</v>
      </c>
      <c r="S14" s="14">
        <v>268000</v>
      </c>
      <c r="T14" s="14">
        <v>257154</v>
      </c>
      <c r="U14" s="14">
        <v>257417</v>
      </c>
      <c r="V14" s="14">
        <v>273565</v>
      </c>
      <c r="W14" s="14">
        <v>312466</v>
      </c>
      <c r="X14" s="508">
        <v>329984</v>
      </c>
    </row>
    <row r="15" spans="1:24" s="83" customFormat="1" ht="12.75" x14ac:dyDescent="0.2">
      <c r="A15" s="6" t="s">
        <v>41</v>
      </c>
      <c r="B15" s="14">
        <v>35000</v>
      </c>
      <c r="C15" s="14">
        <v>46000</v>
      </c>
      <c r="D15" s="14">
        <v>50000</v>
      </c>
      <c r="E15" s="14">
        <v>56000</v>
      </c>
      <c r="F15" s="14">
        <v>70000</v>
      </c>
      <c r="G15" s="14">
        <v>90000</v>
      </c>
      <c r="H15" s="14">
        <v>125000</v>
      </c>
      <c r="I15" s="14">
        <v>123000</v>
      </c>
      <c r="J15" s="14">
        <v>139000</v>
      </c>
      <c r="K15" s="14">
        <v>175000</v>
      </c>
      <c r="L15" s="14">
        <v>210000</v>
      </c>
      <c r="M15" s="14">
        <v>213000</v>
      </c>
      <c r="N15" s="14">
        <v>237000</v>
      </c>
      <c r="O15" s="14">
        <v>244000</v>
      </c>
      <c r="P15" s="14">
        <v>243000</v>
      </c>
      <c r="Q15" s="14">
        <v>235549</v>
      </c>
      <c r="R15" s="14">
        <v>229810</v>
      </c>
      <c r="S15" s="14">
        <v>217663</v>
      </c>
      <c r="T15" s="14">
        <v>209873</v>
      </c>
      <c r="U15" s="14">
        <v>207650</v>
      </c>
      <c r="V15" s="14">
        <v>214402</v>
      </c>
      <c r="W15" s="14">
        <v>254557</v>
      </c>
      <c r="X15" s="508">
        <v>289068</v>
      </c>
    </row>
    <row r="16" spans="1:24" s="83" customFormat="1" ht="12.75" x14ac:dyDescent="0.2">
      <c r="A16" s="6" t="s">
        <v>42</v>
      </c>
      <c r="B16" s="14">
        <v>50000</v>
      </c>
      <c r="C16" s="14">
        <v>64000</v>
      </c>
      <c r="D16" s="14">
        <v>80000</v>
      </c>
      <c r="E16" s="14">
        <v>105000</v>
      </c>
      <c r="F16" s="14">
        <v>128000</v>
      </c>
      <c r="G16" s="14">
        <v>170000</v>
      </c>
      <c r="H16" s="14">
        <v>218000</v>
      </c>
      <c r="I16" s="14">
        <v>261000</v>
      </c>
      <c r="J16" s="14">
        <v>329000</v>
      </c>
      <c r="K16" s="14">
        <v>372000</v>
      </c>
      <c r="L16" s="14">
        <v>389000</v>
      </c>
      <c r="M16" s="14">
        <v>385000</v>
      </c>
      <c r="N16" s="14">
        <v>379000</v>
      </c>
      <c r="O16" s="14">
        <v>363583</v>
      </c>
      <c r="P16" s="14">
        <v>332000</v>
      </c>
      <c r="Q16" s="14">
        <v>265349</v>
      </c>
      <c r="R16" s="14">
        <v>257522</v>
      </c>
      <c r="S16" s="14">
        <v>220280</v>
      </c>
      <c r="T16" s="14">
        <v>179529</v>
      </c>
      <c r="U16" s="14">
        <v>181248</v>
      </c>
      <c r="V16" s="14">
        <v>202825</v>
      </c>
      <c r="W16" s="14">
        <v>246270</v>
      </c>
      <c r="X16" s="508">
        <v>259146</v>
      </c>
    </row>
    <row r="17" spans="1:24" s="83" customFormat="1" ht="12.75" x14ac:dyDescent="0.2">
      <c r="A17" s="6" t="s">
        <v>43</v>
      </c>
      <c r="B17" s="14">
        <v>10000</v>
      </c>
      <c r="C17" s="14">
        <v>13000</v>
      </c>
      <c r="D17" s="14">
        <v>15000</v>
      </c>
      <c r="E17" s="14">
        <v>18000</v>
      </c>
      <c r="F17" s="14">
        <v>23000</v>
      </c>
      <c r="G17" s="14">
        <v>30000</v>
      </c>
      <c r="H17" s="14">
        <v>40000</v>
      </c>
      <c r="I17" s="14">
        <v>66000</v>
      </c>
      <c r="J17" s="14">
        <v>115000</v>
      </c>
      <c r="K17" s="14">
        <v>189000</v>
      </c>
      <c r="L17" s="14">
        <v>250000</v>
      </c>
      <c r="M17" s="14">
        <v>275000</v>
      </c>
      <c r="N17" s="14">
        <v>288000</v>
      </c>
      <c r="O17" s="14">
        <v>286451</v>
      </c>
      <c r="P17" s="14">
        <v>259000</v>
      </c>
      <c r="Q17" s="14">
        <v>241431</v>
      </c>
      <c r="R17" s="14">
        <v>222124</v>
      </c>
      <c r="S17" s="14">
        <v>187196</v>
      </c>
      <c r="T17" s="14">
        <v>144616</v>
      </c>
      <c r="U17" s="14">
        <v>148502</v>
      </c>
      <c r="V17" s="14">
        <v>165238</v>
      </c>
      <c r="W17" s="14">
        <v>182493</v>
      </c>
      <c r="X17" s="508">
        <v>183157</v>
      </c>
    </row>
    <row r="18" spans="1:24" s="83" customFormat="1" ht="12.75" x14ac:dyDescent="0.2">
      <c r="A18" s="6" t="s">
        <v>44</v>
      </c>
      <c r="B18" s="14">
        <v>6000</v>
      </c>
      <c r="C18" s="14">
        <v>7000</v>
      </c>
      <c r="D18" s="14">
        <v>9000</v>
      </c>
      <c r="E18" s="14">
        <v>10000</v>
      </c>
      <c r="F18" s="14">
        <v>13000</v>
      </c>
      <c r="G18" s="14">
        <v>14000</v>
      </c>
      <c r="H18" s="14">
        <v>21000</v>
      </c>
      <c r="I18" s="14">
        <v>37000</v>
      </c>
      <c r="J18" s="14">
        <v>73000</v>
      </c>
      <c r="K18" s="14">
        <v>142000</v>
      </c>
      <c r="L18" s="14">
        <v>209000</v>
      </c>
      <c r="M18" s="14">
        <v>271000</v>
      </c>
      <c r="N18" s="14">
        <v>285000</v>
      </c>
      <c r="O18" s="14">
        <v>307391</v>
      </c>
      <c r="P18" s="14">
        <v>292000</v>
      </c>
      <c r="Q18" s="14">
        <v>277316</v>
      </c>
      <c r="R18" s="14">
        <v>259156</v>
      </c>
      <c r="S18" s="14">
        <v>240075</v>
      </c>
      <c r="T18" s="14">
        <v>202650</v>
      </c>
      <c r="U18" s="14">
        <v>202204</v>
      </c>
      <c r="V18" s="14">
        <v>216505</v>
      </c>
      <c r="W18" s="14">
        <v>254926</v>
      </c>
      <c r="X18" s="508">
        <v>264238</v>
      </c>
    </row>
    <row r="19" spans="1:24" s="83" customFormat="1" ht="12.75" x14ac:dyDescent="0.2">
      <c r="A19" s="6" t="s">
        <v>45</v>
      </c>
      <c r="B19" s="14">
        <v>4000</v>
      </c>
      <c r="C19" s="14">
        <v>5000</v>
      </c>
      <c r="D19" s="14">
        <v>5000</v>
      </c>
      <c r="E19" s="14">
        <v>7000</v>
      </c>
      <c r="F19" s="14">
        <v>7000</v>
      </c>
      <c r="G19" s="14">
        <v>8000</v>
      </c>
      <c r="H19" s="14">
        <v>9000</v>
      </c>
      <c r="I19" s="14">
        <v>11000</v>
      </c>
      <c r="J19" s="14">
        <v>13000</v>
      </c>
      <c r="K19" s="14">
        <v>15000</v>
      </c>
      <c r="L19" s="14">
        <v>24000</v>
      </c>
      <c r="M19" s="14">
        <v>42000</v>
      </c>
      <c r="N19" s="14">
        <v>49000</v>
      </c>
      <c r="O19" s="14">
        <v>96656</v>
      </c>
      <c r="P19" s="14">
        <v>190000</v>
      </c>
      <c r="Q19" s="14">
        <v>219494</v>
      </c>
      <c r="R19" s="14">
        <v>209080</v>
      </c>
      <c r="S19" s="14">
        <v>203215</v>
      </c>
      <c r="T19" s="14">
        <v>196159</v>
      </c>
      <c r="U19" s="14">
        <v>200100</v>
      </c>
      <c r="V19" s="14">
        <v>206822</v>
      </c>
      <c r="W19" s="14">
        <v>239056</v>
      </c>
      <c r="X19" s="508">
        <v>261203</v>
      </c>
    </row>
    <row r="20" spans="1:24" s="83" customFormat="1" ht="12.75" x14ac:dyDescent="0.2">
      <c r="A20" s="6" t="s">
        <v>46</v>
      </c>
      <c r="B20" s="14">
        <v>6000</v>
      </c>
      <c r="C20" s="14">
        <v>7000</v>
      </c>
      <c r="D20" s="14">
        <v>8000</v>
      </c>
      <c r="E20" s="14">
        <v>9000</v>
      </c>
      <c r="F20" s="14">
        <v>11000</v>
      </c>
      <c r="G20" s="14">
        <v>11000</v>
      </c>
      <c r="H20" s="14">
        <v>12000</v>
      </c>
      <c r="I20" s="14">
        <v>15000</v>
      </c>
      <c r="J20" s="14">
        <v>16000</v>
      </c>
      <c r="K20" s="14">
        <v>20000</v>
      </c>
      <c r="L20" s="14">
        <v>26000</v>
      </c>
      <c r="M20" s="14">
        <v>33000</v>
      </c>
      <c r="N20" s="14">
        <v>38000</v>
      </c>
      <c r="O20" s="14">
        <v>77229</v>
      </c>
      <c r="P20" s="14">
        <v>139000</v>
      </c>
      <c r="Q20" s="14">
        <v>192094</v>
      </c>
      <c r="R20" s="14">
        <v>245598</v>
      </c>
      <c r="S20" s="14">
        <v>247696</v>
      </c>
      <c r="T20" s="14">
        <v>239788</v>
      </c>
      <c r="U20" s="14">
        <v>229492</v>
      </c>
      <c r="V20" s="14">
        <v>224262</v>
      </c>
      <c r="W20" s="14">
        <v>237232</v>
      </c>
      <c r="X20" s="508">
        <v>262052</v>
      </c>
    </row>
    <row r="21" spans="1:24" s="83" customFormat="1" ht="12.75" x14ac:dyDescent="0.2">
      <c r="A21" s="6" t="s">
        <v>47</v>
      </c>
      <c r="B21" s="14">
        <v>9000</v>
      </c>
      <c r="C21" s="14">
        <v>11000</v>
      </c>
      <c r="D21" s="14">
        <v>12000</v>
      </c>
      <c r="E21" s="14">
        <v>14000</v>
      </c>
      <c r="F21" s="14">
        <v>17000</v>
      </c>
      <c r="G21" s="14">
        <v>18000</v>
      </c>
      <c r="H21" s="14">
        <v>20000</v>
      </c>
      <c r="I21" s="14">
        <v>21000</v>
      </c>
      <c r="J21" s="14">
        <v>23000</v>
      </c>
      <c r="K21" s="14">
        <v>25000</v>
      </c>
      <c r="L21" s="14">
        <v>29000</v>
      </c>
      <c r="M21" s="14">
        <v>38000</v>
      </c>
      <c r="N21" s="14">
        <v>48000</v>
      </c>
      <c r="O21" s="14">
        <v>83957</v>
      </c>
      <c r="P21" s="14">
        <v>159000</v>
      </c>
      <c r="Q21" s="14">
        <v>210312</v>
      </c>
      <c r="R21" s="14">
        <v>228370</v>
      </c>
      <c r="S21" s="14">
        <v>234887</v>
      </c>
      <c r="T21" s="14">
        <v>226263</v>
      </c>
      <c r="U21" s="14">
        <v>231602</v>
      </c>
      <c r="V21" s="14">
        <v>243006</v>
      </c>
      <c r="W21" s="14">
        <v>273936</v>
      </c>
      <c r="X21" s="508">
        <v>305909</v>
      </c>
    </row>
    <row r="22" spans="1:24" s="83" customFormat="1" ht="12.75" x14ac:dyDescent="0.2">
      <c r="A22" s="6" t="s">
        <v>48</v>
      </c>
      <c r="B22" s="14">
        <v>14000</v>
      </c>
      <c r="C22" s="14">
        <v>16000</v>
      </c>
      <c r="D22" s="14">
        <v>19000</v>
      </c>
      <c r="E22" s="14">
        <v>22000</v>
      </c>
      <c r="F22" s="14">
        <v>25000</v>
      </c>
      <c r="G22" s="14">
        <v>27000</v>
      </c>
      <c r="H22" s="14">
        <v>32000</v>
      </c>
      <c r="I22" s="14">
        <v>41000</v>
      </c>
      <c r="J22" s="14">
        <v>55000</v>
      </c>
      <c r="K22" s="14">
        <v>68000</v>
      </c>
      <c r="L22" s="14">
        <v>85000</v>
      </c>
      <c r="M22" s="14">
        <v>109000</v>
      </c>
      <c r="N22" s="14">
        <v>117000</v>
      </c>
      <c r="O22" s="14">
        <v>155537</v>
      </c>
      <c r="P22" s="14">
        <v>196000</v>
      </c>
      <c r="Q22" s="14">
        <v>211075</v>
      </c>
      <c r="R22" s="14">
        <v>208893</v>
      </c>
      <c r="S22" s="14">
        <v>206957</v>
      </c>
      <c r="T22" s="14">
        <v>198938</v>
      </c>
      <c r="U22" s="14">
        <v>204397</v>
      </c>
      <c r="V22" s="14">
        <v>212352</v>
      </c>
      <c r="W22" s="14">
        <v>253957</v>
      </c>
      <c r="X22" s="508">
        <v>288181</v>
      </c>
    </row>
    <row r="23" spans="1:24" s="83" customFormat="1" ht="12.75" x14ac:dyDescent="0.2">
      <c r="A23" s="6" t="s">
        <v>49</v>
      </c>
      <c r="B23" s="14">
        <v>65000</v>
      </c>
      <c r="C23" s="14">
        <v>83000</v>
      </c>
      <c r="D23" s="14">
        <v>108000</v>
      </c>
      <c r="E23" s="14">
        <v>137000</v>
      </c>
      <c r="F23" s="14">
        <v>168000</v>
      </c>
      <c r="G23" s="14">
        <v>220000</v>
      </c>
      <c r="H23" s="14">
        <v>283000</v>
      </c>
      <c r="I23" s="14">
        <v>337000</v>
      </c>
      <c r="J23" s="14">
        <v>401000</v>
      </c>
      <c r="K23" s="14">
        <v>429000</v>
      </c>
      <c r="L23" s="14">
        <v>436000</v>
      </c>
      <c r="M23" s="14">
        <v>415000</v>
      </c>
      <c r="N23" s="14">
        <v>407000</v>
      </c>
      <c r="O23" s="14">
        <v>391683</v>
      </c>
      <c r="P23" s="14">
        <v>343000</v>
      </c>
      <c r="Q23" s="14">
        <v>271002</v>
      </c>
      <c r="R23" s="14">
        <v>261232.00000000003</v>
      </c>
      <c r="S23" s="14">
        <v>201875</v>
      </c>
      <c r="T23" s="14">
        <v>157522</v>
      </c>
      <c r="U23" s="14">
        <v>164686</v>
      </c>
      <c r="V23" s="14">
        <v>175789</v>
      </c>
      <c r="W23" s="14">
        <v>206125</v>
      </c>
      <c r="X23" s="508">
        <v>216589</v>
      </c>
    </row>
    <row r="24" spans="1:24" s="83" customFormat="1" ht="12.75" x14ac:dyDescent="0.2">
      <c r="A24" s="6" t="s">
        <v>50</v>
      </c>
      <c r="B24" s="14">
        <v>18000</v>
      </c>
      <c r="C24" s="14">
        <v>25000</v>
      </c>
      <c r="D24" s="14">
        <v>35000</v>
      </c>
      <c r="E24" s="14">
        <v>46000</v>
      </c>
      <c r="F24" s="14">
        <v>58000</v>
      </c>
      <c r="G24" s="14">
        <v>88000</v>
      </c>
      <c r="H24" s="14">
        <v>120000</v>
      </c>
      <c r="I24" s="14">
        <v>177000</v>
      </c>
      <c r="J24" s="14">
        <v>234000</v>
      </c>
      <c r="K24" s="14">
        <v>243000</v>
      </c>
      <c r="L24" s="14">
        <v>250000</v>
      </c>
      <c r="M24" s="14">
        <v>239000</v>
      </c>
      <c r="N24" s="14">
        <v>240000</v>
      </c>
      <c r="O24" s="14">
        <v>239708</v>
      </c>
      <c r="P24" s="14">
        <v>228000</v>
      </c>
      <c r="Q24" s="14">
        <v>219117</v>
      </c>
      <c r="R24" s="14">
        <v>218528</v>
      </c>
      <c r="S24" s="14">
        <v>188226</v>
      </c>
      <c r="T24" s="14">
        <v>125892</v>
      </c>
      <c r="U24" s="14">
        <v>138394</v>
      </c>
      <c r="V24" s="14">
        <v>158921</v>
      </c>
      <c r="W24" s="14">
        <v>158649</v>
      </c>
      <c r="X24" s="508">
        <v>143375</v>
      </c>
    </row>
    <row r="25" spans="1:24" s="83" customFormat="1" ht="12.75" x14ac:dyDescent="0.2">
      <c r="A25" s="6" t="s">
        <v>51</v>
      </c>
      <c r="B25" s="14">
        <v>5000</v>
      </c>
      <c r="C25" s="14">
        <v>5000</v>
      </c>
      <c r="D25" s="14">
        <v>6000</v>
      </c>
      <c r="E25" s="14">
        <v>8000</v>
      </c>
      <c r="F25" s="14">
        <v>10000</v>
      </c>
      <c r="G25" s="14">
        <v>12000</v>
      </c>
      <c r="H25" s="14">
        <v>18000</v>
      </c>
      <c r="I25" s="14">
        <v>27000</v>
      </c>
      <c r="J25" s="14">
        <v>36000</v>
      </c>
      <c r="K25" s="14">
        <v>45000</v>
      </c>
      <c r="L25" s="14">
        <v>56000</v>
      </c>
      <c r="M25" s="14">
        <v>68000</v>
      </c>
      <c r="N25" s="14">
        <v>74000</v>
      </c>
      <c r="O25" s="14">
        <v>93353</v>
      </c>
      <c r="P25" s="14">
        <v>129000</v>
      </c>
      <c r="Q25" s="14">
        <v>146615</v>
      </c>
      <c r="R25" s="14">
        <v>146010</v>
      </c>
      <c r="S25" s="14">
        <v>140527</v>
      </c>
      <c r="T25" s="14">
        <v>131236</v>
      </c>
      <c r="U25" s="14">
        <v>132996</v>
      </c>
      <c r="V25" s="14">
        <v>147271</v>
      </c>
      <c r="W25" s="14">
        <v>160060</v>
      </c>
      <c r="X25" s="508">
        <v>168063</v>
      </c>
    </row>
    <row r="26" spans="1:24" s="83" customFormat="1" ht="12.75" x14ac:dyDescent="0.2">
      <c r="A26" s="6" t="s">
        <v>52</v>
      </c>
      <c r="B26" s="14">
        <v>33000</v>
      </c>
      <c r="C26" s="14">
        <v>49000</v>
      </c>
      <c r="D26" s="14">
        <v>67000</v>
      </c>
      <c r="E26" s="14">
        <v>99000</v>
      </c>
      <c r="F26" s="14">
        <v>129000</v>
      </c>
      <c r="G26" s="14">
        <v>155000</v>
      </c>
      <c r="H26" s="14">
        <v>182000</v>
      </c>
      <c r="I26" s="14">
        <v>236000</v>
      </c>
      <c r="J26" s="14">
        <v>293000</v>
      </c>
      <c r="K26" s="14">
        <v>333000</v>
      </c>
      <c r="L26" s="14">
        <v>384000</v>
      </c>
      <c r="M26" s="14">
        <v>408000</v>
      </c>
      <c r="N26" s="14">
        <v>419000</v>
      </c>
      <c r="O26" s="14">
        <v>421000</v>
      </c>
      <c r="P26" s="14">
        <v>391000</v>
      </c>
      <c r="Q26" s="14">
        <v>346964</v>
      </c>
      <c r="R26" s="14">
        <v>341626</v>
      </c>
      <c r="S26" s="14">
        <v>307514</v>
      </c>
      <c r="T26" s="14">
        <v>244143</v>
      </c>
      <c r="U26" s="14">
        <v>244834</v>
      </c>
      <c r="V26" s="14">
        <v>266170</v>
      </c>
      <c r="W26" s="14">
        <v>303086</v>
      </c>
      <c r="X26" s="508">
        <v>317654</v>
      </c>
    </row>
    <row r="27" spans="1:24" s="83" customFormat="1" ht="12.75" x14ac:dyDescent="0.2">
      <c r="A27" s="6" t="s">
        <v>53</v>
      </c>
      <c r="B27" s="14">
        <v>16000</v>
      </c>
      <c r="C27" s="14">
        <v>20000</v>
      </c>
      <c r="D27" s="14">
        <v>24000</v>
      </c>
      <c r="E27" s="14">
        <v>26000</v>
      </c>
      <c r="F27" s="14">
        <v>34000</v>
      </c>
      <c r="G27" s="14">
        <v>44000</v>
      </c>
      <c r="H27" s="14">
        <v>67000</v>
      </c>
      <c r="I27" s="14">
        <v>101000</v>
      </c>
      <c r="J27" s="14">
        <v>145000</v>
      </c>
      <c r="K27" s="14">
        <v>191000</v>
      </c>
      <c r="L27" s="14">
        <v>238000</v>
      </c>
      <c r="M27" s="14">
        <v>270000</v>
      </c>
      <c r="N27" s="14">
        <v>287000</v>
      </c>
      <c r="O27" s="14">
        <v>326844</v>
      </c>
      <c r="P27" s="14">
        <v>325000</v>
      </c>
      <c r="Q27" s="14">
        <v>303071</v>
      </c>
      <c r="R27" s="14">
        <v>290582</v>
      </c>
      <c r="S27" s="14">
        <v>268474</v>
      </c>
      <c r="T27" s="14">
        <v>230488</v>
      </c>
      <c r="U27" s="14">
        <v>230983</v>
      </c>
      <c r="V27" s="14">
        <v>248917</v>
      </c>
      <c r="W27" s="14">
        <v>275885</v>
      </c>
      <c r="X27" s="508">
        <v>300553</v>
      </c>
    </row>
    <row r="28" spans="1:24" s="83" customFormat="1" ht="12.75" x14ac:dyDescent="0.2">
      <c r="A28" s="6" t="s">
        <v>54</v>
      </c>
      <c r="B28" s="14">
        <v>5000</v>
      </c>
      <c r="C28" s="14">
        <v>6000</v>
      </c>
      <c r="D28" s="14">
        <v>7000</v>
      </c>
      <c r="E28" s="14">
        <v>7000</v>
      </c>
      <c r="F28" s="14">
        <v>8000</v>
      </c>
      <c r="G28" s="14">
        <v>8000</v>
      </c>
      <c r="H28" s="14">
        <v>11000</v>
      </c>
      <c r="I28" s="14">
        <v>17000</v>
      </c>
      <c r="J28" s="14">
        <v>28000</v>
      </c>
      <c r="K28" s="14">
        <v>41000</v>
      </c>
      <c r="L28" s="14">
        <v>62000</v>
      </c>
      <c r="M28" s="14">
        <v>99000</v>
      </c>
      <c r="N28" s="14">
        <v>114000</v>
      </c>
      <c r="O28" s="14">
        <v>157614</v>
      </c>
      <c r="P28" s="14">
        <v>197000</v>
      </c>
      <c r="Q28" s="14">
        <v>200140</v>
      </c>
      <c r="R28" s="14">
        <v>189013</v>
      </c>
      <c r="S28" s="14">
        <v>177324</v>
      </c>
      <c r="T28" s="14">
        <v>165102</v>
      </c>
      <c r="U28" s="14">
        <v>168470</v>
      </c>
      <c r="V28" s="14">
        <v>187919</v>
      </c>
      <c r="W28" s="14">
        <v>199693</v>
      </c>
      <c r="X28" s="508">
        <v>215187</v>
      </c>
    </row>
    <row r="29" spans="1:24" s="83" customFormat="1" ht="12.75" x14ac:dyDescent="0.2">
      <c r="A29" s="6" t="s">
        <v>55</v>
      </c>
      <c r="B29" s="14">
        <v>8000</v>
      </c>
      <c r="C29" s="14">
        <v>10000</v>
      </c>
      <c r="D29" s="14">
        <v>12000</v>
      </c>
      <c r="E29" s="14">
        <v>14000</v>
      </c>
      <c r="F29" s="14">
        <v>15000</v>
      </c>
      <c r="G29" s="14">
        <v>22000</v>
      </c>
      <c r="H29" s="14">
        <v>43000</v>
      </c>
      <c r="I29" s="14">
        <v>70000</v>
      </c>
      <c r="J29" s="14">
        <v>142000</v>
      </c>
      <c r="K29" s="14">
        <v>240000</v>
      </c>
      <c r="L29" s="14">
        <v>366000</v>
      </c>
      <c r="M29" s="14">
        <v>427000</v>
      </c>
      <c r="N29" s="14">
        <v>448000</v>
      </c>
      <c r="O29" s="14">
        <v>440000</v>
      </c>
      <c r="P29" s="14">
        <v>381000</v>
      </c>
      <c r="Q29" s="14">
        <v>294017</v>
      </c>
      <c r="R29" s="14">
        <v>265388</v>
      </c>
      <c r="S29" s="14">
        <v>237392</v>
      </c>
      <c r="T29" s="14">
        <v>209128</v>
      </c>
      <c r="U29" s="14">
        <v>212170</v>
      </c>
      <c r="V29" s="14">
        <v>243884</v>
      </c>
      <c r="W29" s="14">
        <v>307984</v>
      </c>
      <c r="X29" s="508">
        <v>351036</v>
      </c>
    </row>
    <row r="30" spans="1:24" s="83" customFormat="1" ht="12.75" x14ac:dyDescent="0.2">
      <c r="A30" s="6" t="s">
        <v>56</v>
      </c>
      <c r="B30" s="14">
        <v>4000</v>
      </c>
      <c r="C30" s="14">
        <v>5000</v>
      </c>
      <c r="D30" s="14">
        <v>6000</v>
      </c>
      <c r="E30" s="14">
        <v>7000</v>
      </c>
      <c r="F30" s="14">
        <v>7000</v>
      </c>
      <c r="G30" s="14">
        <v>7000</v>
      </c>
      <c r="H30" s="14">
        <v>9000</v>
      </c>
      <c r="I30" s="14">
        <v>12000</v>
      </c>
      <c r="J30" s="14">
        <v>18000</v>
      </c>
      <c r="K30" s="14">
        <v>31000</v>
      </c>
      <c r="L30" s="14">
        <v>66000</v>
      </c>
      <c r="M30" s="14">
        <v>113000</v>
      </c>
      <c r="N30" s="14">
        <v>124000</v>
      </c>
      <c r="O30" s="14">
        <v>179000</v>
      </c>
      <c r="P30" s="14">
        <v>232000</v>
      </c>
      <c r="Q30" s="14">
        <v>256902</v>
      </c>
      <c r="R30" s="14">
        <v>250080</v>
      </c>
      <c r="S30" s="14">
        <v>239888</v>
      </c>
      <c r="T30" s="14">
        <v>224731</v>
      </c>
      <c r="U30" s="14">
        <v>226218</v>
      </c>
      <c r="V30" s="14">
        <v>238623</v>
      </c>
      <c r="W30" s="14">
        <v>278970</v>
      </c>
      <c r="X30" s="508">
        <v>310260</v>
      </c>
    </row>
    <row r="31" spans="1:24" s="83" customFormat="1" ht="12.75" x14ac:dyDescent="0.2">
      <c r="A31" s="6" t="s">
        <v>57</v>
      </c>
      <c r="B31" s="14">
        <v>15000</v>
      </c>
      <c r="C31" s="14">
        <v>17000</v>
      </c>
      <c r="D31" s="14">
        <v>20000</v>
      </c>
      <c r="E31" s="14">
        <v>22000</v>
      </c>
      <c r="F31" s="14">
        <v>25000</v>
      </c>
      <c r="G31" s="14">
        <v>28000</v>
      </c>
      <c r="H31" s="14">
        <v>34000</v>
      </c>
      <c r="I31" s="14">
        <v>48000</v>
      </c>
      <c r="J31" s="14">
        <v>61000</v>
      </c>
      <c r="K31" s="14">
        <v>77000</v>
      </c>
      <c r="L31" s="14">
        <v>95000</v>
      </c>
      <c r="M31" s="14">
        <v>124000</v>
      </c>
      <c r="N31" s="14">
        <v>141000</v>
      </c>
      <c r="O31" s="14">
        <v>161015</v>
      </c>
      <c r="P31" s="14">
        <v>178000</v>
      </c>
      <c r="Q31" s="14">
        <v>188100</v>
      </c>
      <c r="R31" s="14">
        <v>181052</v>
      </c>
      <c r="S31" s="14">
        <v>174631</v>
      </c>
      <c r="T31" s="14">
        <v>157304</v>
      </c>
      <c r="U31" s="14">
        <v>160732</v>
      </c>
      <c r="V31" s="14">
        <v>172330</v>
      </c>
      <c r="W31" s="14">
        <v>186990</v>
      </c>
      <c r="X31" s="508">
        <v>195278</v>
      </c>
    </row>
    <row r="32" spans="1:24" s="83" customFormat="1" ht="12.75" x14ac:dyDescent="0.2">
      <c r="A32" s="6" t="s">
        <v>58</v>
      </c>
      <c r="B32" s="14">
        <v>116000</v>
      </c>
      <c r="C32" s="14">
        <v>139000</v>
      </c>
      <c r="D32" s="14">
        <v>175000</v>
      </c>
      <c r="E32" s="14">
        <v>207000</v>
      </c>
      <c r="F32" s="14">
        <v>243000</v>
      </c>
      <c r="G32" s="14">
        <v>292000</v>
      </c>
      <c r="H32" s="14">
        <v>346000</v>
      </c>
      <c r="I32" s="14">
        <v>407000</v>
      </c>
      <c r="J32" s="14">
        <v>514000</v>
      </c>
      <c r="K32" s="14">
        <v>572000</v>
      </c>
      <c r="L32" s="14">
        <v>596000</v>
      </c>
      <c r="M32" s="14">
        <v>579000</v>
      </c>
      <c r="N32" s="14">
        <v>571000</v>
      </c>
      <c r="O32" s="14">
        <v>534531</v>
      </c>
      <c r="P32" s="14">
        <v>456000</v>
      </c>
      <c r="Q32" s="14">
        <v>337638</v>
      </c>
      <c r="R32" s="14">
        <v>313413</v>
      </c>
      <c r="S32" s="14">
        <v>262135</v>
      </c>
      <c r="T32" s="14">
        <v>209735</v>
      </c>
      <c r="U32" s="14">
        <v>218541</v>
      </c>
      <c r="V32" s="14">
        <v>244867</v>
      </c>
      <c r="W32" s="14">
        <v>288283</v>
      </c>
      <c r="X32" s="508">
        <v>307637</v>
      </c>
    </row>
    <row r="33" spans="1:24" s="83" customFormat="1" ht="12.75" x14ac:dyDescent="0.2">
      <c r="A33" s="6" t="s">
        <v>59</v>
      </c>
      <c r="B33" s="14">
        <v>5000</v>
      </c>
      <c r="C33" s="14">
        <v>5000</v>
      </c>
      <c r="D33" s="14">
        <v>6000</v>
      </c>
      <c r="E33" s="14">
        <v>7000</v>
      </c>
      <c r="F33" s="14">
        <v>8000</v>
      </c>
      <c r="G33" s="14">
        <v>8000</v>
      </c>
      <c r="H33" s="14">
        <v>11000</v>
      </c>
      <c r="I33" s="14">
        <v>16000</v>
      </c>
      <c r="J33" s="14">
        <v>24000</v>
      </c>
      <c r="K33" s="14">
        <v>30000</v>
      </c>
      <c r="L33" s="14">
        <v>38000</v>
      </c>
      <c r="M33" s="14">
        <v>54000</v>
      </c>
      <c r="N33" s="14">
        <v>60000</v>
      </c>
      <c r="O33" s="14">
        <v>103277</v>
      </c>
      <c r="P33" s="14">
        <v>167000</v>
      </c>
      <c r="Q33" s="14">
        <v>176151</v>
      </c>
      <c r="R33" s="14">
        <v>169095</v>
      </c>
      <c r="S33" s="14">
        <v>169493</v>
      </c>
      <c r="T33" s="14">
        <v>167547</v>
      </c>
      <c r="U33" s="14">
        <v>168880</v>
      </c>
      <c r="V33" s="14">
        <v>179767</v>
      </c>
      <c r="W33" s="14">
        <v>190146</v>
      </c>
      <c r="X33" s="508">
        <v>209639</v>
      </c>
    </row>
    <row r="34" spans="1:24" s="83" customFormat="1" ht="12.75" x14ac:dyDescent="0.2">
      <c r="A34" s="6" t="s">
        <v>60</v>
      </c>
      <c r="B34" s="14">
        <v>144000</v>
      </c>
      <c r="C34" s="14">
        <v>180000</v>
      </c>
      <c r="D34" s="14">
        <v>219000</v>
      </c>
      <c r="E34" s="14">
        <v>263000</v>
      </c>
      <c r="F34" s="14">
        <v>310000</v>
      </c>
      <c r="G34" s="14">
        <v>377000</v>
      </c>
      <c r="H34" s="14">
        <v>442000</v>
      </c>
      <c r="I34" s="14">
        <v>512000</v>
      </c>
      <c r="J34" s="14">
        <v>566000</v>
      </c>
      <c r="K34" s="14">
        <v>581000</v>
      </c>
      <c r="L34" s="14">
        <v>597000</v>
      </c>
      <c r="M34" s="14">
        <v>570000</v>
      </c>
      <c r="N34" s="14">
        <v>529000</v>
      </c>
      <c r="O34" s="14">
        <v>488521</v>
      </c>
      <c r="P34" s="14">
        <v>419000</v>
      </c>
      <c r="Q34" s="14">
        <v>230790</v>
      </c>
      <c r="R34" s="14">
        <v>205682</v>
      </c>
      <c r="S34" s="14">
        <v>165777</v>
      </c>
      <c r="T34" s="14">
        <v>139996</v>
      </c>
      <c r="U34" s="14">
        <v>161064</v>
      </c>
      <c r="V34" s="14">
        <v>196083</v>
      </c>
      <c r="W34" s="14">
        <v>254096</v>
      </c>
      <c r="X34" s="508">
        <v>310306</v>
      </c>
    </row>
    <row r="35" spans="1:24" s="83" customFormat="1" ht="12.75" x14ac:dyDescent="0.2">
      <c r="A35" s="6" t="s">
        <v>61</v>
      </c>
      <c r="B35" s="14">
        <v>8000</v>
      </c>
      <c r="C35" s="14">
        <v>9000</v>
      </c>
      <c r="D35" s="14">
        <v>11000</v>
      </c>
      <c r="E35" s="14">
        <v>11000</v>
      </c>
      <c r="F35" s="14">
        <v>12000</v>
      </c>
      <c r="G35" s="14">
        <v>13000</v>
      </c>
      <c r="H35" s="14">
        <v>17000</v>
      </c>
      <c r="I35" s="14">
        <v>28000</v>
      </c>
      <c r="J35" s="14">
        <v>54000</v>
      </c>
      <c r="K35" s="14">
        <v>112000</v>
      </c>
      <c r="L35" s="14">
        <v>198000</v>
      </c>
      <c r="M35" s="14">
        <v>258000</v>
      </c>
      <c r="N35" s="14">
        <v>267000</v>
      </c>
      <c r="O35" s="14">
        <v>283361</v>
      </c>
      <c r="P35" s="14">
        <v>286000</v>
      </c>
      <c r="Q35" s="14">
        <v>275468</v>
      </c>
      <c r="R35" s="14">
        <v>248591</v>
      </c>
      <c r="S35" s="14">
        <v>234682</v>
      </c>
      <c r="T35" s="14">
        <v>214595</v>
      </c>
      <c r="U35" s="14">
        <v>212033</v>
      </c>
      <c r="V35" s="14">
        <v>218335</v>
      </c>
      <c r="W35" s="14">
        <v>258249</v>
      </c>
      <c r="X35" s="508">
        <v>278425</v>
      </c>
    </row>
    <row r="36" spans="1:24" s="83" customFormat="1" ht="12.75" x14ac:dyDescent="0.2">
      <c r="A36" s="6" t="s">
        <v>62</v>
      </c>
      <c r="B36" s="14">
        <v>13000</v>
      </c>
      <c r="C36" s="14">
        <v>16000</v>
      </c>
      <c r="D36" s="14">
        <v>19000</v>
      </c>
      <c r="E36" s="14">
        <v>23000</v>
      </c>
      <c r="F36" s="14">
        <v>28000</v>
      </c>
      <c r="G36" s="14">
        <v>36000</v>
      </c>
      <c r="H36" s="14">
        <v>52000</v>
      </c>
      <c r="I36" s="14">
        <v>99000</v>
      </c>
      <c r="J36" s="14">
        <v>173000</v>
      </c>
      <c r="K36" s="14">
        <v>251000</v>
      </c>
      <c r="L36" s="14">
        <v>319000</v>
      </c>
      <c r="M36" s="14">
        <v>369000</v>
      </c>
      <c r="N36" s="14">
        <v>380000</v>
      </c>
      <c r="O36" s="14">
        <v>388000</v>
      </c>
      <c r="P36" s="14">
        <v>358000</v>
      </c>
      <c r="Q36" s="14">
        <v>330883</v>
      </c>
      <c r="R36" s="14">
        <v>335451</v>
      </c>
      <c r="S36" s="14">
        <v>302256</v>
      </c>
      <c r="T36" s="14">
        <v>252240</v>
      </c>
      <c r="U36" s="14">
        <v>252425</v>
      </c>
      <c r="V36" s="14">
        <v>260379.00000000003</v>
      </c>
      <c r="W36" s="14">
        <v>306995</v>
      </c>
      <c r="X36" s="508">
        <v>327506</v>
      </c>
    </row>
    <row r="37" spans="1:24" s="83" customFormat="1" ht="12.75" x14ac:dyDescent="0.2">
      <c r="A37" s="6" t="s">
        <v>63</v>
      </c>
      <c r="B37" s="14">
        <v>231000</v>
      </c>
      <c r="C37" s="14">
        <v>254000</v>
      </c>
      <c r="D37" s="14">
        <v>298000</v>
      </c>
      <c r="E37" s="14">
        <v>354000</v>
      </c>
      <c r="F37" s="14">
        <v>402000</v>
      </c>
      <c r="G37" s="14">
        <v>462000</v>
      </c>
      <c r="H37" s="14">
        <v>512000</v>
      </c>
      <c r="I37" s="14">
        <v>524000</v>
      </c>
      <c r="J37" s="14">
        <v>513000</v>
      </c>
      <c r="K37" s="14">
        <v>481000</v>
      </c>
      <c r="L37" s="14">
        <v>460000</v>
      </c>
      <c r="M37" s="14">
        <v>421000</v>
      </c>
      <c r="N37" s="14">
        <v>390000</v>
      </c>
      <c r="O37" s="14">
        <v>372129</v>
      </c>
      <c r="P37" s="14">
        <v>347000</v>
      </c>
      <c r="Q37" s="14">
        <v>300332</v>
      </c>
      <c r="R37" s="14">
        <v>271703</v>
      </c>
      <c r="S37" s="14">
        <v>239748</v>
      </c>
      <c r="T37" s="14">
        <v>163892</v>
      </c>
      <c r="U37" s="14">
        <v>174814</v>
      </c>
      <c r="V37" s="14">
        <v>181284</v>
      </c>
      <c r="W37" s="14">
        <v>219396</v>
      </c>
      <c r="X37" s="508">
        <v>204236</v>
      </c>
    </row>
    <row r="38" spans="1:24" s="83" customFormat="1" ht="12.75" x14ac:dyDescent="0.2">
      <c r="A38" s="6"/>
      <c r="B38" s="14"/>
      <c r="C38" s="14"/>
      <c r="D38" s="14"/>
      <c r="E38" s="14"/>
      <c r="F38" s="14"/>
      <c r="G38" s="14"/>
      <c r="H38" s="14"/>
      <c r="I38" s="14"/>
      <c r="J38" s="14"/>
      <c r="K38" s="14"/>
      <c r="L38" s="14"/>
      <c r="M38" s="14"/>
      <c r="N38" s="14"/>
      <c r="O38" s="14"/>
      <c r="P38" s="14"/>
      <c r="Q38" s="14"/>
      <c r="R38" s="14"/>
      <c r="S38" s="14"/>
      <c r="T38" s="14"/>
      <c r="U38" s="14"/>
      <c r="V38" s="14"/>
      <c r="W38" s="14"/>
      <c r="X38" s="508"/>
    </row>
    <row r="39" spans="1:24" s="83" customFormat="1" ht="12.75" x14ac:dyDescent="0.2">
      <c r="A39" s="7" t="s">
        <v>64</v>
      </c>
      <c r="B39" s="291">
        <f t="shared" ref="B39:W39" si="0">SUM(B5,B11,B24,B37)</f>
        <v>478000</v>
      </c>
      <c r="C39" s="291">
        <f>SUM(C5,C11,C24,C37)</f>
        <v>528000</v>
      </c>
      <c r="D39" s="291">
        <f t="shared" si="0"/>
        <v>621000</v>
      </c>
      <c r="E39" s="291">
        <f t="shared" si="0"/>
        <v>722000</v>
      </c>
      <c r="F39" s="291">
        <f t="shared" si="0"/>
        <v>813000</v>
      </c>
      <c r="G39" s="291">
        <f t="shared" si="0"/>
        <v>948000</v>
      </c>
      <c r="H39" s="291">
        <f t="shared" si="0"/>
        <v>1051000</v>
      </c>
      <c r="I39" s="291">
        <f t="shared" si="0"/>
        <v>1118000</v>
      </c>
      <c r="J39" s="291">
        <f t="shared" si="0"/>
        <v>1155000</v>
      </c>
      <c r="K39" s="291">
        <f t="shared" si="0"/>
        <v>1132000</v>
      </c>
      <c r="L39" s="291">
        <f t="shared" si="0"/>
        <v>1114000</v>
      </c>
      <c r="M39" s="291">
        <f t="shared" si="0"/>
        <v>1033000</v>
      </c>
      <c r="N39" s="291">
        <f t="shared" si="0"/>
        <v>985000</v>
      </c>
      <c r="O39" s="291">
        <f t="shared" si="0"/>
        <v>948776</v>
      </c>
      <c r="P39" s="291">
        <f t="shared" si="0"/>
        <v>885000</v>
      </c>
      <c r="Q39" s="291">
        <f>SUM(Q5,Q11,Q24,Q37)</f>
        <v>783091</v>
      </c>
      <c r="R39" s="291">
        <f t="shared" si="0"/>
        <v>740705</v>
      </c>
      <c r="S39" s="291">
        <f t="shared" si="0"/>
        <v>638959</v>
      </c>
      <c r="T39" s="291">
        <f t="shared" si="0"/>
        <v>455583</v>
      </c>
      <c r="U39" s="291">
        <f t="shared" si="0"/>
        <v>487794</v>
      </c>
      <c r="V39" s="291">
        <f t="shared" si="0"/>
        <v>545408</v>
      </c>
      <c r="W39" s="291">
        <f t="shared" si="0"/>
        <v>605758</v>
      </c>
      <c r="X39" s="508">
        <v>566330</v>
      </c>
    </row>
    <row r="40" spans="1:24" s="83" customFormat="1" ht="12.75" x14ac:dyDescent="0.2">
      <c r="A40" s="7" t="s">
        <v>65</v>
      </c>
      <c r="B40" s="291">
        <f t="shared" ref="B40:W40" si="1">B42-B41-B39</f>
        <v>438000</v>
      </c>
      <c r="C40" s="291">
        <f t="shared" si="1"/>
        <v>555000</v>
      </c>
      <c r="D40" s="291">
        <f t="shared" si="1"/>
        <v>690000</v>
      </c>
      <c r="E40" s="291">
        <f t="shared" si="1"/>
        <v>852000</v>
      </c>
      <c r="F40" s="291">
        <f t="shared" si="1"/>
        <v>1031000</v>
      </c>
      <c r="G40" s="291">
        <f t="shared" si="1"/>
        <v>1271000</v>
      </c>
      <c r="H40" s="291">
        <f t="shared" si="1"/>
        <v>1569000</v>
      </c>
      <c r="I40" s="291">
        <f t="shared" si="1"/>
        <v>1934000</v>
      </c>
      <c r="J40" s="291">
        <f t="shared" si="1"/>
        <v>2470000</v>
      </c>
      <c r="K40" s="291">
        <f t="shared" si="1"/>
        <v>2958000</v>
      </c>
      <c r="L40" s="291">
        <f t="shared" si="1"/>
        <v>3384000</v>
      </c>
      <c r="M40" s="291">
        <f t="shared" si="1"/>
        <v>3527000</v>
      </c>
      <c r="N40" s="291">
        <f t="shared" si="1"/>
        <v>3543000</v>
      </c>
      <c r="O40" s="291">
        <f t="shared" si="1"/>
        <v>3493436</v>
      </c>
      <c r="P40" s="291">
        <f t="shared" si="1"/>
        <v>3163000</v>
      </c>
      <c r="Q40" s="291">
        <f t="shared" si="1"/>
        <v>2548643</v>
      </c>
      <c r="R40" s="291">
        <f t="shared" si="1"/>
        <v>2420502</v>
      </c>
      <c r="S40" s="291">
        <f t="shared" si="1"/>
        <v>2105200</v>
      </c>
      <c r="T40" s="291">
        <f t="shared" si="1"/>
        <v>1772741</v>
      </c>
      <c r="U40" s="291">
        <f t="shared" si="1"/>
        <v>1809055</v>
      </c>
      <c r="V40" s="291">
        <f t="shared" si="1"/>
        <v>1992502</v>
      </c>
      <c r="W40" s="291">
        <f t="shared" si="1"/>
        <v>2372628</v>
      </c>
      <c r="X40" s="508">
        <v>2598272</v>
      </c>
    </row>
    <row r="41" spans="1:24" s="83" customFormat="1" ht="12.75" x14ac:dyDescent="0.2">
      <c r="A41" s="7" t="s">
        <v>66</v>
      </c>
      <c r="B41" s="291">
        <f t="shared" ref="B41:W41" si="2">SUM(B6,B7,B8,B9,B10,B12,B13,B14,B15,B18,B19,B20,B21,B22,B24,B28,B30,B31,B33,B35)</f>
        <v>181000</v>
      </c>
      <c r="C41" s="291">
        <f t="shared" si="2"/>
        <v>220000</v>
      </c>
      <c r="D41" s="291">
        <f t="shared" si="2"/>
        <v>262000</v>
      </c>
      <c r="E41" s="291">
        <f t="shared" si="2"/>
        <v>304000</v>
      </c>
      <c r="F41" s="291">
        <f t="shared" si="2"/>
        <v>363000</v>
      </c>
      <c r="G41" s="291">
        <f t="shared" si="2"/>
        <v>432000</v>
      </c>
      <c r="H41" s="291">
        <f t="shared" si="2"/>
        <v>568000</v>
      </c>
      <c r="I41" s="291">
        <f t="shared" si="2"/>
        <v>789000</v>
      </c>
      <c r="J41" s="291">
        <f t="shared" si="2"/>
        <v>1088000</v>
      </c>
      <c r="K41" s="291">
        <f t="shared" si="2"/>
        <v>1482000</v>
      </c>
      <c r="L41" s="291">
        <f t="shared" si="2"/>
        <v>2012000</v>
      </c>
      <c r="M41" s="291">
        <f t="shared" si="2"/>
        <v>2602000</v>
      </c>
      <c r="N41" s="291">
        <f t="shared" si="2"/>
        <v>2859000</v>
      </c>
      <c r="O41" s="291">
        <f t="shared" si="2"/>
        <v>3668644</v>
      </c>
      <c r="P41" s="291">
        <f t="shared" si="2"/>
        <v>4567000</v>
      </c>
      <c r="Q41" s="291">
        <f t="shared" si="2"/>
        <v>4865073</v>
      </c>
      <c r="R41" s="291">
        <f t="shared" si="2"/>
        <v>4835887</v>
      </c>
      <c r="S41" s="291">
        <f t="shared" si="2"/>
        <v>4708184</v>
      </c>
      <c r="T41" s="291">
        <f t="shared" si="2"/>
        <v>4380274</v>
      </c>
      <c r="U41" s="291">
        <f t="shared" si="2"/>
        <v>4382850</v>
      </c>
      <c r="V41" s="291">
        <f t="shared" si="2"/>
        <v>4634147</v>
      </c>
      <c r="W41" s="291">
        <f t="shared" si="2"/>
        <v>5195555</v>
      </c>
      <c r="X41" s="508">
        <v>5635125</v>
      </c>
    </row>
    <row r="42" spans="1:24" s="83" customFormat="1" ht="12.75" x14ac:dyDescent="0.2">
      <c r="A42" s="7" t="s">
        <v>67</v>
      </c>
      <c r="B42" s="14">
        <v>1097000</v>
      </c>
      <c r="C42" s="14">
        <v>1303000</v>
      </c>
      <c r="D42" s="14">
        <v>1573000</v>
      </c>
      <c r="E42" s="14">
        <v>1878000</v>
      </c>
      <c r="F42" s="14">
        <v>2207000</v>
      </c>
      <c r="G42" s="14">
        <v>2651000</v>
      </c>
      <c r="H42" s="14">
        <v>3188000</v>
      </c>
      <c r="I42" s="14">
        <v>3841000</v>
      </c>
      <c r="J42" s="14">
        <v>4713000</v>
      </c>
      <c r="K42" s="14">
        <v>5572000</v>
      </c>
      <c r="L42" s="14">
        <v>6510000</v>
      </c>
      <c r="M42" s="14">
        <v>7162000</v>
      </c>
      <c r="N42" s="14">
        <v>7387000</v>
      </c>
      <c r="O42" s="14">
        <v>8110856</v>
      </c>
      <c r="P42" s="14">
        <v>8615000</v>
      </c>
      <c r="Q42" s="14">
        <v>8196807</v>
      </c>
      <c r="R42" s="14">
        <v>7997094</v>
      </c>
      <c r="S42" s="14">
        <v>7452343</v>
      </c>
      <c r="T42" s="14">
        <v>6608598</v>
      </c>
      <c r="U42" s="14">
        <v>6679699</v>
      </c>
      <c r="V42" s="14">
        <v>7172057</v>
      </c>
      <c r="W42" s="14">
        <v>8173941</v>
      </c>
      <c r="X42" s="508">
        <v>8799727</v>
      </c>
    </row>
    <row r="43" spans="1:24" s="83" customFormat="1" ht="12.75" x14ac:dyDescent="0.2">
      <c r="A43" s="3"/>
      <c r="B43" s="3"/>
      <c r="C43" s="3"/>
      <c r="D43" s="3"/>
      <c r="E43" s="3"/>
      <c r="F43" s="3"/>
      <c r="G43" s="3"/>
      <c r="H43" s="3"/>
      <c r="I43" s="3"/>
      <c r="J43" s="3"/>
      <c r="K43" s="3"/>
      <c r="L43" s="3"/>
      <c r="M43" s="3"/>
      <c r="N43" s="3"/>
      <c r="O43" s="3"/>
      <c r="P43" s="3"/>
      <c r="Q43" s="3"/>
      <c r="R43" s="3"/>
      <c r="S43" s="3"/>
      <c r="T43" s="3"/>
      <c r="U43" s="3"/>
      <c r="V43" s="3"/>
    </row>
    <row r="44" spans="1:24" s="83" customFormat="1" ht="12.75" x14ac:dyDescent="0.2">
      <c r="A44" s="77" t="s">
        <v>617</v>
      </c>
      <c r="B44" s="3"/>
      <c r="C44" s="3"/>
      <c r="D44" s="3"/>
      <c r="E44" s="3"/>
      <c r="F44" s="3"/>
      <c r="G44" s="3"/>
      <c r="H44" s="3"/>
      <c r="I44" s="3"/>
      <c r="J44" s="3"/>
      <c r="K44" s="3"/>
      <c r="L44" s="3"/>
      <c r="M44" s="3"/>
      <c r="N44" s="3"/>
      <c r="O44" s="3"/>
      <c r="P44" s="3"/>
      <c r="Q44" s="3"/>
      <c r="R44" s="3"/>
      <c r="S44" s="3"/>
      <c r="T44" s="3"/>
      <c r="U44" s="3"/>
      <c r="V44" s="3"/>
    </row>
    <row r="45" spans="1:24" s="83" customFormat="1" ht="12.75" x14ac:dyDescent="0.2">
      <c r="A45" s="181" t="s">
        <v>2787</v>
      </c>
      <c r="B45" s="3"/>
      <c r="C45" s="3"/>
      <c r="D45" s="3"/>
      <c r="E45" s="3"/>
      <c r="F45" s="3"/>
      <c r="G45" s="3"/>
      <c r="H45" s="3"/>
      <c r="I45" s="3"/>
      <c r="J45" s="3"/>
      <c r="K45" s="3"/>
      <c r="L45" s="3"/>
      <c r="M45" s="3"/>
      <c r="N45" s="3"/>
      <c r="O45" s="3"/>
      <c r="P45" s="3"/>
      <c r="Q45" s="3"/>
      <c r="R45" s="3"/>
      <c r="S45" s="3"/>
      <c r="T45" s="3"/>
      <c r="U45" s="3"/>
      <c r="V45" s="3"/>
    </row>
    <row r="46" spans="1:24" s="83" customFormat="1" ht="12.75" x14ac:dyDescent="0.2">
      <c r="A46" s="181" t="s">
        <v>2788</v>
      </c>
      <c r="B46" s="3"/>
      <c r="C46" s="3"/>
      <c r="D46" s="3"/>
      <c r="E46" s="3"/>
      <c r="F46" s="3"/>
      <c r="G46" s="3"/>
      <c r="H46" s="3"/>
      <c r="I46" s="3"/>
      <c r="J46" s="3"/>
      <c r="K46" s="3"/>
      <c r="L46" s="3"/>
      <c r="M46" s="3"/>
      <c r="N46" s="3"/>
      <c r="O46" s="3"/>
      <c r="P46" s="3"/>
      <c r="Q46" s="3"/>
      <c r="R46" s="3"/>
      <c r="S46" s="3"/>
      <c r="T46" s="3"/>
      <c r="U46" s="3"/>
      <c r="V46" s="3"/>
    </row>
    <row r="47" spans="1:24" s="453" customFormat="1" ht="12.75" x14ac:dyDescent="0.2">
      <c r="A47" s="3" t="s">
        <v>2789</v>
      </c>
      <c r="B47" s="3"/>
      <c r="C47" s="3"/>
      <c r="D47" s="3"/>
      <c r="E47" s="3"/>
      <c r="F47" s="3"/>
      <c r="G47" s="3"/>
      <c r="H47" s="3"/>
      <c r="I47" s="3"/>
      <c r="J47" s="3"/>
      <c r="K47" s="3"/>
      <c r="L47" s="3"/>
      <c r="M47" s="3"/>
      <c r="N47" s="3"/>
      <c r="O47" s="3"/>
      <c r="P47" s="3"/>
      <c r="Q47" s="3"/>
      <c r="R47" s="3"/>
      <c r="S47" s="3"/>
      <c r="T47" s="3"/>
      <c r="U47" s="3"/>
      <c r="V47" s="3"/>
    </row>
    <row r="48" spans="1:24" s="83" customFormat="1" ht="12.75" x14ac:dyDescent="0.2">
      <c r="A48" s="181" t="s">
        <v>2790</v>
      </c>
      <c r="C48" s="3"/>
      <c r="D48" s="3"/>
      <c r="E48" s="3"/>
      <c r="F48" s="3"/>
      <c r="G48" s="3"/>
      <c r="H48" s="3"/>
      <c r="I48" s="3"/>
      <c r="J48" s="3"/>
      <c r="K48" s="3"/>
      <c r="L48" s="3"/>
      <c r="M48" s="3"/>
      <c r="N48" s="3"/>
      <c r="O48" s="3"/>
      <c r="P48" s="3"/>
      <c r="Q48" s="3"/>
      <c r="R48" s="3"/>
      <c r="S48" s="3"/>
      <c r="T48" s="3"/>
      <c r="U48" s="3"/>
      <c r="V48" s="3"/>
    </row>
    <row r="49" spans="1:1" s="83" customFormat="1" ht="12.75" x14ac:dyDescent="0.2">
      <c r="A49" s="181" t="s">
        <v>2791</v>
      </c>
    </row>
    <row r="50" spans="1:1" s="83" customFormat="1" ht="12.75" x14ac:dyDescent="0.2">
      <c r="A50" s="181" t="s">
        <v>2792</v>
      </c>
    </row>
    <row r="51" spans="1:1" s="83" customFormat="1" ht="12.75" x14ac:dyDescent="0.2">
      <c r="A51" s="181" t="s">
        <v>2793</v>
      </c>
    </row>
    <row r="52" spans="1:1" s="83" customFormat="1" ht="12.75" x14ac:dyDescent="0.2">
      <c r="A52" s="3" t="s">
        <v>2794</v>
      </c>
    </row>
    <row r="53" spans="1:1" s="83" customFormat="1" ht="12.75" x14ac:dyDescent="0.2">
      <c r="A53" s="3"/>
    </row>
    <row r="54" spans="1:1" s="83" customFormat="1" ht="12.75" x14ac:dyDescent="0.2">
      <c r="A54" s="459" t="s">
        <v>618</v>
      </c>
    </row>
    <row r="55" spans="1:1" s="83" customFormat="1" ht="12.75" x14ac:dyDescent="0.2">
      <c r="A55" s="183" t="s">
        <v>2795</v>
      </c>
    </row>
    <row r="56" spans="1:1" s="83" customFormat="1" ht="12.75" x14ac:dyDescent="0.2">
      <c r="A56" s="183" t="s">
        <v>2764</v>
      </c>
    </row>
    <row r="57" spans="1:1" s="83" customFormat="1" ht="12.75" x14ac:dyDescent="0.2">
      <c r="A57" s="453"/>
    </row>
    <row r="58" spans="1:1" s="83" customFormat="1" ht="12.75" x14ac:dyDescent="0.2">
      <c r="A58" s="184" t="s">
        <v>616</v>
      </c>
    </row>
    <row r="59" spans="1:1" s="83" customFormat="1" ht="12.75" x14ac:dyDescent="0.2">
      <c r="A59" s="183"/>
    </row>
    <row r="60" spans="1:1" s="83" customFormat="1" ht="12.75" x14ac:dyDescent="0.2">
      <c r="A60" s="183"/>
    </row>
    <row r="61" spans="1:1" s="83" customFormat="1" ht="12.75" x14ac:dyDescent="0.2">
      <c r="A61" s="183"/>
    </row>
    <row r="62" spans="1:1" s="83" customFormat="1" ht="12.75" x14ac:dyDescent="0.2">
      <c r="A62" s="183"/>
    </row>
    <row r="63" spans="1:1" s="83" customFormat="1" ht="12.75" x14ac:dyDescent="0.2"/>
    <row r="64" spans="1:1" s="83" customFormat="1" ht="12.75" x14ac:dyDescent="0.2"/>
    <row r="65" spans="1:1" s="83" customFormat="1" ht="12.75" x14ac:dyDescent="0.2"/>
    <row r="66" spans="1:1" s="83" customFormat="1" ht="12.75" x14ac:dyDescent="0.2"/>
    <row r="67" spans="1:1" s="83" customFormat="1" ht="12.75" x14ac:dyDescent="0.2"/>
    <row r="68" spans="1:1" s="83" customFormat="1" ht="12.75" x14ac:dyDescent="0.2"/>
    <row r="69" spans="1:1" s="83" customFormat="1" ht="12.75" x14ac:dyDescent="0.2"/>
    <row r="70" spans="1:1" s="83" customFormat="1" ht="12.75" x14ac:dyDescent="0.2"/>
    <row r="71" spans="1:1" s="83" customFormat="1" ht="12.75" x14ac:dyDescent="0.2"/>
    <row r="72" spans="1:1" s="83" customFormat="1" ht="12.75" x14ac:dyDescent="0.2"/>
    <row r="73" spans="1:1" s="83" customFormat="1" ht="12.75" x14ac:dyDescent="0.2"/>
    <row r="74" spans="1:1" s="83" customFormat="1" ht="12.75" x14ac:dyDescent="0.2"/>
    <row r="75" spans="1:1" s="83" customFormat="1" ht="12.75" x14ac:dyDescent="0.2"/>
    <row r="76" spans="1:1" s="83" customFormat="1" ht="12.75" x14ac:dyDescent="0.2"/>
    <row r="77" spans="1:1" s="83" customFormat="1" ht="12.75" x14ac:dyDescent="0.2"/>
    <row r="78" spans="1:1" s="83" customFormat="1" ht="12.75" x14ac:dyDescent="0.2"/>
    <row r="79" spans="1:1" s="83" customFormat="1" ht="12.75" x14ac:dyDescent="0.2"/>
    <row r="80" spans="1:1" s="83" customFormat="1" ht="12.75" x14ac:dyDescent="0.2">
      <c r="A80" s="3"/>
    </row>
    <row r="81" spans="1:1" s="83" customFormat="1" ht="12.75" x14ac:dyDescent="0.2">
      <c r="A81" s="3"/>
    </row>
    <row r="82" spans="1:1" s="83" customFormat="1" ht="12.75" x14ac:dyDescent="0.2">
      <c r="A82" s="3"/>
    </row>
    <row r="83" spans="1:1" s="83" customFormat="1" ht="12.75" x14ac:dyDescent="0.2">
      <c r="A83" s="3"/>
    </row>
    <row r="84" spans="1:1" s="83" customFormat="1" ht="12.75" x14ac:dyDescent="0.2">
      <c r="A84" s="3"/>
    </row>
    <row r="85" spans="1:1" s="83" customFormat="1" ht="12.75" x14ac:dyDescent="0.2">
      <c r="A85" s="3"/>
    </row>
    <row r="86" spans="1:1" s="83" customFormat="1" ht="12.75" x14ac:dyDescent="0.2"/>
    <row r="87" spans="1:1" s="83" customFormat="1" ht="12.75" x14ac:dyDescent="0.2">
      <c r="A87" s="8"/>
    </row>
    <row r="88" spans="1:1" s="83" customFormat="1" ht="12.75" x14ac:dyDescent="0.2"/>
    <row r="89" spans="1:1" s="83" customFormat="1" ht="12.75" x14ac:dyDescent="0.2"/>
    <row r="90" spans="1:1" s="83" customFormat="1" ht="12.75" x14ac:dyDescent="0.2"/>
    <row r="91" spans="1:1" s="83" customFormat="1" ht="12.75" x14ac:dyDescent="0.2"/>
    <row r="92" spans="1:1" s="83" customFormat="1" ht="12.75" x14ac:dyDescent="0.2"/>
    <row r="93" spans="1:1" s="83" customFormat="1" ht="12.75" x14ac:dyDescent="0.2"/>
    <row r="94" spans="1:1" s="83" customFormat="1" ht="12.75" x14ac:dyDescent="0.2"/>
    <row r="95" spans="1:1" s="83" customFormat="1" ht="12.75" x14ac:dyDescent="0.2"/>
    <row r="96" spans="1:1" s="83" customFormat="1" ht="12.75" x14ac:dyDescent="0.2"/>
    <row r="97" s="83" customFormat="1" ht="12.75" x14ac:dyDescent="0.2"/>
  </sheetData>
  <phoneticPr fontId="24" type="noConversion"/>
  <hyperlinks>
    <hyperlink ref="M1" location="Contents!A1" display="Back" xr:uid="{00000000-0004-0000-0200-000000000000}"/>
    <hyperlink ref="A58" location="Glossary!A1" display="Definition Glossay" xr:uid="{180ADDF4-B723-42D1-9C2D-935BCCBB1FF7}"/>
  </hyperlinks>
  <pageMargins left="0.7" right="0.7" top="0.75" bottom="0.75" header="0.3" footer="0.3"/>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3">
    <pageSetUpPr autoPageBreaks="0"/>
  </sheetPr>
  <dimension ref="A1:AI95"/>
  <sheetViews>
    <sheetView workbookViewId="0">
      <pane ySplit="3" topLeftCell="A4" activePane="bottomLeft" state="frozen"/>
      <selection pane="bottomLeft" activeCell="A18" sqref="A18"/>
    </sheetView>
  </sheetViews>
  <sheetFormatPr defaultRowHeight="15" x14ac:dyDescent="0.25"/>
  <cols>
    <col min="1" max="1" width="8.5703125" style="1" customWidth="1"/>
    <col min="2" max="2" width="13" style="1" customWidth="1"/>
    <col min="3" max="3" width="14.5703125" style="1" customWidth="1"/>
    <col min="4" max="4" width="13" style="1" customWidth="1"/>
    <col min="5" max="5" width="14.5703125" style="1" customWidth="1"/>
    <col min="6" max="6" width="12.85546875" style="1" customWidth="1"/>
    <col min="7" max="7" width="14.5703125" style="1" customWidth="1"/>
    <col min="8" max="8" width="15.42578125" style="1" customWidth="1"/>
    <col min="9" max="9" width="12.42578125" style="1" customWidth="1"/>
    <col min="10" max="10" width="13.7109375" style="1" customWidth="1"/>
    <col min="11" max="11" width="17.7109375" style="1" customWidth="1"/>
    <col min="12" max="17" width="8.85546875" style="1"/>
    <col min="18" max="18" width="8.140625" style="1" customWidth="1"/>
    <col min="19" max="20" width="8.85546875" style="1"/>
    <col min="21" max="21" width="8.42578125" style="1" customWidth="1"/>
    <col min="22" max="24" width="8.85546875" style="1"/>
    <col min="25" max="36" width="6.7109375" style="1" customWidth="1"/>
    <col min="37" max="256" width="8.85546875" style="1"/>
    <col min="257" max="257" width="8.5703125" style="1" customWidth="1"/>
    <col min="258" max="258" width="13" style="1" customWidth="1"/>
    <col min="259" max="259" width="14.5703125" style="1" customWidth="1"/>
    <col min="260" max="260" width="13" style="1" customWidth="1"/>
    <col min="261" max="261" width="14.5703125" style="1" customWidth="1"/>
    <col min="262" max="262" width="12.85546875" style="1" customWidth="1"/>
    <col min="263" max="263" width="14.5703125" style="1" customWidth="1"/>
    <col min="264" max="264" width="15.42578125" style="1" customWidth="1"/>
    <col min="265" max="265" width="12.42578125" style="1" customWidth="1"/>
    <col min="266" max="266" width="13.7109375" style="1" customWidth="1"/>
    <col min="267" max="267" width="17.7109375" style="1" customWidth="1"/>
    <col min="268" max="273" width="8.85546875" style="1"/>
    <col min="274" max="274" width="8.140625" style="1" customWidth="1"/>
    <col min="275" max="276" width="8.85546875" style="1"/>
    <col min="277" max="277" width="8.42578125" style="1" customWidth="1"/>
    <col min="278" max="512" width="8.85546875" style="1"/>
    <col min="513" max="513" width="8.5703125" style="1" customWidth="1"/>
    <col min="514" max="514" width="13" style="1" customWidth="1"/>
    <col min="515" max="515" width="14.5703125" style="1" customWidth="1"/>
    <col min="516" max="516" width="13" style="1" customWidth="1"/>
    <col min="517" max="517" width="14.5703125" style="1" customWidth="1"/>
    <col min="518" max="518" width="12.85546875" style="1" customWidth="1"/>
    <col min="519" max="519" width="14.5703125" style="1" customWidth="1"/>
    <col min="520" max="520" width="15.42578125" style="1" customWidth="1"/>
    <col min="521" max="521" width="12.42578125" style="1" customWidth="1"/>
    <col min="522" max="522" width="13.7109375" style="1" customWidth="1"/>
    <col min="523" max="523" width="17.7109375" style="1" customWidth="1"/>
    <col min="524" max="529" width="8.85546875" style="1"/>
    <col min="530" max="530" width="8.140625" style="1" customWidth="1"/>
    <col min="531" max="532" width="8.85546875" style="1"/>
    <col min="533" max="533" width="8.42578125" style="1" customWidth="1"/>
    <col min="534" max="768" width="8.85546875" style="1"/>
    <col min="769" max="769" width="8.5703125" style="1" customWidth="1"/>
    <col min="770" max="770" width="13" style="1" customWidth="1"/>
    <col min="771" max="771" width="14.5703125" style="1" customWidth="1"/>
    <col min="772" max="772" width="13" style="1" customWidth="1"/>
    <col min="773" max="773" width="14.5703125" style="1" customWidth="1"/>
    <col min="774" max="774" width="12.85546875" style="1" customWidth="1"/>
    <col min="775" max="775" width="14.5703125" style="1" customWidth="1"/>
    <col min="776" max="776" width="15.42578125" style="1" customWidth="1"/>
    <col min="777" max="777" width="12.42578125" style="1" customWidth="1"/>
    <col min="778" max="778" width="13.7109375" style="1" customWidth="1"/>
    <col min="779" max="779" width="17.7109375" style="1" customWidth="1"/>
    <col min="780" max="785" width="8.85546875" style="1"/>
    <col min="786" max="786" width="8.140625" style="1" customWidth="1"/>
    <col min="787" max="788" width="8.85546875" style="1"/>
    <col min="789" max="789" width="8.42578125" style="1" customWidth="1"/>
    <col min="790" max="1024" width="8.85546875" style="1"/>
    <col min="1025" max="1025" width="8.5703125" style="1" customWidth="1"/>
    <col min="1026" max="1026" width="13" style="1" customWidth="1"/>
    <col min="1027" max="1027" width="14.5703125" style="1" customWidth="1"/>
    <col min="1028" max="1028" width="13" style="1" customWidth="1"/>
    <col min="1029" max="1029" width="14.5703125" style="1" customWidth="1"/>
    <col min="1030" max="1030" width="12.85546875" style="1" customWidth="1"/>
    <col min="1031" max="1031" width="14.5703125" style="1" customWidth="1"/>
    <col min="1032" max="1032" width="15.42578125" style="1" customWidth="1"/>
    <col min="1033" max="1033" width="12.42578125" style="1" customWidth="1"/>
    <col min="1034" max="1034" width="13.7109375" style="1" customWidth="1"/>
    <col min="1035" max="1035" width="17.7109375" style="1" customWidth="1"/>
    <col min="1036" max="1041" width="8.85546875" style="1"/>
    <col min="1042" max="1042" width="8.140625" style="1" customWidth="1"/>
    <col min="1043" max="1044" width="8.85546875" style="1"/>
    <col min="1045" max="1045" width="8.42578125" style="1" customWidth="1"/>
    <col min="1046" max="1280" width="8.85546875" style="1"/>
    <col min="1281" max="1281" width="8.5703125" style="1" customWidth="1"/>
    <col min="1282" max="1282" width="13" style="1" customWidth="1"/>
    <col min="1283" max="1283" width="14.5703125" style="1" customWidth="1"/>
    <col min="1284" max="1284" width="13" style="1" customWidth="1"/>
    <col min="1285" max="1285" width="14.5703125" style="1" customWidth="1"/>
    <col min="1286" max="1286" width="12.85546875" style="1" customWidth="1"/>
    <col min="1287" max="1287" width="14.5703125" style="1" customWidth="1"/>
    <col min="1288" max="1288" width="15.42578125" style="1" customWidth="1"/>
    <col min="1289" max="1289" width="12.42578125" style="1" customWidth="1"/>
    <col min="1290" max="1290" width="13.7109375" style="1" customWidth="1"/>
    <col min="1291" max="1291" width="17.7109375" style="1" customWidth="1"/>
    <col min="1292" max="1297" width="8.85546875" style="1"/>
    <col min="1298" max="1298" width="8.140625" style="1" customWidth="1"/>
    <col min="1299" max="1300" width="8.85546875" style="1"/>
    <col min="1301" max="1301" width="8.42578125" style="1" customWidth="1"/>
    <col min="1302" max="1536" width="8.85546875" style="1"/>
    <col min="1537" max="1537" width="8.5703125" style="1" customWidth="1"/>
    <col min="1538" max="1538" width="13" style="1" customWidth="1"/>
    <col min="1539" max="1539" width="14.5703125" style="1" customWidth="1"/>
    <col min="1540" max="1540" width="13" style="1" customWidth="1"/>
    <col min="1541" max="1541" width="14.5703125" style="1" customWidth="1"/>
    <col min="1542" max="1542" width="12.85546875" style="1" customWidth="1"/>
    <col min="1543" max="1543" width="14.5703125" style="1" customWidth="1"/>
    <col min="1544" max="1544" width="15.42578125" style="1" customWidth="1"/>
    <col min="1545" max="1545" width="12.42578125" style="1" customWidth="1"/>
    <col min="1546" max="1546" width="13.7109375" style="1" customWidth="1"/>
    <col min="1547" max="1547" width="17.7109375" style="1" customWidth="1"/>
    <col min="1548" max="1553" width="8.85546875" style="1"/>
    <col min="1554" max="1554" width="8.140625" style="1" customWidth="1"/>
    <col min="1555" max="1556" width="8.85546875" style="1"/>
    <col min="1557" max="1557" width="8.42578125" style="1" customWidth="1"/>
    <col min="1558" max="1792" width="8.85546875" style="1"/>
    <col min="1793" max="1793" width="8.5703125" style="1" customWidth="1"/>
    <col min="1794" max="1794" width="13" style="1" customWidth="1"/>
    <col min="1795" max="1795" width="14.5703125" style="1" customWidth="1"/>
    <col min="1796" max="1796" width="13" style="1" customWidth="1"/>
    <col min="1797" max="1797" width="14.5703125" style="1" customWidth="1"/>
    <col min="1798" max="1798" width="12.85546875" style="1" customWidth="1"/>
    <col min="1799" max="1799" width="14.5703125" style="1" customWidth="1"/>
    <col min="1800" max="1800" width="15.42578125" style="1" customWidth="1"/>
    <col min="1801" max="1801" width="12.42578125" style="1" customWidth="1"/>
    <col min="1802" max="1802" width="13.7109375" style="1" customWidth="1"/>
    <col min="1803" max="1803" width="17.7109375" style="1" customWidth="1"/>
    <col min="1804" max="1809" width="8.85546875" style="1"/>
    <col min="1810" max="1810" width="8.140625" style="1" customWidth="1"/>
    <col min="1811" max="1812" width="8.85546875" style="1"/>
    <col min="1813" max="1813" width="8.42578125" style="1" customWidth="1"/>
    <col min="1814" max="2048" width="8.85546875" style="1"/>
    <col min="2049" max="2049" width="8.5703125" style="1" customWidth="1"/>
    <col min="2050" max="2050" width="13" style="1" customWidth="1"/>
    <col min="2051" max="2051" width="14.5703125" style="1" customWidth="1"/>
    <col min="2052" max="2052" width="13" style="1" customWidth="1"/>
    <col min="2053" max="2053" width="14.5703125" style="1" customWidth="1"/>
    <col min="2054" max="2054" width="12.85546875" style="1" customWidth="1"/>
    <col min="2055" max="2055" width="14.5703125" style="1" customWidth="1"/>
    <col min="2056" max="2056" width="15.42578125" style="1" customWidth="1"/>
    <col min="2057" max="2057" width="12.42578125" style="1" customWidth="1"/>
    <col min="2058" max="2058" width="13.7109375" style="1" customWidth="1"/>
    <col min="2059" max="2059" width="17.7109375" style="1" customWidth="1"/>
    <col min="2060" max="2065" width="8.85546875" style="1"/>
    <col min="2066" max="2066" width="8.140625" style="1" customWidth="1"/>
    <col min="2067" max="2068" width="8.85546875" style="1"/>
    <col min="2069" max="2069" width="8.42578125" style="1" customWidth="1"/>
    <col min="2070" max="2304" width="8.85546875" style="1"/>
    <col min="2305" max="2305" width="8.5703125" style="1" customWidth="1"/>
    <col min="2306" max="2306" width="13" style="1" customWidth="1"/>
    <col min="2307" max="2307" width="14.5703125" style="1" customWidth="1"/>
    <col min="2308" max="2308" width="13" style="1" customWidth="1"/>
    <col min="2309" max="2309" width="14.5703125" style="1" customWidth="1"/>
    <col min="2310" max="2310" width="12.85546875" style="1" customWidth="1"/>
    <col min="2311" max="2311" width="14.5703125" style="1" customWidth="1"/>
    <col min="2312" max="2312" width="15.42578125" style="1" customWidth="1"/>
    <col min="2313" max="2313" width="12.42578125" style="1" customWidth="1"/>
    <col min="2314" max="2314" width="13.7109375" style="1" customWidth="1"/>
    <col min="2315" max="2315" width="17.7109375" style="1" customWidth="1"/>
    <col min="2316" max="2321" width="8.85546875" style="1"/>
    <col min="2322" max="2322" width="8.140625" style="1" customWidth="1"/>
    <col min="2323" max="2324" width="8.85546875" style="1"/>
    <col min="2325" max="2325" width="8.42578125" style="1" customWidth="1"/>
    <col min="2326" max="2560" width="8.85546875" style="1"/>
    <col min="2561" max="2561" width="8.5703125" style="1" customWidth="1"/>
    <col min="2562" max="2562" width="13" style="1" customWidth="1"/>
    <col min="2563" max="2563" width="14.5703125" style="1" customWidth="1"/>
    <col min="2564" max="2564" width="13" style="1" customWidth="1"/>
    <col min="2565" max="2565" width="14.5703125" style="1" customWidth="1"/>
    <col min="2566" max="2566" width="12.85546875" style="1" customWidth="1"/>
    <col min="2567" max="2567" width="14.5703125" style="1" customWidth="1"/>
    <col min="2568" max="2568" width="15.42578125" style="1" customWidth="1"/>
    <col min="2569" max="2569" width="12.42578125" style="1" customWidth="1"/>
    <col min="2570" max="2570" width="13.7109375" style="1" customWidth="1"/>
    <col min="2571" max="2571" width="17.7109375" style="1" customWidth="1"/>
    <col min="2572" max="2577" width="8.85546875" style="1"/>
    <col min="2578" max="2578" width="8.140625" style="1" customWidth="1"/>
    <col min="2579" max="2580" width="8.85546875" style="1"/>
    <col min="2581" max="2581" width="8.42578125" style="1" customWidth="1"/>
    <col min="2582" max="2816" width="8.85546875" style="1"/>
    <col min="2817" max="2817" width="8.5703125" style="1" customWidth="1"/>
    <col min="2818" max="2818" width="13" style="1" customWidth="1"/>
    <col min="2819" max="2819" width="14.5703125" style="1" customWidth="1"/>
    <col min="2820" max="2820" width="13" style="1" customWidth="1"/>
    <col min="2821" max="2821" width="14.5703125" style="1" customWidth="1"/>
    <col min="2822" max="2822" width="12.85546875" style="1" customWidth="1"/>
    <col min="2823" max="2823" width="14.5703125" style="1" customWidth="1"/>
    <col min="2824" max="2824" width="15.42578125" style="1" customWidth="1"/>
    <col min="2825" max="2825" width="12.42578125" style="1" customWidth="1"/>
    <col min="2826" max="2826" width="13.7109375" style="1" customWidth="1"/>
    <col min="2827" max="2827" width="17.7109375" style="1" customWidth="1"/>
    <col min="2828" max="2833" width="8.85546875" style="1"/>
    <col min="2834" max="2834" width="8.140625" style="1" customWidth="1"/>
    <col min="2835" max="2836" width="8.85546875" style="1"/>
    <col min="2837" max="2837" width="8.42578125" style="1" customWidth="1"/>
    <col min="2838" max="3072" width="8.85546875" style="1"/>
    <col min="3073" max="3073" width="8.5703125" style="1" customWidth="1"/>
    <col min="3074" max="3074" width="13" style="1" customWidth="1"/>
    <col min="3075" max="3075" width="14.5703125" style="1" customWidth="1"/>
    <col min="3076" max="3076" width="13" style="1" customWidth="1"/>
    <col min="3077" max="3077" width="14.5703125" style="1" customWidth="1"/>
    <col min="3078" max="3078" width="12.85546875" style="1" customWidth="1"/>
    <col min="3079" max="3079" width="14.5703125" style="1" customWidth="1"/>
    <col min="3080" max="3080" width="15.42578125" style="1" customWidth="1"/>
    <col min="3081" max="3081" width="12.42578125" style="1" customWidth="1"/>
    <col min="3082" max="3082" width="13.7109375" style="1" customWidth="1"/>
    <col min="3083" max="3083" width="17.7109375" style="1" customWidth="1"/>
    <col min="3084" max="3089" width="8.85546875" style="1"/>
    <col min="3090" max="3090" width="8.140625" style="1" customWidth="1"/>
    <col min="3091" max="3092" width="8.85546875" style="1"/>
    <col min="3093" max="3093" width="8.42578125" style="1" customWidth="1"/>
    <col min="3094" max="3328" width="8.85546875" style="1"/>
    <col min="3329" max="3329" width="8.5703125" style="1" customWidth="1"/>
    <col min="3330" max="3330" width="13" style="1" customWidth="1"/>
    <col min="3331" max="3331" width="14.5703125" style="1" customWidth="1"/>
    <col min="3332" max="3332" width="13" style="1" customWidth="1"/>
    <col min="3333" max="3333" width="14.5703125" style="1" customWidth="1"/>
    <col min="3334" max="3334" width="12.85546875" style="1" customWidth="1"/>
    <col min="3335" max="3335" width="14.5703125" style="1" customWidth="1"/>
    <col min="3336" max="3336" width="15.42578125" style="1" customWidth="1"/>
    <col min="3337" max="3337" width="12.42578125" style="1" customWidth="1"/>
    <col min="3338" max="3338" width="13.7109375" style="1" customWidth="1"/>
    <col min="3339" max="3339" width="17.7109375" style="1" customWidth="1"/>
    <col min="3340" max="3345" width="8.85546875" style="1"/>
    <col min="3346" max="3346" width="8.140625" style="1" customWidth="1"/>
    <col min="3347" max="3348" width="8.85546875" style="1"/>
    <col min="3349" max="3349" width="8.42578125" style="1" customWidth="1"/>
    <col min="3350" max="3584" width="8.85546875" style="1"/>
    <col min="3585" max="3585" width="8.5703125" style="1" customWidth="1"/>
    <col min="3586" max="3586" width="13" style="1" customWidth="1"/>
    <col min="3587" max="3587" width="14.5703125" style="1" customWidth="1"/>
    <col min="3588" max="3588" width="13" style="1" customWidth="1"/>
    <col min="3589" max="3589" width="14.5703125" style="1" customWidth="1"/>
    <col min="3590" max="3590" width="12.85546875" style="1" customWidth="1"/>
    <col min="3591" max="3591" width="14.5703125" style="1" customWidth="1"/>
    <col min="3592" max="3592" width="15.42578125" style="1" customWidth="1"/>
    <col min="3593" max="3593" width="12.42578125" style="1" customWidth="1"/>
    <col min="3594" max="3594" width="13.7109375" style="1" customWidth="1"/>
    <col min="3595" max="3595" width="17.7109375" style="1" customWidth="1"/>
    <col min="3596" max="3601" width="8.85546875" style="1"/>
    <col min="3602" max="3602" width="8.140625" style="1" customWidth="1"/>
    <col min="3603" max="3604" width="8.85546875" style="1"/>
    <col min="3605" max="3605" width="8.42578125" style="1" customWidth="1"/>
    <col min="3606" max="3840" width="8.85546875" style="1"/>
    <col min="3841" max="3841" width="8.5703125" style="1" customWidth="1"/>
    <col min="3842" max="3842" width="13" style="1" customWidth="1"/>
    <col min="3843" max="3843" width="14.5703125" style="1" customWidth="1"/>
    <col min="3844" max="3844" width="13" style="1" customWidth="1"/>
    <col min="3845" max="3845" width="14.5703125" style="1" customWidth="1"/>
    <col min="3846" max="3846" width="12.85546875" style="1" customWidth="1"/>
    <col min="3847" max="3847" width="14.5703125" style="1" customWidth="1"/>
    <col min="3848" max="3848" width="15.42578125" style="1" customWidth="1"/>
    <col min="3849" max="3849" width="12.42578125" style="1" customWidth="1"/>
    <col min="3850" max="3850" width="13.7109375" style="1" customWidth="1"/>
    <col min="3851" max="3851" width="17.7109375" style="1" customWidth="1"/>
    <col min="3852" max="3857" width="8.85546875" style="1"/>
    <col min="3858" max="3858" width="8.140625" style="1" customWidth="1"/>
    <col min="3859" max="3860" width="8.85546875" style="1"/>
    <col min="3861" max="3861" width="8.42578125" style="1" customWidth="1"/>
    <col min="3862" max="4096" width="8.85546875" style="1"/>
    <col min="4097" max="4097" width="8.5703125" style="1" customWidth="1"/>
    <col min="4098" max="4098" width="13" style="1" customWidth="1"/>
    <col min="4099" max="4099" width="14.5703125" style="1" customWidth="1"/>
    <col min="4100" max="4100" width="13" style="1" customWidth="1"/>
    <col min="4101" max="4101" width="14.5703125" style="1" customWidth="1"/>
    <col min="4102" max="4102" width="12.85546875" style="1" customWidth="1"/>
    <col min="4103" max="4103" width="14.5703125" style="1" customWidth="1"/>
    <col min="4104" max="4104" width="15.42578125" style="1" customWidth="1"/>
    <col min="4105" max="4105" width="12.42578125" style="1" customWidth="1"/>
    <col min="4106" max="4106" width="13.7109375" style="1" customWidth="1"/>
    <col min="4107" max="4107" width="17.7109375" style="1" customWidth="1"/>
    <col min="4108" max="4113" width="8.85546875" style="1"/>
    <col min="4114" max="4114" width="8.140625" style="1" customWidth="1"/>
    <col min="4115" max="4116" width="8.85546875" style="1"/>
    <col min="4117" max="4117" width="8.42578125" style="1" customWidth="1"/>
    <col min="4118" max="4352" width="8.85546875" style="1"/>
    <col min="4353" max="4353" width="8.5703125" style="1" customWidth="1"/>
    <col min="4354" max="4354" width="13" style="1" customWidth="1"/>
    <col min="4355" max="4355" width="14.5703125" style="1" customWidth="1"/>
    <col min="4356" max="4356" width="13" style="1" customWidth="1"/>
    <col min="4357" max="4357" width="14.5703125" style="1" customWidth="1"/>
    <col min="4358" max="4358" width="12.85546875" style="1" customWidth="1"/>
    <col min="4359" max="4359" width="14.5703125" style="1" customWidth="1"/>
    <col min="4360" max="4360" width="15.42578125" style="1" customWidth="1"/>
    <col min="4361" max="4361" width="12.42578125" style="1" customWidth="1"/>
    <col min="4362" max="4362" width="13.7109375" style="1" customWidth="1"/>
    <col min="4363" max="4363" width="17.7109375" style="1" customWidth="1"/>
    <col min="4364" max="4369" width="8.85546875" style="1"/>
    <col min="4370" max="4370" width="8.140625" style="1" customWidth="1"/>
    <col min="4371" max="4372" width="8.85546875" style="1"/>
    <col min="4373" max="4373" width="8.42578125" style="1" customWidth="1"/>
    <col min="4374" max="4608" width="8.85546875" style="1"/>
    <col min="4609" max="4609" width="8.5703125" style="1" customWidth="1"/>
    <col min="4610" max="4610" width="13" style="1" customWidth="1"/>
    <col min="4611" max="4611" width="14.5703125" style="1" customWidth="1"/>
    <col min="4612" max="4612" width="13" style="1" customWidth="1"/>
    <col min="4613" max="4613" width="14.5703125" style="1" customWidth="1"/>
    <col min="4614" max="4614" width="12.85546875" style="1" customWidth="1"/>
    <col min="4615" max="4615" width="14.5703125" style="1" customWidth="1"/>
    <col min="4616" max="4616" width="15.42578125" style="1" customWidth="1"/>
    <col min="4617" max="4617" width="12.42578125" style="1" customWidth="1"/>
    <col min="4618" max="4618" width="13.7109375" style="1" customWidth="1"/>
    <col min="4619" max="4619" width="17.7109375" style="1" customWidth="1"/>
    <col min="4620" max="4625" width="8.85546875" style="1"/>
    <col min="4626" max="4626" width="8.140625" style="1" customWidth="1"/>
    <col min="4627" max="4628" width="8.85546875" style="1"/>
    <col min="4629" max="4629" width="8.42578125" style="1" customWidth="1"/>
    <col min="4630" max="4864" width="8.85546875" style="1"/>
    <col min="4865" max="4865" width="8.5703125" style="1" customWidth="1"/>
    <col min="4866" max="4866" width="13" style="1" customWidth="1"/>
    <col min="4867" max="4867" width="14.5703125" style="1" customWidth="1"/>
    <col min="4868" max="4868" width="13" style="1" customWidth="1"/>
    <col min="4869" max="4869" width="14.5703125" style="1" customWidth="1"/>
    <col min="4870" max="4870" width="12.85546875" style="1" customWidth="1"/>
    <col min="4871" max="4871" width="14.5703125" style="1" customWidth="1"/>
    <col min="4872" max="4872" width="15.42578125" style="1" customWidth="1"/>
    <col min="4873" max="4873" width="12.42578125" style="1" customWidth="1"/>
    <col min="4874" max="4874" width="13.7109375" style="1" customWidth="1"/>
    <col min="4875" max="4875" width="17.7109375" style="1" customWidth="1"/>
    <col min="4876" max="4881" width="8.85546875" style="1"/>
    <col min="4882" max="4882" width="8.140625" style="1" customWidth="1"/>
    <col min="4883" max="4884" width="8.85546875" style="1"/>
    <col min="4885" max="4885" width="8.42578125" style="1" customWidth="1"/>
    <col min="4886" max="5120" width="8.85546875" style="1"/>
    <col min="5121" max="5121" width="8.5703125" style="1" customWidth="1"/>
    <col min="5122" max="5122" width="13" style="1" customWidth="1"/>
    <col min="5123" max="5123" width="14.5703125" style="1" customWidth="1"/>
    <col min="5124" max="5124" width="13" style="1" customWidth="1"/>
    <col min="5125" max="5125" width="14.5703125" style="1" customWidth="1"/>
    <col min="5126" max="5126" width="12.85546875" style="1" customWidth="1"/>
    <col min="5127" max="5127" width="14.5703125" style="1" customWidth="1"/>
    <col min="5128" max="5128" width="15.42578125" style="1" customWidth="1"/>
    <col min="5129" max="5129" width="12.42578125" style="1" customWidth="1"/>
    <col min="5130" max="5130" width="13.7109375" style="1" customWidth="1"/>
    <col min="5131" max="5131" width="17.7109375" style="1" customWidth="1"/>
    <col min="5132" max="5137" width="8.85546875" style="1"/>
    <col min="5138" max="5138" width="8.140625" style="1" customWidth="1"/>
    <col min="5139" max="5140" width="8.85546875" style="1"/>
    <col min="5141" max="5141" width="8.42578125" style="1" customWidth="1"/>
    <col min="5142" max="5376" width="8.85546875" style="1"/>
    <col min="5377" max="5377" width="8.5703125" style="1" customWidth="1"/>
    <col min="5378" max="5378" width="13" style="1" customWidth="1"/>
    <col min="5379" max="5379" width="14.5703125" style="1" customWidth="1"/>
    <col min="5380" max="5380" width="13" style="1" customWidth="1"/>
    <col min="5381" max="5381" width="14.5703125" style="1" customWidth="1"/>
    <col min="5382" max="5382" width="12.85546875" style="1" customWidth="1"/>
    <col min="5383" max="5383" width="14.5703125" style="1" customWidth="1"/>
    <col min="5384" max="5384" width="15.42578125" style="1" customWidth="1"/>
    <col min="5385" max="5385" width="12.42578125" style="1" customWidth="1"/>
    <col min="5386" max="5386" width="13.7109375" style="1" customWidth="1"/>
    <col min="5387" max="5387" width="17.7109375" style="1" customWidth="1"/>
    <col min="5388" max="5393" width="8.85546875" style="1"/>
    <col min="5394" max="5394" width="8.140625" style="1" customWidth="1"/>
    <col min="5395" max="5396" width="8.85546875" style="1"/>
    <col min="5397" max="5397" width="8.42578125" style="1" customWidth="1"/>
    <col min="5398" max="5632" width="8.85546875" style="1"/>
    <col min="5633" max="5633" width="8.5703125" style="1" customWidth="1"/>
    <col min="5634" max="5634" width="13" style="1" customWidth="1"/>
    <col min="5635" max="5635" width="14.5703125" style="1" customWidth="1"/>
    <col min="5636" max="5636" width="13" style="1" customWidth="1"/>
    <col min="5637" max="5637" width="14.5703125" style="1" customWidth="1"/>
    <col min="5638" max="5638" width="12.85546875" style="1" customWidth="1"/>
    <col min="5639" max="5639" width="14.5703125" style="1" customWidth="1"/>
    <col min="5640" max="5640" width="15.42578125" style="1" customWidth="1"/>
    <col min="5641" max="5641" width="12.42578125" style="1" customWidth="1"/>
    <col min="5642" max="5642" width="13.7109375" style="1" customWidth="1"/>
    <col min="5643" max="5643" width="17.7109375" style="1" customWidth="1"/>
    <col min="5644" max="5649" width="8.85546875" style="1"/>
    <col min="5650" max="5650" width="8.140625" style="1" customWidth="1"/>
    <col min="5651" max="5652" width="8.85546875" style="1"/>
    <col min="5653" max="5653" width="8.42578125" style="1" customWidth="1"/>
    <col min="5654" max="5888" width="8.85546875" style="1"/>
    <col min="5889" max="5889" width="8.5703125" style="1" customWidth="1"/>
    <col min="5890" max="5890" width="13" style="1" customWidth="1"/>
    <col min="5891" max="5891" width="14.5703125" style="1" customWidth="1"/>
    <col min="5892" max="5892" width="13" style="1" customWidth="1"/>
    <col min="5893" max="5893" width="14.5703125" style="1" customWidth="1"/>
    <col min="5894" max="5894" width="12.85546875" style="1" customWidth="1"/>
    <col min="5895" max="5895" width="14.5703125" style="1" customWidth="1"/>
    <col min="5896" max="5896" width="15.42578125" style="1" customWidth="1"/>
    <col min="5897" max="5897" width="12.42578125" style="1" customWidth="1"/>
    <col min="5898" max="5898" width="13.7109375" style="1" customWidth="1"/>
    <col min="5899" max="5899" width="17.7109375" style="1" customWidth="1"/>
    <col min="5900" max="5905" width="8.85546875" style="1"/>
    <col min="5906" max="5906" width="8.140625" style="1" customWidth="1"/>
    <col min="5907" max="5908" width="8.85546875" style="1"/>
    <col min="5909" max="5909" width="8.42578125" style="1" customWidth="1"/>
    <col min="5910" max="6144" width="8.85546875" style="1"/>
    <col min="6145" max="6145" width="8.5703125" style="1" customWidth="1"/>
    <col min="6146" max="6146" width="13" style="1" customWidth="1"/>
    <col min="6147" max="6147" width="14.5703125" style="1" customWidth="1"/>
    <col min="6148" max="6148" width="13" style="1" customWidth="1"/>
    <col min="6149" max="6149" width="14.5703125" style="1" customWidth="1"/>
    <col min="6150" max="6150" width="12.85546875" style="1" customWidth="1"/>
    <col min="6151" max="6151" width="14.5703125" style="1" customWidth="1"/>
    <col min="6152" max="6152" width="15.42578125" style="1" customWidth="1"/>
    <col min="6153" max="6153" width="12.42578125" style="1" customWidth="1"/>
    <col min="6154" max="6154" width="13.7109375" style="1" customWidth="1"/>
    <col min="6155" max="6155" width="17.7109375" style="1" customWidth="1"/>
    <col min="6156" max="6161" width="8.85546875" style="1"/>
    <col min="6162" max="6162" width="8.140625" style="1" customWidth="1"/>
    <col min="6163" max="6164" width="8.85546875" style="1"/>
    <col min="6165" max="6165" width="8.42578125" style="1" customWidth="1"/>
    <col min="6166" max="6400" width="8.85546875" style="1"/>
    <col min="6401" max="6401" width="8.5703125" style="1" customWidth="1"/>
    <col min="6402" max="6402" width="13" style="1" customWidth="1"/>
    <col min="6403" max="6403" width="14.5703125" style="1" customWidth="1"/>
    <col min="6404" max="6404" width="13" style="1" customWidth="1"/>
    <col min="6405" max="6405" width="14.5703125" style="1" customWidth="1"/>
    <col min="6406" max="6406" width="12.85546875" style="1" customWidth="1"/>
    <col min="6407" max="6407" width="14.5703125" style="1" customWidth="1"/>
    <col min="6408" max="6408" width="15.42578125" style="1" customWidth="1"/>
    <col min="6409" max="6409" width="12.42578125" style="1" customWidth="1"/>
    <col min="6410" max="6410" width="13.7109375" style="1" customWidth="1"/>
    <col min="6411" max="6411" width="17.7109375" style="1" customWidth="1"/>
    <col min="6412" max="6417" width="8.85546875" style="1"/>
    <col min="6418" max="6418" width="8.140625" style="1" customWidth="1"/>
    <col min="6419" max="6420" width="8.85546875" style="1"/>
    <col min="6421" max="6421" width="8.42578125" style="1" customWidth="1"/>
    <col min="6422" max="6656" width="8.85546875" style="1"/>
    <col min="6657" max="6657" width="8.5703125" style="1" customWidth="1"/>
    <col min="6658" max="6658" width="13" style="1" customWidth="1"/>
    <col min="6659" max="6659" width="14.5703125" style="1" customWidth="1"/>
    <col min="6660" max="6660" width="13" style="1" customWidth="1"/>
    <col min="6661" max="6661" width="14.5703125" style="1" customWidth="1"/>
    <col min="6662" max="6662" width="12.85546875" style="1" customWidth="1"/>
    <col min="6663" max="6663" width="14.5703125" style="1" customWidth="1"/>
    <col min="6664" max="6664" width="15.42578125" style="1" customWidth="1"/>
    <col min="6665" max="6665" width="12.42578125" style="1" customWidth="1"/>
    <col min="6666" max="6666" width="13.7109375" style="1" customWidth="1"/>
    <col min="6667" max="6667" width="17.7109375" style="1" customWidth="1"/>
    <col min="6668" max="6673" width="8.85546875" style="1"/>
    <col min="6674" max="6674" width="8.140625" style="1" customWidth="1"/>
    <col min="6675" max="6676" width="8.85546875" style="1"/>
    <col min="6677" max="6677" width="8.42578125" style="1" customWidth="1"/>
    <col min="6678" max="6912" width="8.85546875" style="1"/>
    <col min="6913" max="6913" width="8.5703125" style="1" customWidth="1"/>
    <col min="6914" max="6914" width="13" style="1" customWidth="1"/>
    <col min="6915" max="6915" width="14.5703125" style="1" customWidth="1"/>
    <col min="6916" max="6916" width="13" style="1" customWidth="1"/>
    <col min="6917" max="6917" width="14.5703125" style="1" customWidth="1"/>
    <col min="6918" max="6918" width="12.85546875" style="1" customWidth="1"/>
    <col min="6919" max="6919" width="14.5703125" style="1" customWidth="1"/>
    <col min="6920" max="6920" width="15.42578125" style="1" customWidth="1"/>
    <col min="6921" max="6921" width="12.42578125" style="1" customWidth="1"/>
    <col min="6922" max="6922" width="13.7109375" style="1" customWidth="1"/>
    <col min="6923" max="6923" width="17.7109375" style="1" customWidth="1"/>
    <col min="6924" max="6929" width="8.85546875" style="1"/>
    <col min="6930" max="6930" width="8.140625" style="1" customWidth="1"/>
    <col min="6931" max="6932" width="8.85546875" style="1"/>
    <col min="6933" max="6933" width="8.42578125" style="1" customWidth="1"/>
    <col min="6934" max="7168" width="8.85546875" style="1"/>
    <col min="7169" max="7169" width="8.5703125" style="1" customWidth="1"/>
    <col min="7170" max="7170" width="13" style="1" customWidth="1"/>
    <col min="7171" max="7171" width="14.5703125" style="1" customWidth="1"/>
    <col min="7172" max="7172" width="13" style="1" customWidth="1"/>
    <col min="7173" max="7173" width="14.5703125" style="1" customWidth="1"/>
    <col min="7174" max="7174" width="12.85546875" style="1" customWidth="1"/>
    <col min="7175" max="7175" width="14.5703125" style="1" customWidth="1"/>
    <col min="7176" max="7176" width="15.42578125" style="1" customWidth="1"/>
    <col min="7177" max="7177" width="12.42578125" style="1" customWidth="1"/>
    <col min="7178" max="7178" width="13.7109375" style="1" customWidth="1"/>
    <col min="7179" max="7179" width="17.7109375" style="1" customWidth="1"/>
    <col min="7180" max="7185" width="8.85546875" style="1"/>
    <col min="7186" max="7186" width="8.140625" style="1" customWidth="1"/>
    <col min="7187" max="7188" width="8.85546875" style="1"/>
    <col min="7189" max="7189" width="8.42578125" style="1" customWidth="1"/>
    <col min="7190" max="7424" width="8.85546875" style="1"/>
    <col min="7425" max="7425" width="8.5703125" style="1" customWidth="1"/>
    <col min="7426" max="7426" width="13" style="1" customWidth="1"/>
    <col min="7427" max="7427" width="14.5703125" style="1" customWidth="1"/>
    <col min="7428" max="7428" width="13" style="1" customWidth="1"/>
    <col min="7429" max="7429" width="14.5703125" style="1" customWidth="1"/>
    <col min="7430" max="7430" width="12.85546875" style="1" customWidth="1"/>
    <col min="7431" max="7431" width="14.5703125" style="1" customWidth="1"/>
    <col min="7432" max="7432" width="15.42578125" style="1" customWidth="1"/>
    <col min="7433" max="7433" width="12.42578125" style="1" customWidth="1"/>
    <col min="7434" max="7434" width="13.7109375" style="1" customWidth="1"/>
    <col min="7435" max="7435" width="17.7109375" style="1" customWidth="1"/>
    <col min="7436" max="7441" width="8.85546875" style="1"/>
    <col min="7442" max="7442" width="8.140625" style="1" customWidth="1"/>
    <col min="7443" max="7444" width="8.85546875" style="1"/>
    <col min="7445" max="7445" width="8.42578125" style="1" customWidth="1"/>
    <col min="7446" max="7680" width="8.85546875" style="1"/>
    <col min="7681" max="7681" width="8.5703125" style="1" customWidth="1"/>
    <col min="7682" max="7682" width="13" style="1" customWidth="1"/>
    <col min="7683" max="7683" width="14.5703125" style="1" customWidth="1"/>
    <col min="7684" max="7684" width="13" style="1" customWidth="1"/>
    <col min="7685" max="7685" width="14.5703125" style="1" customWidth="1"/>
    <col min="7686" max="7686" width="12.85546875" style="1" customWidth="1"/>
    <col min="7687" max="7687" width="14.5703125" style="1" customWidth="1"/>
    <col min="7688" max="7688" width="15.42578125" style="1" customWidth="1"/>
    <col min="7689" max="7689" width="12.42578125" style="1" customWidth="1"/>
    <col min="7690" max="7690" width="13.7109375" style="1" customWidth="1"/>
    <col min="7691" max="7691" width="17.7109375" style="1" customWidth="1"/>
    <col min="7692" max="7697" width="8.85546875" style="1"/>
    <col min="7698" max="7698" width="8.140625" style="1" customWidth="1"/>
    <col min="7699" max="7700" width="8.85546875" style="1"/>
    <col min="7701" max="7701" width="8.42578125" style="1" customWidth="1"/>
    <col min="7702" max="7936" width="8.85546875" style="1"/>
    <col min="7937" max="7937" width="8.5703125" style="1" customWidth="1"/>
    <col min="7938" max="7938" width="13" style="1" customWidth="1"/>
    <col min="7939" max="7939" width="14.5703125" style="1" customWidth="1"/>
    <col min="7940" max="7940" width="13" style="1" customWidth="1"/>
    <col min="7941" max="7941" width="14.5703125" style="1" customWidth="1"/>
    <col min="7942" max="7942" width="12.85546875" style="1" customWidth="1"/>
    <col min="7943" max="7943" width="14.5703125" style="1" customWidth="1"/>
    <col min="7944" max="7944" width="15.42578125" style="1" customWidth="1"/>
    <col min="7945" max="7945" width="12.42578125" style="1" customWidth="1"/>
    <col min="7946" max="7946" width="13.7109375" style="1" customWidth="1"/>
    <col min="7947" max="7947" width="17.7109375" style="1" customWidth="1"/>
    <col min="7948" max="7953" width="8.85546875" style="1"/>
    <col min="7954" max="7954" width="8.140625" style="1" customWidth="1"/>
    <col min="7955" max="7956" width="8.85546875" style="1"/>
    <col min="7957" max="7957" width="8.42578125" style="1" customWidth="1"/>
    <col min="7958" max="8192" width="8.85546875" style="1"/>
    <col min="8193" max="8193" width="8.5703125" style="1" customWidth="1"/>
    <col min="8194" max="8194" width="13" style="1" customWidth="1"/>
    <col min="8195" max="8195" width="14.5703125" style="1" customWidth="1"/>
    <col min="8196" max="8196" width="13" style="1" customWidth="1"/>
    <col min="8197" max="8197" width="14.5703125" style="1" customWidth="1"/>
    <col min="8198" max="8198" width="12.85546875" style="1" customWidth="1"/>
    <col min="8199" max="8199" width="14.5703125" style="1" customWidth="1"/>
    <col min="8200" max="8200" width="15.42578125" style="1" customWidth="1"/>
    <col min="8201" max="8201" width="12.42578125" style="1" customWidth="1"/>
    <col min="8202" max="8202" width="13.7109375" style="1" customWidth="1"/>
    <col min="8203" max="8203" width="17.7109375" style="1" customWidth="1"/>
    <col min="8204" max="8209" width="8.85546875" style="1"/>
    <col min="8210" max="8210" width="8.140625" style="1" customWidth="1"/>
    <col min="8211" max="8212" width="8.85546875" style="1"/>
    <col min="8213" max="8213" width="8.42578125" style="1" customWidth="1"/>
    <col min="8214" max="8448" width="8.85546875" style="1"/>
    <col min="8449" max="8449" width="8.5703125" style="1" customWidth="1"/>
    <col min="8450" max="8450" width="13" style="1" customWidth="1"/>
    <col min="8451" max="8451" width="14.5703125" style="1" customWidth="1"/>
    <col min="8452" max="8452" width="13" style="1" customWidth="1"/>
    <col min="8453" max="8453" width="14.5703125" style="1" customWidth="1"/>
    <col min="8454" max="8454" width="12.85546875" style="1" customWidth="1"/>
    <col min="8455" max="8455" width="14.5703125" style="1" customWidth="1"/>
    <col min="8456" max="8456" width="15.42578125" style="1" customWidth="1"/>
    <col min="8457" max="8457" width="12.42578125" style="1" customWidth="1"/>
    <col min="8458" max="8458" width="13.7109375" style="1" customWidth="1"/>
    <col min="8459" max="8459" width="17.7109375" style="1" customWidth="1"/>
    <col min="8460" max="8465" width="8.85546875" style="1"/>
    <col min="8466" max="8466" width="8.140625" style="1" customWidth="1"/>
    <col min="8467" max="8468" width="8.85546875" style="1"/>
    <col min="8469" max="8469" width="8.42578125" style="1" customWidth="1"/>
    <col min="8470" max="8704" width="8.85546875" style="1"/>
    <col min="8705" max="8705" width="8.5703125" style="1" customWidth="1"/>
    <col min="8706" max="8706" width="13" style="1" customWidth="1"/>
    <col min="8707" max="8707" width="14.5703125" style="1" customWidth="1"/>
    <col min="8708" max="8708" width="13" style="1" customWidth="1"/>
    <col min="8709" max="8709" width="14.5703125" style="1" customWidth="1"/>
    <col min="8710" max="8710" width="12.85546875" style="1" customWidth="1"/>
    <col min="8711" max="8711" width="14.5703125" style="1" customWidth="1"/>
    <col min="8712" max="8712" width="15.42578125" style="1" customWidth="1"/>
    <col min="8713" max="8713" width="12.42578125" style="1" customWidth="1"/>
    <col min="8714" max="8714" width="13.7109375" style="1" customWidth="1"/>
    <col min="8715" max="8715" width="17.7109375" style="1" customWidth="1"/>
    <col min="8716" max="8721" width="8.85546875" style="1"/>
    <col min="8722" max="8722" width="8.140625" style="1" customWidth="1"/>
    <col min="8723" max="8724" width="8.85546875" style="1"/>
    <col min="8725" max="8725" width="8.42578125" style="1" customWidth="1"/>
    <col min="8726" max="8960" width="8.85546875" style="1"/>
    <col min="8961" max="8961" width="8.5703125" style="1" customWidth="1"/>
    <col min="8962" max="8962" width="13" style="1" customWidth="1"/>
    <col min="8963" max="8963" width="14.5703125" style="1" customWidth="1"/>
    <col min="8964" max="8964" width="13" style="1" customWidth="1"/>
    <col min="8965" max="8965" width="14.5703125" style="1" customWidth="1"/>
    <col min="8966" max="8966" width="12.85546875" style="1" customWidth="1"/>
    <col min="8967" max="8967" width="14.5703125" style="1" customWidth="1"/>
    <col min="8968" max="8968" width="15.42578125" style="1" customWidth="1"/>
    <col min="8969" max="8969" width="12.42578125" style="1" customWidth="1"/>
    <col min="8970" max="8970" width="13.7109375" style="1" customWidth="1"/>
    <col min="8971" max="8971" width="17.7109375" style="1" customWidth="1"/>
    <col min="8972" max="8977" width="8.85546875" style="1"/>
    <col min="8978" max="8978" width="8.140625" style="1" customWidth="1"/>
    <col min="8979" max="8980" width="8.85546875" style="1"/>
    <col min="8981" max="8981" width="8.42578125" style="1" customWidth="1"/>
    <col min="8982" max="9216" width="8.85546875" style="1"/>
    <col min="9217" max="9217" width="8.5703125" style="1" customWidth="1"/>
    <col min="9218" max="9218" width="13" style="1" customWidth="1"/>
    <col min="9219" max="9219" width="14.5703125" style="1" customWidth="1"/>
    <col min="9220" max="9220" width="13" style="1" customWidth="1"/>
    <col min="9221" max="9221" width="14.5703125" style="1" customWidth="1"/>
    <col min="9222" max="9222" width="12.85546875" style="1" customWidth="1"/>
    <col min="9223" max="9223" width="14.5703125" style="1" customWidth="1"/>
    <col min="9224" max="9224" width="15.42578125" style="1" customWidth="1"/>
    <col min="9225" max="9225" width="12.42578125" style="1" customWidth="1"/>
    <col min="9226" max="9226" width="13.7109375" style="1" customWidth="1"/>
    <col min="9227" max="9227" width="17.7109375" style="1" customWidth="1"/>
    <col min="9228" max="9233" width="8.85546875" style="1"/>
    <col min="9234" max="9234" width="8.140625" style="1" customWidth="1"/>
    <col min="9235" max="9236" width="8.85546875" style="1"/>
    <col min="9237" max="9237" width="8.42578125" style="1" customWidth="1"/>
    <col min="9238" max="9472" width="8.85546875" style="1"/>
    <col min="9473" max="9473" width="8.5703125" style="1" customWidth="1"/>
    <col min="9474" max="9474" width="13" style="1" customWidth="1"/>
    <col min="9475" max="9475" width="14.5703125" style="1" customWidth="1"/>
    <col min="9476" max="9476" width="13" style="1" customWidth="1"/>
    <col min="9477" max="9477" width="14.5703125" style="1" customWidth="1"/>
    <col min="9478" max="9478" width="12.85546875" style="1" customWidth="1"/>
    <col min="9479" max="9479" width="14.5703125" style="1" customWidth="1"/>
    <col min="9480" max="9480" width="15.42578125" style="1" customWidth="1"/>
    <col min="9481" max="9481" width="12.42578125" style="1" customWidth="1"/>
    <col min="9482" max="9482" width="13.7109375" style="1" customWidth="1"/>
    <col min="9483" max="9483" width="17.7109375" style="1" customWidth="1"/>
    <col min="9484" max="9489" width="8.85546875" style="1"/>
    <col min="9490" max="9490" width="8.140625" style="1" customWidth="1"/>
    <col min="9491" max="9492" width="8.85546875" style="1"/>
    <col min="9493" max="9493" width="8.42578125" style="1" customWidth="1"/>
    <col min="9494" max="9728" width="8.85546875" style="1"/>
    <col min="9729" max="9729" width="8.5703125" style="1" customWidth="1"/>
    <col min="9730" max="9730" width="13" style="1" customWidth="1"/>
    <col min="9731" max="9731" width="14.5703125" style="1" customWidth="1"/>
    <col min="9732" max="9732" width="13" style="1" customWidth="1"/>
    <col min="9733" max="9733" width="14.5703125" style="1" customWidth="1"/>
    <col min="9734" max="9734" width="12.85546875" style="1" customWidth="1"/>
    <col min="9735" max="9735" width="14.5703125" style="1" customWidth="1"/>
    <col min="9736" max="9736" width="15.42578125" style="1" customWidth="1"/>
    <col min="9737" max="9737" width="12.42578125" style="1" customWidth="1"/>
    <col min="9738" max="9738" width="13.7109375" style="1" customWidth="1"/>
    <col min="9739" max="9739" width="17.7109375" style="1" customWidth="1"/>
    <col min="9740" max="9745" width="8.85546875" style="1"/>
    <col min="9746" max="9746" width="8.140625" style="1" customWidth="1"/>
    <col min="9747" max="9748" width="8.85546875" style="1"/>
    <col min="9749" max="9749" width="8.42578125" style="1" customWidth="1"/>
    <col min="9750" max="9984" width="8.85546875" style="1"/>
    <col min="9985" max="9985" width="8.5703125" style="1" customWidth="1"/>
    <col min="9986" max="9986" width="13" style="1" customWidth="1"/>
    <col min="9987" max="9987" width="14.5703125" style="1" customWidth="1"/>
    <col min="9988" max="9988" width="13" style="1" customWidth="1"/>
    <col min="9989" max="9989" width="14.5703125" style="1" customWidth="1"/>
    <col min="9990" max="9990" width="12.85546875" style="1" customWidth="1"/>
    <col min="9991" max="9991" width="14.5703125" style="1" customWidth="1"/>
    <col min="9992" max="9992" width="15.42578125" style="1" customWidth="1"/>
    <col min="9993" max="9993" width="12.42578125" style="1" customWidth="1"/>
    <col min="9994" max="9994" width="13.7109375" style="1" customWidth="1"/>
    <col min="9995" max="9995" width="17.7109375" style="1" customWidth="1"/>
    <col min="9996" max="10001" width="8.85546875" style="1"/>
    <col min="10002" max="10002" width="8.140625" style="1" customWidth="1"/>
    <col min="10003" max="10004" width="8.85546875" style="1"/>
    <col min="10005" max="10005" width="8.42578125" style="1" customWidth="1"/>
    <col min="10006" max="10240" width="8.85546875" style="1"/>
    <col min="10241" max="10241" width="8.5703125" style="1" customWidth="1"/>
    <col min="10242" max="10242" width="13" style="1" customWidth="1"/>
    <col min="10243" max="10243" width="14.5703125" style="1" customWidth="1"/>
    <col min="10244" max="10244" width="13" style="1" customWidth="1"/>
    <col min="10245" max="10245" width="14.5703125" style="1" customWidth="1"/>
    <col min="10246" max="10246" width="12.85546875" style="1" customWidth="1"/>
    <col min="10247" max="10247" width="14.5703125" style="1" customWidth="1"/>
    <col min="10248" max="10248" width="15.42578125" style="1" customWidth="1"/>
    <col min="10249" max="10249" width="12.42578125" style="1" customWidth="1"/>
    <col min="10250" max="10250" width="13.7109375" style="1" customWidth="1"/>
    <col min="10251" max="10251" width="17.7109375" style="1" customWidth="1"/>
    <col min="10252" max="10257" width="8.85546875" style="1"/>
    <col min="10258" max="10258" width="8.140625" style="1" customWidth="1"/>
    <col min="10259" max="10260" width="8.85546875" style="1"/>
    <col min="10261" max="10261" width="8.42578125" style="1" customWidth="1"/>
    <col min="10262" max="10496" width="8.85546875" style="1"/>
    <col min="10497" max="10497" width="8.5703125" style="1" customWidth="1"/>
    <col min="10498" max="10498" width="13" style="1" customWidth="1"/>
    <col min="10499" max="10499" width="14.5703125" style="1" customWidth="1"/>
    <col min="10500" max="10500" width="13" style="1" customWidth="1"/>
    <col min="10501" max="10501" width="14.5703125" style="1" customWidth="1"/>
    <col min="10502" max="10502" width="12.85546875" style="1" customWidth="1"/>
    <col min="10503" max="10503" width="14.5703125" style="1" customWidth="1"/>
    <col min="10504" max="10504" width="15.42578125" style="1" customWidth="1"/>
    <col min="10505" max="10505" width="12.42578125" style="1" customWidth="1"/>
    <col min="10506" max="10506" width="13.7109375" style="1" customWidth="1"/>
    <col min="10507" max="10507" width="17.7109375" style="1" customWidth="1"/>
    <col min="10508" max="10513" width="8.85546875" style="1"/>
    <col min="10514" max="10514" width="8.140625" style="1" customWidth="1"/>
    <col min="10515" max="10516" width="8.85546875" style="1"/>
    <col min="10517" max="10517" width="8.42578125" style="1" customWidth="1"/>
    <col min="10518" max="10752" width="8.85546875" style="1"/>
    <col min="10753" max="10753" width="8.5703125" style="1" customWidth="1"/>
    <col min="10754" max="10754" width="13" style="1" customWidth="1"/>
    <col min="10755" max="10755" width="14.5703125" style="1" customWidth="1"/>
    <col min="10756" max="10756" width="13" style="1" customWidth="1"/>
    <col min="10757" max="10757" width="14.5703125" style="1" customWidth="1"/>
    <col min="10758" max="10758" width="12.85546875" style="1" customWidth="1"/>
    <col min="10759" max="10759" width="14.5703125" style="1" customWidth="1"/>
    <col min="10760" max="10760" width="15.42578125" style="1" customWidth="1"/>
    <col min="10761" max="10761" width="12.42578125" style="1" customWidth="1"/>
    <col min="10762" max="10762" width="13.7109375" style="1" customWidth="1"/>
    <col min="10763" max="10763" width="17.7109375" style="1" customWidth="1"/>
    <col min="10764" max="10769" width="8.85546875" style="1"/>
    <col min="10770" max="10770" width="8.140625" style="1" customWidth="1"/>
    <col min="10771" max="10772" width="8.85546875" style="1"/>
    <col min="10773" max="10773" width="8.42578125" style="1" customWidth="1"/>
    <col min="10774" max="11008" width="8.85546875" style="1"/>
    <col min="11009" max="11009" width="8.5703125" style="1" customWidth="1"/>
    <col min="11010" max="11010" width="13" style="1" customWidth="1"/>
    <col min="11011" max="11011" width="14.5703125" style="1" customWidth="1"/>
    <col min="11012" max="11012" width="13" style="1" customWidth="1"/>
    <col min="11013" max="11013" width="14.5703125" style="1" customWidth="1"/>
    <col min="11014" max="11014" width="12.85546875" style="1" customWidth="1"/>
    <col min="11015" max="11015" width="14.5703125" style="1" customWidth="1"/>
    <col min="11016" max="11016" width="15.42578125" style="1" customWidth="1"/>
    <col min="11017" max="11017" width="12.42578125" style="1" customWidth="1"/>
    <col min="11018" max="11018" width="13.7109375" style="1" customWidth="1"/>
    <col min="11019" max="11019" width="17.7109375" style="1" customWidth="1"/>
    <col min="11020" max="11025" width="8.85546875" style="1"/>
    <col min="11026" max="11026" width="8.140625" style="1" customWidth="1"/>
    <col min="11027" max="11028" width="8.85546875" style="1"/>
    <col min="11029" max="11029" width="8.42578125" style="1" customWidth="1"/>
    <col min="11030" max="11264" width="8.85546875" style="1"/>
    <col min="11265" max="11265" width="8.5703125" style="1" customWidth="1"/>
    <col min="11266" max="11266" width="13" style="1" customWidth="1"/>
    <col min="11267" max="11267" width="14.5703125" style="1" customWidth="1"/>
    <col min="11268" max="11268" width="13" style="1" customWidth="1"/>
    <col min="11269" max="11269" width="14.5703125" style="1" customWidth="1"/>
    <col min="11270" max="11270" width="12.85546875" style="1" customWidth="1"/>
    <col min="11271" max="11271" width="14.5703125" style="1" customWidth="1"/>
    <col min="11272" max="11272" width="15.42578125" style="1" customWidth="1"/>
    <col min="11273" max="11273" width="12.42578125" style="1" customWidth="1"/>
    <col min="11274" max="11274" width="13.7109375" style="1" customWidth="1"/>
    <col min="11275" max="11275" width="17.7109375" style="1" customWidth="1"/>
    <col min="11276" max="11281" width="8.85546875" style="1"/>
    <col min="11282" max="11282" width="8.140625" style="1" customWidth="1"/>
    <col min="11283" max="11284" width="8.85546875" style="1"/>
    <col min="11285" max="11285" width="8.42578125" style="1" customWidth="1"/>
    <col min="11286" max="11520" width="8.85546875" style="1"/>
    <col min="11521" max="11521" width="8.5703125" style="1" customWidth="1"/>
    <col min="11522" max="11522" width="13" style="1" customWidth="1"/>
    <col min="11523" max="11523" width="14.5703125" style="1" customWidth="1"/>
    <col min="11524" max="11524" width="13" style="1" customWidth="1"/>
    <col min="11525" max="11525" width="14.5703125" style="1" customWidth="1"/>
    <col min="11526" max="11526" width="12.85546875" style="1" customWidth="1"/>
    <col min="11527" max="11527" width="14.5703125" style="1" customWidth="1"/>
    <col min="11528" max="11528" width="15.42578125" style="1" customWidth="1"/>
    <col min="11529" max="11529" width="12.42578125" style="1" customWidth="1"/>
    <col min="11530" max="11530" width="13.7109375" style="1" customWidth="1"/>
    <col min="11531" max="11531" width="17.7109375" style="1" customWidth="1"/>
    <col min="11532" max="11537" width="8.85546875" style="1"/>
    <col min="11538" max="11538" width="8.140625" style="1" customWidth="1"/>
    <col min="11539" max="11540" width="8.85546875" style="1"/>
    <col min="11541" max="11541" width="8.42578125" style="1" customWidth="1"/>
    <col min="11542" max="11776" width="8.85546875" style="1"/>
    <col min="11777" max="11777" width="8.5703125" style="1" customWidth="1"/>
    <col min="11778" max="11778" width="13" style="1" customWidth="1"/>
    <col min="11779" max="11779" width="14.5703125" style="1" customWidth="1"/>
    <col min="11780" max="11780" width="13" style="1" customWidth="1"/>
    <col min="11781" max="11781" width="14.5703125" style="1" customWidth="1"/>
    <col min="11782" max="11782" width="12.85546875" style="1" customWidth="1"/>
    <col min="11783" max="11783" width="14.5703125" style="1" customWidth="1"/>
    <col min="11784" max="11784" width="15.42578125" style="1" customWidth="1"/>
    <col min="11785" max="11785" width="12.42578125" style="1" customWidth="1"/>
    <col min="11786" max="11786" width="13.7109375" style="1" customWidth="1"/>
    <col min="11787" max="11787" width="17.7109375" style="1" customWidth="1"/>
    <col min="11788" max="11793" width="8.85546875" style="1"/>
    <col min="11794" max="11794" width="8.140625" style="1" customWidth="1"/>
    <col min="11795" max="11796" width="8.85546875" style="1"/>
    <col min="11797" max="11797" width="8.42578125" style="1" customWidth="1"/>
    <col min="11798" max="12032" width="8.85546875" style="1"/>
    <col min="12033" max="12033" width="8.5703125" style="1" customWidth="1"/>
    <col min="12034" max="12034" width="13" style="1" customWidth="1"/>
    <col min="12035" max="12035" width="14.5703125" style="1" customWidth="1"/>
    <col min="12036" max="12036" width="13" style="1" customWidth="1"/>
    <col min="12037" max="12037" width="14.5703125" style="1" customWidth="1"/>
    <col min="12038" max="12038" width="12.85546875" style="1" customWidth="1"/>
    <col min="12039" max="12039" width="14.5703125" style="1" customWidth="1"/>
    <col min="12040" max="12040" width="15.42578125" style="1" customWidth="1"/>
    <col min="12041" max="12041" width="12.42578125" style="1" customWidth="1"/>
    <col min="12042" max="12042" width="13.7109375" style="1" customWidth="1"/>
    <col min="12043" max="12043" width="17.7109375" style="1" customWidth="1"/>
    <col min="12044" max="12049" width="8.85546875" style="1"/>
    <col min="12050" max="12050" width="8.140625" style="1" customWidth="1"/>
    <col min="12051" max="12052" width="8.85546875" style="1"/>
    <col min="12053" max="12053" width="8.42578125" style="1" customWidth="1"/>
    <col min="12054" max="12288" width="8.85546875" style="1"/>
    <col min="12289" max="12289" width="8.5703125" style="1" customWidth="1"/>
    <col min="12290" max="12290" width="13" style="1" customWidth="1"/>
    <col min="12291" max="12291" width="14.5703125" style="1" customWidth="1"/>
    <col min="12292" max="12292" width="13" style="1" customWidth="1"/>
    <col min="12293" max="12293" width="14.5703125" style="1" customWidth="1"/>
    <col min="12294" max="12294" width="12.85546875" style="1" customWidth="1"/>
    <col min="12295" max="12295" width="14.5703125" style="1" customWidth="1"/>
    <col min="12296" max="12296" width="15.42578125" style="1" customWidth="1"/>
    <col min="12297" max="12297" width="12.42578125" style="1" customWidth="1"/>
    <col min="12298" max="12298" width="13.7109375" style="1" customWidth="1"/>
    <col min="12299" max="12299" width="17.7109375" style="1" customWidth="1"/>
    <col min="12300" max="12305" width="8.85546875" style="1"/>
    <col min="12306" max="12306" width="8.140625" style="1" customWidth="1"/>
    <col min="12307" max="12308" width="8.85546875" style="1"/>
    <col min="12309" max="12309" width="8.42578125" style="1" customWidth="1"/>
    <col min="12310" max="12544" width="8.85546875" style="1"/>
    <col min="12545" max="12545" width="8.5703125" style="1" customWidth="1"/>
    <col min="12546" max="12546" width="13" style="1" customWidth="1"/>
    <col min="12547" max="12547" width="14.5703125" style="1" customWidth="1"/>
    <col min="12548" max="12548" width="13" style="1" customWidth="1"/>
    <col min="12549" max="12549" width="14.5703125" style="1" customWidth="1"/>
    <col min="12550" max="12550" width="12.85546875" style="1" customWidth="1"/>
    <col min="12551" max="12551" width="14.5703125" style="1" customWidth="1"/>
    <col min="12552" max="12552" width="15.42578125" style="1" customWidth="1"/>
    <col min="12553" max="12553" width="12.42578125" style="1" customWidth="1"/>
    <col min="12554" max="12554" width="13.7109375" style="1" customWidth="1"/>
    <col min="12555" max="12555" width="17.7109375" style="1" customWidth="1"/>
    <col min="12556" max="12561" width="8.85546875" style="1"/>
    <col min="12562" max="12562" width="8.140625" style="1" customWidth="1"/>
    <col min="12563" max="12564" width="8.85546875" style="1"/>
    <col min="12565" max="12565" width="8.42578125" style="1" customWidth="1"/>
    <col min="12566" max="12800" width="8.85546875" style="1"/>
    <col min="12801" max="12801" width="8.5703125" style="1" customWidth="1"/>
    <col min="12802" max="12802" width="13" style="1" customWidth="1"/>
    <col min="12803" max="12803" width="14.5703125" style="1" customWidth="1"/>
    <col min="12804" max="12804" width="13" style="1" customWidth="1"/>
    <col min="12805" max="12805" width="14.5703125" style="1" customWidth="1"/>
    <col min="12806" max="12806" width="12.85546875" style="1" customWidth="1"/>
    <col min="12807" max="12807" width="14.5703125" style="1" customWidth="1"/>
    <col min="12808" max="12808" width="15.42578125" style="1" customWidth="1"/>
    <col min="12809" max="12809" width="12.42578125" style="1" customWidth="1"/>
    <col min="12810" max="12810" width="13.7109375" style="1" customWidth="1"/>
    <col min="12811" max="12811" width="17.7109375" style="1" customWidth="1"/>
    <col min="12812" max="12817" width="8.85546875" style="1"/>
    <col min="12818" max="12818" width="8.140625" style="1" customWidth="1"/>
    <col min="12819" max="12820" width="8.85546875" style="1"/>
    <col min="12821" max="12821" width="8.42578125" style="1" customWidth="1"/>
    <col min="12822" max="13056" width="8.85546875" style="1"/>
    <col min="13057" max="13057" width="8.5703125" style="1" customWidth="1"/>
    <col min="13058" max="13058" width="13" style="1" customWidth="1"/>
    <col min="13059" max="13059" width="14.5703125" style="1" customWidth="1"/>
    <col min="13060" max="13060" width="13" style="1" customWidth="1"/>
    <col min="13061" max="13061" width="14.5703125" style="1" customWidth="1"/>
    <col min="13062" max="13062" width="12.85546875" style="1" customWidth="1"/>
    <col min="13063" max="13063" width="14.5703125" style="1" customWidth="1"/>
    <col min="13064" max="13064" width="15.42578125" style="1" customWidth="1"/>
    <col min="13065" max="13065" width="12.42578125" style="1" customWidth="1"/>
    <col min="13066" max="13066" width="13.7109375" style="1" customWidth="1"/>
    <col min="13067" max="13067" width="17.7109375" style="1" customWidth="1"/>
    <col min="13068" max="13073" width="8.85546875" style="1"/>
    <col min="13074" max="13074" width="8.140625" style="1" customWidth="1"/>
    <col min="13075" max="13076" width="8.85546875" style="1"/>
    <col min="13077" max="13077" width="8.42578125" style="1" customWidth="1"/>
    <col min="13078" max="13312" width="8.85546875" style="1"/>
    <col min="13313" max="13313" width="8.5703125" style="1" customWidth="1"/>
    <col min="13314" max="13314" width="13" style="1" customWidth="1"/>
    <col min="13315" max="13315" width="14.5703125" style="1" customWidth="1"/>
    <col min="13316" max="13316" width="13" style="1" customWidth="1"/>
    <col min="13317" max="13317" width="14.5703125" style="1" customWidth="1"/>
    <col min="13318" max="13318" width="12.85546875" style="1" customWidth="1"/>
    <col min="13319" max="13319" width="14.5703125" style="1" customWidth="1"/>
    <col min="13320" max="13320" width="15.42578125" style="1" customWidth="1"/>
    <col min="13321" max="13321" width="12.42578125" style="1" customWidth="1"/>
    <col min="13322" max="13322" width="13.7109375" style="1" customWidth="1"/>
    <col min="13323" max="13323" width="17.7109375" style="1" customWidth="1"/>
    <col min="13324" max="13329" width="8.85546875" style="1"/>
    <col min="13330" max="13330" width="8.140625" style="1" customWidth="1"/>
    <col min="13331" max="13332" width="8.85546875" style="1"/>
    <col min="13333" max="13333" width="8.42578125" style="1" customWidth="1"/>
    <col min="13334" max="13568" width="8.85546875" style="1"/>
    <col min="13569" max="13569" width="8.5703125" style="1" customWidth="1"/>
    <col min="13570" max="13570" width="13" style="1" customWidth="1"/>
    <col min="13571" max="13571" width="14.5703125" style="1" customWidth="1"/>
    <col min="13572" max="13572" width="13" style="1" customWidth="1"/>
    <col min="13573" max="13573" width="14.5703125" style="1" customWidth="1"/>
    <col min="13574" max="13574" width="12.85546875" style="1" customWidth="1"/>
    <col min="13575" max="13575" width="14.5703125" style="1" customWidth="1"/>
    <col min="13576" max="13576" width="15.42578125" style="1" customWidth="1"/>
    <col min="13577" max="13577" width="12.42578125" style="1" customWidth="1"/>
    <col min="13578" max="13578" width="13.7109375" style="1" customWidth="1"/>
    <col min="13579" max="13579" width="17.7109375" style="1" customWidth="1"/>
    <col min="13580" max="13585" width="8.85546875" style="1"/>
    <col min="13586" max="13586" width="8.140625" style="1" customWidth="1"/>
    <col min="13587" max="13588" width="8.85546875" style="1"/>
    <col min="13589" max="13589" width="8.42578125" style="1" customWidth="1"/>
    <col min="13590" max="13824" width="8.85546875" style="1"/>
    <col min="13825" max="13825" width="8.5703125" style="1" customWidth="1"/>
    <col min="13826" max="13826" width="13" style="1" customWidth="1"/>
    <col min="13827" max="13827" width="14.5703125" style="1" customWidth="1"/>
    <col min="13828" max="13828" width="13" style="1" customWidth="1"/>
    <col min="13829" max="13829" width="14.5703125" style="1" customWidth="1"/>
    <col min="13830" max="13830" width="12.85546875" style="1" customWidth="1"/>
    <col min="13831" max="13831" width="14.5703125" style="1" customWidth="1"/>
    <col min="13832" max="13832" width="15.42578125" style="1" customWidth="1"/>
    <col min="13833" max="13833" width="12.42578125" style="1" customWidth="1"/>
    <col min="13834" max="13834" width="13.7109375" style="1" customWidth="1"/>
    <col min="13835" max="13835" width="17.7109375" style="1" customWidth="1"/>
    <col min="13836" max="13841" width="8.85546875" style="1"/>
    <col min="13842" max="13842" width="8.140625" style="1" customWidth="1"/>
    <col min="13843" max="13844" width="8.85546875" style="1"/>
    <col min="13845" max="13845" width="8.42578125" style="1" customWidth="1"/>
    <col min="13846" max="14080" width="8.85546875" style="1"/>
    <col min="14081" max="14081" width="8.5703125" style="1" customWidth="1"/>
    <col min="14082" max="14082" width="13" style="1" customWidth="1"/>
    <col min="14083" max="14083" width="14.5703125" style="1" customWidth="1"/>
    <col min="14084" max="14084" width="13" style="1" customWidth="1"/>
    <col min="14085" max="14085" width="14.5703125" style="1" customWidth="1"/>
    <col min="14086" max="14086" width="12.85546875" style="1" customWidth="1"/>
    <col min="14087" max="14087" width="14.5703125" style="1" customWidth="1"/>
    <col min="14088" max="14088" width="15.42578125" style="1" customWidth="1"/>
    <col min="14089" max="14089" width="12.42578125" style="1" customWidth="1"/>
    <col min="14090" max="14090" width="13.7109375" style="1" customWidth="1"/>
    <col min="14091" max="14091" width="17.7109375" style="1" customWidth="1"/>
    <col min="14092" max="14097" width="8.85546875" style="1"/>
    <col min="14098" max="14098" width="8.140625" style="1" customWidth="1"/>
    <col min="14099" max="14100" width="8.85546875" style="1"/>
    <col min="14101" max="14101" width="8.42578125" style="1" customWidth="1"/>
    <col min="14102" max="14336" width="8.85546875" style="1"/>
    <col min="14337" max="14337" width="8.5703125" style="1" customWidth="1"/>
    <col min="14338" max="14338" width="13" style="1" customWidth="1"/>
    <col min="14339" max="14339" width="14.5703125" style="1" customWidth="1"/>
    <col min="14340" max="14340" width="13" style="1" customWidth="1"/>
    <col min="14341" max="14341" width="14.5703125" style="1" customWidth="1"/>
    <col min="14342" max="14342" width="12.85546875" style="1" customWidth="1"/>
    <col min="14343" max="14343" width="14.5703125" style="1" customWidth="1"/>
    <col min="14344" max="14344" width="15.42578125" style="1" customWidth="1"/>
    <col min="14345" max="14345" width="12.42578125" style="1" customWidth="1"/>
    <col min="14346" max="14346" width="13.7109375" style="1" customWidth="1"/>
    <col min="14347" max="14347" width="17.7109375" style="1" customWidth="1"/>
    <col min="14348" max="14353" width="8.85546875" style="1"/>
    <col min="14354" max="14354" width="8.140625" style="1" customWidth="1"/>
    <col min="14355" max="14356" width="8.85546875" style="1"/>
    <col min="14357" max="14357" width="8.42578125" style="1" customWidth="1"/>
    <col min="14358" max="14592" width="8.85546875" style="1"/>
    <col min="14593" max="14593" width="8.5703125" style="1" customWidth="1"/>
    <col min="14594" max="14594" width="13" style="1" customWidth="1"/>
    <col min="14595" max="14595" width="14.5703125" style="1" customWidth="1"/>
    <col min="14596" max="14596" width="13" style="1" customWidth="1"/>
    <col min="14597" max="14597" width="14.5703125" style="1" customWidth="1"/>
    <col min="14598" max="14598" width="12.85546875" style="1" customWidth="1"/>
    <col min="14599" max="14599" width="14.5703125" style="1" customWidth="1"/>
    <col min="14600" max="14600" width="15.42578125" style="1" customWidth="1"/>
    <col min="14601" max="14601" width="12.42578125" style="1" customWidth="1"/>
    <col min="14602" max="14602" width="13.7109375" style="1" customWidth="1"/>
    <col min="14603" max="14603" width="17.7109375" style="1" customWidth="1"/>
    <col min="14604" max="14609" width="8.85546875" style="1"/>
    <col min="14610" max="14610" width="8.140625" style="1" customWidth="1"/>
    <col min="14611" max="14612" width="8.85546875" style="1"/>
    <col min="14613" max="14613" width="8.42578125" style="1" customWidth="1"/>
    <col min="14614" max="14848" width="8.85546875" style="1"/>
    <col min="14849" max="14849" width="8.5703125" style="1" customWidth="1"/>
    <col min="14850" max="14850" width="13" style="1" customWidth="1"/>
    <col min="14851" max="14851" width="14.5703125" style="1" customWidth="1"/>
    <col min="14852" max="14852" width="13" style="1" customWidth="1"/>
    <col min="14853" max="14853" width="14.5703125" style="1" customWidth="1"/>
    <col min="14854" max="14854" width="12.85546875" style="1" customWidth="1"/>
    <col min="14855" max="14855" width="14.5703125" style="1" customWidth="1"/>
    <col min="14856" max="14856" width="15.42578125" style="1" customWidth="1"/>
    <col min="14857" max="14857" width="12.42578125" style="1" customWidth="1"/>
    <col min="14858" max="14858" width="13.7109375" style="1" customWidth="1"/>
    <col min="14859" max="14859" width="17.7109375" style="1" customWidth="1"/>
    <col min="14860" max="14865" width="8.85546875" style="1"/>
    <col min="14866" max="14866" width="8.140625" style="1" customWidth="1"/>
    <col min="14867" max="14868" width="8.85546875" style="1"/>
    <col min="14869" max="14869" width="8.42578125" style="1" customWidth="1"/>
    <col min="14870" max="15104" width="8.85546875" style="1"/>
    <col min="15105" max="15105" width="8.5703125" style="1" customWidth="1"/>
    <col min="15106" max="15106" width="13" style="1" customWidth="1"/>
    <col min="15107" max="15107" width="14.5703125" style="1" customWidth="1"/>
    <col min="15108" max="15108" width="13" style="1" customWidth="1"/>
    <col min="15109" max="15109" width="14.5703125" style="1" customWidth="1"/>
    <col min="15110" max="15110" width="12.85546875" style="1" customWidth="1"/>
    <col min="15111" max="15111" width="14.5703125" style="1" customWidth="1"/>
    <col min="15112" max="15112" width="15.42578125" style="1" customWidth="1"/>
    <col min="15113" max="15113" width="12.42578125" style="1" customWidth="1"/>
    <col min="15114" max="15114" width="13.7109375" style="1" customWidth="1"/>
    <col min="15115" max="15115" width="17.7109375" style="1" customWidth="1"/>
    <col min="15116" max="15121" width="8.85546875" style="1"/>
    <col min="15122" max="15122" width="8.140625" style="1" customWidth="1"/>
    <col min="15123" max="15124" width="8.85546875" style="1"/>
    <col min="15125" max="15125" width="8.42578125" style="1" customWidth="1"/>
    <col min="15126" max="15360" width="8.85546875" style="1"/>
    <col min="15361" max="15361" width="8.5703125" style="1" customWidth="1"/>
    <col min="15362" max="15362" width="13" style="1" customWidth="1"/>
    <col min="15363" max="15363" width="14.5703125" style="1" customWidth="1"/>
    <col min="15364" max="15364" width="13" style="1" customWidth="1"/>
    <col min="15365" max="15365" width="14.5703125" style="1" customWidth="1"/>
    <col min="15366" max="15366" width="12.85546875" style="1" customWidth="1"/>
    <col min="15367" max="15367" width="14.5703125" style="1" customWidth="1"/>
    <col min="15368" max="15368" width="15.42578125" style="1" customWidth="1"/>
    <col min="15369" max="15369" width="12.42578125" style="1" customWidth="1"/>
    <col min="15370" max="15370" width="13.7109375" style="1" customWidth="1"/>
    <col min="15371" max="15371" width="17.7109375" style="1" customWidth="1"/>
    <col min="15372" max="15377" width="8.85546875" style="1"/>
    <col min="15378" max="15378" width="8.140625" style="1" customWidth="1"/>
    <col min="15379" max="15380" width="8.85546875" style="1"/>
    <col min="15381" max="15381" width="8.42578125" style="1" customWidth="1"/>
    <col min="15382" max="15616" width="8.85546875" style="1"/>
    <col min="15617" max="15617" width="8.5703125" style="1" customWidth="1"/>
    <col min="15618" max="15618" width="13" style="1" customWidth="1"/>
    <col min="15619" max="15619" width="14.5703125" style="1" customWidth="1"/>
    <col min="15620" max="15620" width="13" style="1" customWidth="1"/>
    <col min="15621" max="15621" width="14.5703125" style="1" customWidth="1"/>
    <col min="15622" max="15622" width="12.85546875" style="1" customWidth="1"/>
    <col min="15623" max="15623" width="14.5703125" style="1" customWidth="1"/>
    <col min="15624" max="15624" width="15.42578125" style="1" customWidth="1"/>
    <col min="15625" max="15625" width="12.42578125" style="1" customWidth="1"/>
    <col min="15626" max="15626" width="13.7109375" style="1" customWidth="1"/>
    <col min="15627" max="15627" width="17.7109375" style="1" customWidth="1"/>
    <col min="15628" max="15633" width="8.85546875" style="1"/>
    <col min="15634" max="15634" width="8.140625" style="1" customWidth="1"/>
    <col min="15635" max="15636" width="8.85546875" style="1"/>
    <col min="15637" max="15637" width="8.42578125" style="1" customWidth="1"/>
    <col min="15638" max="15872" width="8.85546875" style="1"/>
    <col min="15873" max="15873" width="8.5703125" style="1" customWidth="1"/>
    <col min="15874" max="15874" width="13" style="1" customWidth="1"/>
    <col min="15875" max="15875" width="14.5703125" style="1" customWidth="1"/>
    <col min="15876" max="15876" width="13" style="1" customWidth="1"/>
    <col min="15877" max="15877" width="14.5703125" style="1" customWidth="1"/>
    <col min="15878" max="15878" width="12.85546875" style="1" customWidth="1"/>
    <col min="15879" max="15879" width="14.5703125" style="1" customWidth="1"/>
    <col min="15880" max="15880" width="15.42578125" style="1" customWidth="1"/>
    <col min="15881" max="15881" width="12.42578125" style="1" customWidth="1"/>
    <col min="15882" max="15882" width="13.7109375" style="1" customWidth="1"/>
    <col min="15883" max="15883" width="17.7109375" style="1" customWidth="1"/>
    <col min="15884" max="15889" width="8.85546875" style="1"/>
    <col min="15890" max="15890" width="8.140625" style="1" customWidth="1"/>
    <col min="15891" max="15892" width="8.85546875" style="1"/>
    <col min="15893" max="15893" width="8.42578125" style="1" customWidth="1"/>
    <col min="15894" max="16128" width="8.85546875" style="1"/>
    <col min="16129" max="16129" width="8.5703125" style="1" customWidth="1"/>
    <col min="16130" max="16130" width="13" style="1" customWidth="1"/>
    <col min="16131" max="16131" width="14.5703125" style="1" customWidth="1"/>
    <col min="16132" max="16132" width="13" style="1" customWidth="1"/>
    <col min="16133" max="16133" width="14.5703125" style="1" customWidth="1"/>
    <col min="16134" max="16134" width="12.85546875" style="1" customWidth="1"/>
    <col min="16135" max="16135" width="14.5703125" style="1" customWidth="1"/>
    <col min="16136" max="16136" width="15.42578125" style="1" customWidth="1"/>
    <col min="16137" max="16137" width="12.42578125" style="1" customWidth="1"/>
    <col min="16138" max="16138" width="13.7109375" style="1" customWidth="1"/>
    <col min="16139" max="16139" width="17.7109375" style="1" customWidth="1"/>
    <col min="16140" max="16145" width="8.85546875" style="1"/>
    <col min="16146" max="16146" width="8.140625" style="1" customWidth="1"/>
    <col min="16147" max="16148" width="8.85546875" style="1"/>
    <col min="16149" max="16149" width="8.42578125" style="1" customWidth="1"/>
    <col min="16150" max="16384" width="8.85546875" style="1"/>
  </cols>
  <sheetData>
    <row r="1" spans="1:35" s="2" customFormat="1" ht="15.75" x14ac:dyDescent="0.25">
      <c r="A1" s="571" t="s">
        <v>2756</v>
      </c>
      <c r="B1" s="16"/>
      <c r="C1" s="16"/>
      <c r="D1" s="16"/>
      <c r="E1" s="16"/>
      <c r="F1" s="16"/>
      <c r="G1" s="16"/>
      <c r="H1" s="16"/>
      <c r="I1" s="16"/>
      <c r="J1" s="124" t="s">
        <v>68</v>
      </c>
      <c r="K1" s="638" t="s">
        <v>67</v>
      </c>
      <c r="L1" s="640"/>
    </row>
    <row r="2" spans="1:35" s="2" customFormat="1" x14ac:dyDescent="0.25">
      <c r="A2" s="189" t="s">
        <v>623</v>
      </c>
      <c r="B2" s="16"/>
      <c r="C2" s="16"/>
      <c r="D2" s="16"/>
      <c r="E2" s="16"/>
      <c r="F2" s="16"/>
      <c r="G2" s="16"/>
      <c r="K2" s="457" t="s">
        <v>452</v>
      </c>
      <c r="L2" s="153"/>
    </row>
    <row r="3" spans="1:35" s="2" customFormat="1" x14ac:dyDescent="0.25">
      <c r="A3" s="62"/>
      <c r="B3" s="16"/>
      <c r="C3" s="16"/>
      <c r="D3" s="16"/>
      <c r="E3" s="16"/>
      <c r="F3" s="16"/>
      <c r="G3" s="16"/>
      <c r="K3" s="155" t="s">
        <v>322</v>
      </c>
      <c r="L3" s="153"/>
    </row>
    <row r="4" spans="1:35" s="83" customFormat="1" ht="12.75" x14ac:dyDescent="0.2">
      <c r="A4" s="103"/>
      <c r="B4" s="628" t="s">
        <v>70</v>
      </c>
      <c r="C4" s="628"/>
      <c r="D4" s="628" t="s">
        <v>71</v>
      </c>
      <c r="E4" s="628"/>
      <c r="F4" s="628" t="s">
        <v>72</v>
      </c>
      <c r="G4" s="628"/>
    </row>
    <row r="5" spans="1:35" s="104" customFormat="1" ht="25.5" x14ac:dyDescent="0.2">
      <c r="A5" s="103"/>
      <c r="B5" s="115" t="s">
        <v>303</v>
      </c>
      <c r="C5" s="115" t="s">
        <v>304</v>
      </c>
      <c r="D5" s="115" t="s">
        <v>303</v>
      </c>
      <c r="E5" s="115" t="s">
        <v>304</v>
      </c>
      <c r="F5" s="115" t="s">
        <v>303</v>
      </c>
      <c r="G5" s="115" t="s">
        <v>304</v>
      </c>
      <c r="H5" s="83"/>
      <c r="I5" s="83"/>
      <c r="J5" s="83"/>
      <c r="K5" s="83"/>
      <c r="L5" s="83"/>
      <c r="M5" s="83"/>
      <c r="N5" s="83"/>
      <c r="O5" s="83"/>
      <c r="P5" s="83"/>
      <c r="Q5" s="83"/>
      <c r="R5" s="83"/>
      <c r="S5" s="83"/>
      <c r="T5" s="83"/>
      <c r="U5" s="83"/>
    </row>
    <row r="6" spans="1:35" s="83" customFormat="1" ht="14.45" customHeight="1" x14ac:dyDescent="0.25">
      <c r="A6" s="560">
        <v>1971</v>
      </c>
      <c r="B6" s="25">
        <f>VLOOKUP($K$1,'Table 28 Data'!$A$6:$G$42,Z$6,0)</f>
        <v>178440</v>
      </c>
      <c r="C6" s="140">
        <f>(VLOOKUP($K$1,'Table 28 Data'!$A$6:$G$42,AA$6,0)/100)*100</f>
        <v>4.6405513474854523</v>
      </c>
      <c r="D6" s="25">
        <f>VLOOKUP($K$1,'Table 28 Data'!$A$6:$G$42,AB$6,0)</f>
        <v>108375</v>
      </c>
      <c r="E6" s="140">
        <f>(VLOOKUP($K$1,'Table 28 Data'!$A$6:$G$42,AC$6,0)/100)*100</f>
        <v>4.7006109449585658</v>
      </c>
      <c r="F6" s="25">
        <f>VLOOKUP($K$1,'Table 28 Data'!$A$6:$G$42,AD$6,0)</f>
        <v>70065</v>
      </c>
      <c r="G6" s="140">
        <f>(VLOOKUP($K$1,'Table 28 Data'!$A$6:$G$42,AE$6,0)/100)*100</f>
        <v>4.5506209082406732</v>
      </c>
      <c r="Z6" s="83">
        <v>2</v>
      </c>
      <c r="AA6" s="83">
        <v>3</v>
      </c>
      <c r="AB6" s="83">
        <v>4</v>
      </c>
      <c r="AC6" s="83">
        <v>5</v>
      </c>
      <c r="AD6" s="83">
        <v>6</v>
      </c>
      <c r="AE6" s="83">
        <v>7</v>
      </c>
      <c r="AF6" s="83">
        <v>8</v>
      </c>
      <c r="AG6" s="83">
        <v>9</v>
      </c>
      <c r="AH6" s="83">
        <v>10</v>
      </c>
      <c r="AI6" s="83">
        <v>11</v>
      </c>
    </row>
    <row r="7" spans="1:35" s="83" customFormat="1" x14ac:dyDescent="0.25">
      <c r="A7" s="558">
        <v>1981</v>
      </c>
      <c r="B7" s="106">
        <f>VLOOKUP($K$1,'Table 28 Data'!$I$6:$O$42,Z$6,0)</f>
        <v>293062</v>
      </c>
      <c r="C7" s="138">
        <f>(VLOOKUP($K$1,'Table 28 Data'!$I$6:$O$42,AA$6,0)/100)*100</f>
        <v>8.6999999999999993</v>
      </c>
      <c r="D7" s="106">
        <f>VLOOKUP($K$1,'Table 28 Data'!$I$6:$O$42,AB$6,0)</f>
        <v>199315</v>
      </c>
      <c r="E7" s="139">
        <f>(VLOOKUP($K$1,'Table 28 Data'!$I$6:$O$42,AC$6,0)/100)*100</f>
        <v>10.09</v>
      </c>
      <c r="F7" s="106">
        <f>VLOOKUP($K$1,'Table 28 Data'!$I$6:$O$42,AD$6,0)</f>
        <v>93747</v>
      </c>
      <c r="G7" s="139">
        <f>(VLOOKUP($K$1,'Table 28 Data'!$I$6:$O$42,AE$6,0)/100)*100</f>
        <v>6.72</v>
      </c>
    </row>
    <row r="8" spans="1:35" s="83" customFormat="1" ht="14.45" customHeight="1" x14ac:dyDescent="0.25">
      <c r="A8" s="560">
        <v>1991</v>
      </c>
      <c r="B8" s="25">
        <f>VLOOKUP($K$1,'Table 28 Data'!$Q$6:$W$42,Z$6,0)</f>
        <v>394128</v>
      </c>
      <c r="C8" s="137">
        <f>(VLOOKUP($K$1,'Table 28 Data'!$Q$6:$W$42,AA$6,0)/100)*100</f>
        <v>11.62</v>
      </c>
      <c r="D8" s="25">
        <f>VLOOKUP($K$1,'Table 28 Data'!$Q$6:$W$42,AB$6,0)</f>
        <v>258174</v>
      </c>
      <c r="E8" s="137">
        <f>(VLOOKUP($K$1,'Table 28 Data'!$Q$6:$W$42,AC$6,0)/100)*100</f>
        <v>13.56</v>
      </c>
      <c r="F8" s="25">
        <f>VLOOKUP($K$1,'Table 28 Data'!$Q$6:$W$42,AD$6,0)</f>
        <v>135954</v>
      </c>
      <c r="G8" s="137">
        <f>(VLOOKUP($K$1,'Table 28 Data'!$Q$6:$W$42,AE$6,0)/100)*100</f>
        <v>9.14</v>
      </c>
    </row>
    <row r="9" spans="1:35" s="83" customFormat="1" x14ac:dyDescent="0.25">
      <c r="A9" s="558">
        <v>2001</v>
      </c>
      <c r="B9" s="106">
        <f>VLOOKUP($K$1,'Table 28 Data'!$Y$6:$AE$42,Z$6,0)</f>
        <v>231052</v>
      </c>
      <c r="C9" s="138">
        <f>(VLOOKUP($K$1,'Table 28 Data'!$Y$6:$AE$42,AA$6,0))</f>
        <v>6.4532706808707223</v>
      </c>
      <c r="D9" s="106">
        <f>VLOOKUP($K$1,'Table 28 Data'!$Y$6:$AE$42,AB$6,0)</f>
        <v>140847</v>
      </c>
      <c r="E9" s="138">
        <f>(VLOOKUP($K$1,'Table 28 Data'!$Y$6:$AE$42,AC$6,0))</f>
        <v>7.2909230862407481</v>
      </c>
      <c r="F9" s="106">
        <f>VLOOKUP($K$1,'Table 28 Data'!$Y$6:$AE$42,AD$6,0)</f>
        <v>90205</v>
      </c>
      <c r="G9" s="138">
        <f>(VLOOKUP($K$1,'Table 28 Data'!$Y$6:$AE$42,AE$6,0))</f>
        <v>5.4717018900588572</v>
      </c>
    </row>
    <row r="10" spans="1:35" s="83" customFormat="1" ht="12.75" x14ac:dyDescent="0.2">
      <c r="A10" s="560">
        <v>2011</v>
      </c>
      <c r="B10" s="25">
        <f>VLOOKUP($K$1,'Table 28 Data'!$AG$6:$AM$42,Z$6,0)</f>
        <v>385320</v>
      </c>
      <c r="C10" s="136">
        <f>VLOOKUP($K$1,'Table 28 Data'!$AG$6:$AM$42,AA$6,0)</f>
        <v>8.7887985471522061</v>
      </c>
      <c r="D10" s="25">
        <f>VLOOKUP($K$1,'Table 28 Data'!$AG$6:$AM$42,AB$6,0)</f>
        <v>211694</v>
      </c>
      <c r="E10" s="136">
        <f>VLOOKUP($K$1,'Table 28 Data'!$AG$6:$AM$42,AC$6,0)</f>
        <v>9.0193433544472335</v>
      </c>
      <c r="F10" s="25">
        <f>VLOOKUP($K$1,'Table 28 Data'!$AG$6:$AM$42,AD$6,0)</f>
        <v>174312</v>
      </c>
      <c r="G10" s="136">
        <f>VLOOKUP($K$1,'Table 28 Data'!$AG$6:$AM$42,AE$6,0)</f>
        <v>8.5568448573613747</v>
      </c>
    </row>
    <row r="11" spans="1:35" s="2" customFormat="1" x14ac:dyDescent="0.25">
      <c r="A11" s="558">
        <v>2021</v>
      </c>
      <c r="B11" s="106">
        <f>VLOOKUP($K$1,'Table 28 Data'!$AO$6:$AU$42,Z$6,0)</f>
        <v>343211</v>
      </c>
      <c r="C11" s="193">
        <f>VLOOKUP($K$1,'Table 28 Data'!$AO$6:$AU$42,AA$6,0)</f>
        <v>7.3298439382723899</v>
      </c>
      <c r="D11" s="106">
        <f>VLOOKUP($K$1,'Table 28 Data'!$AO$6:$AU$42,AB$6,0)</f>
        <v>179141</v>
      </c>
      <c r="E11" s="193">
        <f>VLOOKUP($K$1,'Table 28 Data'!$AO$6:$AU$42,AC$6,0)</f>
        <v>7.4133343265176066</v>
      </c>
      <c r="F11" s="106">
        <f>VLOOKUP($K$1,'Table 28 Data'!$AO$6:$AU$42,AD$6,0)</f>
        <v>164070</v>
      </c>
      <c r="G11" s="193">
        <f>VLOOKUP($K$1,'Table 28 Data'!$AO$6:$AU$42,AE$6,0)</f>
        <v>7.2408058932666286</v>
      </c>
      <c r="H11" s="1"/>
      <c r="I11" s="1"/>
      <c r="J11" s="1"/>
      <c r="K11" s="1"/>
      <c r="L11" s="1"/>
      <c r="M11" s="1"/>
      <c r="N11" s="1"/>
      <c r="O11" s="1"/>
      <c r="P11" s="1"/>
      <c r="Q11" s="1"/>
      <c r="R11" s="1"/>
      <c r="S11" s="1"/>
      <c r="T11" s="1"/>
      <c r="U11" s="1"/>
      <c r="Z11" s="1"/>
      <c r="AA11" s="1"/>
      <c r="AB11" s="1"/>
    </row>
    <row r="12" spans="1:35" s="450" customFormat="1" x14ac:dyDescent="0.25">
      <c r="A12" s="449"/>
      <c r="B12" s="449"/>
      <c r="C12" s="449"/>
      <c r="D12" s="449"/>
      <c r="E12" s="449"/>
      <c r="F12" s="449"/>
      <c r="G12" s="449"/>
      <c r="H12" s="449"/>
      <c r="I12" s="449"/>
      <c r="J12" s="449"/>
      <c r="K12" s="449"/>
      <c r="L12" s="449"/>
      <c r="M12" s="449"/>
      <c r="N12" s="449"/>
      <c r="O12" s="449"/>
      <c r="P12" s="449"/>
      <c r="Q12" s="449"/>
      <c r="R12" s="449"/>
      <c r="S12" s="449"/>
      <c r="T12" s="449"/>
      <c r="U12" s="449"/>
      <c r="Z12" s="449"/>
      <c r="AA12" s="449"/>
      <c r="AB12" s="449"/>
    </row>
    <row r="13" spans="1:35" s="2" customFormat="1" x14ac:dyDescent="0.25">
      <c r="A13" s="182" t="s">
        <v>617</v>
      </c>
      <c r="B13" s="1"/>
      <c r="C13" s="1"/>
      <c r="D13" s="1"/>
      <c r="E13" s="1"/>
      <c r="F13" s="1"/>
      <c r="G13" s="1"/>
      <c r="H13" s="1"/>
      <c r="I13" s="1"/>
      <c r="J13" s="1"/>
      <c r="K13" s="1"/>
      <c r="L13" s="1"/>
      <c r="M13" s="1"/>
      <c r="N13" s="1"/>
      <c r="O13" s="1"/>
      <c r="P13" s="1"/>
      <c r="Q13" s="1"/>
      <c r="R13" s="1"/>
      <c r="S13" s="1"/>
      <c r="T13" s="1"/>
      <c r="U13" s="1"/>
      <c r="Z13" s="1"/>
      <c r="AA13" s="1"/>
      <c r="AB13" s="1"/>
    </row>
    <row r="14" spans="1:35" x14ac:dyDescent="0.25">
      <c r="A14" s="83" t="s">
        <v>644</v>
      </c>
    </row>
    <row r="15" spans="1:35" x14ac:dyDescent="0.25">
      <c r="A15" s="83" t="s">
        <v>2973</v>
      </c>
    </row>
    <row r="16" spans="1:35" x14ac:dyDescent="0.25">
      <c r="A16" s="83"/>
    </row>
    <row r="17" spans="1:6" x14ac:dyDescent="0.25">
      <c r="A17" s="182" t="s">
        <v>618</v>
      </c>
    </row>
    <row r="18" spans="1:6" x14ac:dyDescent="0.25">
      <c r="A18" s="83" t="s">
        <v>816</v>
      </c>
    </row>
    <row r="19" spans="1:6" x14ac:dyDescent="0.25">
      <c r="A19" s="83" t="s">
        <v>817</v>
      </c>
    </row>
    <row r="20" spans="1:6" x14ac:dyDescent="0.25">
      <c r="A20" s="191" t="s">
        <v>2970</v>
      </c>
    </row>
    <row r="21" spans="1:6" s="449" customFormat="1" x14ac:dyDescent="0.25">
      <c r="A21" s="191" t="s">
        <v>2971</v>
      </c>
    </row>
    <row r="22" spans="1:6" x14ac:dyDescent="0.25">
      <c r="A22" s="62"/>
    </row>
    <row r="23" spans="1:6" x14ac:dyDescent="0.25">
      <c r="A23" s="184" t="s">
        <v>616</v>
      </c>
    </row>
    <row r="27" spans="1:6" x14ac:dyDescent="0.25">
      <c r="C27" s="449"/>
      <c r="E27" s="449"/>
    </row>
    <row r="28" spans="1:6" x14ac:dyDescent="0.25">
      <c r="C28" s="449"/>
      <c r="E28" s="449"/>
    </row>
    <row r="29" spans="1:6" x14ac:dyDescent="0.25">
      <c r="C29" s="449"/>
      <c r="E29" s="449"/>
      <c r="F29" s="1" t="s">
        <v>2965</v>
      </c>
    </row>
    <row r="30" spans="1:6" x14ac:dyDescent="0.25">
      <c r="C30" s="449"/>
      <c r="E30" s="449"/>
      <c r="F30" s="1" t="s">
        <v>2966</v>
      </c>
    </row>
    <row r="31" spans="1:6" x14ac:dyDescent="0.25">
      <c r="C31" s="449"/>
      <c r="E31" s="449"/>
      <c r="F31" s="1" t="s">
        <v>2967</v>
      </c>
    </row>
    <row r="32" spans="1:6" x14ac:dyDescent="0.25">
      <c r="C32" s="449"/>
      <c r="E32" s="449"/>
    </row>
    <row r="33" spans="3:5" x14ac:dyDescent="0.25">
      <c r="C33" s="449"/>
      <c r="E33" s="449"/>
    </row>
    <row r="34" spans="3:5" x14ac:dyDescent="0.25">
      <c r="C34" s="449"/>
      <c r="E34" s="449"/>
    </row>
    <row r="35" spans="3:5" x14ac:dyDescent="0.25">
      <c r="C35" s="449"/>
      <c r="E35" s="449"/>
    </row>
    <row r="36" spans="3:5" x14ac:dyDescent="0.25">
      <c r="C36" s="449"/>
    </row>
    <row r="37" spans="3:5" x14ac:dyDescent="0.25">
      <c r="C37" s="449"/>
    </row>
    <row r="38" spans="3:5" x14ac:dyDescent="0.25">
      <c r="C38" s="449"/>
    </row>
    <row r="39" spans="3:5" x14ac:dyDescent="0.25">
      <c r="C39" s="449"/>
    </row>
    <row r="40" spans="3:5" x14ac:dyDescent="0.25">
      <c r="C40" s="449"/>
    </row>
    <row r="41" spans="3:5" x14ac:dyDescent="0.25">
      <c r="C41" s="449"/>
    </row>
    <row r="42" spans="3:5" x14ac:dyDescent="0.25">
      <c r="C42" s="449"/>
    </row>
    <row r="58" spans="1:1" hidden="1" x14ac:dyDescent="0.25">
      <c r="A58" s="1">
        <v>100</v>
      </c>
    </row>
    <row r="59" spans="1:1" hidden="1" x14ac:dyDescent="0.25">
      <c r="A59" s="1" t="s">
        <v>31</v>
      </c>
    </row>
    <row r="60" spans="1:1" hidden="1" x14ac:dyDescent="0.25">
      <c r="A60" s="1" t="s">
        <v>32</v>
      </c>
    </row>
    <row r="61" spans="1:1" hidden="1" x14ac:dyDescent="0.25">
      <c r="A61" s="1" t="s">
        <v>33</v>
      </c>
    </row>
    <row r="62" spans="1:1" hidden="1" x14ac:dyDescent="0.25">
      <c r="A62" s="1" t="s">
        <v>34</v>
      </c>
    </row>
    <row r="63" spans="1:1" hidden="1" x14ac:dyDescent="0.25">
      <c r="A63" s="1" t="s">
        <v>35</v>
      </c>
    </row>
    <row r="64" spans="1:1" hidden="1" x14ac:dyDescent="0.25">
      <c r="A64" s="1" t="s">
        <v>36</v>
      </c>
    </row>
    <row r="65" spans="1:1" hidden="1" x14ac:dyDescent="0.25">
      <c r="A65" s="1" t="s">
        <v>37</v>
      </c>
    </row>
    <row r="66" spans="1:1" hidden="1" x14ac:dyDescent="0.25">
      <c r="A66" s="1" t="s">
        <v>38</v>
      </c>
    </row>
    <row r="67" spans="1:1" hidden="1" x14ac:dyDescent="0.25">
      <c r="A67" s="1" t="s">
        <v>39</v>
      </c>
    </row>
    <row r="68" spans="1:1" hidden="1" x14ac:dyDescent="0.25">
      <c r="A68" s="1" t="s">
        <v>40</v>
      </c>
    </row>
    <row r="69" spans="1:1" hidden="1" x14ac:dyDescent="0.25">
      <c r="A69" s="1" t="s">
        <v>41</v>
      </c>
    </row>
    <row r="70" spans="1:1" hidden="1" x14ac:dyDescent="0.25">
      <c r="A70" s="1" t="s">
        <v>42</v>
      </c>
    </row>
    <row r="71" spans="1:1" hidden="1" x14ac:dyDescent="0.25">
      <c r="A71" s="1" t="s">
        <v>43</v>
      </c>
    </row>
    <row r="72" spans="1:1" hidden="1" x14ac:dyDescent="0.25">
      <c r="A72" s="1" t="s">
        <v>44</v>
      </c>
    </row>
    <row r="73" spans="1:1" hidden="1" x14ac:dyDescent="0.25">
      <c r="A73" s="1" t="s">
        <v>45</v>
      </c>
    </row>
    <row r="74" spans="1:1" hidden="1" x14ac:dyDescent="0.25">
      <c r="A74" s="1" t="s">
        <v>46</v>
      </c>
    </row>
    <row r="75" spans="1:1" hidden="1" x14ac:dyDescent="0.25">
      <c r="A75" s="1" t="s">
        <v>47</v>
      </c>
    </row>
    <row r="76" spans="1:1" hidden="1" x14ac:dyDescent="0.25">
      <c r="A76" s="1" t="s">
        <v>48</v>
      </c>
    </row>
    <row r="77" spans="1:1" hidden="1" x14ac:dyDescent="0.25">
      <c r="A77" s="1" t="s">
        <v>49</v>
      </c>
    </row>
    <row r="78" spans="1:1" hidden="1" x14ac:dyDescent="0.25">
      <c r="A78" s="1" t="s">
        <v>50</v>
      </c>
    </row>
    <row r="79" spans="1:1" hidden="1" x14ac:dyDescent="0.25">
      <c r="A79" s="1" t="s">
        <v>51</v>
      </c>
    </row>
    <row r="80" spans="1:1" hidden="1" x14ac:dyDescent="0.25">
      <c r="A80" s="1" t="s">
        <v>52</v>
      </c>
    </row>
    <row r="81" spans="1:1" hidden="1" x14ac:dyDescent="0.25">
      <c r="A81" s="1" t="s">
        <v>53</v>
      </c>
    </row>
    <row r="82" spans="1:1" hidden="1" x14ac:dyDescent="0.25">
      <c r="A82" s="1" t="s">
        <v>54</v>
      </c>
    </row>
    <row r="83" spans="1:1" hidden="1" x14ac:dyDescent="0.25">
      <c r="A83" s="1" t="s">
        <v>55</v>
      </c>
    </row>
    <row r="84" spans="1:1" hidden="1" x14ac:dyDescent="0.25">
      <c r="A84" s="1" t="s">
        <v>56</v>
      </c>
    </row>
    <row r="85" spans="1:1" hidden="1" x14ac:dyDescent="0.25">
      <c r="A85" s="1" t="s">
        <v>57</v>
      </c>
    </row>
    <row r="86" spans="1:1" hidden="1" x14ac:dyDescent="0.25">
      <c r="A86" s="1" t="s">
        <v>58</v>
      </c>
    </row>
    <row r="87" spans="1:1" hidden="1" x14ac:dyDescent="0.25">
      <c r="A87" s="1" t="s">
        <v>59</v>
      </c>
    </row>
    <row r="88" spans="1:1" hidden="1" x14ac:dyDescent="0.25">
      <c r="A88" s="1" t="s">
        <v>60</v>
      </c>
    </row>
    <row r="89" spans="1:1" hidden="1" x14ac:dyDescent="0.25">
      <c r="A89" s="1" t="s">
        <v>61</v>
      </c>
    </row>
    <row r="90" spans="1:1" hidden="1" x14ac:dyDescent="0.25">
      <c r="A90" s="1" t="s">
        <v>62</v>
      </c>
    </row>
    <row r="91" spans="1:1" hidden="1" x14ac:dyDescent="0.25">
      <c r="A91" s="1" t="s">
        <v>63</v>
      </c>
    </row>
    <row r="92" spans="1:1" hidden="1" x14ac:dyDescent="0.25">
      <c r="A92" s="1" t="s">
        <v>64</v>
      </c>
    </row>
    <row r="93" spans="1:1" hidden="1" x14ac:dyDescent="0.25">
      <c r="A93" s="1" t="s">
        <v>65</v>
      </c>
    </row>
    <row r="94" spans="1:1" hidden="1" x14ac:dyDescent="0.25">
      <c r="A94" s="1" t="s">
        <v>66</v>
      </c>
    </row>
    <row r="95" spans="1:1" hidden="1" x14ac:dyDescent="0.25">
      <c r="A95" s="1" t="s">
        <v>67</v>
      </c>
    </row>
  </sheetData>
  <mergeCells count="4">
    <mergeCell ref="K1:L1"/>
    <mergeCell ref="B4:C4"/>
    <mergeCell ref="D4:E4"/>
    <mergeCell ref="F4:G4"/>
  </mergeCells>
  <dataValidations count="1">
    <dataValidation type="list" allowBlank="1" showInputMessage="1" showErrorMessage="1" sqref="K65497:K65537 WVP983044 WLT983044 WBX983044 VSB983044 VIF983044 UYJ983044 UON983044 UER983044 TUV983044 TKZ983044 TBD983044 SRH983044 SHL983044 RXP983044 RNT983044 RDX983044 QUB983044 QKF983044 QAJ983044 PQN983044 PGR983044 OWV983044 OMZ983044 ODD983044 NTH983044 NJL983044 MZP983044 MPT983044 MFX983044 LWB983044 LMF983044 LCJ983044 KSN983044 KIR983044 JYV983044 JOZ983044 JFD983044 IVH983044 ILL983044 IBP983044 HRT983044 HHX983044 GYB983044 GOF983044 GEJ983044 FUN983044 FKR983044 FAV983044 EQZ983044 EHD983044 DXH983044 DNL983044 DDP983044 CTT983044 CJX983044 CAB983044 BQF983044 BGJ983044 AWN983044 AMR983044 ACV983044 SZ983044 JD983044 H983044 WVP917508 WLT917508 WBX917508 VSB917508 VIF917508 UYJ917508 UON917508 UER917508 TUV917508 TKZ917508 TBD917508 SRH917508 SHL917508 RXP917508 RNT917508 RDX917508 QUB917508 QKF917508 QAJ917508 PQN917508 PGR917508 OWV917508 OMZ917508 ODD917508 NTH917508 NJL917508 MZP917508 MPT917508 MFX917508 LWB917508 LMF917508 LCJ917508 KSN917508 KIR917508 JYV917508 JOZ917508 JFD917508 IVH917508 ILL917508 IBP917508 HRT917508 HHX917508 GYB917508 GOF917508 GEJ917508 FUN917508 FKR917508 FAV917508 EQZ917508 EHD917508 DXH917508 DNL917508 DDP917508 CTT917508 CJX917508 CAB917508 BQF917508 BGJ917508 AWN917508 AMR917508 ACV917508 SZ917508 JD917508 H917508 WVP851972 WLT851972 WBX851972 VSB851972 VIF851972 UYJ851972 UON851972 UER851972 TUV851972 TKZ851972 TBD851972 SRH851972 SHL851972 RXP851972 RNT851972 RDX851972 QUB851972 QKF851972 QAJ851972 PQN851972 PGR851972 OWV851972 OMZ851972 ODD851972 NTH851972 NJL851972 MZP851972 MPT851972 MFX851972 LWB851972 LMF851972 LCJ851972 KSN851972 KIR851972 JYV851972 JOZ851972 JFD851972 IVH851972 ILL851972 IBP851972 HRT851972 HHX851972 GYB851972 GOF851972 GEJ851972 FUN851972 FKR851972 FAV851972 EQZ851972 EHD851972 DXH851972 DNL851972 DDP851972 CTT851972 CJX851972 CAB851972 BQF851972 BGJ851972 AWN851972 AMR851972 ACV851972 SZ851972 JD851972 H851972 WVP786436 WLT786436 WBX786436 VSB786436 VIF786436 UYJ786436 UON786436 UER786436 TUV786436 TKZ786436 TBD786436 SRH786436 SHL786436 RXP786436 RNT786436 RDX786436 QUB786436 QKF786436 QAJ786436 PQN786436 PGR786436 OWV786436 OMZ786436 ODD786436 NTH786436 NJL786436 MZP786436 MPT786436 MFX786436 LWB786436 LMF786436 LCJ786436 KSN786436 KIR786436 JYV786436 JOZ786436 JFD786436 IVH786436 ILL786436 IBP786436 HRT786436 HHX786436 GYB786436 GOF786436 GEJ786436 FUN786436 FKR786436 FAV786436 EQZ786436 EHD786436 DXH786436 DNL786436 DDP786436 CTT786436 CJX786436 CAB786436 BQF786436 BGJ786436 AWN786436 AMR786436 ACV786436 SZ786436 JD786436 H786436 WVP720900 WLT720900 WBX720900 VSB720900 VIF720900 UYJ720900 UON720900 UER720900 TUV720900 TKZ720900 TBD720900 SRH720900 SHL720900 RXP720900 RNT720900 RDX720900 QUB720900 QKF720900 QAJ720900 PQN720900 PGR720900 OWV720900 OMZ720900 ODD720900 NTH720900 NJL720900 MZP720900 MPT720900 MFX720900 LWB720900 LMF720900 LCJ720900 KSN720900 KIR720900 JYV720900 JOZ720900 JFD720900 IVH720900 ILL720900 IBP720900 HRT720900 HHX720900 GYB720900 GOF720900 GEJ720900 FUN720900 FKR720900 FAV720900 EQZ720900 EHD720900 DXH720900 DNL720900 DDP720900 CTT720900 CJX720900 CAB720900 BQF720900 BGJ720900 AWN720900 AMR720900 ACV720900 SZ720900 JD720900 H720900 WVP655364 WLT655364 WBX655364 VSB655364 VIF655364 UYJ655364 UON655364 UER655364 TUV655364 TKZ655364 TBD655364 SRH655364 SHL655364 RXP655364 RNT655364 RDX655364 QUB655364 QKF655364 QAJ655364 PQN655364 PGR655364 OWV655364 OMZ655364 ODD655364 NTH655364 NJL655364 MZP655364 MPT655364 MFX655364 LWB655364 LMF655364 LCJ655364 KSN655364 KIR655364 JYV655364 JOZ655364 JFD655364 IVH655364 ILL655364 IBP655364 HRT655364 HHX655364 GYB655364 GOF655364 GEJ655364 FUN655364 FKR655364 FAV655364 EQZ655364 EHD655364 DXH655364 DNL655364 DDP655364 CTT655364 CJX655364 CAB655364 BQF655364 BGJ655364 AWN655364 AMR655364 ACV655364 SZ655364 JD655364 H655364 WVP589828 WLT589828 WBX589828 VSB589828 VIF589828 UYJ589828 UON589828 UER589828 TUV589828 TKZ589828 TBD589828 SRH589828 SHL589828 RXP589828 RNT589828 RDX589828 QUB589828 QKF589828 QAJ589828 PQN589828 PGR589828 OWV589828 OMZ589828 ODD589828 NTH589828 NJL589828 MZP589828 MPT589828 MFX589828 LWB589828 LMF589828 LCJ589828 KSN589828 KIR589828 JYV589828 JOZ589828 JFD589828 IVH589828 ILL589828 IBP589828 HRT589828 HHX589828 GYB589828 GOF589828 GEJ589828 FUN589828 FKR589828 FAV589828 EQZ589828 EHD589828 DXH589828 DNL589828 DDP589828 CTT589828 CJX589828 CAB589828 BQF589828 BGJ589828 AWN589828 AMR589828 ACV589828 SZ589828 JD589828 H589828 WVP524292 WLT524292 WBX524292 VSB524292 VIF524292 UYJ524292 UON524292 UER524292 TUV524292 TKZ524292 TBD524292 SRH524292 SHL524292 RXP524292 RNT524292 RDX524292 QUB524292 QKF524292 QAJ524292 PQN524292 PGR524292 OWV524292 OMZ524292 ODD524292 NTH524292 NJL524292 MZP524292 MPT524292 MFX524292 LWB524292 LMF524292 LCJ524292 KSN524292 KIR524292 JYV524292 JOZ524292 JFD524292 IVH524292 ILL524292 IBP524292 HRT524292 HHX524292 GYB524292 GOF524292 GEJ524292 FUN524292 FKR524292 FAV524292 EQZ524292 EHD524292 DXH524292 DNL524292 DDP524292 CTT524292 CJX524292 CAB524292 BQF524292 BGJ524292 AWN524292 AMR524292 ACV524292 SZ524292 JD524292 H524292 WVP458756 WLT458756 WBX458756 VSB458756 VIF458756 UYJ458756 UON458756 UER458756 TUV458756 TKZ458756 TBD458756 SRH458756 SHL458756 RXP458756 RNT458756 RDX458756 QUB458756 QKF458756 QAJ458756 PQN458756 PGR458756 OWV458756 OMZ458756 ODD458756 NTH458756 NJL458756 MZP458756 MPT458756 MFX458756 LWB458756 LMF458756 LCJ458756 KSN458756 KIR458756 JYV458756 JOZ458756 JFD458756 IVH458756 ILL458756 IBP458756 HRT458756 HHX458756 GYB458756 GOF458756 GEJ458756 FUN458756 FKR458756 FAV458756 EQZ458756 EHD458756 DXH458756 DNL458756 DDP458756 CTT458756 CJX458756 CAB458756 BQF458756 BGJ458756 AWN458756 AMR458756 ACV458756 SZ458756 JD458756 H458756 WVP393220 WLT393220 WBX393220 VSB393220 VIF393220 UYJ393220 UON393220 UER393220 TUV393220 TKZ393220 TBD393220 SRH393220 SHL393220 RXP393220 RNT393220 RDX393220 QUB393220 QKF393220 QAJ393220 PQN393220 PGR393220 OWV393220 OMZ393220 ODD393220 NTH393220 NJL393220 MZP393220 MPT393220 MFX393220 LWB393220 LMF393220 LCJ393220 KSN393220 KIR393220 JYV393220 JOZ393220 JFD393220 IVH393220 ILL393220 IBP393220 HRT393220 HHX393220 GYB393220 GOF393220 GEJ393220 FUN393220 FKR393220 FAV393220 EQZ393220 EHD393220 DXH393220 DNL393220 DDP393220 CTT393220 CJX393220 CAB393220 BQF393220 BGJ393220 AWN393220 AMR393220 ACV393220 SZ393220 JD393220 H393220 WVP327684 WLT327684 WBX327684 VSB327684 VIF327684 UYJ327684 UON327684 UER327684 TUV327684 TKZ327684 TBD327684 SRH327684 SHL327684 RXP327684 RNT327684 RDX327684 QUB327684 QKF327684 QAJ327684 PQN327684 PGR327684 OWV327684 OMZ327684 ODD327684 NTH327684 NJL327684 MZP327684 MPT327684 MFX327684 LWB327684 LMF327684 LCJ327684 KSN327684 KIR327684 JYV327684 JOZ327684 JFD327684 IVH327684 ILL327684 IBP327684 HRT327684 HHX327684 GYB327684 GOF327684 GEJ327684 FUN327684 FKR327684 FAV327684 EQZ327684 EHD327684 DXH327684 DNL327684 DDP327684 CTT327684 CJX327684 CAB327684 BQF327684 BGJ327684 AWN327684 AMR327684 ACV327684 SZ327684 JD327684 H327684 WVP262148 WLT262148 WBX262148 VSB262148 VIF262148 UYJ262148 UON262148 UER262148 TUV262148 TKZ262148 TBD262148 SRH262148 SHL262148 RXP262148 RNT262148 RDX262148 QUB262148 QKF262148 QAJ262148 PQN262148 PGR262148 OWV262148 OMZ262148 ODD262148 NTH262148 NJL262148 MZP262148 MPT262148 MFX262148 LWB262148 LMF262148 LCJ262148 KSN262148 KIR262148 JYV262148 JOZ262148 JFD262148 IVH262148 ILL262148 IBP262148 HRT262148 HHX262148 GYB262148 GOF262148 GEJ262148 FUN262148 FKR262148 FAV262148 EQZ262148 EHD262148 DXH262148 DNL262148 DDP262148 CTT262148 CJX262148 CAB262148 BQF262148 BGJ262148 AWN262148 AMR262148 ACV262148 SZ262148 JD262148 H262148 WVP196612 WLT196612 WBX196612 VSB196612 VIF196612 UYJ196612 UON196612 UER196612 TUV196612 TKZ196612 TBD196612 SRH196612 SHL196612 RXP196612 RNT196612 RDX196612 QUB196612 QKF196612 QAJ196612 PQN196612 PGR196612 OWV196612 OMZ196612 ODD196612 NTH196612 NJL196612 MZP196612 MPT196612 MFX196612 LWB196612 LMF196612 LCJ196612 KSN196612 KIR196612 JYV196612 JOZ196612 JFD196612 IVH196612 ILL196612 IBP196612 HRT196612 HHX196612 GYB196612 GOF196612 GEJ196612 FUN196612 FKR196612 FAV196612 EQZ196612 EHD196612 DXH196612 DNL196612 DDP196612 CTT196612 CJX196612 CAB196612 BQF196612 BGJ196612 AWN196612 AMR196612 ACV196612 SZ196612 JD196612 H196612 WVP131076 WLT131076 WBX131076 VSB131076 VIF131076 UYJ131076 UON131076 UER131076 TUV131076 TKZ131076 TBD131076 SRH131076 SHL131076 RXP131076 RNT131076 RDX131076 QUB131076 QKF131076 QAJ131076 PQN131076 PGR131076 OWV131076 OMZ131076 ODD131076 NTH131076 NJL131076 MZP131076 MPT131076 MFX131076 LWB131076 LMF131076 LCJ131076 KSN131076 KIR131076 JYV131076 JOZ131076 JFD131076 IVH131076 ILL131076 IBP131076 HRT131076 HHX131076 GYB131076 GOF131076 GEJ131076 FUN131076 FKR131076 FAV131076 EQZ131076 EHD131076 DXH131076 DNL131076 DDP131076 CTT131076 CJX131076 CAB131076 BQF131076 BGJ131076 AWN131076 AMR131076 ACV131076 SZ131076 JD131076 H131076 WVP65540 WLT65540 WBX65540 VSB65540 VIF65540 UYJ65540 UON65540 UER65540 TUV65540 TKZ65540 TBD65540 SRH65540 SHL65540 RXP65540 RNT65540 RDX65540 QUB65540 QKF65540 QAJ65540 PQN65540 PGR65540 OWV65540 OMZ65540 ODD65540 NTH65540 NJL65540 MZP65540 MPT65540 MFX65540 LWB65540 LMF65540 LCJ65540 KSN65540 KIR65540 JYV65540 JOZ65540 JFD65540 IVH65540 ILL65540 IBP65540 HRT65540 HHX65540 GYB65540 GOF65540 GEJ65540 FUN65540 FKR65540 FAV65540 EQZ65540 EHD65540 DXH65540 DNL65540 DDP65540 CTT65540 CJX65540 CAB65540 BQF65540 BGJ65540 AWN65540 AMR65540 ACV65540 SZ65540 JD65540 H65540 WVP3 WLT3 WBX3 VSB3 VIF3 UYJ3 UON3 UER3 TUV3 TKZ3 TBD3 SRH3 SHL3 RXP3 RNT3 RDX3 QUB3 QKF3 QAJ3 PQN3 PGR3 OWV3 OMZ3 ODD3 NTH3 NJL3 MZP3 MPT3 MFX3 LWB3 LMF3 LCJ3 KSN3 KIR3 JYV3 JOZ3 JFD3 IVH3 ILL3 IBP3 HRT3 HHX3 GYB3 GOF3 GEJ3 FUN3 FKR3 FAV3 EQZ3 EHD3 DXH3 DNL3 DDP3 CTT3 CJX3 CAB3 BQF3 BGJ3 AWN3 AMR3 ACV3 SZ3 JD3 K1 WVS1048537:WVS1048576 WLW1048537:WLW1048576 WCA1048537:WCA1048576 VSE1048537:VSE1048576 VII1048537:VII1048576 UYM1048537:UYM1048576 UOQ1048537:UOQ1048576 UEU1048537:UEU1048576 TUY1048537:TUY1048576 TLC1048537:TLC1048576 TBG1048537:TBG1048576 SRK1048537:SRK1048576 SHO1048537:SHO1048576 RXS1048537:RXS1048576 RNW1048537:RNW1048576 REA1048537:REA1048576 QUE1048537:QUE1048576 QKI1048537:QKI1048576 QAM1048537:QAM1048576 PQQ1048537:PQQ1048576 PGU1048537:PGU1048576 OWY1048537:OWY1048576 ONC1048537:ONC1048576 ODG1048537:ODG1048576 NTK1048537:NTK1048576 NJO1048537:NJO1048576 MZS1048537:MZS1048576 MPW1048537:MPW1048576 MGA1048537:MGA1048576 LWE1048537:LWE1048576 LMI1048537:LMI1048576 LCM1048537:LCM1048576 KSQ1048537:KSQ1048576 KIU1048537:KIU1048576 JYY1048537:JYY1048576 JPC1048537:JPC1048576 JFG1048537:JFG1048576 IVK1048537:IVK1048576 ILO1048537:ILO1048576 IBS1048537:IBS1048576 HRW1048537:HRW1048576 HIA1048537:HIA1048576 GYE1048537:GYE1048576 GOI1048537:GOI1048576 GEM1048537:GEM1048576 FUQ1048537:FUQ1048576 FKU1048537:FKU1048576 FAY1048537:FAY1048576 ERC1048537:ERC1048576 EHG1048537:EHG1048576 DXK1048537:DXK1048576 DNO1048537:DNO1048576 DDS1048537:DDS1048576 CTW1048537:CTW1048576 CKA1048537:CKA1048576 CAE1048537:CAE1048576 BQI1048537:BQI1048576 BGM1048537:BGM1048576 AWQ1048537:AWQ1048576 AMU1048537:AMU1048576 ACY1048537:ACY1048576 TC1048537:TC1048576 JG1048537:JG1048576 K1048537:K1048576 WVS983001:WVS983041 WLW983001:WLW983041 WCA983001:WCA983041 VSE983001:VSE983041 VII983001:VII983041 UYM983001:UYM983041 UOQ983001:UOQ983041 UEU983001:UEU983041 TUY983001:TUY983041 TLC983001:TLC983041 TBG983001:TBG983041 SRK983001:SRK983041 SHO983001:SHO983041 RXS983001:RXS983041 RNW983001:RNW983041 REA983001:REA983041 QUE983001:QUE983041 QKI983001:QKI983041 QAM983001:QAM983041 PQQ983001:PQQ983041 PGU983001:PGU983041 OWY983001:OWY983041 ONC983001:ONC983041 ODG983001:ODG983041 NTK983001:NTK983041 NJO983001:NJO983041 MZS983001:MZS983041 MPW983001:MPW983041 MGA983001:MGA983041 LWE983001:LWE983041 LMI983001:LMI983041 LCM983001:LCM983041 KSQ983001:KSQ983041 KIU983001:KIU983041 JYY983001:JYY983041 JPC983001:JPC983041 JFG983001:JFG983041 IVK983001:IVK983041 ILO983001:ILO983041 IBS983001:IBS983041 HRW983001:HRW983041 HIA983001:HIA983041 GYE983001:GYE983041 GOI983001:GOI983041 GEM983001:GEM983041 FUQ983001:FUQ983041 FKU983001:FKU983041 FAY983001:FAY983041 ERC983001:ERC983041 EHG983001:EHG983041 DXK983001:DXK983041 DNO983001:DNO983041 DDS983001:DDS983041 CTW983001:CTW983041 CKA983001:CKA983041 CAE983001:CAE983041 BQI983001:BQI983041 BGM983001:BGM983041 AWQ983001:AWQ983041 AMU983001:AMU983041 ACY983001:ACY983041 TC983001:TC983041 JG983001:JG983041 K983001:K983041 WVS917465:WVS917505 WLW917465:WLW917505 WCA917465:WCA917505 VSE917465:VSE917505 VII917465:VII917505 UYM917465:UYM917505 UOQ917465:UOQ917505 UEU917465:UEU917505 TUY917465:TUY917505 TLC917465:TLC917505 TBG917465:TBG917505 SRK917465:SRK917505 SHO917465:SHO917505 RXS917465:RXS917505 RNW917465:RNW917505 REA917465:REA917505 QUE917465:QUE917505 QKI917465:QKI917505 QAM917465:QAM917505 PQQ917465:PQQ917505 PGU917465:PGU917505 OWY917465:OWY917505 ONC917465:ONC917505 ODG917465:ODG917505 NTK917465:NTK917505 NJO917465:NJO917505 MZS917465:MZS917505 MPW917465:MPW917505 MGA917465:MGA917505 LWE917465:LWE917505 LMI917465:LMI917505 LCM917465:LCM917505 KSQ917465:KSQ917505 KIU917465:KIU917505 JYY917465:JYY917505 JPC917465:JPC917505 JFG917465:JFG917505 IVK917465:IVK917505 ILO917465:ILO917505 IBS917465:IBS917505 HRW917465:HRW917505 HIA917465:HIA917505 GYE917465:GYE917505 GOI917465:GOI917505 GEM917465:GEM917505 FUQ917465:FUQ917505 FKU917465:FKU917505 FAY917465:FAY917505 ERC917465:ERC917505 EHG917465:EHG917505 DXK917465:DXK917505 DNO917465:DNO917505 DDS917465:DDS917505 CTW917465:CTW917505 CKA917465:CKA917505 CAE917465:CAE917505 BQI917465:BQI917505 BGM917465:BGM917505 AWQ917465:AWQ917505 AMU917465:AMU917505 ACY917465:ACY917505 TC917465:TC917505 JG917465:JG917505 K917465:K917505 WVS851929:WVS851969 WLW851929:WLW851969 WCA851929:WCA851969 VSE851929:VSE851969 VII851929:VII851969 UYM851929:UYM851969 UOQ851929:UOQ851969 UEU851929:UEU851969 TUY851929:TUY851969 TLC851929:TLC851969 TBG851929:TBG851969 SRK851929:SRK851969 SHO851929:SHO851969 RXS851929:RXS851969 RNW851929:RNW851969 REA851929:REA851969 QUE851929:QUE851969 QKI851929:QKI851969 QAM851929:QAM851969 PQQ851929:PQQ851969 PGU851929:PGU851969 OWY851929:OWY851969 ONC851929:ONC851969 ODG851929:ODG851969 NTK851929:NTK851969 NJO851929:NJO851969 MZS851929:MZS851969 MPW851929:MPW851969 MGA851929:MGA851969 LWE851929:LWE851969 LMI851929:LMI851969 LCM851929:LCM851969 KSQ851929:KSQ851969 KIU851929:KIU851969 JYY851929:JYY851969 JPC851929:JPC851969 JFG851929:JFG851969 IVK851929:IVK851969 ILO851929:ILO851969 IBS851929:IBS851969 HRW851929:HRW851969 HIA851929:HIA851969 GYE851929:GYE851969 GOI851929:GOI851969 GEM851929:GEM851969 FUQ851929:FUQ851969 FKU851929:FKU851969 FAY851929:FAY851969 ERC851929:ERC851969 EHG851929:EHG851969 DXK851929:DXK851969 DNO851929:DNO851969 DDS851929:DDS851969 CTW851929:CTW851969 CKA851929:CKA851969 CAE851929:CAE851969 BQI851929:BQI851969 BGM851929:BGM851969 AWQ851929:AWQ851969 AMU851929:AMU851969 ACY851929:ACY851969 TC851929:TC851969 JG851929:JG851969 K851929:K851969 WVS786393:WVS786433 WLW786393:WLW786433 WCA786393:WCA786433 VSE786393:VSE786433 VII786393:VII786433 UYM786393:UYM786433 UOQ786393:UOQ786433 UEU786393:UEU786433 TUY786393:TUY786433 TLC786393:TLC786433 TBG786393:TBG786433 SRK786393:SRK786433 SHO786393:SHO786433 RXS786393:RXS786433 RNW786393:RNW786433 REA786393:REA786433 QUE786393:QUE786433 QKI786393:QKI786433 QAM786393:QAM786433 PQQ786393:PQQ786433 PGU786393:PGU786433 OWY786393:OWY786433 ONC786393:ONC786433 ODG786393:ODG786433 NTK786393:NTK786433 NJO786393:NJO786433 MZS786393:MZS786433 MPW786393:MPW786433 MGA786393:MGA786433 LWE786393:LWE786433 LMI786393:LMI786433 LCM786393:LCM786433 KSQ786393:KSQ786433 KIU786393:KIU786433 JYY786393:JYY786433 JPC786393:JPC786433 JFG786393:JFG786433 IVK786393:IVK786433 ILO786393:ILO786433 IBS786393:IBS786433 HRW786393:HRW786433 HIA786393:HIA786433 GYE786393:GYE786433 GOI786393:GOI786433 GEM786393:GEM786433 FUQ786393:FUQ786433 FKU786393:FKU786433 FAY786393:FAY786433 ERC786393:ERC786433 EHG786393:EHG786433 DXK786393:DXK786433 DNO786393:DNO786433 DDS786393:DDS786433 CTW786393:CTW786433 CKA786393:CKA786433 CAE786393:CAE786433 BQI786393:BQI786433 BGM786393:BGM786433 AWQ786393:AWQ786433 AMU786393:AMU786433 ACY786393:ACY786433 TC786393:TC786433 JG786393:JG786433 K786393:K786433 WVS720857:WVS720897 WLW720857:WLW720897 WCA720857:WCA720897 VSE720857:VSE720897 VII720857:VII720897 UYM720857:UYM720897 UOQ720857:UOQ720897 UEU720857:UEU720897 TUY720857:TUY720897 TLC720857:TLC720897 TBG720857:TBG720897 SRK720857:SRK720897 SHO720857:SHO720897 RXS720857:RXS720897 RNW720857:RNW720897 REA720857:REA720897 QUE720857:QUE720897 QKI720857:QKI720897 QAM720857:QAM720897 PQQ720857:PQQ720897 PGU720857:PGU720897 OWY720857:OWY720897 ONC720857:ONC720897 ODG720857:ODG720897 NTK720857:NTK720897 NJO720857:NJO720897 MZS720857:MZS720897 MPW720857:MPW720897 MGA720857:MGA720897 LWE720857:LWE720897 LMI720857:LMI720897 LCM720857:LCM720897 KSQ720857:KSQ720897 KIU720857:KIU720897 JYY720857:JYY720897 JPC720857:JPC720897 JFG720857:JFG720897 IVK720857:IVK720897 ILO720857:ILO720897 IBS720857:IBS720897 HRW720857:HRW720897 HIA720857:HIA720897 GYE720857:GYE720897 GOI720857:GOI720897 GEM720857:GEM720897 FUQ720857:FUQ720897 FKU720857:FKU720897 FAY720857:FAY720897 ERC720857:ERC720897 EHG720857:EHG720897 DXK720857:DXK720897 DNO720857:DNO720897 DDS720857:DDS720897 CTW720857:CTW720897 CKA720857:CKA720897 CAE720857:CAE720897 BQI720857:BQI720897 BGM720857:BGM720897 AWQ720857:AWQ720897 AMU720857:AMU720897 ACY720857:ACY720897 TC720857:TC720897 JG720857:JG720897 K720857:K720897 WVS655321:WVS655361 WLW655321:WLW655361 WCA655321:WCA655361 VSE655321:VSE655361 VII655321:VII655361 UYM655321:UYM655361 UOQ655321:UOQ655361 UEU655321:UEU655361 TUY655321:TUY655361 TLC655321:TLC655361 TBG655321:TBG655361 SRK655321:SRK655361 SHO655321:SHO655361 RXS655321:RXS655361 RNW655321:RNW655361 REA655321:REA655361 QUE655321:QUE655361 QKI655321:QKI655361 QAM655321:QAM655361 PQQ655321:PQQ655361 PGU655321:PGU655361 OWY655321:OWY655361 ONC655321:ONC655361 ODG655321:ODG655361 NTK655321:NTK655361 NJO655321:NJO655361 MZS655321:MZS655361 MPW655321:MPW655361 MGA655321:MGA655361 LWE655321:LWE655361 LMI655321:LMI655361 LCM655321:LCM655361 KSQ655321:KSQ655361 KIU655321:KIU655361 JYY655321:JYY655361 JPC655321:JPC655361 JFG655321:JFG655361 IVK655321:IVK655361 ILO655321:ILO655361 IBS655321:IBS655361 HRW655321:HRW655361 HIA655321:HIA655361 GYE655321:GYE655361 GOI655321:GOI655361 GEM655321:GEM655361 FUQ655321:FUQ655361 FKU655321:FKU655361 FAY655321:FAY655361 ERC655321:ERC655361 EHG655321:EHG655361 DXK655321:DXK655361 DNO655321:DNO655361 DDS655321:DDS655361 CTW655321:CTW655361 CKA655321:CKA655361 CAE655321:CAE655361 BQI655321:BQI655361 BGM655321:BGM655361 AWQ655321:AWQ655361 AMU655321:AMU655361 ACY655321:ACY655361 TC655321:TC655361 JG655321:JG655361 K655321:K655361 WVS589785:WVS589825 WLW589785:WLW589825 WCA589785:WCA589825 VSE589785:VSE589825 VII589785:VII589825 UYM589785:UYM589825 UOQ589785:UOQ589825 UEU589785:UEU589825 TUY589785:TUY589825 TLC589785:TLC589825 TBG589785:TBG589825 SRK589785:SRK589825 SHO589785:SHO589825 RXS589785:RXS589825 RNW589785:RNW589825 REA589785:REA589825 QUE589785:QUE589825 QKI589785:QKI589825 QAM589785:QAM589825 PQQ589785:PQQ589825 PGU589785:PGU589825 OWY589785:OWY589825 ONC589785:ONC589825 ODG589785:ODG589825 NTK589785:NTK589825 NJO589785:NJO589825 MZS589785:MZS589825 MPW589785:MPW589825 MGA589785:MGA589825 LWE589785:LWE589825 LMI589785:LMI589825 LCM589785:LCM589825 KSQ589785:KSQ589825 KIU589785:KIU589825 JYY589785:JYY589825 JPC589785:JPC589825 JFG589785:JFG589825 IVK589785:IVK589825 ILO589785:ILO589825 IBS589785:IBS589825 HRW589785:HRW589825 HIA589785:HIA589825 GYE589785:GYE589825 GOI589785:GOI589825 GEM589785:GEM589825 FUQ589785:FUQ589825 FKU589785:FKU589825 FAY589785:FAY589825 ERC589785:ERC589825 EHG589785:EHG589825 DXK589785:DXK589825 DNO589785:DNO589825 DDS589785:DDS589825 CTW589785:CTW589825 CKA589785:CKA589825 CAE589785:CAE589825 BQI589785:BQI589825 BGM589785:BGM589825 AWQ589785:AWQ589825 AMU589785:AMU589825 ACY589785:ACY589825 TC589785:TC589825 JG589785:JG589825 K589785:K589825 WVS524249:WVS524289 WLW524249:WLW524289 WCA524249:WCA524289 VSE524249:VSE524289 VII524249:VII524289 UYM524249:UYM524289 UOQ524249:UOQ524289 UEU524249:UEU524289 TUY524249:TUY524289 TLC524249:TLC524289 TBG524249:TBG524289 SRK524249:SRK524289 SHO524249:SHO524289 RXS524249:RXS524289 RNW524249:RNW524289 REA524249:REA524289 QUE524249:QUE524289 QKI524249:QKI524289 QAM524249:QAM524289 PQQ524249:PQQ524289 PGU524249:PGU524289 OWY524249:OWY524289 ONC524249:ONC524289 ODG524249:ODG524289 NTK524249:NTK524289 NJO524249:NJO524289 MZS524249:MZS524289 MPW524249:MPW524289 MGA524249:MGA524289 LWE524249:LWE524289 LMI524249:LMI524289 LCM524249:LCM524289 KSQ524249:KSQ524289 KIU524249:KIU524289 JYY524249:JYY524289 JPC524249:JPC524289 JFG524249:JFG524289 IVK524249:IVK524289 ILO524249:ILO524289 IBS524249:IBS524289 HRW524249:HRW524289 HIA524249:HIA524289 GYE524249:GYE524289 GOI524249:GOI524289 GEM524249:GEM524289 FUQ524249:FUQ524289 FKU524249:FKU524289 FAY524249:FAY524289 ERC524249:ERC524289 EHG524249:EHG524289 DXK524249:DXK524289 DNO524249:DNO524289 DDS524249:DDS524289 CTW524249:CTW524289 CKA524249:CKA524289 CAE524249:CAE524289 BQI524249:BQI524289 BGM524249:BGM524289 AWQ524249:AWQ524289 AMU524249:AMU524289 ACY524249:ACY524289 TC524249:TC524289 JG524249:JG524289 K524249:K524289 WVS458713:WVS458753 WLW458713:WLW458753 WCA458713:WCA458753 VSE458713:VSE458753 VII458713:VII458753 UYM458713:UYM458753 UOQ458713:UOQ458753 UEU458713:UEU458753 TUY458713:TUY458753 TLC458713:TLC458753 TBG458713:TBG458753 SRK458713:SRK458753 SHO458713:SHO458753 RXS458713:RXS458753 RNW458713:RNW458753 REA458713:REA458753 QUE458713:QUE458753 QKI458713:QKI458753 QAM458713:QAM458753 PQQ458713:PQQ458753 PGU458713:PGU458753 OWY458713:OWY458753 ONC458713:ONC458753 ODG458713:ODG458753 NTK458713:NTK458753 NJO458713:NJO458753 MZS458713:MZS458753 MPW458713:MPW458753 MGA458713:MGA458753 LWE458713:LWE458753 LMI458713:LMI458753 LCM458713:LCM458753 KSQ458713:KSQ458753 KIU458713:KIU458753 JYY458713:JYY458753 JPC458713:JPC458753 JFG458713:JFG458753 IVK458713:IVK458753 ILO458713:ILO458753 IBS458713:IBS458753 HRW458713:HRW458753 HIA458713:HIA458753 GYE458713:GYE458753 GOI458713:GOI458753 GEM458713:GEM458753 FUQ458713:FUQ458753 FKU458713:FKU458753 FAY458713:FAY458753 ERC458713:ERC458753 EHG458713:EHG458753 DXK458713:DXK458753 DNO458713:DNO458753 DDS458713:DDS458753 CTW458713:CTW458753 CKA458713:CKA458753 CAE458713:CAE458753 BQI458713:BQI458753 BGM458713:BGM458753 AWQ458713:AWQ458753 AMU458713:AMU458753 ACY458713:ACY458753 TC458713:TC458753 JG458713:JG458753 K458713:K458753 WVS393177:WVS393217 WLW393177:WLW393217 WCA393177:WCA393217 VSE393177:VSE393217 VII393177:VII393217 UYM393177:UYM393217 UOQ393177:UOQ393217 UEU393177:UEU393217 TUY393177:TUY393217 TLC393177:TLC393217 TBG393177:TBG393217 SRK393177:SRK393217 SHO393177:SHO393217 RXS393177:RXS393217 RNW393177:RNW393217 REA393177:REA393217 QUE393177:QUE393217 QKI393177:QKI393217 QAM393177:QAM393217 PQQ393177:PQQ393217 PGU393177:PGU393217 OWY393177:OWY393217 ONC393177:ONC393217 ODG393177:ODG393217 NTK393177:NTK393217 NJO393177:NJO393217 MZS393177:MZS393217 MPW393177:MPW393217 MGA393177:MGA393217 LWE393177:LWE393217 LMI393177:LMI393217 LCM393177:LCM393217 KSQ393177:KSQ393217 KIU393177:KIU393217 JYY393177:JYY393217 JPC393177:JPC393217 JFG393177:JFG393217 IVK393177:IVK393217 ILO393177:ILO393217 IBS393177:IBS393217 HRW393177:HRW393217 HIA393177:HIA393217 GYE393177:GYE393217 GOI393177:GOI393217 GEM393177:GEM393217 FUQ393177:FUQ393217 FKU393177:FKU393217 FAY393177:FAY393217 ERC393177:ERC393217 EHG393177:EHG393217 DXK393177:DXK393217 DNO393177:DNO393217 DDS393177:DDS393217 CTW393177:CTW393217 CKA393177:CKA393217 CAE393177:CAE393217 BQI393177:BQI393217 BGM393177:BGM393217 AWQ393177:AWQ393217 AMU393177:AMU393217 ACY393177:ACY393217 TC393177:TC393217 JG393177:JG393217 K393177:K393217 WVS327641:WVS327681 WLW327641:WLW327681 WCA327641:WCA327681 VSE327641:VSE327681 VII327641:VII327681 UYM327641:UYM327681 UOQ327641:UOQ327681 UEU327641:UEU327681 TUY327641:TUY327681 TLC327641:TLC327681 TBG327641:TBG327681 SRK327641:SRK327681 SHO327641:SHO327681 RXS327641:RXS327681 RNW327641:RNW327681 REA327641:REA327681 QUE327641:QUE327681 QKI327641:QKI327681 QAM327641:QAM327681 PQQ327641:PQQ327681 PGU327641:PGU327681 OWY327641:OWY327681 ONC327641:ONC327681 ODG327641:ODG327681 NTK327641:NTK327681 NJO327641:NJO327681 MZS327641:MZS327681 MPW327641:MPW327681 MGA327641:MGA327681 LWE327641:LWE327681 LMI327641:LMI327681 LCM327641:LCM327681 KSQ327641:KSQ327681 KIU327641:KIU327681 JYY327641:JYY327681 JPC327641:JPC327681 JFG327641:JFG327681 IVK327641:IVK327681 ILO327641:ILO327681 IBS327641:IBS327681 HRW327641:HRW327681 HIA327641:HIA327681 GYE327641:GYE327681 GOI327641:GOI327681 GEM327641:GEM327681 FUQ327641:FUQ327681 FKU327641:FKU327681 FAY327641:FAY327681 ERC327641:ERC327681 EHG327641:EHG327681 DXK327641:DXK327681 DNO327641:DNO327681 DDS327641:DDS327681 CTW327641:CTW327681 CKA327641:CKA327681 CAE327641:CAE327681 BQI327641:BQI327681 BGM327641:BGM327681 AWQ327641:AWQ327681 AMU327641:AMU327681 ACY327641:ACY327681 TC327641:TC327681 JG327641:JG327681 K327641:K327681 WVS262105:WVS262145 WLW262105:WLW262145 WCA262105:WCA262145 VSE262105:VSE262145 VII262105:VII262145 UYM262105:UYM262145 UOQ262105:UOQ262145 UEU262105:UEU262145 TUY262105:TUY262145 TLC262105:TLC262145 TBG262105:TBG262145 SRK262105:SRK262145 SHO262105:SHO262145 RXS262105:RXS262145 RNW262105:RNW262145 REA262105:REA262145 QUE262105:QUE262145 QKI262105:QKI262145 QAM262105:QAM262145 PQQ262105:PQQ262145 PGU262105:PGU262145 OWY262105:OWY262145 ONC262105:ONC262145 ODG262105:ODG262145 NTK262105:NTK262145 NJO262105:NJO262145 MZS262105:MZS262145 MPW262105:MPW262145 MGA262105:MGA262145 LWE262105:LWE262145 LMI262105:LMI262145 LCM262105:LCM262145 KSQ262105:KSQ262145 KIU262105:KIU262145 JYY262105:JYY262145 JPC262105:JPC262145 JFG262105:JFG262145 IVK262105:IVK262145 ILO262105:ILO262145 IBS262105:IBS262145 HRW262105:HRW262145 HIA262105:HIA262145 GYE262105:GYE262145 GOI262105:GOI262145 GEM262105:GEM262145 FUQ262105:FUQ262145 FKU262105:FKU262145 FAY262105:FAY262145 ERC262105:ERC262145 EHG262105:EHG262145 DXK262105:DXK262145 DNO262105:DNO262145 DDS262105:DDS262145 CTW262105:CTW262145 CKA262105:CKA262145 CAE262105:CAE262145 BQI262105:BQI262145 BGM262105:BGM262145 AWQ262105:AWQ262145 AMU262105:AMU262145 ACY262105:ACY262145 TC262105:TC262145 JG262105:JG262145 K262105:K262145 WVS196569:WVS196609 WLW196569:WLW196609 WCA196569:WCA196609 VSE196569:VSE196609 VII196569:VII196609 UYM196569:UYM196609 UOQ196569:UOQ196609 UEU196569:UEU196609 TUY196569:TUY196609 TLC196569:TLC196609 TBG196569:TBG196609 SRK196569:SRK196609 SHO196569:SHO196609 RXS196569:RXS196609 RNW196569:RNW196609 REA196569:REA196609 QUE196569:QUE196609 QKI196569:QKI196609 QAM196569:QAM196609 PQQ196569:PQQ196609 PGU196569:PGU196609 OWY196569:OWY196609 ONC196569:ONC196609 ODG196569:ODG196609 NTK196569:NTK196609 NJO196569:NJO196609 MZS196569:MZS196609 MPW196569:MPW196609 MGA196569:MGA196609 LWE196569:LWE196609 LMI196569:LMI196609 LCM196569:LCM196609 KSQ196569:KSQ196609 KIU196569:KIU196609 JYY196569:JYY196609 JPC196569:JPC196609 JFG196569:JFG196609 IVK196569:IVK196609 ILO196569:ILO196609 IBS196569:IBS196609 HRW196569:HRW196609 HIA196569:HIA196609 GYE196569:GYE196609 GOI196569:GOI196609 GEM196569:GEM196609 FUQ196569:FUQ196609 FKU196569:FKU196609 FAY196569:FAY196609 ERC196569:ERC196609 EHG196569:EHG196609 DXK196569:DXK196609 DNO196569:DNO196609 DDS196569:DDS196609 CTW196569:CTW196609 CKA196569:CKA196609 CAE196569:CAE196609 BQI196569:BQI196609 BGM196569:BGM196609 AWQ196569:AWQ196609 AMU196569:AMU196609 ACY196569:ACY196609 TC196569:TC196609 JG196569:JG196609 K196569:K196609 WVS131033:WVS131073 WLW131033:WLW131073 WCA131033:WCA131073 VSE131033:VSE131073 VII131033:VII131073 UYM131033:UYM131073 UOQ131033:UOQ131073 UEU131033:UEU131073 TUY131033:TUY131073 TLC131033:TLC131073 TBG131033:TBG131073 SRK131033:SRK131073 SHO131033:SHO131073 RXS131033:RXS131073 RNW131033:RNW131073 REA131033:REA131073 QUE131033:QUE131073 QKI131033:QKI131073 QAM131033:QAM131073 PQQ131033:PQQ131073 PGU131033:PGU131073 OWY131033:OWY131073 ONC131033:ONC131073 ODG131033:ODG131073 NTK131033:NTK131073 NJO131033:NJO131073 MZS131033:MZS131073 MPW131033:MPW131073 MGA131033:MGA131073 LWE131033:LWE131073 LMI131033:LMI131073 LCM131033:LCM131073 KSQ131033:KSQ131073 KIU131033:KIU131073 JYY131033:JYY131073 JPC131033:JPC131073 JFG131033:JFG131073 IVK131033:IVK131073 ILO131033:ILO131073 IBS131033:IBS131073 HRW131033:HRW131073 HIA131033:HIA131073 GYE131033:GYE131073 GOI131033:GOI131073 GEM131033:GEM131073 FUQ131033:FUQ131073 FKU131033:FKU131073 FAY131033:FAY131073 ERC131033:ERC131073 EHG131033:EHG131073 DXK131033:DXK131073 DNO131033:DNO131073 DDS131033:DDS131073 CTW131033:CTW131073 CKA131033:CKA131073 CAE131033:CAE131073 BQI131033:BQI131073 BGM131033:BGM131073 AWQ131033:AWQ131073 AMU131033:AMU131073 ACY131033:ACY131073 TC131033:TC131073 JG131033:JG131073 K131033:K131073 WVS65497:WVS65537 WLW65497:WLW65537 WCA65497:WCA65537 VSE65497:VSE65537 VII65497:VII65537 UYM65497:UYM65537 UOQ65497:UOQ65537 UEU65497:UEU65537 TUY65497:TUY65537 TLC65497:TLC65537 TBG65497:TBG65537 SRK65497:SRK65537 SHO65497:SHO65537 RXS65497:RXS65537 RNW65497:RNW65537 REA65497:REA65537 QUE65497:QUE65537 QKI65497:QKI65537 QAM65497:QAM65537 PQQ65497:PQQ65537 PGU65497:PGU65537 OWY65497:OWY65537 ONC65497:ONC65537 ODG65497:ODG65537 NTK65497:NTK65537 NJO65497:NJO65537 MZS65497:MZS65537 MPW65497:MPW65537 MGA65497:MGA65537 LWE65497:LWE65537 LMI65497:LMI65537 LCM65497:LCM65537 KSQ65497:KSQ65537 KIU65497:KIU65537 JYY65497:JYY65537 JPC65497:JPC65537 JFG65497:JFG65537 IVK65497:IVK65537 ILO65497:ILO65537 IBS65497:IBS65537 HRW65497:HRW65537 HIA65497:HIA65537 GYE65497:GYE65537 GOI65497:GOI65537 GEM65497:GEM65537 FUQ65497:FUQ65537 FKU65497:FKU65537 FAY65497:FAY65537 ERC65497:ERC65537 EHG65497:EHG65537 DXK65497:DXK65537 DNO65497:DNO65537 DDS65497:DDS65537 CTW65497:CTW65537 CKA65497:CKA65537 CAE65497:CAE65537 BQI65497:BQI65537 BGM65497:BGM65537 AWQ65497:AWQ65537 AMU65497:AMU65537 ACY65497:ACY65537 TC65497:TC65537 JG65497:JG65537" xr:uid="{00000000-0002-0000-1D00-000000000000}">
      <formula1>$A$59:$A$95</formula1>
    </dataValidation>
  </dataValidations>
  <hyperlinks>
    <hyperlink ref="K3" location="Contents!A1" display="Back" xr:uid="{00000000-0004-0000-1D00-000000000000}"/>
    <hyperlink ref="K2" location="'Table 28 Data'!A1" display="Go to Data" xr:uid="{00000000-0004-0000-1D00-000001000000}"/>
    <hyperlink ref="A23" location="Glossary!A1" display="Definition Glossay" xr:uid="{00000000-0004-0000-1D00-000002000000}"/>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1"/>
  <dimension ref="A1:AQ100"/>
  <sheetViews>
    <sheetView zoomScale="90" zoomScaleNormal="90" workbookViewId="0">
      <pane ySplit="3" topLeftCell="A4" activePane="bottomLeft" state="frozen"/>
      <selection pane="bottomLeft" activeCell="J3" sqref="J3"/>
    </sheetView>
  </sheetViews>
  <sheetFormatPr defaultColWidth="8.85546875" defaultRowHeight="15" x14ac:dyDescent="0.25"/>
  <cols>
    <col min="1" max="1" width="4.85546875" style="1" customWidth="1"/>
    <col min="2" max="2" width="6.85546875" style="1" customWidth="1"/>
    <col min="3" max="16" width="14.5703125" style="1" customWidth="1"/>
    <col min="17" max="17" width="8.85546875" style="1"/>
    <col min="18" max="18" width="9.28515625" style="1" bestFit="1" customWidth="1"/>
    <col min="19" max="26" width="8.85546875" style="1"/>
    <col min="27" max="43" width="0" style="1" hidden="1" customWidth="1"/>
    <col min="44" max="16384" width="8.85546875" style="1"/>
  </cols>
  <sheetData>
    <row r="1" spans="1:43" s="2" customFormat="1" x14ac:dyDescent="0.25">
      <c r="A1" s="46" t="s">
        <v>2757</v>
      </c>
      <c r="B1" s="16"/>
      <c r="C1" s="16"/>
      <c r="D1" s="16"/>
      <c r="E1" s="16"/>
      <c r="F1" s="16"/>
      <c r="G1" s="16"/>
      <c r="H1" s="16"/>
      <c r="I1" s="124" t="s">
        <v>68</v>
      </c>
      <c r="J1" s="638" t="s">
        <v>67</v>
      </c>
      <c r="K1" s="640"/>
    </row>
    <row r="2" spans="1:43" s="2" customFormat="1" x14ac:dyDescent="0.25">
      <c r="A2" s="189" t="s">
        <v>623</v>
      </c>
      <c r="B2" s="16"/>
      <c r="C2" s="16"/>
      <c r="D2" s="16"/>
      <c r="E2" s="16"/>
      <c r="F2" s="16"/>
      <c r="G2" s="16"/>
      <c r="J2" s="457" t="s">
        <v>452</v>
      </c>
      <c r="K2" s="153"/>
    </row>
    <row r="3" spans="1:43" s="2" customFormat="1" x14ac:dyDescent="0.25">
      <c r="A3" s="62"/>
      <c r="B3" s="16"/>
      <c r="C3" s="16"/>
      <c r="D3" s="16"/>
      <c r="E3" s="16"/>
      <c r="F3" s="16"/>
      <c r="G3" s="16"/>
      <c r="J3" s="155" t="s">
        <v>322</v>
      </c>
      <c r="K3" s="153"/>
    </row>
    <row r="4" spans="1:43" x14ac:dyDescent="0.25">
      <c r="A4" s="612"/>
      <c r="B4" s="642"/>
      <c r="C4" s="629" t="s">
        <v>715</v>
      </c>
      <c r="D4" s="179" t="s">
        <v>704</v>
      </c>
      <c r="E4" s="604" t="s">
        <v>460</v>
      </c>
      <c r="F4" s="605"/>
      <c r="G4" s="605"/>
      <c r="H4" s="605"/>
      <c r="I4" s="605"/>
      <c r="J4" s="605"/>
      <c r="K4" s="605"/>
      <c r="L4" s="606"/>
      <c r="M4" s="628" t="s">
        <v>711</v>
      </c>
      <c r="N4" s="628"/>
      <c r="O4" s="628" t="s">
        <v>793</v>
      </c>
      <c r="P4" s="628"/>
    </row>
    <row r="5" spans="1:43" x14ac:dyDescent="0.25">
      <c r="A5" s="612"/>
      <c r="B5" s="642"/>
      <c r="C5" s="629"/>
      <c r="D5" s="209"/>
      <c r="E5" s="223" t="s">
        <v>556</v>
      </c>
      <c r="F5" s="210" t="s">
        <v>705</v>
      </c>
      <c r="G5" s="210" t="s">
        <v>457</v>
      </c>
      <c r="H5" s="210" t="s">
        <v>706</v>
      </c>
      <c r="I5" s="210" t="s">
        <v>707</v>
      </c>
      <c r="J5" s="210" t="s">
        <v>708</v>
      </c>
      <c r="K5" s="210" t="s">
        <v>709</v>
      </c>
      <c r="L5" s="210" t="s">
        <v>710</v>
      </c>
      <c r="M5" s="210" t="s">
        <v>73</v>
      </c>
      <c r="N5" s="210" t="s">
        <v>458</v>
      </c>
      <c r="O5" s="210" t="s">
        <v>73</v>
      </c>
      <c r="P5" s="210" t="s">
        <v>458</v>
      </c>
    </row>
    <row r="6" spans="1:43" x14ac:dyDescent="0.25">
      <c r="A6" s="646" t="s">
        <v>110</v>
      </c>
      <c r="B6" s="221" t="s">
        <v>29</v>
      </c>
      <c r="C6" s="237">
        <f>VLOOKUP($J$1,'Table 29 Data'!$A$5:$P$42,'Table 29'!AB$8,0)</f>
        <v>7236721</v>
      </c>
      <c r="D6" s="237">
        <f>VLOOKUP($J$1,'Table 29 Data'!$A$5:$P$42,'Table 29'!AC$8,0)</f>
        <v>6331952</v>
      </c>
      <c r="E6" s="237">
        <f>VLOOKUP($J$1,'Table 29 Data'!$A$5:$P$42,'Table 29'!AD$8,0)</f>
        <v>6133105</v>
      </c>
      <c r="F6" s="237">
        <f>VLOOKUP($J$1,'Table 29 Data'!$A$5:$P$42,'Table 29'!AE$8,0)</f>
        <v>236396</v>
      </c>
      <c r="G6" s="237" t="str">
        <f>VLOOKUP($J$1,'Table 29 Data'!$A$5:$P$42,'Table 29'!AF$8,0)</f>
        <v>--</v>
      </c>
      <c r="H6" s="237" t="str">
        <f>VLOOKUP($J$1,'Table 29 Data'!$A$5:$P$42,'Table 29'!AG$8,0)</f>
        <v>--</v>
      </c>
      <c r="I6" s="237" t="str">
        <f>VLOOKUP($J$1,'Table 29 Data'!$A$5:$P$42,'Table 29'!AH$8,0)</f>
        <v>--</v>
      </c>
      <c r="J6" s="237" t="str">
        <f>VLOOKUP($J$1,'Table 29 Data'!$A$5:$P$42,'Table 29'!AI$8,0)</f>
        <v>--</v>
      </c>
      <c r="K6" s="237" t="str">
        <f>VLOOKUP($J$1,'Table 29 Data'!$A$5:$P$42,'Table 29'!AJ$8,0)</f>
        <v>--</v>
      </c>
      <c r="L6" s="237" t="str">
        <f>VLOOKUP($J$1,'Table 29 Data'!$A$5:$P$42,'Table 29'!AK$8,0)</f>
        <v>--</v>
      </c>
      <c r="M6" s="237" t="str">
        <f>VLOOKUP($J$1,'Table 29 Data'!$A$5:$P$42,'Table 29'!AL$8,0)</f>
        <v>--</v>
      </c>
      <c r="N6" s="237" t="str">
        <f>VLOOKUP($J$1,'Table 29 Data'!$A$5:$P$42,'Table 29'!AM$8,0)</f>
        <v>--</v>
      </c>
      <c r="O6" s="237" t="str">
        <f>VLOOKUP($J$1,'Table 29 Data'!$A$5:$P$42,'Table 29'!AN$8,0)</f>
        <v>--</v>
      </c>
      <c r="P6" s="235" t="str">
        <f>VLOOKUP($J$1,'Table 29 Data'!$A$5:$P$42,'Table 29'!AO$8,0)</f>
        <v>--</v>
      </c>
      <c r="R6" s="437">
        <f>C6-E6</f>
        <v>1103616</v>
      </c>
      <c r="S6" s="516">
        <f>R6/C6</f>
        <v>0.15250221750983628</v>
      </c>
    </row>
    <row r="7" spans="1:43" x14ac:dyDescent="0.25">
      <c r="A7" s="647"/>
      <c r="B7" s="214">
        <v>1981</v>
      </c>
      <c r="C7" s="106">
        <f>VLOOKUP($J$1,'Table 29 Data'!$Q$5:$AE$42,'Table 29'!AB$8,0)</f>
        <v>6608598</v>
      </c>
      <c r="D7" s="106">
        <f>VLOOKUP($J$1,'Table 29 Data'!$Q$5:$AE$42,'Table 29'!AC$8,0)</f>
        <v>5856589</v>
      </c>
      <c r="E7" s="106">
        <f>VLOOKUP($J$1,'Table 29 Data'!$Q$5:$AE$42,'Table 29'!AD$8,0)</f>
        <v>5405576</v>
      </c>
      <c r="F7" s="106">
        <f>VLOOKUP($J$1,'Table 29 Data'!$Q$5:$AE$42,'Table 29'!AE$8,0)</f>
        <v>199460</v>
      </c>
      <c r="G7" s="106" t="str">
        <f>VLOOKUP($J$1,'Table 29 Data'!$Q$5:$AE$42,'Table 29'!AF$8,0)</f>
        <v>--</v>
      </c>
      <c r="H7" s="106" t="str">
        <f>VLOOKUP($J$1,'Table 29 Data'!$Q$5:$AE$42,'Table 29'!AG$8,0)</f>
        <v>--</v>
      </c>
      <c r="I7" s="106" t="str">
        <f>VLOOKUP($J$1,'Table 29 Data'!$Q$5:$AE$42,'Table 29'!AH$8,0)</f>
        <v>--</v>
      </c>
      <c r="J7" s="106" t="str">
        <f>VLOOKUP($J$1,'Table 29 Data'!$Q$5:$AE$42,'Table 29'!AI$8,0)</f>
        <v>--</v>
      </c>
      <c r="K7" s="106" t="str">
        <f>VLOOKUP($J$1,'Table 29 Data'!$Q$5:$AE$42,'Table 29'!AJ$8,0)</f>
        <v>--</v>
      </c>
      <c r="L7" s="106" t="str">
        <f>VLOOKUP($J$1,'Table 29 Data'!$Q$5:$AE$42,'Table 29'!AK$8,0)</f>
        <v>--</v>
      </c>
      <c r="M7" s="106" t="str">
        <f>VLOOKUP($J$1,'Table 29 Data'!$Q$5:$AE$42,'Table 29'!AL$8,0)</f>
        <v>--</v>
      </c>
      <c r="N7" s="106" t="str">
        <f>VLOOKUP($J$1,'Table 29 Data'!$Q$5:$AE$42,'Table 29'!AM$8,0)</f>
        <v>--</v>
      </c>
      <c r="O7" s="106" t="str">
        <f>VLOOKUP($J$1,'Table 29 Data'!$Q$5:$AE$42,'Table 29'!AN$8,0)</f>
        <v>--</v>
      </c>
      <c r="P7" s="106" t="str">
        <f>VLOOKUP($J$1,'Table 29 Data'!$Q$5:$AE$42,'Table 29'!AO$8,0)</f>
        <v>--</v>
      </c>
      <c r="R7" s="437">
        <f t="shared" ref="R7:R11" si="0">C7-E7</f>
        <v>1203022</v>
      </c>
      <c r="S7" s="516">
        <f t="shared" ref="S7:S11" si="1">R7/C7</f>
        <v>0.1820389135486831</v>
      </c>
    </row>
    <row r="8" spans="1:43" ht="14.45" customHeight="1" x14ac:dyDescent="0.25">
      <c r="A8" s="647"/>
      <c r="B8" s="200" t="s">
        <v>4</v>
      </c>
      <c r="C8" s="207">
        <f>VLOOKUP($J$1,'Table 29 Data'!$AG$5:$AU$42,'Table 29'!AB$8,0)</f>
        <v>6679699</v>
      </c>
      <c r="D8" s="25">
        <f>VLOOKUP($J$1,'Table 29 Data'!$AG$5:$AU$42,'Table 29'!AC$8,0)</f>
        <v>5724309</v>
      </c>
      <c r="E8" s="205">
        <f>VLOOKUP($J$1,'Table 29 Data'!$AG$5:$AU$42,'Table 29'!AD$8,0)</f>
        <v>5228658</v>
      </c>
      <c r="F8" s="25">
        <f>VLOOKUP($J$1,'Table 29 Data'!$AG$5:$AU$42,'Table 29'!AE$8,0)</f>
        <v>214033</v>
      </c>
      <c r="G8" s="205">
        <f>VLOOKUP($J$1,'Table 29 Data'!$AG$5:$AU$42,'Table 29'!AF$8,0)</f>
        <v>21823</v>
      </c>
      <c r="H8" s="25">
        <f>VLOOKUP($J$1,'Table 29 Data'!$AG$5:$AU$42,'Table 29'!AG$8,0)</f>
        <v>20923</v>
      </c>
      <c r="I8" s="205">
        <f>VLOOKUP($J$1,'Table 29 Data'!$AG$5:$AU$42,'Table 29'!AH$8,0)</f>
        <v>30052</v>
      </c>
      <c r="J8" s="25">
        <f>VLOOKUP($J$1,'Table 29 Data'!$AG$5:$AU$42,'Table 29'!AI$8,0)</f>
        <v>20426</v>
      </c>
      <c r="K8" s="203">
        <f>VLOOKUP($J$1,'Table 29 Data'!$AG$5:$AU$42,'Table 29'!AJ$8,0)</f>
        <v>32027</v>
      </c>
      <c r="L8" s="204">
        <f>VLOOKUP($J$1,'Table 29 Data'!$AG$5:$AU$42,'Table 29'!AK$8,0)</f>
        <v>50684</v>
      </c>
      <c r="M8" s="25">
        <f>VLOOKUP($J$1,'Table 29 Data'!$AG$5:$AU$42,'Table 29'!AL$8,0)</f>
        <v>5659088</v>
      </c>
      <c r="N8" s="205">
        <f>VLOOKUP($J$1,'Table 29 Data'!$AG$5:$AU$42,'Table 29'!AM$8,0)</f>
        <v>132085</v>
      </c>
      <c r="O8" s="25">
        <f>VLOOKUP($J$1,'Table 29 Data'!$AG$5:$AU$42,'Table 29'!AN$8,0)</f>
        <v>5681596</v>
      </c>
      <c r="P8" s="236">
        <f>VLOOKUP($J$1,'Table 29 Data'!$AG$5:$AU$42,'Table 29'!AO$8,0)</f>
        <v>42599</v>
      </c>
      <c r="R8" s="437">
        <f t="shared" si="0"/>
        <v>1451041</v>
      </c>
      <c r="S8" s="516">
        <f t="shared" si="1"/>
        <v>0.21723149501197583</v>
      </c>
      <c r="AA8" s="1">
        <v>1</v>
      </c>
      <c r="AB8" s="1">
        <v>2</v>
      </c>
      <c r="AC8" s="1">
        <v>3</v>
      </c>
      <c r="AD8" s="1">
        <v>4</v>
      </c>
      <c r="AE8" s="1">
        <v>5</v>
      </c>
      <c r="AF8" s="1">
        <v>6</v>
      </c>
      <c r="AG8" s="1">
        <v>7</v>
      </c>
      <c r="AH8" s="1">
        <v>8</v>
      </c>
      <c r="AI8" s="1">
        <v>9</v>
      </c>
      <c r="AJ8" s="1">
        <v>10</v>
      </c>
      <c r="AK8" s="1">
        <v>11</v>
      </c>
      <c r="AL8" s="1">
        <v>12</v>
      </c>
      <c r="AM8" s="1">
        <v>13</v>
      </c>
      <c r="AN8" s="1">
        <v>14</v>
      </c>
      <c r="AO8" s="1">
        <v>15</v>
      </c>
      <c r="AP8" s="1">
        <v>16</v>
      </c>
      <c r="AQ8" s="1">
        <v>17</v>
      </c>
    </row>
    <row r="9" spans="1:43" x14ac:dyDescent="0.25">
      <c r="A9" s="647"/>
      <c r="B9" s="123" t="s">
        <v>3</v>
      </c>
      <c r="C9" s="106">
        <f>VLOOKUP($J$1,'Table 29 Data'!$AW$5:$BK$42,'Table 29'!AB$8,0)</f>
        <v>7172090</v>
      </c>
      <c r="D9" s="106">
        <f>VLOOKUP($J$1,'Table 29 Data'!$AW$5:$BK$42,'Table 29'!AC$8,0)</f>
        <v>5787523</v>
      </c>
      <c r="E9" s="202">
        <f>VLOOKUP($J$1,'Table 29 Data'!$AW$5:$BK$42,'Table 29'!AD$8,0)</f>
        <v>5231701</v>
      </c>
      <c r="F9" s="106">
        <f>VLOOKUP($J$1,'Table 29 Data'!$AW$5:$BK$42,'Table 29'!AE$8,0)</f>
        <v>157555</v>
      </c>
      <c r="G9" s="202">
        <f>VLOOKUP($J$1,'Table 29 Data'!$AW$5:$BK$42,'Table 29'!AF$8,0)</f>
        <v>22224</v>
      </c>
      <c r="H9" s="106">
        <f>VLOOKUP($J$1,'Table 29 Data'!$AW$5:$BK$42,'Table 29'!AG$8,0)</f>
        <v>38130</v>
      </c>
      <c r="I9" s="202">
        <f>VLOOKUP($J$1,'Table 29 Data'!$AW$5:$BK$42,'Table 29'!AH$8,0)</f>
        <v>38694</v>
      </c>
      <c r="J9" s="106">
        <f>VLOOKUP($J$1,'Table 29 Data'!$AW$5:$BK$42,'Table 29'!AI$8,0)</f>
        <v>39128</v>
      </c>
      <c r="K9" s="201">
        <f>VLOOKUP($J$1,'Table 29 Data'!$AW$5:$BK$42,'Table 29'!AJ$8,0)</f>
        <v>39818</v>
      </c>
      <c r="L9" s="206">
        <f>VLOOKUP($J$1,'Table 29 Data'!$AW$5:$BK$42,'Table 29'!AK$8,0)</f>
        <v>45888</v>
      </c>
      <c r="M9" s="106">
        <f>VLOOKUP($J$1,'Table 29 Data'!$AW$5:$BK$42,'Table 29'!AL$8,0)</f>
        <v>5602731</v>
      </c>
      <c r="N9" s="202">
        <f>VLOOKUP($J$1,'Table 29 Data'!$AW$5:$BK$42,'Table 29'!AM$8,0)</f>
        <v>184792</v>
      </c>
      <c r="O9" s="106">
        <f>VLOOKUP($J$1,'Table 29 Data'!$AW$5:$BK$42,'Table 29'!AN$8,0)</f>
        <v>5700642</v>
      </c>
      <c r="P9" s="229">
        <f>VLOOKUP($J$1,'Table 29 Data'!$AW$5:$BK$42,'Table 29'!AO$8,0)</f>
        <v>86881</v>
      </c>
      <c r="R9" s="437">
        <f t="shared" si="0"/>
        <v>1940389</v>
      </c>
      <c r="S9" s="516">
        <f t="shared" si="1"/>
        <v>0.27054721845375618</v>
      </c>
    </row>
    <row r="10" spans="1:43" x14ac:dyDescent="0.25">
      <c r="A10" s="648"/>
      <c r="B10" s="217" t="s">
        <v>1</v>
      </c>
      <c r="C10" s="234">
        <f>VLOOKUP($J$1,'Table 29 Data'!$BM$5:$CA$42,'Table 29'!AB$8,0)</f>
        <v>8173941</v>
      </c>
      <c r="D10" s="222">
        <f>VLOOKUP($J$1,'Table 29 Data'!$BM$5:$CA$42,'Table 29'!AC$8,0)</f>
        <v>6174371</v>
      </c>
      <c r="E10" s="227">
        <f>VLOOKUP($J$1,'Table 29 Data'!$BM$5:$CA$42,'Table 29'!AD$8,0)</f>
        <v>5175677</v>
      </c>
      <c r="F10" s="222">
        <f>VLOOKUP($J$1,'Table 29 Data'!$BM$5:$CA$42,'Table 29'!AE$8,0)</f>
        <v>129807</v>
      </c>
      <c r="G10" s="227">
        <f>VLOOKUP($J$1,'Table 29 Data'!$BM$5:$CA$42,'Table 29'!AF$8,0)</f>
        <v>158300</v>
      </c>
      <c r="H10" s="222">
        <f>VLOOKUP($J$1,'Table 29 Data'!$BM$5:$CA$42,'Table 29'!AG$8,0)</f>
        <v>66654</v>
      </c>
      <c r="I10" s="227">
        <f>VLOOKUP($J$1,'Table 29 Data'!$BM$5:$CA$42,'Table 29'!AH$8,0)</f>
        <v>62050</v>
      </c>
      <c r="J10" s="222">
        <f>VLOOKUP($J$1,'Table 29 Data'!$BM$5:$CA$42,'Table 29'!AI$8,0)</f>
        <v>59596</v>
      </c>
      <c r="K10" s="233">
        <f>VLOOKUP($J$1,'Table 29 Data'!$BM$5:$CA$42,'Table 29'!AJ$8,0)</f>
        <v>55476</v>
      </c>
      <c r="L10" s="219">
        <f>VLOOKUP($J$1,'Table 29 Data'!$BM$5:$CA$42,'Table 29'!AK$8,0)</f>
        <v>43428</v>
      </c>
      <c r="M10" s="222">
        <f>VLOOKUP($J$1,'Table 29 Data'!$BM$5:$CA$42,'Table 29'!AL$8,0)</f>
        <v>5647465</v>
      </c>
      <c r="N10" s="227">
        <f>VLOOKUP($J$1,'Table 29 Data'!$BM$5:$CA$42,'Table 29'!AM$8,0)</f>
        <v>526906</v>
      </c>
      <c r="O10" s="222">
        <f>VLOOKUP($J$1,'Table 29 Data'!$BM$5:$CA$42,'Table 29'!AN$8,0)</f>
        <v>6016617</v>
      </c>
      <c r="P10" s="231">
        <f>VLOOKUP($J$1,'Table 29 Data'!$BM$5:$CA$42,'Table 29'!AO$8,0)</f>
        <v>157754</v>
      </c>
      <c r="R10" s="437">
        <f t="shared" si="0"/>
        <v>2998264</v>
      </c>
      <c r="S10" s="516">
        <f t="shared" si="1"/>
        <v>0.36680763905685154</v>
      </c>
    </row>
    <row r="11" spans="1:43" s="449" customFormat="1" x14ac:dyDescent="0.25">
      <c r="A11" s="507"/>
      <c r="B11" s="510"/>
      <c r="C11" s="511">
        <v>8800000</v>
      </c>
      <c r="D11" s="512">
        <v>8799727</v>
      </c>
      <c r="E11" s="513">
        <v>5224000</v>
      </c>
      <c r="F11" s="512"/>
      <c r="G11" s="513"/>
      <c r="H11" s="512"/>
      <c r="I11" s="513"/>
      <c r="J11" s="512"/>
      <c r="K11" s="513"/>
      <c r="L11" s="514"/>
      <c r="M11" s="512"/>
      <c r="N11" s="513"/>
      <c r="O11" s="512"/>
      <c r="P11" s="515"/>
      <c r="R11" s="437">
        <f t="shared" si="0"/>
        <v>3576000</v>
      </c>
      <c r="S11" s="516">
        <f t="shared" si="1"/>
        <v>0.40636363636363637</v>
      </c>
    </row>
    <row r="12" spans="1:43" x14ac:dyDescent="0.25">
      <c r="A12" s="643" t="s">
        <v>71</v>
      </c>
      <c r="B12" s="226">
        <v>1971</v>
      </c>
      <c r="C12" s="216">
        <f>VLOOKUP($J$1,'Table 29 Data'!$A$47:$O$84,'Table 29'!AB$8,0)</f>
        <v>3472558</v>
      </c>
      <c r="D12" s="216">
        <f>VLOOKUP($J$1,'Table 29 Data'!$A$47:$O$84,'Table 29'!AC$8,0)</f>
        <v>3018196</v>
      </c>
      <c r="E12" s="216">
        <f>VLOOKUP($J$1,'Table 29 Data'!$A$47:$O$84,'Table 29'!AD$8,0)</f>
        <v>2936144</v>
      </c>
      <c r="F12" s="216">
        <f>VLOOKUP($J$1,'Table 29 Data'!$A$47:$O$84,'Table 29'!AE$8,0)</f>
        <v>109312</v>
      </c>
      <c r="G12" s="216" t="str">
        <f>VLOOKUP($J$1,'Table 29 Data'!$A$47:$O$84,'Table 29'!AF$8,0)</f>
        <v>--</v>
      </c>
      <c r="H12" s="216" t="str">
        <f>VLOOKUP($J$1,'Table 29 Data'!$A$47:$O$84,'Table 29'!AG$8,0)</f>
        <v>--</v>
      </c>
      <c r="I12" s="216" t="str">
        <f>VLOOKUP($J$1,'Table 29 Data'!$A$47:$O$84,'Table 29'!AH$8,0)</f>
        <v>--</v>
      </c>
      <c r="J12" s="216" t="str">
        <f>VLOOKUP($J$1,'Table 29 Data'!$A$47:$O$84,'Table 29'!AI$8,0)</f>
        <v>--</v>
      </c>
      <c r="K12" s="216" t="str">
        <f>VLOOKUP($J$1,'Table 29 Data'!$A$47:$O$84,'Table 29'!AJ$8,0)</f>
        <v>--</v>
      </c>
      <c r="L12" s="216" t="str">
        <f>VLOOKUP($J$1,'Table 29 Data'!$A$47:$O$84,'Table 29'!AK$8,0)</f>
        <v>--</v>
      </c>
      <c r="M12" s="216" t="str">
        <f>VLOOKUP($J$1,'Table 29 Data'!$A$47:$O$84,'Table 29'!AL$8,0)</f>
        <v>--</v>
      </c>
      <c r="N12" s="216" t="str">
        <f>VLOOKUP($J$1,'Table 29 Data'!$A$47:$O$84,'Table 29'!AM$8,0)</f>
        <v>--</v>
      </c>
      <c r="O12" s="216" t="str">
        <f>VLOOKUP($J$1,'Table 29 Data'!$A$47:$O$84,'Table 29'!AN$8,0)</f>
        <v>--</v>
      </c>
      <c r="P12" s="225" t="str">
        <f>VLOOKUP($J$1,'Table 29 Data'!$A$47:$O$84,'Table 29'!AO$8,0)</f>
        <v>--</v>
      </c>
    </row>
    <row r="13" spans="1:43" x14ac:dyDescent="0.25">
      <c r="A13" s="644"/>
      <c r="B13" s="200" t="s">
        <v>30</v>
      </c>
      <c r="C13" s="207">
        <f>VLOOKUP($J$1,'Table 29 Data'!$Q$47:$AE$84,'Table 29'!AB$8,0)</f>
        <v>3182562</v>
      </c>
      <c r="D13" s="207">
        <f>VLOOKUP($J$1,'Table 29 Data'!$Q$47:$AE$84,'Table 29'!AC$8,0)</f>
        <v>2805396</v>
      </c>
      <c r="E13" s="207">
        <f>VLOOKUP($J$1,'Table 29 Data'!$Q$47:$AE$84,'Table 29'!AD$8,0)</f>
        <v>2602048</v>
      </c>
      <c r="F13" s="207">
        <f>VLOOKUP($J$1,'Table 29 Data'!$Q$47:$AE$84,'Table 29'!AE$8,0)</f>
        <v>91672</v>
      </c>
      <c r="G13" s="207" t="str">
        <f>VLOOKUP($J$1,'Table 29 Data'!$Q$47:$AE$84,'Table 29'!AF$8,0)</f>
        <v>--</v>
      </c>
      <c r="H13" s="207" t="str">
        <f>VLOOKUP($J$1,'Table 29 Data'!$Q$47:$AE$84,'Table 29'!AG$8,0)</f>
        <v>--</v>
      </c>
      <c r="I13" s="207" t="str">
        <f>VLOOKUP($J$1,'Table 29 Data'!$Q$47:$AE$84,'Table 29'!AH$8,0)</f>
        <v>--</v>
      </c>
      <c r="J13" s="207" t="str">
        <f>VLOOKUP($J$1,'Table 29 Data'!$Q$47:$AE$84,'Table 29'!AI$8,0)</f>
        <v>--</v>
      </c>
      <c r="K13" s="207" t="str">
        <f>VLOOKUP($J$1,'Table 29 Data'!$Q$47:$AE$84,'Table 29'!AJ$8,0)</f>
        <v>--</v>
      </c>
      <c r="L13" s="207" t="str">
        <f>VLOOKUP($J$1,'Table 29 Data'!$Q$47:$AE$84,'Table 29'!AK$8,0)</f>
        <v>--</v>
      </c>
      <c r="M13" s="207" t="str">
        <f>VLOOKUP($J$1,'Table 29 Data'!$Q$47:$AE$84,'Table 29'!AL$8,0)</f>
        <v>--</v>
      </c>
      <c r="N13" s="207" t="str">
        <f>VLOOKUP($J$1,'Table 29 Data'!$Q$47:$AE$84,'Table 29'!AM$8,0)</f>
        <v>--</v>
      </c>
      <c r="O13" s="207" t="str">
        <f>VLOOKUP($J$1,'Table 29 Data'!$Q$47:$AE$84,'Table 29'!AN$8,0)</f>
        <v>--</v>
      </c>
      <c r="P13" s="207" t="str">
        <f>VLOOKUP($J$1,'Table 29 Data'!$Q$47:$AE$84,'Table 29'!AO$8,0)</f>
        <v>--</v>
      </c>
      <c r="S13" s="1">
        <f>R11/R9</f>
        <v>1.8429294332218953</v>
      </c>
    </row>
    <row r="14" spans="1:43" ht="14.45" customHeight="1" x14ac:dyDescent="0.25">
      <c r="A14" s="644"/>
      <c r="B14" s="123" t="s">
        <v>4</v>
      </c>
      <c r="C14" s="106">
        <f>VLOOKUP($J$1,'Table 29 Data'!$AG$47:$AU$84,'Table 29'!AB$8,0)</f>
        <v>3205596</v>
      </c>
      <c r="D14" s="106">
        <f>VLOOKUP($J$1,'Table 29 Data'!$AG$47:$AU$84,'Table 29'!AC$8,0)</f>
        <v>2742404</v>
      </c>
      <c r="E14" s="202">
        <f>VLOOKUP($J$1,'Table 29 Data'!$AG$47:$AU$84,'Table 29'!AD$8,0)</f>
        <v>2517625</v>
      </c>
      <c r="F14" s="106">
        <f>VLOOKUP($J$1,'Table 29 Data'!$AG$47:$AU$84,'Table 29'!AE$8,0)</f>
        <v>98282</v>
      </c>
      <c r="G14" s="202">
        <f>VLOOKUP($J$1,'Table 29 Data'!$AG$47:$AU$84,'Table 29'!AF$8,0)</f>
        <v>9993</v>
      </c>
      <c r="H14" s="106">
        <f>VLOOKUP($J$1,'Table 29 Data'!$AG$47:$AU$84,'Table 29'!AG$8,0)</f>
        <v>8044</v>
      </c>
      <c r="I14" s="202">
        <f>VLOOKUP($J$1,'Table 29 Data'!$AG$47:$AU$84,'Table 29'!AH$8,0)</f>
        <v>14980</v>
      </c>
      <c r="J14" s="106">
        <f>VLOOKUP($J$1,'Table 29 Data'!$AG$47:$AU$84,'Table 29'!AI$8,0)</f>
        <v>11358</v>
      </c>
      <c r="K14" s="201">
        <f>VLOOKUP($J$1,'Table 29 Data'!$AG$47:$AU$84,'Table 29'!AJ$8,0)</f>
        <v>11644</v>
      </c>
      <c r="L14" s="206">
        <f>VLOOKUP($J$1,'Table 29 Data'!$AG$47:$AU$84,'Table 29'!AK$8,0)</f>
        <v>26010</v>
      </c>
      <c r="M14" s="106">
        <f>VLOOKUP($J$1,'Table 29 Data'!$AG$47:$AU$84,'Table 29'!AL$8,0)</f>
        <v>2677183</v>
      </c>
      <c r="N14" s="202">
        <f>VLOOKUP($J$1,'Table 29 Data'!$AG$47:$AU$84,'Table 29'!AM$8,0)</f>
        <v>65221</v>
      </c>
      <c r="O14" s="106">
        <f>VLOOKUP($J$1,'Table 29 Data'!$AG$47:$AU$84,'Table 29'!AN$8,0)</f>
        <v>2721610</v>
      </c>
      <c r="P14" s="229">
        <f>VLOOKUP($J$1,'Table 29 Data'!$AG$47:$AU$84,'Table 29'!AO$8,0)</f>
        <v>20794</v>
      </c>
    </row>
    <row r="15" spans="1:43" x14ac:dyDescent="0.25">
      <c r="A15" s="644"/>
      <c r="B15" s="200" t="s">
        <v>3</v>
      </c>
      <c r="C15" s="207">
        <f>VLOOKUP($J$1,'Table 29 Data'!$AW$47:$BK$84,'Table 29'!AB$8,0)</f>
        <v>3468795</v>
      </c>
      <c r="D15" s="25">
        <f>VLOOKUP($J$1,'Table 29 Data'!$AW$47:$BK$84,'Table 29'!AC$8,0)</f>
        <v>2812348</v>
      </c>
      <c r="E15" s="205">
        <f>VLOOKUP($J$1,'Table 29 Data'!$AW$47:$BK$84,'Table 29'!AD$8,0)</f>
        <v>2563295</v>
      </c>
      <c r="F15" s="25">
        <f>VLOOKUP($J$1,'Table 29 Data'!$AW$47:$BK$84,'Table 29'!AE$8,0)</f>
        <v>69799</v>
      </c>
      <c r="G15" s="205">
        <f>VLOOKUP($J$1,'Table 29 Data'!$AW$47:$BK$84,'Table 29'!AF$8,0)</f>
        <v>8680</v>
      </c>
      <c r="H15" s="25">
        <f>VLOOKUP($J$1,'Table 29 Data'!$AW$47:$BK$84,'Table 29'!AG$8,0)</f>
        <v>16124</v>
      </c>
      <c r="I15" s="205">
        <f>VLOOKUP($J$1,'Table 29 Data'!$AW$47:$BK$84,'Table 29'!AH$8,0)</f>
        <v>19437</v>
      </c>
      <c r="J15" s="25">
        <f>VLOOKUP($J$1,'Table 29 Data'!$AW$47:$BK$84,'Table 29'!AI$8,0)</f>
        <v>12735</v>
      </c>
      <c r="K15" s="203">
        <f>VLOOKUP($J$1,'Table 29 Data'!$AW$47:$BK$84,'Table 29'!AJ$8,0)</f>
        <v>15787</v>
      </c>
      <c r="L15" s="204">
        <f>VLOOKUP($J$1,'Table 29 Data'!$AW$47:$BK$84,'Table 29'!AK$8,0)</f>
        <v>22736</v>
      </c>
      <c r="M15" s="25">
        <f>VLOOKUP($J$1,'Table 29 Data'!$AW$47:$BK$84,'Table 29'!AL$8,0)</f>
        <v>2724944</v>
      </c>
      <c r="N15" s="205">
        <f>VLOOKUP($J$1,'Table 29 Data'!$AW$47:$BK$84,'Table 29'!AM$8,0)</f>
        <v>87404</v>
      </c>
      <c r="O15" s="25">
        <f>VLOOKUP($J$1,'Table 29 Data'!$AW$47:$BK$84,'Table 29'!AN$8,0)</f>
        <v>2769107</v>
      </c>
      <c r="P15" s="236">
        <f>VLOOKUP($J$1,'Table 29 Data'!$AW$47:$BK$84,'Table 29'!AO$8,0)</f>
        <v>43241</v>
      </c>
    </row>
    <row r="16" spans="1:43" x14ac:dyDescent="0.25">
      <c r="A16" s="645"/>
      <c r="B16" s="232" t="s">
        <v>1</v>
      </c>
      <c r="C16" s="218">
        <f>VLOOKUP($J$1,'Table 29 Data'!$BM$47:$CA$84,'Table 29'!AB$8,0)</f>
        <v>4033289</v>
      </c>
      <c r="D16" s="218">
        <f>VLOOKUP($J$1,'Table 29 Data'!$BM$47:$CA$84,'Table 29'!AC$8,0)</f>
        <v>3063095</v>
      </c>
      <c r="E16" s="220">
        <f>VLOOKUP($J$1,'Table 29 Data'!$BM$47:$CA$84,'Table 29'!AD$8,0)</f>
        <v>2589406</v>
      </c>
      <c r="F16" s="218">
        <f>VLOOKUP($J$1,'Table 29 Data'!$BM$47:$CA$84,'Table 29'!AE$8,0)</f>
        <v>59884</v>
      </c>
      <c r="G16" s="220" t="str">
        <f>VLOOKUP($J$1,'Table 29 Data'!$BM$47:$CA$84,'Table 29'!AF$8,0)</f>
        <v>Coming Soon</v>
      </c>
      <c r="H16" s="218" t="str">
        <f>VLOOKUP($J$1,'Table 29 Data'!$BM$47:$CA$84,'Table 29'!AG$8,0)</f>
        <v>Coming Soon</v>
      </c>
      <c r="I16" s="220" t="str">
        <f>VLOOKUP($J$1,'Table 29 Data'!$BM$47:$CA$84,'Table 29'!AH$8,0)</f>
        <v>Coming Soon</v>
      </c>
      <c r="J16" s="218" t="str">
        <f>VLOOKUP($J$1,'Table 29 Data'!$BM$47:$CA$84,'Table 29'!AI$8,0)</f>
        <v>Coming Soon</v>
      </c>
      <c r="K16" s="228" t="str">
        <f>VLOOKUP($J$1,'Table 29 Data'!$BM$47:$CA$84,'Table 29'!AJ$8,0)</f>
        <v>Coming Soon</v>
      </c>
      <c r="L16" s="230" t="str">
        <f>VLOOKUP($J$1,'Table 29 Data'!$BM$47:$CA$84,'Table 29'!AK$8,0)</f>
        <v>Coming Soon</v>
      </c>
      <c r="M16" s="218">
        <f>VLOOKUP($J$1,'Table 29 Data'!$BM$47:$CA$84,'Table 29'!AL$8,0)</f>
        <v>2812322</v>
      </c>
      <c r="N16" s="220">
        <f>VLOOKUP($J$1,'Table 29 Data'!$BM$47:$CA$84,'Table 29'!AM$8,0)</f>
        <v>250773</v>
      </c>
      <c r="O16" s="218">
        <f>VLOOKUP($J$1,'Table 29 Data'!$BM$47:$CA$84,'Table 29'!AN$8,0)</f>
        <v>2987488</v>
      </c>
      <c r="P16" s="224">
        <f>VLOOKUP($J$1,'Table 29 Data'!$BM$47:$CA$84,'Table 29'!AO$8,0)</f>
        <v>75607</v>
      </c>
    </row>
    <row r="17" spans="1:43" x14ac:dyDescent="0.25">
      <c r="A17" s="643" t="s">
        <v>100</v>
      </c>
      <c r="B17" s="221" t="s">
        <v>29</v>
      </c>
      <c r="C17" s="237">
        <f>VLOOKUP($J$1,'Table 29 Data'!$A$89:$O$126,'Table 29'!AB$8,0)</f>
        <v>3764163</v>
      </c>
      <c r="D17" s="237">
        <f>VLOOKUP($J$1,'Table 29 Data'!$A$89:$O$126,'Table 29'!AC$8,0)</f>
        <v>3313756</v>
      </c>
      <c r="E17" s="237">
        <f>VLOOKUP($J$1,'Table 29 Data'!$A$89:$O$126,'Table 29'!AD$8,0)</f>
        <v>3196961</v>
      </c>
      <c r="F17" s="237">
        <f>VLOOKUP($J$1,'Table 29 Data'!$A$89:$O$126,'Table 29'!AE$8,0)</f>
        <v>127084</v>
      </c>
      <c r="G17" s="237" t="str">
        <f>VLOOKUP($J$1,'Table 29 Data'!$A$89:$O$126,'Table 29'!AF$8,0)</f>
        <v>--</v>
      </c>
      <c r="H17" s="237" t="str">
        <f>VLOOKUP($J$1,'Table 29 Data'!$A$89:$O$126,'Table 29'!AG$8,0)</f>
        <v>--</v>
      </c>
      <c r="I17" s="237" t="str">
        <f>VLOOKUP($J$1,'Table 29 Data'!$A$89:$O$126,'Table 29'!AH$8,0)</f>
        <v>--</v>
      </c>
      <c r="J17" s="237" t="str">
        <f>VLOOKUP($J$1,'Table 29 Data'!$A$89:$O$126,'Table 29'!AI$8,0)</f>
        <v>--</v>
      </c>
      <c r="K17" s="237" t="str">
        <f>VLOOKUP($J$1,'Table 29 Data'!$A$89:$O$126,'Table 29'!AJ$8,0)</f>
        <v>--</v>
      </c>
      <c r="L17" s="237" t="str">
        <f>VLOOKUP($J$1,'Table 29 Data'!$A$89:$O$126,'Table 29'!AK$8,0)</f>
        <v>--</v>
      </c>
      <c r="M17" s="237" t="str">
        <f>VLOOKUP($J$1,'Table 29 Data'!$A$89:$O$126,'Table 29'!AL$8,0)</f>
        <v>--</v>
      </c>
      <c r="N17" s="237" t="str">
        <f>VLOOKUP($J$1,'Table 29 Data'!$A$89:$O$126,'Table 29'!AM$8,0)</f>
        <v>--</v>
      </c>
      <c r="O17" s="237" t="str">
        <f>VLOOKUP($J$1,'Table 29 Data'!$A$89:$O$126,'Table 29'!AN$8,0)</f>
        <v>--</v>
      </c>
      <c r="P17" s="235" t="str">
        <f>VLOOKUP($J$1,'Table 29 Data'!$A$89:$O$126,'Table 29'!AO$8,0)</f>
        <v>--</v>
      </c>
    </row>
    <row r="18" spans="1:43" x14ac:dyDescent="0.25">
      <c r="A18" s="644"/>
      <c r="B18" s="214">
        <v>1981</v>
      </c>
      <c r="C18" s="106">
        <f>VLOOKUP($J$1,'Table 29 Data'!$Q$89:$AE$126,'Table 29'!AB$8,0)</f>
        <v>3426036</v>
      </c>
      <c r="D18" s="106">
        <f>VLOOKUP($J$1,'Table 29 Data'!$Q$89:$AE$126,'Table 29'!AC$8,0)</f>
        <v>3051193</v>
      </c>
      <c r="E18" s="106">
        <f>VLOOKUP($J$1,'Table 29 Data'!$Q$89:$AE$126,'Table 29'!AD$8,0)</f>
        <v>2803528</v>
      </c>
      <c r="F18" s="106">
        <f>VLOOKUP($J$1,'Table 29 Data'!$Q$89:$AE$126,'Table 29'!AE$8,0)</f>
        <v>107788</v>
      </c>
      <c r="G18" s="106" t="str">
        <f>VLOOKUP($J$1,'Table 29 Data'!$Q$89:$AE$126,'Table 29'!AF$8,0)</f>
        <v>--</v>
      </c>
      <c r="H18" s="106" t="str">
        <f>VLOOKUP($J$1,'Table 29 Data'!$Q$89:$AE$126,'Table 29'!AG$8,0)</f>
        <v>--</v>
      </c>
      <c r="I18" s="106" t="str">
        <f>VLOOKUP($J$1,'Table 29 Data'!$Q$89:$AE$126,'Table 29'!AH$8,0)</f>
        <v>--</v>
      </c>
      <c r="J18" s="106" t="str">
        <f>VLOOKUP($J$1,'Table 29 Data'!$Q$89:$AE$126,'Table 29'!AI$8,0)</f>
        <v>--</v>
      </c>
      <c r="K18" s="106" t="str">
        <f>VLOOKUP($J$1,'Table 29 Data'!$Q$89:$AE$126,'Table 29'!AJ$8,0)</f>
        <v>--</v>
      </c>
      <c r="L18" s="106" t="str">
        <f>VLOOKUP($J$1,'Table 29 Data'!$Q$89:$AE$126,'Table 29'!AK$8,0)</f>
        <v>--</v>
      </c>
      <c r="M18" s="106" t="str">
        <f>VLOOKUP($J$1,'Table 29 Data'!$Q$89:$AE$126,'Table 29'!AL$8,0)</f>
        <v>--</v>
      </c>
      <c r="N18" s="106" t="str">
        <f>VLOOKUP($J$1,'Table 29 Data'!$Q$89:$AE$126,'Table 29'!AM$8,0)</f>
        <v>--</v>
      </c>
      <c r="O18" s="106" t="str">
        <f>VLOOKUP($J$1,'Table 29 Data'!$Q$89:$AE$126,'Table 29'!AN$8,0)</f>
        <v>--</v>
      </c>
      <c r="P18" s="106" t="str">
        <f>VLOOKUP($J$1,'Table 29 Data'!$Q$89:$AE$126,'Table 29'!AO$8,0)</f>
        <v>--</v>
      </c>
    </row>
    <row r="19" spans="1:43" ht="14.45" customHeight="1" x14ac:dyDescent="0.25">
      <c r="A19" s="644"/>
      <c r="B19" s="200" t="s">
        <v>4</v>
      </c>
      <c r="C19" s="207">
        <f>VLOOKUP($J$1,'Table 29 Data'!$AG$89:$AU$126,'Table 29'!AB$8,0)</f>
        <v>3474103</v>
      </c>
      <c r="D19" s="25">
        <f>VLOOKUP($J$1,'Table 29 Data'!$AG$89:$AU$126,'Table 29'!AC$8,0)</f>
        <v>2981905</v>
      </c>
      <c r="E19" s="205">
        <f>VLOOKUP($J$1,'Table 29 Data'!$AG$89:$AU$126,'Table 29'!AD$8,0)</f>
        <v>2711033</v>
      </c>
      <c r="F19" s="25">
        <f>VLOOKUP($J$1,'Table 29 Data'!$AG$89:$AU$126,'Table 29'!AE$8,0)</f>
        <v>115751</v>
      </c>
      <c r="G19" s="205">
        <f>VLOOKUP($J$1,'Table 29 Data'!$AG$89:$AU$126,'Table 29'!AF$8,0)</f>
        <v>11830</v>
      </c>
      <c r="H19" s="25">
        <f>VLOOKUP($J$1,'Table 29 Data'!$AG$89:$AU$126,'Table 29'!AG$8,0)</f>
        <v>12879</v>
      </c>
      <c r="I19" s="205">
        <f>VLOOKUP($J$1,'Table 29 Data'!$AG$89:$AU$126,'Table 29'!AH$8,0)</f>
        <v>15072</v>
      </c>
      <c r="J19" s="25">
        <f>VLOOKUP($J$1,'Table 29 Data'!$AG$89:$AU$126,'Table 29'!AI$8,0)</f>
        <v>9068</v>
      </c>
      <c r="K19" s="203">
        <f>VLOOKUP($J$1,'Table 29 Data'!$AG$89:$AU$126,'Table 29'!AJ$8,0)</f>
        <v>20383</v>
      </c>
      <c r="L19" s="204">
        <f>VLOOKUP($J$1,'Table 29 Data'!$AG$89:$AU$126,'Table 29'!AK$8,0)</f>
        <v>24674</v>
      </c>
      <c r="M19" s="25">
        <f>VLOOKUP($J$1,'Table 29 Data'!$AG$89:$AU$126,'Table 29'!AL$8,0)</f>
        <v>2981905</v>
      </c>
      <c r="N19" s="205">
        <f>VLOOKUP($J$1,'Table 29 Data'!$AG$89:$AU$126,'Table 29'!AM$8,0)</f>
        <v>66864</v>
      </c>
      <c r="O19" s="25">
        <f>VLOOKUP($J$1,'Table 29 Data'!$AG$89:$AU$126,'Table 29'!AN$8,0)</f>
        <v>2959986</v>
      </c>
      <c r="P19" s="236">
        <f>VLOOKUP($J$1,'Table 29 Data'!$AG$89:$AU$126,'Table 29'!AO$8,0)</f>
        <v>21805</v>
      </c>
    </row>
    <row r="20" spans="1:43" x14ac:dyDescent="0.25">
      <c r="A20" s="644"/>
      <c r="B20" s="123" t="s">
        <v>3</v>
      </c>
      <c r="C20" s="106">
        <f>VLOOKUP($J$1,'Table 29 Data'!$AW$89:$BK$126,'Table 29'!AB$8,0)</f>
        <v>3703298</v>
      </c>
      <c r="D20" s="106">
        <f>VLOOKUP($J$1,'Table 29 Data'!$AW$89:$BK$126,'Table 29'!AC$8,0)</f>
        <v>2975178</v>
      </c>
      <c r="E20" s="202">
        <f>VLOOKUP($J$1,'Table 29 Data'!$AW$89:$BK$126,'Table 29'!AD$8,0)</f>
        <v>2668406</v>
      </c>
      <c r="F20" s="106">
        <f>VLOOKUP($J$1,'Table 29 Data'!$AW$89:$BK$126,'Table 29'!AE$8,0)</f>
        <v>87486</v>
      </c>
      <c r="G20" s="202">
        <f>VLOOKUP($J$1,'Table 29 Data'!$AW$89:$BK$126,'Table 29'!AF$8,0)</f>
        <v>13544</v>
      </c>
      <c r="H20" s="106">
        <f>VLOOKUP($J$1,'Table 29 Data'!$AW$89:$BK$126,'Table 29'!AG$8,0)</f>
        <v>22006</v>
      </c>
      <c r="I20" s="202">
        <f>VLOOKUP($J$1,'Table 29 Data'!$AW$89:$BK$126,'Table 29'!AH$8,0)</f>
        <v>19257</v>
      </c>
      <c r="J20" s="106">
        <f>VLOOKUP($J$1,'Table 29 Data'!$AW$89:$BK$126,'Table 29'!AI$8,0)</f>
        <v>12156</v>
      </c>
      <c r="K20" s="201">
        <f>VLOOKUP($J$1,'Table 29 Data'!$AW$89:$BK$126,'Table 29'!AJ$8,0)</f>
        <v>24031</v>
      </c>
      <c r="L20" s="206">
        <f>VLOOKUP($J$1,'Table 29 Data'!$AW$89:$BK$126,'Table 29'!AK$8,0)</f>
        <v>23152</v>
      </c>
      <c r="M20" s="106">
        <f>VLOOKUP($J$1,'Table 29 Data'!$AW$89:$BK$126,'Table 29'!AL$8,0)</f>
        <v>2877517</v>
      </c>
      <c r="N20" s="202">
        <f>VLOOKUP($J$1,'Table 29 Data'!$AW$89:$BK$126,'Table 29'!AM$8,0)</f>
        <v>97661</v>
      </c>
      <c r="O20" s="106">
        <f>VLOOKUP($J$1,'Table 29 Data'!$AW$89:$BK$126,'Table 29'!AN$8,0)</f>
        <v>2931535</v>
      </c>
      <c r="P20" s="229">
        <f>VLOOKUP($J$1,'Table 29 Data'!$AW$89:$BK$126,'Table 29'!AO$8,0)</f>
        <v>43643</v>
      </c>
    </row>
    <row r="21" spans="1:43" x14ac:dyDescent="0.25">
      <c r="A21" s="645"/>
      <c r="B21" s="217" t="s">
        <v>1</v>
      </c>
      <c r="C21" s="234">
        <f>VLOOKUP($J$1,'Table 29 Data'!$BM$89:$CA$126,'Table 29'!AB$8,0)</f>
        <v>4140652</v>
      </c>
      <c r="D21" s="222">
        <f>VLOOKUP($J$1,'Table 29 Data'!$BM$89:$CA$126,'Table 29'!AC$8,0)</f>
        <v>3111276</v>
      </c>
      <c r="E21" s="227">
        <f>VLOOKUP($J$1,'Table 29 Data'!$BM$89:$CA$126,'Table 29'!AD$8,0)</f>
        <v>2586271</v>
      </c>
      <c r="F21" s="222">
        <f>VLOOKUP($J$1,'Table 29 Data'!$BM$89:$CA$126,'Table 29'!AE$8,0)</f>
        <v>69923</v>
      </c>
      <c r="G21" s="227" t="str">
        <f>VLOOKUP($J$1,'Table 29 Data'!$BM$89:$CA$126,'Table 29'!AF$8,0)</f>
        <v>Coming Soon</v>
      </c>
      <c r="H21" s="222" t="str">
        <f>VLOOKUP($J$1,'Table 29 Data'!$BM$89:$CA$126,'Table 29'!AG$8,0)</f>
        <v>Coming Soon</v>
      </c>
      <c r="I21" s="227" t="str">
        <f>VLOOKUP($J$1,'Table 29 Data'!$BM$89:$CA$126,'Table 29'!AH$8,0)</f>
        <v>Coming Soon</v>
      </c>
      <c r="J21" s="222" t="str">
        <f>VLOOKUP($J$1,'Table 29 Data'!$BM$89:$CA$126,'Table 29'!AI$8,0)</f>
        <v>Coming Soon</v>
      </c>
      <c r="K21" s="233" t="str">
        <f>VLOOKUP($J$1,'Table 29 Data'!$BM$89:$CA$126,'Table 29'!AJ$8,0)</f>
        <v>Coming Soon</v>
      </c>
      <c r="L21" s="219" t="str">
        <f>VLOOKUP($J$1,'Table 29 Data'!$BM$89:$CA$126,'Table 29'!AK$8,0)</f>
        <v>Coming Soon</v>
      </c>
      <c r="M21" s="222">
        <f>VLOOKUP($J$1,'Table 29 Data'!$BM$89:$CA$126,'Table 29'!AL$8,0)</f>
        <v>2835143</v>
      </c>
      <c r="N21" s="227">
        <f>VLOOKUP($J$1,'Table 29 Data'!$BM$89:$CA$126,'Table 29'!AM$8,0)</f>
        <v>276133</v>
      </c>
      <c r="O21" s="222">
        <f>VLOOKUP($J$1,'Table 29 Data'!$BM$89:$CA$126,'Table 29'!AN$8,0)</f>
        <v>3029129</v>
      </c>
      <c r="P21" s="231">
        <f>VLOOKUP($J$1,'Table 29 Data'!$BM$89:$CA$126,'Table 29'!AO$8,0)</f>
        <v>82147</v>
      </c>
    </row>
    <row r="24" spans="1:43" ht="15" customHeight="1" x14ac:dyDescent="0.25">
      <c r="A24" s="612"/>
      <c r="B24" s="642"/>
      <c r="C24" s="629" t="s">
        <v>715</v>
      </c>
      <c r="D24" s="211" t="s">
        <v>704</v>
      </c>
      <c r="E24" s="604" t="s">
        <v>460</v>
      </c>
      <c r="F24" s="605"/>
      <c r="G24" s="605"/>
      <c r="H24" s="605"/>
      <c r="I24" s="605"/>
      <c r="J24" s="605"/>
      <c r="K24" s="605"/>
      <c r="L24" s="606"/>
      <c r="M24" s="628" t="s">
        <v>711</v>
      </c>
      <c r="N24" s="628"/>
      <c r="O24" s="628" t="s">
        <v>793</v>
      </c>
      <c r="P24" s="628"/>
    </row>
    <row r="25" spans="1:43" x14ac:dyDescent="0.25">
      <c r="A25" s="612"/>
      <c r="B25" s="642"/>
      <c r="C25" s="629"/>
      <c r="D25" s="211"/>
      <c r="E25" s="223" t="s">
        <v>556</v>
      </c>
      <c r="F25" s="212" t="s">
        <v>705</v>
      </c>
      <c r="G25" s="212" t="s">
        <v>457</v>
      </c>
      <c r="H25" s="212" t="s">
        <v>706</v>
      </c>
      <c r="I25" s="212" t="s">
        <v>707</v>
      </c>
      <c r="J25" s="212" t="s">
        <v>708</v>
      </c>
      <c r="K25" s="212" t="s">
        <v>709</v>
      </c>
      <c r="L25" s="212" t="s">
        <v>710</v>
      </c>
      <c r="M25" s="212" t="s">
        <v>73</v>
      </c>
      <c r="N25" s="212" t="s">
        <v>458</v>
      </c>
      <c r="O25" s="212" t="s">
        <v>73</v>
      </c>
      <c r="P25" s="212" t="s">
        <v>458</v>
      </c>
    </row>
    <row r="26" spans="1:43" x14ac:dyDescent="0.25">
      <c r="A26" s="646" t="s">
        <v>110</v>
      </c>
      <c r="B26" s="221" t="s">
        <v>29</v>
      </c>
      <c r="C26" s="245">
        <v>1</v>
      </c>
      <c r="D26" s="245">
        <f>D6/$C6</f>
        <v>0.87497528231363353</v>
      </c>
      <c r="E26" s="245">
        <f t="shared" ref="E26" si="2">E6/$C6</f>
        <v>0.84749778249016372</v>
      </c>
      <c r="F26" s="245">
        <f>F6/$C6</f>
        <v>3.2666175744511916E-2</v>
      </c>
      <c r="G26" s="237" t="str">
        <f>VLOOKUP($J$1,'Table 29 Data'!$A$5:$P$42,'Table 29'!AF$8,0)</f>
        <v>--</v>
      </c>
      <c r="H26" s="237" t="str">
        <f>VLOOKUP($J$1,'Table 29 Data'!$A$5:$P$42,'Table 29'!AG$8,0)</f>
        <v>--</v>
      </c>
      <c r="I26" s="237" t="str">
        <f>VLOOKUP($J$1,'Table 29 Data'!$A$5:$P$42,'Table 29'!AH$8,0)</f>
        <v>--</v>
      </c>
      <c r="J26" s="237" t="str">
        <f>VLOOKUP($J$1,'Table 29 Data'!$A$5:$P$42,'Table 29'!AI$8,0)</f>
        <v>--</v>
      </c>
      <c r="K26" s="237" t="str">
        <f>VLOOKUP($J$1,'Table 29 Data'!$A$5:$P$42,'Table 29'!AJ$8,0)</f>
        <v>--</v>
      </c>
      <c r="L26" s="237" t="str">
        <f>VLOOKUP($J$1,'Table 29 Data'!$A$5:$P$42,'Table 29'!AK$8,0)</f>
        <v>--</v>
      </c>
      <c r="M26" s="237" t="str">
        <f>VLOOKUP($J$1,'Table 29 Data'!$A$5:$P$42,'Table 29'!AL$8,0)</f>
        <v>--</v>
      </c>
      <c r="N26" s="237" t="str">
        <f>VLOOKUP($J$1,'Table 29 Data'!$A$5:$P$42,'Table 29'!AM$8,0)</f>
        <v>--</v>
      </c>
      <c r="O26" s="237" t="str">
        <f>VLOOKUP($J$1,'Table 29 Data'!$A$5:$P$42,'Table 29'!AN$8,0)</f>
        <v>--</v>
      </c>
      <c r="P26" s="235" t="str">
        <f>VLOOKUP($J$1,'Table 29 Data'!$A$5:$P$42,'Table 29'!AO$8,0)</f>
        <v>--</v>
      </c>
    </row>
    <row r="27" spans="1:43" x14ac:dyDescent="0.25">
      <c r="A27" s="647"/>
      <c r="B27" s="214">
        <v>1981</v>
      </c>
      <c r="C27" s="111">
        <v>1</v>
      </c>
      <c r="D27" s="111">
        <f>D7/$C7</f>
        <v>0.88620748303951913</v>
      </c>
      <c r="E27" s="111">
        <f>E7/$C7</f>
        <v>0.81796108645131693</v>
      </c>
      <c r="F27" s="111">
        <f>F7/$C7</f>
        <v>3.0181893345608252E-2</v>
      </c>
      <c r="G27" s="106" t="str">
        <f>VLOOKUP($J$1,'Table 29 Data'!$Q$5:$AE$42,'Table 29'!AF$8,0)</f>
        <v>--</v>
      </c>
      <c r="H27" s="106" t="str">
        <f>VLOOKUP($J$1,'Table 29 Data'!$Q$5:$AE$42,'Table 29'!AG$8,0)</f>
        <v>--</v>
      </c>
      <c r="I27" s="106" t="str">
        <f>VLOOKUP($J$1,'Table 29 Data'!$Q$5:$AE$42,'Table 29'!AH$8,0)</f>
        <v>--</v>
      </c>
      <c r="J27" s="106" t="str">
        <f>VLOOKUP($J$1,'Table 29 Data'!$Q$5:$AE$42,'Table 29'!AI$8,0)</f>
        <v>--</v>
      </c>
      <c r="K27" s="106" t="str">
        <f>VLOOKUP($J$1,'Table 29 Data'!$Q$5:$AE$42,'Table 29'!AJ$8,0)</f>
        <v>--</v>
      </c>
      <c r="L27" s="106" t="str">
        <f>VLOOKUP($J$1,'Table 29 Data'!$Q$5:$AE$42,'Table 29'!AK$8,0)</f>
        <v>--</v>
      </c>
      <c r="M27" s="106" t="str">
        <f>VLOOKUP($J$1,'Table 29 Data'!$Q$5:$AE$42,'Table 29'!AL$8,0)</f>
        <v>--</v>
      </c>
      <c r="N27" s="106" t="str">
        <f>VLOOKUP($J$1,'Table 29 Data'!$Q$5:$AE$42,'Table 29'!AM$8,0)</f>
        <v>--</v>
      </c>
      <c r="O27" s="106" t="str">
        <f>VLOOKUP($J$1,'Table 29 Data'!$Q$5:$AE$42,'Table 29'!AN$8,0)</f>
        <v>--</v>
      </c>
      <c r="P27" s="106" t="str">
        <f>VLOOKUP($J$1,'Table 29 Data'!$Q$5:$AE$42,'Table 29'!AO$8,0)</f>
        <v>--</v>
      </c>
    </row>
    <row r="28" spans="1:43" ht="14.45" customHeight="1" x14ac:dyDescent="0.25">
      <c r="A28" s="647"/>
      <c r="B28" s="200" t="s">
        <v>4</v>
      </c>
      <c r="C28" s="246">
        <v>1</v>
      </c>
      <c r="D28" s="32">
        <f>D8/$C8</f>
        <v>0.85697110004507693</v>
      </c>
      <c r="E28" s="247">
        <f>E8/$C8</f>
        <v>0.78276850498802419</v>
      </c>
      <c r="F28" s="32">
        <f>F8/$C8</f>
        <v>3.2042312086218258E-2</v>
      </c>
      <c r="G28" s="247">
        <f t="shared" ref="G28:P28" si="3">G8/$C8</f>
        <v>3.2670633811493601E-3</v>
      </c>
      <c r="H28" s="32">
        <f t="shared" si="3"/>
        <v>3.1323267710116876E-3</v>
      </c>
      <c r="I28" s="247">
        <f t="shared" si="3"/>
        <v>4.4990051198414783E-3</v>
      </c>
      <c r="J28" s="32">
        <f t="shared" si="3"/>
        <v>3.0579222207467731E-3</v>
      </c>
      <c r="K28" s="255">
        <f t="shared" si="3"/>
        <v>4.7946771254213701E-3</v>
      </c>
      <c r="L28" s="256">
        <f t="shared" si="3"/>
        <v>7.5877670535753183E-3</v>
      </c>
      <c r="M28" s="32">
        <f t="shared" si="3"/>
        <v>0.847207037323089</v>
      </c>
      <c r="N28" s="247">
        <f t="shared" si="3"/>
        <v>1.9774094611149394E-2</v>
      </c>
      <c r="O28" s="32">
        <f t="shared" si="3"/>
        <v>0.8505766502352875</v>
      </c>
      <c r="P28" s="257">
        <f t="shared" si="3"/>
        <v>6.3773831725052283E-3</v>
      </c>
      <c r="AA28" s="1">
        <v>1</v>
      </c>
      <c r="AB28" s="1">
        <v>2</v>
      </c>
      <c r="AC28" s="1">
        <v>3</v>
      </c>
      <c r="AD28" s="1">
        <v>4</v>
      </c>
      <c r="AE28" s="1">
        <v>5</v>
      </c>
      <c r="AF28" s="1">
        <v>6</v>
      </c>
      <c r="AG28" s="1">
        <v>7</v>
      </c>
      <c r="AH28" s="1">
        <v>8</v>
      </c>
      <c r="AI28" s="1">
        <v>9</v>
      </c>
      <c r="AJ28" s="1">
        <v>10</v>
      </c>
      <c r="AK28" s="1">
        <v>11</v>
      </c>
      <c r="AL28" s="1">
        <v>12</v>
      </c>
      <c r="AM28" s="1">
        <v>13</v>
      </c>
      <c r="AN28" s="1">
        <v>14</v>
      </c>
      <c r="AO28" s="1">
        <v>15</v>
      </c>
      <c r="AP28" s="1">
        <v>16</v>
      </c>
      <c r="AQ28" s="1">
        <v>17</v>
      </c>
    </row>
    <row r="29" spans="1:43" x14ac:dyDescent="0.25">
      <c r="A29" s="647"/>
      <c r="B29" s="123" t="s">
        <v>3</v>
      </c>
      <c r="C29" s="111">
        <v>1</v>
      </c>
      <c r="D29" s="111">
        <f>D9/$C9</f>
        <v>0.80695069359140781</v>
      </c>
      <c r="E29" s="248">
        <f>E9/$C9</f>
        <v>0.72945278154624382</v>
      </c>
      <c r="F29" s="111">
        <f>F9/$C9</f>
        <v>2.1967794603804471E-2</v>
      </c>
      <c r="G29" s="248">
        <f t="shared" ref="G29:P29" si="4">G9/$C9</f>
        <v>3.0986783489889277E-3</v>
      </c>
      <c r="H29" s="111">
        <f t="shared" si="4"/>
        <v>5.3164419297582711E-3</v>
      </c>
      <c r="I29" s="248">
        <f t="shared" si="4"/>
        <v>5.3950800952023746E-3</v>
      </c>
      <c r="J29" s="111">
        <f t="shared" si="4"/>
        <v>5.4555924423703552E-3</v>
      </c>
      <c r="K29" s="258">
        <f t="shared" si="4"/>
        <v>5.5517987086051625E-3</v>
      </c>
      <c r="L29" s="259">
        <f t="shared" si="4"/>
        <v>6.3981349927287583E-3</v>
      </c>
      <c r="M29" s="111">
        <f t="shared" si="4"/>
        <v>0.78118526120001286</v>
      </c>
      <c r="N29" s="248">
        <f t="shared" si="4"/>
        <v>2.5765432391394977E-2</v>
      </c>
      <c r="O29" s="111">
        <f t="shared" si="4"/>
        <v>0.79483693037873204</v>
      </c>
      <c r="P29" s="260">
        <f t="shared" si="4"/>
        <v>1.2113763212675804E-2</v>
      </c>
    </row>
    <row r="30" spans="1:43" x14ac:dyDescent="0.25">
      <c r="A30" s="648"/>
      <c r="B30" s="217" t="s">
        <v>1</v>
      </c>
      <c r="C30" s="249">
        <v>1</v>
      </c>
      <c r="D30" s="250">
        <f>D10/$C10</f>
        <v>0.75537259199693274</v>
      </c>
      <c r="E30" s="251">
        <f>E10/$C10</f>
        <v>0.63319236094314846</v>
      </c>
      <c r="F30" s="250">
        <f>F10/$C10</f>
        <v>1.5880589302027015E-2</v>
      </c>
      <c r="G30" s="251">
        <f t="shared" ref="G30:P30" si="5">G10/$C10</f>
        <v>1.9366423124414528E-2</v>
      </c>
      <c r="H30" s="250">
        <f t="shared" si="5"/>
        <v>8.1544508334474158E-3</v>
      </c>
      <c r="I30" s="251">
        <f t="shared" si="5"/>
        <v>7.5911974407449232E-3</v>
      </c>
      <c r="J30" s="250">
        <f t="shared" si="5"/>
        <v>7.2909750633140119E-3</v>
      </c>
      <c r="K30" s="261">
        <f t="shared" si="5"/>
        <v>6.7869342340494019E-3</v>
      </c>
      <c r="L30" s="262">
        <f t="shared" si="5"/>
        <v>5.3129818284717249E-3</v>
      </c>
      <c r="M30" s="250">
        <f t="shared" si="5"/>
        <v>0.69091090821428736</v>
      </c>
      <c r="N30" s="251">
        <f t="shared" si="5"/>
        <v>6.4461683782645357E-2</v>
      </c>
      <c r="O30" s="250">
        <f t="shared" si="5"/>
        <v>0.73607296651639642</v>
      </c>
      <c r="P30" s="263">
        <f t="shared" si="5"/>
        <v>1.9299625480536254E-2</v>
      </c>
    </row>
    <row r="31" spans="1:43" x14ac:dyDescent="0.25">
      <c r="A31" s="643" t="s">
        <v>71</v>
      </c>
      <c r="B31" s="226">
        <v>1971</v>
      </c>
      <c r="C31" s="252">
        <v>1</v>
      </c>
      <c r="D31" s="252">
        <f t="shared" ref="D31:P40" si="6">D12/$C12</f>
        <v>0.86915639709977488</v>
      </c>
      <c r="E31" s="252">
        <f t="shared" si="6"/>
        <v>0.84552770608871042</v>
      </c>
      <c r="F31" s="252">
        <f t="shared" si="6"/>
        <v>3.1478811872976638E-2</v>
      </c>
      <c r="G31" s="216" t="str">
        <f>VLOOKUP($J$1,'Table 29 Data'!$A$47:$O$84,'Table 29'!AF$8,0)</f>
        <v>--</v>
      </c>
      <c r="H31" s="216" t="str">
        <f>VLOOKUP($J$1,'Table 29 Data'!$A$47:$O$84,'Table 29'!AG$8,0)</f>
        <v>--</v>
      </c>
      <c r="I31" s="216" t="str">
        <f>VLOOKUP($J$1,'Table 29 Data'!$A$47:$O$84,'Table 29'!AH$8,0)</f>
        <v>--</v>
      </c>
      <c r="J31" s="216" t="str">
        <f>VLOOKUP($J$1,'Table 29 Data'!$A$47:$O$84,'Table 29'!AI$8,0)</f>
        <v>--</v>
      </c>
      <c r="K31" s="216" t="str">
        <f>VLOOKUP($J$1,'Table 29 Data'!$A$47:$O$84,'Table 29'!AJ$8,0)</f>
        <v>--</v>
      </c>
      <c r="L31" s="216" t="str">
        <f>VLOOKUP($J$1,'Table 29 Data'!$A$47:$O$84,'Table 29'!AK$8,0)</f>
        <v>--</v>
      </c>
      <c r="M31" s="216" t="str">
        <f>VLOOKUP($J$1,'Table 29 Data'!$A$47:$O$84,'Table 29'!AL$8,0)</f>
        <v>--</v>
      </c>
      <c r="N31" s="216" t="str">
        <f>VLOOKUP($J$1,'Table 29 Data'!$A$47:$O$84,'Table 29'!AM$8,0)</f>
        <v>--</v>
      </c>
      <c r="O31" s="216" t="str">
        <f>VLOOKUP($J$1,'Table 29 Data'!$A$47:$O$84,'Table 29'!AN$8,0)</f>
        <v>--</v>
      </c>
      <c r="P31" s="225" t="str">
        <f>VLOOKUP($J$1,'Table 29 Data'!$A$47:$O$84,'Table 29'!AO$8,0)</f>
        <v>--</v>
      </c>
    </row>
    <row r="32" spans="1:43" x14ac:dyDescent="0.25">
      <c r="A32" s="644"/>
      <c r="B32" s="200" t="s">
        <v>30</v>
      </c>
      <c r="C32" s="246">
        <v>1</v>
      </c>
      <c r="D32" s="246">
        <f t="shared" si="6"/>
        <v>0.8814898185801251</v>
      </c>
      <c r="E32" s="246">
        <f t="shared" si="6"/>
        <v>0.81759538384483943</v>
      </c>
      <c r="F32" s="246">
        <f t="shared" si="6"/>
        <v>2.8804466338754751E-2</v>
      </c>
      <c r="G32" s="207" t="str">
        <f>VLOOKUP($J$1,'Table 29 Data'!$Q$47:$AE$84,'Table 29'!AF$8,0)</f>
        <v>--</v>
      </c>
      <c r="H32" s="207" t="str">
        <f>VLOOKUP($J$1,'Table 29 Data'!$Q$47:$AE$84,'Table 29'!AG$8,0)</f>
        <v>--</v>
      </c>
      <c r="I32" s="207" t="str">
        <f>VLOOKUP($J$1,'Table 29 Data'!$Q$47:$AE$84,'Table 29'!AH$8,0)</f>
        <v>--</v>
      </c>
      <c r="J32" s="207" t="str">
        <f>VLOOKUP($J$1,'Table 29 Data'!$Q$47:$AE$84,'Table 29'!AI$8,0)</f>
        <v>--</v>
      </c>
      <c r="K32" s="207" t="str">
        <f>VLOOKUP($J$1,'Table 29 Data'!$Q$47:$AE$84,'Table 29'!AJ$8,0)</f>
        <v>--</v>
      </c>
      <c r="L32" s="207" t="str">
        <f>VLOOKUP($J$1,'Table 29 Data'!$Q$47:$AE$84,'Table 29'!AK$8,0)</f>
        <v>--</v>
      </c>
      <c r="M32" s="207" t="str">
        <f>VLOOKUP($J$1,'Table 29 Data'!$Q$47:$AE$84,'Table 29'!AL$8,0)</f>
        <v>--</v>
      </c>
      <c r="N32" s="207" t="str">
        <f>VLOOKUP($J$1,'Table 29 Data'!$Q$47:$AE$84,'Table 29'!AM$8,0)</f>
        <v>--</v>
      </c>
      <c r="O32" s="207" t="str">
        <f>VLOOKUP($J$1,'Table 29 Data'!$Q$47:$AE$84,'Table 29'!AN$8,0)</f>
        <v>--</v>
      </c>
      <c r="P32" s="207" t="str">
        <f>VLOOKUP($J$1,'Table 29 Data'!$Q$47:$AE$84,'Table 29'!AO$8,0)</f>
        <v>--</v>
      </c>
    </row>
    <row r="33" spans="1:16" ht="14.45" customHeight="1" x14ac:dyDescent="0.25">
      <c r="A33" s="644"/>
      <c r="B33" s="123" t="s">
        <v>4</v>
      </c>
      <c r="C33" s="111">
        <v>1</v>
      </c>
      <c r="D33" s="111">
        <f t="shared" si="6"/>
        <v>0.85550518530719399</v>
      </c>
      <c r="E33" s="248">
        <f t="shared" si="6"/>
        <v>0.78538437158019914</v>
      </c>
      <c r="F33" s="111">
        <f t="shared" si="6"/>
        <v>3.0659509183315677E-2</v>
      </c>
      <c r="G33" s="248">
        <f t="shared" si="6"/>
        <v>3.1173610149251496E-3</v>
      </c>
      <c r="H33" s="111">
        <f t="shared" si="6"/>
        <v>2.5093617536333336E-3</v>
      </c>
      <c r="I33" s="248">
        <f t="shared" si="6"/>
        <v>4.6730779549263224E-3</v>
      </c>
      <c r="J33" s="111">
        <f t="shared" si="6"/>
        <v>3.5431788659581556E-3</v>
      </c>
      <c r="K33" s="258">
        <f t="shared" si="6"/>
        <v>3.6323978442698332E-3</v>
      </c>
      <c r="L33" s="259">
        <f t="shared" si="6"/>
        <v>8.1139357548487088E-3</v>
      </c>
      <c r="M33" s="111">
        <f t="shared" si="6"/>
        <v>0.83515920284402656</v>
      </c>
      <c r="N33" s="248">
        <f t="shared" si="6"/>
        <v>2.0345982463167534E-2</v>
      </c>
      <c r="O33" s="111">
        <f t="shared" si="6"/>
        <v>0.8490184040658898</v>
      </c>
      <c r="P33" s="260">
        <f t="shared" si="6"/>
        <v>6.4867812413042696E-3</v>
      </c>
    </row>
    <row r="34" spans="1:16" x14ac:dyDescent="0.25">
      <c r="A34" s="644"/>
      <c r="B34" s="200" t="s">
        <v>3</v>
      </c>
      <c r="C34" s="246">
        <v>1</v>
      </c>
      <c r="D34" s="32">
        <f t="shared" si="6"/>
        <v>0.8107564730691782</v>
      </c>
      <c r="E34" s="247">
        <f t="shared" si="6"/>
        <v>0.73895834144133621</v>
      </c>
      <c r="F34" s="32">
        <f t="shared" si="6"/>
        <v>2.0121973192419845E-2</v>
      </c>
      <c r="G34" s="247">
        <f t="shared" si="6"/>
        <v>2.5023098799438997E-3</v>
      </c>
      <c r="H34" s="32">
        <f t="shared" si="6"/>
        <v>4.6483000580893365E-3</v>
      </c>
      <c r="I34" s="247">
        <f t="shared" si="6"/>
        <v>5.6033867668743758E-3</v>
      </c>
      <c r="J34" s="32">
        <f t="shared" si="6"/>
        <v>3.6713037236273693E-3</v>
      </c>
      <c r="K34" s="255">
        <f t="shared" si="6"/>
        <v>4.5511481652850631E-3</v>
      </c>
      <c r="L34" s="256">
        <f t="shared" si="6"/>
        <v>6.5544374919820859E-3</v>
      </c>
      <c r="M34" s="32">
        <f t="shared" si="6"/>
        <v>0.78555925040251728</v>
      </c>
      <c r="N34" s="247">
        <f t="shared" si="6"/>
        <v>2.5197222666660902E-2</v>
      </c>
      <c r="O34" s="32">
        <f t="shared" si="6"/>
        <v>0.79829076091265128</v>
      </c>
      <c r="P34" s="257">
        <f t="shared" si="6"/>
        <v>1.2465712156526979E-2</v>
      </c>
    </row>
    <row r="35" spans="1:16" x14ac:dyDescent="0.25">
      <c r="A35" s="645"/>
      <c r="B35" s="232" t="s">
        <v>1</v>
      </c>
      <c r="C35" s="253">
        <v>1</v>
      </c>
      <c r="D35" s="253">
        <f t="shared" si="6"/>
        <v>0.7594533890331191</v>
      </c>
      <c r="E35" s="254">
        <f t="shared" si="6"/>
        <v>0.6420085443914384</v>
      </c>
      <c r="F35" s="253">
        <f t="shared" si="6"/>
        <v>1.4847435926361835E-2</v>
      </c>
      <c r="G35" s="106" t="s">
        <v>2</v>
      </c>
      <c r="H35" s="106" t="s">
        <v>2</v>
      </c>
      <c r="I35" s="106" t="s">
        <v>2</v>
      </c>
      <c r="J35" s="106" t="s">
        <v>2</v>
      </c>
      <c r="K35" s="106" t="s">
        <v>2</v>
      </c>
      <c r="L35" s="106" t="s">
        <v>2</v>
      </c>
      <c r="M35" s="253">
        <f t="shared" si="6"/>
        <v>0.69727758164614539</v>
      </c>
      <c r="N35" s="254">
        <f t="shared" si="6"/>
        <v>6.2175807386973758E-2</v>
      </c>
      <c r="O35" s="253">
        <f t="shared" si="6"/>
        <v>0.74070764579478432</v>
      </c>
      <c r="P35" s="264">
        <f t="shared" si="6"/>
        <v>1.8745743238334767E-2</v>
      </c>
    </row>
    <row r="36" spans="1:16" x14ac:dyDescent="0.25">
      <c r="A36" s="643" t="s">
        <v>100</v>
      </c>
      <c r="B36" s="221" t="s">
        <v>29</v>
      </c>
      <c r="C36" s="245">
        <v>1</v>
      </c>
      <c r="D36" s="245">
        <f t="shared" si="6"/>
        <v>0.88034338576730076</v>
      </c>
      <c r="E36" s="245">
        <f t="shared" si="6"/>
        <v>0.84931523953665133</v>
      </c>
      <c r="F36" s="245">
        <f t="shared" si="6"/>
        <v>3.3761556021883216E-2</v>
      </c>
      <c r="G36" s="237" t="str">
        <f>VLOOKUP($J$1,'Table 29 Data'!$A$89:$O$126,'Table 29'!AF$8,0)</f>
        <v>--</v>
      </c>
      <c r="H36" s="237" t="str">
        <f>VLOOKUP($J$1,'Table 29 Data'!$A$89:$O$126,'Table 29'!AG$8,0)</f>
        <v>--</v>
      </c>
      <c r="I36" s="237" t="str">
        <f>VLOOKUP($J$1,'Table 29 Data'!$A$89:$O$126,'Table 29'!AH$8,0)</f>
        <v>--</v>
      </c>
      <c r="J36" s="237" t="str">
        <f>VLOOKUP($J$1,'Table 29 Data'!$A$89:$O$126,'Table 29'!AI$8,0)</f>
        <v>--</v>
      </c>
      <c r="K36" s="237" t="str">
        <f>VLOOKUP($J$1,'Table 29 Data'!$A$89:$O$126,'Table 29'!AJ$8,0)</f>
        <v>--</v>
      </c>
      <c r="L36" s="237" t="str">
        <f>VLOOKUP($J$1,'Table 29 Data'!$A$89:$O$126,'Table 29'!AK$8,0)</f>
        <v>--</v>
      </c>
      <c r="M36" s="237" t="str">
        <f>VLOOKUP($J$1,'Table 29 Data'!$A$89:$O$126,'Table 29'!AL$8,0)</f>
        <v>--</v>
      </c>
      <c r="N36" s="237" t="str">
        <f>VLOOKUP($J$1,'Table 29 Data'!$A$89:$O$126,'Table 29'!AM$8,0)</f>
        <v>--</v>
      </c>
      <c r="O36" s="237" t="str">
        <f>VLOOKUP($J$1,'Table 29 Data'!$A$89:$O$126,'Table 29'!AN$8,0)</f>
        <v>--</v>
      </c>
      <c r="P36" s="235" t="str">
        <f>VLOOKUP($J$1,'Table 29 Data'!$A$89:$O$126,'Table 29'!AO$8,0)</f>
        <v>--</v>
      </c>
    </row>
    <row r="37" spans="1:16" x14ac:dyDescent="0.25">
      <c r="A37" s="644"/>
      <c r="B37" s="214">
        <v>1981</v>
      </c>
      <c r="C37" s="111">
        <v>1</v>
      </c>
      <c r="D37" s="111">
        <f t="shared" si="6"/>
        <v>0.89058988288506014</v>
      </c>
      <c r="E37" s="111">
        <f t="shared" si="6"/>
        <v>0.81830080010834683</v>
      </c>
      <c r="F37" s="111">
        <f t="shared" si="6"/>
        <v>3.1461432395923451E-2</v>
      </c>
      <c r="G37" s="106" t="str">
        <f>VLOOKUP($J$1,'Table 29 Data'!$Q$89:$AE$126,'Table 29'!AF$8,0)</f>
        <v>--</v>
      </c>
      <c r="H37" s="106" t="str">
        <f>VLOOKUP($J$1,'Table 29 Data'!$Q$89:$AE$126,'Table 29'!AG$8,0)</f>
        <v>--</v>
      </c>
      <c r="I37" s="106" t="str">
        <f>VLOOKUP($J$1,'Table 29 Data'!$Q$89:$AE$126,'Table 29'!AH$8,0)</f>
        <v>--</v>
      </c>
      <c r="J37" s="106" t="str">
        <f>VLOOKUP($J$1,'Table 29 Data'!$Q$89:$AE$126,'Table 29'!AI$8,0)</f>
        <v>--</v>
      </c>
      <c r="K37" s="106" t="str">
        <f>VLOOKUP($J$1,'Table 29 Data'!$Q$89:$AE$126,'Table 29'!AJ$8,0)</f>
        <v>--</v>
      </c>
      <c r="L37" s="106" t="str">
        <f>VLOOKUP($J$1,'Table 29 Data'!$Q$89:$AE$126,'Table 29'!AK$8,0)</f>
        <v>--</v>
      </c>
      <c r="M37" s="106" t="str">
        <f>VLOOKUP($J$1,'Table 29 Data'!$Q$89:$AE$126,'Table 29'!AL$8,0)</f>
        <v>--</v>
      </c>
      <c r="N37" s="106" t="str">
        <f>VLOOKUP($J$1,'Table 29 Data'!$Q$89:$AE$126,'Table 29'!AM$8,0)</f>
        <v>--</v>
      </c>
      <c r="O37" s="106" t="str">
        <f>VLOOKUP($J$1,'Table 29 Data'!$Q$89:$AE$126,'Table 29'!AN$8,0)</f>
        <v>--</v>
      </c>
      <c r="P37" s="106" t="str">
        <f>VLOOKUP($J$1,'Table 29 Data'!$Q$89:$AE$126,'Table 29'!AO$8,0)</f>
        <v>--</v>
      </c>
    </row>
    <row r="38" spans="1:16" ht="14.45" customHeight="1" x14ac:dyDescent="0.25">
      <c r="A38" s="644"/>
      <c r="B38" s="200" t="s">
        <v>4</v>
      </c>
      <c r="C38" s="246">
        <v>1</v>
      </c>
      <c r="D38" s="32">
        <f t="shared" si="6"/>
        <v>0.85832371694218623</v>
      </c>
      <c r="E38" s="247">
        <f t="shared" si="6"/>
        <v>0.78035481389008909</v>
      </c>
      <c r="F38" s="32">
        <f t="shared" si="6"/>
        <v>3.331824070846489E-2</v>
      </c>
      <c r="G38" s="247">
        <f t="shared" si="6"/>
        <v>3.4051955281694298E-3</v>
      </c>
      <c r="H38" s="32">
        <f t="shared" si="6"/>
        <v>3.7071439735667021E-3</v>
      </c>
      <c r="I38" s="247">
        <f t="shared" si="6"/>
        <v>4.3383860524572821E-3</v>
      </c>
      <c r="J38" s="32">
        <f t="shared" si="6"/>
        <v>2.6101701647878602E-3</v>
      </c>
      <c r="K38" s="255">
        <f t="shared" si="6"/>
        <v>5.8671259890682569E-3</v>
      </c>
      <c r="L38" s="256">
        <f t="shared" si="6"/>
        <v>7.1022649587533819E-3</v>
      </c>
      <c r="M38" s="32">
        <f t="shared" si="6"/>
        <v>0.85832371694218623</v>
      </c>
      <c r="N38" s="247">
        <f t="shared" si="6"/>
        <v>1.9246406914245201E-2</v>
      </c>
      <c r="O38" s="32">
        <f t="shared" si="6"/>
        <v>0.85201446243821788</v>
      </c>
      <c r="P38" s="257">
        <f t="shared" si="6"/>
        <v>6.2764402782531205E-3</v>
      </c>
    </row>
    <row r="39" spans="1:16" x14ac:dyDescent="0.25">
      <c r="A39" s="644"/>
      <c r="B39" s="123" t="s">
        <v>3</v>
      </c>
      <c r="C39" s="111">
        <v>1</v>
      </c>
      <c r="D39" s="111">
        <f t="shared" si="6"/>
        <v>0.80338606290933112</v>
      </c>
      <c r="E39" s="248">
        <f t="shared" si="6"/>
        <v>0.7205485488880452</v>
      </c>
      <c r="F39" s="111">
        <f t="shared" si="6"/>
        <v>2.3623807751901142E-2</v>
      </c>
      <c r="G39" s="248">
        <f t="shared" si="6"/>
        <v>3.6572806185189524E-3</v>
      </c>
      <c r="H39" s="111">
        <f t="shared" si="6"/>
        <v>5.9422709163561779E-3</v>
      </c>
      <c r="I39" s="248">
        <f t="shared" si="6"/>
        <v>5.1999596035749752E-3</v>
      </c>
      <c r="J39" s="111">
        <f t="shared" si="6"/>
        <v>3.2824795628113102E-3</v>
      </c>
      <c r="K39" s="258">
        <f t="shared" si="6"/>
        <v>6.4890808139123563E-3</v>
      </c>
      <c r="L39" s="259">
        <f t="shared" si="6"/>
        <v>6.2517248139361183E-3</v>
      </c>
      <c r="M39" s="111">
        <f t="shared" si="6"/>
        <v>0.77701470419069707</v>
      </c>
      <c r="N39" s="248">
        <f t="shared" si="6"/>
        <v>2.6371358718634039E-2</v>
      </c>
      <c r="O39" s="111">
        <f t="shared" si="6"/>
        <v>0.7916011619912845</v>
      </c>
      <c r="P39" s="260">
        <f t="shared" si="6"/>
        <v>1.1784900918046563E-2</v>
      </c>
    </row>
    <row r="40" spans="1:16" x14ac:dyDescent="0.25">
      <c r="A40" s="645"/>
      <c r="B40" s="217" t="s">
        <v>1</v>
      </c>
      <c r="C40" s="249">
        <v>1</v>
      </c>
      <c r="D40" s="250">
        <f t="shared" si="6"/>
        <v>0.75139760598089378</v>
      </c>
      <c r="E40" s="251">
        <f t="shared" si="6"/>
        <v>0.62460477238850309</v>
      </c>
      <c r="F40" s="250">
        <f t="shared" si="6"/>
        <v>1.6886954035258216E-2</v>
      </c>
      <c r="G40" s="227" t="str">
        <f>VLOOKUP($J$1,'Table 29 Data'!$Q$47:$AE$84,'Table 29'!AF$8,0)</f>
        <v>--</v>
      </c>
      <c r="H40" s="222" t="str">
        <f>VLOOKUP($J$1,'Table 29 Data'!$Q$47:$AE$84,'Table 29'!AG$8,0)</f>
        <v>--</v>
      </c>
      <c r="I40" s="227" t="str">
        <f>VLOOKUP($J$1,'Table 29 Data'!$Q$47:$AE$84,'Table 29'!AH$8,0)</f>
        <v>--</v>
      </c>
      <c r="J40" s="222" t="str">
        <f>VLOOKUP($J$1,'Table 29 Data'!$Q$47:$AE$84,'Table 29'!AI$8,0)</f>
        <v>--</v>
      </c>
      <c r="K40" s="233" t="str">
        <f>VLOOKUP($J$1,'Table 29 Data'!$Q$47:$AE$84,'Table 29'!AJ$8,0)</f>
        <v>--</v>
      </c>
      <c r="L40" s="219" t="str">
        <f>VLOOKUP($J$1,'Table 29 Data'!$Q$47:$AE$84,'Table 29'!AK$8,0)</f>
        <v>--</v>
      </c>
      <c r="M40" s="250">
        <f t="shared" ref="M40:P40" si="7">M21/$C21</f>
        <v>0.68470931631057141</v>
      </c>
      <c r="N40" s="251">
        <f t="shared" si="7"/>
        <v>6.6688289670322448E-2</v>
      </c>
      <c r="O40" s="250">
        <f t="shared" si="7"/>
        <v>0.73155845987540125</v>
      </c>
      <c r="P40" s="263">
        <f t="shared" si="7"/>
        <v>1.9839146105492565E-2</v>
      </c>
    </row>
    <row r="42" spans="1:16" x14ac:dyDescent="0.25">
      <c r="A42" s="142" t="s">
        <v>625</v>
      </c>
    </row>
    <row r="43" spans="1:16" x14ac:dyDescent="0.25">
      <c r="A43" s="1" t="s">
        <v>2627</v>
      </c>
    </row>
    <row r="45" spans="1:16" x14ac:dyDescent="0.25">
      <c r="A45" s="142" t="s">
        <v>618</v>
      </c>
    </row>
    <row r="46" spans="1:16" x14ac:dyDescent="0.25">
      <c r="A46" s="1" t="s">
        <v>818</v>
      </c>
    </row>
    <row r="47" spans="1:16" x14ac:dyDescent="0.25">
      <c r="A47" s="1" t="s">
        <v>819</v>
      </c>
    </row>
    <row r="48" spans="1:16" x14ac:dyDescent="0.25">
      <c r="A48" s="1" t="s">
        <v>821</v>
      </c>
    </row>
    <row r="49" spans="1:1" x14ac:dyDescent="0.25">
      <c r="A49" s="1" t="s">
        <v>820</v>
      </c>
    </row>
    <row r="51" spans="1:1" x14ac:dyDescent="0.25">
      <c r="A51" s="184" t="s">
        <v>616</v>
      </c>
    </row>
    <row r="64" spans="1:1" hidden="1" x14ac:dyDescent="0.25">
      <c r="A64" s="1" t="s">
        <v>31</v>
      </c>
    </row>
    <row r="65" spans="1:1" hidden="1" x14ac:dyDescent="0.25">
      <c r="A65" s="1" t="s">
        <v>32</v>
      </c>
    </row>
    <row r="66" spans="1:1" hidden="1" x14ac:dyDescent="0.25">
      <c r="A66" s="1" t="s">
        <v>33</v>
      </c>
    </row>
    <row r="67" spans="1:1" hidden="1" x14ac:dyDescent="0.25">
      <c r="A67" s="1" t="s">
        <v>34</v>
      </c>
    </row>
    <row r="68" spans="1:1" hidden="1" x14ac:dyDescent="0.25">
      <c r="A68" s="1" t="s">
        <v>35</v>
      </c>
    </row>
    <row r="69" spans="1:1" hidden="1" x14ac:dyDescent="0.25">
      <c r="A69" s="1" t="s">
        <v>36</v>
      </c>
    </row>
    <row r="70" spans="1:1" hidden="1" x14ac:dyDescent="0.25">
      <c r="A70" s="1" t="s">
        <v>37</v>
      </c>
    </row>
    <row r="71" spans="1:1" hidden="1" x14ac:dyDescent="0.25">
      <c r="A71" s="1" t="s">
        <v>38</v>
      </c>
    </row>
    <row r="72" spans="1:1" hidden="1" x14ac:dyDescent="0.25">
      <c r="A72" s="1" t="s">
        <v>39</v>
      </c>
    </row>
    <row r="73" spans="1:1" hidden="1" x14ac:dyDescent="0.25">
      <c r="A73" s="1" t="s">
        <v>40</v>
      </c>
    </row>
    <row r="74" spans="1:1" hidden="1" x14ac:dyDescent="0.25">
      <c r="A74" s="1" t="s">
        <v>41</v>
      </c>
    </row>
    <row r="75" spans="1:1" hidden="1" x14ac:dyDescent="0.25">
      <c r="A75" s="1" t="s">
        <v>42</v>
      </c>
    </row>
    <row r="76" spans="1:1" hidden="1" x14ac:dyDescent="0.25">
      <c r="A76" s="1" t="s">
        <v>43</v>
      </c>
    </row>
    <row r="77" spans="1:1" hidden="1" x14ac:dyDescent="0.25">
      <c r="A77" s="1" t="s">
        <v>44</v>
      </c>
    </row>
    <row r="78" spans="1:1" hidden="1" x14ac:dyDescent="0.25">
      <c r="A78" s="1" t="s">
        <v>45</v>
      </c>
    </row>
    <row r="79" spans="1:1" hidden="1" x14ac:dyDescent="0.25">
      <c r="A79" s="1" t="s">
        <v>46</v>
      </c>
    </row>
    <row r="80" spans="1:1" hidden="1" x14ac:dyDescent="0.25">
      <c r="A80" s="1" t="s">
        <v>47</v>
      </c>
    </row>
    <row r="81" spans="1:1" hidden="1" x14ac:dyDescent="0.25">
      <c r="A81" s="1" t="s">
        <v>48</v>
      </c>
    </row>
    <row r="82" spans="1:1" hidden="1" x14ac:dyDescent="0.25">
      <c r="A82" s="1" t="s">
        <v>49</v>
      </c>
    </row>
    <row r="83" spans="1:1" hidden="1" x14ac:dyDescent="0.25">
      <c r="A83" s="1" t="s">
        <v>50</v>
      </c>
    </row>
    <row r="84" spans="1:1" hidden="1" x14ac:dyDescent="0.25">
      <c r="A84" s="1" t="s">
        <v>51</v>
      </c>
    </row>
    <row r="85" spans="1:1" hidden="1" x14ac:dyDescent="0.25">
      <c r="A85" s="1" t="s">
        <v>52</v>
      </c>
    </row>
    <row r="86" spans="1:1" hidden="1" x14ac:dyDescent="0.25">
      <c r="A86" s="1" t="s">
        <v>53</v>
      </c>
    </row>
    <row r="87" spans="1:1" hidden="1" x14ac:dyDescent="0.25">
      <c r="A87" s="1" t="s">
        <v>54</v>
      </c>
    </row>
    <row r="88" spans="1:1" hidden="1" x14ac:dyDescent="0.25">
      <c r="A88" s="1" t="s">
        <v>55</v>
      </c>
    </row>
    <row r="89" spans="1:1" hidden="1" x14ac:dyDescent="0.25">
      <c r="A89" s="1" t="s">
        <v>56</v>
      </c>
    </row>
    <row r="90" spans="1:1" hidden="1" x14ac:dyDescent="0.25">
      <c r="A90" s="1" t="s">
        <v>57</v>
      </c>
    </row>
    <row r="91" spans="1:1" hidden="1" x14ac:dyDescent="0.25">
      <c r="A91" s="1" t="s">
        <v>58</v>
      </c>
    </row>
    <row r="92" spans="1:1" hidden="1" x14ac:dyDescent="0.25">
      <c r="A92" s="1" t="s">
        <v>59</v>
      </c>
    </row>
    <row r="93" spans="1:1" hidden="1" x14ac:dyDescent="0.25">
      <c r="A93" s="1" t="s">
        <v>60</v>
      </c>
    </row>
    <row r="94" spans="1:1" hidden="1" x14ac:dyDescent="0.25">
      <c r="A94" s="1" t="s">
        <v>61</v>
      </c>
    </row>
    <row r="95" spans="1:1" hidden="1" x14ac:dyDescent="0.25">
      <c r="A95" s="1" t="s">
        <v>62</v>
      </c>
    </row>
    <row r="96" spans="1:1" hidden="1" x14ac:dyDescent="0.25">
      <c r="A96" s="1" t="s">
        <v>63</v>
      </c>
    </row>
    <row r="97" spans="1:1" hidden="1" x14ac:dyDescent="0.25">
      <c r="A97" s="1" t="s">
        <v>64</v>
      </c>
    </row>
    <row r="98" spans="1:1" hidden="1" x14ac:dyDescent="0.25">
      <c r="A98" s="1" t="s">
        <v>65</v>
      </c>
    </row>
    <row r="99" spans="1:1" hidden="1" x14ac:dyDescent="0.25">
      <c r="A99" s="1" t="s">
        <v>66</v>
      </c>
    </row>
    <row r="100" spans="1:1" hidden="1" x14ac:dyDescent="0.25">
      <c r="A100" s="1" t="s">
        <v>67</v>
      </c>
    </row>
  </sheetData>
  <mergeCells count="17">
    <mergeCell ref="J1:K1"/>
    <mergeCell ref="M4:N4"/>
    <mergeCell ref="O4:P4"/>
    <mergeCell ref="C4:C5"/>
    <mergeCell ref="A4:B5"/>
    <mergeCell ref="E4:L4"/>
    <mergeCell ref="A6:A10"/>
    <mergeCell ref="A12:A16"/>
    <mergeCell ref="A17:A21"/>
    <mergeCell ref="A24:B25"/>
    <mergeCell ref="C24:C25"/>
    <mergeCell ref="A36:A40"/>
    <mergeCell ref="E24:L24"/>
    <mergeCell ref="M24:N24"/>
    <mergeCell ref="O24:P24"/>
    <mergeCell ref="A26:A30"/>
    <mergeCell ref="A31:A35"/>
  </mergeCells>
  <dataValidations count="2">
    <dataValidation type="list" allowBlank="1" showInputMessage="1" showErrorMessage="1" sqref="WVO3 WBW3 VSA3 VIE3 UYI3 UOM3 UEQ3 TUU3 TKY3 TBC3 SRG3 SHK3 RXO3 RNS3 RDW3 QUA3 QKE3 QAI3 PQM3 PGQ3 OWU3 OMY3 ODC3 NTG3 NJK3 MZO3 MPS3 MFW3 LWA3 LME3 LCI3 KSM3 KIQ3 JYU3 JOY3 JFC3 IVG3 ILK3 IBO3 HRS3 HHW3 GYA3 GOE3 GEI3 FUM3 FKQ3 FAU3 EQY3 EHC3 DXG3 DNK3 DDO3 CTS3 CJW3 CAA3 BQE3 BGI3 AWM3 AMQ3 ACU3 SY3 JC3 WLS3" xr:uid="{00000000-0002-0000-1E00-000000000000}">
      <formula1>$A$82:$A$118</formula1>
    </dataValidation>
    <dataValidation type="list" allowBlank="1" showInputMessage="1" showErrorMessage="1" sqref="J1:K1" xr:uid="{00000000-0002-0000-1E00-000001000000}">
      <formula1>$A$64:$A$100</formula1>
    </dataValidation>
  </dataValidations>
  <hyperlinks>
    <hyperlink ref="J3" location="Contents!A1" display="Back" xr:uid="{00000000-0004-0000-1E00-000000000000}"/>
    <hyperlink ref="J2" location="'Table 29 Data'!A1" display="Go to Data" xr:uid="{00000000-0004-0000-1E00-000001000000}"/>
    <hyperlink ref="A51" location="Glossary!A1" display="Definition Glossay" xr:uid="{00000000-0004-0000-1E00-000002000000}"/>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2"/>
  <dimension ref="A1:AX109"/>
  <sheetViews>
    <sheetView workbookViewId="0">
      <pane ySplit="3" topLeftCell="A4" activePane="bottomLeft" state="frozen"/>
      <selection pane="bottomLeft"/>
    </sheetView>
  </sheetViews>
  <sheetFormatPr defaultColWidth="8.85546875" defaultRowHeight="15" x14ac:dyDescent="0.25"/>
  <cols>
    <col min="1" max="1" width="4.85546875" style="1" customWidth="1"/>
    <col min="2" max="2" width="8.85546875" style="1"/>
    <col min="3" max="22" width="13.85546875" style="1" customWidth="1"/>
    <col min="23" max="29" width="8.85546875" style="1"/>
    <col min="30" max="50" width="0" style="1" hidden="1" customWidth="1"/>
    <col min="51" max="16384" width="8.85546875" style="1"/>
  </cols>
  <sheetData>
    <row r="1" spans="1:50" s="2" customFormat="1" x14ac:dyDescent="0.25">
      <c r="A1" s="46" t="s">
        <v>2758</v>
      </c>
      <c r="B1" s="16"/>
      <c r="C1" s="16"/>
      <c r="D1" s="16"/>
      <c r="E1" s="16"/>
      <c r="F1" s="16"/>
      <c r="G1" s="16"/>
      <c r="H1" s="16"/>
      <c r="I1" s="124" t="s">
        <v>68</v>
      </c>
      <c r="J1" s="638" t="s">
        <v>67</v>
      </c>
      <c r="K1" s="640"/>
    </row>
    <row r="2" spans="1:50" s="2" customFormat="1" x14ac:dyDescent="0.25">
      <c r="A2" s="189" t="s">
        <v>623</v>
      </c>
      <c r="B2" s="16"/>
      <c r="C2" s="16"/>
      <c r="D2" s="16"/>
      <c r="E2" s="16"/>
      <c r="F2" s="16"/>
      <c r="G2" s="16"/>
      <c r="J2" s="457" t="s">
        <v>452</v>
      </c>
      <c r="K2" s="153"/>
    </row>
    <row r="3" spans="1:50" s="2" customFormat="1" x14ac:dyDescent="0.25">
      <c r="A3" s="62"/>
      <c r="B3" s="16"/>
      <c r="C3" s="16"/>
      <c r="D3" s="16"/>
      <c r="E3" s="16"/>
      <c r="F3" s="16"/>
      <c r="G3" s="16"/>
      <c r="J3" s="155" t="s">
        <v>322</v>
      </c>
      <c r="K3" s="153"/>
    </row>
    <row r="4" spans="1:50" ht="28.15" customHeight="1" x14ac:dyDescent="0.25">
      <c r="A4" s="612"/>
      <c r="B4" s="642"/>
      <c r="C4" s="629" t="s">
        <v>739</v>
      </c>
      <c r="D4" s="208" t="s">
        <v>717</v>
      </c>
      <c r="E4" s="612" t="s">
        <v>718</v>
      </c>
      <c r="F4" s="641"/>
      <c r="G4" s="641"/>
      <c r="H4" s="641"/>
      <c r="I4" s="642"/>
      <c r="J4" s="208" t="s">
        <v>724</v>
      </c>
      <c r="K4" s="612" t="s">
        <v>725</v>
      </c>
      <c r="L4" s="641"/>
      <c r="M4" s="641"/>
      <c r="N4" s="641"/>
      <c r="O4" s="642"/>
      <c r="P4" s="208" t="s">
        <v>728</v>
      </c>
      <c r="Q4" s="208" t="s">
        <v>729</v>
      </c>
      <c r="R4" s="629" t="s">
        <v>2686</v>
      </c>
      <c r="S4" s="208" t="s">
        <v>730</v>
      </c>
      <c r="T4" s="208" t="s">
        <v>731</v>
      </c>
      <c r="U4" s="629" t="s">
        <v>732</v>
      </c>
      <c r="V4" s="629" t="s">
        <v>130</v>
      </c>
    </row>
    <row r="5" spans="1:50" x14ac:dyDescent="0.25">
      <c r="A5" s="612"/>
      <c r="B5" s="642"/>
      <c r="C5" s="629"/>
      <c r="D5" s="209"/>
      <c r="E5" s="223" t="s">
        <v>719</v>
      </c>
      <c r="F5" s="223" t="s">
        <v>720</v>
      </c>
      <c r="G5" s="223" t="s">
        <v>721</v>
      </c>
      <c r="H5" s="223" t="s">
        <v>722</v>
      </c>
      <c r="I5" s="223" t="s">
        <v>723</v>
      </c>
      <c r="J5" s="209"/>
      <c r="K5" s="223" t="s">
        <v>453</v>
      </c>
      <c r="L5" s="223" t="s">
        <v>455</v>
      </c>
      <c r="M5" s="223" t="s">
        <v>454</v>
      </c>
      <c r="N5" s="223" t="s">
        <v>726</v>
      </c>
      <c r="O5" s="223" t="s">
        <v>727</v>
      </c>
      <c r="P5" s="209"/>
      <c r="Q5" s="209"/>
      <c r="R5" s="649"/>
      <c r="S5" s="209"/>
      <c r="T5" s="209"/>
      <c r="U5" s="629"/>
      <c r="V5" s="629"/>
    </row>
    <row r="6" spans="1:50" x14ac:dyDescent="0.25">
      <c r="A6" s="646" t="s">
        <v>110</v>
      </c>
      <c r="B6" s="221" t="s">
        <v>29</v>
      </c>
      <c r="C6" s="237">
        <f>VLOOKUP($J$1,'Table 30 Data'!$A$5:$U$42,'Table 30'!AD$8,0)</f>
        <v>904769</v>
      </c>
      <c r="D6" s="237">
        <f>VLOOKUP($J$1,'Table 30 Data'!$A$5:$U$42,'Table 30'!AE$8,0)</f>
        <v>74660</v>
      </c>
      <c r="E6" s="237" t="str">
        <f>VLOOKUP($J$1,'Table 30 Data'!$A$5:$U$42,'Table 30'!AF$8,0)</f>
        <v>--</v>
      </c>
      <c r="F6" s="237" t="str">
        <f>VLOOKUP($J$1,'Table 30 Data'!$A$5:$U$42,'Table 30'!AG$8,0)</f>
        <v>--</v>
      </c>
      <c r="G6" s="237" t="str">
        <f>VLOOKUP($J$1,'Table 30 Data'!$A$5:$U$42,'Table 30'!AH$8,0)</f>
        <v>--</v>
      </c>
      <c r="H6" s="237" t="str">
        <f>VLOOKUP($J$1,'Table 30 Data'!$A$5:$U$42,'Table 30'!AI$8,0)</f>
        <v>--</v>
      </c>
      <c r="I6" s="237" t="str">
        <f>VLOOKUP($J$1,'Table 30 Data'!$A$5:$U$42,'Table 30'!AJ$8,0)</f>
        <v>--</v>
      </c>
      <c r="J6" s="237" t="str">
        <f>VLOOKUP($J$1,'Table 30 Data'!$A$5:$U$42,'Table 30'!AK$8,0)</f>
        <v>--</v>
      </c>
      <c r="K6" s="237">
        <f>VLOOKUP($J$1,'Table 30 Data'!$A$5:$U$42,'Table 30'!AL$8,0)</f>
        <v>104001</v>
      </c>
      <c r="L6" s="237">
        <f>VLOOKUP($J$1,'Table 30 Data'!$A$5:$U$42,'Table 30'!AM$8,0)</f>
        <v>29395</v>
      </c>
      <c r="M6" s="237" t="str">
        <f>VLOOKUP($J$1,'Table 30 Data'!$A$5:$U$42,'Table 30'!AN$8,0)</f>
        <v>--</v>
      </c>
      <c r="N6" s="237">
        <f>VLOOKUP($J$1,'Table 30 Data'!$A$5:$U$42,'Table 30'!AO$8,0)</f>
        <v>8210</v>
      </c>
      <c r="O6" s="237" t="str">
        <f>VLOOKUP($J$1,'Table 30 Data'!$A$5:$U$42,'Table 30'!AP$8,0)</f>
        <v>--</v>
      </c>
      <c r="P6" s="237" t="str">
        <f>VLOOKUP($J$1,'Table 30 Data'!$A$5:$U$42,'Table 30'!AQ$8,0)</f>
        <v>--</v>
      </c>
      <c r="Q6" s="237" t="str">
        <f>VLOOKUP($J$1,'Table 30 Data'!$A$5:$U$42,'Table 30'!AR$8,0)</f>
        <v>--</v>
      </c>
      <c r="R6" s="237">
        <f>VLOOKUP($J$1,'Table 30 Data'!$A$5:$U$42,'Table 30'!AS$8,0)</f>
        <v>165369</v>
      </c>
      <c r="S6" s="237" t="str">
        <f>VLOOKUP($J$1,'Table 30 Data'!$A$5:$U$42,'Table 30'!AT$8,0)</f>
        <v>--</v>
      </c>
      <c r="T6" s="237" t="str">
        <f>VLOOKUP($J$1,'Table 30 Data'!$A$5:$U$42,'Table 30'!AU$8,0)</f>
        <v>--</v>
      </c>
      <c r="U6" s="237">
        <f>VLOOKUP($J$1,'Table 30 Data'!$A$5:$U$42,'Table 30'!AV$8,0)</f>
        <v>38738</v>
      </c>
      <c r="V6" s="235">
        <f>VLOOKUP($J$1,'Table 30 Data'!$A$5:$U$42,'Table 30'!AW$8,0)</f>
        <v>248000</v>
      </c>
    </row>
    <row r="7" spans="1:50" x14ac:dyDescent="0.25">
      <c r="A7" s="647"/>
      <c r="B7" s="214">
        <v>1981</v>
      </c>
      <c r="C7" s="106">
        <f>VLOOKUP($J$1,'Table 30 Data'!$W$5:$AQ$42,'Table 30'!AD$8,0)</f>
        <v>752009</v>
      </c>
      <c r="D7" s="106">
        <f>VLOOKUP($J$1,'Table 30 Data'!$W$5:$AQ$42,'Table 30'!AE$8,0)</f>
        <v>144072</v>
      </c>
      <c r="E7" s="106" t="str">
        <f>VLOOKUP($J$1,'Table 30 Data'!$W$5:$AQ$42,'Table 30'!AF$8,0)</f>
        <v>--</v>
      </c>
      <c r="F7" s="106" t="str">
        <f>VLOOKUP($J$1,'Table 30 Data'!$W$5:$AQ$42,'Table 30'!AG$8,0)</f>
        <v>--</v>
      </c>
      <c r="G7" s="106" t="str">
        <f>VLOOKUP($J$1,'Table 30 Data'!$W$5:$AQ$42,'Table 30'!AH$8,0)</f>
        <v>--</v>
      </c>
      <c r="H7" s="106" t="str">
        <f>VLOOKUP($J$1,'Table 30 Data'!$W$5:$AQ$42,'Table 30'!AI$8,0)</f>
        <v>--</v>
      </c>
      <c r="I7" s="106" t="str">
        <f>VLOOKUP($J$1,'Table 30 Data'!$W$5:$AQ$42,'Table 30'!AJ$8,0)</f>
        <v>--</v>
      </c>
      <c r="J7" s="106" t="str">
        <f>VLOOKUP($J$1,'Table 30 Data'!$W$5:$AQ$42,'Table 30'!AK$8,0)</f>
        <v>--</v>
      </c>
      <c r="K7" s="106">
        <f>VLOOKUP($J$1,'Table 30 Data'!$W$5:$AQ$42,'Table 30'!AL$8,0)</f>
        <v>139140</v>
      </c>
      <c r="L7" s="106">
        <f>VLOOKUP($J$1,'Table 30 Data'!$W$5:$AQ$42,'Table 30'!AM$8,0)</f>
        <v>35616</v>
      </c>
      <c r="M7" s="106">
        <f>VLOOKUP($J$1,'Table 30 Data'!$W$5:$AQ$42,'Table 30'!AN$8,0)</f>
        <v>22102</v>
      </c>
      <c r="N7" s="106" t="str">
        <f>VLOOKUP($J$1,'Table 30 Data'!$W$5:$AQ$42,'Table 30'!AO$8,0)</f>
        <v>--</v>
      </c>
      <c r="O7" s="106" t="str">
        <f>VLOOKUP($J$1,'Table 30 Data'!$W$5:$AQ$42,'Table 30'!AP$8,0)</f>
        <v>--</v>
      </c>
      <c r="P7" s="106" t="str">
        <f>VLOOKUP($J$1,'Table 30 Data'!$W$5:$AQ$42,'Table 30'!AQ$8,0)</f>
        <v>--</v>
      </c>
      <c r="Q7" s="106" t="str">
        <f>VLOOKUP($J$1,'Table 30 Data'!$W$5:$AQ$42,'Table 30'!AR$8,0)</f>
        <v>--</v>
      </c>
      <c r="R7" s="106">
        <f>VLOOKUP($J$1,'Table 30 Data'!$W$5:$AQ$42,'Table 30'!AS$8,0)</f>
        <v>167399</v>
      </c>
      <c r="S7" s="106" t="str">
        <f>VLOOKUP($J$1,'Table 30 Data'!$W$5:$AQ$42,'Table 30'!AT$8,0)</f>
        <v>--</v>
      </c>
      <c r="T7" s="106" t="str">
        <f>VLOOKUP($J$1,'Table 30 Data'!$W$5:$AQ$42,'Table 30'!AU$8,0)</f>
        <v>--</v>
      </c>
      <c r="U7" s="106">
        <f>VLOOKUP($J$1,'Table 30 Data'!$W$5:$AQ$42,'Table 30'!AV$8,0)</f>
        <v>37064</v>
      </c>
      <c r="V7" s="106">
        <f>VLOOKUP($J$1,'Table 30 Data'!$W$5:$AQ$42,'Table 30'!AW$8,0)</f>
        <v>206616</v>
      </c>
    </row>
    <row r="8" spans="1:50" ht="14.45" customHeight="1" x14ac:dyDescent="0.25">
      <c r="A8" s="647"/>
      <c r="B8" s="200" t="s">
        <v>4</v>
      </c>
      <c r="C8" s="207">
        <f>VLOOKUP($J$1,'Table 30 Data'!$AS$5:$BM$42,'Table 30'!AD$8,0)</f>
        <v>955390</v>
      </c>
      <c r="D8" s="25">
        <f>VLOOKUP($J$1,'Table 30 Data'!$AS$5:$BM$42,'Table 30'!AE$8,0)</f>
        <v>246025</v>
      </c>
      <c r="E8" s="25">
        <f>VLOOKUP($J$1,'Table 30 Data'!$AS$5:$BM$42,'Table 30'!AF$8,0)</f>
        <v>36047</v>
      </c>
      <c r="F8" s="25" t="str">
        <f>VLOOKUP($J$1,'Table 30 Data'!$AS$5:$BM$42,'Table 30'!AG$8,0)</f>
        <v>--</v>
      </c>
      <c r="G8" s="25">
        <f>VLOOKUP($J$1,'Table 30 Data'!$AS$5:$BM$42,'Table 30'!AH$8,0)</f>
        <v>56993</v>
      </c>
      <c r="H8" s="25">
        <f>VLOOKUP($J$1,'Table 30 Data'!$AS$5:$BM$42,'Table 30'!AI$8,0)</f>
        <v>26925</v>
      </c>
      <c r="I8" s="25">
        <f>VLOOKUP($J$1,'Table 30 Data'!$AS$5:$BM$42,'Table 30'!AJ$8,0)</f>
        <v>18496</v>
      </c>
      <c r="J8" s="25">
        <f>VLOOKUP($J$1,'Table 30 Data'!$AS$5:$BM$42,'Table 30'!AK$8,0)</f>
        <v>435819</v>
      </c>
      <c r="K8" s="25">
        <f>VLOOKUP($J$1,'Table 30 Data'!$AS$5:$BM$42,'Table 30'!AL$8,0)</f>
        <v>151619</v>
      </c>
      <c r="L8" s="25">
        <f>VLOOKUP($J$1,'Table 30 Data'!$AS$5:$BM$42,'Table 30'!AM$8,0)</f>
        <v>44741</v>
      </c>
      <c r="M8" s="25">
        <f>VLOOKUP($J$1,'Table 30 Data'!$AS$5:$BM$42,'Table 30'!AN$8,0)</f>
        <v>56657</v>
      </c>
      <c r="N8" s="25">
        <f>VLOOKUP($J$1,'Table 30 Data'!$AS$5:$BM$42,'Table 30'!AO$8,0)</f>
        <v>25818</v>
      </c>
      <c r="O8" s="25">
        <f>VLOOKUP($J$1,'Table 30 Data'!$AS$5:$BM$42,'Table 30'!AP$8,0)</f>
        <v>13429</v>
      </c>
      <c r="P8" s="25">
        <f>VLOOKUP($J$1,'Table 30 Data'!$AS$5:$BM$42,'Table 30'!AQ$8,0)</f>
        <v>182752</v>
      </c>
      <c r="Q8" s="25">
        <f>VLOOKUP($J$1,'Table 30 Data'!$AS$5:$BM$42,'Table 30'!AR$8,0)</f>
        <v>32667</v>
      </c>
      <c r="R8" s="25">
        <f>VLOOKUP($J$1,'Table 30 Data'!$AS$5:$BM$42,'Table 30'!AS$8,0)</f>
        <v>145309</v>
      </c>
      <c r="S8" s="25">
        <f>VLOOKUP($J$1,'Table 30 Data'!$AS$5:$BM$42,'Table 30'!AT$8,0)</f>
        <v>76445</v>
      </c>
      <c r="T8" s="25">
        <f>VLOOKUP($J$1,'Table 30 Data'!$AS$5:$BM$42,'Table 30'!AU$8,0)</f>
        <v>30841</v>
      </c>
      <c r="U8" s="25">
        <f>VLOOKUP($J$1,'Table 30 Data'!$AS$5:$BM$42,'Table 30'!AV$8,0)</f>
        <v>41694</v>
      </c>
      <c r="V8" s="239">
        <f>VLOOKUP($J$1,'Table 30 Data'!$AS$5:$BM$42,'Table 30'!AW$8,0)</f>
        <v>18259</v>
      </c>
      <c r="AD8" s="1">
        <v>2</v>
      </c>
      <c r="AE8" s="1">
        <v>3</v>
      </c>
      <c r="AF8" s="1">
        <v>4</v>
      </c>
      <c r="AG8" s="1">
        <v>5</v>
      </c>
      <c r="AH8" s="1">
        <v>6</v>
      </c>
      <c r="AI8" s="1">
        <v>7</v>
      </c>
      <c r="AJ8" s="1">
        <v>8</v>
      </c>
      <c r="AK8" s="1">
        <v>9</v>
      </c>
      <c r="AL8" s="1">
        <v>10</v>
      </c>
      <c r="AM8" s="1">
        <v>11</v>
      </c>
      <c r="AN8" s="1">
        <v>12</v>
      </c>
      <c r="AO8" s="1">
        <v>13</v>
      </c>
      <c r="AP8" s="1">
        <v>14</v>
      </c>
      <c r="AQ8" s="1">
        <v>15</v>
      </c>
      <c r="AR8" s="1">
        <v>16</v>
      </c>
      <c r="AS8" s="1">
        <v>17</v>
      </c>
      <c r="AT8" s="1">
        <v>18</v>
      </c>
      <c r="AU8" s="1">
        <v>19</v>
      </c>
      <c r="AV8" s="1">
        <v>20</v>
      </c>
      <c r="AW8" s="1">
        <v>21</v>
      </c>
      <c r="AX8" s="1">
        <v>22</v>
      </c>
    </row>
    <row r="9" spans="1:50" x14ac:dyDescent="0.25">
      <c r="A9" s="647"/>
      <c r="B9" s="123" t="s">
        <v>3</v>
      </c>
      <c r="C9" s="106">
        <f>VLOOKUP($J$1,'Table 30 Data'!$BO$5:$CI$42,'Table 30'!AD$8,0)</f>
        <v>1384567</v>
      </c>
      <c r="D9" s="106">
        <f>VLOOKUP($J$1,'Table 30 Data'!$BO$5:$CI$42,'Table 30'!AE$8,0)</f>
        <v>454536</v>
      </c>
      <c r="E9" s="106">
        <f>VLOOKUP($J$1,'Table 30 Data'!$BO$5:$CI$42,'Table 30'!AF$8,0)</f>
        <v>68907</v>
      </c>
      <c r="F9" s="106">
        <f>VLOOKUP($J$1,'Table 30 Data'!$BO$5:$CI$42,'Table 30'!AG$8,0)</f>
        <v>33831</v>
      </c>
      <c r="G9" s="106">
        <f>VLOOKUP($J$1,'Table 30 Data'!$BO$5:$CI$42,'Table 30'!AH$8,0)</f>
        <v>66311</v>
      </c>
      <c r="H9" s="106">
        <f>VLOOKUP($J$1,'Table 30 Data'!$BO$5:$CI$42,'Table 30'!AI$8,0)</f>
        <v>46513</v>
      </c>
      <c r="I9" s="106">
        <f>VLOOKUP($J$1,'Table 30 Data'!$BO$5:$CI$42,'Table 30'!AJ$8,0)</f>
        <v>45507</v>
      </c>
      <c r="J9" s="106">
        <f>VLOOKUP($J$1,'Table 30 Data'!$BO$5:$CI$42,'Table 30'!AK$8,0)</f>
        <v>634917</v>
      </c>
      <c r="K9" s="106">
        <f>VLOOKUP($J$1,'Table 30 Data'!$BO$5:$CI$42,'Table 30'!AL$8,0)</f>
        <v>172661</v>
      </c>
      <c r="L9" s="106">
        <f>VLOOKUP($J$1,'Table 30 Data'!$BO$5:$CI$42,'Table 30'!AM$8,0)</f>
        <v>66658</v>
      </c>
      <c r="M9" s="106">
        <f>VLOOKUP($J$1,'Table 30 Data'!$BO$5:$CI$42,'Table 30'!AN$8,0)</f>
        <v>84565</v>
      </c>
      <c r="N9" s="106">
        <f>VLOOKUP($J$1,'Table 30 Data'!$BO$5:$CI$42,'Table 30'!AO$8,0)</f>
        <v>49932</v>
      </c>
      <c r="O9" s="106">
        <f>VLOOKUP($J$1,'Table 30 Data'!$BO$5:$CI$42,'Table 30'!AP$8,0)</f>
        <v>18680</v>
      </c>
      <c r="P9" s="106">
        <f>VLOOKUP($J$1,'Table 30 Data'!$BO$5:$CI$42,'Table 30'!AQ$8,0)</f>
        <v>205012</v>
      </c>
      <c r="Q9" s="106">
        <f>VLOOKUP($J$1,'Table 30 Data'!$BO$5:$CI$42,'Table 30'!AR$8,0)</f>
        <v>44622</v>
      </c>
      <c r="R9" s="106">
        <f>VLOOKUP($J$1,'Table 30 Data'!$BO$5:$CI$42,'Table 30'!AS$8,0)</f>
        <v>142499</v>
      </c>
      <c r="S9" s="106">
        <f>VLOOKUP($J$1,'Table 30 Data'!$BO$5:$CI$42,'Table 30'!AT$8,0)</f>
        <v>80319</v>
      </c>
      <c r="T9" s="106">
        <f>VLOOKUP($J$1,'Table 30 Data'!$BO$5:$CI$42,'Table 30'!AU$8,0)</f>
        <v>44178</v>
      </c>
      <c r="U9" s="106">
        <f>VLOOKUP($J$1,'Table 30 Data'!$BO$5:$CI$42,'Table 30'!AV$8,0)</f>
        <v>70633</v>
      </c>
      <c r="V9" s="238">
        <f>VLOOKUP($J$1,'Table 30 Data'!$BO$5:$CI$42,'Table 30'!AW$8,0)</f>
        <v>21179</v>
      </c>
    </row>
    <row r="10" spans="1:50" x14ac:dyDescent="0.25">
      <c r="A10" s="648"/>
      <c r="B10" s="217" t="s">
        <v>1</v>
      </c>
      <c r="C10" s="234">
        <f>VLOOKUP($J$1,'Table 30 Data'!$CK$5:$DE$42,'Table 30'!AD$8,0)</f>
        <v>1999570</v>
      </c>
      <c r="D10" s="234">
        <f>VLOOKUP($J$1,'Table 30 Data'!$CK$5:$DE$42,'Table 30'!AE$8,0)</f>
        <v>621613</v>
      </c>
      <c r="E10" s="234">
        <f>VLOOKUP($J$1,'Table 30 Data'!$CK$5:$DE$42,'Table 30'!AF$8,0)</f>
        <v>114718</v>
      </c>
      <c r="F10" s="234">
        <f>VLOOKUP($J$1,'Table 30 Data'!$CK$5:$DE$42,'Table 30'!AG$8,0)</f>
        <v>65333</v>
      </c>
      <c r="G10" s="234">
        <f>VLOOKUP($J$1,'Table 30 Data'!$CK$5:$DE$42,'Table 30'!AH$8,0)</f>
        <v>64212</v>
      </c>
      <c r="H10" s="234">
        <f>VLOOKUP($J$1,'Table 30 Data'!$CK$5:$DE$42,'Table 30'!AI$8,0)</f>
        <v>62896</v>
      </c>
      <c r="I10" s="234">
        <f>VLOOKUP($J$1,'Table 30 Data'!$CK$5:$DE$42,'Table 30'!AJ$8,0)</f>
        <v>57765</v>
      </c>
      <c r="J10" s="234">
        <f>VLOOKUP($J$1,'Table 30 Data'!$CK$5:$DE$42,'Table 30'!AK$8,0)</f>
        <v>966990</v>
      </c>
      <c r="K10" s="234">
        <f>VLOOKUP($J$1,'Table 30 Data'!$CK$5:$DE$42,'Table 30'!AL$8,0)</f>
        <v>262247</v>
      </c>
      <c r="L10" s="234">
        <f>VLOOKUP($J$1,'Table 30 Data'!$CK$5:$DE$42,'Table 30'!AM$8,0)</f>
        <v>112457</v>
      </c>
      <c r="M10" s="234">
        <f>VLOOKUP($J$1,'Table 30 Data'!$CK$5:$DE$42,'Table 30'!AN$8,0)</f>
        <v>109948</v>
      </c>
      <c r="N10" s="234">
        <f>VLOOKUP($J$1,'Table 30 Data'!$CK$5:$DE$42,'Table 30'!AO$8,0)</f>
        <v>84542</v>
      </c>
      <c r="O10" s="234">
        <f>VLOOKUP($J$1,'Table 30 Data'!$CK$5:$DE$42,'Table 30'!AP$8,0)</f>
        <v>44199</v>
      </c>
      <c r="P10" s="234">
        <f>VLOOKUP($J$1,'Table 30 Data'!$CK$5:$DE$42,'Table 30'!AQ$8,0)</f>
        <v>230492</v>
      </c>
      <c r="Q10" s="234">
        <f>VLOOKUP($J$1,'Table 30 Data'!$CK$5:$DE$42,'Table 30'!AR$8,0)</f>
        <v>63920</v>
      </c>
      <c r="R10" s="234">
        <f>VLOOKUP($J$1,'Table 30 Data'!$CK$5:$DE$42,'Table 30'!AS$8,0)</f>
        <v>144358</v>
      </c>
      <c r="S10" s="234">
        <f>VLOOKUP($J$1,'Table 30 Data'!$CK$5:$DE$42,'Table 30'!AT$8,0)</f>
        <v>87467</v>
      </c>
      <c r="T10" s="234">
        <f>VLOOKUP($J$1,'Table 30 Data'!$CK$5:$DE$42,'Table 30'!AU$8,0)</f>
        <v>95788</v>
      </c>
      <c r="U10" s="234">
        <f>VLOOKUP($J$1,'Table 30 Data'!$CK$5:$DE$42,'Table 30'!AV$8,0)</f>
        <v>84661</v>
      </c>
      <c r="V10" s="240">
        <f>VLOOKUP($J$1,'Table 30 Data'!$CK$5:$DE$42,'Table 30'!AW$8,0)</f>
        <v>26</v>
      </c>
    </row>
    <row r="11" spans="1:50" x14ac:dyDescent="0.25">
      <c r="A11" s="643" t="s">
        <v>71</v>
      </c>
      <c r="B11" s="226">
        <v>1971</v>
      </c>
      <c r="C11" s="216">
        <f>VLOOKUP($J$1,'Table 30 Data'!$A$46:$U$83,'Table 30'!AD$8,0)</f>
        <v>454362</v>
      </c>
      <c r="D11" s="216">
        <f>VLOOKUP($J$1,'Table 30 Data'!$A$46:$U$83,'Table 30'!AE$8,0)</f>
        <v>41427</v>
      </c>
      <c r="E11" s="216" t="str">
        <f>VLOOKUP($J$1,'Table 30 Data'!$A$46:$U$83,'Table 30'!AF$8,0)</f>
        <v>--</v>
      </c>
      <c r="F11" s="216" t="str">
        <f>VLOOKUP($J$1,'Table 30 Data'!$A$46:$U$83,'Table 30'!AG$8,0)</f>
        <v>--</v>
      </c>
      <c r="G11" s="216" t="str">
        <f>VLOOKUP($J$1,'Table 30 Data'!$A$46:$U$83,'Table 30'!AH$8,0)</f>
        <v>--</v>
      </c>
      <c r="H11" s="216" t="str">
        <f>VLOOKUP($J$1,'Table 30 Data'!$A$46:$U$83,'Table 30'!AI$8,0)</f>
        <v>--</v>
      </c>
      <c r="I11" s="216" t="str">
        <f>VLOOKUP($J$1,'Table 30 Data'!$A$46:$U$83,'Table 30'!AJ$8,0)</f>
        <v>--</v>
      </c>
      <c r="J11" s="216" t="str">
        <f>VLOOKUP($J$1,'Table 30 Data'!$A$46:$U$83,'Table 30'!AK$8,0)</f>
        <v>--</v>
      </c>
      <c r="K11" s="216">
        <f>VLOOKUP($J$1,'Table 30 Data'!$A$46:$U$83,'Table 30'!AL$8,0)</f>
        <v>56454</v>
      </c>
      <c r="L11" s="216">
        <f>VLOOKUP($J$1,'Table 30 Data'!$A$46:$U$83,'Table 30'!AM$8,0)</f>
        <v>20062</v>
      </c>
      <c r="M11" s="216" t="str">
        <f>VLOOKUP($J$1,'Table 30 Data'!$A$46:$U$83,'Table 30'!AN$8,0)</f>
        <v>--</v>
      </c>
      <c r="N11" s="216">
        <f>VLOOKUP($J$1,'Table 30 Data'!$A$46:$U$83,'Table 30'!AO$8,0)</f>
        <v>4600</v>
      </c>
      <c r="O11" s="216" t="str">
        <f>VLOOKUP($J$1,'Table 30 Data'!$A$46:$U$83,'Table 30'!AP$8,0)</f>
        <v>--</v>
      </c>
      <c r="P11" s="216" t="str">
        <f>VLOOKUP($J$1,'Table 30 Data'!$A$46:$U$83,'Table 30'!AQ$8,0)</f>
        <v>--</v>
      </c>
      <c r="Q11" s="216" t="str">
        <f>VLOOKUP($J$1,'Table 30 Data'!$A$46:$U$83,'Table 30'!AR$8,0)</f>
        <v>--</v>
      </c>
      <c r="R11" s="216">
        <f>VLOOKUP($J$1,'Table 30 Data'!$A$46:$U$83,'Table 30'!AS$8,0)</f>
        <v>81310</v>
      </c>
      <c r="S11" s="216" t="str">
        <f>VLOOKUP($J$1,'Table 30 Data'!$A$46:$U$83,'Table 30'!AT$8,0)</f>
        <v>--</v>
      </c>
      <c r="T11" s="216" t="str">
        <f>VLOOKUP($J$1,'Table 30 Data'!$A$46:$U$83,'Table 30'!AU$8,0)</f>
        <v>--</v>
      </c>
      <c r="U11" s="216">
        <f>VLOOKUP($J$1,'Table 30 Data'!$A$46:$U$83,'Table 30'!AV$8,0)</f>
        <v>16604</v>
      </c>
      <c r="V11" s="225">
        <f>VLOOKUP($J$1,'Table 30 Data'!$A$46:$U$83,'Table 30'!AW$8,0)</f>
        <v>124593</v>
      </c>
    </row>
    <row r="12" spans="1:50" x14ac:dyDescent="0.25">
      <c r="A12" s="644"/>
      <c r="B12" s="215" t="s">
        <v>30</v>
      </c>
      <c r="C12" s="213">
        <f>VLOOKUP($J$1,'Table 30 Data'!$W$46:$AQ$83,'Table 30'!AD$8,0)</f>
        <v>377166</v>
      </c>
      <c r="D12" s="213">
        <f>VLOOKUP($J$1,'Table 30 Data'!$W$46:$AQ$83,'Table 30'!AE$8,0)</f>
        <v>75491</v>
      </c>
      <c r="E12" s="213" t="str">
        <f>VLOOKUP($J$1,'Table 30 Data'!$W$46:$AQ$83,'Table 30'!AF$8,0)</f>
        <v>--</v>
      </c>
      <c r="F12" s="213" t="str">
        <f>VLOOKUP($J$1,'Table 30 Data'!$W$46:$AQ$83,'Table 30'!AG$8,0)</f>
        <v>--</v>
      </c>
      <c r="G12" s="213" t="str">
        <f>VLOOKUP($J$1,'Table 30 Data'!$W$46:$AQ$83,'Table 30'!AH$8,0)</f>
        <v>--</v>
      </c>
      <c r="H12" s="213" t="str">
        <f>VLOOKUP($J$1,'Table 30 Data'!$W$46:$AQ$83,'Table 30'!AI$8,0)</f>
        <v>--</v>
      </c>
      <c r="I12" s="213" t="str">
        <f>VLOOKUP($J$1,'Table 30 Data'!$W$46:$AQ$83,'Table 30'!AJ$8,0)</f>
        <v>--</v>
      </c>
      <c r="J12" s="213" t="str">
        <f>VLOOKUP($J$1,'Table 30 Data'!$W$46:$AQ$83,'Table 30'!AK$8,0)</f>
        <v>--</v>
      </c>
      <c r="K12" s="213">
        <f>VLOOKUP($J$1,'Table 30 Data'!$W$46:$AQ$83,'Table 30'!AL$8,0)</f>
        <v>70364</v>
      </c>
      <c r="L12" s="213">
        <f>VLOOKUP($J$1,'Table 30 Data'!$W$46:$AQ$83,'Table 30'!AM$8,0)</f>
        <v>19489</v>
      </c>
      <c r="M12" s="213">
        <f>VLOOKUP($J$1,'Table 30 Data'!$W$46:$AQ$83,'Table 30'!AN$8,0)</f>
        <v>14451</v>
      </c>
      <c r="N12" s="213" t="str">
        <f>VLOOKUP($J$1,'Table 30 Data'!$W$46:$AQ$83,'Table 30'!AO$8,0)</f>
        <v>--</v>
      </c>
      <c r="O12" s="213" t="str">
        <f>VLOOKUP($J$1,'Table 30 Data'!$W$46:$AQ$83,'Table 30'!AP$8,0)</f>
        <v>--</v>
      </c>
      <c r="P12" s="213" t="str">
        <f>VLOOKUP($J$1,'Table 30 Data'!$W$46:$AQ$83,'Table 30'!AQ$8,0)</f>
        <v>--</v>
      </c>
      <c r="Q12" s="213" t="str">
        <f>VLOOKUP($J$1,'Table 30 Data'!$W$46:$AQ$83,'Table 30'!AR$8,0)</f>
        <v>--</v>
      </c>
      <c r="R12" s="213">
        <f>VLOOKUP($J$1,'Table 30 Data'!$W$46:$AQ$83,'Table 30'!AS$8,0)</f>
        <v>78711</v>
      </c>
      <c r="S12" s="213" t="str">
        <f>VLOOKUP($J$1,'Table 30 Data'!$W$46:$AQ$83,'Table 30'!AT$8,0)</f>
        <v>--</v>
      </c>
      <c r="T12" s="213" t="str">
        <f>VLOOKUP($J$1,'Table 30 Data'!$W$46:$AQ$83,'Table 30'!AU$8,0)</f>
        <v>--</v>
      </c>
      <c r="U12" s="213">
        <f>VLOOKUP($J$1,'Table 30 Data'!$W$46:$AQ$83,'Table 30'!AV$8,0)</f>
        <v>16460</v>
      </c>
      <c r="V12" s="213">
        <f>VLOOKUP($J$1,'Table 30 Data'!$W$46:$AQ$83,'Table 30'!AW$8,0)</f>
        <v>102200</v>
      </c>
    </row>
    <row r="13" spans="1:50" ht="14.45" customHeight="1" x14ac:dyDescent="0.25">
      <c r="A13" s="644"/>
      <c r="B13" s="123" t="s">
        <v>4</v>
      </c>
      <c r="C13" s="106">
        <f>VLOOKUP($J$1,'Table 30 Data'!$AS$46:$BM$83,'Table 30'!AD$8,0)</f>
        <v>463192</v>
      </c>
      <c r="D13" s="106">
        <f>VLOOKUP($J$1,'Table 30 Data'!$AS$46:$BM$83,'Table 30'!AE$8,0)</f>
        <v>124402</v>
      </c>
      <c r="E13" s="106">
        <f>VLOOKUP($J$1,'Table 30 Data'!$AS$46:$BM$83,'Table 30'!AF$8,0)</f>
        <v>17301</v>
      </c>
      <c r="F13" s="106" t="str">
        <f>VLOOKUP($J$1,'Table 30 Data'!$AS$46:$BM$83,'Table 30'!AG$8,0)</f>
        <v>--</v>
      </c>
      <c r="G13" s="106">
        <f>VLOOKUP($J$1,'Table 30 Data'!$AS$46:$BM$83,'Table 30'!AH$8,0)</f>
        <v>29340</v>
      </c>
      <c r="H13" s="106">
        <f>VLOOKUP($J$1,'Table 30 Data'!$AS$46:$BM$83,'Table 30'!AI$8,0)</f>
        <v>12647</v>
      </c>
      <c r="I13" s="106">
        <f>VLOOKUP($J$1,'Table 30 Data'!$AS$46:$BM$83,'Table 30'!AJ$8,0)</f>
        <v>8771</v>
      </c>
      <c r="J13" s="106">
        <f>VLOOKUP($J$1,'Table 30 Data'!$AS$46:$BM$83,'Table 30'!AK$8,0)</f>
        <v>215449</v>
      </c>
      <c r="K13" s="106">
        <f>VLOOKUP($J$1,'Table 30 Data'!$AS$46:$BM$83,'Table 30'!AL$8,0)</f>
        <v>72633</v>
      </c>
      <c r="L13" s="106">
        <f>VLOOKUP($J$1,'Table 30 Data'!$AS$46:$BM$83,'Table 30'!AM$8,0)</f>
        <v>23438</v>
      </c>
      <c r="M13" s="106">
        <f>VLOOKUP($J$1,'Table 30 Data'!$AS$46:$BM$83,'Table 30'!AN$8,0)</f>
        <v>29637</v>
      </c>
      <c r="N13" s="106">
        <f>VLOOKUP($J$1,'Table 30 Data'!$AS$46:$BM$83,'Table 30'!AO$8,0)</f>
        <v>14555</v>
      </c>
      <c r="O13" s="106">
        <f>VLOOKUP($J$1,'Table 30 Data'!$AS$46:$BM$83,'Table 30'!AP$8,0)</f>
        <v>3872</v>
      </c>
      <c r="P13" s="106">
        <f>VLOOKUP($J$1,'Table 30 Data'!$AS$46:$BM$83,'Table 30'!AQ$8,0)</f>
        <v>82662</v>
      </c>
      <c r="Q13" s="106">
        <f>VLOOKUP($J$1,'Table 30 Data'!$AS$46:$BM$83,'Table 30'!AR$8,0)</f>
        <v>14716</v>
      </c>
      <c r="R13" s="106">
        <f>VLOOKUP($J$1,'Table 30 Data'!$AS$46:$BM$83,'Table 30'!AS$8,0)</f>
        <v>62030</v>
      </c>
      <c r="S13" s="106">
        <f>VLOOKUP($J$1,'Table 30 Data'!$AS$46:$BM$83,'Table 30'!AT$8,0)</f>
        <v>34596</v>
      </c>
      <c r="T13" s="106">
        <f>VLOOKUP($J$1,'Table 30 Data'!$AS$46:$BM$83,'Table 30'!AU$8,0)</f>
        <v>13161</v>
      </c>
      <c r="U13" s="106">
        <f>VLOOKUP($J$1,'Table 30 Data'!$AS$46:$BM$83,'Table 30'!AV$8,0)</f>
        <v>18494</v>
      </c>
      <c r="V13" s="238">
        <f>VLOOKUP($J$1,'Table 30 Data'!$AS$46:$BM$83,'Table 30'!AW$8,0)</f>
        <v>9024</v>
      </c>
    </row>
    <row r="14" spans="1:50" x14ac:dyDescent="0.25">
      <c r="A14" s="644"/>
      <c r="B14" s="200" t="s">
        <v>3</v>
      </c>
      <c r="C14" s="207">
        <f>VLOOKUP($J$1,'Table 30 Data'!$BO$46:$CI$83,'Table 30'!AD$8,0)</f>
        <v>656447</v>
      </c>
      <c r="D14" s="207">
        <f>VLOOKUP($J$1,'Table 30 Data'!$BO$46:$CI$83,'Table 30'!AE$8,0)</f>
        <v>219427</v>
      </c>
      <c r="E14" s="207">
        <f>VLOOKUP($J$1,'Table 30 Data'!$BO$46:$CI$83,'Table 30'!AF$8,0)</f>
        <v>33329</v>
      </c>
      <c r="F14" s="207">
        <f>VLOOKUP($J$1,'Table 30 Data'!$BO$46:$CI$83,'Table 30'!AG$8,0)</f>
        <v>14921</v>
      </c>
      <c r="G14" s="207">
        <f>VLOOKUP($J$1,'Table 30 Data'!$BO$46:$CI$83,'Table 30'!AH$8,0)</f>
        <v>33020</v>
      </c>
      <c r="H14" s="207">
        <f>VLOOKUP($J$1,'Table 30 Data'!$BO$46:$CI$83,'Table 30'!AI$8,0)</f>
        <v>21716</v>
      </c>
      <c r="I14" s="207">
        <f>VLOOKUP($J$1,'Table 30 Data'!$BO$46:$CI$83,'Table 30'!AJ$8,0)</f>
        <v>21996</v>
      </c>
      <c r="J14" s="207">
        <f>VLOOKUP($J$1,'Table 30 Data'!$BO$46:$CI$83,'Table 30'!AK$8,0)</f>
        <v>310278</v>
      </c>
      <c r="K14" s="207">
        <f>VLOOKUP($J$1,'Table 30 Data'!$BO$46:$CI$83,'Table 30'!AL$8,0)</f>
        <v>81223</v>
      </c>
      <c r="L14" s="207">
        <f>VLOOKUP($J$1,'Table 30 Data'!$BO$46:$CI$83,'Table 30'!AM$8,0)</f>
        <v>34866</v>
      </c>
      <c r="M14" s="207">
        <f>VLOOKUP($J$1,'Table 30 Data'!$BO$46:$CI$83,'Table 30'!AN$8,0)</f>
        <v>42439</v>
      </c>
      <c r="N14" s="207">
        <f>VLOOKUP($J$1,'Table 30 Data'!$BO$46:$CI$83,'Table 30'!AO$8,0)</f>
        <v>28840</v>
      </c>
      <c r="O14" s="207">
        <f>VLOOKUP($J$1,'Table 30 Data'!$BO$46:$CI$83,'Table 30'!AP$8,0)</f>
        <v>5342</v>
      </c>
      <c r="P14" s="207">
        <f>VLOOKUP($J$1,'Table 30 Data'!$BO$46:$CI$83,'Table 30'!AQ$8,0)</f>
        <v>89589</v>
      </c>
      <c r="Q14" s="207">
        <f>VLOOKUP($J$1,'Table 30 Data'!$BO$46:$CI$83,'Table 30'!AR$8,0)</f>
        <v>20247</v>
      </c>
      <c r="R14" s="207">
        <f>VLOOKUP($J$1,'Table 30 Data'!$BO$46:$CI$83,'Table 30'!AS$8,0)</f>
        <v>61263</v>
      </c>
      <c r="S14" s="207">
        <f>VLOOKUP($J$1,'Table 30 Data'!$BO$46:$CI$83,'Table 30'!AT$8,0)</f>
        <v>34271</v>
      </c>
      <c r="T14" s="207">
        <f>VLOOKUP($J$1,'Table 30 Data'!$BO$46:$CI$83,'Table 30'!AU$8,0)</f>
        <v>18466</v>
      </c>
      <c r="U14" s="207">
        <f>VLOOKUP($J$1,'Table 30 Data'!$BO$46:$CI$83,'Table 30'!AV$8,0)</f>
        <v>31686</v>
      </c>
      <c r="V14" s="241">
        <f>VLOOKUP($J$1,'Table 30 Data'!$BO$46:$CI$83,'Table 30'!AW$8,0)</f>
        <v>9737</v>
      </c>
    </row>
    <row r="15" spans="1:50" x14ac:dyDescent="0.25">
      <c r="A15" s="645"/>
      <c r="B15" s="232" t="s">
        <v>1</v>
      </c>
      <c r="C15" s="218">
        <f>VLOOKUP($J$1,'Table 30 Data'!$CK$46:$DE$83,'Table 30'!AD$8,0)</f>
        <v>970194</v>
      </c>
      <c r="D15" s="218">
        <f>VLOOKUP($J$1,'Table 30 Data'!$CK$46:$DE$83,'Table 30'!AE$8,0)</f>
        <v>295781</v>
      </c>
      <c r="E15" s="218" t="str">
        <f>VLOOKUP($J$1,'Table 30 Data'!$CK$46:$DE$83,'Table 30'!AF$8,0)</f>
        <v>Coming Soon</v>
      </c>
      <c r="F15" s="218" t="str">
        <f>VLOOKUP($J$1,'Table 30 Data'!$CK$46:$DE$83,'Table 30'!AG$8,0)</f>
        <v>Coming Soon</v>
      </c>
      <c r="G15" s="218" t="str">
        <f>VLOOKUP($J$1,'Table 30 Data'!$CK$46:$DE$83,'Table 30'!AH$8,0)</f>
        <v>Coming Soon</v>
      </c>
      <c r="H15" s="218" t="str">
        <f>VLOOKUP($J$1,'Table 30 Data'!$CK$46:$DE$83,'Table 30'!AI$8,0)</f>
        <v>Coming Soon</v>
      </c>
      <c r="I15" s="218" t="str">
        <f>VLOOKUP($J$1,'Table 30 Data'!$CK$46:$DE$83,'Table 30'!AJ$8,0)</f>
        <v>Coming Soon</v>
      </c>
      <c r="J15" s="218">
        <f>VLOOKUP($J$1,'Table 30 Data'!$CK$46:$DE$83,'Table 30'!AK$8,0)</f>
        <v>490027</v>
      </c>
      <c r="K15" s="218" t="str">
        <f>VLOOKUP($J$1,'Table 30 Data'!$CK$46:$DE$83,'Table 30'!AL$8,0)</f>
        <v>Coming Soon</v>
      </c>
      <c r="L15" s="218" t="str">
        <f>VLOOKUP($J$1,'Table 30 Data'!$CK$46:$DE$83,'Table 30'!AM$8,0)</f>
        <v>Coming Soon</v>
      </c>
      <c r="M15" s="218" t="str">
        <f>VLOOKUP($J$1,'Table 30 Data'!$CK$46:$DE$83,'Table 30'!AN$8,0)</f>
        <v>Coming Soon</v>
      </c>
      <c r="N15" s="218" t="str">
        <f>VLOOKUP($J$1,'Table 30 Data'!$CK$46:$DE$83,'Table 30'!AO$8,0)</f>
        <v>Coming Soon</v>
      </c>
      <c r="O15" s="218" t="str">
        <f>VLOOKUP($J$1,'Table 30 Data'!$CK$46:$DE$83,'Table 30'!AP$8,0)</f>
        <v>Coming Soon</v>
      </c>
      <c r="P15" s="218">
        <f>VLOOKUP($J$1,'Table 30 Data'!$CK$46:$DE$83,'Table 30'!AQ$8,0)</f>
        <v>100193</v>
      </c>
      <c r="Q15" s="218" t="str">
        <f>VLOOKUP($J$1,'Table 30 Data'!$CK$46:$DE$83,'Table 30'!AR$8,0)</f>
        <v>Coming Soon</v>
      </c>
      <c r="R15" s="218" t="str">
        <f>VLOOKUP($J$1,'Table 30 Data'!$CK$46:$DE$83,'Table 30'!AS$8,0)</f>
        <v>Coming Soon</v>
      </c>
      <c r="S15" s="218" t="str">
        <f>VLOOKUP($J$1,'Table 30 Data'!$CK$46:$DE$83,'Table 30'!AT$8,0)</f>
        <v>Coming Soon</v>
      </c>
      <c r="T15" s="218">
        <f>VLOOKUP($J$1,'Table 30 Data'!$CK$46:$DE$83,'Table 30'!AU$8,0)</f>
        <v>43283</v>
      </c>
      <c r="U15" s="218">
        <f>VLOOKUP($J$1,'Table 30 Data'!$CK$46:$DE$83,'Table 30'!AV$8,0)</f>
        <v>40896</v>
      </c>
      <c r="V15" s="242">
        <f>VLOOKUP($J$1,'Table 30 Data'!$CK$46:$DE$83,'Table 30'!AW$8,0)</f>
        <v>14</v>
      </c>
    </row>
    <row r="16" spans="1:50" x14ac:dyDescent="0.25">
      <c r="A16" s="643" t="s">
        <v>100</v>
      </c>
      <c r="B16" s="221" t="s">
        <v>29</v>
      </c>
      <c r="C16" s="237">
        <f>VLOOKUP($J$1,'Table 30 Data'!$A$87:$U$124,'Table 30'!AD$8,0)</f>
        <v>450407</v>
      </c>
      <c r="D16" s="237">
        <f>VLOOKUP($J$1,'Table 30 Data'!$A$87:$U$124,'Table 30'!AE$8,0)</f>
        <v>33233</v>
      </c>
      <c r="E16" s="237" t="str">
        <f>VLOOKUP($J$1,'Table 30 Data'!$A$87:$U$124,'Table 30'!AF$8,0)</f>
        <v>--</v>
      </c>
      <c r="F16" s="237" t="str">
        <f>VLOOKUP($J$1,'Table 30 Data'!$A$87:$U$124,'Table 30'!AG$8,0)</f>
        <v>--</v>
      </c>
      <c r="G16" s="237" t="str">
        <f>VLOOKUP($J$1,'Table 30 Data'!$A$87:$U$124,'Table 30'!AH$8,0)</f>
        <v>--</v>
      </c>
      <c r="H16" s="237" t="str">
        <f>VLOOKUP($J$1,'Table 30 Data'!$A$87:$U$124,'Table 30'!AI$8,0)</f>
        <v>--</v>
      </c>
      <c r="I16" s="237" t="str">
        <f>VLOOKUP($J$1,'Table 30 Data'!$A$87:$U$124,'Table 30'!AJ$8,0)</f>
        <v>--</v>
      </c>
      <c r="J16" s="237" t="str">
        <f>VLOOKUP($J$1,'Table 30 Data'!$A$87:$U$124,'Table 30'!AK$8,0)</f>
        <v>--</v>
      </c>
      <c r="K16" s="237">
        <f>VLOOKUP($J$1,'Table 30 Data'!$A$87:$U$124,'Table 30'!AL$8,0)</f>
        <v>47547</v>
      </c>
      <c r="L16" s="237">
        <f>VLOOKUP($J$1,'Table 30 Data'!$A$87:$U$124,'Table 30'!AM$8,0)</f>
        <v>9333</v>
      </c>
      <c r="M16" s="237" t="str">
        <f>VLOOKUP($J$1,'Table 30 Data'!$A$87:$U$124,'Table 30'!AN$8,0)</f>
        <v>--</v>
      </c>
      <c r="N16" s="237">
        <f>VLOOKUP($J$1,'Table 30 Data'!$A$87:$U$124,'Table 30'!AO$8,0)</f>
        <v>3610</v>
      </c>
      <c r="O16" s="237" t="str">
        <f>VLOOKUP($J$1,'Table 30 Data'!$A$87:$U$124,'Table 30'!AP$8,0)</f>
        <v>--</v>
      </c>
      <c r="P16" s="237" t="str">
        <f>VLOOKUP($J$1,'Table 30 Data'!$A$87:$U$124,'Table 30'!AQ$8,0)</f>
        <v>--</v>
      </c>
      <c r="Q16" s="237" t="str">
        <f>VLOOKUP($J$1,'Table 30 Data'!$A$87:$U$124,'Table 30'!AR$8,0)</f>
        <v>--</v>
      </c>
      <c r="R16" s="237">
        <f>VLOOKUP($J$1,'Table 30 Data'!$A$87:$U$124,'Table 30'!AS$8,0)</f>
        <v>84059</v>
      </c>
      <c r="S16" s="237" t="str">
        <f>VLOOKUP($J$1,'Table 30 Data'!$A$87:$U$124,'Table 30'!AT$8,0)</f>
        <v>--</v>
      </c>
      <c r="T16" s="237" t="str">
        <f>VLOOKUP($J$1,'Table 30 Data'!$A$87:$U$124,'Table 30'!AU$8,0)</f>
        <v>--</v>
      </c>
      <c r="U16" s="237">
        <f>VLOOKUP($J$1,'Table 30 Data'!$A$87:$U$124,'Table 30'!AV$8,0)</f>
        <v>22134</v>
      </c>
      <c r="V16" s="235">
        <f>VLOOKUP($J$1,'Table 30 Data'!$A$87:$U$124,'Table 30'!AW$8,0)</f>
        <v>123407</v>
      </c>
    </row>
    <row r="17" spans="1:50" x14ac:dyDescent="0.25">
      <c r="A17" s="644"/>
      <c r="B17" s="214">
        <v>1981</v>
      </c>
      <c r="C17" s="106">
        <f>VLOOKUP($J$1,'Table 30 Data'!$W$87:$AQ$124,'Table 30'!AD$8,0)</f>
        <v>374843</v>
      </c>
      <c r="D17" s="106">
        <f>VLOOKUP($J$1,'Table 30 Data'!$W$87:$AQ$124,'Table 30'!AE$8,0)</f>
        <v>68581</v>
      </c>
      <c r="E17" s="106" t="str">
        <f>VLOOKUP($J$1,'Table 30 Data'!$W$87:$AQ$124,'Table 30'!AF$8,0)</f>
        <v>--</v>
      </c>
      <c r="F17" s="106" t="str">
        <f>VLOOKUP($J$1,'Table 30 Data'!$W$87:$AQ$124,'Table 30'!AG$8,0)</f>
        <v>--</v>
      </c>
      <c r="G17" s="106" t="str">
        <f>VLOOKUP($J$1,'Table 30 Data'!$W$87:$AQ$124,'Table 30'!AH$8,0)</f>
        <v>--</v>
      </c>
      <c r="H17" s="106" t="str">
        <f>VLOOKUP($J$1,'Table 30 Data'!$W$87:$AQ$124,'Table 30'!AI$8,0)</f>
        <v>--</v>
      </c>
      <c r="I17" s="106" t="str">
        <f>VLOOKUP($J$1,'Table 30 Data'!$W$87:$AQ$124,'Table 30'!AJ$8,0)</f>
        <v>--</v>
      </c>
      <c r="J17" s="106" t="str">
        <f>VLOOKUP($J$1,'Table 30 Data'!$W$87:$AQ$124,'Table 30'!AK$8,0)</f>
        <v>--</v>
      </c>
      <c r="K17" s="106">
        <f>VLOOKUP($J$1,'Table 30 Data'!$W$87:$AQ$124,'Table 30'!AL$8,0)</f>
        <v>68776</v>
      </c>
      <c r="L17" s="106">
        <f>VLOOKUP($J$1,'Table 30 Data'!$W$87:$AQ$124,'Table 30'!AM$8,0)</f>
        <v>16127</v>
      </c>
      <c r="M17" s="106">
        <f>VLOOKUP($J$1,'Table 30 Data'!$W$87:$AQ$124,'Table 30'!AN$8,0)</f>
        <v>7651</v>
      </c>
      <c r="N17" s="106" t="str">
        <f>VLOOKUP($J$1,'Table 30 Data'!$W$87:$AQ$124,'Table 30'!AO$8,0)</f>
        <v>--</v>
      </c>
      <c r="O17" s="106" t="str">
        <f>VLOOKUP($J$1,'Table 30 Data'!$W$87:$AQ$124,'Table 30'!AP$8,0)</f>
        <v>--</v>
      </c>
      <c r="P17" s="106" t="str">
        <f>VLOOKUP($J$1,'Table 30 Data'!$W$87:$AQ$124,'Table 30'!AQ$8,0)</f>
        <v>--</v>
      </c>
      <c r="Q17" s="106" t="str">
        <f>VLOOKUP($J$1,'Table 30 Data'!$W$87:$AQ$124,'Table 30'!AR$8,0)</f>
        <v>--</v>
      </c>
      <c r="R17" s="106">
        <f>VLOOKUP($J$1,'Table 30 Data'!$W$87:$AQ$124,'Table 30'!AS$8,0)</f>
        <v>88688</v>
      </c>
      <c r="S17" s="106" t="str">
        <f>VLOOKUP($J$1,'Table 30 Data'!$W$87:$AQ$124,'Table 30'!AT$8,0)</f>
        <v>--</v>
      </c>
      <c r="T17" s="106" t="str">
        <f>VLOOKUP($J$1,'Table 30 Data'!$W$87:$AQ$124,'Table 30'!AU$8,0)</f>
        <v>--</v>
      </c>
      <c r="U17" s="106">
        <f>VLOOKUP($J$1,'Table 30 Data'!$W$87:$AQ$124,'Table 30'!AV$8,0)</f>
        <v>20604</v>
      </c>
      <c r="V17" s="106">
        <f>VLOOKUP($J$1,'Table 30 Data'!$W$87:$AQ$124,'Table 30'!AW$8,0)</f>
        <v>104416</v>
      </c>
    </row>
    <row r="18" spans="1:50" ht="14.45" customHeight="1" x14ac:dyDescent="0.25">
      <c r="A18" s="644"/>
      <c r="B18" s="200" t="s">
        <v>4</v>
      </c>
      <c r="C18" s="207">
        <f>VLOOKUP($J$1,'Table 30 Data'!$AS$87:$BM$124,'Table 30'!AD$8,0)</f>
        <v>492198</v>
      </c>
      <c r="D18" s="207">
        <f>VLOOKUP($J$1,'Table 30 Data'!$AS$87:$BM$124,'Table 30'!AE$8,0)</f>
        <v>121623</v>
      </c>
      <c r="E18" s="207">
        <f>VLOOKUP($J$1,'Table 30 Data'!$AS$87:$BM$124,'Table 30'!AF$8,0)</f>
        <v>18746</v>
      </c>
      <c r="F18" s="207" t="str">
        <f>VLOOKUP($J$1,'Table 30 Data'!$AS$87:$BM$124,'Table 30'!AG$8,0)</f>
        <v>--</v>
      </c>
      <c r="G18" s="207">
        <f>VLOOKUP($J$1,'Table 30 Data'!$AS$87:$BM$124,'Table 30'!AH$8,0)</f>
        <v>27653</v>
      </c>
      <c r="H18" s="207">
        <f>VLOOKUP($J$1,'Table 30 Data'!$AS$87:$BM$124,'Table 30'!AI$8,0)</f>
        <v>14278</v>
      </c>
      <c r="I18" s="207">
        <f>VLOOKUP($J$1,'Table 30 Data'!$AS$87:$BM$124,'Table 30'!AJ$8,0)</f>
        <v>9725</v>
      </c>
      <c r="J18" s="207">
        <f>VLOOKUP($J$1,'Table 30 Data'!$AS$87:$BM$124,'Table 30'!AK$8,0)</f>
        <v>220370</v>
      </c>
      <c r="K18" s="207">
        <f>VLOOKUP($J$1,'Table 30 Data'!$AS$87:$BM$124,'Table 30'!AL$8,0)</f>
        <v>78986</v>
      </c>
      <c r="L18" s="207">
        <f>VLOOKUP($J$1,'Table 30 Data'!$AS$87:$BM$124,'Table 30'!AM$8,0)</f>
        <v>21303</v>
      </c>
      <c r="M18" s="207">
        <f>VLOOKUP($J$1,'Table 30 Data'!$AS$87:$BM$124,'Table 30'!AN$8,0)</f>
        <v>27020</v>
      </c>
      <c r="N18" s="207">
        <f>VLOOKUP($J$1,'Table 30 Data'!$AS$87:$BM$124,'Table 30'!AO$8,0)</f>
        <v>11263</v>
      </c>
      <c r="O18" s="207">
        <f>VLOOKUP($J$1,'Table 30 Data'!$AS$87:$BM$124,'Table 30'!AP$8,0)</f>
        <v>9557</v>
      </c>
      <c r="P18" s="207">
        <f>VLOOKUP($J$1,'Table 30 Data'!$AS$87:$BM$124,'Table 30'!AQ$8,0)</f>
        <v>100090</v>
      </c>
      <c r="Q18" s="207">
        <f>VLOOKUP($J$1,'Table 30 Data'!$AS$87:$BM$124,'Table 30'!AR$8,0)</f>
        <v>17951</v>
      </c>
      <c r="R18" s="207">
        <f>VLOOKUP($J$1,'Table 30 Data'!$AS$87:$BM$124,'Table 30'!AS$8,0)</f>
        <v>83279</v>
      </c>
      <c r="S18" s="207">
        <f>VLOOKUP($J$1,'Table 30 Data'!$AS$87:$BM$124,'Table 30'!AT$8,0)</f>
        <v>41849</v>
      </c>
      <c r="T18" s="207">
        <f>VLOOKUP($J$1,'Table 30 Data'!$AS$87:$BM$124,'Table 30'!AU$8,0)</f>
        <v>17680</v>
      </c>
      <c r="U18" s="207">
        <f>VLOOKUP($J$1,'Table 30 Data'!$AS$87:$BM$124,'Table 30'!AV$8,0)</f>
        <v>23200</v>
      </c>
      <c r="V18" s="241">
        <f>VLOOKUP($J$1,'Table 30 Data'!$AS$87:$BM$124,'Table 30'!AW$8,0)</f>
        <v>9235</v>
      </c>
    </row>
    <row r="19" spans="1:50" x14ac:dyDescent="0.25">
      <c r="A19" s="644"/>
      <c r="B19" s="123" t="s">
        <v>3</v>
      </c>
      <c r="C19" s="106">
        <f>VLOOKUP($J$1,'Table 30 Data'!$BO$87:$CI$124,'Table 30'!AD$8,0)</f>
        <v>728120</v>
      </c>
      <c r="D19" s="106">
        <f>VLOOKUP($J$1,'Table 30 Data'!$BO$87:$CI$124,'Table 30'!AE$8,0)</f>
        <v>235109</v>
      </c>
      <c r="E19" s="106">
        <f>VLOOKUP($J$1,'Table 30 Data'!$BO$87:$CI$124,'Table 30'!AF$8,0)</f>
        <v>35578</v>
      </c>
      <c r="F19" s="106">
        <f>VLOOKUP($J$1,'Table 30 Data'!$BO$87:$CI$124,'Table 30'!AG$8,0)</f>
        <v>18910</v>
      </c>
      <c r="G19" s="106">
        <f>VLOOKUP($J$1,'Table 30 Data'!$BO$87:$CI$124,'Table 30'!AH$8,0)</f>
        <v>33291</v>
      </c>
      <c r="H19" s="106">
        <f>VLOOKUP($J$1,'Table 30 Data'!$BO$87:$CI$124,'Table 30'!AI$8,0)</f>
        <v>24797</v>
      </c>
      <c r="I19" s="106">
        <f>VLOOKUP($J$1,'Table 30 Data'!$BO$87:$CI$124,'Table 30'!AJ$8,0)</f>
        <v>23511</v>
      </c>
      <c r="J19" s="106">
        <f>VLOOKUP($J$1,'Table 30 Data'!$BO$87:$CI$124,'Table 30'!AK$8,0)</f>
        <v>324639</v>
      </c>
      <c r="K19" s="106">
        <f>VLOOKUP($J$1,'Table 30 Data'!$BO$87:$CI$124,'Table 30'!AL$8,0)</f>
        <v>91438</v>
      </c>
      <c r="L19" s="106">
        <f>VLOOKUP($J$1,'Table 30 Data'!$BO$87:$CI$124,'Table 30'!AM$8,0)</f>
        <v>31792</v>
      </c>
      <c r="M19" s="106">
        <f>VLOOKUP($J$1,'Table 30 Data'!$BO$87:$CI$124,'Table 30'!AN$8,0)</f>
        <v>42126</v>
      </c>
      <c r="N19" s="106">
        <f>VLOOKUP($J$1,'Table 30 Data'!$BO$87:$CI$124,'Table 30'!AO$8,0)</f>
        <v>21092</v>
      </c>
      <c r="O19" s="106">
        <f>VLOOKUP($J$1,'Table 30 Data'!$BO$87:$CI$124,'Table 30'!AP$8,0)</f>
        <v>13338</v>
      </c>
      <c r="P19" s="106">
        <f>VLOOKUP($J$1,'Table 30 Data'!$BO$87:$CI$124,'Table 30'!AQ$8,0)</f>
        <v>115423</v>
      </c>
      <c r="Q19" s="106">
        <f>VLOOKUP($J$1,'Table 30 Data'!$BO$87:$CI$124,'Table 30'!AR$8,0)</f>
        <v>24375</v>
      </c>
      <c r="R19" s="106">
        <f>VLOOKUP($J$1,'Table 30 Data'!$BO$87:$CI$124,'Table 30'!AS$8,0)</f>
        <v>81236</v>
      </c>
      <c r="S19" s="106">
        <f>VLOOKUP($J$1,'Table 30 Data'!$BO$87:$CI$124,'Table 30'!AT$8,0)</f>
        <v>46048</v>
      </c>
      <c r="T19" s="106">
        <f>VLOOKUP($J$1,'Table 30 Data'!$BO$87:$CI$124,'Table 30'!AU$8,0)</f>
        <v>25712</v>
      </c>
      <c r="U19" s="106">
        <f>VLOOKUP($J$1,'Table 30 Data'!$BO$87:$CI$124,'Table 30'!AV$8,0)</f>
        <v>38947</v>
      </c>
      <c r="V19" s="238">
        <f>VLOOKUP($J$1,'Table 30 Data'!$BO$87:$CI$124,'Table 30'!AW$8,0)</f>
        <v>11442</v>
      </c>
    </row>
    <row r="20" spans="1:50" x14ac:dyDescent="0.25">
      <c r="A20" s="645"/>
      <c r="B20" s="217" t="s">
        <v>1</v>
      </c>
      <c r="C20" s="234">
        <f>VLOOKUP($J$1,'Table 30 Data'!$CK$87:$DE$124,'Table 30'!AD$8,0)</f>
        <v>1029376</v>
      </c>
      <c r="D20" s="222">
        <f>VLOOKUP($J$1,'Table 30 Data'!$CK$87:$DE$124,'Table 30'!AE$8,0)</f>
        <v>325832</v>
      </c>
      <c r="E20" s="222" t="str">
        <f>VLOOKUP($J$1,'Table 30 Data'!$CK$87:$DE$124,'Table 30'!AF$8,0)</f>
        <v>Coming Soon</v>
      </c>
      <c r="F20" s="222" t="str">
        <f>VLOOKUP($J$1,'Table 30 Data'!$CK$87:$DE$124,'Table 30'!AG$8,0)</f>
        <v>Coming Soon</v>
      </c>
      <c r="G20" s="222" t="str">
        <f>VLOOKUP($J$1,'Table 30 Data'!$CK$87:$DE$124,'Table 30'!AH$8,0)</f>
        <v>Coming Soon</v>
      </c>
      <c r="H20" s="222" t="str">
        <f>VLOOKUP($J$1,'Table 30 Data'!$CK$87:$DE$124,'Table 30'!AI$8,0)</f>
        <v>Coming Soon</v>
      </c>
      <c r="I20" s="222" t="str">
        <f>VLOOKUP($J$1,'Table 30 Data'!$CK$87:$DE$124,'Table 30'!AJ$8,0)</f>
        <v>Coming Soon</v>
      </c>
      <c r="J20" s="222">
        <f>VLOOKUP($J$1,'Table 30 Data'!$CK$87:$DE$124,'Table 30'!AK$8,0)</f>
        <v>476963</v>
      </c>
      <c r="K20" s="222" t="str">
        <f>VLOOKUP($J$1,'Table 30 Data'!$CK$87:$DE$124,'Table 30'!AL$8,0)</f>
        <v>Coming Soon</v>
      </c>
      <c r="L20" s="222" t="str">
        <f>VLOOKUP($J$1,'Table 30 Data'!$CK$87:$DE$124,'Table 30'!AM$8,0)</f>
        <v>Coming Soon</v>
      </c>
      <c r="M20" s="222" t="str">
        <f>VLOOKUP($J$1,'Table 30 Data'!$CK$87:$DE$124,'Table 30'!AN$8,0)</f>
        <v>Coming Soon</v>
      </c>
      <c r="N20" s="222" t="str">
        <f>VLOOKUP($J$1,'Table 30 Data'!$CK$87:$DE$124,'Table 30'!AO$8,0)</f>
        <v>Coming Soon</v>
      </c>
      <c r="O20" s="222" t="str">
        <f>VLOOKUP($J$1,'Table 30 Data'!$CK$87:$DE$124,'Table 30'!AP$8,0)</f>
        <v>Coming Soon</v>
      </c>
      <c r="P20" s="222">
        <f>VLOOKUP($J$1,'Table 30 Data'!$CK$87:$DE$124,'Table 30'!AQ$8,0)</f>
        <v>130299</v>
      </c>
      <c r="Q20" s="222" t="str">
        <f>VLOOKUP($J$1,'Table 30 Data'!$CK$87:$DE$124,'Table 30'!AR$8,0)</f>
        <v>Coming Soon</v>
      </c>
      <c r="R20" s="222" t="str">
        <f>VLOOKUP($J$1,'Table 30 Data'!$CK$87:$DE$124,'Table 30'!AS$8,0)</f>
        <v>Coming Soon</v>
      </c>
      <c r="S20" s="222" t="str">
        <f>VLOOKUP($J$1,'Table 30 Data'!$CK$87:$DE$124,'Table 30'!AT$8,0)</f>
        <v>Coming Soon</v>
      </c>
      <c r="T20" s="222">
        <f>VLOOKUP($J$1,'Table 30 Data'!$CK$87:$DE$124,'Table 30'!AU$8,0)</f>
        <v>52505</v>
      </c>
      <c r="U20" s="222">
        <f>VLOOKUP($J$1,'Table 30 Data'!$CK$87:$DE$124,'Table 30'!AV$8,0)</f>
        <v>43765</v>
      </c>
      <c r="V20" s="243">
        <f>VLOOKUP($J$1,'Table 30 Data'!$CK$87:$DE$124,'Table 30'!AW$8,0)</f>
        <v>12</v>
      </c>
    </row>
    <row r="22" spans="1:50" ht="28.15" customHeight="1" x14ac:dyDescent="0.25">
      <c r="A22" s="612"/>
      <c r="B22" s="642"/>
      <c r="C22" s="629" t="s">
        <v>739</v>
      </c>
      <c r="D22" s="211" t="s">
        <v>717</v>
      </c>
      <c r="E22" s="612" t="s">
        <v>718</v>
      </c>
      <c r="F22" s="641"/>
      <c r="G22" s="641"/>
      <c r="H22" s="641"/>
      <c r="I22" s="642"/>
      <c r="J22" s="211" t="s">
        <v>724</v>
      </c>
      <c r="K22" s="612" t="s">
        <v>725</v>
      </c>
      <c r="L22" s="641"/>
      <c r="M22" s="641"/>
      <c r="N22" s="641"/>
      <c r="O22" s="642"/>
      <c r="P22" s="211" t="s">
        <v>728</v>
      </c>
      <c r="Q22" s="211" t="s">
        <v>729</v>
      </c>
      <c r="R22" s="211" t="s">
        <v>456</v>
      </c>
      <c r="S22" s="211" t="s">
        <v>730</v>
      </c>
      <c r="T22" s="211" t="s">
        <v>731</v>
      </c>
      <c r="U22" s="629" t="s">
        <v>732</v>
      </c>
      <c r="V22" s="629" t="s">
        <v>130</v>
      </c>
    </row>
    <row r="23" spans="1:50" x14ac:dyDescent="0.25">
      <c r="A23" s="612"/>
      <c r="B23" s="642"/>
      <c r="C23" s="629"/>
      <c r="D23" s="211"/>
      <c r="E23" s="223" t="s">
        <v>719</v>
      </c>
      <c r="F23" s="223" t="s">
        <v>720</v>
      </c>
      <c r="G23" s="223" t="s">
        <v>721</v>
      </c>
      <c r="H23" s="223" t="s">
        <v>722</v>
      </c>
      <c r="I23" s="223" t="s">
        <v>723</v>
      </c>
      <c r="J23" s="211"/>
      <c r="K23" s="223" t="s">
        <v>453</v>
      </c>
      <c r="L23" s="223" t="s">
        <v>455</v>
      </c>
      <c r="M23" s="223" t="s">
        <v>454</v>
      </c>
      <c r="N23" s="223" t="s">
        <v>726</v>
      </c>
      <c r="O23" s="223" t="s">
        <v>727</v>
      </c>
      <c r="P23" s="211"/>
      <c r="Q23" s="211"/>
      <c r="R23" s="211"/>
      <c r="S23" s="211"/>
      <c r="T23" s="211"/>
      <c r="U23" s="629"/>
      <c r="V23" s="629"/>
    </row>
    <row r="24" spans="1:50" x14ac:dyDescent="0.25">
      <c r="A24" s="646" t="s">
        <v>110</v>
      </c>
      <c r="B24" s="221" t="s">
        <v>29</v>
      </c>
      <c r="C24" s="245">
        <v>1</v>
      </c>
      <c r="D24" s="245">
        <f>D6/$C6</f>
        <v>8.251830025122435E-2</v>
      </c>
      <c r="E24" s="237" t="str">
        <f>VLOOKUP($J$1,'Table 30 Data'!$A$5:$U$42,'Table 30'!AF$8,0)</f>
        <v>--</v>
      </c>
      <c r="F24" s="237" t="str">
        <f>VLOOKUP($J$1,'Table 30 Data'!$A$5:$U$42,'Table 30'!AG$8,0)</f>
        <v>--</v>
      </c>
      <c r="G24" s="237" t="str">
        <f>VLOOKUP($J$1,'Table 30 Data'!$A$5:$U$42,'Table 30'!AH$8,0)</f>
        <v>--</v>
      </c>
      <c r="H24" s="237" t="str">
        <f>VLOOKUP($J$1,'Table 30 Data'!$A$5:$U$42,'Table 30'!AI$8,0)</f>
        <v>--</v>
      </c>
      <c r="I24" s="237" t="str">
        <f>VLOOKUP($J$1,'Table 30 Data'!$A$5:$U$42,'Table 30'!AJ$8,0)</f>
        <v>--</v>
      </c>
      <c r="J24" s="237" t="str">
        <f>VLOOKUP($J$1,'Table 30 Data'!$A$5:$U$42,'Table 30'!AK$8,0)</f>
        <v>--</v>
      </c>
      <c r="K24" s="245">
        <f t="shared" ref="K24:L24" si="0">K6/$C6</f>
        <v>0.11494757225324917</v>
      </c>
      <c r="L24" s="245">
        <f t="shared" si="0"/>
        <v>3.2488955744504951E-2</v>
      </c>
      <c r="M24" s="237" t="str">
        <f>VLOOKUP($J$1,'Table 30 Data'!$A$5:$U$42,'Table 30'!AN$8,0)</f>
        <v>--</v>
      </c>
      <c r="N24" s="245">
        <f>N6/$C6</f>
        <v>9.0741393659597089E-3</v>
      </c>
      <c r="O24" s="237" t="str">
        <f>VLOOKUP($J$1,'Table 30 Data'!$A$5:$U$42,'Table 30'!AP$8,0)</f>
        <v>--</v>
      </c>
      <c r="P24" s="237" t="str">
        <f>VLOOKUP($J$1,'Table 30 Data'!$A$5:$U$42,'Table 30'!AQ$8,0)</f>
        <v>--</v>
      </c>
      <c r="Q24" s="237" t="str">
        <f>VLOOKUP($J$1,'Table 30 Data'!$A$5:$U$42,'Table 30'!AR$8,0)</f>
        <v>--</v>
      </c>
      <c r="R24" s="245">
        <f t="shared" ref="R24:T38" si="1">R6/$C6</f>
        <v>0.18277482981843984</v>
      </c>
      <c r="S24" s="237" t="str">
        <f>VLOOKUP($J$1,'Table 30 Data'!$A$5:$U$42,'Table 30'!AT$8,0)</f>
        <v>--</v>
      </c>
      <c r="T24" s="237" t="str">
        <f>VLOOKUP($J$1,'Table 30 Data'!$A$5:$U$42,'Table 30'!AU$8,0)</f>
        <v>--</v>
      </c>
      <c r="U24" s="245">
        <f t="shared" ref="U24:V38" si="2">U6/$C6</f>
        <v>4.2815348448056907E-2</v>
      </c>
      <c r="V24" s="266">
        <f t="shared" si="2"/>
        <v>0.27410311361242484</v>
      </c>
    </row>
    <row r="25" spans="1:50" x14ac:dyDescent="0.25">
      <c r="A25" s="647"/>
      <c r="B25" s="214">
        <v>1981</v>
      </c>
      <c r="C25" s="111">
        <v>1</v>
      </c>
      <c r="D25" s="111">
        <f t="shared" ref="D25:Q38" si="3">D7/$C7</f>
        <v>0.19158281350356179</v>
      </c>
      <c r="E25" s="106" t="str">
        <f>VLOOKUP($J$1,'Table 30 Data'!$W$5:$AQ$42,'Table 30'!AF$8,0)</f>
        <v>--</v>
      </c>
      <c r="F25" s="106" t="str">
        <f>VLOOKUP($J$1,'Table 30 Data'!$W$5:$AQ$42,'Table 30'!AG$8,0)</f>
        <v>--</v>
      </c>
      <c r="G25" s="106" t="str">
        <f>VLOOKUP($J$1,'Table 30 Data'!$W$5:$AQ$42,'Table 30'!AH$8,0)</f>
        <v>--</v>
      </c>
      <c r="H25" s="106" t="str">
        <f>VLOOKUP($J$1,'Table 30 Data'!$W$5:$AQ$42,'Table 30'!AI$8,0)</f>
        <v>--</v>
      </c>
      <c r="I25" s="106" t="str">
        <f>VLOOKUP($J$1,'Table 30 Data'!$W$5:$AQ$42,'Table 30'!AJ$8,0)</f>
        <v>--</v>
      </c>
      <c r="J25" s="106" t="str">
        <f>VLOOKUP($J$1,'Table 30 Data'!$W$5:$AQ$42,'Table 30'!AK$8,0)</f>
        <v>--</v>
      </c>
      <c r="K25" s="111">
        <f t="shared" ref="K25:M25" si="4">K7/$C7</f>
        <v>0.185024381357138</v>
      </c>
      <c r="L25" s="111">
        <f t="shared" si="4"/>
        <v>4.7361135305561505E-2</v>
      </c>
      <c r="M25" s="111">
        <f t="shared" si="4"/>
        <v>2.9390605697538194E-2</v>
      </c>
      <c r="N25" s="106" t="str">
        <f>VLOOKUP($J$1,'Table 30 Data'!$W$5:$AQ$42,'Table 30'!AO$8,0)</f>
        <v>--</v>
      </c>
      <c r="O25" s="106" t="str">
        <f>VLOOKUP($J$1,'Table 30 Data'!$W$5:$AQ$42,'Table 30'!AP$8,0)</f>
        <v>--</v>
      </c>
      <c r="P25" s="106" t="str">
        <f>VLOOKUP($J$1,'Table 30 Data'!$W$5:$AQ$42,'Table 30'!AQ$8,0)</f>
        <v>--</v>
      </c>
      <c r="Q25" s="106" t="str">
        <f>VLOOKUP($J$1,'Table 30 Data'!$W$5:$AQ$42,'Table 30'!AR$8,0)</f>
        <v>--</v>
      </c>
      <c r="R25" s="111">
        <f t="shared" si="1"/>
        <v>0.22260238906715213</v>
      </c>
      <c r="S25" s="106" t="str">
        <f>VLOOKUP($J$1,'Table 30 Data'!$W$5:$AQ$42,'Table 30'!AT$8,0)</f>
        <v>--</v>
      </c>
      <c r="T25" s="106" t="str">
        <f>VLOOKUP($J$1,'Table 30 Data'!$W$5:$AQ$42,'Table 30'!AU$8,0)</f>
        <v>--</v>
      </c>
      <c r="U25" s="111">
        <f t="shared" si="2"/>
        <v>4.9286644175801086E-2</v>
      </c>
      <c r="V25" s="111">
        <f t="shared" si="2"/>
        <v>0.27475203089324729</v>
      </c>
    </row>
    <row r="26" spans="1:50" ht="14.45" customHeight="1" x14ac:dyDescent="0.25">
      <c r="A26" s="647"/>
      <c r="B26" s="200" t="s">
        <v>4</v>
      </c>
      <c r="C26" s="246">
        <v>1</v>
      </c>
      <c r="D26" s="32">
        <f t="shared" si="3"/>
        <v>0.25751263881765563</v>
      </c>
      <c r="E26" s="32">
        <f>E8/$C8</f>
        <v>3.7730141617559318E-2</v>
      </c>
      <c r="F26" s="25" t="str">
        <f>VLOOKUP($J$1,'Table 30 Data'!$AS$5:$BM$42,'Table 30'!AG$8,0)</f>
        <v>--</v>
      </c>
      <c r="G26" s="32">
        <f t="shared" ref="G26:Q26" si="5">G8/$C8</f>
        <v>5.9654172641539056E-2</v>
      </c>
      <c r="H26" s="32">
        <f t="shared" si="5"/>
        <v>2.8182208312835594E-2</v>
      </c>
      <c r="I26" s="32">
        <f t="shared" si="5"/>
        <v>1.9359633238782068E-2</v>
      </c>
      <c r="J26" s="32">
        <f t="shared" si="5"/>
        <v>0.45616868503961733</v>
      </c>
      <c r="K26" s="32">
        <f t="shared" si="5"/>
        <v>0.15869854195668784</v>
      </c>
      <c r="L26" s="32">
        <f t="shared" si="5"/>
        <v>4.683009032960362E-2</v>
      </c>
      <c r="M26" s="32">
        <f t="shared" si="5"/>
        <v>5.9302483802426233E-2</v>
      </c>
      <c r="N26" s="32">
        <f t="shared" si="5"/>
        <v>2.7023519191115671E-2</v>
      </c>
      <c r="O26" s="32">
        <f t="shared" si="5"/>
        <v>1.405603994180387E-2</v>
      </c>
      <c r="P26" s="32">
        <f t="shared" si="5"/>
        <v>0.19128523430222213</v>
      </c>
      <c r="Q26" s="32">
        <f t="shared" si="5"/>
        <v>3.4192319366960093E-2</v>
      </c>
      <c r="R26" s="32">
        <f t="shared" si="1"/>
        <v>0.1520939092935869</v>
      </c>
      <c r="S26" s="32">
        <f t="shared" si="1"/>
        <v>8.0014444363034995E-2</v>
      </c>
      <c r="T26" s="32">
        <f t="shared" si="1"/>
        <v>3.2281057997257667E-2</v>
      </c>
      <c r="U26" s="32">
        <f t="shared" si="2"/>
        <v>4.3640816839196558E-2</v>
      </c>
      <c r="V26" s="267">
        <f t="shared" si="2"/>
        <v>1.91115670040507E-2</v>
      </c>
      <c r="AD26" s="1">
        <v>2</v>
      </c>
      <c r="AE26" s="1">
        <v>3</v>
      </c>
      <c r="AF26" s="1">
        <v>4</v>
      </c>
      <c r="AG26" s="1">
        <v>5</v>
      </c>
      <c r="AH26" s="1">
        <v>6</v>
      </c>
      <c r="AI26" s="1">
        <v>7</v>
      </c>
      <c r="AJ26" s="1">
        <v>8</v>
      </c>
      <c r="AK26" s="1">
        <v>9</v>
      </c>
      <c r="AL26" s="1">
        <v>10</v>
      </c>
      <c r="AM26" s="1">
        <v>11</v>
      </c>
      <c r="AN26" s="1">
        <v>12</v>
      </c>
      <c r="AO26" s="1">
        <v>13</v>
      </c>
      <c r="AP26" s="1">
        <v>14</v>
      </c>
      <c r="AQ26" s="1">
        <v>15</v>
      </c>
      <c r="AR26" s="1">
        <v>16</v>
      </c>
      <c r="AS26" s="1">
        <v>17</v>
      </c>
      <c r="AT26" s="1">
        <v>18</v>
      </c>
      <c r="AU26" s="1">
        <v>19</v>
      </c>
      <c r="AV26" s="1">
        <v>20</v>
      </c>
      <c r="AW26" s="1">
        <v>21</v>
      </c>
      <c r="AX26" s="1">
        <v>22</v>
      </c>
    </row>
    <row r="27" spans="1:50" x14ac:dyDescent="0.25">
      <c r="A27" s="647"/>
      <c r="B27" s="123" t="s">
        <v>3</v>
      </c>
      <c r="C27" s="111">
        <v>1</v>
      </c>
      <c r="D27" s="111">
        <f t="shared" si="3"/>
        <v>0.32828747182332096</v>
      </c>
      <c r="E27" s="111">
        <f t="shared" si="3"/>
        <v>4.9767905778485257E-2</v>
      </c>
      <c r="F27" s="111">
        <f t="shared" si="3"/>
        <v>2.4434353844920469E-2</v>
      </c>
      <c r="G27" s="111">
        <f t="shared" si="3"/>
        <v>4.7892951370356221E-2</v>
      </c>
      <c r="H27" s="111">
        <f t="shared" si="3"/>
        <v>3.359389614225964E-2</v>
      </c>
      <c r="I27" s="111">
        <f t="shared" si="3"/>
        <v>3.28673151967366E-2</v>
      </c>
      <c r="J27" s="111">
        <f t="shared" si="3"/>
        <v>0.45856719104239807</v>
      </c>
      <c r="K27" s="111">
        <f t="shared" si="3"/>
        <v>0.12470396882202162</v>
      </c>
      <c r="L27" s="111">
        <f t="shared" si="3"/>
        <v>4.8143571239239416E-2</v>
      </c>
      <c r="M27" s="111">
        <f t="shared" si="3"/>
        <v>6.107685651904169E-2</v>
      </c>
      <c r="N27" s="111">
        <f t="shared" si="3"/>
        <v>3.6063260210592918E-2</v>
      </c>
      <c r="O27" s="111">
        <f t="shared" si="3"/>
        <v>1.349158256696859E-2</v>
      </c>
      <c r="P27" s="111">
        <f t="shared" si="3"/>
        <v>0.14806939642501951</v>
      </c>
      <c r="Q27" s="111">
        <f t="shared" si="3"/>
        <v>3.2228126193965333E-2</v>
      </c>
      <c r="R27" s="111">
        <f t="shared" si="1"/>
        <v>0.10291954091062404</v>
      </c>
      <c r="S27" s="111">
        <f t="shared" si="1"/>
        <v>5.8010193800661143E-2</v>
      </c>
      <c r="T27" s="111">
        <f t="shared" si="1"/>
        <v>3.1907448321388567E-2</v>
      </c>
      <c r="U27" s="111">
        <f t="shared" si="2"/>
        <v>5.101450489575441E-2</v>
      </c>
      <c r="V27" s="268">
        <f t="shared" si="2"/>
        <v>1.5296478971404057E-2</v>
      </c>
    </row>
    <row r="28" spans="1:50" x14ac:dyDescent="0.25">
      <c r="A28" s="648"/>
      <c r="B28" s="217" t="s">
        <v>1</v>
      </c>
      <c r="C28" s="249">
        <v>1</v>
      </c>
      <c r="D28" s="249">
        <f t="shared" si="3"/>
        <v>0.31087333776762005</v>
      </c>
      <c r="E28" s="249" t="s">
        <v>2</v>
      </c>
      <c r="F28" s="249" t="s">
        <v>2</v>
      </c>
      <c r="G28" s="249" t="s">
        <v>2</v>
      </c>
      <c r="H28" s="249" t="s">
        <v>2</v>
      </c>
      <c r="I28" s="249" t="s">
        <v>2</v>
      </c>
      <c r="J28" s="249">
        <f t="shared" si="3"/>
        <v>0.48359897377936256</v>
      </c>
      <c r="K28" s="249" t="s">
        <v>2</v>
      </c>
      <c r="L28" s="249" t="s">
        <v>2</v>
      </c>
      <c r="M28" s="249" t="s">
        <v>2</v>
      </c>
      <c r="N28" s="249" t="s">
        <v>2</v>
      </c>
      <c r="O28" s="249" t="s">
        <v>2</v>
      </c>
      <c r="P28" s="249">
        <f t="shared" si="3"/>
        <v>0.11527078321839196</v>
      </c>
      <c r="Q28" s="249" t="s">
        <v>2</v>
      </c>
      <c r="R28" s="249" t="s">
        <v>2</v>
      </c>
      <c r="S28" s="249" t="s">
        <v>2</v>
      </c>
      <c r="T28" s="249">
        <f t="shared" si="1"/>
        <v>4.790429942437624E-2</v>
      </c>
      <c r="U28" s="249">
        <f t="shared" si="2"/>
        <v>4.2339603014648147E-2</v>
      </c>
      <c r="V28" s="269">
        <f t="shared" si="2"/>
        <v>1.3002795601054227E-5</v>
      </c>
    </row>
    <row r="29" spans="1:50" x14ac:dyDescent="0.25">
      <c r="A29" s="643" t="s">
        <v>71</v>
      </c>
      <c r="B29" s="226">
        <v>1971</v>
      </c>
      <c r="C29" s="252">
        <v>1</v>
      </c>
      <c r="D29" s="252">
        <f t="shared" si="3"/>
        <v>9.1176198713800893E-2</v>
      </c>
      <c r="E29" s="216" t="str">
        <f>VLOOKUP($J$1,'Table 30 Data'!$A$46:$U$83,'Table 30'!AF$8,0)</f>
        <v>--</v>
      </c>
      <c r="F29" s="216" t="str">
        <f>VLOOKUP($J$1,'Table 30 Data'!$A$46:$U$83,'Table 30'!AG$8,0)</f>
        <v>--</v>
      </c>
      <c r="G29" s="216" t="str">
        <f>VLOOKUP($J$1,'Table 30 Data'!$A$46:$U$83,'Table 30'!AH$8,0)</f>
        <v>--</v>
      </c>
      <c r="H29" s="216" t="str">
        <f>VLOOKUP($J$1,'Table 30 Data'!$A$46:$U$83,'Table 30'!AI$8,0)</f>
        <v>--</v>
      </c>
      <c r="I29" s="216" t="str">
        <f>VLOOKUP($J$1,'Table 30 Data'!$A$46:$U$83,'Table 30'!AJ$8,0)</f>
        <v>--</v>
      </c>
      <c r="J29" s="216" t="str">
        <f>VLOOKUP($J$1,'Table 30 Data'!$A$46:$U$83,'Table 30'!AK$8,0)</f>
        <v>--</v>
      </c>
      <c r="K29" s="252">
        <f t="shared" ref="K29:L29" si="6">K11/$C11</f>
        <v>0.12424894687495873</v>
      </c>
      <c r="L29" s="252">
        <f t="shared" si="6"/>
        <v>4.4154220643451696E-2</v>
      </c>
      <c r="M29" s="216" t="str">
        <f>VLOOKUP($J$1,'Table 30 Data'!$A$46:$U$83,'Table 30'!AN$8,0)</f>
        <v>--</v>
      </c>
      <c r="N29" s="252">
        <f>N11/$C11</f>
        <v>1.0124086081142349E-2</v>
      </c>
      <c r="O29" s="216" t="str">
        <f>VLOOKUP($J$1,'Table 30 Data'!$A$46:$U$83,'Table 30'!AP$8,0)</f>
        <v>--</v>
      </c>
      <c r="P29" s="216" t="str">
        <f>VLOOKUP($J$1,'Table 30 Data'!$A$46:$U$83,'Table 30'!AQ$8,0)</f>
        <v>--</v>
      </c>
      <c r="Q29" s="216" t="str">
        <f>VLOOKUP($J$1,'Table 30 Data'!$A$46:$U$83,'Table 30'!AR$8,0)</f>
        <v>--</v>
      </c>
      <c r="R29" s="252">
        <f t="shared" si="1"/>
        <v>0.17895422592558358</v>
      </c>
      <c r="S29" s="216" t="str">
        <f>VLOOKUP($J$1,'Table 30 Data'!$A$46:$U$83,'Table 30'!AT$8,0)</f>
        <v>--</v>
      </c>
      <c r="T29" s="216" t="str">
        <f>VLOOKUP($J$1,'Table 30 Data'!$A$46:$U$83,'Table 30'!AU$8,0)</f>
        <v>--</v>
      </c>
      <c r="U29" s="252">
        <f t="shared" si="2"/>
        <v>3.6543548976366864E-2</v>
      </c>
      <c r="V29" s="270">
        <f t="shared" si="2"/>
        <v>0.27421527328429757</v>
      </c>
    </row>
    <row r="30" spans="1:50" x14ac:dyDescent="0.25">
      <c r="A30" s="644"/>
      <c r="B30" s="215" t="s">
        <v>30</v>
      </c>
      <c r="C30" s="265">
        <v>1</v>
      </c>
      <c r="D30" s="265">
        <f t="shared" si="3"/>
        <v>0.20015324817189248</v>
      </c>
      <c r="E30" s="213" t="str">
        <f>VLOOKUP($J$1,'Table 30 Data'!$W$46:$AQ$83,'Table 30'!AF$8,0)</f>
        <v>--</v>
      </c>
      <c r="F30" s="213" t="str">
        <f>VLOOKUP($J$1,'Table 30 Data'!$W$46:$AQ$83,'Table 30'!AG$8,0)</f>
        <v>--</v>
      </c>
      <c r="G30" s="213" t="str">
        <f>VLOOKUP($J$1,'Table 30 Data'!$W$46:$AQ$83,'Table 30'!AH$8,0)</f>
        <v>--</v>
      </c>
      <c r="H30" s="213" t="str">
        <f>VLOOKUP($J$1,'Table 30 Data'!$W$46:$AQ$83,'Table 30'!AI$8,0)</f>
        <v>--</v>
      </c>
      <c r="I30" s="213" t="str">
        <f>VLOOKUP($J$1,'Table 30 Data'!$W$46:$AQ$83,'Table 30'!AJ$8,0)</f>
        <v>--</v>
      </c>
      <c r="J30" s="213" t="str">
        <f>VLOOKUP($J$1,'Table 30 Data'!$W$46:$AQ$83,'Table 30'!AK$8,0)</f>
        <v>--</v>
      </c>
      <c r="K30" s="265">
        <f t="shared" ref="K30:M30" si="7">K12/$C12</f>
        <v>0.18655976413568562</v>
      </c>
      <c r="L30" s="265">
        <f t="shared" si="7"/>
        <v>5.167220799329738E-2</v>
      </c>
      <c r="M30" s="265">
        <f t="shared" si="7"/>
        <v>3.8314694325575473E-2</v>
      </c>
      <c r="N30" s="213" t="str">
        <f>VLOOKUP($J$1,'Table 30 Data'!$W$46:$AQ$83,'Table 30'!AO$8,0)</f>
        <v>--</v>
      </c>
      <c r="O30" s="213" t="str">
        <f>VLOOKUP($J$1,'Table 30 Data'!$W$46:$AQ$83,'Table 30'!AP$8,0)</f>
        <v>--</v>
      </c>
      <c r="P30" s="213" t="str">
        <f>VLOOKUP($J$1,'Table 30 Data'!$W$46:$AQ$83,'Table 30'!AQ$8,0)</f>
        <v>--</v>
      </c>
      <c r="Q30" s="213" t="str">
        <f>VLOOKUP($J$1,'Table 30 Data'!$W$46:$AQ$83,'Table 30'!AR$8,0)</f>
        <v>--</v>
      </c>
      <c r="R30" s="265">
        <f t="shared" si="1"/>
        <v>0.2086906030766294</v>
      </c>
      <c r="S30" s="213" t="str">
        <f>VLOOKUP($J$1,'Table 30 Data'!$W$46:$AQ$83,'Table 30'!AT$8,0)</f>
        <v>--</v>
      </c>
      <c r="T30" s="213" t="str">
        <f>VLOOKUP($J$1,'Table 30 Data'!$W$46:$AQ$83,'Table 30'!AU$8,0)</f>
        <v>--</v>
      </c>
      <c r="U30" s="265">
        <f t="shared" si="2"/>
        <v>4.364126140744394E-2</v>
      </c>
      <c r="V30" s="265">
        <f t="shared" si="2"/>
        <v>0.2709682208894757</v>
      </c>
    </row>
    <row r="31" spans="1:50" ht="14.45" customHeight="1" x14ac:dyDescent="0.25">
      <c r="A31" s="644"/>
      <c r="B31" s="123" t="s">
        <v>4</v>
      </c>
      <c r="C31" s="111">
        <v>1</v>
      </c>
      <c r="D31" s="111">
        <f t="shared" si="3"/>
        <v>0.26857545035320124</v>
      </c>
      <c r="E31" s="111">
        <f>E13/$C13</f>
        <v>3.735168137618957E-2</v>
      </c>
      <c r="F31" s="106" t="str">
        <f>VLOOKUP($J$1,'Table 30 Data'!$AS$46:$BM$83,'Table 30'!AG$8,0)</f>
        <v>--</v>
      </c>
      <c r="G31" s="111">
        <f t="shared" ref="G31:Q31" si="8">G13/$C13</f>
        <v>6.3343062919912263E-2</v>
      </c>
      <c r="H31" s="111">
        <f t="shared" si="8"/>
        <v>2.7304012159104649E-2</v>
      </c>
      <c r="I31" s="111">
        <f t="shared" si="8"/>
        <v>1.8935991986044665E-2</v>
      </c>
      <c r="J31" s="111">
        <f t="shared" si="8"/>
        <v>0.46513972607471632</v>
      </c>
      <c r="K31" s="111">
        <f t="shared" si="8"/>
        <v>0.15680970310368056</v>
      </c>
      <c r="L31" s="111">
        <f t="shared" si="8"/>
        <v>5.0601046650201209E-2</v>
      </c>
      <c r="M31" s="111">
        <f t="shared" si="8"/>
        <v>6.3984265704070883E-2</v>
      </c>
      <c r="N31" s="111">
        <f t="shared" si="8"/>
        <v>3.142325428763882E-2</v>
      </c>
      <c r="O31" s="111">
        <f t="shared" si="8"/>
        <v>8.3593844453272084E-3</v>
      </c>
      <c r="P31" s="111">
        <f t="shared" si="8"/>
        <v>0.17846163146168328</v>
      </c>
      <c r="Q31" s="111">
        <f t="shared" si="8"/>
        <v>3.1770842328883053E-2</v>
      </c>
      <c r="R31" s="111">
        <f t="shared" si="1"/>
        <v>0.13391854781602447</v>
      </c>
      <c r="S31" s="111">
        <f t="shared" si="1"/>
        <v>7.4690409160779986E-2</v>
      </c>
      <c r="T31" s="111">
        <f t="shared" si="1"/>
        <v>2.8413703172766369E-2</v>
      </c>
      <c r="U31" s="111">
        <f t="shared" si="2"/>
        <v>3.9927287172490028E-2</v>
      </c>
      <c r="V31" s="268">
        <f t="shared" si="2"/>
        <v>1.9482201765142749E-2</v>
      </c>
    </row>
    <row r="32" spans="1:50" x14ac:dyDescent="0.25">
      <c r="A32" s="644"/>
      <c r="B32" s="200" t="s">
        <v>3</v>
      </c>
      <c r="C32" s="246">
        <v>1</v>
      </c>
      <c r="D32" s="246">
        <f t="shared" si="3"/>
        <v>0.33426460932870439</v>
      </c>
      <c r="E32" s="246">
        <f t="shared" si="3"/>
        <v>5.0771806406305457E-2</v>
      </c>
      <c r="F32" s="246">
        <f t="shared" si="3"/>
        <v>2.272993859367169E-2</v>
      </c>
      <c r="G32" s="246">
        <f t="shared" si="3"/>
        <v>5.0301090567860009E-2</v>
      </c>
      <c r="H32" s="246">
        <f t="shared" si="3"/>
        <v>3.3081116982787644E-2</v>
      </c>
      <c r="I32" s="246">
        <f t="shared" si="3"/>
        <v>3.3507655606621708E-2</v>
      </c>
      <c r="J32" s="246">
        <f t="shared" si="3"/>
        <v>0.47266268259280642</v>
      </c>
      <c r="K32" s="246">
        <f t="shared" si="3"/>
        <v>0.12373123801312215</v>
      </c>
      <c r="L32" s="246">
        <f t="shared" si="3"/>
        <v>5.311319878070888E-2</v>
      </c>
      <c r="M32" s="246">
        <f t="shared" si="3"/>
        <v>6.4649545203192341E-2</v>
      </c>
      <c r="N32" s="246">
        <f t="shared" si="3"/>
        <v>4.393347825490862E-2</v>
      </c>
      <c r="O32" s="246">
        <f t="shared" si="3"/>
        <v>8.1377476018627548E-3</v>
      </c>
      <c r="P32" s="246">
        <f t="shared" si="3"/>
        <v>0.13647560275239282</v>
      </c>
      <c r="Q32" s="246">
        <f t="shared" si="3"/>
        <v>3.0843312559886784E-2</v>
      </c>
      <c r="R32" s="246">
        <f t="shared" si="1"/>
        <v>9.3325127542665282E-2</v>
      </c>
      <c r="S32" s="246">
        <f t="shared" si="1"/>
        <v>5.2206804205061491E-2</v>
      </c>
      <c r="T32" s="246">
        <f t="shared" si="1"/>
        <v>2.8130222241856538E-2</v>
      </c>
      <c r="U32" s="246">
        <f t="shared" si="2"/>
        <v>4.8268938695736292E-2</v>
      </c>
      <c r="V32" s="271">
        <f t="shared" si="2"/>
        <v>1.4832880643829585E-2</v>
      </c>
    </row>
    <row r="33" spans="1:22" x14ac:dyDescent="0.25">
      <c r="A33" s="645"/>
      <c r="B33" s="232" t="s">
        <v>1</v>
      </c>
      <c r="C33" s="253">
        <v>1</v>
      </c>
      <c r="D33" s="253">
        <f t="shared" si="3"/>
        <v>0.30486789240090129</v>
      </c>
      <c r="E33" s="253" t="s">
        <v>2</v>
      </c>
      <c r="F33" s="253" t="s">
        <v>2</v>
      </c>
      <c r="G33" s="253" t="s">
        <v>2</v>
      </c>
      <c r="H33" s="253" t="s">
        <v>2</v>
      </c>
      <c r="I33" s="253" t="s">
        <v>2</v>
      </c>
      <c r="J33" s="253">
        <f t="shared" si="3"/>
        <v>0.50508145793521708</v>
      </c>
      <c r="K33" s="253" t="s">
        <v>2</v>
      </c>
      <c r="L33" s="253" t="s">
        <v>2</v>
      </c>
      <c r="M33" s="253" t="s">
        <v>2</v>
      </c>
      <c r="N33" s="253" t="s">
        <v>2</v>
      </c>
      <c r="O33" s="253" t="s">
        <v>2</v>
      </c>
      <c r="P33" s="253">
        <f t="shared" si="3"/>
        <v>0.10327109835764806</v>
      </c>
      <c r="Q33" s="253" t="s">
        <v>2</v>
      </c>
      <c r="R33" s="253" t="s">
        <v>2</v>
      </c>
      <c r="S33" s="253" t="s">
        <v>2</v>
      </c>
      <c r="T33" s="253">
        <f t="shared" si="1"/>
        <v>4.4612726939148251E-2</v>
      </c>
      <c r="U33" s="253">
        <f t="shared" si="2"/>
        <v>4.2152394263415355E-2</v>
      </c>
      <c r="V33" s="272">
        <f t="shared" si="2"/>
        <v>1.4430103669987651E-5</v>
      </c>
    </row>
    <row r="34" spans="1:22" x14ac:dyDescent="0.25">
      <c r="A34" s="643" t="s">
        <v>100</v>
      </c>
      <c r="B34" s="221" t="s">
        <v>29</v>
      </c>
      <c r="C34" s="245">
        <v>1</v>
      </c>
      <c r="D34" s="245">
        <f t="shared" si="3"/>
        <v>7.3784377241028667E-2</v>
      </c>
      <c r="E34" s="237" t="str">
        <f>VLOOKUP($J$1,'Table 30 Data'!$A$87:$U$124,'Table 30'!AF$8,0)</f>
        <v>--</v>
      </c>
      <c r="F34" s="237" t="str">
        <f>VLOOKUP($J$1,'Table 30 Data'!$A$87:$U$124,'Table 30'!AG$8,0)</f>
        <v>--</v>
      </c>
      <c r="G34" s="237" t="str">
        <f>VLOOKUP($J$1,'Table 30 Data'!$A$87:$U$124,'Table 30'!AH$8,0)</f>
        <v>--</v>
      </c>
      <c r="H34" s="237" t="str">
        <f>VLOOKUP($J$1,'Table 30 Data'!$A$87:$U$124,'Table 30'!AI$8,0)</f>
        <v>--</v>
      </c>
      <c r="I34" s="237" t="str">
        <f>VLOOKUP($J$1,'Table 30 Data'!$A$87:$U$124,'Table 30'!AJ$8,0)</f>
        <v>--</v>
      </c>
      <c r="J34" s="237" t="str">
        <f>VLOOKUP($J$1,'Table 30 Data'!$A$87:$U$124,'Table 30'!AK$8,0)</f>
        <v>--</v>
      </c>
      <c r="K34" s="245">
        <f t="shared" ref="K34:L34" si="9">K16/$C16</f>
        <v>0.10556452275386484</v>
      </c>
      <c r="L34" s="245">
        <f t="shared" si="9"/>
        <v>2.0721258772621206E-2</v>
      </c>
      <c r="M34" s="237" t="str">
        <f>VLOOKUP($J$1,'Table 30 Data'!$A$87:$U$124,'Table 30'!AN$8,0)</f>
        <v>--</v>
      </c>
      <c r="N34" s="245">
        <f>N16/$C16</f>
        <v>8.0149731243075711E-3</v>
      </c>
      <c r="O34" s="237" t="str">
        <f>VLOOKUP($J$1,'Table 30 Data'!$A$87:$U$124,'Table 30'!AP$8,0)</f>
        <v>--</v>
      </c>
      <c r="P34" s="237" t="str">
        <f>VLOOKUP($J$1,'Table 30 Data'!$A$87:$U$124,'Table 30'!AQ$8,0)</f>
        <v>--</v>
      </c>
      <c r="Q34" s="237" t="str">
        <f>VLOOKUP($J$1,'Table 30 Data'!$A$87:$U$124,'Table 30'!AR$8,0)</f>
        <v>--</v>
      </c>
      <c r="R34" s="245">
        <f t="shared" si="1"/>
        <v>0.18662898223162605</v>
      </c>
      <c r="S34" s="237" t="str">
        <f>VLOOKUP($J$1,'Table 30 Data'!$A$87:$U$124,'Table 30'!AT$8,0)</f>
        <v>--</v>
      </c>
      <c r="T34" s="237" t="str">
        <f>VLOOKUP($J$1,'Table 30 Data'!$A$87:$U$124,'Table 30'!AU$8,0)</f>
        <v>--</v>
      </c>
      <c r="U34" s="245">
        <f t="shared" si="2"/>
        <v>4.9142220258566141E-2</v>
      </c>
      <c r="V34" s="266">
        <f t="shared" si="2"/>
        <v>0.27398996907241674</v>
      </c>
    </row>
    <row r="35" spans="1:22" x14ac:dyDescent="0.25">
      <c r="A35" s="644"/>
      <c r="B35" s="214">
        <v>1981</v>
      </c>
      <c r="C35" s="111">
        <v>1</v>
      </c>
      <c r="D35" s="111">
        <f t="shared" si="3"/>
        <v>0.18295926561253645</v>
      </c>
      <c r="E35" s="106" t="str">
        <f>VLOOKUP($J$1,'Table 30 Data'!$W$87:$AQ$124,'Table 30'!AF$8,0)</f>
        <v>--</v>
      </c>
      <c r="F35" s="106" t="str">
        <f>VLOOKUP($J$1,'Table 30 Data'!$W$87:$AQ$124,'Table 30'!AG$8,0)</f>
        <v>--</v>
      </c>
      <c r="G35" s="106" t="str">
        <f>VLOOKUP($J$1,'Table 30 Data'!$W$87:$AQ$124,'Table 30'!AH$8,0)</f>
        <v>--</v>
      </c>
      <c r="H35" s="106" t="str">
        <f>VLOOKUP($J$1,'Table 30 Data'!$W$87:$AQ$124,'Table 30'!AI$8,0)</f>
        <v>--</v>
      </c>
      <c r="I35" s="106" t="str">
        <f>VLOOKUP($J$1,'Table 30 Data'!$W$87:$AQ$124,'Table 30'!AJ$8,0)</f>
        <v>--</v>
      </c>
      <c r="J35" s="106" t="str">
        <f>VLOOKUP($J$1,'Table 30 Data'!$W$87:$AQ$124,'Table 30'!AK$8,0)</f>
        <v>--</v>
      </c>
      <c r="K35" s="111">
        <f t="shared" ref="K35:M35" si="10">K17/$C17</f>
        <v>0.18347948341038781</v>
      </c>
      <c r="L35" s="111">
        <f t="shared" si="10"/>
        <v>4.3023345774097423E-2</v>
      </c>
      <c r="M35" s="111">
        <f t="shared" si="10"/>
        <v>2.0411212160824664E-2</v>
      </c>
      <c r="N35" s="106" t="str">
        <f>VLOOKUP($J$1,'Table 30 Data'!$W$87:$AQ$124,'Table 30'!AO$8,0)</f>
        <v>--</v>
      </c>
      <c r="O35" s="106" t="str">
        <f>VLOOKUP($J$1,'Table 30 Data'!$W$87:$AQ$124,'Table 30'!AP$8,0)</f>
        <v>--</v>
      </c>
      <c r="P35" s="106" t="str">
        <f>VLOOKUP($J$1,'Table 30 Data'!$W$87:$AQ$124,'Table 30'!AQ$8,0)</f>
        <v>--</v>
      </c>
      <c r="Q35" s="106" t="str">
        <f>VLOOKUP($J$1,'Table 30 Data'!$W$87:$AQ$124,'Table 30'!AR$8,0)</f>
        <v>--</v>
      </c>
      <c r="R35" s="111">
        <f t="shared" si="1"/>
        <v>0.23660039002995922</v>
      </c>
      <c r="S35" s="106" t="str">
        <f>VLOOKUP($J$1,'Table 30 Data'!$W$87:$AQ$124,'Table 30'!AT$8,0)</f>
        <v>--</v>
      </c>
      <c r="T35" s="106" t="str">
        <f>VLOOKUP($J$1,'Table 30 Data'!$W$87:$AQ$124,'Table 30'!AU$8,0)</f>
        <v>--</v>
      </c>
      <c r="U35" s="111">
        <f t="shared" si="2"/>
        <v>5.4967012856049068E-2</v>
      </c>
      <c r="V35" s="111">
        <f t="shared" si="2"/>
        <v>0.27855929015614539</v>
      </c>
    </row>
    <row r="36" spans="1:22" ht="14.45" customHeight="1" x14ac:dyDescent="0.25">
      <c r="A36" s="644"/>
      <c r="B36" s="200" t="s">
        <v>4</v>
      </c>
      <c r="C36" s="246">
        <v>1</v>
      </c>
      <c r="D36" s="246">
        <f t="shared" si="3"/>
        <v>0.24710177611449052</v>
      </c>
      <c r="E36" s="246">
        <f>E18/$C18</f>
        <v>3.8086298603407572E-2</v>
      </c>
      <c r="F36" s="207" t="str">
        <f>VLOOKUP($J$1,'Table 30 Data'!$AS$87:$BM$124,'Table 30'!AG$8,0)</f>
        <v>--</v>
      </c>
      <c r="G36" s="246">
        <f t="shared" ref="G36:Q36" si="11">G18/$C18</f>
        <v>5.6182674452151367E-2</v>
      </c>
      <c r="H36" s="246">
        <f t="shared" si="11"/>
        <v>2.900865099004872E-2</v>
      </c>
      <c r="I36" s="246">
        <f t="shared" si="11"/>
        <v>1.9758308648145664E-2</v>
      </c>
      <c r="J36" s="246">
        <f t="shared" si="11"/>
        <v>0.44772632152101388</v>
      </c>
      <c r="K36" s="246">
        <f t="shared" si="11"/>
        <v>0.16047606857402916</v>
      </c>
      <c r="L36" s="246">
        <f t="shared" si="11"/>
        <v>4.3281362378554969E-2</v>
      </c>
      <c r="M36" s="246">
        <f t="shared" si="11"/>
        <v>5.4896606650169238E-2</v>
      </c>
      <c r="N36" s="246">
        <f t="shared" si="11"/>
        <v>2.2883067383451375E-2</v>
      </c>
      <c r="O36" s="246">
        <f t="shared" si="11"/>
        <v>1.9416982596434769E-2</v>
      </c>
      <c r="P36" s="246">
        <f t="shared" si="11"/>
        <v>0.20335312211752182</v>
      </c>
      <c r="Q36" s="246">
        <f t="shared" si="11"/>
        <v>3.6471094965847078E-2</v>
      </c>
      <c r="R36" s="246">
        <f t="shared" si="1"/>
        <v>0.16919816821685582</v>
      </c>
      <c r="S36" s="246">
        <f t="shared" si="1"/>
        <v>8.5024725821722158E-2</v>
      </c>
      <c r="T36" s="246">
        <f t="shared" si="1"/>
        <v>3.5920503537194379E-2</v>
      </c>
      <c r="U36" s="246">
        <f t="shared" si="2"/>
        <v>4.7135502379123846E-2</v>
      </c>
      <c r="V36" s="271">
        <f t="shared" si="2"/>
        <v>1.8762774330655548E-2</v>
      </c>
    </row>
    <row r="37" spans="1:22" x14ac:dyDescent="0.25">
      <c r="A37" s="644"/>
      <c r="B37" s="123" t="s">
        <v>3</v>
      </c>
      <c r="C37" s="111">
        <v>1</v>
      </c>
      <c r="D37" s="111">
        <f t="shared" si="3"/>
        <v>0.32289869801681043</v>
      </c>
      <c r="E37" s="111">
        <f t="shared" si="3"/>
        <v>4.8862824809097399E-2</v>
      </c>
      <c r="F37" s="111">
        <f t="shared" si="3"/>
        <v>2.5970993792232049E-2</v>
      </c>
      <c r="G37" s="111">
        <f t="shared" si="3"/>
        <v>4.5721859034225126E-2</v>
      </c>
      <c r="H37" s="111">
        <f t="shared" si="3"/>
        <v>3.4056199527550401E-2</v>
      </c>
      <c r="I37" s="111">
        <f t="shared" si="3"/>
        <v>3.2290007141679941E-2</v>
      </c>
      <c r="J37" s="111">
        <f t="shared" si="3"/>
        <v>0.44585919903312643</v>
      </c>
      <c r="K37" s="111">
        <f t="shared" si="3"/>
        <v>0.12558094819535243</v>
      </c>
      <c r="L37" s="111">
        <f t="shared" si="3"/>
        <v>4.366313245069494E-2</v>
      </c>
      <c r="M37" s="111">
        <f t="shared" si="3"/>
        <v>5.7855847937153218E-2</v>
      </c>
      <c r="N37" s="111">
        <f t="shared" si="3"/>
        <v>2.8967752568257978E-2</v>
      </c>
      <c r="O37" s="111">
        <f t="shared" si="3"/>
        <v>1.8318409053452729E-2</v>
      </c>
      <c r="P37" s="111">
        <f t="shared" si="3"/>
        <v>0.15852194693182442</v>
      </c>
      <c r="Q37" s="111">
        <f t="shared" si="3"/>
        <v>3.3476624732187002E-2</v>
      </c>
      <c r="R37" s="111">
        <f t="shared" si="1"/>
        <v>0.11156952150744383</v>
      </c>
      <c r="S37" s="111">
        <f t="shared" si="1"/>
        <v>6.3242322694061423E-2</v>
      </c>
      <c r="T37" s="111">
        <f t="shared" si="1"/>
        <v>3.5312860517497116E-2</v>
      </c>
      <c r="U37" s="111">
        <f t="shared" si="2"/>
        <v>5.3489809372081525E-2</v>
      </c>
      <c r="V37" s="268">
        <f t="shared" si="2"/>
        <v>1.571444267428446E-2</v>
      </c>
    </row>
    <row r="38" spans="1:22" x14ac:dyDescent="0.25">
      <c r="A38" s="645"/>
      <c r="B38" s="217" t="s">
        <v>1</v>
      </c>
      <c r="C38" s="249">
        <v>1</v>
      </c>
      <c r="D38" s="250">
        <f t="shared" si="3"/>
        <v>0.3165335115642875</v>
      </c>
      <c r="E38" s="250" t="s">
        <v>2</v>
      </c>
      <c r="F38" s="250" t="s">
        <v>2</v>
      </c>
      <c r="G38" s="250" t="s">
        <v>2</v>
      </c>
      <c r="H38" s="250" t="s">
        <v>2</v>
      </c>
      <c r="I38" s="250" t="s">
        <v>2</v>
      </c>
      <c r="J38" s="250">
        <f t="shared" si="3"/>
        <v>0.46335158387217112</v>
      </c>
      <c r="K38" s="250" t="s">
        <v>2</v>
      </c>
      <c r="L38" s="250" t="s">
        <v>2</v>
      </c>
      <c r="M38" s="250" t="s">
        <v>2</v>
      </c>
      <c r="N38" s="250" t="s">
        <v>2</v>
      </c>
      <c r="O38" s="250" t="s">
        <v>2</v>
      </c>
      <c r="P38" s="250">
        <f t="shared" si="3"/>
        <v>0.12658056919920418</v>
      </c>
      <c r="Q38" s="250" t="s">
        <v>2</v>
      </c>
      <c r="R38" s="250" t="s">
        <v>2</v>
      </c>
      <c r="S38" s="250" t="s">
        <v>2</v>
      </c>
      <c r="T38" s="250">
        <f t="shared" si="1"/>
        <v>5.1006629258890823E-2</v>
      </c>
      <c r="U38" s="250">
        <f t="shared" si="2"/>
        <v>4.2516048557572746E-2</v>
      </c>
      <c r="V38" s="273">
        <f t="shared" si="2"/>
        <v>1.1657547873663268E-5</v>
      </c>
    </row>
    <row r="40" spans="1:22" x14ac:dyDescent="0.25">
      <c r="A40" s="142" t="s">
        <v>625</v>
      </c>
    </row>
    <row r="41" spans="1:22" x14ac:dyDescent="0.25">
      <c r="A41" s="1" t="s">
        <v>742</v>
      </c>
    </row>
    <row r="43" spans="1:22" x14ac:dyDescent="0.25">
      <c r="A43" s="142" t="s">
        <v>618</v>
      </c>
    </row>
    <row r="44" spans="1:22" x14ac:dyDescent="0.25">
      <c r="A44" s="1" t="s">
        <v>822</v>
      </c>
    </row>
    <row r="45" spans="1:22" x14ac:dyDescent="0.25">
      <c r="A45" s="1" t="s">
        <v>826</v>
      </c>
    </row>
    <row r="46" spans="1:22" x14ac:dyDescent="0.25">
      <c r="A46" s="1" t="s">
        <v>823</v>
      </c>
    </row>
    <row r="47" spans="1:22" x14ac:dyDescent="0.25">
      <c r="A47" s="1" t="s">
        <v>824</v>
      </c>
    </row>
    <row r="48" spans="1:22" x14ac:dyDescent="0.25">
      <c r="A48" s="1" t="s">
        <v>825</v>
      </c>
    </row>
    <row r="50" spans="1:1" x14ac:dyDescent="0.25">
      <c r="A50" s="184" t="s">
        <v>616</v>
      </c>
    </row>
    <row r="73" spans="1:1" hidden="1" x14ac:dyDescent="0.25">
      <c r="A73" s="1" t="s">
        <v>31</v>
      </c>
    </row>
    <row r="74" spans="1:1" hidden="1" x14ac:dyDescent="0.25">
      <c r="A74" s="1" t="s">
        <v>32</v>
      </c>
    </row>
    <row r="75" spans="1:1" hidden="1" x14ac:dyDescent="0.25">
      <c r="A75" s="1" t="s">
        <v>33</v>
      </c>
    </row>
    <row r="76" spans="1:1" hidden="1" x14ac:dyDescent="0.25">
      <c r="A76" s="1" t="s">
        <v>34</v>
      </c>
    </row>
    <row r="77" spans="1:1" hidden="1" x14ac:dyDescent="0.25">
      <c r="A77" s="1" t="s">
        <v>35</v>
      </c>
    </row>
    <row r="78" spans="1:1" hidden="1" x14ac:dyDescent="0.25">
      <c r="A78" s="1" t="s">
        <v>36</v>
      </c>
    </row>
    <row r="79" spans="1:1" hidden="1" x14ac:dyDescent="0.25">
      <c r="A79" s="1" t="s">
        <v>37</v>
      </c>
    </row>
    <row r="80" spans="1:1" hidden="1" x14ac:dyDescent="0.25">
      <c r="A80" s="1" t="s">
        <v>38</v>
      </c>
    </row>
    <row r="81" spans="1:1" hidden="1" x14ac:dyDescent="0.25">
      <c r="A81" s="1" t="s">
        <v>39</v>
      </c>
    </row>
    <row r="82" spans="1:1" hidden="1" x14ac:dyDescent="0.25">
      <c r="A82" s="1" t="s">
        <v>40</v>
      </c>
    </row>
    <row r="83" spans="1:1" hidden="1" x14ac:dyDescent="0.25">
      <c r="A83" s="1" t="s">
        <v>41</v>
      </c>
    </row>
    <row r="84" spans="1:1" hidden="1" x14ac:dyDescent="0.25">
      <c r="A84" s="1" t="s">
        <v>42</v>
      </c>
    </row>
    <row r="85" spans="1:1" hidden="1" x14ac:dyDescent="0.25">
      <c r="A85" s="1" t="s">
        <v>43</v>
      </c>
    </row>
    <row r="86" spans="1:1" hidden="1" x14ac:dyDescent="0.25">
      <c r="A86" s="1" t="s">
        <v>44</v>
      </c>
    </row>
    <row r="87" spans="1:1" hidden="1" x14ac:dyDescent="0.25">
      <c r="A87" s="1" t="s">
        <v>45</v>
      </c>
    </row>
    <row r="88" spans="1:1" hidden="1" x14ac:dyDescent="0.25">
      <c r="A88" s="1" t="s">
        <v>46</v>
      </c>
    </row>
    <row r="89" spans="1:1" hidden="1" x14ac:dyDescent="0.25">
      <c r="A89" s="1" t="s">
        <v>47</v>
      </c>
    </row>
    <row r="90" spans="1:1" hidden="1" x14ac:dyDescent="0.25">
      <c r="A90" s="1" t="s">
        <v>48</v>
      </c>
    </row>
    <row r="91" spans="1:1" hidden="1" x14ac:dyDescent="0.25">
      <c r="A91" s="1" t="s">
        <v>49</v>
      </c>
    </row>
    <row r="92" spans="1:1" hidden="1" x14ac:dyDescent="0.25">
      <c r="A92" s="1" t="s">
        <v>50</v>
      </c>
    </row>
    <row r="93" spans="1:1" hidden="1" x14ac:dyDescent="0.25">
      <c r="A93" s="1" t="s">
        <v>51</v>
      </c>
    </row>
    <row r="94" spans="1:1" hidden="1" x14ac:dyDescent="0.25">
      <c r="A94" s="1" t="s">
        <v>52</v>
      </c>
    </row>
    <row r="95" spans="1:1" hidden="1" x14ac:dyDescent="0.25">
      <c r="A95" s="1" t="s">
        <v>53</v>
      </c>
    </row>
    <row r="96" spans="1:1" hidden="1" x14ac:dyDescent="0.25">
      <c r="A96" s="1" t="s">
        <v>54</v>
      </c>
    </row>
    <row r="97" spans="1:1" hidden="1" x14ac:dyDescent="0.25">
      <c r="A97" s="1" t="s">
        <v>55</v>
      </c>
    </row>
    <row r="98" spans="1:1" hidden="1" x14ac:dyDescent="0.25">
      <c r="A98" s="1" t="s">
        <v>56</v>
      </c>
    </row>
    <row r="99" spans="1:1" hidden="1" x14ac:dyDescent="0.25">
      <c r="A99" s="1" t="s">
        <v>57</v>
      </c>
    </row>
    <row r="100" spans="1:1" hidden="1" x14ac:dyDescent="0.25">
      <c r="A100" s="1" t="s">
        <v>58</v>
      </c>
    </row>
    <row r="101" spans="1:1" hidden="1" x14ac:dyDescent="0.25">
      <c r="A101" s="1" t="s">
        <v>59</v>
      </c>
    </row>
    <row r="102" spans="1:1" hidden="1" x14ac:dyDescent="0.25">
      <c r="A102" s="1" t="s">
        <v>60</v>
      </c>
    </row>
    <row r="103" spans="1:1" hidden="1" x14ac:dyDescent="0.25">
      <c r="A103" s="1" t="s">
        <v>61</v>
      </c>
    </row>
    <row r="104" spans="1:1" hidden="1" x14ac:dyDescent="0.25">
      <c r="A104" s="1" t="s">
        <v>62</v>
      </c>
    </row>
    <row r="105" spans="1:1" hidden="1" x14ac:dyDescent="0.25">
      <c r="A105" s="1" t="s">
        <v>63</v>
      </c>
    </row>
    <row r="106" spans="1:1" hidden="1" x14ac:dyDescent="0.25">
      <c r="A106" s="1" t="s">
        <v>64</v>
      </c>
    </row>
    <row r="107" spans="1:1" hidden="1" x14ac:dyDescent="0.25">
      <c r="A107" s="1" t="s">
        <v>65</v>
      </c>
    </row>
    <row r="108" spans="1:1" hidden="1" x14ac:dyDescent="0.25">
      <c r="A108" s="1" t="s">
        <v>66</v>
      </c>
    </row>
    <row r="109" spans="1:1" hidden="1" x14ac:dyDescent="0.25">
      <c r="A109" s="1" t="s">
        <v>67</v>
      </c>
    </row>
  </sheetData>
  <mergeCells count="20">
    <mergeCell ref="A6:A10"/>
    <mergeCell ref="A11:A15"/>
    <mergeCell ref="A16:A20"/>
    <mergeCell ref="V4:V5"/>
    <mergeCell ref="U4:U5"/>
    <mergeCell ref="R4:R5"/>
    <mergeCell ref="J1:K1"/>
    <mergeCell ref="A4:B5"/>
    <mergeCell ref="C4:C5"/>
    <mergeCell ref="E4:I4"/>
    <mergeCell ref="K4:O4"/>
    <mergeCell ref="V22:V23"/>
    <mergeCell ref="A24:A28"/>
    <mergeCell ref="A29:A33"/>
    <mergeCell ref="A34:A38"/>
    <mergeCell ref="A22:B23"/>
    <mergeCell ref="C22:C23"/>
    <mergeCell ref="E22:I22"/>
    <mergeCell ref="K22:O22"/>
    <mergeCell ref="U22:U23"/>
  </mergeCells>
  <dataValidations count="2">
    <dataValidation type="list" allowBlank="1" showInputMessage="1" showErrorMessage="1" sqref="J1:K1" xr:uid="{00000000-0002-0000-1F00-000000000000}">
      <formula1>$A$73:$A$109</formula1>
    </dataValidation>
    <dataValidation type="list" allowBlank="1" showInputMessage="1" showErrorMessage="1" sqref="WVO3 WLS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xr:uid="{00000000-0002-0000-1F00-000001000000}">
      <formula1>$A$79:$A$115</formula1>
    </dataValidation>
  </dataValidations>
  <hyperlinks>
    <hyperlink ref="J3" location="Contents!A1" display="Back" xr:uid="{00000000-0004-0000-1F00-000000000000}"/>
    <hyperlink ref="J2" location="'Table 30 Data'!A1" display="Go to Data" xr:uid="{00000000-0004-0000-1F00-000001000000}"/>
    <hyperlink ref="A50" location="Glossary!A1" display="Definition Glossay" xr:uid="{00000000-0004-0000-1F00-000002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3"/>
  <dimension ref="A1:BA101"/>
  <sheetViews>
    <sheetView workbookViewId="0">
      <pane ySplit="3" topLeftCell="A4" activePane="bottomLeft" state="frozen"/>
      <selection pane="bottomLeft" activeCell="J3" sqref="J3"/>
    </sheetView>
  </sheetViews>
  <sheetFormatPr defaultColWidth="8.85546875" defaultRowHeight="15" x14ac:dyDescent="0.25"/>
  <cols>
    <col min="1" max="2" width="8.7109375" style="1" customWidth="1"/>
    <col min="3" max="4" width="12.28515625" style="1" customWidth="1"/>
    <col min="5" max="7" width="10.42578125" style="1" customWidth="1"/>
    <col min="8" max="8" width="12.28515625" style="1" customWidth="1"/>
    <col min="9" max="12" width="10.42578125" style="1" customWidth="1"/>
    <col min="13" max="13" width="12.28515625" style="1" customWidth="1"/>
    <col min="14" max="18" width="10.42578125" style="1" customWidth="1"/>
    <col min="19" max="19" width="12.28515625" style="1" customWidth="1"/>
    <col min="20" max="22" width="10.42578125" style="1" customWidth="1"/>
    <col min="23" max="23" width="12.28515625" style="1" customWidth="1"/>
    <col min="24" max="25" width="10.42578125" style="1" customWidth="1"/>
    <col min="26" max="29" width="8.85546875" style="1"/>
    <col min="30" max="53" width="0" style="1" hidden="1" customWidth="1"/>
    <col min="54" max="16384" width="8.85546875" style="1"/>
  </cols>
  <sheetData>
    <row r="1" spans="1:53" s="2" customFormat="1" ht="15.75" x14ac:dyDescent="0.25">
      <c r="A1" s="571" t="s">
        <v>2759</v>
      </c>
      <c r="B1" s="16"/>
      <c r="C1" s="16"/>
      <c r="D1" s="16"/>
      <c r="E1" s="16"/>
      <c r="F1" s="16"/>
      <c r="G1" s="16"/>
      <c r="H1" s="16"/>
      <c r="I1" s="124" t="s">
        <v>68</v>
      </c>
      <c r="J1" s="638" t="s">
        <v>67</v>
      </c>
      <c r="K1" s="640"/>
    </row>
    <row r="2" spans="1:53" s="2" customFormat="1" x14ac:dyDescent="0.25">
      <c r="A2" s="189" t="s">
        <v>744</v>
      </c>
      <c r="B2" s="16"/>
      <c r="C2" s="16"/>
      <c r="D2" s="16"/>
      <c r="E2" s="16"/>
      <c r="F2" s="16"/>
      <c r="G2" s="16"/>
      <c r="J2" s="457" t="s">
        <v>452</v>
      </c>
      <c r="K2" s="153"/>
    </row>
    <row r="3" spans="1:53" s="2" customFormat="1" x14ac:dyDescent="0.25">
      <c r="A3" s="62"/>
      <c r="B3" s="16"/>
      <c r="C3" s="16"/>
      <c r="D3" s="16"/>
      <c r="E3" s="16"/>
      <c r="F3" s="16"/>
      <c r="G3" s="16"/>
      <c r="J3" s="155" t="s">
        <v>322</v>
      </c>
      <c r="K3" s="153"/>
    </row>
    <row r="4" spans="1:53" ht="28.15" customHeight="1" x14ac:dyDescent="0.25">
      <c r="A4" s="612"/>
      <c r="B4" s="642"/>
      <c r="C4" s="629" t="s">
        <v>603</v>
      </c>
      <c r="D4" s="211" t="s">
        <v>746</v>
      </c>
      <c r="E4" s="604" t="s">
        <v>745</v>
      </c>
      <c r="F4" s="605"/>
      <c r="G4" s="605"/>
      <c r="H4" s="629" t="s">
        <v>768</v>
      </c>
      <c r="I4" s="604" t="s">
        <v>749</v>
      </c>
      <c r="J4" s="605"/>
      <c r="K4" s="605"/>
      <c r="L4" s="605"/>
      <c r="M4" s="629" t="s">
        <v>761</v>
      </c>
      <c r="N4" s="612" t="s">
        <v>754</v>
      </c>
      <c r="O4" s="641"/>
      <c r="P4" s="641"/>
      <c r="Q4" s="641"/>
      <c r="R4" s="642"/>
      <c r="S4" s="629" t="s">
        <v>767</v>
      </c>
      <c r="T4" s="604" t="s">
        <v>760</v>
      </c>
      <c r="U4" s="605"/>
      <c r="V4" s="605"/>
      <c r="W4" s="629" t="s">
        <v>764</v>
      </c>
      <c r="X4" s="604" t="s">
        <v>765</v>
      </c>
      <c r="Y4" s="653"/>
    </row>
    <row r="5" spans="1:53" ht="43.15" customHeight="1" x14ac:dyDescent="0.25">
      <c r="A5" s="612"/>
      <c r="B5" s="642"/>
      <c r="C5" s="629"/>
      <c r="D5" s="211"/>
      <c r="E5" s="223" t="s">
        <v>747</v>
      </c>
      <c r="F5" s="223" t="s">
        <v>112</v>
      </c>
      <c r="G5" s="223" t="s">
        <v>748</v>
      </c>
      <c r="H5" s="608"/>
      <c r="I5" s="223" t="s">
        <v>750</v>
      </c>
      <c r="J5" s="223" t="s">
        <v>751</v>
      </c>
      <c r="K5" s="223" t="s">
        <v>752</v>
      </c>
      <c r="L5" s="223" t="s">
        <v>753</v>
      </c>
      <c r="M5" s="608"/>
      <c r="N5" s="223" t="s">
        <v>755</v>
      </c>
      <c r="O5" s="223" t="s">
        <v>756</v>
      </c>
      <c r="P5" s="223" t="s">
        <v>757</v>
      </c>
      <c r="Q5" s="223" t="s">
        <v>758</v>
      </c>
      <c r="R5" s="223" t="s">
        <v>759</v>
      </c>
      <c r="S5" s="629"/>
      <c r="T5" s="223" t="s">
        <v>762</v>
      </c>
      <c r="U5" s="223" t="s">
        <v>456</v>
      </c>
      <c r="V5" s="223" t="s">
        <v>763</v>
      </c>
      <c r="W5" s="629"/>
      <c r="X5" s="223" t="s">
        <v>766</v>
      </c>
      <c r="Y5" s="492" t="s">
        <v>769</v>
      </c>
    </row>
    <row r="6" spans="1:53" ht="14.45" customHeight="1" x14ac:dyDescent="0.25">
      <c r="A6" s="651" t="s">
        <v>110</v>
      </c>
      <c r="B6" s="488">
        <v>1991</v>
      </c>
      <c r="C6" s="485">
        <f>VLOOKUP($J$1,'Table 31 Data'!$A$4:$X$41,'Table 31'!AD$6,0)</f>
        <v>6679699</v>
      </c>
      <c r="D6" s="485">
        <f>VLOOKUP($J$1,'Table 31 Data'!$A$4:$X$41,'Table 31'!AE$6,0)</f>
        <v>5333580</v>
      </c>
      <c r="E6" s="485" t="str">
        <f>VLOOKUP($J$1,'Table 31 Data'!$A$4:$X$41,'Table 31'!AF$6,0)</f>
        <v>--</v>
      </c>
      <c r="F6" s="485">
        <f>VLOOKUP($J$1,'Table 31 Data'!$A$4:$X$41,'Table 31'!AG$6,0)</f>
        <v>256470</v>
      </c>
      <c r="G6" s="485" t="str">
        <f>VLOOKUP($J$1,'Table 31 Data'!$A$4:$X$41,'Table 31'!AH$6,0)</f>
        <v>--</v>
      </c>
      <c r="H6" s="485" t="str">
        <f>VLOOKUP($J$1,'Table 31 Data'!$A$4:$X$41,'Table 31'!AI$6,0)</f>
        <v>--</v>
      </c>
      <c r="I6" s="485" t="str">
        <f>VLOOKUP($J$1,'Table 31 Data'!$A$4:$X$41,'Table 31'!AJ$6,0)</f>
        <v>--</v>
      </c>
      <c r="J6" s="485" t="str">
        <f>VLOOKUP($J$1,'Table 31 Data'!$A$4:$X$41,'Table 31'!AK$6,0)</f>
        <v>--</v>
      </c>
      <c r="K6" s="485" t="str">
        <f>VLOOKUP($J$1,'Table 31 Data'!$A$4:$X$41,'Table 31'!AL$6,0)</f>
        <v>--</v>
      </c>
      <c r="L6" s="485" t="str">
        <f>VLOOKUP($J$1,'Table 31 Data'!$A$4:$X$41,'Table 31'!AM$6,0)</f>
        <v>--</v>
      </c>
      <c r="M6" s="485" t="str">
        <f>VLOOKUP($J$1,'Table 31 Data'!$A$4:$X$41,'Table 31'!AN$6,0)</f>
        <v>--</v>
      </c>
      <c r="N6" s="485">
        <f>VLOOKUP($J$1,'Table 31 Data'!$A$4:$X$41,'Table 31'!AO$6,0)</f>
        <v>347091</v>
      </c>
      <c r="O6" s="485">
        <f>VLOOKUP($J$1,'Table 31 Data'!$A$4:$X$41,'Table 31'!AP$6,0)</f>
        <v>87816</v>
      </c>
      <c r="P6" s="485">
        <f>VLOOKUP($J$1,'Table 31 Data'!$A$4:$X$41,'Table 31'!AQ$6,0)</f>
        <v>85738</v>
      </c>
      <c r="Q6" s="485">
        <f>VLOOKUP($J$1,'Table 31 Data'!$A$4:$X$41,'Table 31'!AR$6,0)</f>
        <v>56579</v>
      </c>
      <c r="R6" s="485" t="str">
        <f>VLOOKUP($J$1,'Table 31 Data'!$A$4:$X$41,'Table 31'!AS$6,0)</f>
        <v>--</v>
      </c>
      <c r="S6" s="485" t="str">
        <f>VLOOKUP($J$1,'Table 31 Data'!$A$4:$X$41,'Table 31'!AT$6,0)</f>
        <v>--</v>
      </c>
      <c r="T6" s="485">
        <f>VLOOKUP($J$1,'Table 31 Data'!$A$4:$X$41,'Table 31'!AU$6,0)</f>
        <v>163635</v>
      </c>
      <c r="U6" s="485">
        <f>VLOOKUP($J$1,'Table 31 Data'!$A$4:$X$41,'Table 31'!AV$6,0)</f>
        <v>290968</v>
      </c>
      <c r="V6" s="485">
        <f>VLOOKUP($J$1,'Table 31 Data'!$A$4:$X$41,'Table 31'!AW$6,0)</f>
        <v>80613</v>
      </c>
      <c r="W6" s="485" t="str">
        <f>VLOOKUP($J$1,'Table 31 Data'!$A$4:$X$41,'Table 31'!AX$6,0)</f>
        <v>--</v>
      </c>
      <c r="X6" s="485" t="str">
        <f>VLOOKUP($J$1,'Table 31 Data'!$A$4:$X$41,'Table 31'!AY$6,0)</f>
        <v>--</v>
      </c>
      <c r="Y6" s="493" t="str">
        <f>VLOOKUP($J$1,'Table 31 Data'!$A$4:$X$41,'Table 31'!AZ$6,0)</f>
        <v>--</v>
      </c>
      <c r="AD6" s="1">
        <v>2</v>
      </c>
      <c r="AE6" s="1">
        <v>3</v>
      </c>
      <c r="AF6" s="1">
        <v>4</v>
      </c>
      <c r="AG6" s="1">
        <v>5</v>
      </c>
      <c r="AH6" s="1">
        <v>6</v>
      </c>
      <c r="AI6" s="1">
        <v>7</v>
      </c>
      <c r="AJ6" s="1">
        <v>8</v>
      </c>
      <c r="AK6" s="1">
        <v>9</v>
      </c>
      <c r="AL6" s="1">
        <v>10</v>
      </c>
      <c r="AM6" s="1">
        <v>11</v>
      </c>
      <c r="AN6" s="1">
        <v>12</v>
      </c>
      <c r="AO6" s="1">
        <v>13</v>
      </c>
      <c r="AP6" s="1">
        <v>14</v>
      </c>
      <c r="AQ6" s="1">
        <v>15</v>
      </c>
      <c r="AR6" s="1">
        <v>16</v>
      </c>
      <c r="AS6" s="1">
        <v>17</v>
      </c>
      <c r="AT6" s="1">
        <v>18</v>
      </c>
      <c r="AU6" s="1">
        <v>19</v>
      </c>
      <c r="AV6" s="1">
        <v>20</v>
      </c>
      <c r="AW6" s="1">
        <v>21</v>
      </c>
      <c r="AX6" s="1">
        <v>22</v>
      </c>
      <c r="AY6" s="1">
        <v>23</v>
      </c>
      <c r="AZ6" s="1">
        <v>24</v>
      </c>
      <c r="BA6" s="1">
        <v>25</v>
      </c>
    </row>
    <row r="7" spans="1:53" x14ac:dyDescent="0.25">
      <c r="A7" s="651"/>
      <c r="B7" s="487">
        <v>2001</v>
      </c>
      <c r="C7" s="486">
        <f>VLOOKUP($J$1,'Table 31 Data'!$Z$4:$AW$41,'Table 31'!AD$6,0)</f>
        <v>7172089</v>
      </c>
      <c r="D7" s="486">
        <f>VLOOKUP($J$1,'Table 31 Data'!$Z$4:$AW$41,'Table 31'!AE$6,0)</f>
        <v>5103203</v>
      </c>
      <c r="E7" s="486">
        <f>VLOOKUP($J$1,'Table 31 Data'!$Z$4:$AW$41,'Table 31'!AF$6,0)</f>
        <v>4287861</v>
      </c>
      <c r="F7" s="486">
        <f>VLOOKUP($J$1,'Table 31 Data'!$Z$4:$AW$41,'Table 31'!AG$6,0)</f>
        <v>220488</v>
      </c>
      <c r="G7" s="486">
        <f>VLOOKUP($J$1,'Table 31 Data'!$Z$4:$AW$41,'Table 31'!AH$6,0)</f>
        <v>594854</v>
      </c>
      <c r="H7" s="486">
        <f>VLOOKUP($J$1,'Table 31 Data'!$Z$4:$AW$41,'Table 31'!AI$6,0)</f>
        <v>226109</v>
      </c>
      <c r="I7" s="486">
        <f>VLOOKUP($J$1,'Table 31 Data'!$Z$4:$AW$41,'Table 31'!AJ$6,0)</f>
        <v>70928</v>
      </c>
      <c r="J7" s="486">
        <f>VLOOKUP($J$1,'Table 31 Data'!$Z$4:$AW$41,'Table 31'!AK$6,0)</f>
        <v>34180</v>
      </c>
      <c r="K7" s="486">
        <f>VLOOKUP($J$1,'Table 31 Data'!$Z$4:$AW$41,'Table 31'!AL$6,0)</f>
        <v>59944</v>
      </c>
      <c r="L7" s="486">
        <f>VLOOKUP($J$1,'Table 31 Data'!$Z$4:$AW$41,'Table 31'!AM$6,0)</f>
        <v>61057</v>
      </c>
      <c r="M7" s="486">
        <f>VLOOKUP($J$1,'Table 31 Data'!$Z$4:$AW$41,'Table 31'!AN$6,0)</f>
        <v>946894</v>
      </c>
      <c r="N7" s="486">
        <f>VLOOKUP($J$1,'Table 31 Data'!$Z$4:$AW$41,'Table 31'!AO$6,0)</f>
        <v>436993</v>
      </c>
      <c r="O7" s="486">
        <f>VLOOKUP($J$1,'Table 31 Data'!$Z$4:$AW$41,'Table 31'!AP$6,0)</f>
        <v>142749</v>
      </c>
      <c r="P7" s="486">
        <f>VLOOKUP($J$1,'Table 31 Data'!$Z$4:$AW$41,'Table 31'!AQ$6,0)</f>
        <v>153893</v>
      </c>
      <c r="Q7" s="486">
        <f>VLOOKUP($J$1,'Table 31 Data'!$Z$4:$AW$41,'Table 31'!AR$6,0)</f>
        <v>80201</v>
      </c>
      <c r="R7" s="486">
        <f>VLOOKUP($J$1,'Table 31 Data'!$Z$4:$AW$41,'Table 31'!AS$6,0)</f>
        <v>133058</v>
      </c>
      <c r="S7" s="486">
        <f>VLOOKUP($J$1,'Table 31 Data'!$Z$4:$AW$41,'Table 31'!AT$6,0)</f>
        <v>782849</v>
      </c>
      <c r="T7" s="486">
        <f>VLOOKUP($J$1,'Table 31 Data'!$Z$4:$AW$41,'Table 31'!AU$6,0)</f>
        <v>378933</v>
      </c>
      <c r="U7" s="486">
        <f>VLOOKUP($J$1,'Table 31 Data'!$Z$4:$AW$41,'Table 31'!AV$6,0)</f>
        <v>343567</v>
      </c>
      <c r="V7" s="486">
        <f>VLOOKUP($J$1,'Table 31 Data'!$Z$4:$AW$41,'Table 31'!AW$6,0)</f>
        <v>60349</v>
      </c>
      <c r="W7" s="486">
        <f>VLOOKUP($J$1,'Table 31 Data'!$Z$4:$AW$41,'Table 31'!AX$6,0)</f>
        <v>113034</v>
      </c>
      <c r="X7" s="486" t="str">
        <f>VLOOKUP($J$1,'Table 31 Data'!$Z$4:$AW$41,'Table 31'!AY$6,0)</f>
        <v>--</v>
      </c>
      <c r="Y7" s="494">
        <f>VLOOKUP($J$1,'Table 31 Data'!$Z$4:$AW$41,'Table 31'!AZ$6,0)</f>
        <v>113034</v>
      </c>
    </row>
    <row r="8" spans="1:53" x14ac:dyDescent="0.25">
      <c r="A8" s="651"/>
      <c r="B8" s="488">
        <v>2011</v>
      </c>
      <c r="C8" s="485">
        <f>VLOOKUP($J$1,'Table 31 Data'!$AY$4:$BV$41,'Table 31'!AD$6,0)</f>
        <v>8173941</v>
      </c>
      <c r="D8" s="485">
        <f>VLOOKUP($J$1,'Table 31 Data'!$AY$4:$BV$41,'Table 31'!AE$6,0)</f>
        <v>4887435</v>
      </c>
      <c r="E8" s="485">
        <f>VLOOKUP($J$1,'Table 31 Data'!$AY$4:$BV$41,'Table 31'!AF$6,0)</f>
        <v>3669284</v>
      </c>
      <c r="F8" s="485">
        <f>VLOOKUP($J$1,'Table 31 Data'!$AY$4:$BV$41,'Table 31'!AG$6,0)</f>
        <v>175974</v>
      </c>
      <c r="G8" s="485">
        <f>VLOOKUP($J$1,'Table 31 Data'!$AY$4:$BV$41,'Table 31'!AH$6,0)</f>
        <v>1042177</v>
      </c>
      <c r="H8" s="485">
        <f>VLOOKUP($J$1,'Table 31 Data'!$AY$4:$BV$41,'Table 31'!AI$6,0)</f>
        <v>405279</v>
      </c>
      <c r="I8" s="485">
        <f>VLOOKUP($J$1,'Table 31 Data'!$AY$4:$BV$41,'Table 31'!AJ$6,0)</f>
        <v>119425</v>
      </c>
      <c r="J8" s="485">
        <f>VLOOKUP($J$1,'Table 31 Data'!$AY$4:$BV$41,'Table 31'!AK$6,0)</f>
        <v>65479</v>
      </c>
      <c r="K8" s="485">
        <f>VLOOKUP($J$1,'Table 31 Data'!$AY$4:$BV$41,'Table 31'!AL$6,0)</f>
        <v>101500</v>
      </c>
      <c r="L8" s="485">
        <f>VLOOKUP($J$1,'Table 31 Data'!$AY$4:$BV$41,'Table 31'!AM$6,0)</f>
        <v>118875</v>
      </c>
      <c r="M8" s="485">
        <f>VLOOKUP($J$1,'Table 31 Data'!$AY$4:$BV$41,'Table 31'!AN$6,0)</f>
        <v>1511546</v>
      </c>
      <c r="N8" s="485">
        <f>VLOOKUP($J$1,'Table 31 Data'!$AY$4:$BV$41,'Table 31'!AO$6,0)</f>
        <v>542857</v>
      </c>
      <c r="O8" s="485">
        <f>VLOOKUP($J$1,'Table 31 Data'!$AY$4:$BV$41,'Table 31'!AP$6,0)</f>
        <v>223797</v>
      </c>
      <c r="P8" s="485">
        <f>VLOOKUP($J$1,'Table 31 Data'!$AY$4:$BV$41,'Table 31'!AQ$6,0)</f>
        <v>222127</v>
      </c>
      <c r="Q8" s="485">
        <f>VLOOKUP($J$1,'Table 31 Data'!$AY$4:$BV$41,'Table 31'!AR$6,0)</f>
        <v>124250</v>
      </c>
      <c r="R8" s="485">
        <f>VLOOKUP($J$1,'Table 31 Data'!$AY$4:$BV$41,'Table 31'!AS$6,0)</f>
        <v>398515</v>
      </c>
      <c r="S8" s="485">
        <f>VLOOKUP($J$1,'Table 31 Data'!$AY$4:$BV$41,'Table 31'!AT$6,0)</f>
        <v>1088640</v>
      </c>
      <c r="T8" s="485">
        <f>VLOOKUP($J$1,'Table 31 Data'!$AY$4:$BV$41,'Table 31'!AU$6,0)</f>
        <v>573931</v>
      </c>
      <c r="U8" s="485">
        <f>VLOOKUP($J$1,'Table 31 Data'!$AY$4:$BV$41,'Table 31'!AV$6,0)</f>
        <v>344597</v>
      </c>
      <c r="V8" s="485">
        <f>VLOOKUP($J$1,'Table 31 Data'!$AY$4:$BV$41,'Table 31'!AW$6,0)</f>
        <v>170112</v>
      </c>
      <c r="W8" s="485">
        <f>VLOOKUP($J$1,'Table 31 Data'!$AY$4:$BV$41,'Table 31'!AX$6,0)</f>
        <v>281041</v>
      </c>
      <c r="X8" s="485">
        <f>VLOOKUP($J$1,'Table 31 Data'!$AY$4:$BV$41,'Table 31'!AY$6,0)</f>
        <v>106020</v>
      </c>
      <c r="Y8" s="493">
        <f>VLOOKUP($J$1,'Table 31 Data'!$AY$4:$BV$41,'Table 31'!AZ$6,0)</f>
        <v>175021</v>
      </c>
    </row>
    <row r="9" spans="1:53" s="449" customFormat="1" x14ac:dyDescent="0.25">
      <c r="A9" s="652"/>
      <c r="B9" s="490">
        <v>2021</v>
      </c>
      <c r="C9" s="489">
        <f>VLOOKUP($J$1,'Table 31 Data'!$BX$4:$CU$41,'Table 31'!AD$6,0)</f>
        <v>8799729</v>
      </c>
      <c r="D9" s="489">
        <f>VLOOKUP($J$1,'Table 31 Data'!$BX$4:$CU$41,'Table 31'!AE$6,0)</f>
        <v>4731172</v>
      </c>
      <c r="E9" s="489">
        <f>VLOOKUP($J$1,'Table 31 Data'!$BX$4:$CU$41,'Table 31'!AF$6,0)</f>
        <v>3239281</v>
      </c>
      <c r="F9" s="489">
        <f>VLOOKUP($J$1,'Table 31 Data'!$BX$4:$CU$41,'Table 31'!AG$6,0)</f>
        <v>156333</v>
      </c>
      <c r="G9" s="489">
        <f>VLOOKUP($J$1,'Table 31 Data'!$BX$4:$CU$41,'Table 31'!AH$6,0)</f>
        <v>1335558</v>
      </c>
      <c r="H9" s="489">
        <f>VLOOKUP($J$1,'Table 31 Data'!$BX$4:$CU$41,'Table 31'!AI$6,0)</f>
        <v>505774</v>
      </c>
      <c r="I9" s="489">
        <f>VLOOKUP($J$1,'Table 31 Data'!$BX$4:$CU$41,'Table 31'!AJ$6,0)</f>
        <v>132555</v>
      </c>
      <c r="J9" s="489">
        <f>VLOOKUP($J$1,'Table 31 Data'!$BX$4:$CU$41,'Table 31'!AK$6,0)</f>
        <v>77340</v>
      </c>
      <c r="K9" s="489">
        <f>VLOOKUP($J$1,'Table 31 Data'!$BX$4:$CU$41,'Table 31'!AL$6,0)</f>
        <v>125188</v>
      </c>
      <c r="L9" s="489">
        <f>VLOOKUP($J$1,'Table 31 Data'!$BX$4:$CU$41,'Table 31'!AM$6,0)</f>
        <v>170691</v>
      </c>
      <c r="M9" s="489">
        <f>VLOOKUP($J$1,'Table 31 Data'!$BX$4:$CU$41,'Table 31'!AN$6,0)</f>
        <v>1817640</v>
      </c>
      <c r="N9" s="489">
        <f>VLOOKUP($J$1,'Table 31 Data'!$BX$4:$CU$41,'Table 31'!AO$6,0)</f>
        <v>656272</v>
      </c>
      <c r="O9" s="489">
        <f>VLOOKUP($J$1,'Table 31 Data'!$BX$4:$CU$41,'Table 31'!AP$6,0)</f>
        <v>290549</v>
      </c>
      <c r="P9" s="489">
        <f>VLOOKUP($J$1,'Table 31 Data'!$BX$4:$CU$41,'Table 31'!AQ$6,0)</f>
        <v>322054</v>
      </c>
      <c r="Q9" s="489">
        <f>VLOOKUP($J$1,'Table 31 Data'!$BX$4:$CU$41,'Table 31'!AR$6,0)</f>
        <v>147520</v>
      </c>
      <c r="R9" s="489">
        <f>VLOOKUP($J$1,'Table 31 Data'!$BX$4:$CU$41,'Table 31'!AS$6,0)</f>
        <v>401245</v>
      </c>
      <c r="S9" s="489">
        <f>VLOOKUP($J$1,'Table 31 Data'!$BX$4:$CU$41,'Table 31'!AT$6,0)</f>
        <v>1188375</v>
      </c>
      <c r="T9" s="489">
        <f>VLOOKUP($J$1,'Table 31 Data'!$BX$4:$CU$41,'Table 31'!AU$6,0)</f>
        <v>697054</v>
      </c>
      <c r="U9" s="489">
        <f>VLOOKUP($J$1,'Table 31 Data'!$BX$4:$CU$41,'Table 31'!AV$6,0)</f>
        <v>345405</v>
      </c>
      <c r="V9" s="489">
        <f>VLOOKUP($J$1,'Table 31 Data'!$BX$4:$CU$41,'Table 31'!AW$6,0)</f>
        <v>145916</v>
      </c>
      <c r="W9" s="489">
        <f>VLOOKUP($J$1,'Table 31 Data'!$BX$4:$CU$41,'Table 31'!AX$6,0)</f>
        <v>556768</v>
      </c>
      <c r="X9" s="489">
        <f>VLOOKUP($J$1,'Table 31 Data'!$BX$4:$CU$41,'Table 31'!AY$6,0)</f>
        <v>139791</v>
      </c>
      <c r="Y9" s="495">
        <f>VLOOKUP($J$1,'Table 31 Data'!$BX$4:$CU$41,'Table 31'!AZ$6,0)</f>
        <v>416977</v>
      </c>
    </row>
    <row r="10" spans="1:53" ht="14.45" customHeight="1" x14ac:dyDescent="0.25">
      <c r="A10" s="650" t="s">
        <v>71</v>
      </c>
      <c r="B10" s="488">
        <v>1991</v>
      </c>
      <c r="C10" s="491">
        <f>VLOOKUP($J$1,'Table 31 Data'!$A$45:$X$82,'Table 31'!AD$6,0)</f>
        <v>3205596</v>
      </c>
      <c r="D10" s="491">
        <f>VLOOKUP($J$1,'Table 31 Data'!$A$45:$X$82,'Table 31'!AE$6,0)</f>
        <v>2546374</v>
      </c>
      <c r="E10" s="491" t="str">
        <f>VLOOKUP($J$1,'Table 31 Data'!$A$45:$X$82,'Table 31'!AF$6,0)</f>
        <v>--</v>
      </c>
      <c r="F10" s="491">
        <f>VLOOKUP($J$1,'Table 31 Data'!$A$45:$X$82,'Table 31'!AG$6,0)</f>
        <v>119583</v>
      </c>
      <c r="G10" s="491" t="str">
        <f>VLOOKUP($J$1,'Table 31 Data'!$A$45:$X$82,'Table 31'!AH$6,0)</f>
        <v>--</v>
      </c>
      <c r="H10" s="491" t="str">
        <f>VLOOKUP($J$1,'Table 31 Data'!$A$45:$X$82,'Table 31'!AI$6,0)</f>
        <v>--</v>
      </c>
      <c r="I10" s="491" t="str">
        <f>VLOOKUP($J$1,'Table 31 Data'!$A$45:$X$82,'Table 31'!AJ$6,0)</f>
        <v>--</v>
      </c>
      <c r="J10" s="491" t="str">
        <f>VLOOKUP($J$1,'Table 31 Data'!$A$45:$X$82,'Table 31'!AK$6,0)</f>
        <v>--</v>
      </c>
      <c r="K10" s="491" t="str">
        <f>VLOOKUP($J$1,'Table 31 Data'!$A$45:$X$82,'Table 31'!AL$6,0)</f>
        <v>--</v>
      </c>
      <c r="L10" s="491" t="str">
        <f>VLOOKUP($J$1,'Table 31 Data'!$A$45:$X$82,'Table 31'!AM$6,0)</f>
        <v>--</v>
      </c>
      <c r="M10" s="491" t="str">
        <f>VLOOKUP($J$1,'Table 31 Data'!$A$45:$X$82,'Table 31'!AN$6,0)</f>
        <v>--</v>
      </c>
      <c r="N10" s="491">
        <f>VLOOKUP($J$1,'Table 31 Data'!$A$45:$X$82,'Table 31'!AO$6,0)</f>
        <v>173646</v>
      </c>
      <c r="O10" s="491">
        <f>VLOOKUP($J$1,'Table 31 Data'!$A$45:$X$82,'Table 31'!AP$6,0)</f>
        <v>45904</v>
      </c>
      <c r="P10" s="491">
        <f>VLOOKUP($J$1,'Table 31 Data'!$A$45:$X$82,'Table 31'!AQ$6,0)</f>
        <v>44256</v>
      </c>
      <c r="Q10" s="491">
        <f>VLOOKUP($J$1,'Table 31 Data'!$A$45:$X$82,'Table 31'!AR$6,0)</f>
        <v>27298</v>
      </c>
      <c r="R10" s="491" t="str">
        <f>VLOOKUP($J$1,'Table 31 Data'!$A$45:$X$82,'Table 31'!AS$6,0)</f>
        <v>--</v>
      </c>
      <c r="S10" s="491" t="str">
        <f>VLOOKUP($J$1,'Table 31 Data'!$A$45:$X$82,'Table 31'!AT$6,0)</f>
        <v>--</v>
      </c>
      <c r="T10" s="491">
        <f>VLOOKUP($J$1,'Table 31 Data'!$A$45:$X$82,'Table 31'!AU$6,0)</f>
        <v>79941</v>
      </c>
      <c r="U10" s="491">
        <f>VLOOKUP($J$1,'Table 31 Data'!$A$45:$X$82,'Table 31'!AV$6,0)</f>
        <v>134446</v>
      </c>
      <c r="V10" s="491">
        <f>VLOOKUP($J$1,'Table 31 Data'!$A$45:$X$82,'Table 31'!AW$6,0)</f>
        <v>38398</v>
      </c>
      <c r="W10" s="491" t="str">
        <f>VLOOKUP($J$1,'Table 31 Data'!$A$45:$X$82,'Table 31'!AX$6,0)</f>
        <v>--</v>
      </c>
      <c r="X10" s="491" t="str">
        <f>VLOOKUP($J$1,'Table 31 Data'!$A$45:$X$82,'Table 31'!AY$6,0)</f>
        <v>--</v>
      </c>
      <c r="Y10" s="496" t="str">
        <f>VLOOKUP($J$1,'Table 31 Data'!$A$45:$X$82,'Table 31'!AZ$6,0)</f>
        <v>--</v>
      </c>
    </row>
    <row r="11" spans="1:53" x14ac:dyDescent="0.25">
      <c r="A11" s="651"/>
      <c r="B11" s="487">
        <v>2001</v>
      </c>
      <c r="C11" s="486">
        <f>VLOOKUP($J$1,'Table 31 Data'!$Z$45:$AW$82,'Table 31'!AD$6,0)</f>
        <v>3468791</v>
      </c>
      <c r="D11" s="486">
        <f>VLOOKUP($J$1,'Table 31 Data'!$Z$45:$AW$82,'Table 31'!AE$6,0)</f>
        <v>2474254</v>
      </c>
      <c r="E11" s="486">
        <f>VLOOKUP($J$1,'Table 31 Data'!$Z$45:$AW$82,'Table 31'!AF$6,0)</f>
        <v>2094297</v>
      </c>
      <c r="F11" s="486">
        <f>VLOOKUP($J$1,'Table 31 Data'!$Z$45:$AW$82,'Table 31'!AG$6,0)</f>
        <v>103236</v>
      </c>
      <c r="G11" s="486">
        <f>VLOOKUP($J$1,'Table 31 Data'!$Z$45:$AW$82,'Table 31'!AH$6,0)</f>
        <v>276721</v>
      </c>
      <c r="H11" s="486">
        <f>VLOOKUP($J$1,'Table 31 Data'!$Z$45:$AW$82,'Table 31'!AI$6,0)</f>
        <v>109104</v>
      </c>
      <c r="I11" s="486">
        <f>VLOOKUP($J$1,'Table 31 Data'!$Z$45:$AW$82,'Table 31'!AJ$6,0)</f>
        <v>33765</v>
      </c>
      <c r="J11" s="486">
        <f>VLOOKUP($J$1,'Table 31 Data'!$Z$45:$AW$82,'Table 31'!AK$6,0)</f>
        <v>16330</v>
      </c>
      <c r="K11" s="486">
        <f>VLOOKUP($J$1,'Table 31 Data'!$Z$45:$AW$82,'Table 31'!AL$6,0)</f>
        <v>30017</v>
      </c>
      <c r="L11" s="486">
        <f>VLOOKUP($J$1,'Table 31 Data'!$Z$45:$AW$82,'Table 31'!AM$6,0)</f>
        <v>28992</v>
      </c>
      <c r="M11" s="486">
        <f>VLOOKUP($J$1,'Table 31 Data'!$Z$45:$AW$82,'Table 31'!AN$6,0)</f>
        <v>475538</v>
      </c>
      <c r="N11" s="486">
        <f>VLOOKUP($J$1,'Table 31 Data'!$Z$45:$AW$82,'Table 31'!AO$6,0)</f>
        <v>215812</v>
      </c>
      <c r="O11" s="486">
        <f>VLOOKUP($J$1,'Table 31 Data'!$Z$45:$AW$82,'Table 31'!AP$6,0)</f>
        <v>73550</v>
      </c>
      <c r="P11" s="486">
        <f>VLOOKUP($J$1,'Table 31 Data'!$Z$45:$AW$82,'Table 31'!AQ$6,0)</f>
        <v>76752</v>
      </c>
      <c r="Q11" s="486">
        <f>VLOOKUP($J$1,'Table 31 Data'!$Z$45:$AW$82,'Table 31'!AR$6,0)</f>
        <v>37657</v>
      </c>
      <c r="R11" s="486">
        <f>VLOOKUP($J$1,'Table 31 Data'!$Z$45:$AW$82,'Table 31'!AS$6,0)</f>
        <v>71767</v>
      </c>
      <c r="S11" s="486">
        <f>VLOOKUP($J$1,'Table 31 Data'!$Z$45:$AW$82,'Table 31'!AT$6,0)</f>
        <v>358758</v>
      </c>
      <c r="T11" s="486">
        <f>VLOOKUP($J$1,'Table 31 Data'!$Z$45:$AW$82,'Table 31'!AU$6,0)</f>
        <v>178696</v>
      </c>
      <c r="U11" s="486">
        <f>VLOOKUP($J$1,'Table 31 Data'!$Z$45:$AW$82,'Table 31'!AV$6,0)</f>
        <v>152085</v>
      </c>
      <c r="V11" s="486">
        <f>VLOOKUP($J$1,'Table 31 Data'!$Z$45:$AW$82,'Table 31'!AW$6,0)</f>
        <v>27977</v>
      </c>
      <c r="W11" s="486">
        <f>VLOOKUP($J$1,'Table 31 Data'!$Z$45:$AW$82,'Table 31'!AX$6,0)</f>
        <v>51137</v>
      </c>
      <c r="X11" s="486" t="str">
        <f>VLOOKUP($J$1,'Table 31 Data'!$Z$45:$AW$82,'Table 31'!AY$6,0)</f>
        <v>--</v>
      </c>
      <c r="Y11" s="494">
        <f>VLOOKUP($J$1,'Table 31 Data'!$Z$45:$AW$82,'Table 31'!AZ$6,0)</f>
        <v>51137</v>
      </c>
    </row>
    <row r="12" spans="1:53" x14ac:dyDescent="0.25">
      <c r="A12" s="651"/>
      <c r="B12" s="488">
        <v>2011</v>
      </c>
      <c r="C12" s="485">
        <f>VLOOKUP($J$1,'Table 31 Data'!$AY$45:$BV$82,'Table 31'!AD$6,0)</f>
        <v>4033289</v>
      </c>
      <c r="D12" s="485">
        <f>VLOOKUP($J$1,'Table 31 Data'!$AY$45:$BV$82,'Table 31'!AE$6,0)</f>
        <v>2414797</v>
      </c>
      <c r="E12" s="485">
        <f>VLOOKUP($J$1,'Table 31 Data'!$AY$45:$BV$82,'Table 31'!AF$6,0)</f>
        <v>1833391</v>
      </c>
      <c r="F12" s="485">
        <f>VLOOKUP($J$1,'Table 31 Data'!$AY$45:$BV$82,'Table 31'!AG$6,0)</f>
        <v>85057</v>
      </c>
      <c r="G12" s="485">
        <f>VLOOKUP($J$1,'Table 31 Data'!$AY$45:$BV$82,'Table 31'!AH$6,0)</f>
        <v>496349</v>
      </c>
      <c r="H12" s="485">
        <f>VLOOKUP($J$1,'Table 31 Data'!$AY$45:$BV$82,'Table 31'!AI$6,0)</f>
        <v>198546</v>
      </c>
      <c r="I12" s="485">
        <f>VLOOKUP($J$1,'Table 31 Data'!$AY$45:$BV$82,'Table 31'!AJ$6,0)</f>
        <v>57625</v>
      </c>
      <c r="J12" s="485">
        <f>VLOOKUP($J$1,'Table 31 Data'!$AY$45:$BV$82,'Table 31'!AK$6,0)</f>
        <v>32016</v>
      </c>
      <c r="K12" s="485">
        <f>VLOOKUP($J$1,'Table 31 Data'!$AY$45:$BV$82,'Table 31'!AL$6,0)</f>
        <v>51743</v>
      </c>
      <c r="L12" s="485">
        <f>VLOOKUP($J$1,'Table 31 Data'!$AY$45:$BV$82,'Table 31'!AM$6,0)</f>
        <v>57162</v>
      </c>
      <c r="M12" s="485">
        <f>VLOOKUP($J$1,'Table 31 Data'!$AY$45:$BV$82,'Table 31'!AN$6,0)</f>
        <v>762476</v>
      </c>
      <c r="N12" s="485">
        <f>VLOOKUP($J$1,'Table 31 Data'!$AY$45:$BV$82,'Table 31'!AO$6,0)</f>
        <v>276450</v>
      </c>
      <c r="O12" s="485">
        <f>VLOOKUP($J$1,'Table 31 Data'!$AY$45:$BV$82,'Table 31'!AP$6,0)</f>
        <v>119231</v>
      </c>
      <c r="P12" s="485">
        <f>VLOOKUP($J$1,'Table 31 Data'!$AY$45:$BV$82,'Table 31'!AQ$6,0)</f>
        <v>114313</v>
      </c>
      <c r="Q12" s="485">
        <f>VLOOKUP($J$1,'Table 31 Data'!$AY$45:$BV$82,'Table 31'!AR$6,0)</f>
        <v>57364</v>
      </c>
      <c r="R12" s="485">
        <f>VLOOKUP($J$1,'Table 31 Data'!$AY$45:$BV$82,'Table 31'!AS$6,0)</f>
        <v>195118</v>
      </c>
      <c r="S12" s="485">
        <f>VLOOKUP($J$1,'Table 31 Data'!$AY$45:$BV$82,'Table 31'!AT$6,0)</f>
        <v>507774</v>
      </c>
      <c r="T12" s="485">
        <f>VLOOKUP($J$1,'Table 31 Data'!$AY$45:$BV$82,'Table 31'!AU$6,0)</f>
        <v>270742</v>
      </c>
      <c r="U12" s="485">
        <f>VLOOKUP($J$1,'Table 31 Data'!$AY$45:$BV$82,'Table 31'!AV$6,0)</f>
        <v>152210</v>
      </c>
      <c r="V12" s="485">
        <f>VLOOKUP($J$1,'Table 31 Data'!$AY$45:$BV$82,'Table 31'!AW$6,0)</f>
        <v>84822</v>
      </c>
      <c r="W12" s="485">
        <f>VLOOKUP($J$1,'Table 31 Data'!$AY$45:$BV$82,'Table 31'!AX$6,0)</f>
        <v>149696</v>
      </c>
      <c r="X12" s="485">
        <f>VLOOKUP($J$1,'Table 31 Data'!$AY$45:$BV$82,'Table 31'!AY$6,0)</f>
        <v>59952</v>
      </c>
      <c r="Y12" s="493">
        <f>VLOOKUP($J$1,'Table 31 Data'!$AY$45:$BV$82,'Table 31'!AZ$6,0)</f>
        <v>89744</v>
      </c>
    </row>
    <row r="13" spans="1:53" s="449" customFormat="1" x14ac:dyDescent="0.25">
      <c r="A13" s="652"/>
      <c r="B13" s="490">
        <v>2021</v>
      </c>
      <c r="C13" s="489">
        <f>VLOOKUP($J$1,'Table 31 Data'!$BX$45:$CU$82,'Table 31'!AD$6,0)</f>
        <v>4268105</v>
      </c>
      <c r="D13" s="489">
        <f>VLOOKUP($J$1,'Table 31 Data'!$BX$45:$CU$82,'Table 31'!AE$6,0)</f>
        <v>2324789</v>
      </c>
      <c r="E13" s="489">
        <f>VLOOKUP($J$1,'Table 31 Data'!$BX$45:$CU$82,'Table 31'!AF$6,0)</f>
        <v>1619509</v>
      </c>
      <c r="F13" s="489">
        <f>VLOOKUP($J$1,'Table 31 Data'!$BX$45:$CU$82,'Table 31'!AG$6,0)</f>
        <v>75067</v>
      </c>
      <c r="G13" s="489">
        <f>VLOOKUP($J$1,'Table 31 Data'!$BX$45:$CU$82,'Table 31'!AH$6,0)</f>
        <v>630213</v>
      </c>
      <c r="H13" s="489">
        <f>VLOOKUP($J$1,'Table 31 Data'!$BX$45:$CU$82,'Table 31'!AI$6,0)</f>
        <v>242434</v>
      </c>
      <c r="I13" s="489">
        <f>VLOOKUP($J$1,'Table 31 Data'!$BX$45:$CU$82,'Table 31'!AJ$6,0)</f>
        <v>63398</v>
      </c>
      <c r="J13" s="489">
        <f>VLOOKUP($J$1,'Table 31 Data'!$BX$45:$CU$82,'Table 31'!AK$6,0)</f>
        <v>37024</v>
      </c>
      <c r="K13" s="489">
        <f>VLOOKUP($J$1,'Table 31 Data'!$BX$45:$CU$82,'Table 31'!AL$6,0)</f>
        <v>61518</v>
      </c>
      <c r="L13" s="489">
        <f>VLOOKUP($J$1,'Table 31 Data'!$BX$45:$CU$82,'Table 31'!AM$6,0)</f>
        <v>80494</v>
      </c>
      <c r="M13" s="489">
        <f>VLOOKUP($J$1,'Table 31 Data'!$BX$45:$CU$82,'Table 31'!AN$6,0)</f>
        <v>886345</v>
      </c>
      <c r="N13" s="489">
        <f>VLOOKUP($J$1,'Table 31 Data'!$BX$45:$CU$82,'Table 31'!AO$6,0)</f>
        <v>326487</v>
      </c>
      <c r="O13" s="489">
        <f>VLOOKUP($J$1,'Table 31 Data'!$BX$45:$CU$82,'Table 31'!AP$6,0)</f>
        <v>148035</v>
      </c>
      <c r="P13" s="489">
        <f>VLOOKUP($J$1,'Table 31 Data'!$BX$45:$CU$82,'Table 31'!AQ$6,0)</f>
        <v>159989</v>
      </c>
      <c r="Q13" s="489">
        <f>VLOOKUP($J$1,'Table 31 Data'!$BX$45:$CU$82,'Table 31'!AR$6,0)</f>
        <v>63865</v>
      </c>
      <c r="R13" s="489">
        <f>VLOOKUP($J$1,'Table 31 Data'!$BX$45:$CU$82,'Table 31'!AS$6,0)</f>
        <v>187969</v>
      </c>
      <c r="S13" s="489">
        <f>VLOOKUP($J$1,'Table 31 Data'!$BX$45:$CU$82,'Table 31'!AT$6,0)</f>
        <v>541724</v>
      </c>
      <c r="T13" s="489">
        <f>VLOOKUP($J$1,'Table 31 Data'!$BX$45:$CU$82,'Table 31'!AU$6,0)</f>
        <v>321269</v>
      </c>
      <c r="U13" s="489">
        <f>VLOOKUP($J$1,'Table 31 Data'!$BX$45:$CU$82,'Table 31'!AV$6,0)</f>
        <v>150223</v>
      </c>
      <c r="V13" s="489">
        <f>VLOOKUP($J$1,'Table 31 Data'!$BX$45:$CU$82,'Table 31'!AW$6,0)</f>
        <v>70232</v>
      </c>
      <c r="W13" s="489">
        <f>VLOOKUP($J$1,'Table 31 Data'!$BX$45:$CU$82,'Table 31'!AX$6,0)</f>
        <v>272813</v>
      </c>
      <c r="X13" s="489">
        <f>VLOOKUP($J$1,'Table 31 Data'!$BX$45:$CU$82,'Table 31'!AY$6,0)</f>
        <v>72337</v>
      </c>
      <c r="Y13" s="495">
        <f>VLOOKUP($J$1,'Table 31 Data'!$BX$45:$CU$82,'Table 31'!AZ$6,0)</f>
        <v>200476</v>
      </c>
    </row>
    <row r="14" spans="1:53" ht="14.45" customHeight="1" x14ac:dyDescent="0.25">
      <c r="A14" s="650" t="s">
        <v>72</v>
      </c>
      <c r="B14" s="488">
        <v>1991</v>
      </c>
      <c r="C14" s="491">
        <f>VLOOKUP($J$1,'Table 31 Data'!$A$86:$X$123,'Table 31'!AD$6,0)</f>
        <v>3474103</v>
      </c>
      <c r="D14" s="491">
        <f>VLOOKUP($J$1,'Table 31 Data'!$A$86:$X$123,'Table 31'!AE$6,0)</f>
        <v>2787206</v>
      </c>
      <c r="E14" s="491" t="str">
        <f>VLOOKUP($J$1,'Table 31 Data'!$A$86:$X$123,'Table 31'!AF$6,0)</f>
        <v>--</v>
      </c>
      <c r="F14" s="491">
        <f>VLOOKUP($J$1,'Table 31 Data'!$A$86:$X$123,'Table 31'!AG$6,0)</f>
        <v>136887</v>
      </c>
      <c r="G14" s="491" t="str">
        <f>VLOOKUP($J$1,'Table 31 Data'!$A$86:$X$123,'Table 31'!AH$6,0)</f>
        <v>--</v>
      </c>
      <c r="H14" s="491" t="str">
        <f>VLOOKUP($J$1,'Table 31 Data'!$A$86:$X$123,'Table 31'!AI$6,0)</f>
        <v>--</v>
      </c>
      <c r="I14" s="491" t="str">
        <f>VLOOKUP($J$1,'Table 31 Data'!$A$86:$X$123,'Table 31'!AJ$6,0)</f>
        <v>--</v>
      </c>
      <c r="J14" s="491" t="str">
        <f>VLOOKUP($J$1,'Table 31 Data'!$A$86:$X$123,'Table 31'!AK$6,0)</f>
        <v>--</v>
      </c>
      <c r="K14" s="491" t="str">
        <f>VLOOKUP($J$1,'Table 31 Data'!$A$86:$X$123,'Table 31'!AL$6,0)</f>
        <v>--</v>
      </c>
      <c r="L14" s="491" t="str">
        <f>VLOOKUP($J$1,'Table 31 Data'!$A$86:$X$123,'Table 31'!AM$6,0)</f>
        <v>--</v>
      </c>
      <c r="M14" s="491" t="str">
        <f>VLOOKUP($J$1,'Table 31 Data'!$A$86:$X$123,'Table 31'!AN$6,0)</f>
        <v>--</v>
      </c>
      <c r="N14" s="491">
        <f>VLOOKUP($J$1,'Table 31 Data'!$A$86:$X$123,'Table 31'!AO$6,0)</f>
        <v>173445</v>
      </c>
      <c r="O14" s="491">
        <f>VLOOKUP($J$1,'Table 31 Data'!$A$86:$X$123,'Table 31'!AP$6,0)</f>
        <v>41912</v>
      </c>
      <c r="P14" s="491">
        <f>VLOOKUP($J$1,'Table 31 Data'!$A$86:$X$123,'Table 31'!AQ$6,0)</f>
        <v>41482</v>
      </c>
      <c r="Q14" s="491">
        <f>VLOOKUP($J$1,'Table 31 Data'!$A$86:$X$123,'Table 31'!AR$6,0)</f>
        <v>29281</v>
      </c>
      <c r="R14" s="491" t="str">
        <f>VLOOKUP($J$1,'Table 31 Data'!$A$86:$X$123,'Table 31'!AS$6,0)</f>
        <v>--</v>
      </c>
      <c r="S14" s="491" t="str">
        <f>VLOOKUP($J$1,'Table 31 Data'!$A$86:$X$123,'Table 31'!AT$6,0)</f>
        <v>--</v>
      </c>
      <c r="T14" s="491">
        <f>VLOOKUP($J$1,'Table 31 Data'!$A$86:$X$123,'Table 31'!AU$6,0)</f>
        <v>83694</v>
      </c>
      <c r="U14" s="491">
        <f>VLOOKUP($J$1,'Table 31 Data'!$A$86:$X$123,'Table 31'!AV$6,0)</f>
        <v>156522</v>
      </c>
      <c r="V14" s="491">
        <f>VLOOKUP($J$1,'Table 31 Data'!$A$86:$X$123,'Table 31'!AW$6,0)</f>
        <v>42215</v>
      </c>
      <c r="W14" s="491" t="str">
        <f>VLOOKUP($J$1,'Table 31 Data'!$A$86:$X$123,'Table 31'!AX$6,0)</f>
        <v>--</v>
      </c>
      <c r="X14" s="491" t="str">
        <f>VLOOKUP($J$1,'Table 31 Data'!$A$86:$X$123,'Table 31'!AY$6,0)</f>
        <v>--</v>
      </c>
      <c r="Y14" s="496" t="str">
        <f>VLOOKUP($J$1,'Table 31 Data'!$A$86:$X$123,'Table 31'!AZ$6,0)</f>
        <v>--</v>
      </c>
    </row>
    <row r="15" spans="1:53" x14ac:dyDescent="0.25">
      <c r="A15" s="651"/>
      <c r="B15" s="487">
        <v>2001</v>
      </c>
      <c r="C15" s="486">
        <f>VLOOKUP($J$1,'Table 31 Data'!$Z$86:$AW$123,'Table 31'!AD$6,0)</f>
        <v>3703298</v>
      </c>
      <c r="D15" s="486">
        <f>VLOOKUP($J$1,'Table 31 Data'!$Z$86:$AW$123,'Table 31'!AE$6,0)</f>
        <v>2628949</v>
      </c>
      <c r="E15" s="486">
        <f>VLOOKUP($J$1,'Table 31 Data'!$Z$86:$AW$123,'Table 31'!AF$6,0)</f>
        <v>2193564</v>
      </c>
      <c r="F15" s="486">
        <f>VLOOKUP($J$1,'Table 31 Data'!$Z$86:$AW$123,'Table 31'!AG$6,0)</f>
        <v>117252</v>
      </c>
      <c r="G15" s="486">
        <f>VLOOKUP($J$1,'Table 31 Data'!$Z$86:$AW$123,'Table 31'!AH$6,0)</f>
        <v>318133</v>
      </c>
      <c r="H15" s="486">
        <f>VLOOKUP($J$1,'Table 31 Data'!$Z$86:$AW$123,'Table 31'!AI$6,0)</f>
        <v>117005</v>
      </c>
      <c r="I15" s="486">
        <f>VLOOKUP($J$1,'Table 31 Data'!$Z$86:$AW$123,'Table 31'!AJ$6,0)</f>
        <v>37163</v>
      </c>
      <c r="J15" s="486">
        <f>VLOOKUP($J$1,'Table 31 Data'!$Z$86:$AW$123,'Table 31'!AK$6,0)</f>
        <v>17850</v>
      </c>
      <c r="K15" s="486">
        <f>VLOOKUP($J$1,'Table 31 Data'!$Z$86:$AW$123,'Table 31'!AL$6,0)</f>
        <v>29927</v>
      </c>
      <c r="L15" s="486">
        <f>VLOOKUP($J$1,'Table 31 Data'!$Z$86:$AW$123,'Table 31'!AM$6,0)</f>
        <v>32065</v>
      </c>
      <c r="M15" s="486">
        <f>VLOOKUP($J$1,'Table 31 Data'!$Z$86:$AW$123,'Table 31'!AN$6,0)</f>
        <v>471356</v>
      </c>
      <c r="N15" s="486">
        <f>VLOOKUP($J$1,'Table 31 Data'!$Z$86:$AW$123,'Table 31'!AO$6,0)</f>
        <v>221181</v>
      </c>
      <c r="O15" s="486">
        <f>VLOOKUP($J$1,'Table 31 Data'!$Z$86:$AW$123,'Table 31'!AP$6,0)</f>
        <v>69199</v>
      </c>
      <c r="P15" s="486">
        <f>VLOOKUP($J$1,'Table 31 Data'!$Z$86:$AW$123,'Table 31'!AQ$6,0)</f>
        <v>77141</v>
      </c>
      <c r="Q15" s="486">
        <f>VLOOKUP($J$1,'Table 31 Data'!$Z$86:$AW$123,'Table 31'!AR$6,0)</f>
        <v>42544</v>
      </c>
      <c r="R15" s="486">
        <f>VLOOKUP($J$1,'Table 31 Data'!$Z$86:$AW$123,'Table 31'!AS$6,0)</f>
        <v>61291</v>
      </c>
      <c r="S15" s="486">
        <f>VLOOKUP($J$1,'Table 31 Data'!$Z$86:$AW$123,'Table 31'!AT$6,0)</f>
        <v>424091</v>
      </c>
      <c r="T15" s="486">
        <f>VLOOKUP($J$1,'Table 31 Data'!$Z$86:$AW$123,'Table 31'!AU$6,0)</f>
        <v>200237</v>
      </c>
      <c r="U15" s="486">
        <f>VLOOKUP($J$1,'Table 31 Data'!$Z$86:$AW$123,'Table 31'!AV$6,0)</f>
        <v>191482</v>
      </c>
      <c r="V15" s="486">
        <f>VLOOKUP($J$1,'Table 31 Data'!$Z$86:$AW$123,'Table 31'!AW$6,0)</f>
        <v>32372</v>
      </c>
      <c r="W15" s="486">
        <f>VLOOKUP($J$1,'Table 31 Data'!$Z$86:$AW$123,'Table 31'!AX$6,0)</f>
        <v>61897</v>
      </c>
      <c r="X15" s="486" t="str">
        <f>VLOOKUP($J$1,'Table 31 Data'!$Z$86:$AW$123,'Table 31'!AY$6,0)</f>
        <v>--</v>
      </c>
      <c r="Y15" s="494">
        <f>VLOOKUP($J$1,'Table 31 Data'!$Z$86:$AW$123,'Table 31'!AZ$6,0)</f>
        <v>61897</v>
      </c>
    </row>
    <row r="16" spans="1:53" x14ac:dyDescent="0.25">
      <c r="A16" s="651"/>
      <c r="B16" s="488">
        <v>2011</v>
      </c>
      <c r="C16" s="485">
        <f>VLOOKUP($J$1,'Table 31 Data'!$AY$86:$BV$123,'Table 31'!AD$6,0)</f>
        <v>4140652</v>
      </c>
      <c r="D16" s="485">
        <f>VLOOKUP($J$1,'Table 31 Data'!$AY$86:$BV$123,'Table 31'!AE$6,0)</f>
        <v>2472638</v>
      </c>
      <c r="E16" s="485">
        <f>VLOOKUP($J$1,'Table 31 Data'!$AY$86:$BV$123,'Table 31'!AF$6,0)</f>
        <v>1835893</v>
      </c>
      <c r="F16" s="485">
        <f>VLOOKUP($J$1,'Table 31 Data'!$AY$86:$BV$123,'Table 31'!AG$6,0)</f>
        <v>90917</v>
      </c>
      <c r="G16" s="485">
        <f>VLOOKUP($J$1,'Table 31 Data'!$AY$86:$BV$123,'Table 31'!AH$6,0)</f>
        <v>545828</v>
      </c>
      <c r="H16" s="485">
        <f>VLOOKUP($J$1,'Table 31 Data'!$AY$86:$BV$123,'Table 31'!AI$6,0)</f>
        <v>206733</v>
      </c>
      <c r="I16" s="485">
        <f>VLOOKUP($J$1,'Table 31 Data'!$AY$86:$BV$123,'Table 31'!AJ$6,0)</f>
        <v>61800</v>
      </c>
      <c r="J16" s="485">
        <f>VLOOKUP($J$1,'Table 31 Data'!$AY$86:$BV$123,'Table 31'!AK$6,0)</f>
        <v>33463</v>
      </c>
      <c r="K16" s="485">
        <f>VLOOKUP($J$1,'Table 31 Data'!$AY$86:$BV$123,'Table 31'!AL$6,0)</f>
        <v>49757</v>
      </c>
      <c r="L16" s="485">
        <f>VLOOKUP($J$1,'Table 31 Data'!$AY$86:$BV$123,'Table 31'!AM$6,0)</f>
        <v>61713</v>
      </c>
      <c r="M16" s="485">
        <f>VLOOKUP($J$1,'Table 31 Data'!$AY$86:$BV$123,'Table 31'!AN$6,0)</f>
        <v>749070</v>
      </c>
      <c r="N16" s="485">
        <f>VLOOKUP($J$1,'Table 31 Data'!$AY$86:$BV$123,'Table 31'!AO$6,0)</f>
        <v>266407</v>
      </c>
      <c r="O16" s="485">
        <f>VLOOKUP($J$1,'Table 31 Data'!$AY$86:$BV$123,'Table 31'!AP$6,0)</f>
        <v>104566</v>
      </c>
      <c r="P16" s="485">
        <f>VLOOKUP($J$1,'Table 31 Data'!$AY$86:$BV$123,'Table 31'!AQ$6,0)</f>
        <v>107814</v>
      </c>
      <c r="Q16" s="485">
        <f>VLOOKUP($J$1,'Table 31 Data'!$AY$86:$BV$123,'Table 31'!AR$6,0)</f>
        <v>66886</v>
      </c>
      <c r="R16" s="485">
        <f>VLOOKUP($J$1,'Table 31 Data'!$AY$86:$BV$123,'Table 31'!AS$6,0)</f>
        <v>203397</v>
      </c>
      <c r="S16" s="485">
        <f>VLOOKUP($J$1,'Table 31 Data'!$AY$86:$BV$123,'Table 31'!AT$6,0)</f>
        <v>580866</v>
      </c>
      <c r="T16" s="485">
        <f>VLOOKUP($J$1,'Table 31 Data'!$AY$86:$BV$123,'Table 31'!AU$6,0)</f>
        <v>303189</v>
      </c>
      <c r="U16" s="485">
        <f>VLOOKUP($J$1,'Table 31 Data'!$AY$86:$BV$123,'Table 31'!AV$6,0)</f>
        <v>192387</v>
      </c>
      <c r="V16" s="485">
        <f>VLOOKUP($J$1,'Table 31 Data'!$AY$86:$BV$123,'Table 31'!AW$6,0)</f>
        <v>85290</v>
      </c>
      <c r="W16" s="485">
        <f>VLOOKUP($J$1,'Table 31 Data'!$AY$86:$BV$123,'Table 31'!AX$6,0)</f>
        <v>131345</v>
      </c>
      <c r="X16" s="485">
        <f>VLOOKUP($J$1,'Table 31 Data'!$AY$86:$BV$123,'Table 31'!AY$6,0)</f>
        <v>46068</v>
      </c>
      <c r="Y16" s="493">
        <f>VLOOKUP($J$1,'Table 31 Data'!$AY$86:$BV$123,'Table 31'!AZ$6,0)</f>
        <v>85277</v>
      </c>
    </row>
    <row r="17" spans="1:25" s="449" customFormat="1" x14ac:dyDescent="0.25">
      <c r="A17" s="652"/>
      <c r="B17" s="490">
        <v>2021</v>
      </c>
      <c r="C17" s="489">
        <f>VLOOKUP($J$1,'Table 31 Data'!$BX$86:$CU$123,'Table 31'!AD$6,0)</f>
        <v>4531624</v>
      </c>
      <c r="D17" s="489">
        <f>VLOOKUP($J$1,'Table 31 Data'!$BX$86:$CU$123,'Table 31'!AE$6,0)</f>
        <v>2406383</v>
      </c>
      <c r="E17" s="489">
        <f>VLOOKUP($J$1,'Table 31 Data'!$BX$86:$CU$123,'Table 31'!AF$6,0)</f>
        <v>1619772</v>
      </c>
      <c r="F17" s="489">
        <f>VLOOKUP($J$1,'Table 31 Data'!$BX$86:$CU$123,'Table 31'!AG$6,0)</f>
        <v>81266</v>
      </c>
      <c r="G17" s="489">
        <f>VLOOKUP($J$1,'Table 31 Data'!$BX$86:$CU$123,'Table 31'!AH$6,0)</f>
        <v>705345</v>
      </c>
      <c r="H17" s="489">
        <f>VLOOKUP($J$1,'Table 31 Data'!$BX$86:$CU$123,'Table 31'!AI$6,0)</f>
        <v>263340</v>
      </c>
      <c r="I17" s="489">
        <f>VLOOKUP($J$1,'Table 31 Data'!$BX$86:$CU$123,'Table 31'!AJ$6,0)</f>
        <v>69157</v>
      </c>
      <c r="J17" s="489">
        <f>VLOOKUP($J$1,'Table 31 Data'!$BX$86:$CU$123,'Table 31'!AK$6,0)</f>
        <v>40316</v>
      </c>
      <c r="K17" s="489">
        <f>VLOOKUP($J$1,'Table 31 Data'!$BX$86:$CU$123,'Table 31'!AL$6,0)</f>
        <v>63670</v>
      </c>
      <c r="L17" s="489">
        <f>VLOOKUP($J$1,'Table 31 Data'!$BX$86:$CU$123,'Table 31'!AM$6,0)</f>
        <v>90197</v>
      </c>
      <c r="M17" s="489">
        <f>VLOOKUP($J$1,'Table 31 Data'!$BX$86:$CU$123,'Table 31'!AN$6,0)</f>
        <v>931295</v>
      </c>
      <c r="N17" s="489">
        <f>VLOOKUP($J$1,'Table 31 Data'!$BX$86:$CU$123,'Table 31'!AO$6,0)</f>
        <v>329785</v>
      </c>
      <c r="O17" s="489">
        <f>VLOOKUP($J$1,'Table 31 Data'!$BX$86:$CU$123,'Table 31'!AP$6,0)</f>
        <v>142514</v>
      </c>
      <c r="P17" s="489">
        <f>VLOOKUP($J$1,'Table 31 Data'!$BX$86:$CU$123,'Table 31'!AQ$6,0)</f>
        <v>162065</v>
      </c>
      <c r="Q17" s="489">
        <f>VLOOKUP($J$1,'Table 31 Data'!$BX$86:$CU$123,'Table 31'!AR$6,0)</f>
        <v>83655</v>
      </c>
      <c r="R17" s="489">
        <f>VLOOKUP($J$1,'Table 31 Data'!$BX$86:$CU$123,'Table 31'!AS$6,0)</f>
        <v>213276</v>
      </c>
      <c r="S17" s="489">
        <f>VLOOKUP($J$1,'Table 31 Data'!$BX$86:$CU$123,'Table 31'!AT$6,0)</f>
        <v>646651</v>
      </c>
      <c r="T17" s="489">
        <f>VLOOKUP($J$1,'Table 31 Data'!$BX$86:$CU$123,'Table 31'!AU$6,0)</f>
        <v>375785</v>
      </c>
      <c r="U17" s="489">
        <f>VLOOKUP($J$1,'Table 31 Data'!$BX$86:$CU$123,'Table 31'!AV$6,0)</f>
        <v>195182</v>
      </c>
      <c r="V17" s="489">
        <f>VLOOKUP($J$1,'Table 31 Data'!$BX$86:$CU$123,'Table 31'!AW$6,0)</f>
        <v>75684</v>
      </c>
      <c r="W17" s="489">
        <f>VLOOKUP($J$1,'Table 31 Data'!$BX$86:$CU$123,'Table 31'!AX$6,0)</f>
        <v>283955</v>
      </c>
      <c r="X17" s="489">
        <f>VLOOKUP($J$1,'Table 31 Data'!$BX$86:$CU$123,'Table 31'!AY$6,0)</f>
        <v>67454</v>
      </c>
      <c r="Y17" s="495">
        <f>VLOOKUP($J$1,'Table 31 Data'!$BX$86:$CU$123,'Table 31'!AZ$6,0)</f>
        <v>216501</v>
      </c>
    </row>
    <row r="19" spans="1:25" ht="25.5" x14ac:dyDescent="0.25">
      <c r="A19" s="612"/>
      <c r="B19" s="642"/>
      <c r="C19" s="629" t="s">
        <v>603</v>
      </c>
      <c r="D19" s="244" t="s">
        <v>746</v>
      </c>
      <c r="E19" s="604" t="s">
        <v>745</v>
      </c>
      <c r="F19" s="605"/>
      <c r="G19" s="605"/>
      <c r="H19" s="629" t="s">
        <v>768</v>
      </c>
      <c r="I19" s="604" t="s">
        <v>749</v>
      </c>
      <c r="J19" s="605"/>
      <c r="K19" s="605"/>
      <c r="L19" s="605"/>
      <c r="M19" s="629" t="s">
        <v>761</v>
      </c>
      <c r="N19" s="612" t="s">
        <v>754</v>
      </c>
      <c r="O19" s="641"/>
      <c r="P19" s="641"/>
      <c r="Q19" s="641"/>
      <c r="R19" s="642"/>
      <c r="S19" s="629" t="s">
        <v>767</v>
      </c>
      <c r="T19" s="604" t="s">
        <v>760</v>
      </c>
      <c r="U19" s="605"/>
      <c r="V19" s="605"/>
      <c r="W19" s="629" t="s">
        <v>764</v>
      </c>
      <c r="X19" s="604" t="s">
        <v>765</v>
      </c>
      <c r="Y19" s="605"/>
    </row>
    <row r="20" spans="1:25" ht="38.25" x14ac:dyDescent="0.25">
      <c r="A20" s="612"/>
      <c r="B20" s="642"/>
      <c r="C20" s="629"/>
      <c r="D20" s="244"/>
      <c r="E20" s="223" t="s">
        <v>747</v>
      </c>
      <c r="F20" s="223" t="s">
        <v>112</v>
      </c>
      <c r="G20" s="223" t="s">
        <v>748</v>
      </c>
      <c r="H20" s="608"/>
      <c r="I20" s="223" t="s">
        <v>750</v>
      </c>
      <c r="J20" s="223" t="s">
        <v>751</v>
      </c>
      <c r="K20" s="223" t="s">
        <v>752</v>
      </c>
      <c r="L20" s="223" t="s">
        <v>753</v>
      </c>
      <c r="M20" s="608"/>
      <c r="N20" s="223" t="s">
        <v>755</v>
      </c>
      <c r="O20" s="223" t="s">
        <v>756</v>
      </c>
      <c r="P20" s="223" t="s">
        <v>757</v>
      </c>
      <c r="Q20" s="223" t="s">
        <v>758</v>
      </c>
      <c r="R20" s="223" t="s">
        <v>759</v>
      </c>
      <c r="S20" s="629"/>
      <c r="T20" s="223" t="s">
        <v>762</v>
      </c>
      <c r="U20" s="223" t="s">
        <v>456</v>
      </c>
      <c r="V20" s="223" t="s">
        <v>763</v>
      </c>
      <c r="W20" s="629"/>
      <c r="X20" s="223" t="s">
        <v>766</v>
      </c>
      <c r="Y20" s="223" t="s">
        <v>769</v>
      </c>
    </row>
    <row r="21" spans="1:25" ht="15" customHeight="1" x14ac:dyDescent="0.25">
      <c r="A21" s="651" t="s">
        <v>110</v>
      </c>
      <c r="B21" s="488">
        <v>1991</v>
      </c>
      <c r="C21" s="497">
        <v>1</v>
      </c>
      <c r="D21" s="500">
        <f t="shared" ref="D21:D32" si="0">D6/$C6</f>
        <v>0.79847609899787397</v>
      </c>
      <c r="E21" s="501" t="s">
        <v>2</v>
      </c>
      <c r="F21" s="500">
        <f t="shared" ref="F21:V21" si="1">F6/$C6</f>
        <v>3.8395442668898702E-2</v>
      </c>
      <c r="G21" s="501" t="s">
        <v>2</v>
      </c>
      <c r="H21" s="501" t="s">
        <v>2</v>
      </c>
      <c r="I21" s="501" t="s">
        <v>2</v>
      </c>
      <c r="J21" s="501" t="s">
        <v>2</v>
      </c>
      <c r="K21" s="501" t="s">
        <v>2</v>
      </c>
      <c r="L21" s="501" t="s">
        <v>2</v>
      </c>
      <c r="M21" s="501" t="s">
        <v>2</v>
      </c>
      <c r="N21" s="500">
        <f t="shared" si="1"/>
        <v>5.1962071943660933E-2</v>
      </c>
      <c r="O21" s="500">
        <f t="shared" si="1"/>
        <v>1.3146700173166485E-2</v>
      </c>
      <c r="P21" s="500">
        <f t="shared" si="1"/>
        <v>1.2835608311093059E-2</v>
      </c>
      <c r="Q21" s="500">
        <f t="shared" si="1"/>
        <v>8.4702918499770727E-3</v>
      </c>
      <c r="R21" s="501" t="s">
        <v>2</v>
      </c>
      <c r="S21" s="501" t="s">
        <v>2</v>
      </c>
      <c r="T21" s="500">
        <f t="shared" si="1"/>
        <v>2.4497361333197798E-2</v>
      </c>
      <c r="U21" s="500">
        <f t="shared" si="1"/>
        <v>4.3560046642820281E-2</v>
      </c>
      <c r="V21" s="500">
        <f t="shared" si="1"/>
        <v>1.2068358170031315E-2</v>
      </c>
      <c r="W21" s="501" t="s">
        <v>2</v>
      </c>
      <c r="X21" s="501" t="s">
        <v>2</v>
      </c>
      <c r="Y21" s="504" t="s">
        <v>2</v>
      </c>
    </row>
    <row r="22" spans="1:25" x14ac:dyDescent="0.25">
      <c r="A22" s="651"/>
      <c r="B22" s="487">
        <v>2001</v>
      </c>
      <c r="C22" s="498">
        <v>1</v>
      </c>
      <c r="D22" s="503">
        <f t="shared" si="0"/>
        <v>0.71153648539498049</v>
      </c>
      <c r="E22" s="503">
        <f t="shared" ref="E22:Y22" si="2">E7/$C7</f>
        <v>0.59785384704512168</v>
      </c>
      <c r="F22" s="503">
        <f t="shared" si="2"/>
        <v>3.0742507517684179E-2</v>
      </c>
      <c r="G22" s="503">
        <f t="shared" si="2"/>
        <v>8.2940130832174552E-2</v>
      </c>
      <c r="H22" s="503">
        <f t="shared" si="2"/>
        <v>3.1526240123344818E-2</v>
      </c>
      <c r="I22" s="503">
        <f t="shared" si="2"/>
        <v>9.8894478303322778E-3</v>
      </c>
      <c r="J22" s="503">
        <f t="shared" si="2"/>
        <v>4.7656965773849157E-3</v>
      </c>
      <c r="K22" s="503">
        <f t="shared" si="2"/>
        <v>8.3579554018362017E-3</v>
      </c>
      <c r="L22" s="503">
        <f t="shared" si="2"/>
        <v>8.5131403137914206E-3</v>
      </c>
      <c r="M22" s="503">
        <f t="shared" si="2"/>
        <v>0.13202485356776805</v>
      </c>
      <c r="N22" s="503">
        <f t="shared" si="2"/>
        <v>6.0929667771830495E-2</v>
      </c>
      <c r="O22" s="503">
        <f t="shared" si="2"/>
        <v>1.9903406106644799E-2</v>
      </c>
      <c r="P22" s="503">
        <f t="shared" si="2"/>
        <v>2.1457207237668134E-2</v>
      </c>
      <c r="Q22" s="503">
        <f t="shared" si="2"/>
        <v>1.1182376571177519E-2</v>
      </c>
      <c r="R22" s="503">
        <f t="shared" si="2"/>
        <v>1.8552195880447105E-2</v>
      </c>
      <c r="S22" s="503">
        <f t="shared" si="2"/>
        <v>0.10915215915474558</v>
      </c>
      <c r="T22" s="503">
        <f t="shared" si="2"/>
        <v>5.2834397342252724E-2</v>
      </c>
      <c r="U22" s="503">
        <f t="shared" si="2"/>
        <v>4.7903337507384527E-2</v>
      </c>
      <c r="V22" s="503">
        <f t="shared" si="2"/>
        <v>8.4144243051083156E-3</v>
      </c>
      <c r="W22" s="503">
        <f t="shared" si="2"/>
        <v>1.5760261759161103E-2</v>
      </c>
      <c r="X22" s="502" t="s">
        <v>2</v>
      </c>
      <c r="Y22" s="505">
        <f t="shared" si="2"/>
        <v>1.5760261759161103E-2</v>
      </c>
    </row>
    <row r="23" spans="1:25" x14ac:dyDescent="0.25">
      <c r="A23" s="651"/>
      <c r="B23" s="488">
        <v>2011</v>
      </c>
      <c r="C23" s="497">
        <v>1</v>
      </c>
      <c r="D23" s="500">
        <f t="shared" si="0"/>
        <v>0.59792883261574803</v>
      </c>
      <c r="E23" s="500">
        <f t="shared" ref="E23:Y23" si="3">E8/$C8</f>
        <v>0.44890023062314738</v>
      </c>
      <c r="F23" s="500">
        <f t="shared" si="3"/>
        <v>2.1528660409954024E-2</v>
      </c>
      <c r="G23" s="500">
        <f t="shared" si="3"/>
        <v>0.1274999415826466</v>
      </c>
      <c r="H23" s="500">
        <f t="shared" si="3"/>
        <v>4.958183573872138E-2</v>
      </c>
      <c r="I23" s="500">
        <f t="shared" si="3"/>
        <v>1.4610455348283037E-2</v>
      </c>
      <c r="J23" s="500">
        <f t="shared" si="3"/>
        <v>8.0107013251013194E-3</v>
      </c>
      <c r="K23" s="500">
        <f t="shared" si="3"/>
        <v>1.2417510720960673E-2</v>
      </c>
      <c r="L23" s="500">
        <f t="shared" si="3"/>
        <v>1.4543168344376354E-2</v>
      </c>
      <c r="M23" s="500">
        <f t="shared" si="3"/>
        <v>0.18492254837660316</v>
      </c>
      <c r="N23" s="500">
        <f t="shared" si="3"/>
        <v>6.6413129235946278E-2</v>
      </c>
      <c r="O23" s="500">
        <f t="shared" si="3"/>
        <v>2.7379326569643699E-2</v>
      </c>
      <c r="P23" s="500">
        <f t="shared" si="3"/>
        <v>2.717501875778159E-2</v>
      </c>
      <c r="Q23" s="500">
        <f t="shared" si="3"/>
        <v>1.5200745882555306E-2</v>
      </c>
      <c r="R23" s="500">
        <f t="shared" si="3"/>
        <v>4.8754327930676279E-2</v>
      </c>
      <c r="S23" s="500">
        <f t="shared" si="3"/>
        <v>0.13318422533267613</v>
      </c>
      <c r="T23" s="500">
        <f t="shared" si="3"/>
        <v>7.0214722616666794E-2</v>
      </c>
      <c r="U23" s="500">
        <f t="shared" si="3"/>
        <v>4.2157999427693445E-2</v>
      </c>
      <c r="V23" s="500">
        <f t="shared" si="3"/>
        <v>2.081150328831588E-2</v>
      </c>
      <c r="W23" s="500">
        <f t="shared" si="3"/>
        <v>3.4382557936251314E-2</v>
      </c>
      <c r="X23" s="500">
        <f t="shared" si="3"/>
        <v>1.2970487553066507E-2</v>
      </c>
      <c r="Y23" s="506">
        <f t="shared" si="3"/>
        <v>2.1412070383184805E-2</v>
      </c>
    </row>
    <row r="24" spans="1:25" ht="15" customHeight="1" x14ac:dyDescent="0.25">
      <c r="A24" s="652"/>
      <c r="B24" s="490">
        <v>2021</v>
      </c>
      <c r="C24" s="499">
        <v>1</v>
      </c>
      <c r="D24" s="518">
        <f t="shared" si="0"/>
        <v>0.5376497389862801</v>
      </c>
      <c r="E24" s="518">
        <f t="shared" ref="E24:Y24" si="4">E9/$C9</f>
        <v>0.36811144979578347</v>
      </c>
      <c r="F24" s="518">
        <f t="shared" si="4"/>
        <v>1.7765660737961361E-2</v>
      </c>
      <c r="G24" s="518">
        <f t="shared" si="4"/>
        <v>0.15177262845253531</v>
      </c>
      <c r="H24" s="518">
        <f t="shared" si="4"/>
        <v>5.7476088184079302E-2</v>
      </c>
      <c r="I24" s="518">
        <f t="shared" si="4"/>
        <v>1.5063532070135341E-2</v>
      </c>
      <c r="J24" s="518">
        <f t="shared" si="4"/>
        <v>8.7889070220230642E-3</v>
      </c>
      <c r="K24" s="518">
        <f t="shared" si="4"/>
        <v>1.4226347197737566E-2</v>
      </c>
      <c r="L24" s="518">
        <f t="shared" si="4"/>
        <v>1.9397301894183334E-2</v>
      </c>
      <c r="M24" s="518">
        <f t="shared" si="4"/>
        <v>0.20655636099702615</v>
      </c>
      <c r="N24" s="518">
        <f t="shared" si="4"/>
        <v>7.4578660320107584E-2</v>
      </c>
      <c r="O24" s="518">
        <f t="shared" si="4"/>
        <v>3.301794862091776E-2</v>
      </c>
      <c r="P24" s="518">
        <f t="shared" si="4"/>
        <v>3.659817251190349E-2</v>
      </c>
      <c r="Q24" s="518">
        <f t="shared" si="4"/>
        <v>1.676415262333647E-2</v>
      </c>
      <c r="R24" s="518">
        <f t="shared" si="4"/>
        <v>4.5597426920760853E-2</v>
      </c>
      <c r="S24" s="518">
        <f t="shared" si="4"/>
        <v>0.13504677246310653</v>
      </c>
      <c r="T24" s="518">
        <f t="shared" si="4"/>
        <v>7.9213121222255822E-2</v>
      </c>
      <c r="U24" s="518">
        <f t="shared" si="4"/>
        <v>3.9251776958131326E-2</v>
      </c>
      <c r="V24" s="518">
        <f t="shared" si="4"/>
        <v>1.6581874282719389E-2</v>
      </c>
      <c r="W24" s="518">
        <f t="shared" si="4"/>
        <v>6.3271039369507856E-2</v>
      </c>
      <c r="X24" s="518">
        <f t="shared" si="4"/>
        <v>1.5885830120450299E-2</v>
      </c>
      <c r="Y24" s="519">
        <f t="shared" si="4"/>
        <v>4.7385209249057557E-2</v>
      </c>
    </row>
    <row r="25" spans="1:25" ht="15" customHeight="1" x14ac:dyDescent="0.25">
      <c r="A25" s="650" t="s">
        <v>71</v>
      </c>
      <c r="B25" s="488">
        <v>1991</v>
      </c>
      <c r="C25" s="497">
        <v>1</v>
      </c>
      <c r="D25" s="500">
        <f t="shared" si="0"/>
        <v>0.79435275062734045</v>
      </c>
      <c r="E25" s="501" t="s">
        <v>2</v>
      </c>
      <c r="F25" s="500">
        <f t="shared" ref="F25" si="5">F10/$C10</f>
        <v>3.7304451340717922E-2</v>
      </c>
      <c r="G25" s="501" t="s">
        <v>2</v>
      </c>
      <c r="H25" s="501" t="s">
        <v>2</v>
      </c>
      <c r="I25" s="501" t="s">
        <v>2</v>
      </c>
      <c r="J25" s="501" t="s">
        <v>2</v>
      </c>
      <c r="K25" s="501" t="s">
        <v>2</v>
      </c>
      <c r="L25" s="501" t="s">
        <v>2</v>
      </c>
      <c r="M25" s="501" t="s">
        <v>2</v>
      </c>
      <c r="N25" s="500">
        <f t="shared" ref="N25:Q25" si="6">N10/$C10</f>
        <v>5.4169645831851548E-2</v>
      </c>
      <c r="O25" s="500">
        <f t="shared" si="6"/>
        <v>1.4319957973493853E-2</v>
      </c>
      <c r="P25" s="500">
        <f t="shared" si="6"/>
        <v>1.3805857007558034E-2</v>
      </c>
      <c r="Q25" s="500">
        <f t="shared" si="6"/>
        <v>8.5157331117208784E-3</v>
      </c>
      <c r="R25" s="501" t="s">
        <v>2</v>
      </c>
      <c r="S25" s="501" t="s">
        <v>2</v>
      </c>
      <c r="T25" s="500">
        <f t="shared" ref="T25:V25" si="7">T10/$C10</f>
        <v>2.4937952255992334E-2</v>
      </c>
      <c r="U25" s="500">
        <f t="shared" si="7"/>
        <v>4.1941030622698557E-2</v>
      </c>
      <c r="V25" s="500">
        <f t="shared" si="7"/>
        <v>1.1978427724516752E-2</v>
      </c>
      <c r="W25" s="501" t="s">
        <v>2</v>
      </c>
      <c r="X25" s="501" t="s">
        <v>2</v>
      </c>
      <c r="Y25" s="504" t="s">
        <v>2</v>
      </c>
    </row>
    <row r="26" spans="1:25" x14ac:dyDescent="0.25">
      <c r="A26" s="651"/>
      <c r="B26" s="487">
        <v>2001</v>
      </c>
      <c r="C26" s="498">
        <v>1</v>
      </c>
      <c r="D26" s="503">
        <f t="shared" si="0"/>
        <v>0.71329001949094084</v>
      </c>
      <c r="E26" s="503">
        <f t="shared" ref="E26:W26" si="8">E11/$C11</f>
        <v>0.60375416103189838</v>
      </c>
      <c r="F26" s="503">
        <f t="shared" si="8"/>
        <v>2.9761377955604705E-2</v>
      </c>
      <c r="G26" s="503">
        <f t="shared" si="8"/>
        <v>7.9774480503437648E-2</v>
      </c>
      <c r="H26" s="503">
        <f t="shared" si="8"/>
        <v>3.1453033636215037E-2</v>
      </c>
      <c r="I26" s="503">
        <f t="shared" si="8"/>
        <v>9.7339390006489293E-3</v>
      </c>
      <c r="J26" s="503">
        <f t="shared" si="8"/>
        <v>4.7076921036753152E-3</v>
      </c>
      <c r="K26" s="503">
        <f t="shared" si="8"/>
        <v>8.6534472673620282E-3</v>
      </c>
      <c r="L26" s="503">
        <f t="shared" si="8"/>
        <v>8.3579552645287655E-3</v>
      </c>
      <c r="M26" s="503">
        <f t="shared" si="8"/>
        <v>0.13709041565202401</v>
      </c>
      <c r="N26" s="503">
        <f t="shared" si="8"/>
        <v>6.221533669800227E-2</v>
      </c>
      <c r="O26" s="503">
        <f t="shared" si="8"/>
        <v>2.1203352983791758E-2</v>
      </c>
      <c r="P26" s="503">
        <f t="shared" si="8"/>
        <v>2.2126441172154794E-2</v>
      </c>
      <c r="Q26" s="503">
        <f t="shared" si="8"/>
        <v>1.0855943756772892E-2</v>
      </c>
      <c r="R26" s="503">
        <f t="shared" si="8"/>
        <v>2.0689341041302288E-2</v>
      </c>
      <c r="S26" s="503">
        <f t="shared" si="8"/>
        <v>0.10342450727068883</v>
      </c>
      <c r="T26" s="503">
        <f t="shared" si="8"/>
        <v>5.1515355061749181E-2</v>
      </c>
      <c r="U26" s="503">
        <f t="shared" si="8"/>
        <v>4.3843806098436022E-2</v>
      </c>
      <c r="V26" s="503">
        <f t="shared" si="8"/>
        <v>8.0653461105036316E-3</v>
      </c>
      <c r="W26" s="503">
        <f t="shared" si="8"/>
        <v>1.4742023950131328E-2</v>
      </c>
      <c r="X26" s="502" t="s">
        <v>2</v>
      </c>
      <c r="Y26" s="505">
        <f t="shared" ref="Y26" si="9">Y11/$C11</f>
        <v>1.4742023950131328E-2</v>
      </c>
    </row>
    <row r="27" spans="1:25" ht="15" customHeight="1" x14ac:dyDescent="0.25">
      <c r="A27" s="651"/>
      <c r="B27" s="488">
        <v>2011</v>
      </c>
      <c r="C27" s="497">
        <v>1</v>
      </c>
      <c r="D27" s="500">
        <f t="shared" si="0"/>
        <v>0.59871658093431934</v>
      </c>
      <c r="E27" s="500">
        <f t="shared" ref="E27:Y27" si="10">E12/$C12</f>
        <v>0.45456474852161599</v>
      </c>
      <c r="F27" s="500">
        <f t="shared" si="10"/>
        <v>2.1088744198593256E-2</v>
      </c>
      <c r="G27" s="500">
        <f t="shared" si="10"/>
        <v>0.12306308821411012</v>
      </c>
      <c r="H27" s="500">
        <f t="shared" si="10"/>
        <v>4.9226822079945179E-2</v>
      </c>
      <c r="I27" s="500">
        <f t="shared" si="10"/>
        <v>1.4287347125385758E-2</v>
      </c>
      <c r="J27" s="500">
        <f t="shared" si="10"/>
        <v>7.9379384913900296E-3</v>
      </c>
      <c r="K27" s="500">
        <f t="shared" si="10"/>
        <v>1.2828983988005818E-2</v>
      </c>
      <c r="L27" s="500">
        <f t="shared" si="10"/>
        <v>1.417255247516357E-2</v>
      </c>
      <c r="M27" s="500">
        <f t="shared" si="10"/>
        <v>0.18904571430413245</v>
      </c>
      <c r="N27" s="500">
        <f t="shared" si="10"/>
        <v>6.8542075710418968E-2</v>
      </c>
      <c r="O27" s="500">
        <f t="shared" si="10"/>
        <v>2.9561729893394697E-2</v>
      </c>
      <c r="P27" s="500">
        <f t="shared" si="10"/>
        <v>2.8342377647622076E-2</v>
      </c>
      <c r="Q27" s="500">
        <f t="shared" si="10"/>
        <v>1.4222635670292905E-2</v>
      </c>
      <c r="R27" s="500">
        <f t="shared" si="10"/>
        <v>4.8376895382403792E-2</v>
      </c>
      <c r="S27" s="500">
        <f t="shared" si="10"/>
        <v>0.12589576397823216</v>
      </c>
      <c r="T27" s="500">
        <f t="shared" si="10"/>
        <v>6.7126853543100926E-2</v>
      </c>
      <c r="U27" s="500">
        <f t="shared" si="10"/>
        <v>3.7738431339782497E-2</v>
      </c>
      <c r="V27" s="500">
        <f t="shared" si="10"/>
        <v>2.1030479095348734E-2</v>
      </c>
      <c r="W27" s="500">
        <f t="shared" si="10"/>
        <v>3.7115118703370871E-2</v>
      </c>
      <c r="X27" s="500">
        <f t="shared" si="10"/>
        <v>1.4864295615811315E-2</v>
      </c>
      <c r="Y27" s="506">
        <f t="shared" si="10"/>
        <v>2.2250823087559556E-2</v>
      </c>
    </row>
    <row r="28" spans="1:25" x14ac:dyDescent="0.25">
      <c r="A28" s="652"/>
      <c r="B28" s="490">
        <v>2021</v>
      </c>
      <c r="C28" s="499">
        <v>1</v>
      </c>
      <c r="D28" s="518">
        <f t="shared" si="0"/>
        <v>0.54468880217332982</v>
      </c>
      <c r="E28" s="518">
        <f t="shared" ref="E28:Y28" si="11">E13/$C13</f>
        <v>0.3794445075742045</v>
      </c>
      <c r="F28" s="518">
        <f t="shared" si="11"/>
        <v>1.7587899079333804E-2</v>
      </c>
      <c r="G28" s="518">
        <f t="shared" si="11"/>
        <v>0.14765639551979157</v>
      </c>
      <c r="H28" s="518">
        <f t="shared" si="11"/>
        <v>5.680132049234965E-2</v>
      </c>
      <c r="I28" s="518">
        <f t="shared" si="11"/>
        <v>1.4853898861438506E-2</v>
      </c>
      <c r="J28" s="518">
        <f t="shared" si="11"/>
        <v>8.6745757192009092E-3</v>
      </c>
      <c r="K28" s="518">
        <f t="shared" si="11"/>
        <v>1.4413422350199913E-2</v>
      </c>
      <c r="L28" s="518">
        <f t="shared" si="11"/>
        <v>1.8859423561510318E-2</v>
      </c>
      <c r="M28" s="518">
        <f t="shared" si="11"/>
        <v>0.20766710284775095</v>
      </c>
      <c r="N28" s="518">
        <f t="shared" si="11"/>
        <v>7.6494603576997292E-2</v>
      </c>
      <c r="O28" s="518">
        <f t="shared" si="11"/>
        <v>3.468401081979005E-2</v>
      </c>
      <c r="P28" s="518">
        <f t="shared" si="11"/>
        <v>3.7484785402420978E-2</v>
      </c>
      <c r="Q28" s="518">
        <f t="shared" si="11"/>
        <v>1.4963315101198306E-2</v>
      </c>
      <c r="R28" s="518">
        <f t="shared" si="11"/>
        <v>4.4040387947344314E-2</v>
      </c>
      <c r="S28" s="518">
        <f t="shared" si="11"/>
        <v>0.12692377530543414</v>
      </c>
      <c r="T28" s="518">
        <f t="shared" si="11"/>
        <v>7.5272046962293573E-2</v>
      </c>
      <c r="U28" s="518">
        <f t="shared" si="11"/>
        <v>3.5196650504146457E-2</v>
      </c>
      <c r="V28" s="518">
        <f t="shared" si="11"/>
        <v>1.6455077838994119E-2</v>
      </c>
      <c r="W28" s="518">
        <f t="shared" si="11"/>
        <v>6.3918999181135416E-2</v>
      </c>
      <c r="X28" s="518">
        <f t="shared" si="11"/>
        <v>1.6948270953971376E-2</v>
      </c>
      <c r="Y28" s="519">
        <f t="shared" si="11"/>
        <v>4.6970728227164048E-2</v>
      </c>
    </row>
    <row r="29" spans="1:25" ht="15" customHeight="1" x14ac:dyDescent="0.25">
      <c r="A29" s="650" t="s">
        <v>72</v>
      </c>
      <c r="B29" s="488">
        <v>1991</v>
      </c>
      <c r="C29" s="497">
        <v>1</v>
      </c>
      <c r="D29" s="500">
        <f t="shared" si="0"/>
        <v>0.80228076139366045</v>
      </c>
      <c r="E29" s="501" t="s">
        <v>2</v>
      </c>
      <c r="F29" s="500">
        <f t="shared" ref="F29" si="12">F14/$C14</f>
        <v>3.9402113293704875E-2</v>
      </c>
      <c r="G29" s="501" t="s">
        <v>2</v>
      </c>
      <c r="H29" s="501" t="s">
        <v>2</v>
      </c>
      <c r="I29" s="501" t="s">
        <v>2</v>
      </c>
      <c r="J29" s="501" t="s">
        <v>2</v>
      </c>
      <c r="K29" s="501" t="s">
        <v>2</v>
      </c>
      <c r="L29" s="501" t="s">
        <v>2</v>
      </c>
      <c r="M29" s="501" t="s">
        <v>2</v>
      </c>
      <c r="N29" s="500">
        <f t="shared" ref="N29:Q29" si="13">N14/$C14</f>
        <v>4.9925117361229648E-2</v>
      </c>
      <c r="O29" s="500">
        <f t="shared" si="13"/>
        <v>1.2064121299800265E-2</v>
      </c>
      <c r="P29" s="500">
        <f t="shared" si="13"/>
        <v>1.1940348343155053E-2</v>
      </c>
      <c r="Q29" s="500">
        <f t="shared" si="13"/>
        <v>8.4283626593684765E-3</v>
      </c>
      <c r="R29" s="501" t="s">
        <v>2</v>
      </c>
      <c r="S29" s="501" t="s">
        <v>2</v>
      </c>
      <c r="T29" s="500">
        <f t="shared" ref="T29:V29" si="14">T14/$C14</f>
        <v>2.4090822868521745E-2</v>
      </c>
      <c r="U29" s="500">
        <f t="shared" si="14"/>
        <v>4.5053931907027514E-2</v>
      </c>
      <c r="V29" s="500">
        <f t="shared" si="14"/>
        <v>1.2151338057622356E-2</v>
      </c>
      <c r="W29" s="501" t="s">
        <v>2</v>
      </c>
      <c r="X29" s="501" t="s">
        <v>2</v>
      </c>
      <c r="Y29" s="504" t="s">
        <v>2</v>
      </c>
    </row>
    <row r="30" spans="1:25" x14ac:dyDescent="0.25">
      <c r="A30" s="651"/>
      <c r="B30" s="487">
        <v>2001</v>
      </c>
      <c r="C30" s="498">
        <v>1</v>
      </c>
      <c r="D30" s="503">
        <f t="shared" si="0"/>
        <v>0.70989399178786039</v>
      </c>
      <c r="E30" s="503">
        <f t="shared" ref="E30:W30" si="15">E15/$C15</f>
        <v>0.59232716351749171</v>
      </c>
      <c r="F30" s="503">
        <f t="shared" si="15"/>
        <v>3.1661508201608402E-2</v>
      </c>
      <c r="G30" s="503">
        <f t="shared" si="15"/>
        <v>8.5905320068760338E-2</v>
      </c>
      <c r="H30" s="503">
        <f t="shared" si="15"/>
        <v>3.1594810895585503E-2</v>
      </c>
      <c r="I30" s="503">
        <f t="shared" si="15"/>
        <v>1.0035109245866793E-2</v>
      </c>
      <c r="J30" s="503">
        <f t="shared" si="15"/>
        <v>4.8200279858655716E-3</v>
      </c>
      <c r="K30" s="503">
        <f t="shared" si="15"/>
        <v>8.0811752119327156E-3</v>
      </c>
      <c r="L30" s="503">
        <f t="shared" si="15"/>
        <v>8.6584984519204235E-3</v>
      </c>
      <c r="M30" s="503">
        <f t="shared" si="15"/>
        <v>0.12728006225801974</v>
      </c>
      <c r="N30" s="503">
        <f t="shared" si="15"/>
        <v>5.9725412321665713E-2</v>
      </c>
      <c r="O30" s="503">
        <f t="shared" si="15"/>
        <v>1.8685776839995054E-2</v>
      </c>
      <c r="P30" s="503">
        <f t="shared" si="15"/>
        <v>2.0830351756731431E-2</v>
      </c>
      <c r="Q30" s="503">
        <f t="shared" si="15"/>
        <v>1.1488138410681506E-2</v>
      </c>
      <c r="R30" s="503">
        <f t="shared" si="15"/>
        <v>1.6550382928946037E-2</v>
      </c>
      <c r="S30" s="503">
        <f t="shared" si="15"/>
        <v>0.11451711420468998</v>
      </c>
      <c r="T30" s="503">
        <f t="shared" si="15"/>
        <v>5.4069912818250111E-2</v>
      </c>
      <c r="U30" s="503">
        <f t="shared" si="15"/>
        <v>5.1705803853754138E-2</v>
      </c>
      <c r="V30" s="503">
        <f t="shared" si="15"/>
        <v>8.7413975326857303E-3</v>
      </c>
      <c r="W30" s="503">
        <f t="shared" si="15"/>
        <v>1.6714020853844332E-2</v>
      </c>
      <c r="X30" s="502" t="s">
        <v>2</v>
      </c>
      <c r="Y30" s="505">
        <f t="shared" ref="Y30" si="16">Y15/$C15</f>
        <v>1.6714020853844332E-2</v>
      </c>
    </row>
    <row r="31" spans="1:25" x14ac:dyDescent="0.25">
      <c r="A31" s="651"/>
      <c r="B31" s="488">
        <v>2011</v>
      </c>
      <c r="C31" s="497">
        <v>1</v>
      </c>
      <c r="D31" s="500">
        <f t="shared" si="0"/>
        <v>0.59716150982985283</v>
      </c>
      <c r="E31" s="500">
        <f t="shared" ref="E31:Y31" si="17">E16/$C16</f>
        <v>0.44338258805618053</v>
      </c>
      <c r="F31" s="500">
        <f t="shared" si="17"/>
        <v>2.1957170030227124E-2</v>
      </c>
      <c r="G31" s="500">
        <f t="shared" si="17"/>
        <v>0.13182175174344524</v>
      </c>
      <c r="H31" s="500">
        <f t="shared" si="17"/>
        <v>4.9927644245399035E-2</v>
      </c>
      <c r="I31" s="500">
        <f t="shared" si="17"/>
        <v>1.49251856953929E-2</v>
      </c>
      <c r="J31" s="500">
        <f t="shared" si="17"/>
        <v>8.0815774906947014E-3</v>
      </c>
      <c r="K31" s="500">
        <f t="shared" si="17"/>
        <v>1.2016706547664475E-2</v>
      </c>
      <c r="L31" s="500">
        <f t="shared" si="17"/>
        <v>1.4904174511646958E-2</v>
      </c>
      <c r="M31" s="500">
        <f t="shared" si="17"/>
        <v>0.18090629205255598</v>
      </c>
      <c r="N31" s="500">
        <f t="shared" si="17"/>
        <v>6.4339384232241684E-2</v>
      </c>
      <c r="O31" s="500">
        <f t="shared" si="17"/>
        <v>2.5253510799748444E-2</v>
      </c>
      <c r="P31" s="500">
        <f t="shared" si="17"/>
        <v>2.6037928326263594E-2</v>
      </c>
      <c r="Q31" s="500">
        <f t="shared" si="17"/>
        <v>1.6153494667023455E-2</v>
      </c>
      <c r="R31" s="500">
        <f t="shared" si="17"/>
        <v>4.9121974027278796E-2</v>
      </c>
      <c r="S31" s="500">
        <f t="shared" si="17"/>
        <v>0.14028370411229923</v>
      </c>
      <c r="T31" s="500">
        <f t="shared" si="17"/>
        <v>7.3222526307451102E-2</v>
      </c>
      <c r="U31" s="500">
        <f t="shared" si="17"/>
        <v>4.6462972498051029E-2</v>
      </c>
      <c r="V31" s="500">
        <f t="shared" si="17"/>
        <v>2.0598205306797093E-2</v>
      </c>
      <c r="W31" s="500">
        <f t="shared" si="17"/>
        <v>3.1720849759892887E-2</v>
      </c>
      <c r="X31" s="500">
        <f t="shared" si="17"/>
        <v>1.1125784055264726E-2</v>
      </c>
      <c r="Y31" s="506">
        <f t="shared" si="17"/>
        <v>2.0595065704628161E-2</v>
      </c>
    </row>
    <row r="32" spans="1:25" x14ac:dyDescent="0.25">
      <c r="A32" s="652"/>
      <c r="B32" s="490">
        <v>2021</v>
      </c>
      <c r="C32" s="499">
        <v>1</v>
      </c>
      <c r="D32" s="518">
        <f t="shared" si="0"/>
        <v>0.53102000519019232</v>
      </c>
      <c r="E32" s="518">
        <f t="shared" ref="E32:Y32" si="18">E17/$C17</f>
        <v>0.35743742199264544</v>
      </c>
      <c r="F32" s="518">
        <f t="shared" si="18"/>
        <v>1.7933085357478909E-2</v>
      </c>
      <c r="G32" s="518">
        <f t="shared" si="18"/>
        <v>0.15564949784006793</v>
      </c>
      <c r="H32" s="518">
        <f t="shared" si="18"/>
        <v>5.8111617380435798E-2</v>
      </c>
      <c r="I32" s="518">
        <f t="shared" si="18"/>
        <v>1.5260974873466995E-2</v>
      </c>
      <c r="J32" s="518">
        <f t="shared" si="18"/>
        <v>8.8965898318130541E-3</v>
      </c>
      <c r="K32" s="518">
        <f t="shared" si="18"/>
        <v>1.4050150674460193E-2</v>
      </c>
      <c r="L32" s="518">
        <f t="shared" si="18"/>
        <v>1.9903902000695556E-2</v>
      </c>
      <c r="M32" s="518">
        <f t="shared" si="18"/>
        <v>0.20551021002625108</v>
      </c>
      <c r="N32" s="518">
        <f t="shared" si="18"/>
        <v>7.2774131304803757E-2</v>
      </c>
      <c r="O32" s="518">
        <f t="shared" si="18"/>
        <v>3.1448769800848438E-2</v>
      </c>
      <c r="P32" s="518">
        <f t="shared" si="18"/>
        <v>3.5763117151820185E-2</v>
      </c>
      <c r="Q32" s="518">
        <f t="shared" si="18"/>
        <v>1.8460269431003103E-2</v>
      </c>
      <c r="R32" s="518">
        <f t="shared" si="18"/>
        <v>4.7063922337775593E-2</v>
      </c>
      <c r="S32" s="518">
        <f t="shared" si="18"/>
        <v>0.14269740825805494</v>
      </c>
      <c r="T32" s="518">
        <f t="shared" si="18"/>
        <v>8.2925017609581028E-2</v>
      </c>
      <c r="U32" s="518">
        <f t="shared" si="18"/>
        <v>4.3071093276935597E-2</v>
      </c>
      <c r="V32" s="518">
        <f t="shared" si="18"/>
        <v>1.6701297371538328E-2</v>
      </c>
      <c r="W32" s="518">
        <f t="shared" si="18"/>
        <v>6.2660759145065872E-2</v>
      </c>
      <c r="X32" s="518">
        <f t="shared" si="18"/>
        <v>1.4885171408748829E-2</v>
      </c>
      <c r="Y32" s="519">
        <f t="shared" si="18"/>
        <v>4.7775587736317043E-2</v>
      </c>
    </row>
    <row r="34" spans="1:1" x14ac:dyDescent="0.25">
      <c r="A34" s="142" t="s">
        <v>618</v>
      </c>
    </row>
    <row r="35" spans="1:1" s="449" customFormat="1" x14ac:dyDescent="0.25">
      <c r="A35" s="450" t="s">
        <v>2848</v>
      </c>
    </row>
    <row r="36" spans="1:1" s="449" customFormat="1" x14ac:dyDescent="0.25">
      <c r="A36" s="450" t="s">
        <v>2849</v>
      </c>
    </row>
    <row r="37" spans="1:1" x14ac:dyDescent="0.25">
      <c r="A37" s="1" t="s">
        <v>2850</v>
      </c>
    </row>
    <row r="39" spans="1:1" x14ac:dyDescent="0.25">
      <c r="A39" s="184" t="s">
        <v>616</v>
      </c>
    </row>
    <row r="65" spans="1:1" hidden="1" x14ac:dyDescent="0.25">
      <c r="A65" s="1" t="s">
        <v>31</v>
      </c>
    </row>
    <row r="66" spans="1:1" hidden="1" x14ac:dyDescent="0.25">
      <c r="A66" s="1" t="s">
        <v>32</v>
      </c>
    </row>
    <row r="67" spans="1:1" hidden="1" x14ac:dyDescent="0.25">
      <c r="A67" s="1" t="s">
        <v>33</v>
      </c>
    </row>
    <row r="68" spans="1:1" hidden="1" x14ac:dyDescent="0.25">
      <c r="A68" s="1" t="s">
        <v>34</v>
      </c>
    </row>
    <row r="69" spans="1:1" hidden="1" x14ac:dyDescent="0.25">
      <c r="A69" s="1" t="s">
        <v>35</v>
      </c>
    </row>
    <row r="70" spans="1:1" hidden="1" x14ac:dyDescent="0.25">
      <c r="A70" s="1" t="s">
        <v>36</v>
      </c>
    </row>
    <row r="71" spans="1:1" hidden="1" x14ac:dyDescent="0.25">
      <c r="A71" s="1" t="s">
        <v>37</v>
      </c>
    </row>
    <row r="72" spans="1:1" hidden="1" x14ac:dyDescent="0.25">
      <c r="A72" s="1" t="s">
        <v>38</v>
      </c>
    </row>
    <row r="73" spans="1:1" hidden="1" x14ac:dyDescent="0.25">
      <c r="A73" s="1" t="s">
        <v>39</v>
      </c>
    </row>
    <row r="74" spans="1:1" hidden="1" x14ac:dyDescent="0.25">
      <c r="A74" s="1" t="s">
        <v>40</v>
      </c>
    </row>
    <row r="75" spans="1:1" hidden="1" x14ac:dyDescent="0.25">
      <c r="A75" s="1" t="s">
        <v>41</v>
      </c>
    </row>
    <row r="76" spans="1:1" hidden="1" x14ac:dyDescent="0.25">
      <c r="A76" s="1" t="s">
        <v>42</v>
      </c>
    </row>
    <row r="77" spans="1:1" hidden="1" x14ac:dyDescent="0.25">
      <c r="A77" s="1" t="s">
        <v>43</v>
      </c>
    </row>
    <row r="78" spans="1:1" hidden="1" x14ac:dyDescent="0.25">
      <c r="A78" s="1" t="s">
        <v>44</v>
      </c>
    </row>
    <row r="79" spans="1:1" hidden="1" x14ac:dyDescent="0.25">
      <c r="A79" s="1" t="s">
        <v>45</v>
      </c>
    </row>
    <row r="80" spans="1:1" hidden="1" x14ac:dyDescent="0.25">
      <c r="A80" s="1" t="s">
        <v>46</v>
      </c>
    </row>
    <row r="81" spans="1:1" hidden="1" x14ac:dyDescent="0.25">
      <c r="A81" s="1" t="s">
        <v>47</v>
      </c>
    </row>
    <row r="82" spans="1:1" hidden="1" x14ac:dyDescent="0.25">
      <c r="A82" s="1" t="s">
        <v>48</v>
      </c>
    </row>
    <row r="83" spans="1:1" hidden="1" x14ac:dyDescent="0.25">
      <c r="A83" s="1" t="s">
        <v>49</v>
      </c>
    </row>
    <row r="84" spans="1:1" hidden="1" x14ac:dyDescent="0.25">
      <c r="A84" s="1" t="s">
        <v>50</v>
      </c>
    </row>
    <row r="85" spans="1:1" hidden="1" x14ac:dyDescent="0.25">
      <c r="A85" s="1" t="s">
        <v>51</v>
      </c>
    </row>
    <row r="86" spans="1:1" hidden="1" x14ac:dyDescent="0.25">
      <c r="A86" s="1" t="s">
        <v>52</v>
      </c>
    </row>
    <row r="87" spans="1:1" hidden="1" x14ac:dyDescent="0.25">
      <c r="A87" s="1" t="s">
        <v>53</v>
      </c>
    </row>
    <row r="88" spans="1:1" hidden="1" x14ac:dyDescent="0.25">
      <c r="A88" s="1" t="s">
        <v>54</v>
      </c>
    </row>
    <row r="89" spans="1:1" hidden="1" x14ac:dyDescent="0.25">
      <c r="A89" s="1" t="s">
        <v>55</v>
      </c>
    </row>
    <row r="90" spans="1:1" hidden="1" x14ac:dyDescent="0.25">
      <c r="A90" s="1" t="s">
        <v>56</v>
      </c>
    </row>
    <row r="91" spans="1:1" hidden="1" x14ac:dyDescent="0.25">
      <c r="A91" s="1" t="s">
        <v>57</v>
      </c>
    </row>
    <row r="92" spans="1:1" hidden="1" x14ac:dyDescent="0.25">
      <c r="A92" s="1" t="s">
        <v>58</v>
      </c>
    </row>
    <row r="93" spans="1:1" hidden="1" x14ac:dyDescent="0.25">
      <c r="A93" s="1" t="s">
        <v>59</v>
      </c>
    </row>
    <row r="94" spans="1:1" hidden="1" x14ac:dyDescent="0.25">
      <c r="A94" s="1" t="s">
        <v>60</v>
      </c>
    </row>
    <row r="95" spans="1:1" hidden="1" x14ac:dyDescent="0.25">
      <c r="A95" s="1" t="s">
        <v>61</v>
      </c>
    </row>
    <row r="96" spans="1:1" hidden="1" x14ac:dyDescent="0.25">
      <c r="A96" s="1" t="s">
        <v>62</v>
      </c>
    </row>
    <row r="97" spans="1:1" hidden="1" x14ac:dyDescent="0.25">
      <c r="A97" s="1" t="s">
        <v>63</v>
      </c>
    </row>
    <row r="98" spans="1:1" hidden="1" x14ac:dyDescent="0.25">
      <c r="A98" s="1" t="s">
        <v>64</v>
      </c>
    </row>
    <row r="99" spans="1:1" hidden="1" x14ac:dyDescent="0.25">
      <c r="A99" s="1" t="s">
        <v>65</v>
      </c>
    </row>
    <row r="100" spans="1:1" hidden="1" x14ac:dyDescent="0.25">
      <c r="A100" s="1" t="s">
        <v>66</v>
      </c>
    </row>
    <row r="101" spans="1:1" hidden="1" x14ac:dyDescent="0.25">
      <c r="A101" s="1" t="s">
        <v>67</v>
      </c>
    </row>
  </sheetData>
  <mergeCells count="29">
    <mergeCell ref="J1:K1"/>
    <mergeCell ref="A4:B5"/>
    <mergeCell ref="C4:C5"/>
    <mergeCell ref="M4:M5"/>
    <mergeCell ref="A19:B20"/>
    <mergeCell ref="C19:C20"/>
    <mergeCell ref="E19:G19"/>
    <mergeCell ref="H19:H20"/>
    <mergeCell ref="I19:L19"/>
    <mergeCell ref="M19:M20"/>
    <mergeCell ref="E4:G4"/>
    <mergeCell ref="A6:A9"/>
    <mergeCell ref="A10:A13"/>
    <mergeCell ref="A14:A17"/>
    <mergeCell ref="W4:W5"/>
    <mergeCell ref="X4:Y4"/>
    <mergeCell ref="S4:S5"/>
    <mergeCell ref="T19:V19"/>
    <mergeCell ref="W19:W20"/>
    <mergeCell ref="X19:Y19"/>
    <mergeCell ref="S19:S20"/>
    <mergeCell ref="A29:A32"/>
    <mergeCell ref="N4:R4"/>
    <mergeCell ref="H4:H5"/>
    <mergeCell ref="I4:L4"/>
    <mergeCell ref="T4:V4"/>
    <mergeCell ref="N19:R19"/>
    <mergeCell ref="A21:A24"/>
    <mergeCell ref="A25:A28"/>
  </mergeCells>
  <dataValidations count="2">
    <dataValidation type="list" allowBlank="1" showInputMessage="1" showErrorMessage="1" sqref="WVO3 WBW3 VSA3 VIE3 UYI3 UOM3 UEQ3 TUU3 TKY3 TBC3 SRG3 SHK3 RXO3 RNS3 RDW3 QUA3 QKE3 QAI3 PQM3 PGQ3 OWU3 OMY3 ODC3 NTG3 NJK3 MZO3 MPS3 MFW3 LWA3 LME3 LCI3 KSM3 KIQ3 JYU3 JOY3 JFC3 IVG3 ILK3 IBO3 HRS3 HHW3 GYA3 GOE3 GEI3 FUM3 FKQ3 FAU3 EQY3 EHC3 DXG3 DNK3 DDO3 CTS3 CJW3 CAA3 BQE3 BGI3 AWM3 AMQ3 ACU3 SY3 JC3 WLS3" xr:uid="{00000000-0002-0000-2000-000000000000}">
      <formula1>$A$60:$A$96</formula1>
    </dataValidation>
    <dataValidation type="list" allowBlank="1" showInputMessage="1" showErrorMessage="1" sqref="J1:K1" xr:uid="{00000000-0002-0000-2000-000001000000}">
      <formula1>$A$65:$A$101</formula1>
    </dataValidation>
  </dataValidations>
  <hyperlinks>
    <hyperlink ref="J3" location="Contents!A1" display="Back" xr:uid="{00000000-0004-0000-2000-000000000000}"/>
    <hyperlink ref="J2" location="'Table 31 Data'!A1" display="Go to Data" xr:uid="{00000000-0004-0000-2000-000001000000}"/>
    <hyperlink ref="A39" location="Glossary!A1" display="Definition Glossay" xr:uid="{00000000-0004-0000-2000-000002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54"/>
  <dimension ref="A1:BA94"/>
  <sheetViews>
    <sheetView workbookViewId="0">
      <pane ySplit="3" topLeftCell="A4" activePane="bottomLeft" state="frozen"/>
      <selection pane="bottomLeft" activeCell="J3" sqref="J3"/>
    </sheetView>
  </sheetViews>
  <sheetFormatPr defaultColWidth="8.85546875" defaultRowHeight="15" x14ac:dyDescent="0.25"/>
  <cols>
    <col min="1" max="1" width="8.5703125" style="1" customWidth="1"/>
    <col min="2" max="2" width="8.85546875" style="1"/>
    <col min="3" max="4" width="12.28515625" style="1" customWidth="1"/>
    <col min="5" max="7" width="10.42578125" style="1" customWidth="1"/>
    <col min="8" max="8" width="12.28515625" style="1" customWidth="1"/>
    <col min="9" max="12" width="10.42578125" style="1" customWidth="1"/>
    <col min="13" max="13" width="12.28515625" style="1" customWidth="1"/>
    <col min="14" max="18" width="10.42578125" style="1" customWidth="1"/>
    <col min="19" max="19" width="12.28515625" style="1" customWidth="1"/>
    <col min="20" max="22" width="10.42578125" style="1" customWidth="1"/>
    <col min="23" max="23" width="12.28515625" style="1" customWidth="1"/>
    <col min="24" max="25" width="10.42578125" style="1" customWidth="1"/>
    <col min="26" max="29" width="8.85546875" style="1"/>
    <col min="30" max="53" width="8.85546875" style="1" hidden="1" customWidth="1"/>
    <col min="54" max="16384" width="8.85546875" style="1"/>
  </cols>
  <sheetData>
    <row r="1" spans="1:53" s="2" customFormat="1" ht="15.75" x14ac:dyDescent="0.25">
      <c r="A1" s="571" t="s">
        <v>2761</v>
      </c>
      <c r="B1" s="16"/>
      <c r="C1" s="16"/>
      <c r="D1" s="16"/>
      <c r="E1" s="16"/>
      <c r="F1" s="16"/>
      <c r="G1" s="16"/>
      <c r="H1" s="16"/>
      <c r="I1" s="124" t="s">
        <v>68</v>
      </c>
      <c r="J1" s="638" t="s">
        <v>49</v>
      </c>
      <c r="K1" s="640"/>
    </row>
    <row r="2" spans="1:53" s="2" customFormat="1" x14ac:dyDescent="0.25">
      <c r="A2" s="189" t="s">
        <v>770</v>
      </c>
      <c r="B2" s="16"/>
      <c r="C2" s="16"/>
      <c r="D2" s="16"/>
      <c r="E2" s="16"/>
      <c r="F2" s="16"/>
      <c r="G2" s="16"/>
      <c r="J2" s="457" t="s">
        <v>452</v>
      </c>
      <c r="K2" s="153"/>
    </row>
    <row r="3" spans="1:53" s="2" customFormat="1" x14ac:dyDescent="0.25">
      <c r="A3" s="62"/>
      <c r="B3" s="16"/>
      <c r="C3" s="16"/>
      <c r="D3" s="16"/>
      <c r="E3" s="16"/>
      <c r="F3" s="16"/>
      <c r="G3" s="16"/>
      <c r="J3" s="155" t="s">
        <v>322</v>
      </c>
      <c r="K3" s="153"/>
    </row>
    <row r="4" spans="1:53" ht="28.15" customHeight="1" x14ac:dyDescent="0.25">
      <c r="A4" s="612"/>
      <c r="B4" s="641"/>
      <c r="C4" s="529" t="s">
        <v>603</v>
      </c>
      <c r="D4" s="529" t="s">
        <v>771</v>
      </c>
      <c r="E4" s="529" t="s">
        <v>772</v>
      </c>
      <c r="F4" s="529" t="s">
        <v>773</v>
      </c>
      <c r="G4" s="529" t="s">
        <v>774</v>
      </c>
      <c r="H4" s="529" t="s">
        <v>775</v>
      </c>
      <c r="I4" s="529" t="s">
        <v>776</v>
      </c>
      <c r="J4" s="529" t="s">
        <v>777</v>
      </c>
      <c r="K4" s="529" t="s">
        <v>778</v>
      </c>
      <c r="L4" s="530" t="s">
        <v>779</v>
      </c>
    </row>
    <row r="5" spans="1:53" ht="14.45" customHeight="1" x14ac:dyDescent="0.25">
      <c r="A5" s="651" t="s">
        <v>70</v>
      </c>
      <c r="B5" s="531">
        <v>2001</v>
      </c>
      <c r="C5" s="532">
        <f>VLOOKUP($J$1,'Table 32 Data'!$A$4:$K$41,'Table 32'!AD$5,0)</f>
        <v>175797</v>
      </c>
      <c r="D5" s="532">
        <f>VLOOKUP($J$1,'Table 32 Data'!$A$4:$K$41,'Table 32'!AE$5,0)</f>
        <v>95305</v>
      </c>
      <c r="E5" s="532">
        <f>VLOOKUP($J$1,'Table 32 Data'!$A$4:$K$41,'Table 32'!AF$5,0)</f>
        <v>1840</v>
      </c>
      <c r="F5" s="532">
        <f>VLOOKUP($J$1,'Table 32 Data'!$A$4:$K$41,'Table 32'!AG$5,0)</f>
        <v>1751</v>
      </c>
      <c r="G5" s="532">
        <f>VLOOKUP($J$1,'Table 32 Data'!$A$4:$K$41,'Table 32'!AH$5,0)</f>
        <v>1846</v>
      </c>
      <c r="H5" s="532">
        <f>VLOOKUP($J$1,'Table 32 Data'!$A$4:$K$41,'Table 32'!AI$5,0)</f>
        <v>14259</v>
      </c>
      <c r="I5" s="532">
        <f>VLOOKUP($J$1,'Table 32 Data'!$A$4:$K$41,'Table 32'!AJ$5,0)</f>
        <v>590</v>
      </c>
      <c r="J5" s="532">
        <f>VLOOKUP($J$1,'Table 32 Data'!$A$4:$K$41,'Table 32'!AK$5,0)</f>
        <v>719</v>
      </c>
      <c r="K5" s="532">
        <f>VLOOKUP($J$1,'Table 32 Data'!$A$4:$K$41,'Table 32'!AL$5,0)</f>
        <v>41691</v>
      </c>
      <c r="L5" s="534">
        <f>VLOOKUP($J$1,'Table 32 Data'!$A$4:$K$41,'Table 32'!AM$5,0)</f>
        <v>17796</v>
      </c>
      <c r="AD5" s="1">
        <v>2</v>
      </c>
      <c r="AE5" s="1">
        <v>3</v>
      </c>
      <c r="AF5" s="1">
        <v>4</v>
      </c>
      <c r="AG5" s="1">
        <v>5</v>
      </c>
      <c r="AH5" s="1">
        <v>6</v>
      </c>
      <c r="AI5" s="1">
        <v>7</v>
      </c>
      <c r="AJ5" s="1">
        <v>8</v>
      </c>
      <c r="AK5" s="1">
        <v>9</v>
      </c>
      <c r="AL5" s="1">
        <v>10</v>
      </c>
      <c r="AM5" s="1">
        <v>11</v>
      </c>
      <c r="AN5" s="1">
        <v>12</v>
      </c>
      <c r="AO5" s="1">
        <v>13</v>
      </c>
      <c r="AP5" s="1">
        <v>14</v>
      </c>
      <c r="AQ5" s="1">
        <v>15</v>
      </c>
      <c r="AR5" s="1">
        <v>16</v>
      </c>
      <c r="AS5" s="1">
        <v>17</v>
      </c>
      <c r="AT5" s="1">
        <v>18</v>
      </c>
      <c r="AU5" s="1">
        <v>19</v>
      </c>
      <c r="AV5" s="1">
        <v>20</v>
      </c>
      <c r="AW5" s="1">
        <v>21</v>
      </c>
      <c r="AX5" s="1">
        <v>22</v>
      </c>
      <c r="AY5" s="1">
        <v>23</v>
      </c>
      <c r="AZ5" s="1">
        <v>24</v>
      </c>
      <c r="BA5" s="1">
        <v>25</v>
      </c>
    </row>
    <row r="6" spans="1:53" ht="16.149999999999999" customHeight="1" x14ac:dyDescent="0.25">
      <c r="A6" s="651"/>
      <c r="B6" s="528">
        <v>2011</v>
      </c>
      <c r="C6" s="486">
        <f>VLOOKUP($J$1,'Table 32 Data'!$M$4:$W$41,'Table 32'!AD$5,0)</f>
        <v>206125</v>
      </c>
      <c r="D6" s="486">
        <f>VLOOKUP($J$1,'Table 32 Data'!$M$4:$W$41,'Table 32'!AE$5,0)</f>
        <v>90575.282039711194</v>
      </c>
      <c r="E6" s="486">
        <f>VLOOKUP($J$1,'Table 32 Data'!$M$4:$W$41,'Table 32'!AF$5,0)</f>
        <v>2313.3799638989171</v>
      </c>
      <c r="F6" s="486">
        <f>VLOOKUP($J$1,'Table 32 Data'!$M$4:$W$41,'Table 32'!AG$5,0)</f>
        <v>2302.4368231046933</v>
      </c>
      <c r="G6" s="486">
        <f>VLOOKUP($J$1,'Table 32 Data'!$M$4:$W$41,'Table 32'!AH$5,0)</f>
        <v>2093.4228339350184</v>
      </c>
      <c r="H6" s="486">
        <f>VLOOKUP($J$1,'Table 32 Data'!$M$4:$W$41,'Table 32'!AI$5,0)</f>
        <v>21307.389440433213</v>
      </c>
      <c r="I6" s="486">
        <f>VLOOKUP($J$1,'Table 32 Data'!$M$4:$W$41,'Table 32'!AJ$5,0)</f>
        <v>622.66471119133575</v>
      </c>
      <c r="J6" s="486">
        <f>VLOOKUP($J$1,'Table 32 Data'!$M$4:$W$41,'Table 32'!AK$5,0)</f>
        <v>1057.1074007220218</v>
      </c>
      <c r="K6" s="486">
        <f>VLOOKUP($J$1,'Table 32 Data'!$M$4:$W$41,'Table 32'!AL$5,0)</f>
        <v>67671.288357400728</v>
      </c>
      <c r="L6" s="494">
        <f>VLOOKUP($J$1,'Table 32 Data'!$M$4:$W$41,'Table 32'!AM$5,0)</f>
        <v>18182.028429602888</v>
      </c>
    </row>
    <row r="7" spans="1:53" s="449" customFormat="1" ht="16.149999999999999" customHeight="1" x14ac:dyDescent="0.25">
      <c r="A7" s="652"/>
      <c r="B7" s="533">
        <v>2021</v>
      </c>
      <c r="C7" s="532">
        <f>VLOOKUP($J$1,'Table 32 Data'!$Y$4:$AI$41,'Table 32'!AD$5,0)</f>
        <v>216593</v>
      </c>
      <c r="D7" s="532">
        <f>VLOOKUP($J$1,'Table 32 Data'!$Y$4:$AI$41,'Table 32'!AE$5,0)</f>
        <v>75129</v>
      </c>
      <c r="E7" s="532">
        <f>VLOOKUP($J$1,'Table 32 Data'!$Y$4:$AI$41,'Table 32'!AF$5,0)</f>
        <v>1814</v>
      </c>
      <c r="F7" s="532">
        <f>VLOOKUP($J$1,'Table 32 Data'!$Y$4:$AI$41,'Table 32'!AG$5,0)</f>
        <v>2193</v>
      </c>
      <c r="G7" s="532">
        <f>VLOOKUP($J$1,'Table 32 Data'!$Y$4:$AI$41,'Table 32'!AH$5,0)</f>
        <v>2713</v>
      </c>
      <c r="H7" s="532">
        <f>VLOOKUP($J$1,'Table 32 Data'!$Y$4:$AI$41,'Table 32'!AI$5,0)</f>
        <v>25840</v>
      </c>
      <c r="I7" s="532">
        <f>VLOOKUP($J$1,'Table 32 Data'!$Y$4:$AI$41,'Table 32'!AJ$5,0)</f>
        <v>603</v>
      </c>
      <c r="J7" s="532">
        <f>VLOOKUP($J$1,'Table 32 Data'!$Y$4:$AI$41,'Table 32'!AK$5,0)</f>
        <v>2933</v>
      </c>
      <c r="K7" s="532">
        <f>VLOOKUP($J$1,'Table 32 Data'!$Y$4:$AI$41,'Table 32'!AL$5,0)</f>
        <v>88466</v>
      </c>
      <c r="L7" s="534">
        <f>VLOOKUP($J$1,'Table 32 Data'!$Y$4:$AI$41,'Table 32'!AM$5,0)</f>
        <v>16902</v>
      </c>
    </row>
    <row r="8" spans="1:53" x14ac:dyDescent="0.25">
      <c r="A8" s="651" t="s">
        <v>71</v>
      </c>
      <c r="B8" s="535">
        <v>2001</v>
      </c>
      <c r="C8" s="536">
        <f>VLOOKUP($J$1,'Table 32 Data'!$A$44:$K$81,'Table 32'!AD$5,0)</f>
        <v>84230</v>
      </c>
      <c r="D8" s="536">
        <f>VLOOKUP($J$1,'Table 32 Data'!$A$44:$K$81,'Table 32'!AE$5,0)</f>
        <v>42618</v>
      </c>
      <c r="E8" s="536">
        <f>VLOOKUP($J$1,'Table 32 Data'!$A$44:$K$81,'Table 32'!AF$5,0)</f>
        <v>848</v>
      </c>
      <c r="F8" s="536">
        <f>VLOOKUP($J$1,'Table 32 Data'!$A$44:$K$81,'Table 32'!AG$5,0)</f>
        <v>869</v>
      </c>
      <c r="G8" s="536">
        <f>VLOOKUP($J$1,'Table 32 Data'!$A$44:$K$81,'Table 32'!AH$5,0)</f>
        <v>920</v>
      </c>
      <c r="H8" s="536">
        <f>VLOOKUP($J$1,'Table 32 Data'!$A$44:$K$81,'Table 32'!AI$5,0)</f>
        <v>7054</v>
      </c>
      <c r="I8" s="536">
        <f>VLOOKUP($J$1,'Table 32 Data'!$A$44:$K$81,'Table 32'!AJ$5,0)</f>
        <v>289</v>
      </c>
      <c r="J8" s="536">
        <f>VLOOKUP($J$1,'Table 32 Data'!$A$44:$K$81,'Table 32'!AK$5,0)</f>
        <v>348</v>
      </c>
      <c r="K8" s="536">
        <f>VLOOKUP($J$1,'Table 32 Data'!$A$44:$K$81,'Table 32'!AL$5,0)</f>
        <v>22422</v>
      </c>
      <c r="L8" s="537">
        <f>VLOOKUP($J$1,'Table 32 Data'!$A$44:$K$81,'Table 32'!AM$5,0)</f>
        <v>8862</v>
      </c>
    </row>
    <row r="9" spans="1:53" ht="14.45" customHeight="1" x14ac:dyDescent="0.25">
      <c r="A9" s="651"/>
      <c r="B9" s="531">
        <v>2011</v>
      </c>
      <c r="C9" s="532">
        <f>VLOOKUP($J$1,'Table 32 Data'!$M$44:$W$81,'Table 32'!AD$5,0)</f>
        <v>101405</v>
      </c>
      <c r="D9" s="532">
        <f>VLOOKUP($J$1,'Table 32 Data'!$M$44:$W$81,'Table 32'!AE$5,0)</f>
        <v>40759.209344164585</v>
      </c>
      <c r="E9" s="532">
        <f>VLOOKUP($J$1,'Table 32 Data'!$M$44:$W$81,'Table 32'!AF$5,0)</f>
        <v>1014.0276152844309</v>
      </c>
      <c r="F9" s="532">
        <f>VLOOKUP($J$1,'Table 32 Data'!$M$44:$W$81,'Table 32'!AG$5,0)</f>
        <v>1136.0243151365312</v>
      </c>
      <c r="G9" s="532">
        <f>VLOOKUP($J$1,'Table 32 Data'!$M$44:$W$81,'Table 32'!AH$5,0)</f>
        <v>1061.0355179797357</v>
      </c>
      <c r="H9" s="532">
        <f>VLOOKUP($J$1,'Table 32 Data'!$M$44:$W$81,'Table 32'!AI$5,0)</f>
        <v>10688.70168428953</v>
      </c>
      <c r="I9" s="532">
        <f>VLOOKUP($J$1,'Table 32 Data'!$M$44:$W$81,'Table 32'!AJ$5,0)</f>
        <v>286.52435928566695</v>
      </c>
      <c r="J9" s="532">
        <f>VLOOKUP($J$1,'Table 32 Data'!$M$44:$W$81,'Table 32'!AK$5,0)</f>
        <v>505.8945718637558</v>
      </c>
      <c r="K9" s="532">
        <f>VLOOKUP($J$1,'Table 32 Data'!$M$44:$W$81,'Table 32'!AL$5,0)</f>
        <v>36797.114688417474</v>
      </c>
      <c r="L9" s="534">
        <f>VLOOKUP($J$1,'Table 32 Data'!$M$44:$W$81,'Table 32'!AM$5,0)</f>
        <v>9156.4679035782865</v>
      </c>
    </row>
    <row r="10" spans="1:53" s="449" customFormat="1" ht="14.45" customHeight="1" x14ac:dyDescent="0.25">
      <c r="A10" s="652"/>
      <c r="B10" s="538">
        <v>2021</v>
      </c>
      <c r="C10" s="489">
        <f>VLOOKUP($J$1,'Table 32 Data'!$Y$44:$AI$81,'Table 32'!AD$5,0)</f>
        <v>103298</v>
      </c>
      <c r="D10" s="489">
        <f>VLOOKUP($J$1,'Table 32 Data'!$Y$44:$AI$81,'Table 32'!AE$5,0)</f>
        <v>33113</v>
      </c>
      <c r="E10" s="489">
        <f>VLOOKUP($J$1,'Table 32 Data'!$Y$44:$AI$81,'Table 32'!AF$5,0)</f>
        <v>736</v>
      </c>
      <c r="F10" s="489">
        <f>VLOOKUP($J$1,'Table 32 Data'!$Y$44:$AI$81,'Table 32'!AG$5,0)</f>
        <v>1025</v>
      </c>
      <c r="G10" s="489">
        <f>VLOOKUP($J$1,'Table 32 Data'!$Y$44:$AI$81,'Table 32'!AH$5,0)</f>
        <v>1367</v>
      </c>
      <c r="H10" s="489">
        <f>VLOOKUP($J$1,'Table 32 Data'!$Y$44:$AI$81,'Table 32'!AI$5,0)</f>
        <v>12466</v>
      </c>
      <c r="I10" s="489">
        <f>VLOOKUP($J$1,'Table 32 Data'!$Y$44:$AI$81,'Table 32'!AJ$5,0)</f>
        <v>276</v>
      </c>
      <c r="J10" s="489">
        <f>VLOOKUP($J$1,'Table 32 Data'!$Y$44:$AI$81,'Table 32'!AK$5,0)</f>
        <v>1302</v>
      </c>
      <c r="K10" s="489">
        <f>VLOOKUP($J$1,'Table 32 Data'!$Y$44:$AI$81,'Table 32'!AL$5,0)</f>
        <v>44969</v>
      </c>
      <c r="L10" s="495">
        <f>VLOOKUP($J$1,'Table 32 Data'!$Y$44:$AI$81,'Table 32'!AM$5,0)</f>
        <v>8044</v>
      </c>
    </row>
    <row r="11" spans="1:53" x14ac:dyDescent="0.25">
      <c r="A11" s="651" t="s">
        <v>72</v>
      </c>
      <c r="B11" s="531">
        <v>2001</v>
      </c>
      <c r="C11" s="532">
        <f>VLOOKUP($J$1,'Table 32 Data'!$A$84:$K$121,'Table 32'!AD$5,0)</f>
        <v>91567</v>
      </c>
      <c r="D11" s="532">
        <f>VLOOKUP($J$1,'Table 32 Data'!$A$84:$K$121,'Table 32'!AE$5,0)</f>
        <v>52687</v>
      </c>
      <c r="E11" s="532">
        <f>VLOOKUP($J$1,'Table 32 Data'!$A$84:$K$121,'Table 32'!AF$5,0)</f>
        <v>992</v>
      </c>
      <c r="F11" s="532">
        <f>VLOOKUP($J$1,'Table 32 Data'!$A$84:$K$121,'Table 32'!AG$5,0)</f>
        <v>882</v>
      </c>
      <c r="G11" s="532">
        <f>VLOOKUP($J$1,'Table 32 Data'!$A$84:$K$121,'Table 32'!AH$5,0)</f>
        <v>926</v>
      </c>
      <c r="H11" s="532">
        <f>VLOOKUP($J$1,'Table 32 Data'!$A$84:$K$121,'Table 32'!AI$5,0)</f>
        <v>7205</v>
      </c>
      <c r="I11" s="532">
        <f>VLOOKUP($J$1,'Table 32 Data'!$A$84:$K$121,'Table 32'!AJ$5,0)</f>
        <v>301</v>
      </c>
      <c r="J11" s="532">
        <f>VLOOKUP($J$1,'Table 32 Data'!$A$84:$K$121,'Table 32'!AK$5,0)</f>
        <v>371</v>
      </c>
      <c r="K11" s="532">
        <f>VLOOKUP($J$1,'Table 32 Data'!$A$84:$K$121,'Table 32'!AL$5,0)</f>
        <v>19269</v>
      </c>
      <c r="L11" s="534">
        <f>VLOOKUP($J$1,'Table 32 Data'!$A$84:$K$121,'Table 32'!AM$5,0)</f>
        <v>8934</v>
      </c>
    </row>
    <row r="12" spans="1:53" x14ac:dyDescent="0.25">
      <c r="A12" s="651"/>
      <c r="B12" s="528">
        <v>2011</v>
      </c>
      <c r="C12" s="486">
        <f>VLOOKUP($J$1,'Table 32 Data'!$M$84:$W$121,'Table 32'!AD$5,0)</f>
        <v>104720</v>
      </c>
      <c r="D12" s="486">
        <f>VLOOKUP($J$1,'Table 32 Data'!$M$84:$W$121,'Table 32'!AE$5,0)</f>
        <v>49653.035454898833</v>
      </c>
      <c r="E12" s="486">
        <f>VLOOKUP($J$1,'Table 32 Data'!$M$84:$W$121,'Table 32'!AF$5,0)</f>
        <v>1294.0297469260829</v>
      </c>
      <c r="F12" s="486">
        <f>VLOOKUP($J$1,'Table 32 Data'!$M$84:$W$121,'Table 32'!AG$5,0)</f>
        <v>1166.5549622537285</v>
      </c>
      <c r="G12" s="486">
        <f>VLOOKUP($J$1,'Table 32 Data'!$M$84:$W$121,'Table 32'!AH$5,0)</f>
        <v>1033.7240941917796</v>
      </c>
      <c r="H12" s="486">
        <f>VLOOKUP($J$1,'Table 32 Data'!$M$84:$W$121,'Table 32'!AI$5,0)</f>
        <v>10627.54066163383</v>
      </c>
      <c r="I12" s="486">
        <f>VLOOKUP($J$1,'Table 32 Data'!$M$84:$W$121,'Table 32'!AJ$5,0)</f>
        <v>335.29082018862908</v>
      </c>
      <c r="J12" s="486">
        <f>VLOOKUP($J$1,'Table 32 Data'!$M$84:$W$121,'Table 32'!AK$5,0)</f>
        <v>550.60537245033652</v>
      </c>
      <c r="K12" s="486">
        <f>VLOOKUP($J$1,'Table 32 Data'!$M$84:$W$121,'Table 32'!AL$5,0)</f>
        <v>31024.577425888416</v>
      </c>
      <c r="L12" s="494">
        <f>VLOOKUP($J$1,'Table 32 Data'!$M$84:$W$121,'Table 32'!AM$5,0)</f>
        <v>9034.6414615683625</v>
      </c>
    </row>
    <row r="13" spans="1:53" s="449" customFormat="1" x14ac:dyDescent="0.25">
      <c r="A13" s="652"/>
      <c r="B13" s="533">
        <v>2021</v>
      </c>
      <c r="C13" s="539">
        <f>VLOOKUP($J$1,'Table 32 Data'!$Y$84:$AI$121,'Table 32'!AD$5,0)</f>
        <v>113295</v>
      </c>
      <c r="D13" s="539">
        <f>VLOOKUP($J$1,'Table 32 Data'!$Y$84:$AI$121,'Table 32'!AE$5,0)</f>
        <v>42016</v>
      </c>
      <c r="E13" s="539">
        <f>VLOOKUP($J$1,'Table 32 Data'!$Y$84:$AI$121,'Table 32'!AF$5,0)</f>
        <v>1078</v>
      </c>
      <c r="F13" s="539">
        <f>VLOOKUP($J$1,'Table 32 Data'!$Y$84:$AI$121,'Table 32'!AG$5,0)</f>
        <v>1168</v>
      </c>
      <c r="G13" s="539">
        <f>VLOOKUP($J$1,'Table 32 Data'!$Y$84:$AI$121,'Table 32'!AH$5,0)</f>
        <v>1346</v>
      </c>
      <c r="H13" s="539">
        <f>VLOOKUP($J$1,'Table 32 Data'!$Y$84:$AI$121,'Table 32'!AI$5,0)</f>
        <v>13374</v>
      </c>
      <c r="I13" s="539">
        <f>VLOOKUP($J$1,'Table 32 Data'!$Y$84:$AI$121,'Table 32'!AJ$5,0)</f>
        <v>327</v>
      </c>
      <c r="J13" s="539">
        <f>VLOOKUP($J$1,'Table 32 Data'!$Y$84:$AI$121,'Table 32'!AK$5,0)</f>
        <v>1631</v>
      </c>
      <c r="K13" s="539">
        <f>VLOOKUP($J$1,'Table 32 Data'!$Y$84:$AI$121,'Table 32'!AL$5,0)</f>
        <v>43497</v>
      </c>
      <c r="L13" s="540">
        <f>VLOOKUP($J$1,'Table 32 Data'!$Y$84:$AI$121,'Table 32'!AM$5,0)</f>
        <v>8858</v>
      </c>
    </row>
    <row r="14" spans="1:53" ht="14.45" customHeight="1" x14ac:dyDescent="0.25"/>
    <row r="15" spans="1:53" ht="28.15" customHeight="1" x14ac:dyDescent="0.25">
      <c r="A15" s="612"/>
      <c r="B15" s="641"/>
      <c r="C15" s="529" t="s">
        <v>603</v>
      </c>
      <c r="D15" s="529" t="s">
        <v>771</v>
      </c>
      <c r="E15" s="529" t="s">
        <v>772</v>
      </c>
      <c r="F15" s="529" t="s">
        <v>773</v>
      </c>
      <c r="G15" s="529" t="s">
        <v>774</v>
      </c>
      <c r="H15" s="529" t="s">
        <v>775</v>
      </c>
      <c r="I15" s="529" t="s">
        <v>776</v>
      </c>
      <c r="J15" s="529" t="s">
        <v>777</v>
      </c>
      <c r="K15" s="529" t="s">
        <v>778</v>
      </c>
      <c r="L15" s="530" t="s">
        <v>779</v>
      </c>
    </row>
    <row r="16" spans="1:53" ht="14.45" customHeight="1" x14ac:dyDescent="0.25">
      <c r="A16" s="651" t="s">
        <v>70</v>
      </c>
      <c r="B16" s="531">
        <v>2001</v>
      </c>
      <c r="C16" s="543">
        <v>1</v>
      </c>
      <c r="D16" s="543">
        <f>D5/$C5</f>
        <v>0.542130980619692</v>
      </c>
      <c r="E16" s="543">
        <f t="shared" ref="E16:L16" si="0">E5/$C5</f>
        <v>1.0466617746605459E-2</v>
      </c>
      <c r="F16" s="543">
        <f t="shared" si="0"/>
        <v>9.9603519969055209E-3</v>
      </c>
      <c r="G16" s="543">
        <f t="shared" si="0"/>
        <v>1.0500748021866129E-2</v>
      </c>
      <c r="H16" s="543">
        <f t="shared" si="0"/>
        <v>8.1110599156982197E-2</v>
      </c>
      <c r="I16" s="543">
        <f t="shared" si="0"/>
        <v>3.3561437339658809E-3</v>
      </c>
      <c r="J16" s="543">
        <f t="shared" si="0"/>
        <v>4.0899446520702857E-3</v>
      </c>
      <c r="K16" s="543">
        <f t="shared" si="0"/>
        <v>0.23715421764876535</v>
      </c>
      <c r="L16" s="544">
        <f t="shared" si="0"/>
        <v>0.10123039642314716</v>
      </c>
      <c r="AD16" s="1">
        <v>2</v>
      </c>
      <c r="AE16" s="1">
        <v>3</v>
      </c>
      <c r="AF16" s="1">
        <v>4</v>
      </c>
      <c r="AG16" s="1">
        <v>5</v>
      </c>
      <c r="AH16" s="1">
        <v>6</v>
      </c>
      <c r="AI16" s="1">
        <v>7</v>
      </c>
      <c r="AJ16" s="1">
        <v>8</v>
      </c>
      <c r="AK16" s="1">
        <v>9</v>
      </c>
      <c r="AL16" s="1">
        <v>10</v>
      </c>
      <c r="AM16" s="1">
        <v>11</v>
      </c>
      <c r="AN16" s="1">
        <v>12</v>
      </c>
      <c r="AO16" s="1">
        <v>13</v>
      </c>
      <c r="AP16" s="1">
        <v>14</v>
      </c>
      <c r="AQ16" s="1">
        <v>15</v>
      </c>
      <c r="AR16" s="1">
        <v>16</v>
      </c>
      <c r="AS16" s="1">
        <v>17</v>
      </c>
      <c r="AT16" s="1">
        <v>18</v>
      </c>
      <c r="AU16" s="1">
        <v>19</v>
      </c>
      <c r="AV16" s="1">
        <v>20</v>
      </c>
      <c r="AW16" s="1">
        <v>21</v>
      </c>
      <c r="AX16" s="1">
        <v>22</v>
      </c>
      <c r="AY16" s="1">
        <v>23</v>
      </c>
      <c r="AZ16" s="1">
        <v>24</v>
      </c>
      <c r="BA16" s="1">
        <v>25</v>
      </c>
    </row>
    <row r="17" spans="1:12" ht="16.149999999999999" customHeight="1" x14ac:dyDescent="0.25">
      <c r="A17" s="651"/>
      <c r="B17" s="528">
        <v>2011</v>
      </c>
      <c r="C17" s="503">
        <v>1</v>
      </c>
      <c r="D17" s="503">
        <f t="shared" ref="D17:L17" si="1">D6/$C6</f>
        <v>0.43941919728180084</v>
      </c>
      <c r="E17" s="503">
        <f t="shared" si="1"/>
        <v>1.1223189636865577E-2</v>
      </c>
      <c r="F17" s="503">
        <f t="shared" si="1"/>
        <v>1.117009980887662E-2</v>
      </c>
      <c r="G17" s="503">
        <f t="shared" si="1"/>
        <v>1.0156084094287535E-2</v>
      </c>
      <c r="H17" s="503">
        <f t="shared" si="1"/>
        <v>0.10337120407729879</v>
      </c>
      <c r="I17" s="503">
        <f t="shared" si="1"/>
        <v>3.0208112125716712E-3</v>
      </c>
      <c r="J17" s="503">
        <f t="shared" si="1"/>
        <v>5.1284773837332771E-3</v>
      </c>
      <c r="K17" s="503">
        <f t="shared" si="1"/>
        <v>0.32830218730091315</v>
      </c>
      <c r="L17" s="505">
        <f t="shared" si="1"/>
        <v>8.8208749203652584E-2</v>
      </c>
    </row>
    <row r="18" spans="1:12" x14ac:dyDescent="0.25">
      <c r="A18" s="652"/>
      <c r="B18" s="533">
        <v>2021</v>
      </c>
      <c r="C18" s="545">
        <v>1</v>
      </c>
      <c r="D18" s="545">
        <f t="shared" ref="D18:L18" si="2">D7/$C7</f>
        <v>0.34686716560553665</v>
      </c>
      <c r="E18" s="545">
        <f t="shared" si="2"/>
        <v>8.3751552450910226E-3</v>
      </c>
      <c r="F18" s="545">
        <f t="shared" si="2"/>
        <v>1.0124980955063183E-2</v>
      </c>
      <c r="G18" s="545">
        <f t="shared" si="2"/>
        <v>1.2525797232597545E-2</v>
      </c>
      <c r="H18" s="545">
        <f t="shared" si="2"/>
        <v>0.11930210117593829</v>
      </c>
      <c r="I18" s="545">
        <f t="shared" si="2"/>
        <v>2.7840234910638849E-3</v>
      </c>
      <c r="J18" s="545">
        <f t="shared" si="2"/>
        <v>1.3541527196169774E-2</v>
      </c>
      <c r="K18" s="545">
        <f t="shared" si="2"/>
        <v>0.40844348616991316</v>
      </c>
      <c r="L18" s="546">
        <f t="shared" si="2"/>
        <v>7.8035762928626504E-2</v>
      </c>
    </row>
    <row r="19" spans="1:12" ht="14.45" customHeight="1" x14ac:dyDescent="0.25">
      <c r="A19" s="651" t="s">
        <v>71</v>
      </c>
      <c r="B19" s="535">
        <v>2001</v>
      </c>
      <c r="C19" s="503">
        <v>1</v>
      </c>
      <c r="D19" s="503">
        <f t="shared" ref="D19:L19" si="3">D8/$C8</f>
        <v>0.50597174403419209</v>
      </c>
      <c r="E19" s="503">
        <f t="shared" si="3"/>
        <v>1.0067671850884483E-2</v>
      </c>
      <c r="F19" s="503">
        <f t="shared" si="3"/>
        <v>1.0316989196248367E-2</v>
      </c>
      <c r="G19" s="503">
        <f t="shared" si="3"/>
        <v>1.0922474177846373E-2</v>
      </c>
      <c r="H19" s="503">
        <f t="shared" si="3"/>
        <v>8.374688353318295E-2</v>
      </c>
      <c r="I19" s="503">
        <f t="shared" si="3"/>
        <v>3.4310815623886976E-3</v>
      </c>
      <c r="J19" s="503">
        <f t="shared" si="3"/>
        <v>4.1315445803158024E-3</v>
      </c>
      <c r="K19" s="503">
        <f t="shared" si="3"/>
        <v>0.26619969132138194</v>
      </c>
      <c r="L19" s="505">
        <f t="shared" si="3"/>
        <v>0.1052119197435593</v>
      </c>
    </row>
    <row r="20" spans="1:12" x14ac:dyDescent="0.25">
      <c r="A20" s="651"/>
      <c r="B20" s="531">
        <v>2011</v>
      </c>
      <c r="C20" s="541">
        <v>1</v>
      </c>
      <c r="D20" s="541">
        <f t="shared" ref="D20:L20" si="4">D9/$C9</f>
        <v>0.40194476943113833</v>
      </c>
      <c r="E20" s="541">
        <f t="shared" si="4"/>
        <v>9.9997792543210975E-3</v>
      </c>
      <c r="F20" s="541">
        <f t="shared" si="4"/>
        <v>1.1202843204344275E-2</v>
      </c>
      <c r="G20" s="541">
        <f t="shared" si="4"/>
        <v>1.0463345180018102E-2</v>
      </c>
      <c r="H20" s="541">
        <f t="shared" si="4"/>
        <v>0.10540606167634269</v>
      </c>
      <c r="I20" s="541">
        <f t="shared" si="4"/>
        <v>2.8255446899626935E-3</v>
      </c>
      <c r="J20" s="541">
        <f t="shared" si="4"/>
        <v>4.9888523432153817E-3</v>
      </c>
      <c r="K20" s="541">
        <f t="shared" si="4"/>
        <v>0.36287278426524799</v>
      </c>
      <c r="L20" s="542">
        <f t="shared" si="4"/>
        <v>9.0296019955409368E-2</v>
      </c>
    </row>
    <row r="21" spans="1:12" s="449" customFormat="1" x14ac:dyDescent="0.25">
      <c r="A21" s="652"/>
      <c r="B21" s="538">
        <v>2021</v>
      </c>
      <c r="C21" s="518">
        <v>1</v>
      </c>
      <c r="D21" s="518">
        <f t="shared" ref="D21:L21" si="5">D10/$C10</f>
        <v>0.3205579972506728</v>
      </c>
      <c r="E21" s="518">
        <f t="shared" si="5"/>
        <v>7.1250169412766943E-3</v>
      </c>
      <c r="F21" s="518">
        <f t="shared" si="5"/>
        <v>9.9227477782725705E-3</v>
      </c>
      <c r="G21" s="518">
        <f t="shared" si="5"/>
        <v>1.3233557280876686E-2</v>
      </c>
      <c r="H21" s="518">
        <f t="shared" si="5"/>
        <v>0.12067997444287401</v>
      </c>
      <c r="I21" s="518">
        <f t="shared" si="5"/>
        <v>2.6718813529787605E-3</v>
      </c>
      <c r="J21" s="518">
        <f t="shared" si="5"/>
        <v>1.260430986079111E-2</v>
      </c>
      <c r="K21" s="518">
        <f t="shared" si="5"/>
        <v>0.43533272667428219</v>
      </c>
      <c r="L21" s="519">
        <f t="shared" si="5"/>
        <v>7.787178841797518E-2</v>
      </c>
    </row>
    <row r="22" spans="1:12" s="449" customFormat="1" x14ac:dyDescent="0.25">
      <c r="A22" s="651" t="s">
        <v>72</v>
      </c>
      <c r="B22" s="531">
        <v>2001</v>
      </c>
      <c r="C22" s="541">
        <v>1</v>
      </c>
      <c r="D22" s="541">
        <f t="shared" ref="D22:L22" si="6">D11/$C11</f>
        <v>0.57539288171502834</v>
      </c>
      <c r="E22" s="541">
        <f t="shared" si="6"/>
        <v>1.0833597256653598E-2</v>
      </c>
      <c r="F22" s="541">
        <f t="shared" si="6"/>
        <v>9.6322911092424131E-3</v>
      </c>
      <c r="G22" s="541">
        <f t="shared" si="6"/>
        <v>1.0112813568206886E-2</v>
      </c>
      <c r="H22" s="541">
        <f t="shared" si="6"/>
        <v>7.8685552655432631E-2</v>
      </c>
      <c r="I22" s="541">
        <f t="shared" si="6"/>
        <v>3.2872104579160615E-3</v>
      </c>
      <c r="J22" s="541">
        <f t="shared" si="6"/>
        <v>4.0516780062686336E-3</v>
      </c>
      <c r="K22" s="541">
        <f t="shared" si="6"/>
        <v>0.21043607413151025</v>
      </c>
      <c r="L22" s="542">
        <f t="shared" si="6"/>
        <v>9.7567901099741172E-2</v>
      </c>
    </row>
    <row r="23" spans="1:12" s="449" customFormat="1" x14ac:dyDescent="0.25">
      <c r="A23" s="651"/>
      <c r="B23" s="528">
        <v>2011</v>
      </c>
      <c r="C23" s="503">
        <v>1</v>
      </c>
      <c r="D23" s="503">
        <f t="shared" ref="D23:L23" si="7">D12/$C12</f>
        <v>0.47415045315984372</v>
      </c>
      <c r="E23" s="503">
        <f t="shared" si="7"/>
        <v>1.2357044947728064E-2</v>
      </c>
      <c r="F23" s="503">
        <f t="shared" si="7"/>
        <v>1.1139753268274719E-2</v>
      </c>
      <c r="G23" s="503">
        <f t="shared" si="7"/>
        <v>9.8713148796006449E-3</v>
      </c>
      <c r="H23" s="503">
        <f t="shared" si="7"/>
        <v>0.10148530043576995</v>
      </c>
      <c r="I23" s="503">
        <f t="shared" si="7"/>
        <v>3.2017839972176194E-3</v>
      </c>
      <c r="J23" s="503">
        <f t="shared" si="7"/>
        <v>5.2578817078909141E-3</v>
      </c>
      <c r="K23" s="503">
        <f t="shared" si="7"/>
        <v>0.29626219849014912</v>
      </c>
      <c r="L23" s="505">
        <f t="shared" si="7"/>
        <v>8.6274269113525232E-2</v>
      </c>
    </row>
    <row r="24" spans="1:12" x14ac:dyDescent="0.25">
      <c r="A24" s="652"/>
      <c r="B24" s="533">
        <v>2021</v>
      </c>
      <c r="C24" s="545">
        <v>1</v>
      </c>
      <c r="D24" s="545">
        <f t="shared" ref="D24:L24" si="8">D13/$C13</f>
        <v>0.37085484796328172</v>
      </c>
      <c r="E24" s="545">
        <f t="shared" si="8"/>
        <v>9.5149830089589129E-3</v>
      </c>
      <c r="F24" s="545">
        <f t="shared" si="8"/>
        <v>1.0309369345513924E-2</v>
      </c>
      <c r="G24" s="545">
        <f t="shared" si="8"/>
        <v>1.1880488988922723E-2</v>
      </c>
      <c r="H24" s="545">
        <f t="shared" si="8"/>
        <v>0.11804580961207467</v>
      </c>
      <c r="I24" s="545">
        <f t="shared" si="8"/>
        <v>2.8862703561498742E-3</v>
      </c>
      <c r="J24" s="545">
        <f t="shared" si="8"/>
        <v>1.4396045721346926E-2</v>
      </c>
      <c r="K24" s="545">
        <f t="shared" si="8"/>
        <v>0.38392691645703692</v>
      </c>
      <c r="L24" s="546">
        <f t="shared" si="8"/>
        <v>7.8185268546714329E-2</v>
      </c>
    </row>
    <row r="26" spans="1:12" x14ac:dyDescent="0.25">
      <c r="A26" s="142" t="s">
        <v>617</v>
      </c>
    </row>
    <row r="27" spans="1:12" x14ac:dyDescent="0.25">
      <c r="A27" s="1" t="s">
        <v>2958</v>
      </c>
    </row>
    <row r="29" spans="1:12" x14ac:dyDescent="0.25">
      <c r="A29" s="184" t="s">
        <v>616</v>
      </c>
    </row>
    <row r="58" spans="1:1" hidden="1" x14ac:dyDescent="0.25">
      <c r="A58" s="1" t="s">
        <v>31</v>
      </c>
    </row>
    <row r="59" spans="1:1" hidden="1" x14ac:dyDescent="0.25">
      <c r="A59" s="1" t="s">
        <v>32</v>
      </c>
    </row>
    <row r="60" spans="1:1" hidden="1" x14ac:dyDescent="0.25">
      <c r="A60" s="1" t="s">
        <v>33</v>
      </c>
    </row>
    <row r="61" spans="1:1" hidden="1" x14ac:dyDescent="0.25">
      <c r="A61" s="1" t="s">
        <v>34</v>
      </c>
    </row>
    <row r="62" spans="1:1" hidden="1" x14ac:dyDescent="0.25">
      <c r="A62" s="1" t="s">
        <v>35</v>
      </c>
    </row>
    <row r="63" spans="1:1" hidden="1" x14ac:dyDescent="0.25">
      <c r="A63" s="1" t="s">
        <v>36</v>
      </c>
    </row>
    <row r="64" spans="1:1" hidden="1" x14ac:dyDescent="0.25">
      <c r="A64" s="1" t="s">
        <v>37</v>
      </c>
    </row>
    <row r="65" spans="1:1" hidden="1" x14ac:dyDescent="0.25">
      <c r="A65" s="1" t="s">
        <v>38</v>
      </c>
    </row>
    <row r="66" spans="1:1" hidden="1" x14ac:dyDescent="0.25">
      <c r="A66" s="1" t="s">
        <v>39</v>
      </c>
    </row>
    <row r="67" spans="1:1" hidden="1" x14ac:dyDescent="0.25">
      <c r="A67" s="1" t="s">
        <v>40</v>
      </c>
    </row>
    <row r="68" spans="1:1" hidden="1" x14ac:dyDescent="0.25">
      <c r="A68" s="1" t="s">
        <v>41</v>
      </c>
    </row>
    <row r="69" spans="1:1" hidden="1" x14ac:dyDescent="0.25">
      <c r="A69" s="1" t="s">
        <v>42</v>
      </c>
    </row>
    <row r="70" spans="1:1" hidden="1" x14ac:dyDescent="0.25">
      <c r="A70" s="1" t="s">
        <v>43</v>
      </c>
    </row>
    <row r="71" spans="1:1" hidden="1" x14ac:dyDescent="0.25">
      <c r="A71" s="1" t="s">
        <v>44</v>
      </c>
    </row>
    <row r="72" spans="1:1" hidden="1" x14ac:dyDescent="0.25">
      <c r="A72" s="1" t="s">
        <v>45</v>
      </c>
    </row>
    <row r="73" spans="1:1" hidden="1" x14ac:dyDescent="0.25">
      <c r="A73" s="1" t="s">
        <v>46</v>
      </c>
    </row>
    <row r="74" spans="1:1" hidden="1" x14ac:dyDescent="0.25">
      <c r="A74" s="1" t="s">
        <v>47</v>
      </c>
    </row>
    <row r="75" spans="1:1" hidden="1" x14ac:dyDescent="0.25">
      <c r="A75" s="1" t="s">
        <v>48</v>
      </c>
    </row>
    <row r="76" spans="1:1" hidden="1" x14ac:dyDescent="0.25">
      <c r="A76" s="1" t="s">
        <v>49</v>
      </c>
    </row>
    <row r="77" spans="1:1" hidden="1" x14ac:dyDescent="0.25">
      <c r="A77" s="1" t="s">
        <v>50</v>
      </c>
    </row>
    <row r="78" spans="1:1" hidden="1" x14ac:dyDescent="0.25">
      <c r="A78" s="1" t="s">
        <v>51</v>
      </c>
    </row>
    <row r="79" spans="1:1" hidden="1" x14ac:dyDescent="0.25">
      <c r="A79" s="1" t="s">
        <v>52</v>
      </c>
    </row>
    <row r="80" spans="1:1" hidden="1" x14ac:dyDescent="0.25">
      <c r="A80" s="1" t="s">
        <v>53</v>
      </c>
    </row>
    <row r="81" spans="1:1" hidden="1" x14ac:dyDescent="0.25">
      <c r="A81" s="1" t="s">
        <v>54</v>
      </c>
    </row>
    <row r="82" spans="1:1" hidden="1" x14ac:dyDescent="0.25">
      <c r="A82" s="1" t="s">
        <v>55</v>
      </c>
    </row>
    <row r="83" spans="1:1" hidden="1" x14ac:dyDescent="0.25">
      <c r="A83" s="1" t="s">
        <v>56</v>
      </c>
    </row>
    <row r="84" spans="1:1" hidden="1" x14ac:dyDescent="0.25">
      <c r="A84" s="1" t="s">
        <v>57</v>
      </c>
    </row>
    <row r="85" spans="1:1" hidden="1" x14ac:dyDescent="0.25">
      <c r="A85" s="1" t="s">
        <v>58</v>
      </c>
    </row>
    <row r="86" spans="1:1" hidden="1" x14ac:dyDescent="0.25">
      <c r="A86" s="1" t="s">
        <v>59</v>
      </c>
    </row>
    <row r="87" spans="1:1" hidden="1" x14ac:dyDescent="0.25">
      <c r="A87" s="1" t="s">
        <v>60</v>
      </c>
    </row>
    <row r="88" spans="1:1" hidden="1" x14ac:dyDescent="0.25">
      <c r="A88" s="1" t="s">
        <v>61</v>
      </c>
    </row>
    <row r="89" spans="1:1" hidden="1" x14ac:dyDescent="0.25">
      <c r="A89" s="1" t="s">
        <v>62</v>
      </c>
    </row>
    <row r="90" spans="1:1" hidden="1" x14ac:dyDescent="0.25">
      <c r="A90" s="1" t="s">
        <v>63</v>
      </c>
    </row>
    <row r="91" spans="1:1" hidden="1" x14ac:dyDescent="0.25">
      <c r="A91" s="1" t="s">
        <v>64</v>
      </c>
    </row>
    <row r="92" spans="1:1" hidden="1" x14ac:dyDescent="0.25">
      <c r="A92" s="1" t="s">
        <v>65</v>
      </c>
    </row>
    <row r="93" spans="1:1" hidden="1" x14ac:dyDescent="0.25">
      <c r="A93" s="1" t="s">
        <v>66</v>
      </c>
    </row>
    <row r="94" spans="1:1" hidden="1" x14ac:dyDescent="0.25">
      <c r="A94" s="1" t="s">
        <v>67</v>
      </c>
    </row>
  </sheetData>
  <mergeCells count="9">
    <mergeCell ref="A22:A24"/>
    <mergeCell ref="J1:K1"/>
    <mergeCell ref="A4:B4"/>
    <mergeCell ref="A15:B15"/>
    <mergeCell ref="A5:A7"/>
    <mergeCell ref="A8:A10"/>
    <mergeCell ref="A11:A13"/>
    <mergeCell ref="A16:A18"/>
    <mergeCell ref="A19:A21"/>
  </mergeCells>
  <dataValidations count="2">
    <dataValidation type="list" allowBlank="1" showInputMessage="1" showErrorMessage="1" sqref="J1:K1" xr:uid="{00000000-0002-0000-2100-000000000000}">
      <formula1>$A$58:$A$94</formula1>
    </dataValidation>
    <dataValidation type="list" allowBlank="1" showInputMessage="1" showErrorMessage="1" sqref="WVO3 WBW3 VSA3 VIE3 UYI3 UOM3 UEQ3 TUU3 TKY3 TBC3 SRG3 SHK3 RXO3 RNS3 RDW3 QUA3 QKE3 QAI3 PQM3 PGQ3 OWU3 OMY3 ODC3 NTG3 NJK3 MZO3 MPS3 MFW3 LWA3 LME3 LCI3 KSM3 KIQ3 JYU3 JOY3 JFC3 IVG3 ILK3 IBO3 HRS3 HHW3 GYA3 GOE3 GEI3 FUM3 FKQ3 FAU3 EQY3 EHC3 DXG3 DNK3 DDO3 CTS3 CJW3 CAA3 BQE3 BGI3 AWM3 AMQ3 ACU3 SY3 JC3 WLS3" xr:uid="{00000000-0002-0000-2100-000001000000}">
      <formula1>$A$53:$A$89</formula1>
    </dataValidation>
  </dataValidations>
  <hyperlinks>
    <hyperlink ref="J3" location="Contents!A1" display="Back" xr:uid="{00000000-0004-0000-2100-000000000000}"/>
    <hyperlink ref="J2" location="'Table 32 Data'!A1" display="Go to Data" xr:uid="{00000000-0004-0000-2100-000001000000}"/>
    <hyperlink ref="A29" location="Glossary!A1" display="Definition Glossay" xr:uid="{00000000-0004-0000-2100-000002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55"/>
  <dimension ref="A1:BB52"/>
  <sheetViews>
    <sheetView workbookViewId="0">
      <pane ySplit="2" topLeftCell="A12" activePane="bottomLeft" state="frozen"/>
      <selection pane="bottomLeft" activeCell="J1" sqref="J1"/>
    </sheetView>
  </sheetViews>
  <sheetFormatPr defaultColWidth="8.85546875" defaultRowHeight="15" x14ac:dyDescent="0.25"/>
  <cols>
    <col min="1" max="1" width="23.140625" style="1" customWidth="1"/>
    <col min="2" max="3" width="13.140625" style="1" customWidth="1"/>
    <col min="4" max="4" width="12.28515625" style="1" customWidth="1"/>
    <col min="5" max="5" width="10.42578125" style="1" customWidth="1"/>
    <col min="6" max="6" width="10.42578125" style="449" customWidth="1"/>
    <col min="7" max="7" width="10.42578125" style="1" customWidth="1"/>
    <col min="8" max="8" width="12.28515625" style="1" customWidth="1"/>
    <col min="9" max="12" width="10.42578125" style="1" customWidth="1"/>
    <col min="13" max="13" width="12.28515625" style="1" customWidth="1"/>
    <col min="14" max="18" width="10.42578125" style="1" customWidth="1"/>
    <col min="19" max="19" width="12.28515625" style="1" customWidth="1"/>
    <col min="20" max="22" width="10.42578125" style="1" customWidth="1"/>
    <col min="23" max="23" width="12.28515625" style="1" customWidth="1"/>
    <col min="24" max="25" width="10.42578125" style="1" customWidth="1"/>
    <col min="26" max="29" width="8.85546875" style="1"/>
    <col min="30" max="53" width="8.85546875" style="1" customWidth="1"/>
    <col min="54" max="16384" width="8.85546875" style="1"/>
  </cols>
  <sheetData>
    <row r="1" spans="1:11" s="2" customFormat="1" x14ac:dyDescent="0.25">
      <c r="A1" s="46" t="s">
        <v>2763</v>
      </c>
      <c r="B1" s="16"/>
      <c r="C1" s="16"/>
      <c r="D1" s="16"/>
      <c r="E1" s="16"/>
      <c r="F1" s="16"/>
      <c r="G1" s="16"/>
      <c r="J1" s="155" t="s">
        <v>322</v>
      </c>
      <c r="K1" s="153"/>
    </row>
    <row r="2" spans="1:11" s="2" customFormat="1" x14ac:dyDescent="0.25">
      <c r="A2" s="189" t="s">
        <v>770</v>
      </c>
      <c r="B2" s="16"/>
      <c r="C2" s="16"/>
      <c r="D2" s="16"/>
      <c r="E2" s="16"/>
      <c r="F2" s="16"/>
      <c r="G2" s="16"/>
      <c r="J2" s="155"/>
      <c r="K2" s="153"/>
    </row>
    <row r="3" spans="1:11" s="2" customFormat="1" x14ac:dyDescent="0.25">
      <c r="A3" s="278" t="s">
        <v>12</v>
      </c>
      <c r="B3" s="274">
        <v>2001</v>
      </c>
      <c r="C3" s="274">
        <v>2011</v>
      </c>
      <c r="D3" s="274">
        <v>2021</v>
      </c>
      <c r="E3" s="16"/>
      <c r="F3" s="16"/>
      <c r="G3" s="16"/>
      <c r="I3" s="155"/>
      <c r="J3" s="153"/>
    </row>
    <row r="4" spans="1:11" s="2" customFormat="1" x14ac:dyDescent="0.25">
      <c r="A4" s="281" t="s">
        <v>31</v>
      </c>
      <c r="B4" s="277">
        <v>315070</v>
      </c>
      <c r="C4" s="282">
        <v>360075</v>
      </c>
      <c r="D4" s="282">
        <v>92155</v>
      </c>
      <c r="E4" s="16"/>
      <c r="F4" s="16"/>
      <c r="G4" s="16"/>
      <c r="H4" s="450"/>
      <c r="I4" s="155"/>
      <c r="J4" s="153"/>
    </row>
    <row r="5" spans="1:11" s="2" customFormat="1" x14ac:dyDescent="0.25">
      <c r="A5" s="280" t="s">
        <v>32</v>
      </c>
      <c r="B5" s="279">
        <v>150381</v>
      </c>
      <c r="C5" s="283">
        <v>169117</v>
      </c>
      <c r="D5" s="283">
        <v>198406</v>
      </c>
      <c r="E5" s="16"/>
      <c r="F5" s="16"/>
      <c r="G5" s="16"/>
      <c r="H5" s="450"/>
      <c r="I5" s="155"/>
    </row>
    <row r="6" spans="1:11" s="2" customFormat="1" x14ac:dyDescent="0.25">
      <c r="A6" s="281" t="s">
        <v>33</v>
      </c>
      <c r="B6" s="277">
        <v>275545</v>
      </c>
      <c r="C6" s="282">
        <v>314492</v>
      </c>
      <c r="D6" s="282">
        <v>373880</v>
      </c>
      <c r="E6" s="16"/>
      <c r="F6" s="16"/>
      <c r="G6" s="16"/>
      <c r="H6" s="450"/>
      <c r="I6" s="153"/>
    </row>
    <row r="7" spans="1:11" s="2" customFormat="1" x14ac:dyDescent="0.25">
      <c r="A7" s="280" t="s">
        <v>34</v>
      </c>
      <c r="B7" s="279">
        <v>182170</v>
      </c>
      <c r="C7" s="283">
        <v>196519</v>
      </c>
      <c r="D7" s="283">
        <v>232380</v>
      </c>
      <c r="E7" s="16"/>
      <c r="F7" s="16"/>
      <c r="G7" s="16"/>
      <c r="H7" s="450"/>
      <c r="I7" s="153"/>
    </row>
    <row r="8" spans="1:11" s="2" customFormat="1" x14ac:dyDescent="0.25">
      <c r="A8" s="281" t="s">
        <v>35</v>
      </c>
      <c r="B8" s="277">
        <v>234621</v>
      </c>
      <c r="C8" s="282">
        <v>278874</v>
      </c>
      <c r="D8" s="282">
        <v>325897</v>
      </c>
      <c r="E8" s="16"/>
      <c r="F8" s="16"/>
      <c r="G8" s="16"/>
      <c r="H8" s="450"/>
      <c r="I8" s="153"/>
    </row>
    <row r="9" spans="1:11" s="2" customFormat="1" x14ac:dyDescent="0.25">
      <c r="A9" s="280" t="s">
        <v>36</v>
      </c>
      <c r="B9" s="279">
        <v>256588</v>
      </c>
      <c r="C9" s="283">
        <v>269290</v>
      </c>
      <c r="D9" s="283">
        <v>322103</v>
      </c>
      <c r="E9" s="16"/>
      <c r="F9" s="16"/>
      <c r="G9" s="16"/>
      <c r="H9" s="450"/>
      <c r="I9" s="153"/>
    </row>
    <row r="10" spans="1:11" s="2" customFormat="1" x14ac:dyDescent="0.25">
      <c r="A10" s="281" t="s">
        <v>37</v>
      </c>
      <c r="B10" s="277">
        <v>333820</v>
      </c>
      <c r="C10" s="282">
        <v>384107</v>
      </c>
      <c r="D10" s="282">
        <v>287374</v>
      </c>
      <c r="E10" s="16"/>
      <c r="F10" s="16"/>
      <c r="G10" s="16"/>
      <c r="H10" s="450"/>
      <c r="I10" s="153"/>
    </row>
    <row r="11" spans="1:11" s="2" customFormat="1" x14ac:dyDescent="0.25">
      <c r="A11" s="280" t="s">
        <v>38</v>
      </c>
      <c r="B11" s="279">
        <v>302073</v>
      </c>
      <c r="C11" s="283">
        <v>310641</v>
      </c>
      <c r="D11" s="283">
        <v>362911</v>
      </c>
      <c r="E11" s="16"/>
      <c r="F11" s="16"/>
      <c r="G11" s="16"/>
      <c r="H11" s="450"/>
      <c r="I11" s="153"/>
    </row>
    <row r="12" spans="1:11" s="2" customFormat="1" x14ac:dyDescent="0.25">
      <c r="A12" s="281" t="s">
        <v>39</v>
      </c>
      <c r="B12" s="277">
        <v>267045</v>
      </c>
      <c r="C12" s="282">
        <v>306007</v>
      </c>
      <c r="D12" s="282">
        <v>353557</v>
      </c>
      <c r="E12" s="16"/>
      <c r="F12" s="16"/>
      <c r="G12" s="16"/>
      <c r="H12" s="450"/>
      <c r="I12" s="153"/>
    </row>
    <row r="13" spans="1:11" s="2" customFormat="1" x14ac:dyDescent="0.25">
      <c r="A13" s="280" t="s">
        <v>40</v>
      </c>
      <c r="B13" s="279">
        <v>242320</v>
      </c>
      <c r="C13" s="283">
        <v>280224</v>
      </c>
      <c r="D13" s="283">
        <v>319449</v>
      </c>
      <c r="E13" s="16"/>
      <c r="F13" s="16"/>
      <c r="G13" s="16"/>
      <c r="H13" s="450"/>
      <c r="I13" s="153"/>
    </row>
    <row r="14" spans="1:11" s="2" customFormat="1" x14ac:dyDescent="0.25">
      <c r="A14" s="281" t="s">
        <v>41</v>
      </c>
      <c r="B14" s="277">
        <v>187538</v>
      </c>
      <c r="C14" s="282">
        <v>222922</v>
      </c>
      <c r="D14" s="282">
        <v>274613</v>
      </c>
      <c r="E14" s="16"/>
      <c r="F14" s="16"/>
      <c r="G14" s="16"/>
      <c r="H14" s="450"/>
      <c r="I14" s="153"/>
    </row>
    <row r="15" spans="1:11" s="2" customFormat="1" x14ac:dyDescent="0.25">
      <c r="A15" s="280" t="s">
        <v>42</v>
      </c>
      <c r="B15" s="279">
        <v>197878</v>
      </c>
      <c r="C15" s="283">
        <v>231266</v>
      </c>
      <c r="D15" s="283">
        <v>257601</v>
      </c>
      <c r="E15" s="16"/>
      <c r="F15" s="16"/>
      <c r="G15" s="16"/>
      <c r="H15" s="450"/>
      <c r="I15" s="153"/>
    </row>
    <row r="16" spans="1:11" s="2" customFormat="1" x14ac:dyDescent="0.25">
      <c r="A16" s="281" t="s">
        <v>43</v>
      </c>
      <c r="B16" s="277">
        <v>182350</v>
      </c>
      <c r="C16" s="282">
        <v>207464</v>
      </c>
      <c r="D16" s="282">
        <v>201124</v>
      </c>
      <c r="E16" s="16"/>
      <c r="F16" s="16"/>
      <c r="G16" s="16"/>
      <c r="H16" s="450"/>
      <c r="I16" s="153"/>
    </row>
    <row r="17" spans="1:9" s="2" customFormat="1" x14ac:dyDescent="0.25">
      <c r="A17" s="280" t="s">
        <v>44</v>
      </c>
      <c r="B17" s="279">
        <v>183572</v>
      </c>
      <c r="C17" s="283">
        <v>211578</v>
      </c>
      <c r="D17" s="283">
        <v>245953</v>
      </c>
      <c r="E17" s="16"/>
      <c r="F17" s="16"/>
      <c r="G17" s="16"/>
      <c r="H17" s="450"/>
      <c r="I17" s="153"/>
    </row>
    <row r="18" spans="1:9" s="2" customFormat="1" x14ac:dyDescent="0.25">
      <c r="A18" s="281" t="s">
        <v>45</v>
      </c>
      <c r="B18" s="277">
        <v>176573</v>
      </c>
      <c r="C18" s="282">
        <v>198774</v>
      </c>
      <c r="D18" s="282">
        <v>237069</v>
      </c>
      <c r="E18" s="16"/>
      <c r="F18" s="16"/>
      <c r="G18" s="16"/>
      <c r="H18" s="450"/>
      <c r="I18" s="153"/>
    </row>
    <row r="19" spans="1:9" s="2" customFormat="1" x14ac:dyDescent="0.25">
      <c r="A19" s="280" t="s">
        <v>46</v>
      </c>
      <c r="B19" s="279">
        <v>195654</v>
      </c>
      <c r="C19" s="283">
        <v>208907</v>
      </c>
      <c r="D19" s="283">
        <v>253122</v>
      </c>
      <c r="E19" s="16"/>
      <c r="F19" s="16"/>
      <c r="G19" s="16"/>
      <c r="H19" s="450"/>
      <c r="I19" s="153"/>
    </row>
    <row r="20" spans="1:9" s="2" customFormat="1" x14ac:dyDescent="0.25">
      <c r="A20" s="281" t="s">
        <v>47</v>
      </c>
      <c r="B20" s="277">
        <v>301425</v>
      </c>
      <c r="C20" s="282">
        <v>308668</v>
      </c>
      <c r="D20" s="282">
        <v>326300</v>
      </c>
      <c r="E20" s="16"/>
      <c r="F20" s="16"/>
      <c r="G20" s="16"/>
      <c r="H20" s="450"/>
      <c r="I20" s="153"/>
    </row>
    <row r="21" spans="1:9" s="2" customFormat="1" x14ac:dyDescent="0.25">
      <c r="A21" s="280" t="s">
        <v>48</v>
      </c>
      <c r="B21" s="279">
        <v>217950</v>
      </c>
      <c r="C21" s="283">
        <v>255813</v>
      </c>
      <c r="D21" s="283">
        <v>276349</v>
      </c>
      <c r="E21" s="16"/>
      <c r="F21" s="16"/>
      <c r="G21" s="16"/>
      <c r="H21" s="450"/>
      <c r="I21" s="153"/>
    </row>
    <row r="22" spans="1:9" s="2" customFormat="1" x14ac:dyDescent="0.25">
      <c r="A22" s="281" t="s">
        <v>49</v>
      </c>
      <c r="B22" s="277">
        <v>234272</v>
      </c>
      <c r="C22" s="282">
        <v>266778</v>
      </c>
      <c r="D22" s="282">
        <v>234524</v>
      </c>
      <c r="E22" s="16"/>
      <c r="F22" s="16"/>
      <c r="G22" s="16"/>
      <c r="H22" s="450"/>
      <c r="I22" s="153"/>
    </row>
    <row r="23" spans="1:9" s="2" customFormat="1" x14ac:dyDescent="0.25">
      <c r="A23" s="280" t="s">
        <v>50</v>
      </c>
      <c r="B23" s="279">
        <v>185093</v>
      </c>
      <c r="C23" s="283">
        <v>193805</v>
      </c>
      <c r="D23" s="283">
        <v>185454</v>
      </c>
      <c r="E23" s="16"/>
      <c r="F23" s="16"/>
      <c r="G23" s="16"/>
      <c r="H23" s="450"/>
      <c r="I23" s="153"/>
    </row>
    <row r="24" spans="1:9" s="2" customFormat="1" x14ac:dyDescent="0.25">
      <c r="A24" s="281" t="s">
        <v>51</v>
      </c>
      <c r="B24" s="277">
        <v>138830</v>
      </c>
      <c r="C24" s="282">
        <v>150559</v>
      </c>
      <c r="D24" s="282">
        <v>168104</v>
      </c>
      <c r="E24" s="16"/>
      <c r="F24" s="16"/>
      <c r="G24" s="16"/>
      <c r="H24" s="450"/>
      <c r="I24" s="153"/>
    </row>
    <row r="25" spans="1:9" s="2" customFormat="1" x14ac:dyDescent="0.25">
      <c r="A25" s="280" t="s">
        <v>52</v>
      </c>
      <c r="B25" s="279">
        <v>248577</v>
      </c>
      <c r="C25" s="283">
        <v>274160</v>
      </c>
      <c r="D25" s="283">
        <v>321605</v>
      </c>
      <c r="E25" s="16"/>
      <c r="F25" s="16"/>
      <c r="G25" s="16"/>
      <c r="H25" s="450"/>
      <c r="I25" s="153"/>
    </row>
    <row r="26" spans="1:9" s="2" customFormat="1" x14ac:dyDescent="0.25">
      <c r="A26" s="281" t="s">
        <v>53</v>
      </c>
      <c r="B26" s="277">
        <v>198967</v>
      </c>
      <c r="C26" s="282">
        <v>218598</v>
      </c>
      <c r="D26" s="282">
        <v>275465</v>
      </c>
      <c r="E26" s="16"/>
      <c r="F26" s="16"/>
      <c r="G26" s="16"/>
      <c r="H26" s="450"/>
      <c r="I26" s="153"/>
    </row>
    <row r="27" spans="1:9" s="2" customFormat="1" x14ac:dyDescent="0.25">
      <c r="A27" s="280" t="s">
        <v>54</v>
      </c>
      <c r="B27" s="279">
        <v>159002</v>
      </c>
      <c r="C27" s="283">
        <v>170061</v>
      </c>
      <c r="D27" s="283">
        <v>203424</v>
      </c>
      <c r="E27" s="16"/>
      <c r="F27" s="16"/>
      <c r="G27" s="16"/>
      <c r="H27" s="450"/>
      <c r="I27" s="153"/>
    </row>
    <row r="28" spans="1:9" s="2" customFormat="1" x14ac:dyDescent="0.25">
      <c r="A28" s="281" t="s">
        <v>55</v>
      </c>
      <c r="B28" s="277">
        <v>224693</v>
      </c>
      <c r="C28" s="282">
        <v>279437</v>
      </c>
      <c r="D28" s="282">
        <v>332390</v>
      </c>
      <c r="E28" s="16"/>
      <c r="F28" s="16"/>
      <c r="G28" s="16"/>
      <c r="H28" s="450"/>
      <c r="I28" s="153"/>
    </row>
    <row r="29" spans="1:9" s="2" customFormat="1" x14ac:dyDescent="0.25">
      <c r="A29" s="280" t="s">
        <v>56</v>
      </c>
      <c r="B29" s="279">
        <v>201017</v>
      </c>
      <c r="C29" s="283">
        <v>233021</v>
      </c>
      <c r="D29" s="283">
        <v>285309</v>
      </c>
      <c r="E29" s="16"/>
      <c r="F29" s="16"/>
      <c r="G29" s="16"/>
      <c r="H29" s="450"/>
      <c r="I29" s="153"/>
    </row>
    <row r="30" spans="1:9" s="2" customFormat="1" x14ac:dyDescent="0.25">
      <c r="A30" s="281" t="s">
        <v>57</v>
      </c>
      <c r="B30" s="277">
        <v>151310</v>
      </c>
      <c r="C30" s="282">
        <v>166135</v>
      </c>
      <c r="D30" s="282">
        <v>199308</v>
      </c>
      <c r="E30" s="16"/>
      <c r="F30" s="16"/>
      <c r="G30" s="16"/>
      <c r="H30" s="450"/>
      <c r="I30" s="153"/>
    </row>
    <row r="31" spans="1:9" s="2" customFormat="1" x14ac:dyDescent="0.25">
      <c r="A31" s="280" t="s">
        <v>58</v>
      </c>
      <c r="B31" s="279">
        <v>278904</v>
      </c>
      <c r="C31" s="283">
        <v>324494</v>
      </c>
      <c r="D31" s="283">
        <v>316426</v>
      </c>
      <c r="E31" s="16"/>
      <c r="F31" s="16"/>
      <c r="G31" s="16"/>
      <c r="H31" s="450"/>
      <c r="I31" s="153"/>
    </row>
    <row r="32" spans="1:9" s="2" customFormat="1" x14ac:dyDescent="0.25">
      <c r="A32" s="281" t="s">
        <v>59</v>
      </c>
      <c r="B32" s="277">
        <v>156181</v>
      </c>
      <c r="C32" s="282">
        <v>164701</v>
      </c>
      <c r="D32" s="282">
        <v>199214</v>
      </c>
      <c r="E32" s="16"/>
      <c r="F32" s="16"/>
      <c r="G32" s="16"/>
      <c r="H32" s="450"/>
      <c r="I32" s="153"/>
    </row>
    <row r="33" spans="1:51" s="2" customFormat="1" x14ac:dyDescent="0.25">
      <c r="A33" s="280" t="s">
        <v>60</v>
      </c>
      <c r="B33" s="279">
        <v>279334</v>
      </c>
      <c r="C33" s="283">
        <v>368200</v>
      </c>
      <c r="D33" s="283">
        <v>337824</v>
      </c>
      <c r="E33" s="16"/>
      <c r="F33" s="16"/>
      <c r="G33" s="16"/>
      <c r="H33" s="450"/>
      <c r="I33" s="153"/>
    </row>
    <row r="34" spans="1:51" s="2" customFormat="1" x14ac:dyDescent="0.25">
      <c r="A34" s="281" t="s">
        <v>61</v>
      </c>
      <c r="B34" s="277">
        <v>181212</v>
      </c>
      <c r="C34" s="282">
        <v>216390</v>
      </c>
      <c r="D34" s="282">
        <v>257570</v>
      </c>
      <c r="E34" s="16"/>
      <c r="F34" s="16"/>
      <c r="G34" s="16"/>
      <c r="H34" s="450"/>
      <c r="I34" s="153"/>
    </row>
    <row r="35" spans="1:51" s="2" customFormat="1" x14ac:dyDescent="0.25">
      <c r="A35" s="280" t="s">
        <v>62</v>
      </c>
      <c r="B35" s="279">
        <v>216859</v>
      </c>
      <c r="C35" s="283">
        <v>246186</v>
      </c>
      <c r="D35" s="283">
        <v>326927</v>
      </c>
      <c r="E35" s="16"/>
      <c r="F35" s="16"/>
      <c r="G35" s="16"/>
      <c r="H35" s="450"/>
    </row>
    <row r="36" spans="1:51" s="2" customFormat="1" x14ac:dyDescent="0.25">
      <c r="A36" s="281" t="s">
        <v>63</v>
      </c>
      <c r="B36" s="277">
        <v>601753</v>
      </c>
      <c r="C36" s="282">
        <v>689572</v>
      </c>
      <c r="D36" s="282">
        <v>367508</v>
      </c>
      <c r="E36" s="16"/>
      <c r="F36" s="16"/>
      <c r="G36" s="16"/>
      <c r="H36" s="450"/>
    </row>
    <row r="37" spans="1:51" s="2" customFormat="1" x14ac:dyDescent="0.25">
      <c r="A37" s="280"/>
      <c r="B37" s="279"/>
      <c r="C37" s="283"/>
      <c r="D37" s="283"/>
      <c r="E37" s="16"/>
      <c r="F37" s="16"/>
      <c r="G37" s="16"/>
      <c r="H37" s="450"/>
    </row>
    <row r="38" spans="1:51" s="2" customFormat="1" x14ac:dyDescent="0.25">
      <c r="A38" s="275" t="s">
        <v>64</v>
      </c>
      <c r="B38" s="277">
        <v>1435736</v>
      </c>
      <c r="C38" s="282">
        <v>1627559</v>
      </c>
      <c r="D38" s="282">
        <f>D4+D10+D23+D36</f>
        <v>932491</v>
      </c>
      <c r="E38" s="16"/>
      <c r="F38" s="16"/>
      <c r="G38" s="16"/>
      <c r="H38" s="450"/>
      <c r="J38" s="1"/>
    </row>
    <row r="39" spans="1:51" s="2" customFormat="1" x14ac:dyDescent="0.25">
      <c r="A39" s="276" t="s">
        <v>65</v>
      </c>
      <c r="B39" s="279">
        <v>2245407</v>
      </c>
      <c r="C39" s="283">
        <v>2360068</v>
      </c>
      <c r="D39" s="283"/>
      <c r="E39" s="16"/>
      <c r="F39" s="16"/>
      <c r="G39" s="16"/>
      <c r="H39" s="450"/>
      <c r="I39" s="1"/>
      <c r="J39" s="1"/>
      <c r="K39" s="1"/>
    </row>
    <row r="40" spans="1:51" x14ac:dyDescent="0.25">
      <c r="A40" s="275" t="s">
        <v>66</v>
      </c>
      <c r="B40" s="277">
        <v>3977469</v>
      </c>
      <c r="C40" s="282">
        <v>4689208</v>
      </c>
      <c r="D40" s="282"/>
      <c r="G40" s="16"/>
      <c r="H40" s="450"/>
    </row>
    <row r="41" spans="1:51" ht="14.45" customHeight="1" x14ac:dyDescent="0.25">
      <c r="A41" s="276" t="s">
        <v>67</v>
      </c>
      <c r="B41" s="279">
        <v>7658577</v>
      </c>
      <c r="C41" s="283">
        <v>8676835</v>
      </c>
      <c r="D41" s="283">
        <v>8951290</v>
      </c>
      <c r="Z41" s="449"/>
      <c r="AA41" s="449"/>
      <c r="AB41" s="449"/>
      <c r="AC41" s="449"/>
      <c r="AD41" s="449"/>
      <c r="AE41" s="449"/>
      <c r="AF41" s="449"/>
      <c r="AG41" s="449"/>
      <c r="AH41" s="449"/>
      <c r="AI41" s="449"/>
      <c r="AJ41" s="449"/>
      <c r="AK41" s="449"/>
      <c r="AL41" s="449"/>
      <c r="AM41" s="449"/>
      <c r="AN41" s="449"/>
      <c r="AO41" s="449"/>
      <c r="AP41" s="449"/>
      <c r="AQ41" s="449"/>
      <c r="AR41" s="449"/>
      <c r="AS41" s="449"/>
      <c r="AT41" s="449"/>
      <c r="AU41" s="449"/>
      <c r="AV41" s="449"/>
      <c r="AW41" s="449"/>
      <c r="AX41" s="449"/>
      <c r="AY41" s="449"/>
    </row>
    <row r="42" spans="1:51" ht="16.149999999999999" customHeight="1" x14ac:dyDescent="0.25"/>
    <row r="43" spans="1:51" x14ac:dyDescent="0.25">
      <c r="A43" s="142" t="s">
        <v>625</v>
      </c>
    </row>
    <row r="44" spans="1:51" ht="14.45" customHeight="1" x14ac:dyDescent="0.25">
      <c r="A44" s="2" t="s">
        <v>2830</v>
      </c>
    </row>
    <row r="46" spans="1:51" x14ac:dyDescent="0.25">
      <c r="A46" s="142" t="s">
        <v>784</v>
      </c>
    </row>
    <row r="47" spans="1:51" ht="14.45" customHeight="1" x14ac:dyDescent="0.25">
      <c r="A47" s="1" t="s">
        <v>827</v>
      </c>
    </row>
    <row r="49" spans="1:54" ht="14.45" customHeight="1" x14ac:dyDescent="0.25">
      <c r="A49" s="184" t="s">
        <v>616</v>
      </c>
      <c r="AD49" s="449"/>
      <c r="AE49" s="449"/>
      <c r="AF49" s="449"/>
      <c r="AG49" s="449"/>
      <c r="AH49" s="449"/>
      <c r="AI49" s="449"/>
      <c r="AJ49" s="449"/>
      <c r="AK49" s="449"/>
      <c r="AL49" s="449"/>
      <c r="AM49" s="449"/>
      <c r="AN49" s="449"/>
      <c r="AO49" s="449"/>
      <c r="AP49" s="449"/>
      <c r="AQ49" s="449"/>
      <c r="AR49" s="449"/>
      <c r="AS49" s="449"/>
      <c r="AT49" s="449"/>
      <c r="AU49" s="449"/>
      <c r="AV49" s="449"/>
      <c r="AW49" s="449"/>
      <c r="AX49" s="449"/>
      <c r="AY49" s="449"/>
      <c r="AZ49" s="449"/>
      <c r="BA49" s="449"/>
      <c r="BB49" s="449"/>
    </row>
    <row r="50" spans="1:54" ht="16.149999999999999" customHeight="1" x14ac:dyDescent="0.25"/>
    <row r="52" spans="1:54" ht="14.45" customHeight="1" x14ac:dyDescent="0.25"/>
  </sheetData>
  <dataValidations count="1">
    <dataValidation type="list" allowBlank="1" showInputMessage="1" showErrorMessage="1" sqref="WBT36:WBT39 WLS3 WLR4:WLR6 JC3 JB4:JB6 SY3 SX4:SX6 ACU3 ACT4:ACT6 AMQ3 AMP4:AMP6 AWM3 AWL4:AWL6 BGI3 BGH4:BGH6 BQE3 BQD4:BQD6 CAA3 BZZ4:BZZ6 CJW3 CJV4:CJV6 CTS3 CTR4:CTR6 DDO3 DDN4:DDN6 DNK3 DNJ4:DNJ6 DXG3 DXF4:DXF6 EHC3 EHB4:EHB6 EQY3 EQX4:EQX6 FAU3 FAT4:FAT6 FKQ3 FKP4:FKP6 FUM3 FUL4:FUL6 GEI3 GEH4:GEH6 GOE3 GOD4:GOD6 GYA3 GXZ4:GXZ6 HHW3 HHV4:HHV6 HRS3 HRR4:HRR6 IBO3 IBN4:IBN6 ILK3 ILJ4:ILJ6 IVG3 IVF4:IVF6 JFC3 JFB4:JFB6 JOY3 JOX4:JOX6 JYU3 JYT4:JYT6 KIQ3 KIP4:KIP6 KSM3 KSL4:KSL6 LCI3 LCH4:LCH6 LME3 LMD4:LMD6 LWA3 LVZ4:LVZ6 MFW3 MFV4:MFV6 MPS3 MPR4:MPR6 MZO3 MZN4:MZN6 NJK3 NJJ4:NJJ6 NTG3 NTF4:NTF6 ODC3 ODB4:ODB6 OMY3 OMX4:OMX6 OWU3 OWT4:OWT6 PGQ3 PGP4:PGP6 PQM3 PQL4:PQL6 QAI3 QAH4:QAH6 QKE3 QKD4:QKD6 QUA3 QTZ4:QTZ6 RDW3 RDV4:RDV6 RNS3 RNR4:RNR6 RXO3 RXN4:RXN6 SHK3 SHJ4:SHJ6 SRG3 SRF4:SRF6 TBC3 TBB4:TBB6 TKY3 TKX4:TKX6 TUU3 TUT4:TUT6 UEQ3 UEP4:UEP6 UOM3 UOL4:UOL6 UYI3 UYH4:UYH6 VIE3 VID4:VID6 VSA3 VRZ4:VRZ6 WBW3 WBV4:WBV6 WVO3 WVN4:WVN6 WVM7:WVM35 WBU7:WBU35 VRY7:VRY35 VIC7:VIC35 UYG7:UYG35 UOK7:UOK35 UEO7:UEO35 TUS7:TUS35 TKW7:TKW35 TBA7:TBA35 SRE7:SRE35 SHI7:SHI35 RXM7:RXM35 RNQ7:RNQ35 RDU7:RDU35 QTY7:QTY35 QKC7:QKC35 QAG7:QAG35 PQK7:PQK35 PGO7:PGO35 OWS7:OWS35 OMW7:OMW35 ODA7:ODA35 NTE7:NTE35 NJI7:NJI35 MZM7:MZM35 MPQ7:MPQ35 MFU7:MFU35 LVY7:LVY35 LMC7:LMC35 LCG7:LCG35 KSK7:KSK35 KIO7:KIO35 JYS7:JYS35 JOW7:JOW35 JFA7:JFA35 IVE7:IVE35 ILI7:ILI35 IBM7:IBM35 HRQ7:HRQ35 HHU7:HHU35 GXY7:GXY35 GOC7:GOC35 GEG7:GEG35 FUK7:FUK35 FKO7:FKO35 FAS7:FAS35 EQW7:EQW35 EHA7:EHA35 DXE7:DXE35 DNI7:DNI35 DDM7:DDM35 CTQ7:CTQ35 CJU7:CJU35 BZY7:BZY35 BQC7:BQC35 BGG7:BGG35 AWK7:AWK35 AMO7:AMO35 ACS7:ACS35 SW7:SW35 JA7:JA35 WLQ7:WLQ35 WVL36:WVL39 WLP36:WLP39 IZ36:IZ39 SV36:SV39 ACR36:ACR39 AMN36:AMN39 AWJ36:AWJ39 BGF36:BGF39 BQB36:BQB39 BZX36:BZX39 CJT36:CJT39 CTP36:CTP39 DDL36:DDL39 DNH36:DNH39 DXD36:DXD39 EGZ36:EGZ39 EQV36:EQV39 FAR36:FAR39 FKN36:FKN39 FUJ36:FUJ39 GEF36:GEF39 GOB36:GOB39 GXX36:GXX39 HHT36:HHT39 HRP36:HRP39 IBL36:IBL39 ILH36:ILH39 IVD36:IVD39 JEZ36:JEZ39 JOV36:JOV39 JYR36:JYR39 KIN36:KIN39 KSJ36:KSJ39 LCF36:LCF39 LMB36:LMB39 LVX36:LVX39 MFT36:MFT39 MPP36:MPP39 MZL36:MZL39 NJH36:NJH39 NTD36:NTD39 OCZ36:OCZ39 OMV36:OMV39 OWR36:OWR39 PGN36:PGN39 PQJ36:PQJ39 QAF36:QAF39 QKB36:QKB39 QTX36:QTX39 RDT36:RDT39 RNP36:RNP39 RXL36:RXL39 SHH36:SHH39 SRD36:SRD39 TAZ36:TAZ39 TKV36:TKV39 TUR36:TUR39 UEN36:UEN39 UOJ36:UOJ39 UYF36:UYF39 VIB36:VIB39 VRX36:VRX39" xr:uid="{00000000-0002-0000-2200-000000000000}">
      <formula1>$A$68:$A$104</formula1>
    </dataValidation>
  </dataValidations>
  <hyperlinks>
    <hyperlink ref="J1" location="Contents!A1" display="Back" xr:uid="{00000000-0004-0000-2200-000000000000}"/>
    <hyperlink ref="A49" location="Glossary!A1" display="Definition Glossay" xr:uid="{00000000-0004-0000-2200-000001000000}"/>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9">
    <pageSetUpPr autoPageBreaks="0"/>
  </sheetPr>
  <dimension ref="A1:AB99"/>
  <sheetViews>
    <sheetView workbookViewId="0">
      <pane ySplit="3" topLeftCell="A4" activePane="bottomLeft" state="frozen"/>
      <selection pane="bottomLeft" activeCell="F32" sqref="F32"/>
    </sheetView>
  </sheetViews>
  <sheetFormatPr defaultRowHeight="15" x14ac:dyDescent="0.25"/>
  <cols>
    <col min="1" max="1" width="11.140625" style="406" customWidth="1"/>
    <col min="2" max="2" width="13.140625" style="406" customWidth="1"/>
    <col min="3" max="3" width="10.42578125" style="406" customWidth="1"/>
    <col min="4" max="4" width="15.5703125" style="406" customWidth="1"/>
    <col min="5" max="6" width="16.42578125" style="406" customWidth="1"/>
    <col min="7" max="7" width="19.5703125" style="406" customWidth="1"/>
    <col min="8" max="8" width="15.42578125" style="406" customWidth="1"/>
    <col min="9" max="9" width="18.42578125" style="406" customWidth="1"/>
    <col min="10" max="10" width="9" style="406" customWidth="1"/>
    <col min="11" max="18" width="9.140625" style="406"/>
    <col min="19" max="19" width="8.140625" style="406" customWidth="1"/>
    <col min="20" max="21" width="8.85546875" style="406" hidden="1" customWidth="1"/>
    <col min="22" max="22" width="8.42578125" style="406" hidden="1" customWidth="1"/>
    <col min="23" max="28" width="8.85546875" style="406" hidden="1" customWidth="1"/>
    <col min="29" max="29" width="8.85546875" style="406" customWidth="1"/>
    <col min="30" max="256" width="9.140625" style="406"/>
    <col min="257" max="257" width="8.5703125" style="406" customWidth="1"/>
    <col min="258" max="258" width="13.140625" style="406" customWidth="1"/>
    <col min="259" max="259" width="10.42578125" style="406" customWidth="1"/>
    <col min="260" max="260" width="14.85546875" style="406" customWidth="1"/>
    <col min="261" max="262" width="16.42578125" style="406" customWidth="1"/>
    <col min="263" max="263" width="19.5703125" style="406" customWidth="1"/>
    <col min="264" max="264" width="15.42578125" style="406" customWidth="1"/>
    <col min="265" max="265" width="18.42578125" style="406" customWidth="1"/>
    <col min="266" max="266" width="14.5703125" style="406" customWidth="1"/>
    <col min="267" max="274" width="9.140625" style="406"/>
    <col min="275" max="275" width="8.140625" style="406" customWidth="1"/>
    <col min="276" max="285" width="0" style="406" hidden="1" customWidth="1"/>
    <col min="286" max="512" width="9.140625" style="406"/>
    <col min="513" max="513" width="8.5703125" style="406" customWidth="1"/>
    <col min="514" max="514" width="13.140625" style="406" customWidth="1"/>
    <col min="515" max="515" width="10.42578125" style="406" customWidth="1"/>
    <col min="516" max="516" width="14.85546875" style="406" customWidth="1"/>
    <col min="517" max="518" width="16.42578125" style="406" customWidth="1"/>
    <col min="519" max="519" width="19.5703125" style="406" customWidth="1"/>
    <col min="520" max="520" width="15.42578125" style="406" customWidth="1"/>
    <col min="521" max="521" width="18.42578125" style="406" customWidth="1"/>
    <col min="522" max="522" width="14.5703125" style="406" customWidth="1"/>
    <col min="523" max="530" width="9.140625" style="406"/>
    <col min="531" max="531" width="8.140625" style="406" customWidth="1"/>
    <col min="532" max="541" width="0" style="406" hidden="1" customWidth="1"/>
    <col min="542" max="768" width="9.140625" style="406"/>
    <col min="769" max="769" width="8.5703125" style="406" customWidth="1"/>
    <col min="770" max="770" width="13.140625" style="406" customWidth="1"/>
    <col min="771" max="771" width="10.42578125" style="406" customWidth="1"/>
    <col min="772" max="772" width="14.85546875" style="406" customWidth="1"/>
    <col min="773" max="774" width="16.42578125" style="406" customWidth="1"/>
    <col min="775" max="775" width="19.5703125" style="406" customWidth="1"/>
    <col min="776" max="776" width="15.42578125" style="406" customWidth="1"/>
    <col min="777" max="777" width="18.42578125" style="406" customWidth="1"/>
    <col min="778" max="778" width="14.5703125" style="406" customWidth="1"/>
    <col min="779" max="786" width="9.140625" style="406"/>
    <col min="787" max="787" width="8.140625" style="406" customWidth="1"/>
    <col min="788" max="797" width="0" style="406" hidden="1" customWidth="1"/>
    <col min="798" max="1024" width="9.140625" style="406"/>
    <col min="1025" max="1025" width="8.5703125" style="406" customWidth="1"/>
    <col min="1026" max="1026" width="13.140625" style="406" customWidth="1"/>
    <col min="1027" max="1027" width="10.42578125" style="406" customWidth="1"/>
    <col min="1028" max="1028" width="14.85546875" style="406" customWidth="1"/>
    <col min="1029" max="1030" width="16.42578125" style="406" customWidth="1"/>
    <col min="1031" max="1031" width="19.5703125" style="406" customWidth="1"/>
    <col min="1032" max="1032" width="15.42578125" style="406" customWidth="1"/>
    <col min="1033" max="1033" width="18.42578125" style="406" customWidth="1"/>
    <col min="1034" max="1034" width="14.5703125" style="406" customWidth="1"/>
    <col min="1035" max="1042" width="9.140625" style="406"/>
    <col min="1043" max="1043" width="8.140625" style="406" customWidth="1"/>
    <col min="1044" max="1053" width="0" style="406" hidden="1" customWidth="1"/>
    <col min="1054" max="1280" width="9.140625" style="406"/>
    <col min="1281" max="1281" width="8.5703125" style="406" customWidth="1"/>
    <col min="1282" max="1282" width="13.140625" style="406" customWidth="1"/>
    <col min="1283" max="1283" width="10.42578125" style="406" customWidth="1"/>
    <col min="1284" max="1284" width="14.85546875" style="406" customWidth="1"/>
    <col min="1285" max="1286" width="16.42578125" style="406" customWidth="1"/>
    <col min="1287" max="1287" width="19.5703125" style="406" customWidth="1"/>
    <col min="1288" max="1288" width="15.42578125" style="406" customWidth="1"/>
    <col min="1289" max="1289" width="18.42578125" style="406" customWidth="1"/>
    <col min="1290" max="1290" width="14.5703125" style="406" customWidth="1"/>
    <col min="1291" max="1298" width="9.140625" style="406"/>
    <col min="1299" max="1299" width="8.140625" style="406" customWidth="1"/>
    <col min="1300" max="1309" width="0" style="406" hidden="1" customWidth="1"/>
    <col min="1310" max="1536" width="9.140625" style="406"/>
    <col min="1537" max="1537" width="8.5703125" style="406" customWidth="1"/>
    <col min="1538" max="1538" width="13.140625" style="406" customWidth="1"/>
    <col min="1539" max="1539" width="10.42578125" style="406" customWidth="1"/>
    <col min="1540" max="1540" width="14.85546875" style="406" customWidth="1"/>
    <col min="1541" max="1542" width="16.42578125" style="406" customWidth="1"/>
    <col min="1543" max="1543" width="19.5703125" style="406" customWidth="1"/>
    <col min="1544" max="1544" width="15.42578125" style="406" customWidth="1"/>
    <col min="1545" max="1545" width="18.42578125" style="406" customWidth="1"/>
    <col min="1546" max="1546" width="14.5703125" style="406" customWidth="1"/>
    <col min="1547" max="1554" width="9.140625" style="406"/>
    <col min="1555" max="1555" width="8.140625" style="406" customWidth="1"/>
    <col min="1556" max="1565" width="0" style="406" hidden="1" customWidth="1"/>
    <col min="1566" max="1792" width="9.140625" style="406"/>
    <col min="1793" max="1793" width="8.5703125" style="406" customWidth="1"/>
    <col min="1794" max="1794" width="13.140625" style="406" customWidth="1"/>
    <col min="1795" max="1795" width="10.42578125" style="406" customWidth="1"/>
    <col min="1796" max="1796" width="14.85546875" style="406" customWidth="1"/>
    <col min="1797" max="1798" width="16.42578125" style="406" customWidth="1"/>
    <col min="1799" max="1799" width="19.5703125" style="406" customWidth="1"/>
    <col min="1800" max="1800" width="15.42578125" style="406" customWidth="1"/>
    <col min="1801" max="1801" width="18.42578125" style="406" customWidth="1"/>
    <col min="1802" max="1802" width="14.5703125" style="406" customWidth="1"/>
    <col min="1803" max="1810" width="9.140625" style="406"/>
    <col min="1811" max="1811" width="8.140625" style="406" customWidth="1"/>
    <col min="1812" max="1821" width="0" style="406" hidden="1" customWidth="1"/>
    <col min="1822" max="2048" width="9.140625" style="406"/>
    <col min="2049" max="2049" width="8.5703125" style="406" customWidth="1"/>
    <col min="2050" max="2050" width="13.140625" style="406" customWidth="1"/>
    <col min="2051" max="2051" width="10.42578125" style="406" customWidth="1"/>
    <col min="2052" max="2052" width="14.85546875" style="406" customWidth="1"/>
    <col min="2053" max="2054" width="16.42578125" style="406" customWidth="1"/>
    <col min="2055" max="2055" width="19.5703125" style="406" customWidth="1"/>
    <col min="2056" max="2056" width="15.42578125" style="406" customWidth="1"/>
    <col min="2057" max="2057" width="18.42578125" style="406" customWidth="1"/>
    <col min="2058" max="2058" width="14.5703125" style="406" customWidth="1"/>
    <col min="2059" max="2066" width="9.140625" style="406"/>
    <col min="2067" max="2067" width="8.140625" style="406" customWidth="1"/>
    <col min="2068" max="2077" width="0" style="406" hidden="1" customWidth="1"/>
    <col min="2078" max="2304" width="9.140625" style="406"/>
    <col min="2305" max="2305" width="8.5703125" style="406" customWidth="1"/>
    <col min="2306" max="2306" width="13.140625" style="406" customWidth="1"/>
    <col min="2307" max="2307" width="10.42578125" style="406" customWidth="1"/>
    <col min="2308" max="2308" width="14.85546875" style="406" customWidth="1"/>
    <col min="2309" max="2310" width="16.42578125" style="406" customWidth="1"/>
    <col min="2311" max="2311" width="19.5703125" style="406" customWidth="1"/>
    <col min="2312" max="2312" width="15.42578125" style="406" customWidth="1"/>
    <col min="2313" max="2313" width="18.42578125" style="406" customWidth="1"/>
    <col min="2314" max="2314" width="14.5703125" style="406" customWidth="1"/>
    <col min="2315" max="2322" width="9.140625" style="406"/>
    <col min="2323" max="2323" width="8.140625" style="406" customWidth="1"/>
    <col min="2324" max="2333" width="0" style="406" hidden="1" customWidth="1"/>
    <col min="2334" max="2560" width="9.140625" style="406"/>
    <col min="2561" max="2561" width="8.5703125" style="406" customWidth="1"/>
    <col min="2562" max="2562" width="13.140625" style="406" customWidth="1"/>
    <col min="2563" max="2563" width="10.42578125" style="406" customWidth="1"/>
    <col min="2564" max="2564" width="14.85546875" style="406" customWidth="1"/>
    <col min="2565" max="2566" width="16.42578125" style="406" customWidth="1"/>
    <col min="2567" max="2567" width="19.5703125" style="406" customWidth="1"/>
    <col min="2568" max="2568" width="15.42578125" style="406" customWidth="1"/>
    <col min="2569" max="2569" width="18.42578125" style="406" customWidth="1"/>
    <col min="2570" max="2570" width="14.5703125" style="406" customWidth="1"/>
    <col min="2571" max="2578" width="9.140625" style="406"/>
    <col min="2579" max="2579" width="8.140625" style="406" customWidth="1"/>
    <col min="2580" max="2589" width="0" style="406" hidden="1" customWidth="1"/>
    <col min="2590" max="2816" width="9.140625" style="406"/>
    <col min="2817" max="2817" width="8.5703125" style="406" customWidth="1"/>
    <col min="2818" max="2818" width="13.140625" style="406" customWidth="1"/>
    <col min="2819" max="2819" width="10.42578125" style="406" customWidth="1"/>
    <col min="2820" max="2820" width="14.85546875" style="406" customWidth="1"/>
    <col min="2821" max="2822" width="16.42578125" style="406" customWidth="1"/>
    <col min="2823" max="2823" width="19.5703125" style="406" customWidth="1"/>
    <col min="2824" max="2824" width="15.42578125" style="406" customWidth="1"/>
    <col min="2825" max="2825" width="18.42578125" style="406" customWidth="1"/>
    <col min="2826" max="2826" width="14.5703125" style="406" customWidth="1"/>
    <col min="2827" max="2834" width="9.140625" style="406"/>
    <col min="2835" max="2835" width="8.140625" style="406" customWidth="1"/>
    <col min="2836" max="2845" width="0" style="406" hidden="1" customWidth="1"/>
    <col min="2846" max="3072" width="9.140625" style="406"/>
    <col min="3073" max="3073" width="8.5703125" style="406" customWidth="1"/>
    <col min="3074" max="3074" width="13.140625" style="406" customWidth="1"/>
    <col min="3075" max="3075" width="10.42578125" style="406" customWidth="1"/>
    <col min="3076" max="3076" width="14.85546875" style="406" customWidth="1"/>
    <col min="3077" max="3078" width="16.42578125" style="406" customWidth="1"/>
    <col min="3079" max="3079" width="19.5703125" style="406" customWidth="1"/>
    <col min="3080" max="3080" width="15.42578125" style="406" customWidth="1"/>
    <col min="3081" max="3081" width="18.42578125" style="406" customWidth="1"/>
    <col min="3082" max="3082" width="14.5703125" style="406" customWidth="1"/>
    <col min="3083" max="3090" width="9.140625" style="406"/>
    <col min="3091" max="3091" width="8.140625" style="406" customWidth="1"/>
    <col min="3092" max="3101" width="0" style="406" hidden="1" customWidth="1"/>
    <col min="3102" max="3328" width="9.140625" style="406"/>
    <col min="3329" max="3329" width="8.5703125" style="406" customWidth="1"/>
    <col min="3330" max="3330" width="13.140625" style="406" customWidth="1"/>
    <col min="3331" max="3331" width="10.42578125" style="406" customWidth="1"/>
    <col min="3332" max="3332" width="14.85546875" style="406" customWidth="1"/>
    <col min="3333" max="3334" width="16.42578125" style="406" customWidth="1"/>
    <col min="3335" max="3335" width="19.5703125" style="406" customWidth="1"/>
    <col min="3336" max="3336" width="15.42578125" style="406" customWidth="1"/>
    <col min="3337" max="3337" width="18.42578125" style="406" customWidth="1"/>
    <col min="3338" max="3338" width="14.5703125" style="406" customWidth="1"/>
    <col min="3339" max="3346" width="9.140625" style="406"/>
    <col min="3347" max="3347" width="8.140625" style="406" customWidth="1"/>
    <col min="3348" max="3357" width="0" style="406" hidden="1" customWidth="1"/>
    <col min="3358" max="3584" width="9.140625" style="406"/>
    <col min="3585" max="3585" width="8.5703125" style="406" customWidth="1"/>
    <col min="3586" max="3586" width="13.140625" style="406" customWidth="1"/>
    <col min="3587" max="3587" width="10.42578125" style="406" customWidth="1"/>
    <col min="3588" max="3588" width="14.85546875" style="406" customWidth="1"/>
    <col min="3589" max="3590" width="16.42578125" style="406" customWidth="1"/>
    <col min="3591" max="3591" width="19.5703125" style="406" customWidth="1"/>
    <col min="3592" max="3592" width="15.42578125" style="406" customWidth="1"/>
    <col min="3593" max="3593" width="18.42578125" style="406" customWidth="1"/>
    <col min="3594" max="3594" width="14.5703125" style="406" customWidth="1"/>
    <col min="3595" max="3602" width="9.140625" style="406"/>
    <col min="3603" max="3603" width="8.140625" style="406" customWidth="1"/>
    <col min="3604" max="3613" width="0" style="406" hidden="1" customWidth="1"/>
    <col min="3614" max="3840" width="9.140625" style="406"/>
    <col min="3841" max="3841" width="8.5703125" style="406" customWidth="1"/>
    <col min="3842" max="3842" width="13.140625" style="406" customWidth="1"/>
    <col min="3843" max="3843" width="10.42578125" style="406" customWidth="1"/>
    <col min="3844" max="3844" width="14.85546875" style="406" customWidth="1"/>
    <col min="3845" max="3846" width="16.42578125" style="406" customWidth="1"/>
    <col min="3847" max="3847" width="19.5703125" style="406" customWidth="1"/>
    <col min="3848" max="3848" width="15.42578125" style="406" customWidth="1"/>
    <col min="3849" max="3849" width="18.42578125" style="406" customWidth="1"/>
    <col min="3850" max="3850" width="14.5703125" style="406" customWidth="1"/>
    <col min="3851" max="3858" width="9.140625" style="406"/>
    <col min="3859" max="3859" width="8.140625" style="406" customWidth="1"/>
    <col min="3860" max="3869" width="0" style="406" hidden="1" customWidth="1"/>
    <col min="3870" max="4096" width="9.140625" style="406"/>
    <col min="4097" max="4097" width="8.5703125" style="406" customWidth="1"/>
    <col min="4098" max="4098" width="13.140625" style="406" customWidth="1"/>
    <col min="4099" max="4099" width="10.42578125" style="406" customWidth="1"/>
    <col min="4100" max="4100" width="14.85546875" style="406" customWidth="1"/>
    <col min="4101" max="4102" width="16.42578125" style="406" customWidth="1"/>
    <col min="4103" max="4103" width="19.5703125" style="406" customWidth="1"/>
    <col min="4104" max="4104" width="15.42578125" style="406" customWidth="1"/>
    <col min="4105" max="4105" width="18.42578125" style="406" customWidth="1"/>
    <col min="4106" max="4106" width="14.5703125" style="406" customWidth="1"/>
    <col min="4107" max="4114" width="9.140625" style="406"/>
    <col min="4115" max="4115" width="8.140625" style="406" customWidth="1"/>
    <col min="4116" max="4125" width="0" style="406" hidden="1" customWidth="1"/>
    <col min="4126" max="4352" width="9.140625" style="406"/>
    <col min="4353" max="4353" width="8.5703125" style="406" customWidth="1"/>
    <col min="4354" max="4354" width="13.140625" style="406" customWidth="1"/>
    <col min="4355" max="4355" width="10.42578125" style="406" customWidth="1"/>
    <col min="4356" max="4356" width="14.85546875" style="406" customWidth="1"/>
    <col min="4357" max="4358" width="16.42578125" style="406" customWidth="1"/>
    <col min="4359" max="4359" width="19.5703125" style="406" customWidth="1"/>
    <col min="4360" max="4360" width="15.42578125" style="406" customWidth="1"/>
    <col min="4361" max="4361" width="18.42578125" style="406" customWidth="1"/>
    <col min="4362" max="4362" width="14.5703125" style="406" customWidth="1"/>
    <col min="4363" max="4370" width="9.140625" style="406"/>
    <col min="4371" max="4371" width="8.140625" style="406" customWidth="1"/>
    <col min="4372" max="4381" width="0" style="406" hidden="1" customWidth="1"/>
    <col min="4382" max="4608" width="9.140625" style="406"/>
    <col min="4609" max="4609" width="8.5703125" style="406" customWidth="1"/>
    <col min="4610" max="4610" width="13.140625" style="406" customWidth="1"/>
    <col min="4611" max="4611" width="10.42578125" style="406" customWidth="1"/>
    <col min="4612" max="4612" width="14.85546875" style="406" customWidth="1"/>
    <col min="4613" max="4614" width="16.42578125" style="406" customWidth="1"/>
    <col min="4615" max="4615" width="19.5703125" style="406" customWidth="1"/>
    <col min="4616" max="4616" width="15.42578125" style="406" customWidth="1"/>
    <col min="4617" max="4617" width="18.42578125" style="406" customWidth="1"/>
    <col min="4618" max="4618" width="14.5703125" style="406" customWidth="1"/>
    <col min="4619" max="4626" width="9.140625" style="406"/>
    <col min="4627" max="4627" width="8.140625" style="406" customWidth="1"/>
    <col min="4628" max="4637" width="0" style="406" hidden="1" customWidth="1"/>
    <col min="4638" max="4864" width="9.140625" style="406"/>
    <col min="4865" max="4865" width="8.5703125" style="406" customWidth="1"/>
    <col min="4866" max="4866" width="13.140625" style="406" customWidth="1"/>
    <col min="4867" max="4867" width="10.42578125" style="406" customWidth="1"/>
    <col min="4868" max="4868" width="14.85546875" style="406" customWidth="1"/>
    <col min="4869" max="4870" width="16.42578125" style="406" customWidth="1"/>
    <col min="4871" max="4871" width="19.5703125" style="406" customWidth="1"/>
    <col min="4872" max="4872" width="15.42578125" style="406" customWidth="1"/>
    <col min="4873" max="4873" width="18.42578125" style="406" customWidth="1"/>
    <col min="4874" max="4874" width="14.5703125" style="406" customWidth="1"/>
    <col min="4875" max="4882" width="9.140625" style="406"/>
    <col min="4883" max="4883" width="8.140625" style="406" customWidth="1"/>
    <col min="4884" max="4893" width="0" style="406" hidden="1" customWidth="1"/>
    <col min="4894" max="5120" width="9.140625" style="406"/>
    <col min="5121" max="5121" width="8.5703125" style="406" customWidth="1"/>
    <col min="5122" max="5122" width="13.140625" style="406" customWidth="1"/>
    <col min="5123" max="5123" width="10.42578125" style="406" customWidth="1"/>
    <col min="5124" max="5124" width="14.85546875" style="406" customWidth="1"/>
    <col min="5125" max="5126" width="16.42578125" style="406" customWidth="1"/>
    <col min="5127" max="5127" width="19.5703125" style="406" customWidth="1"/>
    <col min="5128" max="5128" width="15.42578125" style="406" customWidth="1"/>
    <col min="5129" max="5129" width="18.42578125" style="406" customWidth="1"/>
    <col min="5130" max="5130" width="14.5703125" style="406" customWidth="1"/>
    <col min="5131" max="5138" width="9.140625" style="406"/>
    <col min="5139" max="5139" width="8.140625" style="406" customWidth="1"/>
    <col min="5140" max="5149" width="0" style="406" hidden="1" customWidth="1"/>
    <col min="5150" max="5376" width="9.140625" style="406"/>
    <col min="5377" max="5377" width="8.5703125" style="406" customWidth="1"/>
    <col min="5378" max="5378" width="13.140625" style="406" customWidth="1"/>
    <col min="5379" max="5379" width="10.42578125" style="406" customWidth="1"/>
    <col min="5380" max="5380" width="14.85546875" style="406" customWidth="1"/>
    <col min="5381" max="5382" width="16.42578125" style="406" customWidth="1"/>
    <col min="5383" max="5383" width="19.5703125" style="406" customWidth="1"/>
    <col min="5384" max="5384" width="15.42578125" style="406" customWidth="1"/>
    <col min="5385" max="5385" width="18.42578125" style="406" customWidth="1"/>
    <col min="5386" max="5386" width="14.5703125" style="406" customWidth="1"/>
    <col min="5387" max="5394" width="9.140625" style="406"/>
    <col min="5395" max="5395" width="8.140625" style="406" customWidth="1"/>
    <col min="5396" max="5405" width="0" style="406" hidden="1" customWidth="1"/>
    <col min="5406" max="5632" width="9.140625" style="406"/>
    <col min="5633" max="5633" width="8.5703125" style="406" customWidth="1"/>
    <col min="5634" max="5634" width="13.140625" style="406" customWidth="1"/>
    <col min="5635" max="5635" width="10.42578125" style="406" customWidth="1"/>
    <col min="5636" max="5636" width="14.85546875" style="406" customWidth="1"/>
    <col min="5637" max="5638" width="16.42578125" style="406" customWidth="1"/>
    <col min="5639" max="5639" width="19.5703125" style="406" customWidth="1"/>
    <col min="5640" max="5640" width="15.42578125" style="406" customWidth="1"/>
    <col min="5641" max="5641" width="18.42578125" style="406" customWidth="1"/>
    <col min="5642" max="5642" width="14.5703125" style="406" customWidth="1"/>
    <col min="5643" max="5650" width="9.140625" style="406"/>
    <col min="5651" max="5651" width="8.140625" style="406" customWidth="1"/>
    <col min="5652" max="5661" width="0" style="406" hidden="1" customWidth="1"/>
    <col min="5662" max="5888" width="9.140625" style="406"/>
    <col min="5889" max="5889" width="8.5703125" style="406" customWidth="1"/>
    <col min="5890" max="5890" width="13.140625" style="406" customWidth="1"/>
    <col min="5891" max="5891" width="10.42578125" style="406" customWidth="1"/>
    <col min="5892" max="5892" width="14.85546875" style="406" customWidth="1"/>
    <col min="5893" max="5894" width="16.42578125" style="406" customWidth="1"/>
    <col min="5895" max="5895" width="19.5703125" style="406" customWidth="1"/>
    <col min="5896" max="5896" width="15.42578125" style="406" customWidth="1"/>
    <col min="5897" max="5897" width="18.42578125" style="406" customWidth="1"/>
    <col min="5898" max="5898" width="14.5703125" style="406" customWidth="1"/>
    <col min="5899" max="5906" width="9.140625" style="406"/>
    <col min="5907" max="5907" width="8.140625" style="406" customWidth="1"/>
    <col min="5908" max="5917" width="0" style="406" hidden="1" customWidth="1"/>
    <col min="5918" max="6144" width="9.140625" style="406"/>
    <col min="6145" max="6145" width="8.5703125" style="406" customWidth="1"/>
    <col min="6146" max="6146" width="13.140625" style="406" customWidth="1"/>
    <col min="6147" max="6147" width="10.42578125" style="406" customWidth="1"/>
    <col min="6148" max="6148" width="14.85546875" style="406" customWidth="1"/>
    <col min="6149" max="6150" width="16.42578125" style="406" customWidth="1"/>
    <col min="6151" max="6151" width="19.5703125" style="406" customWidth="1"/>
    <col min="6152" max="6152" width="15.42578125" style="406" customWidth="1"/>
    <col min="6153" max="6153" width="18.42578125" style="406" customWidth="1"/>
    <col min="6154" max="6154" width="14.5703125" style="406" customWidth="1"/>
    <col min="6155" max="6162" width="9.140625" style="406"/>
    <col min="6163" max="6163" width="8.140625" style="406" customWidth="1"/>
    <col min="6164" max="6173" width="0" style="406" hidden="1" customWidth="1"/>
    <col min="6174" max="6400" width="9.140625" style="406"/>
    <col min="6401" max="6401" width="8.5703125" style="406" customWidth="1"/>
    <col min="6402" max="6402" width="13.140625" style="406" customWidth="1"/>
    <col min="6403" max="6403" width="10.42578125" style="406" customWidth="1"/>
    <col min="6404" max="6404" width="14.85546875" style="406" customWidth="1"/>
    <col min="6405" max="6406" width="16.42578125" style="406" customWidth="1"/>
    <col min="6407" max="6407" width="19.5703125" style="406" customWidth="1"/>
    <col min="6408" max="6408" width="15.42578125" style="406" customWidth="1"/>
    <col min="6409" max="6409" width="18.42578125" style="406" customWidth="1"/>
    <col min="6410" max="6410" width="14.5703125" style="406" customWidth="1"/>
    <col min="6411" max="6418" width="9.140625" style="406"/>
    <col min="6419" max="6419" width="8.140625" style="406" customWidth="1"/>
    <col min="6420" max="6429" width="0" style="406" hidden="1" customWidth="1"/>
    <col min="6430" max="6656" width="9.140625" style="406"/>
    <col min="6657" max="6657" width="8.5703125" style="406" customWidth="1"/>
    <col min="6658" max="6658" width="13.140625" style="406" customWidth="1"/>
    <col min="6659" max="6659" width="10.42578125" style="406" customWidth="1"/>
    <col min="6660" max="6660" width="14.85546875" style="406" customWidth="1"/>
    <col min="6661" max="6662" width="16.42578125" style="406" customWidth="1"/>
    <col min="6663" max="6663" width="19.5703125" style="406" customWidth="1"/>
    <col min="6664" max="6664" width="15.42578125" style="406" customWidth="1"/>
    <col min="6665" max="6665" width="18.42578125" style="406" customWidth="1"/>
    <col min="6666" max="6666" width="14.5703125" style="406" customWidth="1"/>
    <col min="6667" max="6674" width="9.140625" style="406"/>
    <col min="6675" max="6675" width="8.140625" style="406" customWidth="1"/>
    <col min="6676" max="6685" width="0" style="406" hidden="1" customWidth="1"/>
    <col min="6686" max="6912" width="9.140625" style="406"/>
    <col min="6913" max="6913" width="8.5703125" style="406" customWidth="1"/>
    <col min="6914" max="6914" width="13.140625" style="406" customWidth="1"/>
    <col min="6915" max="6915" width="10.42578125" style="406" customWidth="1"/>
    <col min="6916" max="6916" width="14.85546875" style="406" customWidth="1"/>
    <col min="6917" max="6918" width="16.42578125" style="406" customWidth="1"/>
    <col min="6919" max="6919" width="19.5703125" style="406" customWidth="1"/>
    <col min="6920" max="6920" width="15.42578125" style="406" customWidth="1"/>
    <col min="6921" max="6921" width="18.42578125" style="406" customWidth="1"/>
    <col min="6922" max="6922" width="14.5703125" style="406" customWidth="1"/>
    <col min="6923" max="6930" width="9.140625" style="406"/>
    <col min="6931" max="6931" width="8.140625" style="406" customWidth="1"/>
    <col min="6932" max="6941" width="0" style="406" hidden="1" customWidth="1"/>
    <col min="6942" max="7168" width="9.140625" style="406"/>
    <col min="7169" max="7169" width="8.5703125" style="406" customWidth="1"/>
    <col min="7170" max="7170" width="13.140625" style="406" customWidth="1"/>
    <col min="7171" max="7171" width="10.42578125" style="406" customWidth="1"/>
    <col min="7172" max="7172" width="14.85546875" style="406" customWidth="1"/>
    <col min="7173" max="7174" width="16.42578125" style="406" customWidth="1"/>
    <col min="7175" max="7175" width="19.5703125" style="406" customWidth="1"/>
    <col min="7176" max="7176" width="15.42578125" style="406" customWidth="1"/>
    <col min="7177" max="7177" width="18.42578125" style="406" customWidth="1"/>
    <col min="7178" max="7178" width="14.5703125" style="406" customWidth="1"/>
    <col min="7179" max="7186" width="9.140625" style="406"/>
    <col min="7187" max="7187" width="8.140625" style="406" customWidth="1"/>
    <col min="7188" max="7197" width="0" style="406" hidden="1" customWidth="1"/>
    <col min="7198" max="7424" width="9.140625" style="406"/>
    <col min="7425" max="7425" width="8.5703125" style="406" customWidth="1"/>
    <col min="7426" max="7426" width="13.140625" style="406" customWidth="1"/>
    <col min="7427" max="7427" width="10.42578125" style="406" customWidth="1"/>
    <col min="7428" max="7428" width="14.85546875" style="406" customWidth="1"/>
    <col min="7429" max="7430" width="16.42578125" style="406" customWidth="1"/>
    <col min="7431" max="7431" width="19.5703125" style="406" customWidth="1"/>
    <col min="7432" max="7432" width="15.42578125" style="406" customWidth="1"/>
    <col min="7433" max="7433" width="18.42578125" style="406" customWidth="1"/>
    <col min="7434" max="7434" width="14.5703125" style="406" customWidth="1"/>
    <col min="7435" max="7442" width="9.140625" style="406"/>
    <col min="7443" max="7443" width="8.140625" style="406" customWidth="1"/>
    <col min="7444" max="7453" width="0" style="406" hidden="1" customWidth="1"/>
    <col min="7454" max="7680" width="9.140625" style="406"/>
    <col min="7681" max="7681" width="8.5703125" style="406" customWidth="1"/>
    <col min="7682" max="7682" width="13.140625" style="406" customWidth="1"/>
    <col min="7683" max="7683" width="10.42578125" style="406" customWidth="1"/>
    <col min="7684" max="7684" width="14.85546875" style="406" customWidth="1"/>
    <col min="7685" max="7686" width="16.42578125" style="406" customWidth="1"/>
    <col min="7687" max="7687" width="19.5703125" style="406" customWidth="1"/>
    <col min="7688" max="7688" width="15.42578125" style="406" customWidth="1"/>
    <col min="7689" max="7689" width="18.42578125" style="406" customWidth="1"/>
    <col min="7690" max="7690" width="14.5703125" style="406" customWidth="1"/>
    <col min="7691" max="7698" width="9.140625" style="406"/>
    <col min="7699" max="7699" width="8.140625" style="406" customWidth="1"/>
    <col min="7700" max="7709" width="0" style="406" hidden="1" customWidth="1"/>
    <col min="7710" max="7936" width="9.140625" style="406"/>
    <col min="7937" max="7937" width="8.5703125" style="406" customWidth="1"/>
    <col min="7938" max="7938" width="13.140625" style="406" customWidth="1"/>
    <col min="7939" max="7939" width="10.42578125" style="406" customWidth="1"/>
    <col min="7940" max="7940" width="14.85546875" style="406" customWidth="1"/>
    <col min="7941" max="7942" width="16.42578125" style="406" customWidth="1"/>
    <col min="7943" max="7943" width="19.5703125" style="406" customWidth="1"/>
    <col min="7944" max="7944" width="15.42578125" style="406" customWidth="1"/>
    <col min="7945" max="7945" width="18.42578125" style="406" customWidth="1"/>
    <col min="7946" max="7946" width="14.5703125" style="406" customWidth="1"/>
    <col min="7947" max="7954" width="9.140625" style="406"/>
    <col min="7955" max="7955" width="8.140625" style="406" customWidth="1"/>
    <col min="7956" max="7965" width="0" style="406" hidden="1" customWidth="1"/>
    <col min="7966" max="8192" width="9.140625" style="406"/>
    <col min="8193" max="8193" width="8.5703125" style="406" customWidth="1"/>
    <col min="8194" max="8194" width="13.140625" style="406" customWidth="1"/>
    <col min="8195" max="8195" width="10.42578125" style="406" customWidth="1"/>
    <col min="8196" max="8196" width="14.85546875" style="406" customWidth="1"/>
    <col min="8197" max="8198" width="16.42578125" style="406" customWidth="1"/>
    <col min="8199" max="8199" width="19.5703125" style="406" customWidth="1"/>
    <col min="8200" max="8200" width="15.42578125" style="406" customWidth="1"/>
    <col min="8201" max="8201" width="18.42578125" style="406" customWidth="1"/>
    <col min="8202" max="8202" width="14.5703125" style="406" customWidth="1"/>
    <col min="8203" max="8210" width="9.140625" style="406"/>
    <col min="8211" max="8211" width="8.140625" style="406" customWidth="1"/>
    <col min="8212" max="8221" width="0" style="406" hidden="1" customWidth="1"/>
    <col min="8222" max="8448" width="9.140625" style="406"/>
    <col min="8449" max="8449" width="8.5703125" style="406" customWidth="1"/>
    <col min="8450" max="8450" width="13.140625" style="406" customWidth="1"/>
    <col min="8451" max="8451" width="10.42578125" style="406" customWidth="1"/>
    <col min="8452" max="8452" width="14.85546875" style="406" customWidth="1"/>
    <col min="8453" max="8454" width="16.42578125" style="406" customWidth="1"/>
    <col min="8455" max="8455" width="19.5703125" style="406" customWidth="1"/>
    <col min="8456" max="8456" width="15.42578125" style="406" customWidth="1"/>
    <col min="8457" max="8457" width="18.42578125" style="406" customWidth="1"/>
    <col min="8458" max="8458" width="14.5703125" style="406" customWidth="1"/>
    <col min="8459" max="8466" width="9.140625" style="406"/>
    <col min="8467" max="8467" width="8.140625" style="406" customWidth="1"/>
    <col min="8468" max="8477" width="0" style="406" hidden="1" customWidth="1"/>
    <col min="8478" max="8704" width="9.140625" style="406"/>
    <col min="8705" max="8705" width="8.5703125" style="406" customWidth="1"/>
    <col min="8706" max="8706" width="13.140625" style="406" customWidth="1"/>
    <col min="8707" max="8707" width="10.42578125" style="406" customWidth="1"/>
    <col min="8708" max="8708" width="14.85546875" style="406" customWidth="1"/>
    <col min="8709" max="8710" width="16.42578125" style="406" customWidth="1"/>
    <col min="8711" max="8711" width="19.5703125" style="406" customWidth="1"/>
    <col min="8712" max="8712" width="15.42578125" style="406" customWidth="1"/>
    <col min="8713" max="8713" width="18.42578125" style="406" customWidth="1"/>
    <col min="8714" max="8714" width="14.5703125" style="406" customWidth="1"/>
    <col min="8715" max="8722" width="9.140625" style="406"/>
    <col min="8723" max="8723" width="8.140625" style="406" customWidth="1"/>
    <col min="8724" max="8733" width="0" style="406" hidden="1" customWidth="1"/>
    <col min="8734" max="8960" width="9.140625" style="406"/>
    <col min="8961" max="8961" width="8.5703125" style="406" customWidth="1"/>
    <col min="8962" max="8962" width="13.140625" style="406" customWidth="1"/>
    <col min="8963" max="8963" width="10.42578125" style="406" customWidth="1"/>
    <col min="8964" max="8964" width="14.85546875" style="406" customWidth="1"/>
    <col min="8965" max="8966" width="16.42578125" style="406" customWidth="1"/>
    <col min="8967" max="8967" width="19.5703125" style="406" customWidth="1"/>
    <col min="8968" max="8968" width="15.42578125" style="406" customWidth="1"/>
    <col min="8969" max="8969" width="18.42578125" style="406" customWidth="1"/>
    <col min="8970" max="8970" width="14.5703125" style="406" customWidth="1"/>
    <col min="8971" max="8978" width="9.140625" style="406"/>
    <col min="8979" max="8979" width="8.140625" style="406" customWidth="1"/>
    <col min="8980" max="8989" width="0" style="406" hidden="1" customWidth="1"/>
    <col min="8990" max="9216" width="9.140625" style="406"/>
    <col min="9217" max="9217" width="8.5703125" style="406" customWidth="1"/>
    <col min="9218" max="9218" width="13.140625" style="406" customWidth="1"/>
    <col min="9219" max="9219" width="10.42578125" style="406" customWidth="1"/>
    <col min="9220" max="9220" width="14.85546875" style="406" customWidth="1"/>
    <col min="9221" max="9222" width="16.42578125" style="406" customWidth="1"/>
    <col min="9223" max="9223" width="19.5703125" style="406" customWidth="1"/>
    <col min="9224" max="9224" width="15.42578125" style="406" customWidth="1"/>
    <col min="9225" max="9225" width="18.42578125" style="406" customWidth="1"/>
    <col min="9226" max="9226" width="14.5703125" style="406" customWidth="1"/>
    <col min="9227" max="9234" width="9.140625" style="406"/>
    <col min="9235" max="9235" width="8.140625" style="406" customWidth="1"/>
    <col min="9236" max="9245" width="0" style="406" hidden="1" customWidth="1"/>
    <col min="9246" max="9472" width="9.140625" style="406"/>
    <col min="9473" max="9473" width="8.5703125" style="406" customWidth="1"/>
    <col min="9474" max="9474" width="13.140625" style="406" customWidth="1"/>
    <col min="9475" max="9475" width="10.42578125" style="406" customWidth="1"/>
    <col min="9476" max="9476" width="14.85546875" style="406" customWidth="1"/>
    <col min="9477" max="9478" width="16.42578125" style="406" customWidth="1"/>
    <col min="9479" max="9479" width="19.5703125" style="406" customWidth="1"/>
    <col min="9480" max="9480" width="15.42578125" style="406" customWidth="1"/>
    <col min="9481" max="9481" width="18.42578125" style="406" customWidth="1"/>
    <col min="9482" max="9482" width="14.5703125" style="406" customWidth="1"/>
    <col min="9483" max="9490" width="9.140625" style="406"/>
    <col min="9491" max="9491" width="8.140625" style="406" customWidth="1"/>
    <col min="9492" max="9501" width="0" style="406" hidden="1" customWidth="1"/>
    <col min="9502" max="9728" width="9.140625" style="406"/>
    <col min="9729" max="9729" width="8.5703125" style="406" customWidth="1"/>
    <col min="9730" max="9730" width="13.140625" style="406" customWidth="1"/>
    <col min="9731" max="9731" width="10.42578125" style="406" customWidth="1"/>
    <col min="9732" max="9732" width="14.85546875" style="406" customWidth="1"/>
    <col min="9733" max="9734" width="16.42578125" style="406" customWidth="1"/>
    <col min="9735" max="9735" width="19.5703125" style="406" customWidth="1"/>
    <col min="9736" max="9736" width="15.42578125" style="406" customWidth="1"/>
    <col min="9737" max="9737" width="18.42578125" style="406" customWidth="1"/>
    <col min="9738" max="9738" width="14.5703125" style="406" customWidth="1"/>
    <col min="9739" max="9746" width="9.140625" style="406"/>
    <col min="9747" max="9747" width="8.140625" style="406" customWidth="1"/>
    <col min="9748" max="9757" width="0" style="406" hidden="1" customWidth="1"/>
    <col min="9758" max="9984" width="9.140625" style="406"/>
    <col min="9985" max="9985" width="8.5703125" style="406" customWidth="1"/>
    <col min="9986" max="9986" width="13.140625" style="406" customWidth="1"/>
    <col min="9987" max="9987" width="10.42578125" style="406" customWidth="1"/>
    <col min="9988" max="9988" width="14.85546875" style="406" customWidth="1"/>
    <col min="9989" max="9990" width="16.42578125" style="406" customWidth="1"/>
    <col min="9991" max="9991" width="19.5703125" style="406" customWidth="1"/>
    <col min="9992" max="9992" width="15.42578125" style="406" customWidth="1"/>
    <col min="9993" max="9993" width="18.42578125" style="406" customWidth="1"/>
    <col min="9994" max="9994" width="14.5703125" style="406" customWidth="1"/>
    <col min="9995" max="10002" width="9.140625" style="406"/>
    <col min="10003" max="10003" width="8.140625" style="406" customWidth="1"/>
    <col min="10004" max="10013" width="0" style="406" hidden="1" customWidth="1"/>
    <col min="10014" max="10240" width="9.140625" style="406"/>
    <col min="10241" max="10241" width="8.5703125" style="406" customWidth="1"/>
    <col min="10242" max="10242" width="13.140625" style="406" customWidth="1"/>
    <col min="10243" max="10243" width="10.42578125" style="406" customWidth="1"/>
    <col min="10244" max="10244" width="14.85546875" style="406" customWidth="1"/>
    <col min="10245" max="10246" width="16.42578125" style="406" customWidth="1"/>
    <col min="10247" max="10247" width="19.5703125" style="406" customWidth="1"/>
    <col min="10248" max="10248" width="15.42578125" style="406" customWidth="1"/>
    <col min="10249" max="10249" width="18.42578125" style="406" customWidth="1"/>
    <col min="10250" max="10250" width="14.5703125" style="406" customWidth="1"/>
    <col min="10251" max="10258" width="9.140625" style="406"/>
    <col min="10259" max="10259" width="8.140625" style="406" customWidth="1"/>
    <col min="10260" max="10269" width="0" style="406" hidden="1" customWidth="1"/>
    <col min="10270" max="10496" width="9.140625" style="406"/>
    <col min="10497" max="10497" width="8.5703125" style="406" customWidth="1"/>
    <col min="10498" max="10498" width="13.140625" style="406" customWidth="1"/>
    <col min="10499" max="10499" width="10.42578125" style="406" customWidth="1"/>
    <col min="10500" max="10500" width="14.85546875" style="406" customWidth="1"/>
    <col min="10501" max="10502" width="16.42578125" style="406" customWidth="1"/>
    <col min="10503" max="10503" width="19.5703125" style="406" customWidth="1"/>
    <col min="10504" max="10504" width="15.42578125" style="406" customWidth="1"/>
    <col min="10505" max="10505" width="18.42578125" style="406" customWidth="1"/>
    <col min="10506" max="10506" width="14.5703125" style="406" customWidth="1"/>
    <col min="10507" max="10514" width="9.140625" style="406"/>
    <col min="10515" max="10515" width="8.140625" style="406" customWidth="1"/>
    <col min="10516" max="10525" width="0" style="406" hidden="1" customWidth="1"/>
    <col min="10526" max="10752" width="9.140625" style="406"/>
    <col min="10753" max="10753" width="8.5703125" style="406" customWidth="1"/>
    <col min="10754" max="10754" width="13.140625" style="406" customWidth="1"/>
    <col min="10755" max="10755" width="10.42578125" style="406" customWidth="1"/>
    <col min="10756" max="10756" width="14.85546875" style="406" customWidth="1"/>
    <col min="10757" max="10758" width="16.42578125" style="406" customWidth="1"/>
    <col min="10759" max="10759" width="19.5703125" style="406" customWidth="1"/>
    <col min="10760" max="10760" width="15.42578125" style="406" customWidth="1"/>
    <col min="10761" max="10761" width="18.42578125" style="406" customWidth="1"/>
    <col min="10762" max="10762" width="14.5703125" style="406" customWidth="1"/>
    <col min="10763" max="10770" width="9.140625" style="406"/>
    <col min="10771" max="10771" width="8.140625" style="406" customWidth="1"/>
    <col min="10772" max="10781" width="0" style="406" hidden="1" customWidth="1"/>
    <col min="10782" max="11008" width="9.140625" style="406"/>
    <col min="11009" max="11009" width="8.5703125" style="406" customWidth="1"/>
    <col min="11010" max="11010" width="13.140625" style="406" customWidth="1"/>
    <col min="11011" max="11011" width="10.42578125" style="406" customWidth="1"/>
    <col min="11012" max="11012" width="14.85546875" style="406" customWidth="1"/>
    <col min="11013" max="11014" width="16.42578125" style="406" customWidth="1"/>
    <col min="11015" max="11015" width="19.5703125" style="406" customWidth="1"/>
    <col min="11016" max="11016" width="15.42578125" style="406" customWidth="1"/>
    <col min="11017" max="11017" width="18.42578125" style="406" customWidth="1"/>
    <col min="11018" max="11018" width="14.5703125" style="406" customWidth="1"/>
    <col min="11019" max="11026" width="9.140625" style="406"/>
    <col min="11027" max="11027" width="8.140625" style="406" customWidth="1"/>
    <col min="11028" max="11037" width="0" style="406" hidden="1" customWidth="1"/>
    <col min="11038" max="11264" width="9.140625" style="406"/>
    <col min="11265" max="11265" width="8.5703125" style="406" customWidth="1"/>
    <col min="11266" max="11266" width="13.140625" style="406" customWidth="1"/>
    <col min="11267" max="11267" width="10.42578125" style="406" customWidth="1"/>
    <col min="11268" max="11268" width="14.85546875" style="406" customWidth="1"/>
    <col min="11269" max="11270" width="16.42578125" style="406" customWidth="1"/>
    <col min="11271" max="11271" width="19.5703125" style="406" customWidth="1"/>
    <col min="11272" max="11272" width="15.42578125" style="406" customWidth="1"/>
    <col min="11273" max="11273" width="18.42578125" style="406" customWidth="1"/>
    <col min="11274" max="11274" width="14.5703125" style="406" customWidth="1"/>
    <col min="11275" max="11282" width="9.140625" style="406"/>
    <col min="11283" max="11283" width="8.140625" style="406" customWidth="1"/>
    <col min="11284" max="11293" width="0" style="406" hidden="1" customWidth="1"/>
    <col min="11294" max="11520" width="9.140625" style="406"/>
    <col min="11521" max="11521" width="8.5703125" style="406" customWidth="1"/>
    <col min="11522" max="11522" width="13.140625" style="406" customWidth="1"/>
    <col min="11523" max="11523" width="10.42578125" style="406" customWidth="1"/>
    <col min="11524" max="11524" width="14.85546875" style="406" customWidth="1"/>
    <col min="11525" max="11526" width="16.42578125" style="406" customWidth="1"/>
    <col min="11527" max="11527" width="19.5703125" style="406" customWidth="1"/>
    <col min="11528" max="11528" width="15.42578125" style="406" customWidth="1"/>
    <col min="11529" max="11529" width="18.42578125" style="406" customWidth="1"/>
    <col min="11530" max="11530" width="14.5703125" style="406" customWidth="1"/>
    <col min="11531" max="11538" width="9.140625" style="406"/>
    <col min="11539" max="11539" width="8.140625" style="406" customWidth="1"/>
    <col min="11540" max="11549" width="0" style="406" hidden="1" customWidth="1"/>
    <col min="11550" max="11776" width="9.140625" style="406"/>
    <col min="11777" max="11777" width="8.5703125" style="406" customWidth="1"/>
    <col min="11778" max="11778" width="13.140625" style="406" customWidth="1"/>
    <col min="11779" max="11779" width="10.42578125" style="406" customWidth="1"/>
    <col min="11780" max="11780" width="14.85546875" style="406" customWidth="1"/>
    <col min="11781" max="11782" width="16.42578125" style="406" customWidth="1"/>
    <col min="11783" max="11783" width="19.5703125" style="406" customWidth="1"/>
    <col min="11784" max="11784" width="15.42578125" style="406" customWidth="1"/>
    <col min="11785" max="11785" width="18.42578125" style="406" customWidth="1"/>
    <col min="11786" max="11786" width="14.5703125" style="406" customWidth="1"/>
    <col min="11787" max="11794" width="9.140625" style="406"/>
    <col min="11795" max="11795" width="8.140625" style="406" customWidth="1"/>
    <col min="11796" max="11805" width="0" style="406" hidden="1" customWidth="1"/>
    <col min="11806" max="12032" width="9.140625" style="406"/>
    <col min="12033" max="12033" width="8.5703125" style="406" customWidth="1"/>
    <col min="12034" max="12034" width="13.140625" style="406" customWidth="1"/>
    <col min="12035" max="12035" width="10.42578125" style="406" customWidth="1"/>
    <col min="12036" max="12036" width="14.85546875" style="406" customWidth="1"/>
    <col min="12037" max="12038" width="16.42578125" style="406" customWidth="1"/>
    <col min="12039" max="12039" width="19.5703125" style="406" customWidth="1"/>
    <col min="12040" max="12040" width="15.42578125" style="406" customWidth="1"/>
    <col min="12041" max="12041" width="18.42578125" style="406" customWidth="1"/>
    <col min="12042" max="12042" width="14.5703125" style="406" customWidth="1"/>
    <col min="12043" max="12050" width="9.140625" style="406"/>
    <col min="12051" max="12051" width="8.140625" style="406" customWidth="1"/>
    <col min="12052" max="12061" width="0" style="406" hidden="1" customWidth="1"/>
    <col min="12062" max="12288" width="9.140625" style="406"/>
    <col min="12289" max="12289" width="8.5703125" style="406" customWidth="1"/>
    <col min="12290" max="12290" width="13.140625" style="406" customWidth="1"/>
    <col min="12291" max="12291" width="10.42578125" style="406" customWidth="1"/>
    <col min="12292" max="12292" width="14.85546875" style="406" customWidth="1"/>
    <col min="12293" max="12294" width="16.42578125" style="406" customWidth="1"/>
    <col min="12295" max="12295" width="19.5703125" style="406" customWidth="1"/>
    <col min="12296" max="12296" width="15.42578125" style="406" customWidth="1"/>
    <col min="12297" max="12297" width="18.42578125" style="406" customWidth="1"/>
    <col min="12298" max="12298" width="14.5703125" style="406" customWidth="1"/>
    <col min="12299" max="12306" width="9.140625" style="406"/>
    <col min="12307" max="12307" width="8.140625" style="406" customWidth="1"/>
    <col min="12308" max="12317" width="0" style="406" hidden="1" customWidth="1"/>
    <col min="12318" max="12544" width="9.140625" style="406"/>
    <col min="12545" max="12545" width="8.5703125" style="406" customWidth="1"/>
    <col min="12546" max="12546" width="13.140625" style="406" customWidth="1"/>
    <col min="12547" max="12547" width="10.42578125" style="406" customWidth="1"/>
    <col min="12548" max="12548" width="14.85546875" style="406" customWidth="1"/>
    <col min="12549" max="12550" width="16.42578125" style="406" customWidth="1"/>
    <col min="12551" max="12551" width="19.5703125" style="406" customWidth="1"/>
    <col min="12552" max="12552" width="15.42578125" style="406" customWidth="1"/>
    <col min="12553" max="12553" width="18.42578125" style="406" customWidth="1"/>
    <col min="12554" max="12554" width="14.5703125" style="406" customWidth="1"/>
    <col min="12555" max="12562" width="9.140625" style="406"/>
    <col min="12563" max="12563" width="8.140625" style="406" customWidth="1"/>
    <col min="12564" max="12573" width="0" style="406" hidden="1" customWidth="1"/>
    <col min="12574" max="12800" width="9.140625" style="406"/>
    <col min="12801" max="12801" width="8.5703125" style="406" customWidth="1"/>
    <col min="12802" max="12802" width="13.140625" style="406" customWidth="1"/>
    <col min="12803" max="12803" width="10.42578125" style="406" customWidth="1"/>
    <col min="12804" max="12804" width="14.85546875" style="406" customWidth="1"/>
    <col min="12805" max="12806" width="16.42578125" style="406" customWidth="1"/>
    <col min="12807" max="12807" width="19.5703125" style="406" customWidth="1"/>
    <col min="12808" max="12808" width="15.42578125" style="406" customWidth="1"/>
    <col min="12809" max="12809" width="18.42578125" style="406" customWidth="1"/>
    <col min="12810" max="12810" width="14.5703125" style="406" customWidth="1"/>
    <col min="12811" max="12818" width="9.140625" style="406"/>
    <col min="12819" max="12819" width="8.140625" style="406" customWidth="1"/>
    <col min="12820" max="12829" width="0" style="406" hidden="1" customWidth="1"/>
    <col min="12830" max="13056" width="9.140625" style="406"/>
    <col min="13057" max="13057" width="8.5703125" style="406" customWidth="1"/>
    <col min="13058" max="13058" width="13.140625" style="406" customWidth="1"/>
    <col min="13059" max="13059" width="10.42578125" style="406" customWidth="1"/>
    <col min="13060" max="13060" width="14.85546875" style="406" customWidth="1"/>
    <col min="13061" max="13062" width="16.42578125" style="406" customWidth="1"/>
    <col min="13063" max="13063" width="19.5703125" style="406" customWidth="1"/>
    <col min="13064" max="13064" width="15.42578125" style="406" customWidth="1"/>
    <col min="13065" max="13065" width="18.42578125" style="406" customWidth="1"/>
    <col min="13066" max="13066" width="14.5703125" style="406" customWidth="1"/>
    <col min="13067" max="13074" width="9.140625" style="406"/>
    <col min="13075" max="13075" width="8.140625" style="406" customWidth="1"/>
    <col min="13076" max="13085" width="0" style="406" hidden="1" customWidth="1"/>
    <col min="13086" max="13312" width="9.140625" style="406"/>
    <col min="13313" max="13313" width="8.5703125" style="406" customWidth="1"/>
    <col min="13314" max="13314" width="13.140625" style="406" customWidth="1"/>
    <col min="13315" max="13315" width="10.42578125" style="406" customWidth="1"/>
    <col min="13316" max="13316" width="14.85546875" style="406" customWidth="1"/>
    <col min="13317" max="13318" width="16.42578125" style="406" customWidth="1"/>
    <col min="13319" max="13319" width="19.5703125" style="406" customWidth="1"/>
    <col min="13320" max="13320" width="15.42578125" style="406" customWidth="1"/>
    <col min="13321" max="13321" width="18.42578125" style="406" customWidth="1"/>
    <col min="13322" max="13322" width="14.5703125" style="406" customWidth="1"/>
    <col min="13323" max="13330" width="9.140625" style="406"/>
    <col min="13331" max="13331" width="8.140625" style="406" customWidth="1"/>
    <col min="13332" max="13341" width="0" style="406" hidden="1" customWidth="1"/>
    <col min="13342" max="13568" width="9.140625" style="406"/>
    <col min="13569" max="13569" width="8.5703125" style="406" customWidth="1"/>
    <col min="13570" max="13570" width="13.140625" style="406" customWidth="1"/>
    <col min="13571" max="13571" width="10.42578125" style="406" customWidth="1"/>
    <col min="13572" max="13572" width="14.85546875" style="406" customWidth="1"/>
    <col min="13573" max="13574" width="16.42578125" style="406" customWidth="1"/>
    <col min="13575" max="13575" width="19.5703125" style="406" customWidth="1"/>
    <col min="13576" max="13576" width="15.42578125" style="406" customWidth="1"/>
    <col min="13577" max="13577" width="18.42578125" style="406" customWidth="1"/>
    <col min="13578" max="13578" width="14.5703125" style="406" customWidth="1"/>
    <col min="13579" max="13586" width="9.140625" style="406"/>
    <col min="13587" max="13587" width="8.140625" style="406" customWidth="1"/>
    <col min="13588" max="13597" width="0" style="406" hidden="1" customWidth="1"/>
    <col min="13598" max="13824" width="9.140625" style="406"/>
    <col min="13825" max="13825" width="8.5703125" style="406" customWidth="1"/>
    <col min="13826" max="13826" width="13.140625" style="406" customWidth="1"/>
    <col min="13827" max="13827" width="10.42578125" style="406" customWidth="1"/>
    <col min="13828" max="13828" width="14.85546875" style="406" customWidth="1"/>
    <col min="13829" max="13830" width="16.42578125" style="406" customWidth="1"/>
    <col min="13831" max="13831" width="19.5703125" style="406" customWidth="1"/>
    <col min="13832" max="13832" width="15.42578125" style="406" customWidth="1"/>
    <col min="13833" max="13833" width="18.42578125" style="406" customWidth="1"/>
    <col min="13834" max="13834" width="14.5703125" style="406" customWidth="1"/>
    <col min="13835" max="13842" width="9.140625" style="406"/>
    <col min="13843" max="13843" width="8.140625" style="406" customWidth="1"/>
    <col min="13844" max="13853" width="0" style="406" hidden="1" customWidth="1"/>
    <col min="13854" max="14080" width="9.140625" style="406"/>
    <col min="14081" max="14081" width="8.5703125" style="406" customWidth="1"/>
    <col min="14082" max="14082" width="13.140625" style="406" customWidth="1"/>
    <col min="14083" max="14083" width="10.42578125" style="406" customWidth="1"/>
    <col min="14084" max="14084" width="14.85546875" style="406" customWidth="1"/>
    <col min="14085" max="14086" width="16.42578125" style="406" customWidth="1"/>
    <col min="14087" max="14087" width="19.5703125" style="406" customWidth="1"/>
    <col min="14088" max="14088" width="15.42578125" style="406" customWidth="1"/>
    <col min="14089" max="14089" width="18.42578125" style="406" customWidth="1"/>
    <col min="14090" max="14090" width="14.5703125" style="406" customWidth="1"/>
    <col min="14091" max="14098" width="9.140625" style="406"/>
    <col min="14099" max="14099" width="8.140625" style="406" customWidth="1"/>
    <col min="14100" max="14109" width="0" style="406" hidden="1" customWidth="1"/>
    <col min="14110" max="14336" width="9.140625" style="406"/>
    <col min="14337" max="14337" width="8.5703125" style="406" customWidth="1"/>
    <col min="14338" max="14338" width="13.140625" style="406" customWidth="1"/>
    <col min="14339" max="14339" width="10.42578125" style="406" customWidth="1"/>
    <col min="14340" max="14340" width="14.85546875" style="406" customWidth="1"/>
    <col min="14341" max="14342" width="16.42578125" style="406" customWidth="1"/>
    <col min="14343" max="14343" width="19.5703125" style="406" customWidth="1"/>
    <col min="14344" max="14344" width="15.42578125" style="406" customWidth="1"/>
    <col min="14345" max="14345" width="18.42578125" style="406" customWidth="1"/>
    <col min="14346" max="14346" width="14.5703125" style="406" customWidth="1"/>
    <col min="14347" max="14354" width="9.140625" style="406"/>
    <col min="14355" max="14355" width="8.140625" style="406" customWidth="1"/>
    <col min="14356" max="14365" width="0" style="406" hidden="1" customWidth="1"/>
    <col min="14366" max="14592" width="9.140625" style="406"/>
    <col min="14593" max="14593" width="8.5703125" style="406" customWidth="1"/>
    <col min="14594" max="14594" width="13.140625" style="406" customWidth="1"/>
    <col min="14595" max="14595" width="10.42578125" style="406" customWidth="1"/>
    <col min="14596" max="14596" width="14.85546875" style="406" customWidth="1"/>
    <col min="14597" max="14598" width="16.42578125" style="406" customWidth="1"/>
    <col min="14599" max="14599" width="19.5703125" style="406" customWidth="1"/>
    <col min="14600" max="14600" width="15.42578125" style="406" customWidth="1"/>
    <col min="14601" max="14601" width="18.42578125" style="406" customWidth="1"/>
    <col min="14602" max="14602" width="14.5703125" style="406" customWidth="1"/>
    <col min="14603" max="14610" width="9.140625" style="406"/>
    <col min="14611" max="14611" width="8.140625" style="406" customWidth="1"/>
    <col min="14612" max="14621" width="0" style="406" hidden="1" customWidth="1"/>
    <col min="14622" max="14848" width="9.140625" style="406"/>
    <col min="14849" max="14849" width="8.5703125" style="406" customWidth="1"/>
    <col min="14850" max="14850" width="13.140625" style="406" customWidth="1"/>
    <col min="14851" max="14851" width="10.42578125" style="406" customWidth="1"/>
    <col min="14852" max="14852" width="14.85546875" style="406" customWidth="1"/>
    <col min="14853" max="14854" width="16.42578125" style="406" customWidth="1"/>
    <col min="14855" max="14855" width="19.5703125" style="406" customWidth="1"/>
    <col min="14856" max="14856" width="15.42578125" style="406" customWidth="1"/>
    <col min="14857" max="14857" width="18.42578125" style="406" customWidth="1"/>
    <col min="14858" max="14858" width="14.5703125" style="406" customWidth="1"/>
    <col min="14859" max="14866" width="9.140625" style="406"/>
    <col min="14867" max="14867" width="8.140625" style="406" customWidth="1"/>
    <col min="14868" max="14877" width="0" style="406" hidden="1" customWidth="1"/>
    <col min="14878" max="15104" width="9.140625" style="406"/>
    <col min="15105" max="15105" width="8.5703125" style="406" customWidth="1"/>
    <col min="15106" max="15106" width="13.140625" style="406" customWidth="1"/>
    <col min="15107" max="15107" width="10.42578125" style="406" customWidth="1"/>
    <col min="15108" max="15108" width="14.85546875" style="406" customWidth="1"/>
    <col min="15109" max="15110" width="16.42578125" style="406" customWidth="1"/>
    <col min="15111" max="15111" width="19.5703125" style="406" customWidth="1"/>
    <col min="15112" max="15112" width="15.42578125" style="406" customWidth="1"/>
    <col min="15113" max="15113" width="18.42578125" style="406" customWidth="1"/>
    <col min="15114" max="15114" width="14.5703125" style="406" customWidth="1"/>
    <col min="15115" max="15122" width="9.140625" style="406"/>
    <col min="15123" max="15123" width="8.140625" style="406" customWidth="1"/>
    <col min="15124" max="15133" width="0" style="406" hidden="1" customWidth="1"/>
    <col min="15134" max="15360" width="9.140625" style="406"/>
    <col min="15361" max="15361" width="8.5703125" style="406" customWidth="1"/>
    <col min="15362" max="15362" width="13.140625" style="406" customWidth="1"/>
    <col min="15363" max="15363" width="10.42578125" style="406" customWidth="1"/>
    <col min="15364" max="15364" width="14.85546875" style="406" customWidth="1"/>
    <col min="15365" max="15366" width="16.42578125" style="406" customWidth="1"/>
    <col min="15367" max="15367" width="19.5703125" style="406" customWidth="1"/>
    <col min="15368" max="15368" width="15.42578125" style="406" customWidth="1"/>
    <col min="15369" max="15369" width="18.42578125" style="406" customWidth="1"/>
    <col min="15370" max="15370" width="14.5703125" style="406" customWidth="1"/>
    <col min="15371" max="15378" width="9.140625" style="406"/>
    <col min="15379" max="15379" width="8.140625" style="406" customWidth="1"/>
    <col min="15380" max="15389" width="0" style="406" hidden="1" customWidth="1"/>
    <col min="15390" max="15616" width="9.140625" style="406"/>
    <col min="15617" max="15617" width="8.5703125" style="406" customWidth="1"/>
    <col min="15618" max="15618" width="13.140625" style="406" customWidth="1"/>
    <col min="15619" max="15619" width="10.42578125" style="406" customWidth="1"/>
    <col min="15620" max="15620" width="14.85546875" style="406" customWidth="1"/>
    <col min="15621" max="15622" width="16.42578125" style="406" customWidth="1"/>
    <col min="15623" max="15623" width="19.5703125" style="406" customWidth="1"/>
    <col min="15624" max="15624" width="15.42578125" style="406" customWidth="1"/>
    <col min="15625" max="15625" width="18.42578125" style="406" customWidth="1"/>
    <col min="15626" max="15626" width="14.5703125" style="406" customWidth="1"/>
    <col min="15627" max="15634" width="9.140625" style="406"/>
    <col min="15635" max="15635" width="8.140625" style="406" customWidth="1"/>
    <col min="15636" max="15645" width="0" style="406" hidden="1" customWidth="1"/>
    <col min="15646" max="15872" width="9.140625" style="406"/>
    <col min="15873" max="15873" width="8.5703125" style="406" customWidth="1"/>
    <col min="15874" max="15874" width="13.140625" style="406" customWidth="1"/>
    <col min="15875" max="15875" width="10.42578125" style="406" customWidth="1"/>
    <col min="15876" max="15876" width="14.85546875" style="406" customWidth="1"/>
    <col min="15877" max="15878" width="16.42578125" style="406" customWidth="1"/>
    <col min="15879" max="15879" width="19.5703125" style="406" customWidth="1"/>
    <col min="15880" max="15880" width="15.42578125" style="406" customWidth="1"/>
    <col min="15881" max="15881" width="18.42578125" style="406" customWidth="1"/>
    <col min="15882" max="15882" width="14.5703125" style="406" customWidth="1"/>
    <col min="15883" max="15890" width="9.140625" style="406"/>
    <col min="15891" max="15891" width="8.140625" style="406" customWidth="1"/>
    <col min="15892" max="15901" width="0" style="406" hidden="1" customWidth="1"/>
    <col min="15902" max="16128" width="9.140625" style="406"/>
    <col min="16129" max="16129" width="8.5703125" style="406" customWidth="1"/>
    <col min="16130" max="16130" width="13.140625" style="406" customWidth="1"/>
    <col min="16131" max="16131" width="10.42578125" style="406" customWidth="1"/>
    <col min="16132" max="16132" width="14.85546875" style="406" customWidth="1"/>
    <col min="16133" max="16134" width="16.42578125" style="406" customWidth="1"/>
    <col min="16135" max="16135" width="19.5703125" style="406" customWidth="1"/>
    <col min="16136" max="16136" width="15.42578125" style="406" customWidth="1"/>
    <col min="16137" max="16137" width="18.42578125" style="406" customWidth="1"/>
    <col min="16138" max="16138" width="14.5703125" style="406" customWidth="1"/>
    <col min="16139" max="16146" width="9.140625" style="406"/>
    <col min="16147" max="16147" width="8.140625" style="406" customWidth="1"/>
    <col min="16148" max="16157" width="0" style="406" hidden="1" customWidth="1"/>
    <col min="16158" max="16384" width="9.140625" style="406"/>
  </cols>
  <sheetData>
    <row r="1" spans="1:28" s="2" customFormat="1" x14ac:dyDescent="0.25">
      <c r="A1" s="15" t="s">
        <v>2644</v>
      </c>
      <c r="B1" s="16"/>
      <c r="C1" s="16"/>
      <c r="D1" s="16"/>
      <c r="E1" s="16"/>
      <c r="F1" s="16"/>
      <c r="G1" s="16"/>
      <c r="H1" s="16"/>
      <c r="I1" s="124" t="s">
        <v>68</v>
      </c>
      <c r="J1" s="601" t="s">
        <v>67</v>
      </c>
      <c r="K1" s="601"/>
      <c r="L1" s="601"/>
      <c r="M1" s="27"/>
    </row>
    <row r="2" spans="1:28" s="2" customFormat="1" x14ac:dyDescent="0.25">
      <c r="A2" s="189" t="s">
        <v>2642</v>
      </c>
      <c r="B2" s="16"/>
      <c r="C2" s="16"/>
      <c r="D2" s="16"/>
      <c r="E2" s="16"/>
      <c r="F2" s="16"/>
      <c r="G2" s="16"/>
      <c r="J2" s="155" t="s">
        <v>452</v>
      </c>
      <c r="K2" s="153"/>
      <c r="L2" s="153"/>
    </row>
    <row r="3" spans="1:28" s="2" customFormat="1" x14ac:dyDescent="0.25">
      <c r="A3" s="118" t="s">
        <v>509</v>
      </c>
      <c r="B3" s="16"/>
      <c r="C3" s="16"/>
      <c r="D3" s="16"/>
      <c r="E3" s="16"/>
      <c r="F3" s="16"/>
      <c r="G3" s="16"/>
      <c r="J3" s="155" t="s">
        <v>322</v>
      </c>
      <c r="K3" s="153"/>
      <c r="L3" s="153"/>
    </row>
    <row r="4" spans="1:28" s="83" customFormat="1" ht="14.45" customHeight="1" x14ac:dyDescent="0.2">
      <c r="A4" s="476"/>
      <c r="B4" s="654" t="s">
        <v>2640</v>
      </c>
      <c r="C4" s="656" t="s">
        <v>335</v>
      </c>
      <c r="D4" s="656"/>
      <c r="E4" s="656"/>
      <c r="F4" s="656"/>
      <c r="G4" s="656" t="s">
        <v>341</v>
      </c>
      <c r="H4" s="656"/>
      <c r="I4" s="656"/>
    </row>
    <row r="5" spans="1:28" s="83" customFormat="1" ht="14.45" customHeight="1" x14ac:dyDescent="0.2">
      <c r="A5" s="473" t="s">
        <v>69</v>
      </c>
      <c r="B5" s="655"/>
      <c r="C5" s="657" t="s">
        <v>336</v>
      </c>
      <c r="D5" s="657"/>
      <c r="E5" s="657" t="s">
        <v>337</v>
      </c>
      <c r="F5" s="657"/>
      <c r="G5" s="477" t="s">
        <v>336</v>
      </c>
      <c r="H5" s="658" t="s">
        <v>337</v>
      </c>
      <c r="I5" s="659"/>
    </row>
    <row r="6" spans="1:28" s="104" customFormat="1" ht="25.5" x14ac:dyDescent="0.2">
      <c r="A6" s="476"/>
      <c r="B6" s="655"/>
      <c r="C6" s="478" t="s">
        <v>73</v>
      </c>
      <c r="D6" s="478" t="s">
        <v>338</v>
      </c>
      <c r="E6" s="478" t="s">
        <v>339</v>
      </c>
      <c r="F6" s="478" t="s">
        <v>340</v>
      </c>
      <c r="G6" s="478" t="s">
        <v>73</v>
      </c>
      <c r="H6" s="478" t="s">
        <v>339</v>
      </c>
      <c r="I6" s="478" t="s">
        <v>340</v>
      </c>
      <c r="J6" s="83"/>
      <c r="K6" s="83"/>
      <c r="L6" s="83"/>
      <c r="M6" s="83"/>
      <c r="N6" s="83"/>
      <c r="O6" s="83"/>
    </row>
    <row r="7" spans="1:28" s="83" customFormat="1" ht="14.45" customHeight="1" x14ac:dyDescent="0.2">
      <c r="A7" s="30" t="s">
        <v>30</v>
      </c>
      <c r="B7" s="25">
        <f>VLOOKUP($J$1,'Table D1 Data'!$A$8:$I$44,T$7,0)</f>
        <v>2507656</v>
      </c>
      <c r="C7" s="25">
        <f>VLOOKUP($J$1,'Table D1 Data'!$A$8:$I$44,U$7,0)</f>
        <v>651746</v>
      </c>
      <c r="D7" s="25">
        <f>VLOOKUP($J$1,'Table D1 Data'!$A$8:$I$44,V$7,0)</f>
        <v>289779</v>
      </c>
      <c r="E7" s="25">
        <f>VLOOKUP($J$1,'Table D1 Data'!$A$8:$I$44,W$7,0)</f>
        <v>24282</v>
      </c>
      <c r="F7" s="25">
        <f>VLOOKUP($J$1,'Table D1 Data'!$A$8:$I$44,X$7,0)</f>
        <v>43142</v>
      </c>
      <c r="G7" s="25">
        <f>VLOOKUP($J$1,'Table D1 Data'!$A$8:$I$44,Y$7,0)</f>
        <v>1122469</v>
      </c>
      <c r="H7" s="25">
        <f>VLOOKUP($J$1,'Table D1 Data'!$A$8:$I$44,Z$7,0)</f>
        <v>272545</v>
      </c>
      <c r="I7" s="25">
        <f>VLOOKUP($J$1,'Table D1 Data'!$A$8:$I$44,AA$7,0)</f>
        <v>393199</v>
      </c>
      <c r="T7" s="83">
        <v>2</v>
      </c>
      <c r="U7" s="83">
        <v>3</v>
      </c>
      <c r="V7" s="83">
        <v>4</v>
      </c>
      <c r="W7" s="83">
        <v>5</v>
      </c>
      <c r="X7" s="83">
        <v>6</v>
      </c>
      <c r="Y7" s="83">
        <v>7</v>
      </c>
      <c r="Z7" s="83">
        <v>8</v>
      </c>
      <c r="AA7" s="83">
        <v>9</v>
      </c>
      <c r="AB7" s="83">
        <v>10</v>
      </c>
    </row>
    <row r="8" spans="1:28" s="83" customFormat="1" ht="12.75" x14ac:dyDescent="0.2">
      <c r="A8" s="471" t="s">
        <v>4</v>
      </c>
      <c r="B8" s="472">
        <f>VLOOKUP($J$1,'Table D1 Data'!$K$8:$S$44,T$7,0)</f>
        <v>2763166</v>
      </c>
      <c r="C8" s="472">
        <f>VLOOKUP($J$1,'Table D1 Data'!$K$8:$S$44,U$7,0)</f>
        <v>880526</v>
      </c>
      <c r="D8" s="472">
        <f>VLOOKUP($J$1,'Table D1 Data'!$K$8:$S$44,V$7,0)</f>
        <v>483176</v>
      </c>
      <c r="E8" s="472">
        <f>VLOOKUP($J$1,'Table D1 Data'!$K$8:$S$44,W$7,0)</f>
        <v>67718</v>
      </c>
      <c r="F8" s="472">
        <f>VLOOKUP($J$1,'Table D1 Data'!$K$8:$S$44,X$7,0)</f>
        <v>65104</v>
      </c>
      <c r="G8" s="472">
        <f>VLOOKUP($J$1,'Table D1 Data'!$K$8:$S$44,Y$7,0)</f>
        <v>1163812</v>
      </c>
      <c r="H8" s="472">
        <f>VLOOKUP($J$1,'Table D1 Data'!$K$8:$S$44,Z$7,0)</f>
        <v>287144</v>
      </c>
      <c r="I8" s="472">
        <f>VLOOKUP($J$1,'Table D1 Data'!$K$8:$S$44,AA$7,0)</f>
        <v>297565</v>
      </c>
    </row>
    <row r="9" spans="1:28" s="83" customFormat="1" ht="12.75" x14ac:dyDescent="0.2">
      <c r="B9" s="113"/>
      <c r="C9" s="113"/>
      <c r="D9" s="113"/>
      <c r="E9" s="113"/>
      <c r="F9" s="113"/>
      <c r="G9" s="113"/>
      <c r="H9" s="113"/>
      <c r="I9" s="113"/>
    </row>
    <row r="10" spans="1:28" s="83" customFormat="1" ht="12.75" x14ac:dyDescent="0.2"/>
    <row r="11" spans="1:28" s="83" customFormat="1" ht="12.75" x14ac:dyDescent="0.2"/>
    <row r="12" spans="1:28" s="83" customFormat="1" ht="14.45" customHeight="1" x14ac:dyDescent="0.2">
      <c r="A12" s="476"/>
      <c r="B12" s="654" t="s">
        <v>2640</v>
      </c>
      <c r="C12" s="656" t="s">
        <v>335</v>
      </c>
      <c r="D12" s="656"/>
      <c r="E12" s="656"/>
      <c r="F12" s="656"/>
      <c r="G12" s="656" t="s">
        <v>341</v>
      </c>
      <c r="H12" s="656"/>
      <c r="I12" s="656"/>
    </row>
    <row r="13" spans="1:28" s="83" customFormat="1" ht="14.45" customHeight="1" x14ac:dyDescent="0.2">
      <c r="A13" s="473" t="s">
        <v>123</v>
      </c>
      <c r="B13" s="655"/>
      <c r="C13" s="657" t="s">
        <v>336</v>
      </c>
      <c r="D13" s="657"/>
      <c r="E13" s="657" t="s">
        <v>337</v>
      </c>
      <c r="F13" s="657"/>
      <c r="G13" s="477" t="s">
        <v>342</v>
      </c>
      <c r="H13" s="657" t="s">
        <v>337</v>
      </c>
      <c r="I13" s="657"/>
    </row>
    <row r="14" spans="1:28" s="104" customFormat="1" ht="25.5" x14ac:dyDescent="0.2">
      <c r="A14" s="476"/>
      <c r="B14" s="655"/>
      <c r="C14" s="478" t="s">
        <v>73</v>
      </c>
      <c r="D14" s="478" t="s">
        <v>338</v>
      </c>
      <c r="E14" s="478" t="s">
        <v>339</v>
      </c>
      <c r="F14" s="478" t="s">
        <v>340</v>
      </c>
      <c r="G14" s="478" t="s">
        <v>179</v>
      </c>
      <c r="H14" s="478" t="s">
        <v>339</v>
      </c>
      <c r="I14" s="478" t="s">
        <v>340</v>
      </c>
      <c r="J14" s="83"/>
      <c r="K14" s="83"/>
      <c r="L14" s="83"/>
      <c r="M14" s="83"/>
      <c r="N14" s="83"/>
      <c r="O14" s="83"/>
    </row>
    <row r="15" spans="1:28" s="83" customFormat="1" ht="12.75" x14ac:dyDescent="0.2">
      <c r="A15" s="30" t="s">
        <v>30</v>
      </c>
      <c r="B15" s="32">
        <v>1</v>
      </c>
      <c r="C15" s="32">
        <f t="shared" ref="C15:I16" si="0">C7/$B7</f>
        <v>0.25990247466159633</v>
      </c>
      <c r="D15" s="32">
        <f t="shared" si="0"/>
        <v>0.11555771605036735</v>
      </c>
      <c r="E15" s="32">
        <f t="shared" si="0"/>
        <v>9.6831463326708285E-3</v>
      </c>
      <c r="F15" s="32">
        <f t="shared" si="0"/>
        <v>1.7204114120916107E-2</v>
      </c>
      <c r="G15" s="32">
        <f t="shared" si="0"/>
        <v>0.44761681825577354</v>
      </c>
      <c r="H15" s="32">
        <f t="shared" si="0"/>
        <v>0.10868516255818182</v>
      </c>
      <c r="I15" s="32">
        <f t="shared" si="0"/>
        <v>0.15679941746395837</v>
      </c>
    </row>
    <row r="16" spans="1:28" s="83" customFormat="1" ht="12.75" x14ac:dyDescent="0.2">
      <c r="A16" s="471" t="s">
        <v>4</v>
      </c>
      <c r="B16" s="479">
        <v>1</v>
      </c>
      <c r="C16" s="479">
        <f t="shared" si="0"/>
        <v>0.31866561762847401</v>
      </c>
      <c r="D16" s="479">
        <f t="shared" si="0"/>
        <v>0.1748631823060938</v>
      </c>
      <c r="E16" s="479">
        <f t="shared" si="0"/>
        <v>2.4507394778308652E-2</v>
      </c>
      <c r="F16" s="479">
        <f t="shared" si="0"/>
        <v>2.3561378505670669E-2</v>
      </c>
      <c r="G16" s="479">
        <f t="shared" si="0"/>
        <v>0.42118786927748819</v>
      </c>
      <c r="H16" s="479">
        <f t="shared" si="0"/>
        <v>0.10391847612485099</v>
      </c>
      <c r="I16" s="479">
        <f t="shared" si="0"/>
        <v>0.10768987458589169</v>
      </c>
    </row>
    <row r="17" spans="1:1" ht="14.45" customHeight="1" x14ac:dyDescent="0.25"/>
    <row r="18" spans="1:1" x14ac:dyDescent="0.25">
      <c r="A18" s="182" t="s">
        <v>617</v>
      </c>
    </row>
    <row r="19" spans="1:1" x14ac:dyDescent="0.25">
      <c r="A19" s="83" t="s">
        <v>2641</v>
      </c>
    </row>
    <row r="20" spans="1:1" x14ac:dyDescent="0.25">
      <c r="A20" s="83"/>
    </row>
    <row r="21" spans="1:1" x14ac:dyDescent="0.25">
      <c r="A21" s="182" t="s">
        <v>618</v>
      </c>
    </row>
    <row r="22" spans="1:1" x14ac:dyDescent="0.25">
      <c r="A22" s="83" t="s">
        <v>2639</v>
      </c>
    </row>
    <row r="23" spans="1:1" x14ac:dyDescent="0.25">
      <c r="A23" s="188"/>
    </row>
    <row r="60" spans="1:1" hidden="1" x14ac:dyDescent="0.25">
      <c r="A60" s="406" t="s">
        <v>31</v>
      </c>
    </row>
    <row r="61" spans="1:1" hidden="1" x14ac:dyDescent="0.25">
      <c r="A61" s="406" t="s">
        <v>32</v>
      </c>
    </row>
    <row r="62" spans="1:1" hidden="1" x14ac:dyDescent="0.25">
      <c r="A62" s="406" t="s">
        <v>33</v>
      </c>
    </row>
    <row r="63" spans="1:1" hidden="1" x14ac:dyDescent="0.25">
      <c r="A63" s="406" t="s">
        <v>34</v>
      </c>
    </row>
    <row r="64" spans="1:1" hidden="1" x14ac:dyDescent="0.25">
      <c r="A64" s="406" t="s">
        <v>35</v>
      </c>
    </row>
    <row r="65" spans="1:1" hidden="1" x14ac:dyDescent="0.25">
      <c r="A65" s="406" t="s">
        <v>36</v>
      </c>
    </row>
    <row r="66" spans="1:1" hidden="1" x14ac:dyDescent="0.25">
      <c r="A66" s="406" t="s">
        <v>37</v>
      </c>
    </row>
    <row r="67" spans="1:1" hidden="1" x14ac:dyDescent="0.25">
      <c r="A67" s="406" t="s">
        <v>38</v>
      </c>
    </row>
    <row r="68" spans="1:1" hidden="1" x14ac:dyDescent="0.25">
      <c r="A68" s="406" t="s">
        <v>39</v>
      </c>
    </row>
    <row r="69" spans="1:1" hidden="1" x14ac:dyDescent="0.25">
      <c r="A69" s="406" t="s">
        <v>40</v>
      </c>
    </row>
    <row r="70" spans="1:1" hidden="1" x14ac:dyDescent="0.25">
      <c r="A70" s="406" t="s">
        <v>41</v>
      </c>
    </row>
    <row r="71" spans="1:1" hidden="1" x14ac:dyDescent="0.25">
      <c r="A71" s="406" t="s">
        <v>42</v>
      </c>
    </row>
    <row r="72" spans="1:1" hidden="1" x14ac:dyDescent="0.25">
      <c r="A72" s="406" t="s">
        <v>43</v>
      </c>
    </row>
    <row r="73" spans="1:1" hidden="1" x14ac:dyDescent="0.25">
      <c r="A73" s="406" t="s">
        <v>44</v>
      </c>
    </row>
    <row r="74" spans="1:1" hidden="1" x14ac:dyDescent="0.25">
      <c r="A74" s="406" t="s">
        <v>45</v>
      </c>
    </row>
    <row r="75" spans="1:1" hidden="1" x14ac:dyDescent="0.25">
      <c r="A75" s="406" t="s">
        <v>46</v>
      </c>
    </row>
    <row r="76" spans="1:1" hidden="1" x14ac:dyDescent="0.25">
      <c r="A76" s="406" t="s">
        <v>47</v>
      </c>
    </row>
    <row r="77" spans="1:1" hidden="1" x14ac:dyDescent="0.25">
      <c r="A77" s="406" t="s">
        <v>48</v>
      </c>
    </row>
    <row r="78" spans="1:1" hidden="1" x14ac:dyDescent="0.25">
      <c r="A78" s="406" t="s">
        <v>49</v>
      </c>
    </row>
    <row r="79" spans="1:1" hidden="1" x14ac:dyDescent="0.25">
      <c r="A79" s="406" t="s">
        <v>50</v>
      </c>
    </row>
    <row r="80" spans="1:1" hidden="1" x14ac:dyDescent="0.25">
      <c r="A80" s="406" t="s">
        <v>51</v>
      </c>
    </row>
    <row r="81" spans="1:1" hidden="1" x14ac:dyDescent="0.25">
      <c r="A81" s="406" t="s">
        <v>52</v>
      </c>
    </row>
    <row r="82" spans="1:1" hidden="1" x14ac:dyDescent="0.25">
      <c r="A82" s="406" t="s">
        <v>53</v>
      </c>
    </row>
    <row r="83" spans="1:1" hidden="1" x14ac:dyDescent="0.25">
      <c r="A83" s="406" t="s">
        <v>54</v>
      </c>
    </row>
    <row r="84" spans="1:1" hidden="1" x14ac:dyDescent="0.25">
      <c r="A84" s="406" t="s">
        <v>55</v>
      </c>
    </row>
    <row r="85" spans="1:1" hidden="1" x14ac:dyDescent="0.25">
      <c r="A85" s="406" t="s">
        <v>56</v>
      </c>
    </row>
    <row r="86" spans="1:1" hidden="1" x14ac:dyDescent="0.25">
      <c r="A86" s="406" t="s">
        <v>57</v>
      </c>
    </row>
    <row r="87" spans="1:1" hidden="1" x14ac:dyDescent="0.25">
      <c r="A87" s="406" t="s">
        <v>58</v>
      </c>
    </row>
    <row r="88" spans="1:1" hidden="1" x14ac:dyDescent="0.25">
      <c r="A88" s="406" t="s">
        <v>59</v>
      </c>
    </row>
    <row r="89" spans="1:1" hidden="1" x14ac:dyDescent="0.25">
      <c r="A89" s="406" t="s">
        <v>60</v>
      </c>
    </row>
    <row r="90" spans="1:1" hidden="1" x14ac:dyDescent="0.25">
      <c r="A90" s="406" t="s">
        <v>61</v>
      </c>
    </row>
    <row r="91" spans="1:1" hidden="1" x14ac:dyDescent="0.25">
      <c r="A91" s="406" t="s">
        <v>62</v>
      </c>
    </row>
    <row r="92" spans="1:1" hidden="1" x14ac:dyDescent="0.25">
      <c r="A92" s="406" t="s">
        <v>63</v>
      </c>
    </row>
    <row r="93" spans="1:1" hidden="1" x14ac:dyDescent="0.25">
      <c r="A93" s="406" t="s">
        <v>64</v>
      </c>
    </row>
    <row r="94" spans="1:1" hidden="1" x14ac:dyDescent="0.25">
      <c r="A94" s="406" t="s">
        <v>65</v>
      </c>
    </row>
    <row r="95" spans="1:1" hidden="1" x14ac:dyDescent="0.25">
      <c r="A95" s="406" t="s">
        <v>66</v>
      </c>
    </row>
    <row r="96" spans="1:1" hidden="1" x14ac:dyDescent="0.25">
      <c r="A96" s="406" t="s">
        <v>67</v>
      </c>
    </row>
    <row r="97" hidden="1" x14ac:dyDescent="0.25"/>
    <row r="98" hidden="1" x14ac:dyDescent="0.25"/>
    <row r="99" hidden="1" x14ac:dyDescent="0.25"/>
  </sheetData>
  <mergeCells count="13">
    <mergeCell ref="B12:B14"/>
    <mergeCell ref="C12:F12"/>
    <mergeCell ref="G12:I12"/>
    <mergeCell ref="C13:D13"/>
    <mergeCell ref="E13:F13"/>
    <mergeCell ref="H13:I13"/>
    <mergeCell ref="J1:L1"/>
    <mergeCell ref="B4:B6"/>
    <mergeCell ref="C4:F4"/>
    <mergeCell ref="G4:I4"/>
    <mergeCell ref="C5:D5"/>
    <mergeCell ref="E5:F5"/>
    <mergeCell ref="H5:I5"/>
  </mergeCells>
  <dataValidations count="1">
    <dataValidation type="list" allowBlank="1" showInputMessage="1" showErrorMessage="1" sqref="L65516:L65527 WVP983034 WLT983034 WBX983034 VSB983034 VIF983034 UYJ983034 UON983034 UER983034 TUV983034 TKZ983034 TBD983034 SRH983034 SHL983034 RXP983034 RNT983034 RDX983034 QUB983034 QKF983034 QAJ983034 PQN983034 PGR983034 OWV983034 OMZ983034 ODD983034 NTH983034 NJL983034 MZP983034 MPT983034 MFX983034 LWB983034 LMF983034 LCJ983034 KSN983034 KIR983034 JYV983034 JOZ983034 JFD983034 IVH983034 ILL983034 IBP983034 HRT983034 HHX983034 GYB983034 GOF983034 GEJ983034 FUN983034 FKR983034 FAV983034 EQZ983034 EHD983034 DXH983034 DNL983034 DDP983034 CTT983034 CJX983034 CAB983034 BQF983034 BGJ983034 AWN983034 AMR983034 ACV983034 SZ983034 JD983034 H983034 WVP917498 WLT917498 WBX917498 VSB917498 VIF917498 UYJ917498 UON917498 UER917498 TUV917498 TKZ917498 TBD917498 SRH917498 SHL917498 RXP917498 RNT917498 RDX917498 QUB917498 QKF917498 QAJ917498 PQN917498 PGR917498 OWV917498 OMZ917498 ODD917498 NTH917498 NJL917498 MZP917498 MPT917498 MFX917498 LWB917498 LMF917498 LCJ917498 KSN917498 KIR917498 JYV917498 JOZ917498 JFD917498 IVH917498 ILL917498 IBP917498 HRT917498 HHX917498 GYB917498 GOF917498 GEJ917498 FUN917498 FKR917498 FAV917498 EQZ917498 EHD917498 DXH917498 DNL917498 DDP917498 CTT917498 CJX917498 CAB917498 BQF917498 BGJ917498 AWN917498 AMR917498 ACV917498 SZ917498 JD917498 H917498 WVP851962 WLT851962 WBX851962 VSB851962 VIF851962 UYJ851962 UON851962 UER851962 TUV851962 TKZ851962 TBD851962 SRH851962 SHL851962 RXP851962 RNT851962 RDX851962 QUB851962 QKF851962 QAJ851962 PQN851962 PGR851962 OWV851962 OMZ851962 ODD851962 NTH851962 NJL851962 MZP851962 MPT851962 MFX851962 LWB851962 LMF851962 LCJ851962 KSN851962 KIR851962 JYV851962 JOZ851962 JFD851962 IVH851962 ILL851962 IBP851962 HRT851962 HHX851962 GYB851962 GOF851962 GEJ851962 FUN851962 FKR851962 FAV851962 EQZ851962 EHD851962 DXH851962 DNL851962 DDP851962 CTT851962 CJX851962 CAB851962 BQF851962 BGJ851962 AWN851962 AMR851962 ACV851962 SZ851962 JD851962 H851962 WVP786426 WLT786426 WBX786426 VSB786426 VIF786426 UYJ786426 UON786426 UER786426 TUV786426 TKZ786426 TBD786426 SRH786426 SHL786426 RXP786426 RNT786426 RDX786426 QUB786426 QKF786426 QAJ786426 PQN786426 PGR786426 OWV786426 OMZ786426 ODD786426 NTH786426 NJL786426 MZP786426 MPT786426 MFX786426 LWB786426 LMF786426 LCJ786426 KSN786426 KIR786426 JYV786426 JOZ786426 JFD786426 IVH786426 ILL786426 IBP786426 HRT786426 HHX786426 GYB786426 GOF786426 GEJ786426 FUN786426 FKR786426 FAV786426 EQZ786426 EHD786426 DXH786426 DNL786426 DDP786426 CTT786426 CJX786426 CAB786426 BQF786426 BGJ786426 AWN786426 AMR786426 ACV786426 SZ786426 JD786426 H786426 WVP720890 WLT720890 WBX720890 VSB720890 VIF720890 UYJ720890 UON720890 UER720890 TUV720890 TKZ720890 TBD720890 SRH720890 SHL720890 RXP720890 RNT720890 RDX720890 QUB720890 QKF720890 QAJ720890 PQN720890 PGR720890 OWV720890 OMZ720890 ODD720890 NTH720890 NJL720890 MZP720890 MPT720890 MFX720890 LWB720890 LMF720890 LCJ720890 KSN720890 KIR720890 JYV720890 JOZ720890 JFD720890 IVH720890 ILL720890 IBP720890 HRT720890 HHX720890 GYB720890 GOF720890 GEJ720890 FUN720890 FKR720890 FAV720890 EQZ720890 EHD720890 DXH720890 DNL720890 DDP720890 CTT720890 CJX720890 CAB720890 BQF720890 BGJ720890 AWN720890 AMR720890 ACV720890 SZ720890 JD720890 H720890 WVP655354 WLT655354 WBX655354 VSB655354 VIF655354 UYJ655354 UON655354 UER655354 TUV655354 TKZ655354 TBD655354 SRH655354 SHL655354 RXP655354 RNT655354 RDX655354 QUB655354 QKF655354 QAJ655354 PQN655354 PGR655354 OWV655354 OMZ655354 ODD655354 NTH655354 NJL655354 MZP655354 MPT655354 MFX655354 LWB655354 LMF655354 LCJ655354 KSN655354 KIR655354 JYV655354 JOZ655354 JFD655354 IVH655354 ILL655354 IBP655354 HRT655354 HHX655354 GYB655354 GOF655354 GEJ655354 FUN655354 FKR655354 FAV655354 EQZ655354 EHD655354 DXH655354 DNL655354 DDP655354 CTT655354 CJX655354 CAB655354 BQF655354 BGJ655354 AWN655354 AMR655354 ACV655354 SZ655354 JD655354 H655354 WVP589818 WLT589818 WBX589818 VSB589818 VIF589818 UYJ589818 UON589818 UER589818 TUV589818 TKZ589818 TBD589818 SRH589818 SHL589818 RXP589818 RNT589818 RDX589818 QUB589818 QKF589818 QAJ589818 PQN589818 PGR589818 OWV589818 OMZ589818 ODD589818 NTH589818 NJL589818 MZP589818 MPT589818 MFX589818 LWB589818 LMF589818 LCJ589818 KSN589818 KIR589818 JYV589818 JOZ589818 JFD589818 IVH589818 ILL589818 IBP589818 HRT589818 HHX589818 GYB589818 GOF589818 GEJ589818 FUN589818 FKR589818 FAV589818 EQZ589818 EHD589818 DXH589818 DNL589818 DDP589818 CTT589818 CJX589818 CAB589818 BQF589818 BGJ589818 AWN589818 AMR589818 ACV589818 SZ589818 JD589818 H589818 WVP524282 WLT524282 WBX524282 VSB524282 VIF524282 UYJ524282 UON524282 UER524282 TUV524282 TKZ524282 TBD524282 SRH524282 SHL524282 RXP524282 RNT524282 RDX524282 QUB524282 QKF524282 QAJ524282 PQN524282 PGR524282 OWV524282 OMZ524282 ODD524282 NTH524282 NJL524282 MZP524282 MPT524282 MFX524282 LWB524282 LMF524282 LCJ524282 KSN524282 KIR524282 JYV524282 JOZ524282 JFD524282 IVH524282 ILL524282 IBP524282 HRT524282 HHX524282 GYB524282 GOF524282 GEJ524282 FUN524282 FKR524282 FAV524282 EQZ524282 EHD524282 DXH524282 DNL524282 DDP524282 CTT524282 CJX524282 CAB524282 BQF524282 BGJ524282 AWN524282 AMR524282 ACV524282 SZ524282 JD524282 H524282 WVP458746 WLT458746 WBX458746 VSB458746 VIF458746 UYJ458746 UON458746 UER458746 TUV458746 TKZ458746 TBD458746 SRH458746 SHL458746 RXP458746 RNT458746 RDX458746 QUB458746 QKF458746 QAJ458746 PQN458746 PGR458746 OWV458746 OMZ458746 ODD458746 NTH458746 NJL458746 MZP458746 MPT458746 MFX458746 LWB458746 LMF458746 LCJ458746 KSN458746 KIR458746 JYV458746 JOZ458746 JFD458746 IVH458746 ILL458746 IBP458746 HRT458746 HHX458746 GYB458746 GOF458746 GEJ458746 FUN458746 FKR458746 FAV458746 EQZ458746 EHD458746 DXH458746 DNL458746 DDP458746 CTT458746 CJX458746 CAB458746 BQF458746 BGJ458746 AWN458746 AMR458746 ACV458746 SZ458746 JD458746 H458746 WVP393210 WLT393210 WBX393210 VSB393210 VIF393210 UYJ393210 UON393210 UER393210 TUV393210 TKZ393210 TBD393210 SRH393210 SHL393210 RXP393210 RNT393210 RDX393210 QUB393210 QKF393210 QAJ393210 PQN393210 PGR393210 OWV393210 OMZ393210 ODD393210 NTH393210 NJL393210 MZP393210 MPT393210 MFX393210 LWB393210 LMF393210 LCJ393210 KSN393210 KIR393210 JYV393210 JOZ393210 JFD393210 IVH393210 ILL393210 IBP393210 HRT393210 HHX393210 GYB393210 GOF393210 GEJ393210 FUN393210 FKR393210 FAV393210 EQZ393210 EHD393210 DXH393210 DNL393210 DDP393210 CTT393210 CJX393210 CAB393210 BQF393210 BGJ393210 AWN393210 AMR393210 ACV393210 SZ393210 JD393210 H393210 WVP327674 WLT327674 WBX327674 VSB327674 VIF327674 UYJ327674 UON327674 UER327674 TUV327674 TKZ327674 TBD327674 SRH327674 SHL327674 RXP327674 RNT327674 RDX327674 QUB327674 QKF327674 QAJ327674 PQN327674 PGR327674 OWV327674 OMZ327674 ODD327674 NTH327674 NJL327674 MZP327674 MPT327674 MFX327674 LWB327674 LMF327674 LCJ327674 KSN327674 KIR327674 JYV327674 JOZ327674 JFD327674 IVH327674 ILL327674 IBP327674 HRT327674 HHX327674 GYB327674 GOF327674 GEJ327674 FUN327674 FKR327674 FAV327674 EQZ327674 EHD327674 DXH327674 DNL327674 DDP327674 CTT327674 CJX327674 CAB327674 BQF327674 BGJ327674 AWN327674 AMR327674 ACV327674 SZ327674 JD327674 H327674 WVP262138 WLT262138 WBX262138 VSB262138 VIF262138 UYJ262138 UON262138 UER262138 TUV262138 TKZ262138 TBD262138 SRH262138 SHL262138 RXP262138 RNT262138 RDX262138 QUB262138 QKF262138 QAJ262138 PQN262138 PGR262138 OWV262138 OMZ262138 ODD262138 NTH262138 NJL262138 MZP262138 MPT262138 MFX262138 LWB262138 LMF262138 LCJ262138 KSN262138 KIR262138 JYV262138 JOZ262138 JFD262138 IVH262138 ILL262138 IBP262138 HRT262138 HHX262138 GYB262138 GOF262138 GEJ262138 FUN262138 FKR262138 FAV262138 EQZ262138 EHD262138 DXH262138 DNL262138 DDP262138 CTT262138 CJX262138 CAB262138 BQF262138 BGJ262138 AWN262138 AMR262138 ACV262138 SZ262138 JD262138 H262138 WVP196602 WLT196602 WBX196602 VSB196602 VIF196602 UYJ196602 UON196602 UER196602 TUV196602 TKZ196602 TBD196602 SRH196602 SHL196602 RXP196602 RNT196602 RDX196602 QUB196602 QKF196602 QAJ196602 PQN196602 PGR196602 OWV196602 OMZ196602 ODD196602 NTH196602 NJL196602 MZP196602 MPT196602 MFX196602 LWB196602 LMF196602 LCJ196602 KSN196602 KIR196602 JYV196602 JOZ196602 JFD196602 IVH196602 ILL196602 IBP196602 HRT196602 HHX196602 GYB196602 GOF196602 GEJ196602 FUN196602 FKR196602 FAV196602 EQZ196602 EHD196602 DXH196602 DNL196602 DDP196602 CTT196602 CJX196602 CAB196602 BQF196602 BGJ196602 AWN196602 AMR196602 ACV196602 SZ196602 JD196602 H196602 WVP131066 WLT131066 WBX131066 VSB131066 VIF131066 UYJ131066 UON131066 UER131066 TUV131066 TKZ131066 TBD131066 SRH131066 SHL131066 RXP131066 RNT131066 RDX131066 QUB131066 QKF131066 QAJ131066 PQN131066 PGR131066 OWV131066 OMZ131066 ODD131066 NTH131066 NJL131066 MZP131066 MPT131066 MFX131066 LWB131066 LMF131066 LCJ131066 KSN131066 KIR131066 JYV131066 JOZ131066 JFD131066 IVH131066 ILL131066 IBP131066 HRT131066 HHX131066 GYB131066 GOF131066 GEJ131066 FUN131066 FKR131066 FAV131066 EQZ131066 EHD131066 DXH131066 DNL131066 DDP131066 CTT131066 CJX131066 CAB131066 BQF131066 BGJ131066 AWN131066 AMR131066 ACV131066 SZ131066 JD131066 H131066 WVP65530 WLT65530 WBX65530 VSB65530 VIF65530 UYJ65530 UON65530 UER65530 TUV65530 TKZ65530 TBD65530 SRH65530 SHL65530 RXP65530 RNT65530 RDX65530 QUB65530 QKF65530 QAJ65530 PQN65530 PGR65530 OWV65530 OMZ65530 ODD65530 NTH65530 NJL65530 MZP65530 MPT65530 MFX65530 LWB65530 LMF65530 LCJ65530 KSN65530 KIR65530 JYV65530 JOZ65530 JFD65530 IVH65530 ILL65530 IBP65530 HRT65530 HHX65530 GYB65530 GOF65530 GEJ65530 FUN65530 FKR65530 FAV65530 EQZ65530 EHD65530 DXH65530 DNL65530 DDP65530 CTT65530 CJX65530 CAB65530 BQF65530 BGJ65530 AWN65530 AMR65530 ACV65530 SZ65530 JD65530 H65530 WVP3 WLT3 WBX3 VSB3 VIF3 UYJ3 UON3 UER3 TUV3 TKZ3 TBD3 SRH3 SHL3 RXP3 RNT3 RDX3 QUB3 QKF3 QAJ3 PQN3 PGR3 OWV3 OMZ3 ODD3 NTH3 NJL3 MZP3 MPT3 MFX3 LWB3 LMF3 LCJ3 KSN3 KIR3 JYV3 JOZ3 JFD3 IVH3 ILL3 IBP3 HRT3 HHX3 GYB3 GOF3 GEJ3 FUN3 FKR3 FAV3 EQZ3 EHD3 DXH3 DNL3 DDP3 CTT3 CJX3 CAB3 BQF3 BGJ3 AWN3 AMR3 ACV3 SZ3 JD3 J1 WVT1048556:WVT1048576 WLX1048556:WLX1048576 WCB1048556:WCB1048576 VSF1048556:VSF1048576 VIJ1048556:VIJ1048576 UYN1048556:UYN1048576 UOR1048556:UOR1048576 UEV1048556:UEV1048576 TUZ1048556:TUZ1048576 TLD1048556:TLD1048576 TBH1048556:TBH1048576 SRL1048556:SRL1048576 SHP1048556:SHP1048576 RXT1048556:RXT1048576 RNX1048556:RNX1048576 REB1048556:REB1048576 QUF1048556:QUF1048576 QKJ1048556:QKJ1048576 QAN1048556:QAN1048576 PQR1048556:PQR1048576 PGV1048556:PGV1048576 OWZ1048556:OWZ1048576 OND1048556:OND1048576 ODH1048556:ODH1048576 NTL1048556:NTL1048576 NJP1048556:NJP1048576 MZT1048556:MZT1048576 MPX1048556:MPX1048576 MGB1048556:MGB1048576 LWF1048556:LWF1048576 LMJ1048556:LMJ1048576 LCN1048556:LCN1048576 KSR1048556:KSR1048576 KIV1048556:KIV1048576 JYZ1048556:JYZ1048576 JPD1048556:JPD1048576 JFH1048556:JFH1048576 IVL1048556:IVL1048576 ILP1048556:ILP1048576 IBT1048556:IBT1048576 HRX1048556:HRX1048576 HIB1048556:HIB1048576 GYF1048556:GYF1048576 GOJ1048556:GOJ1048576 GEN1048556:GEN1048576 FUR1048556:FUR1048576 FKV1048556:FKV1048576 FAZ1048556:FAZ1048576 ERD1048556:ERD1048576 EHH1048556:EHH1048576 DXL1048556:DXL1048576 DNP1048556:DNP1048576 DDT1048556:DDT1048576 CTX1048556:CTX1048576 CKB1048556:CKB1048576 CAF1048556:CAF1048576 BQJ1048556:BQJ1048576 BGN1048556:BGN1048576 AWR1048556:AWR1048576 AMV1048556:AMV1048576 ACZ1048556:ACZ1048576 TD1048556:TD1048576 JH1048556:JH1048576 L1048556:L1048576 WVT983020:WVT983031 WLX983020:WLX983031 WCB983020:WCB983031 VSF983020:VSF983031 VIJ983020:VIJ983031 UYN983020:UYN983031 UOR983020:UOR983031 UEV983020:UEV983031 TUZ983020:TUZ983031 TLD983020:TLD983031 TBH983020:TBH983031 SRL983020:SRL983031 SHP983020:SHP983031 RXT983020:RXT983031 RNX983020:RNX983031 REB983020:REB983031 QUF983020:QUF983031 QKJ983020:QKJ983031 QAN983020:QAN983031 PQR983020:PQR983031 PGV983020:PGV983031 OWZ983020:OWZ983031 OND983020:OND983031 ODH983020:ODH983031 NTL983020:NTL983031 NJP983020:NJP983031 MZT983020:MZT983031 MPX983020:MPX983031 MGB983020:MGB983031 LWF983020:LWF983031 LMJ983020:LMJ983031 LCN983020:LCN983031 KSR983020:KSR983031 KIV983020:KIV983031 JYZ983020:JYZ983031 JPD983020:JPD983031 JFH983020:JFH983031 IVL983020:IVL983031 ILP983020:ILP983031 IBT983020:IBT983031 HRX983020:HRX983031 HIB983020:HIB983031 GYF983020:GYF983031 GOJ983020:GOJ983031 GEN983020:GEN983031 FUR983020:FUR983031 FKV983020:FKV983031 FAZ983020:FAZ983031 ERD983020:ERD983031 EHH983020:EHH983031 DXL983020:DXL983031 DNP983020:DNP983031 DDT983020:DDT983031 CTX983020:CTX983031 CKB983020:CKB983031 CAF983020:CAF983031 BQJ983020:BQJ983031 BGN983020:BGN983031 AWR983020:AWR983031 AMV983020:AMV983031 ACZ983020:ACZ983031 TD983020:TD983031 JH983020:JH983031 L983020:L983031 WVT917484:WVT917495 WLX917484:WLX917495 WCB917484:WCB917495 VSF917484:VSF917495 VIJ917484:VIJ917495 UYN917484:UYN917495 UOR917484:UOR917495 UEV917484:UEV917495 TUZ917484:TUZ917495 TLD917484:TLD917495 TBH917484:TBH917495 SRL917484:SRL917495 SHP917484:SHP917495 RXT917484:RXT917495 RNX917484:RNX917495 REB917484:REB917495 QUF917484:QUF917495 QKJ917484:QKJ917495 QAN917484:QAN917495 PQR917484:PQR917495 PGV917484:PGV917495 OWZ917484:OWZ917495 OND917484:OND917495 ODH917484:ODH917495 NTL917484:NTL917495 NJP917484:NJP917495 MZT917484:MZT917495 MPX917484:MPX917495 MGB917484:MGB917495 LWF917484:LWF917495 LMJ917484:LMJ917495 LCN917484:LCN917495 KSR917484:KSR917495 KIV917484:KIV917495 JYZ917484:JYZ917495 JPD917484:JPD917495 JFH917484:JFH917495 IVL917484:IVL917495 ILP917484:ILP917495 IBT917484:IBT917495 HRX917484:HRX917495 HIB917484:HIB917495 GYF917484:GYF917495 GOJ917484:GOJ917495 GEN917484:GEN917495 FUR917484:FUR917495 FKV917484:FKV917495 FAZ917484:FAZ917495 ERD917484:ERD917495 EHH917484:EHH917495 DXL917484:DXL917495 DNP917484:DNP917495 DDT917484:DDT917495 CTX917484:CTX917495 CKB917484:CKB917495 CAF917484:CAF917495 BQJ917484:BQJ917495 BGN917484:BGN917495 AWR917484:AWR917495 AMV917484:AMV917495 ACZ917484:ACZ917495 TD917484:TD917495 JH917484:JH917495 L917484:L917495 WVT851948:WVT851959 WLX851948:WLX851959 WCB851948:WCB851959 VSF851948:VSF851959 VIJ851948:VIJ851959 UYN851948:UYN851959 UOR851948:UOR851959 UEV851948:UEV851959 TUZ851948:TUZ851959 TLD851948:TLD851959 TBH851948:TBH851959 SRL851948:SRL851959 SHP851948:SHP851959 RXT851948:RXT851959 RNX851948:RNX851959 REB851948:REB851959 QUF851948:QUF851959 QKJ851948:QKJ851959 QAN851948:QAN851959 PQR851948:PQR851959 PGV851948:PGV851959 OWZ851948:OWZ851959 OND851948:OND851959 ODH851948:ODH851959 NTL851948:NTL851959 NJP851948:NJP851959 MZT851948:MZT851959 MPX851948:MPX851959 MGB851948:MGB851959 LWF851948:LWF851959 LMJ851948:LMJ851959 LCN851948:LCN851959 KSR851948:KSR851959 KIV851948:KIV851959 JYZ851948:JYZ851959 JPD851948:JPD851959 JFH851948:JFH851959 IVL851948:IVL851959 ILP851948:ILP851959 IBT851948:IBT851959 HRX851948:HRX851959 HIB851948:HIB851959 GYF851948:GYF851959 GOJ851948:GOJ851959 GEN851948:GEN851959 FUR851948:FUR851959 FKV851948:FKV851959 FAZ851948:FAZ851959 ERD851948:ERD851959 EHH851948:EHH851959 DXL851948:DXL851959 DNP851948:DNP851959 DDT851948:DDT851959 CTX851948:CTX851959 CKB851948:CKB851959 CAF851948:CAF851959 BQJ851948:BQJ851959 BGN851948:BGN851959 AWR851948:AWR851959 AMV851948:AMV851959 ACZ851948:ACZ851959 TD851948:TD851959 JH851948:JH851959 L851948:L851959 WVT786412:WVT786423 WLX786412:WLX786423 WCB786412:WCB786423 VSF786412:VSF786423 VIJ786412:VIJ786423 UYN786412:UYN786423 UOR786412:UOR786423 UEV786412:UEV786423 TUZ786412:TUZ786423 TLD786412:TLD786423 TBH786412:TBH786423 SRL786412:SRL786423 SHP786412:SHP786423 RXT786412:RXT786423 RNX786412:RNX786423 REB786412:REB786423 QUF786412:QUF786423 QKJ786412:QKJ786423 QAN786412:QAN786423 PQR786412:PQR786423 PGV786412:PGV786423 OWZ786412:OWZ786423 OND786412:OND786423 ODH786412:ODH786423 NTL786412:NTL786423 NJP786412:NJP786423 MZT786412:MZT786423 MPX786412:MPX786423 MGB786412:MGB786423 LWF786412:LWF786423 LMJ786412:LMJ786423 LCN786412:LCN786423 KSR786412:KSR786423 KIV786412:KIV786423 JYZ786412:JYZ786423 JPD786412:JPD786423 JFH786412:JFH786423 IVL786412:IVL786423 ILP786412:ILP786423 IBT786412:IBT786423 HRX786412:HRX786423 HIB786412:HIB786423 GYF786412:GYF786423 GOJ786412:GOJ786423 GEN786412:GEN786423 FUR786412:FUR786423 FKV786412:FKV786423 FAZ786412:FAZ786423 ERD786412:ERD786423 EHH786412:EHH786423 DXL786412:DXL786423 DNP786412:DNP786423 DDT786412:DDT786423 CTX786412:CTX786423 CKB786412:CKB786423 CAF786412:CAF786423 BQJ786412:BQJ786423 BGN786412:BGN786423 AWR786412:AWR786423 AMV786412:AMV786423 ACZ786412:ACZ786423 TD786412:TD786423 JH786412:JH786423 L786412:L786423 WVT720876:WVT720887 WLX720876:WLX720887 WCB720876:WCB720887 VSF720876:VSF720887 VIJ720876:VIJ720887 UYN720876:UYN720887 UOR720876:UOR720887 UEV720876:UEV720887 TUZ720876:TUZ720887 TLD720876:TLD720887 TBH720876:TBH720887 SRL720876:SRL720887 SHP720876:SHP720887 RXT720876:RXT720887 RNX720876:RNX720887 REB720876:REB720887 QUF720876:QUF720887 QKJ720876:QKJ720887 QAN720876:QAN720887 PQR720876:PQR720887 PGV720876:PGV720887 OWZ720876:OWZ720887 OND720876:OND720887 ODH720876:ODH720887 NTL720876:NTL720887 NJP720876:NJP720887 MZT720876:MZT720887 MPX720876:MPX720887 MGB720876:MGB720887 LWF720876:LWF720887 LMJ720876:LMJ720887 LCN720876:LCN720887 KSR720876:KSR720887 KIV720876:KIV720887 JYZ720876:JYZ720887 JPD720876:JPD720887 JFH720876:JFH720887 IVL720876:IVL720887 ILP720876:ILP720887 IBT720876:IBT720887 HRX720876:HRX720887 HIB720876:HIB720887 GYF720876:GYF720887 GOJ720876:GOJ720887 GEN720876:GEN720887 FUR720876:FUR720887 FKV720876:FKV720887 FAZ720876:FAZ720887 ERD720876:ERD720887 EHH720876:EHH720887 DXL720876:DXL720887 DNP720876:DNP720887 DDT720876:DDT720887 CTX720876:CTX720887 CKB720876:CKB720887 CAF720876:CAF720887 BQJ720876:BQJ720887 BGN720876:BGN720887 AWR720876:AWR720887 AMV720876:AMV720887 ACZ720876:ACZ720887 TD720876:TD720887 JH720876:JH720887 L720876:L720887 WVT655340:WVT655351 WLX655340:WLX655351 WCB655340:WCB655351 VSF655340:VSF655351 VIJ655340:VIJ655351 UYN655340:UYN655351 UOR655340:UOR655351 UEV655340:UEV655351 TUZ655340:TUZ655351 TLD655340:TLD655351 TBH655340:TBH655351 SRL655340:SRL655351 SHP655340:SHP655351 RXT655340:RXT655351 RNX655340:RNX655351 REB655340:REB655351 QUF655340:QUF655351 QKJ655340:QKJ655351 QAN655340:QAN655351 PQR655340:PQR655351 PGV655340:PGV655351 OWZ655340:OWZ655351 OND655340:OND655351 ODH655340:ODH655351 NTL655340:NTL655351 NJP655340:NJP655351 MZT655340:MZT655351 MPX655340:MPX655351 MGB655340:MGB655351 LWF655340:LWF655351 LMJ655340:LMJ655351 LCN655340:LCN655351 KSR655340:KSR655351 KIV655340:KIV655351 JYZ655340:JYZ655351 JPD655340:JPD655351 JFH655340:JFH655351 IVL655340:IVL655351 ILP655340:ILP655351 IBT655340:IBT655351 HRX655340:HRX655351 HIB655340:HIB655351 GYF655340:GYF655351 GOJ655340:GOJ655351 GEN655340:GEN655351 FUR655340:FUR655351 FKV655340:FKV655351 FAZ655340:FAZ655351 ERD655340:ERD655351 EHH655340:EHH655351 DXL655340:DXL655351 DNP655340:DNP655351 DDT655340:DDT655351 CTX655340:CTX655351 CKB655340:CKB655351 CAF655340:CAF655351 BQJ655340:BQJ655351 BGN655340:BGN655351 AWR655340:AWR655351 AMV655340:AMV655351 ACZ655340:ACZ655351 TD655340:TD655351 JH655340:JH655351 L655340:L655351 WVT589804:WVT589815 WLX589804:WLX589815 WCB589804:WCB589815 VSF589804:VSF589815 VIJ589804:VIJ589815 UYN589804:UYN589815 UOR589804:UOR589815 UEV589804:UEV589815 TUZ589804:TUZ589815 TLD589804:TLD589815 TBH589804:TBH589815 SRL589804:SRL589815 SHP589804:SHP589815 RXT589804:RXT589815 RNX589804:RNX589815 REB589804:REB589815 QUF589804:QUF589815 QKJ589804:QKJ589815 QAN589804:QAN589815 PQR589804:PQR589815 PGV589804:PGV589815 OWZ589804:OWZ589815 OND589804:OND589815 ODH589804:ODH589815 NTL589804:NTL589815 NJP589804:NJP589815 MZT589804:MZT589815 MPX589804:MPX589815 MGB589804:MGB589815 LWF589804:LWF589815 LMJ589804:LMJ589815 LCN589804:LCN589815 KSR589804:KSR589815 KIV589804:KIV589815 JYZ589804:JYZ589815 JPD589804:JPD589815 JFH589804:JFH589815 IVL589804:IVL589815 ILP589804:ILP589815 IBT589804:IBT589815 HRX589804:HRX589815 HIB589804:HIB589815 GYF589804:GYF589815 GOJ589804:GOJ589815 GEN589804:GEN589815 FUR589804:FUR589815 FKV589804:FKV589815 FAZ589804:FAZ589815 ERD589804:ERD589815 EHH589804:EHH589815 DXL589804:DXL589815 DNP589804:DNP589815 DDT589804:DDT589815 CTX589804:CTX589815 CKB589804:CKB589815 CAF589804:CAF589815 BQJ589804:BQJ589815 BGN589804:BGN589815 AWR589804:AWR589815 AMV589804:AMV589815 ACZ589804:ACZ589815 TD589804:TD589815 JH589804:JH589815 L589804:L589815 WVT524268:WVT524279 WLX524268:WLX524279 WCB524268:WCB524279 VSF524268:VSF524279 VIJ524268:VIJ524279 UYN524268:UYN524279 UOR524268:UOR524279 UEV524268:UEV524279 TUZ524268:TUZ524279 TLD524268:TLD524279 TBH524268:TBH524279 SRL524268:SRL524279 SHP524268:SHP524279 RXT524268:RXT524279 RNX524268:RNX524279 REB524268:REB524279 QUF524268:QUF524279 QKJ524268:QKJ524279 QAN524268:QAN524279 PQR524268:PQR524279 PGV524268:PGV524279 OWZ524268:OWZ524279 OND524268:OND524279 ODH524268:ODH524279 NTL524268:NTL524279 NJP524268:NJP524279 MZT524268:MZT524279 MPX524268:MPX524279 MGB524268:MGB524279 LWF524268:LWF524279 LMJ524268:LMJ524279 LCN524268:LCN524279 KSR524268:KSR524279 KIV524268:KIV524279 JYZ524268:JYZ524279 JPD524268:JPD524279 JFH524268:JFH524279 IVL524268:IVL524279 ILP524268:ILP524279 IBT524268:IBT524279 HRX524268:HRX524279 HIB524268:HIB524279 GYF524268:GYF524279 GOJ524268:GOJ524279 GEN524268:GEN524279 FUR524268:FUR524279 FKV524268:FKV524279 FAZ524268:FAZ524279 ERD524268:ERD524279 EHH524268:EHH524279 DXL524268:DXL524279 DNP524268:DNP524279 DDT524268:DDT524279 CTX524268:CTX524279 CKB524268:CKB524279 CAF524268:CAF524279 BQJ524268:BQJ524279 BGN524268:BGN524279 AWR524268:AWR524279 AMV524268:AMV524279 ACZ524268:ACZ524279 TD524268:TD524279 JH524268:JH524279 L524268:L524279 WVT458732:WVT458743 WLX458732:WLX458743 WCB458732:WCB458743 VSF458732:VSF458743 VIJ458732:VIJ458743 UYN458732:UYN458743 UOR458732:UOR458743 UEV458732:UEV458743 TUZ458732:TUZ458743 TLD458732:TLD458743 TBH458732:TBH458743 SRL458732:SRL458743 SHP458732:SHP458743 RXT458732:RXT458743 RNX458732:RNX458743 REB458732:REB458743 QUF458732:QUF458743 QKJ458732:QKJ458743 QAN458732:QAN458743 PQR458732:PQR458743 PGV458732:PGV458743 OWZ458732:OWZ458743 OND458732:OND458743 ODH458732:ODH458743 NTL458732:NTL458743 NJP458732:NJP458743 MZT458732:MZT458743 MPX458732:MPX458743 MGB458732:MGB458743 LWF458732:LWF458743 LMJ458732:LMJ458743 LCN458732:LCN458743 KSR458732:KSR458743 KIV458732:KIV458743 JYZ458732:JYZ458743 JPD458732:JPD458743 JFH458732:JFH458743 IVL458732:IVL458743 ILP458732:ILP458743 IBT458732:IBT458743 HRX458732:HRX458743 HIB458732:HIB458743 GYF458732:GYF458743 GOJ458732:GOJ458743 GEN458732:GEN458743 FUR458732:FUR458743 FKV458732:FKV458743 FAZ458732:FAZ458743 ERD458732:ERD458743 EHH458732:EHH458743 DXL458732:DXL458743 DNP458732:DNP458743 DDT458732:DDT458743 CTX458732:CTX458743 CKB458732:CKB458743 CAF458732:CAF458743 BQJ458732:BQJ458743 BGN458732:BGN458743 AWR458732:AWR458743 AMV458732:AMV458743 ACZ458732:ACZ458743 TD458732:TD458743 JH458732:JH458743 L458732:L458743 WVT393196:WVT393207 WLX393196:WLX393207 WCB393196:WCB393207 VSF393196:VSF393207 VIJ393196:VIJ393207 UYN393196:UYN393207 UOR393196:UOR393207 UEV393196:UEV393207 TUZ393196:TUZ393207 TLD393196:TLD393207 TBH393196:TBH393207 SRL393196:SRL393207 SHP393196:SHP393207 RXT393196:RXT393207 RNX393196:RNX393207 REB393196:REB393207 QUF393196:QUF393207 QKJ393196:QKJ393207 QAN393196:QAN393207 PQR393196:PQR393207 PGV393196:PGV393207 OWZ393196:OWZ393207 OND393196:OND393207 ODH393196:ODH393207 NTL393196:NTL393207 NJP393196:NJP393207 MZT393196:MZT393207 MPX393196:MPX393207 MGB393196:MGB393207 LWF393196:LWF393207 LMJ393196:LMJ393207 LCN393196:LCN393207 KSR393196:KSR393207 KIV393196:KIV393207 JYZ393196:JYZ393207 JPD393196:JPD393207 JFH393196:JFH393207 IVL393196:IVL393207 ILP393196:ILP393207 IBT393196:IBT393207 HRX393196:HRX393207 HIB393196:HIB393207 GYF393196:GYF393207 GOJ393196:GOJ393207 GEN393196:GEN393207 FUR393196:FUR393207 FKV393196:FKV393207 FAZ393196:FAZ393207 ERD393196:ERD393207 EHH393196:EHH393207 DXL393196:DXL393207 DNP393196:DNP393207 DDT393196:DDT393207 CTX393196:CTX393207 CKB393196:CKB393207 CAF393196:CAF393207 BQJ393196:BQJ393207 BGN393196:BGN393207 AWR393196:AWR393207 AMV393196:AMV393207 ACZ393196:ACZ393207 TD393196:TD393207 JH393196:JH393207 L393196:L393207 WVT327660:WVT327671 WLX327660:WLX327671 WCB327660:WCB327671 VSF327660:VSF327671 VIJ327660:VIJ327671 UYN327660:UYN327671 UOR327660:UOR327671 UEV327660:UEV327671 TUZ327660:TUZ327671 TLD327660:TLD327671 TBH327660:TBH327671 SRL327660:SRL327671 SHP327660:SHP327671 RXT327660:RXT327671 RNX327660:RNX327671 REB327660:REB327671 QUF327660:QUF327671 QKJ327660:QKJ327671 QAN327660:QAN327671 PQR327660:PQR327671 PGV327660:PGV327671 OWZ327660:OWZ327671 OND327660:OND327671 ODH327660:ODH327671 NTL327660:NTL327671 NJP327660:NJP327671 MZT327660:MZT327671 MPX327660:MPX327671 MGB327660:MGB327671 LWF327660:LWF327671 LMJ327660:LMJ327671 LCN327660:LCN327671 KSR327660:KSR327671 KIV327660:KIV327671 JYZ327660:JYZ327671 JPD327660:JPD327671 JFH327660:JFH327671 IVL327660:IVL327671 ILP327660:ILP327671 IBT327660:IBT327671 HRX327660:HRX327671 HIB327660:HIB327671 GYF327660:GYF327671 GOJ327660:GOJ327671 GEN327660:GEN327671 FUR327660:FUR327671 FKV327660:FKV327671 FAZ327660:FAZ327671 ERD327660:ERD327671 EHH327660:EHH327671 DXL327660:DXL327671 DNP327660:DNP327671 DDT327660:DDT327671 CTX327660:CTX327671 CKB327660:CKB327671 CAF327660:CAF327671 BQJ327660:BQJ327671 BGN327660:BGN327671 AWR327660:AWR327671 AMV327660:AMV327671 ACZ327660:ACZ327671 TD327660:TD327671 JH327660:JH327671 L327660:L327671 WVT262124:WVT262135 WLX262124:WLX262135 WCB262124:WCB262135 VSF262124:VSF262135 VIJ262124:VIJ262135 UYN262124:UYN262135 UOR262124:UOR262135 UEV262124:UEV262135 TUZ262124:TUZ262135 TLD262124:TLD262135 TBH262124:TBH262135 SRL262124:SRL262135 SHP262124:SHP262135 RXT262124:RXT262135 RNX262124:RNX262135 REB262124:REB262135 QUF262124:QUF262135 QKJ262124:QKJ262135 QAN262124:QAN262135 PQR262124:PQR262135 PGV262124:PGV262135 OWZ262124:OWZ262135 OND262124:OND262135 ODH262124:ODH262135 NTL262124:NTL262135 NJP262124:NJP262135 MZT262124:MZT262135 MPX262124:MPX262135 MGB262124:MGB262135 LWF262124:LWF262135 LMJ262124:LMJ262135 LCN262124:LCN262135 KSR262124:KSR262135 KIV262124:KIV262135 JYZ262124:JYZ262135 JPD262124:JPD262135 JFH262124:JFH262135 IVL262124:IVL262135 ILP262124:ILP262135 IBT262124:IBT262135 HRX262124:HRX262135 HIB262124:HIB262135 GYF262124:GYF262135 GOJ262124:GOJ262135 GEN262124:GEN262135 FUR262124:FUR262135 FKV262124:FKV262135 FAZ262124:FAZ262135 ERD262124:ERD262135 EHH262124:EHH262135 DXL262124:DXL262135 DNP262124:DNP262135 DDT262124:DDT262135 CTX262124:CTX262135 CKB262124:CKB262135 CAF262124:CAF262135 BQJ262124:BQJ262135 BGN262124:BGN262135 AWR262124:AWR262135 AMV262124:AMV262135 ACZ262124:ACZ262135 TD262124:TD262135 JH262124:JH262135 L262124:L262135 WVT196588:WVT196599 WLX196588:WLX196599 WCB196588:WCB196599 VSF196588:VSF196599 VIJ196588:VIJ196599 UYN196588:UYN196599 UOR196588:UOR196599 UEV196588:UEV196599 TUZ196588:TUZ196599 TLD196588:TLD196599 TBH196588:TBH196599 SRL196588:SRL196599 SHP196588:SHP196599 RXT196588:RXT196599 RNX196588:RNX196599 REB196588:REB196599 QUF196588:QUF196599 QKJ196588:QKJ196599 QAN196588:QAN196599 PQR196588:PQR196599 PGV196588:PGV196599 OWZ196588:OWZ196599 OND196588:OND196599 ODH196588:ODH196599 NTL196588:NTL196599 NJP196588:NJP196599 MZT196588:MZT196599 MPX196588:MPX196599 MGB196588:MGB196599 LWF196588:LWF196599 LMJ196588:LMJ196599 LCN196588:LCN196599 KSR196588:KSR196599 KIV196588:KIV196599 JYZ196588:JYZ196599 JPD196588:JPD196599 JFH196588:JFH196599 IVL196588:IVL196599 ILP196588:ILP196599 IBT196588:IBT196599 HRX196588:HRX196599 HIB196588:HIB196599 GYF196588:GYF196599 GOJ196588:GOJ196599 GEN196588:GEN196599 FUR196588:FUR196599 FKV196588:FKV196599 FAZ196588:FAZ196599 ERD196588:ERD196599 EHH196588:EHH196599 DXL196588:DXL196599 DNP196588:DNP196599 DDT196588:DDT196599 CTX196588:CTX196599 CKB196588:CKB196599 CAF196588:CAF196599 BQJ196588:BQJ196599 BGN196588:BGN196599 AWR196588:AWR196599 AMV196588:AMV196599 ACZ196588:ACZ196599 TD196588:TD196599 JH196588:JH196599 L196588:L196599 WVT131052:WVT131063 WLX131052:WLX131063 WCB131052:WCB131063 VSF131052:VSF131063 VIJ131052:VIJ131063 UYN131052:UYN131063 UOR131052:UOR131063 UEV131052:UEV131063 TUZ131052:TUZ131063 TLD131052:TLD131063 TBH131052:TBH131063 SRL131052:SRL131063 SHP131052:SHP131063 RXT131052:RXT131063 RNX131052:RNX131063 REB131052:REB131063 QUF131052:QUF131063 QKJ131052:QKJ131063 QAN131052:QAN131063 PQR131052:PQR131063 PGV131052:PGV131063 OWZ131052:OWZ131063 OND131052:OND131063 ODH131052:ODH131063 NTL131052:NTL131063 NJP131052:NJP131063 MZT131052:MZT131063 MPX131052:MPX131063 MGB131052:MGB131063 LWF131052:LWF131063 LMJ131052:LMJ131063 LCN131052:LCN131063 KSR131052:KSR131063 KIV131052:KIV131063 JYZ131052:JYZ131063 JPD131052:JPD131063 JFH131052:JFH131063 IVL131052:IVL131063 ILP131052:ILP131063 IBT131052:IBT131063 HRX131052:HRX131063 HIB131052:HIB131063 GYF131052:GYF131063 GOJ131052:GOJ131063 GEN131052:GEN131063 FUR131052:FUR131063 FKV131052:FKV131063 FAZ131052:FAZ131063 ERD131052:ERD131063 EHH131052:EHH131063 DXL131052:DXL131063 DNP131052:DNP131063 DDT131052:DDT131063 CTX131052:CTX131063 CKB131052:CKB131063 CAF131052:CAF131063 BQJ131052:BQJ131063 BGN131052:BGN131063 AWR131052:AWR131063 AMV131052:AMV131063 ACZ131052:ACZ131063 TD131052:TD131063 JH131052:JH131063 L131052:L131063 WVT65516:WVT65527 WLX65516:WLX65527 WCB65516:WCB65527 VSF65516:VSF65527 VIJ65516:VIJ65527 UYN65516:UYN65527 UOR65516:UOR65527 UEV65516:UEV65527 TUZ65516:TUZ65527 TLD65516:TLD65527 TBH65516:TBH65527 SRL65516:SRL65527 SHP65516:SHP65527 RXT65516:RXT65527 RNX65516:RNX65527 REB65516:REB65527 QUF65516:QUF65527 QKJ65516:QKJ65527 QAN65516:QAN65527 PQR65516:PQR65527 PGV65516:PGV65527 OWZ65516:OWZ65527 OND65516:OND65527 ODH65516:ODH65527 NTL65516:NTL65527 NJP65516:NJP65527 MZT65516:MZT65527 MPX65516:MPX65527 MGB65516:MGB65527 LWF65516:LWF65527 LMJ65516:LMJ65527 LCN65516:LCN65527 KSR65516:KSR65527 KIV65516:KIV65527 JYZ65516:JYZ65527 JPD65516:JPD65527 JFH65516:JFH65527 IVL65516:IVL65527 ILP65516:ILP65527 IBT65516:IBT65527 HRX65516:HRX65527 HIB65516:HIB65527 GYF65516:GYF65527 GOJ65516:GOJ65527 GEN65516:GEN65527 FUR65516:FUR65527 FKV65516:FKV65527 FAZ65516:FAZ65527 ERD65516:ERD65527 EHH65516:EHH65527 DXL65516:DXL65527 DNP65516:DNP65527 DDT65516:DDT65527 CTX65516:CTX65527 CKB65516:CKB65527 CAF65516:CAF65527 BQJ65516:BQJ65527 BGN65516:BGN65527 AWR65516:AWR65527 AMV65516:AMV65527 ACZ65516:ACZ65527 TD65516:TD65527 JH65516:JH65527" xr:uid="{00000000-0002-0000-2300-000000000000}">
      <formula1>$A$60:$A$96</formula1>
    </dataValidation>
  </dataValidations>
  <hyperlinks>
    <hyperlink ref="J3" location="Contents!A1" display="Back" xr:uid="{00000000-0004-0000-2300-000000000000}"/>
    <hyperlink ref="J2" location="'Table D1 Data'!A1" display="Go to Data" xr:uid="{00000000-0004-0000-2300-000001000000}"/>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72">
    <pageSetUpPr autoPageBreaks="0"/>
  </sheetPr>
  <dimension ref="A1:AB95"/>
  <sheetViews>
    <sheetView workbookViewId="0">
      <pane ySplit="3" topLeftCell="A4" activePane="bottomLeft" state="frozen"/>
      <selection pane="bottomLeft" activeCell="L3" sqref="L3"/>
    </sheetView>
  </sheetViews>
  <sheetFormatPr defaultRowHeight="15" x14ac:dyDescent="0.25"/>
  <cols>
    <col min="1" max="1" width="11.140625" style="449" customWidth="1"/>
    <col min="2" max="9" width="11.42578125" style="449" customWidth="1"/>
    <col min="10" max="10" width="9" style="449" customWidth="1"/>
    <col min="11" max="18" width="9.140625" style="449"/>
    <col min="19" max="19" width="8.140625" style="449" customWidth="1"/>
    <col min="20" max="21" width="8.85546875" style="449" hidden="1" customWidth="1"/>
    <col min="22" max="22" width="8.42578125" style="449" hidden="1" customWidth="1"/>
    <col min="23" max="28" width="8.85546875" style="449" hidden="1" customWidth="1"/>
    <col min="29" max="29" width="8.85546875" style="449" customWidth="1"/>
    <col min="30" max="256" width="9.140625" style="449"/>
    <col min="257" max="257" width="8.5703125" style="449" customWidth="1"/>
    <col min="258" max="258" width="13.140625" style="449" customWidth="1"/>
    <col min="259" max="259" width="10.42578125" style="449" customWidth="1"/>
    <col min="260" max="260" width="14.85546875" style="449" customWidth="1"/>
    <col min="261" max="262" width="16.42578125" style="449" customWidth="1"/>
    <col min="263" max="263" width="19.5703125" style="449" customWidth="1"/>
    <col min="264" max="264" width="15.42578125" style="449" customWidth="1"/>
    <col min="265" max="265" width="18.42578125" style="449" customWidth="1"/>
    <col min="266" max="266" width="14.5703125" style="449" customWidth="1"/>
    <col min="267" max="274" width="9.140625" style="449"/>
    <col min="275" max="275" width="8.140625" style="449" customWidth="1"/>
    <col min="276" max="285" width="0" style="449" hidden="1" customWidth="1"/>
    <col min="286" max="512" width="9.140625" style="449"/>
    <col min="513" max="513" width="8.5703125" style="449" customWidth="1"/>
    <col min="514" max="514" width="13.140625" style="449" customWidth="1"/>
    <col min="515" max="515" width="10.42578125" style="449" customWidth="1"/>
    <col min="516" max="516" width="14.85546875" style="449" customWidth="1"/>
    <col min="517" max="518" width="16.42578125" style="449" customWidth="1"/>
    <col min="519" max="519" width="19.5703125" style="449" customWidth="1"/>
    <col min="520" max="520" width="15.42578125" style="449" customWidth="1"/>
    <col min="521" max="521" width="18.42578125" style="449" customWidth="1"/>
    <col min="522" max="522" width="14.5703125" style="449" customWidth="1"/>
    <col min="523" max="530" width="9.140625" style="449"/>
    <col min="531" max="531" width="8.140625" style="449" customWidth="1"/>
    <col min="532" max="541" width="0" style="449" hidden="1" customWidth="1"/>
    <col min="542" max="768" width="9.140625" style="449"/>
    <col min="769" max="769" width="8.5703125" style="449" customWidth="1"/>
    <col min="770" max="770" width="13.140625" style="449" customWidth="1"/>
    <col min="771" max="771" width="10.42578125" style="449" customWidth="1"/>
    <col min="772" max="772" width="14.85546875" style="449" customWidth="1"/>
    <col min="773" max="774" width="16.42578125" style="449" customWidth="1"/>
    <col min="775" max="775" width="19.5703125" style="449" customWidth="1"/>
    <col min="776" max="776" width="15.42578125" style="449" customWidth="1"/>
    <col min="777" max="777" width="18.42578125" style="449" customWidth="1"/>
    <col min="778" max="778" width="14.5703125" style="449" customWidth="1"/>
    <col min="779" max="786" width="9.140625" style="449"/>
    <col min="787" max="787" width="8.140625" style="449" customWidth="1"/>
    <col min="788" max="797" width="0" style="449" hidden="1" customWidth="1"/>
    <col min="798" max="1024" width="9.140625" style="449"/>
    <col min="1025" max="1025" width="8.5703125" style="449" customWidth="1"/>
    <col min="1026" max="1026" width="13.140625" style="449" customWidth="1"/>
    <col min="1027" max="1027" width="10.42578125" style="449" customWidth="1"/>
    <col min="1028" max="1028" width="14.85546875" style="449" customWidth="1"/>
    <col min="1029" max="1030" width="16.42578125" style="449" customWidth="1"/>
    <col min="1031" max="1031" width="19.5703125" style="449" customWidth="1"/>
    <col min="1032" max="1032" width="15.42578125" style="449" customWidth="1"/>
    <col min="1033" max="1033" width="18.42578125" style="449" customWidth="1"/>
    <col min="1034" max="1034" width="14.5703125" style="449" customWidth="1"/>
    <col min="1035" max="1042" width="9.140625" style="449"/>
    <col min="1043" max="1043" width="8.140625" style="449" customWidth="1"/>
    <col min="1044" max="1053" width="0" style="449" hidden="1" customWidth="1"/>
    <col min="1054" max="1280" width="9.140625" style="449"/>
    <col min="1281" max="1281" width="8.5703125" style="449" customWidth="1"/>
    <col min="1282" max="1282" width="13.140625" style="449" customWidth="1"/>
    <col min="1283" max="1283" width="10.42578125" style="449" customWidth="1"/>
    <col min="1284" max="1284" width="14.85546875" style="449" customWidth="1"/>
    <col min="1285" max="1286" width="16.42578125" style="449" customWidth="1"/>
    <col min="1287" max="1287" width="19.5703125" style="449" customWidth="1"/>
    <col min="1288" max="1288" width="15.42578125" style="449" customWidth="1"/>
    <col min="1289" max="1289" width="18.42578125" style="449" customWidth="1"/>
    <col min="1290" max="1290" width="14.5703125" style="449" customWidth="1"/>
    <col min="1291" max="1298" width="9.140625" style="449"/>
    <col min="1299" max="1299" width="8.140625" style="449" customWidth="1"/>
    <col min="1300" max="1309" width="0" style="449" hidden="1" customWidth="1"/>
    <col min="1310" max="1536" width="9.140625" style="449"/>
    <col min="1537" max="1537" width="8.5703125" style="449" customWidth="1"/>
    <col min="1538" max="1538" width="13.140625" style="449" customWidth="1"/>
    <col min="1539" max="1539" width="10.42578125" style="449" customWidth="1"/>
    <col min="1540" max="1540" width="14.85546875" style="449" customWidth="1"/>
    <col min="1541" max="1542" width="16.42578125" style="449" customWidth="1"/>
    <col min="1543" max="1543" width="19.5703125" style="449" customWidth="1"/>
    <col min="1544" max="1544" width="15.42578125" style="449" customWidth="1"/>
    <col min="1545" max="1545" width="18.42578125" style="449" customWidth="1"/>
    <col min="1546" max="1546" width="14.5703125" style="449" customWidth="1"/>
    <col min="1547" max="1554" width="9.140625" style="449"/>
    <col min="1555" max="1555" width="8.140625" style="449" customWidth="1"/>
    <col min="1556" max="1565" width="0" style="449" hidden="1" customWidth="1"/>
    <col min="1566" max="1792" width="9.140625" style="449"/>
    <col min="1793" max="1793" width="8.5703125" style="449" customWidth="1"/>
    <col min="1794" max="1794" width="13.140625" style="449" customWidth="1"/>
    <col min="1795" max="1795" width="10.42578125" style="449" customWidth="1"/>
    <col min="1796" max="1796" width="14.85546875" style="449" customWidth="1"/>
    <col min="1797" max="1798" width="16.42578125" style="449" customWidth="1"/>
    <col min="1799" max="1799" width="19.5703125" style="449" customWidth="1"/>
    <col min="1800" max="1800" width="15.42578125" style="449" customWidth="1"/>
    <col min="1801" max="1801" width="18.42578125" style="449" customWidth="1"/>
    <col min="1802" max="1802" width="14.5703125" style="449" customWidth="1"/>
    <col min="1803" max="1810" width="9.140625" style="449"/>
    <col min="1811" max="1811" width="8.140625" style="449" customWidth="1"/>
    <col min="1812" max="1821" width="0" style="449" hidden="1" customWidth="1"/>
    <col min="1822" max="2048" width="9.140625" style="449"/>
    <col min="2049" max="2049" width="8.5703125" style="449" customWidth="1"/>
    <col min="2050" max="2050" width="13.140625" style="449" customWidth="1"/>
    <col min="2051" max="2051" width="10.42578125" style="449" customWidth="1"/>
    <col min="2052" max="2052" width="14.85546875" style="449" customWidth="1"/>
    <col min="2053" max="2054" width="16.42578125" style="449" customWidth="1"/>
    <col min="2055" max="2055" width="19.5703125" style="449" customWidth="1"/>
    <col min="2056" max="2056" width="15.42578125" style="449" customWidth="1"/>
    <col min="2057" max="2057" width="18.42578125" style="449" customWidth="1"/>
    <col min="2058" max="2058" width="14.5703125" style="449" customWidth="1"/>
    <col min="2059" max="2066" width="9.140625" style="449"/>
    <col min="2067" max="2067" width="8.140625" style="449" customWidth="1"/>
    <col min="2068" max="2077" width="0" style="449" hidden="1" customWidth="1"/>
    <col min="2078" max="2304" width="9.140625" style="449"/>
    <col min="2305" max="2305" width="8.5703125" style="449" customWidth="1"/>
    <col min="2306" max="2306" width="13.140625" style="449" customWidth="1"/>
    <col min="2307" max="2307" width="10.42578125" style="449" customWidth="1"/>
    <col min="2308" max="2308" width="14.85546875" style="449" customWidth="1"/>
    <col min="2309" max="2310" width="16.42578125" style="449" customWidth="1"/>
    <col min="2311" max="2311" width="19.5703125" style="449" customWidth="1"/>
    <col min="2312" max="2312" width="15.42578125" style="449" customWidth="1"/>
    <col min="2313" max="2313" width="18.42578125" style="449" customWidth="1"/>
    <col min="2314" max="2314" width="14.5703125" style="449" customWidth="1"/>
    <col min="2315" max="2322" width="9.140625" style="449"/>
    <col min="2323" max="2323" width="8.140625" style="449" customWidth="1"/>
    <col min="2324" max="2333" width="0" style="449" hidden="1" customWidth="1"/>
    <col min="2334" max="2560" width="9.140625" style="449"/>
    <col min="2561" max="2561" width="8.5703125" style="449" customWidth="1"/>
    <col min="2562" max="2562" width="13.140625" style="449" customWidth="1"/>
    <col min="2563" max="2563" width="10.42578125" style="449" customWidth="1"/>
    <col min="2564" max="2564" width="14.85546875" style="449" customWidth="1"/>
    <col min="2565" max="2566" width="16.42578125" style="449" customWidth="1"/>
    <col min="2567" max="2567" width="19.5703125" style="449" customWidth="1"/>
    <col min="2568" max="2568" width="15.42578125" style="449" customWidth="1"/>
    <col min="2569" max="2569" width="18.42578125" style="449" customWidth="1"/>
    <col min="2570" max="2570" width="14.5703125" style="449" customWidth="1"/>
    <col min="2571" max="2578" width="9.140625" style="449"/>
    <col min="2579" max="2579" width="8.140625" style="449" customWidth="1"/>
    <col min="2580" max="2589" width="0" style="449" hidden="1" customWidth="1"/>
    <col min="2590" max="2816" width="9.140625" style="449"/>
    <col min="2817" max="2817" width="8.5703125" style="449" customWidth="1"/>
    <col min="2818" max="2818" width="13.140625" style="449" customWidth="1"/>
    <col min="2819" max="2819" width="10.42578125" style="449" customWidth="1"/>
    <col min="2820" max="2820" width="14.85546875" style="449" customWidth="1"/>
    <col min="2821" max="2822" width="16.42578125" style="449" customWidth="1"/>
    <col min="2823" max="2823" width="19.5703125" style="449" customWidth="1"/>
    <col min="2824" max="2824" width="15.42578125" style="449" customWidth="1"/>
    <col min="2825" max="2825" width="18.42578125" style="449" customWidth="1"/>
    <col min="2826" max="2826" width="14.5703125" style="449" customWidth="1"/>
    <col min="2827" max="2834" width="9.140625" style="449"/>
    <col min="2835" max="2835" width="8.140625" style="449" customWidth="1"/>
    <col min="2836" max="2845" width="0" style="449" hidden="1" customWidth="1"/>
    <col min="2846" max="3072" width="9.140625" style="449"/>
    <col min="3073" max="3073" width="8.5703125" style="449" customWidth="1"/>
    <col min="3074" max="3074" width="13.140625" style="449" customWidth="1"/>
    <col min="3075" max="3075" width="10.42578125" style="449" customWidth="1"/>
    <col min="3076" max="3076" width="14.85546875" style="449" customWidth="1"/>
    <col min="3077" max="3078" width="16.42578125" style="449" customWidth="1"/>
    <col min="3079" max="3079" width="19.5703125" style="449" customWidth="1"/>
    <col min="3080" max="3080" width="15.42578125" style="449" customWidth="1"/>
    <col min="3081" max="3081" width="18.42578125" style="449" customWidth="1"/>
    <col min="3082" max="3082" width="14.5703125" style="449" customWidth="1"/>
    <col min="3083" max="3090" width="9.140625" style="449"/>
    <col min="3091" max="3091" width="8.140625" style="449" customWidth="1"/>
    <col min="3092" max="3101" width="0" style="449" hidden="1" customWidth="1"/>
    <col min="3102" max="3328" width="9.140625" style="449"/>
    <col min="3329" max="3329" width="8.5703125" style="449" customWidth="1"/>
    <col min="3330" max="3330" width="13.140625" style="449" customWidth="1"/>
    <col min="3331" max="3331" width="10.42578125" style="449" customWidth="1"/>
    <col min="3332" max="3332" width="14.85546875" style="449" customWidth="1"/>
    <col min="3333" max="3334" width="16.42578125" style="449" customWidth="1"/>
    <col min="3335" max="3335" width="19.5703125" style="449" customWidth="1"/>
    <col min="3336" max="3336" width="15.42578125" style="449" customWidth="1"/>
    <col min="3337" max="3337" width="18.42578125" style="449" customWidth="1"/>
    <col min="3338" max="3338" width="14.5703125" style="449" customWidth="1"/>
    <col min="3339" max="3346" width="9.140625" style="449"/>
    <col min="3347" max="3347" width="8.140625" style="449" customWidth="1"/>
    <col min="3348" max="3357" width="0" style="449" hidden="1" customWidth="1"/>
    <col min="3358" max="3584" width="9.140625" style="449"/>
    <col min="3585" max="3585" width="8.5703125" style="449" customWidth="1"/>
    <col min="3586" max="3586" width="13.140625" style="449" customWidth="1"/>
    <col min="3587" max="3587" width="10.42578125" style="449" customWidth="1"/>
    <col min="3588" max="3588" width="14.85546875" style="449" customWidth="1"/>
    <col min="3589" max="3590" width="16.42578125" style="449" customWidth="1"/>
    <col min="3591" max="3591" width="19.5703125" style="449" customWidth="1"/>
    <col min="3592" max="3592" width="15.42578125" style="449" customWidth="1"/>
    <col min="3593" max="3593" width="18.42578125" style="449" customWidth="1"/>
    <col min="3594" max="3594" width="14.5703125" style="449" customWidth="1"/>
    <col min="3595" max="3602" width="9.140625" style="449"/>
    <col min="3603" max="3603" width="8.140625" style="449" customWidth="1"/>
    <col min="3604" max="3613" width="0" style="449" hidden="1" customWidth="1"/>
    <col min="3614" max="3840" width="9.140625" style="449"/>
    <col min="3841" max="3841" width="8.5703125" style="449" customWidth="1"/>
    <col min="3842" max="3842" width="13.140625" style="449" customWidth="1"/>
    <col min="3843" max="3843" width="10.42578125" style="449" customWidth="1"/>
    <col min="3844" max="3844" width="14.85546875" style="449" customWidth="1"/>
    <col min="3845" max="3846" width="16.42578125" style="449" customWidth="1"/>
    <col min="3847" max="3847" width="19.5703125" style="449" customWidth="1"/>
    <col min="3848" max="3848" width="15.42578125" style="449" customWidth="1"/>
    <col min="3849" max="3849" width="18.42578125" style="449" customWidth="1"/>
    <col min="3850" max="3850" width="14.5703125" style="449" customWidth="1"/>
    <col min="3851" max="3858" width="9.140625" style="449"/>
    <col min="3859" max="3859" width="8.140625" style="449" customWidth="1"/>
    <col min="3860" max="3869" width="0" style="449" hidden="1" customWidth="1"/>
    <col min="3870" max="4096" width="9.140625" style="449"/>
    <col min="4097" max="4097" width="8.5703125" style="449" customWidth="1"/>
    <col min="4098" max="4098" width="13.140625" style="449" customWidth="1"/>
    <col min="4099" max="4099" width="10.42578125" style="449" customWidth="1"/>
    <col min="4100" max="4100" width="14.85546875" style="449" customWidth="1"/>
    <col min="4101" max="4102" width="16.42578125" style="449" customWidth="1"/>
    <col min="4103" max="4103" width="19.5703125" style="449" customWidth="1"/>
    <col min="4104" max="4104" width="15.42578125" style="449" customWidth="1"/>
    <col min="4105" max="4105" width="18.42578125" style="449" customWidth="1"/>
    <col min="4106" max="4106" width="14.5703125" style="449" customWidth="1"/>
    <col min="4107" max="4114" width="9.140625" style="449"/>
    <col min="4115" max="4115" width="8.140625" style="449" customWidth="1"/>
    <col min="4116" max="4125" width="0" style="449" hidden="1" customWidth="1"/>
    <col min="4126" max="4352" width="9.140625" style="449"/>
    <col min="4353" max="4353" width="8.5703125" style="449" customWidth="1"/>
    <col min="4354" max="4354" width="13.140625" style="449" customWidth="1"/>
    <col min="4355" max="4355" width="10.42578125" style="449" customWidth="1"/>
    <col min="4356" max="4356" width="14.85546875" style="449" customWidth="1"/>
    <col min="4357" max="4358" width="16.42578125" style="449" customWidth="1"/>
    <col min="4359" max="4359" width="19.5703125" style="449" customWidth="1"/>
    <col min="4360" max="4360" width="15.42578125" style="449" customWidth="1"/>
    <col min="4361" max="4361" width="18.42578125" style="449" customWidth="1"/>
    <col min="4362" max="4362" width="14.5703125" style="449" customWidth="1"/>
    <col min="4363" max="4370" width="9.140625" style="449"/>
    <col min="4371" max="4371" width="8.140625" style="449" customWidth="1"/>
    <col min="4372" max="4381" width="0" style="449" hidden="1" customWidth="1"/>
    <col min="4382" max="4608" width="9.140625" style="449"/>
    <col min="4609" max="4609" width="8.5703125" style="449" customWidth="1"/>
    <col min="4610" max="4610" width="13.140625" style="449" customWidth="1"/>
    <col min="4611" max="4611" width="10.42578125" style="449" customWidth="1"/>
    <col min="4612" max="4612" width="14.85546875" style="449" customWidth="1"/>
    <col min="4613" max="4614" width="16.42578125" style="449" customWidth="1"/>
    <col min="4615" max="4615" width="19.5703125" style="449" customWidth="1"/>
    <col min="4616" max="4616" width="15.42578125" style="449" customWidth="1"/>
    <col min="4617" max="4617" width="18.42578125" style="449" customWidth="1"/>
    <col min="4618" max="4618" width="14.5703125" style="449" customWidth="1"/>
    <col min="4619" max="4626" width="9.140625" style="449"/>
    <col min="4627" max="4627" width="8.140625" style="449" customWidth="1"/>
    <col min="4628" max="4637" width="0" style="449" hidden="1" customWidth="1"/>
    <col min="4638" max="4864" width="9.140625" style="449"/>
    <col min="4865" max="4865" width="8.5703125" style="449" customWidth="1"/>
    <col min="4866" max="4866" width="13.140625" style="449" customWidth="1"/>
    <col min="4867" max="4867" width="10.42578125" style="449" customWidth="1"/>
    <col min="4868" max="4868" width="14.85546875" style="449" customWidth="1"/>
    <col min="4869" max="4870" width="16.42578125" style="449" customWidth="1"/>
    <col min="4871" max="4871" width="19.5703125" style="449" customWidth="1"/>
    <col min="4872" max="4872" width="15.42578125" style="449" customWidth="1"/>
    <col min="4873" max="4873" width="18.42578125" style="449" customWidth="1"/>
    <col min="4874" max="4874" width="14.5703125" style="449" customWidth="1"/>
    <col min="4875" max="4882" width="9.140625" style="449"/>
    <col min="4883" max="4883" width="8.140625" style="449" customWidth="1"/>
    <col min="4884" max="4893" width="0" style="449" hidden="1" customWidth="1"/>
    <col min="4894" max="5120" width="9.140625" style="449"/>
    <col min="5121" max="5121" width="8.5703125" style="449" customWidth="1"/>
    <col min="5122" max="5122" width="13.140625" style="449" customWidth="1"/>
    <col min="5123" max="5123" width="10.42578125" style="449" customWidth="1"/>
    <col min="5124" max="5124" width="14.85546875" style="449" customWidth="1"/>
    <col min="5125" max="5126" width="16.42578125" style="449" customWidth="1"/>
    <col min="5127" max="5127" width="19.5703125" style="449" customWidth="1"/>
    <col min="5128" max="5128" width="15.42578125" style="449" customWidth="1"/>
    <col min="5129" max="5129" width="18.42578125" style="449" customWidth="1"/>
    <col min="5130" max="5130" width="14.5703125" style="449" customWidth="1"/>
    <col min="5131" max="5138" width="9.140625" style="449"/>
    <col min="5139" max="5139" width="8.140625" style="449" customWidth="1"/>
    <col min="5140" max="5149" width="0" style="449" hidden="1" customWidth="1"/>
    <col min="5150" max="5376" width="9.140625" style="449"/>
    <col min="5377" max="5377" width="8.5703125" style="449" customWidth="1"/>
    <col min="5378" max="5378" width="13.140625" style="449" customWidth="1"/>
    <col min="5379" max="5379" width="10.42578125" style="449" customWidth="1"/>
    <col min="5380" max="5380" width="14.85546875" style="449" customWidth="1"/>
    <col min="5381" max="5382" width="16.42578125" style="449" customWidth="1"/>
    <col min="5383" max="5383" width="19.5703125" style="449" customWidth="1"/>
    <col min="5384" max="5384" width="15.42578125" style="449" customWidth="1"/>
    <col min="5385" max="5385" width="18.42578125" style="449" customWidth="1"/>
    <col min="5386" max="5386" width="14.5703125" style="449" customWidth="1"/>
    <col min="5387" max="5394" width="9.140625" style="449"/>
    <col min="5395" max="5395" width="8.140625" style="449" customWidth="1"/>
    <col min="5396" max="5405" width="0" style="449" hidden="1" customWidth="1"/>
    <col min="5406" max="5632" width="9.140625" style="449"/>
    <col min="5633" max="5633" width="8.5703125" style="449" customWidth="1"/>
    <col min="5634" max="5634" width="13.140625" style="449" customWidth="1"/>
    <col min="5635" max="5635" width="10.42578125" style="449" customWidth="1"/>
    <col min="5636" max="5636" width="14.85546875" style="449" customWidth="1"/>
    <col min="5637" max="5638" width="16.42578125" style="449" customWidth="1"/>
    <col min="5639" max="5639" width="19.5703125" style="449" customWidth="1"/>
    <col min="5640" max="5640" width="15.42578125" style="449" customWidth="1"/>
    <col min="5641" max="5641" width="18.42578125" style="449" customWidth="1"/>
    <col min="5642" max="5642" width="14.5703125" style="449" customWidth="1"/>
    <col min="5643" max="5650" width="9.140625" style="449"/>
    <col min="5651" max="5651" width="8.140625" style="449" customWidth="1"/>
    <col min="5652" max="5661" width="0" style="449" hidden="1" customWidth="1"/>
    <col min="5662" max="5888" width="9.140625" style="449"/>
    <col min="5889" max="5889" width="8.5703125" style="449" customWidth="1"/>
    <col min="5890" max="5890" width="13.140625" style="449" customWidth="1"/>
    <col min="5891" max="5891" width="10.42578125" style="449" customWidth="1"/>
    <col min="5892" max="5892" width="14.85546875" style="449" customWidth="1"/>
    <col min="5893" max="5894" width="16.42578125" style="449" customWidth="1"/>
    <col min="5895" max="5895" width="19.5703125" style="449" customWidth="1"/>
    <col min="5896" max="5896" width="15.42578125" style="449" customWidth="1"/>
    <col min="5897" max="5897" width="18.42578125" style="449" customWidth="1"/>
    <col min="5898" max="5898" width="14.5703125" style="449" customWidth="1"/>
    <col min="5899" max="5906" width="9.140625" style="449"/>
    <col min="5907" max="5907" width="8.140625" style="449" customWidth="1"/>
    <col min="5908" max="5917" width="0" style="449" hidden="1" customWidth="1"/>
    <col min="5918" max="6144" width="9.140625" style="449"/>
    <col min="6145" max="6145" width="8.5703125" style="449" customWidth="1"/>
    <col min="6146" max="6146" width="13.140625" style="449" customWidth="1"/>
    <col min="6147" max="6147" width="10.42578125" style="449" customWidth="1"/>
    <col min="6148" max="6148" width="14.85546875" style="449" customWidth="1"/>
    <col min="6149" max="6150" width="16.42578125" style="449" customWidth="1"/>
    <col min="6151" max="6151" width="19.5703125" style="449" customWidth="1"/>
    <col min="6152" max="6152" width="15.42578125" style="449" customWidth="1"/>
    <col min="6153" max="6153" width="18.42578125" style="449" customWidth="1"/>
    <col min="6154" max="6154" width="14.5703125" style="449" customWidth="1"/>
    <col min="6155" max="6162" width="9.140625" style="449"/>
    <col min="6163" max="6163" width="8.140625" style="449" customWidth="1"/>
    <col min="6164" max="6173" width="0" style="449" hidden="1" customWidth="1"/>
    <col min="6174" max="6400" width="9.140625" style="449"/>
    <col min="6401" max="6401" width="8.5703125" style="449" customWidth="1"/>
    <col min="6402" max="6402" width="13.140625" style="449" customWidth="1"/>
    <col min="6403" max="6403" width="10.42578125" style="449" customWidth="1"/>
    <col min="6404" max="6404" width="14.85546875" style="449" customWidth="1"/>
    <col min="6405" max="6406" width="16.42578125" style="449" customWidth="1"/>
    <col min="6407" max="6407" width="19.5703125" style="449" customWidth="1"/>
    <col min="6408" max="6408" width="15.42578125" style="449" customWidth="1"/>
    <col min="6409" max="6409" width="18.42578125" style="449" customWidth="1"/>
    <col min="6410" max="6410" width="14.5703125" style="449" customWidth="1"/>
    <col min="6411" max="6418" width="9.140625" style="449"/>
    <col min="6419" max="6419" width="8.140625" style="449" customWidth="1"/>
    <col min="6420" max="6429" width="0" style="449" hidden="1" customWidth="1"/>
    <col min="6430" max="6656" width="9.140625" style="449"/>
    <col min="6657" max="6657" width="8.5703125" style="449" customWidth="1"/>
    <col min="6658" max="6658" width="13.140625" style="449" customWidth="1"/>
    <col min="6659" max="6659" width="10.42578125" style="449" customWidth="1"/>
    <col min="6660" max="6660" width="14.85546875" style="449" customWidth="1"/>
    <col min="6661" max="6662" width="16.42578125" style="449" customWidth="1"/>
    <col min="6663" max="6663" width="19.5703125" style="449" customWidth="1"/>
    <col min="6664" max="6664" width="15.42578125" style="449" customWidth="1"/>
    <col min="6665" max="6665" width="18.42578125" style="449" customWidth="1"/>
    <col min="6666" max="6666" width="14.5703125" style="449" customWidth="1"/>
    <col min="6667" max="6674" width="9.140625" style="449"/>
    <col min="6675" max="6675" width="8.140625" style="449" customWidth="1"/>
    <col min="6676" max="6685" width="0" style="449" hidden="1" customWidth="1"/>
    <col min="6686" max="6912" width="9.140625" style="449"/>
    <col min="6913" max="6913" width="8.5703125" style="449" customWidth="1"/>
    <col min="6914" max="6914" width="13.140625" style="449" customWidth="1"/>
    <col min="6915" max="6915" width="10.42578125" style="449" customWidth="1"/>
    <col min="6916" max="6916" width="14.85546875" style="449" customWidth="1"/>
    <col min="6917" max="6918" width="16.42578125" style="449" customWidth="1"/>
    <col min="6919" max="6919" width="19.5703125" style="449" customWidth="1"/>
    <col min="6920" max="6920" width="15.42578125" style="449" customWidth="1"/>
    <col min="6921" max="6921" width="18.42578125" style="449" customWidth="1"/>
    <col min="6922" max="6922" width="14.5703125" style="449" customWidth="1"/>
    <col min="6923" max="6930" width="9.140625" style="449"/>
    <col min="6931" max="6931" width="8.140625" style="449" customWidth="1"/>
    <col min="6932" max="6941" width="0" style="449" hidden="1" customWidth="1"/>
    <col min="6942" max="7168" width="9.140625" style="449"/>
    <col min="7169" max="7169" width="8.5703125" style="449" customWidth="1"/>
    <col min="7170" max="7170" width="13.140625" style="449" customWidth="1"/>
    <col min="7171" max="7171" width="10.42578125" style="449" customWidth="1"/>
    <col min="7172" max="7172" width="14.85546875" style="449" customWidth="1"/>
    <col min="7173" max="7174" width="16.42578125" style="449" customWidth="1"/>
    <col min="7175" max="7175" width="19.5703125" style="449" customWidth="1"/>
    <col min="7176" max="7176" width="15.42578125" style="449" customWidth="1"/>
    <col min="7177" max="7177" width="18.42578125" style="449" customWidth="1"/>
    <col min="7178" max="7178" width="14.5703125" style="449" customWidth="1"/>
    <col min="7179" max="7186" width="9.140625" style="449"/>
    <col min="7187" max="7187" width="8.140625" style="449" customWidth="1"/>
    <col min="7188" max="7197" width="0" style="449" hidden="1" customWidth="1"/>
    <col min="7198" max="7424" width="9.140625" style="449"/>
    <col min="7425" max="7425" width="8.5703125" style="449" customWidth="1"/>
    <col min="7426" max="7426" width="13.140625" style="449" customWidth="1"/>
    <col min="7427" max="7427" width="10.42578125" style="449" customWidth="1"/>
    <col min="7428" max="7428" width="14.85546875" style="449" customWidth="1"/>
    <col min="7429" max="7430" width="16.42578125" style="449" customWidth="1"/>
    <col min="7431" max="7431" width="19.5703125" style="449" customWidth="1"/>
    <col min="7432" max="7432" width="15.42578125" style="449" customWidth="1"/>
    <col min="7433" max="7433" width="18.42578125" style="449" customWidth="1"/>
    <col min="7434" max="7434" width="14.5703125" style="449" customWidth="1"/>
    <col min="7435" max="7442" width="9.140625" style="449"/>
    <col min="7443" max="7443" width="8.140625" style="449" customWidth="1"/>
    <col min="7444" max="7453" width="0" style="449" hidden="1" customWidth="1"/>
    <col min="7454" max="7680" width="9.140625" style="449"/>
    <col min="7681" max="7681" width="8.5703125" style="449" customWidth="1"/>
    <col min="7682" max="7682" width="13.140625" style="449" customWidth="1"/>
    <col min="7683" max="7683" width="10.42578125" style="449" customWidth="1"/>
    <col min="7684" max="7684" width="14.85546875" style="449" customWidth="1"/>
    <col min="7685" max="7686" width="16.42578125" style="449" customWidth="1"/>
    <col min="7687" max="7687" width="19.5703125" style="449" customWidth="1"/>
    <col min="7688" max="7688" width="15.42578125" style="449" customWidth="1"/>
    <col min="7689" max="7689" width="18.42578125" style="449" customWidth="1"/>
    <col min="7690" max="7690" width="14.5703125" style="449" customWidth="1"/>
    <col min="7691" max="7698" width="9.140625" style="449"/>
    <col min="7699" max="7699" width="8.140625" style="449" customWidth="1"/>
    <col min="7700" max="7709" width="0" style="449" hidden="1" customWidth="1"/>
    <col min="7710" max="7936" width="9.140625" style="449"/>
    <col min="7937" max="7937" width="8.5703125" style="449" customWidth="1"/>
    <col min="7938" max="7938" width="13.140625" style="449" customWidth="1"/>
    <col min="7939" max="7939" width="10.42578125" style="449" customWidth="1"/>
    <col min="7940" max="7940" width="14.85546875" style="449" customWidth="1"/>
    <col min="7941" max="7942" width="16.42578125" style="449" customWidth="1"/>
    <col min="7943" max="7943" width="19.5703125" style="449" customWidth="1"/>
    <col min="7944" max="7944" width="15.42578125" style="449" customWidth="1"/>
    <col min="7945" max="7945" width="18.42578125" style="449" customWidth="1"/>
    <col min="7946" max="7946" width="14.5703125" style="449" customWidth="1"/>
    <col min="7947" max="7954" width="9.140625" style="449"/>
    <col min="7955" max="7955" width="8.140625" style="449" customWidth="1"/>
    <col min="7956" max="7965" width="0" style="449" hidden="1" customWidth="1"/>
    <col min="7966" max="8192" width="9.140625" style="449"/>
    <col min="8193" max="8193" width="8.5703125" style="449" customWidth="1"/>
    <col min="8194" max="8194" width="13.140625" style="449" customWidth="1"/>
    <col min="8195" max="8195" width="10.42578125" style="449" customWidth="1"/>
    <col min="8196" max="8196" width="14.85546875" style="449" customWidth="1"/>
    <col min="8197" max="8198" width="16.42578125" style="449" customWidth="1"/>
    <col min="8199" max="8199" width="19.5703125" style="449" customWidth="1"/>
    <col min="8200" max="8200" width="15.42578125" style="449" customWidth="1"/>
    <col min="8201" max="8201" width="18.42578125" style="449" customWidth="1"/>
    <col min="8202" max="8202" width="14.5703125" style="449" customWidth="1"/>
    <col min="8203" max="8210" width="9.140625" style="449"/>
    <col min="8211" max="8211" width="8.140625" style="449" customWidth="1"/>
    <col min="8212" max="8221" width="0" style="449" hidden="1" customWidth="1"/>
    <col min="8222" max="8448" width="9.140625" style="449"/>
    <col min="8449" max="8449" width="8.5703125" style="449" customWidth="1"/>
    <col min="8450" max="8450" width="13.140625" style="449" customWidth="1"/>
    <col min="8451" max="8451" width="10.42578125" style="449" customWidth="1"/>
    <col min="8452" max="8452" width="14.85546875" style="449" customWidth="1"/>
    <col min="8453" max="8454" width="16.42578125" style="449" customWidth="1"/>
    <col min="8455" max="8455" width="19.5703125" style="449" customWidth="1"/>
    <col min="8456" max="8456" width="15.42578125" style="449" customWidth="1"/>
    <col min="8457" max="8457" width="18.42578125" style="449" customWidth="1"/>
    <col min="8458" max="8458" width="14.5703125" style="449" customWidth="1"/>
    <col min="8459" max="8466" width="9.140625" style="449"/>
    <col min="8467" max="8467" width="8.140625" style="449" customWidth="1"/>
    <col min="8468" max="8477" width="0" style="449" hidden="1" customWidth="1"/>
    <col min="8478" max="8704" width="9.140625" style="449"/>
    <col min="8705" max="8705" width="8.5703125" style="449" customWidth="1"/>
    <col min="8706" max="8706" width="13.140625" style="449" customWidth="1"/>
    <col min="8707" max="8707" width="10.42578125" style="449" customWidth="1"/>
    <col min="8708" max="8708" width="14.85546875" style="449" customWidth="1"/>
    <col min="8709" max="8710" width="16.42578125" style="449" customWidth="1"/>
    <col min="8711" max="8711" width="19.5703125" style="449" customWidth="1"/>
    <col min="8712" max="8712" width="15.42578125" style="449" customWidth="1"/>
    <col min="8713" max="8713" width="18.42578125" style="449" customWidth="1"/>
    <col min="8714" max="8714" width="14.5703125" style="449" customWidth="1"/>
    <col min="8715" max="8722" width="9.140625" style="449"/>
    <col min="8723" max="8723" width="8.140625" style="449" customWidth="1"/>
    <col min="8724" max="8733" width="0" style="449" hidden="1" customWidth="1"/>
    <col min="8734" max="8960" width="9.140625" style="449"/>
    <col min="8961" max="8961" width="8.5703125" style="449" customWidth="1"/>
    <col min="8962" max="8962" width="13.140625" style="449" customWidth="1"/>
    <col min="8963" max="8963" width="10.42578125" style="449" customWidth="1"/>
    <col min="8964" max="8964" width="14.85546875" style="449" customWidth="1"/>
    <col min="8965" max="8966" width="16.42578125" style="449" customWidth="1"/>
    <col min="8967" max="8967" width="19.5703125" style="449" customWidth="1"/>
    <col min="8968" max="8968" width="15.42578125" style="449" customWidth="1"/>
    <col min="8969" max="8969" width="18.42578125" style="449" customWidth="1"/>
    <col min="8970" max="8970" width="14.5703125" style="449" customWidth="1"/>
    <col min="8971" max="8978" width="9.140625" style="449"/>
    <col min="8979" max="8979" width="8.140625" style="449" customWidth="1"/>
    <col min="8980" max="8989" width="0" style="449" hidden="1" customWidth="1"/>
    <col min="8990" max="9216" width="9.140625" style="449"/>
    <col min="9217" max="9217" width="8.5703125" style="449" customWidth="1"/>
    <col min="9218" max="9218" width="13.140625" style="449" customWidth="1"/>
    <col min="9219" max="9219" width="10.42578125" style="449" customWidth="1"/>
    <col min="9220" max="9220" width="14.85546875" style="449" customWidth="1"/>
    <col min="9221" max="9222" width="16.42578125" style="449" customWidth="1"/>
    <col min="9223" max="9223" width="19.5703125" style="449" customWidth="1"/>
    <col min="9224" max="9224" width="15.42578125" style="449" customWidth="1"/>
    <col min="9225" max="9225" width="18.42578125" style="449" customWidth="1"/>
    <col min="9226" max="9226" width="14.5703125" style="449" customWidth="1"/>
    <col min="9227" max="9234" width="9.140625" style="449"/>
    <col min="9235" max="9235" width="8.140625" style="449" customWidth="1"/>
    <col min="9236" max="9245" width="0" style="449" hidden="1" customWidth="1"/>
    <col min="9246" max="9472" width="9.140625" style="449"/>
    <col min="9473" max="9473" width="8.5703125" style="449" customWidth="1"/>
    <col min="9474" max="9474" width="13.140625" style="449" customWidth="1"/>
    <col min="9475" max="9475" width="10.42578125" style="449" customWidth="1"/>
    <col min="9476" max="9476" width="14.85546875" style="449" customWidth="1"/>
    <col min="9477" max="9478" width="16.42578125" style="449" customWidth="1"/>
    <col min="9479" max="9479" width="19.5703125" style="449" customWidth="1"/>
    <col min="9480" max="9480" width="15.42578125" style="449" customWidth="1"/>
    <col min="9481" max="9481" width="18.42578125" style="449" customWidth="1"/>
    <col min="9482" max="9482" width="14.5703125" style="449" customWidth="1"/>
    <col min="9483" max="9490" width="9.140625" style="449"/>
    <col min="9491" max="9491" width="8.140625" style="449" customWidth="1"/>
    <col min="9492" max="9501" width="0" style="449" hidden="1" customWidth="1"/>
    <col min="9502" max="9728" width="9.140625" style="449"/>
    <col min="9729" max="9729" width="8.5703125" style="449" customWidth="1"/>
    <col min="9730" max="9730" width="13.140625" style="449" customWidth="1"/>
    <col min="9731" max="9731" width="10.42578125" style="449" customWidth="1"/>
    <col min="9732" max="9732" width="14.85546875" style="449" customWidth="1"/>
    <col min="9733" max="9734" width="16.42578125" style="449" customWidth="1"/>
    <col min="9735" max="9735" width="19.5703125" style="449" customWidth="1"/>
    <col min="9736" max="9736" width="15.42578125" style="449" customWidth="1"/>
    <col min="9737" max="9737" width="18.42578125" style="449" customWidth="1"/>
    <col min="9738" max="9738" width="14.5703125" style="449" customWidth="1"/>
    <col min="9739" max="9746" width="9.140625" style="449"/>
    <col min="9747" max="9747" width="8.140625" style="449" customWidth="1"/>
    <col min="9748" max="9757" width="0" style="449" hidden="1" customWidth="1"/>
    <col min="9758" max="9984" width="9.140625" style="449"/>
    <col min="9985" max="9985" width="8.5703125" style="449" customWidth="1"/>
    <col min="9986" max="9986" width="13.140625" style="449" customWidth="1"/>
    <col min="9987" max="9987" width="10.42578125" style="449" customWidth="1"/>
    <col min="9988" max="9988" width="14.85546875" style="449" customWidth="1"/>
    <col min="9989" max="9990" width="16.42578125" style="449" customWidth="1"/>
    <col min="9991" max="9991" width="19.5703125" style="449" customWidth="1"/>
    <col min="9992" max="9992" width="15.42578125" style="449" customWidth="1"/>
    <col min="9993" max="9993" width="18.42578125" style="449" customWidth="1"/>
    <col min="9994" max="9994" width="14.5703125" style="449" customWidth="1"/>
    <col min="9995" max="10002" width="9.140625" style="449"/>
    <col min="10003" max="10003" width="8.140625" style="449" customWidth="1"/>
    <col min="10004" max="10013" width="0" style="449" hidden="1" customWidth="1"/>
    <col min="10014" max="10240" width="9.140625" style="449"/>
    <col min="10241" max="10241" width="8.5703125" style="449" customWidth="1"/>
    <col min="10242" max="10242" width="13.140625" style="449" customWidth="1"/>
    <col min="10243" max="10243" width="10.42578125" style="449" customWidth="1"/>
    <col min="10244" max="10244" width="14.85546875" style="449" customWidth="1"/>
    <col min="10245" max="10246" width="16.42578125" style="449" customWidth="1"/>
    <col min="10247" max="10247" width="19.5703125" style="449" customWidth="1"/>
    <col min="10248" max="10248" width="15.42578125" style="449" customWidth="1"/>
    <col min="10249" max="10249" width="18.42578125" style="449" customWidth="1"/>
    <col min="10250" max="10250" width="14.5703125" style="449" customWidth="1"/>
    <col min="10251" max="10258" width="9.140625" style="449"/>
    <col min="10259" max="10259" width="8.140625" style="449" customWidth="1"/>
    <col min="10260" max="10269" width="0" style="449" hidden="1" customWidth="1"/>
    <col min="10270" max="10496" width="9.140625" style="449"/>
    <col min="10497" max="10497" width="8.5703125" style="449" customWidth="1"/>
    <col min="10498" max="10498" width="13.140625" style="449" customWidth="1"/>
    <col min="10499" max="10499" width="10.42578125" style="449" customWidth="1"/>
    <col min="10500" max="10500" width="14.85546875" style="449" customWidth="1"/>
    <col min="10501" max="10502" width="16.42578125" style="449" customWidth="1"/>
    <col min="10503" max="10503" width="19.5703125" style="449" customWidth="1"/>
    <col min="10504" max="10504" width="15.42578125" style="449" customWidth="1"/>
    <col min="10505" max="10505" width="18.42578125" style="449" customWidth="1"/>
    <col min="10506" max="10506" width="14.5703125" style="449" customWidth="1"/>
    <col min="10507" max="10514" width="9.140625" style="449"/>
    <col min="10515" max="10515" width="8.140625" style="449" customWidth="1"/>
    <col min="10516" max="10525" width="0" style="449" hidden="1" customWidth="1"/>
    <col min="10526" max="10752" width="9.140625" style="449"/>
    <col min="10753" max="10753" width="8.5703125" style="449" customWidth="1"/>
    <col min="10754" max="10754" width="13.140625" style="449" customWidth="1"/>
    <col min="10755" max="10755" width="10.42578125" style="449" customWidth="1"/>
    <col min="10756" max="10756" width="14.85546875" style="449" customWidth="1"/>
    <col min="10757" max="10758" width="16.42578125" style="449" customWidth="1"/>
    <col min="10759" max="10759" width="19.5703125" style="449" customWidth="1"/>
    <col min="10760" max="10760" width="15.42578125" style="449" customWidth="1"/>
    <col min="10761" max="10761" width="18.42578125" style="449" customWidth="1"/>
    <col min="10762" max="10762" width="14.5703125" style="449" customWidth="1"/>
    <col min="10763" max="10770" width="9.140625" style="449"/>
    <col min="10771" max="10771" width="8.140625" style="449" customWidth="1"/>
    <col min="10772" max="10781" width="0" style="449" hidden="1" customWidth="1"/>
    <col min="10782" max="11008" width="9.140625" style="449"/>
    <col min="11009" max="11009" width="8.5703125" style="449" customWidth="1"/>
    <col min="11010" max="11010" width="13.140625" style="449" customWidth="1"/>
    <col min="11011" max="11011" width="10.42578125" style="449" customWidth="1"/>
    <col min="11012" max="11012" width="14.85546875" style="449" customWidth="1"/>
    <col min="11013" max="11014" width="16.42578125" style="449" customWidth="1"/>
    <col min="11015" max="11015" width="19.5703125" style="449" customWidth="1"/>
    <col min="11016" max="11016" width="15.42578125" style="449" customWidth="1"/>
    <col min="11017" max="11017" width="18.42578125" style="449" customWidth="1"/>
    <col min="11018" max="11018" width="14.5703125" style="449" customWidth="1"/>
    <col min="11019" max="11026" width="9.140625" style="449"/>
    <col min="11027" max="11027" width="8.140625" style="449" customWidth="1"/>
    <col min="11028" max="11037" width="0" style="449" hidden="1" customWidth="1"/>
    <col min="11038" max="11264" width="9.140625" style="449"/>
    <col min="11265" max="11265" width="8.5703125" style="449" customWidth="1"/>
    <col min="11266" max="11266" width="13.140625" style="449" customWidth="1"/>
    <col min="11267" max="11267" width="10.42578125" style="449" customWidth="1"/>
    <col min="11268" max="11268" width="14.85546875" style="449" customWidth="1"/>
    <col min="11269" max="11270" width="16.42578125" style="449" customWidth="1"/>
    <col min="11271" max="11271" width="19.5703125" style="449" customWidth="1"/>
    <col min="11272" max="11272" width="15.42578125" style="449" customWidth="1"/>
    <col min="11273" max="11273" width="18.42578125" style="449" customWidth="1"/>
    <col min="11274" max="11274" width="14.5703125" style="449" customWidth="1"/>
    <col min="11275" max="11282" width="9.140625" style="449"/>
    <col min="11283" max="11283" width="8.140625" style="449" customWidth="1"/>
    <col min="11284" max="11293" width="0" style="449" hidden="1" customWidth="1"/>
    <col min="11294" max="11520" width="9.140625" style="449"/>
    <col min="11521" max="11521" width="8.5703125" style="449" customWidth="1"/>
    <col min="11522" max="11522" width="13.140625" style="449" customWidth="1"/>
    <col min="11523" max="11523" width="10.42578125" style="449" customWidth="1"/>
    <col min="11524" max="11524" width="14.85546875" style="449" customWidth="1"/>
    <col min="11525" max="11526" width="16.42578125" style="449" customWidth="1"/>
    <col min="11527" max="11527" width="19.5703125" style="449" customWidth="1"/>
    <col min="11528" max="11528" width="15.42578125" style="449" customWidth="1"/>
    <col min="11529" max="11529" width="18.42578125" style="449" customWidth="1"/>
    <col min="11530" max="11530" width="14.5703125" style="449" customWidth="1"/>
    <col min="11531" max="11538" width="9.140625" style="449"/>
    <col min="11539" max="11539" width="8.140625" style="449" customWidth="1"/>
    <col min="11540" max="11549" width="0" style="449" hidden="1" customWidth="1"/>
    <col min="11550" max="11776" width="9.140625" style="449"/>
    <col min="11777" max="11777" width="8.5703125" style="449" customWidth="1"/>
    <col min="11778" max="11778" width="13.140625" style="449" customWidth="1"/>
    <col min="11779" max="11779" width="10.42578125" style="449" customWidth="1"/>
    <col min="11780" max="11780" width="14.85546875" style="449" customWidth="1"/>
    <col min="11781" max="11782" width="16.42578125" style="449" customWidth="1"/>
    <col min="11783" max="11783" width="19.5703125" style="449" customWidth="1"/>
    <col min="11784" max="11784" width="15.42578125" style="449" customWidth="1"/>
    <col min="11785" max="11785" width="18.42578125" style="449" customWidth="1"/>
    <col min="11786" max="11786" width="14.5703125" style="449" customWidth="1"/>
    <col min="11787" max="11794" width="9.140625" style="449"/>
    <col min="11795" max="11795" width="8.140625" style="449" customWidth="1"/>
    <col min="11796" max="11805" width="0" style="449" hidden="1" customWidth="1"/>
    <col min="11806" max="12032" width="9.140625" style="449"/>
    <col min="12033" max="12033" width="8.5703125" style="449" customWidth="1"/>
    <col min="12034" max="12034" width="13.140625" style="449" customWidth="1"/>
    <col min="12035" max="12035" width="10.42578125" style="449" customWidth="1"/>
    <col min="12036" max="12036" width="14.85546875" style="449" customWidth="1"/>
    <col min="12037" max="12038" width="16.42578125" style="449" customWidth="1"/>
    <col min="12039" max="12039" width="19.5703125" style="449" customWidth="1"/>
    <col min="12040" max="12040" width="15.42578125" style="449" customWidth="1"/>
    <col min="12041" max="12041" width="18.42578125" style="449" customWidth="1"/>
    <col min="12042" max="12042" width="14.5703125" style="449" customWidth="1"/>
    <col min="12043" max="12050" width="9.140625" style="449"/>
    <col min="12051" max="12051" width="8.140625" style="449" customWidth="1"/>
    <col min="12052" max="12061" width="0" style="449" hidden="1" customWidth="1"/>
    <col min="12062" max="12288" width="9.140625" style="449"/>
    <col min="12289" max="12289" width="8.5703125" style="449" customWidth="1"/>
    <col min="12290" max="12290" width="13.140625" style="449" customWidth="1"/>
    <col min="12291" max="12291" width="10.42578125" style="449" customWidth="1"/>
    <col min="12292" max="12292" width="14.85546875" style="449" customWidth="1"/>
    <col min="12293" max="12294" width="16.42578125" style="449" customWidth="1"/>
    <col min="12295" max="12295" width="19.5703125" style="449" customWidth="1"/>
    <col min="12296" max="12296" width="15.42578125" style="449" customWidth="1"/>
    <col min="12297" max="12297" width="18.42578125" style="449" customWidth="1"/>
    <col min="12298" max="12298" width="14.5703125" style="449" customWidth="1"/>
    <col min="12299" max="12306" width="9.140625" style="449"/>
    <col min="12307" max="12307" width="8.140625" style="449" customWidth="1"/>
    <col min="12308" max="12317" width="0" style="449" hidden="1" customWidth="1"/>
    <col min="12318" max="12544" width="9.140625" style="449"/>
    <col min="12545" max="12545" width="8.5703125" style="449" customWidth="1"/>
    <col min="12546" max="12546" width="13.140625" style="449" customWidth="1"/>
    <col min="12547" max="12547" width="10.42578125" style="449" customWidth="1"/>
    <col min="12548" max="12548" width="14.85546875" style="449" customWidth="1"/>
    <col min="12549" max="12550" width="16.42578125" style="449" customWidth="1"/>
    <col min="12551" max="12551" width="19.5703125" style="449" customWidth="1"/>
    <col min="12552" max="12552" width="15.42578125" style="449" customWidth="1"/>
    <col min="12553" max="12553" width="18.42578125" style="449" customWidth="1"/>
    <col min="12554" max="12554" width="14.5703125" style="449" customWidth="1"/>
    <col min="12555" max="12562" width="9.140625" style="449"/>
    <col min="12563" max="12563" width="8.140625" style="449" customWidth="1"/>
    <col min="12564" max="12573" width="0" style="449" hidden="1" customWidth="1"/>
    <col min="12574" max="12800" width="9.140625" style="449"/>
    <col min="12801" max="12801" width="8.5703125" style="449" customWidth="1"/>
    <col min="12802" max="12802" width="13.140625" style="449" customWidth="1"/>
    <col min="12803" max="12803" width="10.42578125" style="449" customWidth="1"/>
    <col min="12804" max="12804" width="14.85546875" style="449" customWidth="1"/>
    <col min="12805" max="12806" width="16.42578125" style="449" customWidth="1"/>
    <col min="12807" max="12807" width="19.5703125" style="449" customWidth="1"/>
    <col min="12808" max="12808" width="15.42578125" style="449" customWidth="1"/>
    <col min="12809" max="12809" width="18.42578125" style="449" customWidth="1"/>
    <col min="12810" max="12810" width="14.5703125" style="449" customWidth="1"/>
    <col min="12811" max="12818" width="9.140625" style="449"/>
    <col min="12819" max="12819" width="8.140625" style="449" customWidth="1"/>
    <col min="12820" max="12829" width="0" style="449" hidden="1" customWidth="1"/>
    <col min="12830" max="13056" width="9.140625" style="449"/>
    <col min="13057" max="13057" width="8.5703125" style="449" customWidth="1"/>
    <col min="13058" max="13058" width="13.140625" style="449" customWidth="1"/>
    <col min="13059" max="13059" width="10.42578125" style="449" customWidth="1"/>
    <col min="13060" max="13060" width="14.85546875" style="449" customWidth="1"/>
    <col min="13061" max="13062" width="16.42578125" style="449" customWidth="1"/>
    <col min="13063" max="13063" width="19.5703125" style="449" customWidth="1"/>
    <col min="13064" max="13064" width="15.42578125" style="449" customWidth="1"/>
    <col min="13065" max="13065" width="18.42578125" style="449" customWidth="1"/>
    <col min="13066" max="13066" width="14.5703125" style="449" customWidth="1"/>
    <col min="13067" max="13074" width="9.140625" style="449"/>
    <col min="13075" max="13075" width="8.140625" style="449" customWidth="1"/>
    <col min="13076" max="13085" width="0" style="449" hidden="1" customWidth="1"/>
    <col min="13086" max="13312" width="9.140625" style="449"/>
    <col min="13313" max="13313" width="8.5703125" style="449" customWidth="1"/>
    <col min="13314" max="13314" width="13.140625" style="449" customWidth="1"/>
    <col min="13315" max="13315" width="10.42578125" style="449" customWidth="1"/>
    <col min="13316" max="13316" width="14.85546875" style="449" customWidth="1"/>
    <col min="13317" max="13318" width="16.42578125" style="449" customWidth="1"/>
    <col min="13319" max="13319" width="19.5703125" style="449" customWidth="1"/>
    <col min="13320" max="13320" width="15.42578125" style="449" customWidth="1"/>
    <col min="13321" max="13321" width="18.42578125" style="449" customWidth="1"/>
    <col min="13322" max="13322" width="14.5703125" style="449" customWidth="1"/>
    <col min="13323" max="13330" width="9.140625" style="449"/>
    <col min="13331" max="13331" width="8.140625" style="449" customWidth="1"/>
    <col min="13332" max="13341" width="0" style="449" hidden="1" customWidth="1"/>
    <col min="13342" max="13568" width="9.140625" style="449"/>
    <col min="13569" max="13569" width="8.5703125" style="449" customWidth="1"/>
    <col min="13570" max="13570" width="13.140625" style="449" customWidth="1"/>
    <col min="13571" max="13571" width="10.42578125" style="449" customWidth="1"/>
    <col min="13572" max="13572" width="14.85546875" style="449" customWidth="1"/>
    <col min="13573" max="13574" width="16.42578125" style="449" customWidth="1"/>
    <col min="13575" max="13575" width="19.5703125" style="449" customWidth="1"/>
    <col min="13576" max="13576" width="15.42578125" style="449" customWidth="1"/>
    <col min="13577" max="13577" width="18.42578125" style="449" customWidth="1"/>
    <col min="13578" max="13578" width="14.5703125" style="449" customWidth="1"/>
    <col min="13579" max="13586" width="9.140625" style="449"/>
    <col min="13587" max="13587" width="8.140625" style="449" customWidth="1"/>
    <col min="13588" max="13597" width="0" style="449" hidden="1" customWidth="1"/>
    <col min="13598" max="13824" width="9.140625" style="449"/>
    <col min="13825" max="13825" width="8.5703125" style="449" customWidth="1"/>
    <col min="13826" max="13826" width="13.140625" style="449" customWidth="1"/>
    <col min="13827" max="13827" width="10.42578125" style="449" customWidth="1"/>
    <col min="13828" max="13828" width="14.85546875" style="449" customWidth="1"/>
    <col min="13829" max="13830" width="16.42578125" style="449" customWidth="1"/>
    <col min="13831" max="13831" width="19.5703125" style="449" customWidth="1"/>
    <col min="13832" max="13832" width="15.42578125" style="449" customWidth="1"/>
    <col min="13833" max="13833" width="18.42578125" style="449" customWidth="1"/>
    <col min="13834" max="13834" width="14.5703125" style="449" customWidth="1"/>
    <col min="13835" max="13842" width="9.140625" style="449"/>
    <col min="13843" max="13843" width="8.140625" style="449" customWidth="1"/>
    <col min="13844" max="13853" width="0" style="449" hidden="1" customWidth="1"/>
    <col min="13854" max="14080" width="9.140625" style="449"/>
    <col min="14081" max="14081" width="8.5703125" style="449" customWidth="1"/>
    <col min="14082" max="14082" width="13.140625" style="449" customWidth="1"/>
    <col min="14083" max="14083" width="10.42578125" style="449" customWidth="1"/>
    <col min="14084" max="14084" width="14.85546875" style="449" customWidth="1"/>
    <col min="14085" max="14086" width="16.42578125" style="449" customWidth="1"/>
    <col min="14087" max="14087" width="19.5703125" style="449" customWidth="1"/>
    <col min="14088" max="14088" width="15.42578125" style="449" customWidth="1"/>
    <col min="14089" max="14089" width="18.42578125" style="449" customWidth="1"/>
    <col min="14090" max="14090" width="14.5703125" style="449" customWidth="1"/>
    <col min="14091" max="14098" width="9.140625" style="449"/>
    <col min="14099" max="14099" width="8.140625" style="449" customWidth="1"/>
    <col min="14100" max="14109" width="0" style="449" hidden="1" customWidth="1"/>
    <col min="14110" max="14336" width="9.140625" style="449"/>
    <col min="14337" max="14337" width="8.5703125" style="449" customWidth="1"/>
    <col min="14338" max="14338" width="13.140625" style="449" customWidth="1"/>
    <col min="14339" max="14339" width="10.42578125" style="449" customWidth="1"/>
    <col min="14340" max="14340" width="14.85546875" style="449" customWidth="1"/>
    <col min="14341" max="14342" width="16.42578125" style="449" customWidth="1"/>
    <col min="14343" max="14343" width="19.5703125" style="449" customWidth="1"/>
    <col min="14344" max="14344" width="15.42578125" style="449" customWidth="1"/>
    <col min="14345" max="14345" width="18.42578125" style="449" customWidth="1"/>
    <col min="14346" max="14346" width="14.5703125" style="449" customWidth="1"/>
    <col min="14347" max="14354" width="9.140625" style="449"/>
    <col min="14355" max="14355" width="8.140625" style="449" customWidth="1"/>
    <col min="14356" max="14365" width="0" style="449" hidden="1" customWidth="1"/>
    <col min="14366" max="14592" width="9.140625" style="449"/>
    <col min="14593" max="14593" width="8.5703125" style="449" customWidth="1"/>
    <col min="14594" max="14594" width="13.140625" style="449" customWidth="1"/>
    <col min="14595" max="14595" width="10.42578125" style="449" customWidth="1"/>
    <col min="14596" max="14596" width="14.85546875" style="449" customWidth="1"/>
    <col min="14597" max="14598" width="16.42578125" style="449" customWidth="1"/>
    <col min="14599" max="14599" width="19.5703125" style="449" customWidth="1"/>
    <col min="14600" max="14600" width="15.42578125" style="449" customWidth="1"/>
    <col min="14601" max="14601" width="18.42578125" style="449" customWidth="1"/>
    <col min="14602" max="14602" width="14.5703125" style="449" customWidth="1"/>
    <col min="14603" max="14610" width="9.140625" style="449"/>
    <col min="14611" max="14611" width="8.140625" style="449" customWidth="1"/>
    <col min="14612" max="14621" width="0" style="449" hidden="1" customWidth="1"/>
    <col min="14622" max="14848" width="9.140625" style="449"/>
    <col min="14849" max="14849" width="8.5703125" style="449" customWidth="1"/>
    <col min="14850" max="14850" width="13.140625" style="449" customWidth="1"/>
    <col min="14851" max="14851" width="10.42578125" style="449" customWidth="1"/>
    <col min="14852" max="14852" width="14.85546875" style="449" customWidth="1"/>
    <col min="14853" max="14854" width="16.42578125" style="449" customWidth="1"/>
    <col min="14855" max="14855" width="19.5703125" style="449" customWidth="1"/>
    <col min="14856" max="14856" width="15.42578125" style="449" customWidth="1"/>
    <col min="14857" max="14857" width="18.42578125" style="449" customWidth="1"/>
    <col min="14858" max="14858" width="14.5703125" style="449" customWidth="1"/>
    <col min="14859" max="14866" width="9.140625" style="449"/>
    <col min="14867" max="14867" width="8.140625" style="449" customWidth="1"/>
    <col min="14868" max="14877" width="0" style="449" hidden="1" customWidth="1"/>
    <col min="14878" max="15104" width="9.140625" style="449"/>
    <col min="15105" max="15105" width="8.5703125" style="449" customWidth="1"/>
    <col min="15106" max="15106" width="13.140625" style="449" customWidth="1"/>
    <col min="15107" max="15107" width="10.42578125" style="449" customWidth="1"/>
    <col min="15108" max="15108" width="14.85546875" style="449" customWidth="1"/>
    <col min="15109" max="15110" width="16.42578125" style="449" customWidth="1"/>
    <col min="15111" max="15111" width="19.5703125" style="449" customWidth="1"/>
    <col min="15112" max="15112" width="15.42578125" style="449" customWidth="1"/>
    <col min="15113" max="15113" width="18.42578125" style="449" customWidth="1"/>
    <col min="15114" max="15114" width="14.5703125" style="449" customWidth="1"/>
    <col min="15115" max="15122" width="9.140625" style="449"/>
    <col min="15123" max="15123" width="8.140625" style="449" customWidth="1"/>
    <col min="15124" max="15133" width="0" style="449" hidden="1" customWidth="1"/>
    <col min="15134" max="15360" width="9.140625" style="449"/>
    <col min="15361" max="15361" width="8.5703125" style="449" customWidth="1"/>
    <col min="15362" max="15362" width="13.140625" style="449" customWidth="1"/>
    <col min="15363" max="15363" width="10.42578125" style="449" customWidth="1"/>
    <col min="15364" max="15364" width="14.85546875" style="449" customWidth="1"/>
    <col min="15365" max="15366" width="16.42578125" style="449" customWidth="1"/>
    <col min="15367" max="15367" width="19.5703125" style="449" customWidth="1"/>
    <col min="15368" max="15368" width="15.42578125" style="449" customWidth="1"/>
    <col min="15369" max="15369" width="18.42578125" style="449" customWidth="1"/>
    <col min="15370" max="15370" width="14.5703125" style="449" customWidth="1"/>
    <col min="15371" max="15378" width="9.140625" style="449"/>
    <col min="15379" max="15379" width="8.140625" style="449" customWidth="1"/>
    <col min="15380" max="15389" width="0" style="449" hidden="1" customWidth="1"/>
    <col min="15390" max="15616" width="9.140625" style="449"/>
    <col min="15617" max="15617" width="8.5703125" style="449" customWidth="1"/>
    <col min="15618" max="15618" width="13.140625" style="449" customWidth="1"/>
    <col min="15619" max="15619" width="10.42578125" style="449" customWidth="1"/>
    <col min="15620" max="15620" width="14.85546875" style="449" customWidth="1"/>
    <col min="15621" max="15622" width="16.42578125" style="449" customWidth="1"/>
    <col min="15623" max="15623" width="19.5703125" style="449" customWidth="1"/>
    <col min="15624" max="15624" width="15.42578125" style="449" customWidth="1"/>
    <col min="15625" max="15625" width="18.42578125" style="449" customWidth="1"/>
    <col min="15626" max="15626" width="14.5703125" style="449" customWidth="1"/>
    <col min="15627" max="15634" width="9.140625" style="449"/>
    <col min="15635" max="15635" width="8.140625" style="449" customWidth="1"/>
    <col min="15636" max="15645" width="0" style="449" hidden="1" customWidth="1"/>
    <col min="15646" max="15872" width="9.140625" style="449"/>
    <col min="15873" max="15873" width="8.5703125" style="449" customWidth="1"/>
    <col min="15874" max="15874" width="13.140625" style="449" customWidth="1"/>
    <col min="15875" max="15875" width="10.42578125" style="449" customWidth="1"/>
    <col min="15876" max="15876" width="14.85546875" style="449" customWidth="1"/>
    <col min="15877" max="15878" width="16.42578125" style="449" customWidth="1"/>
    <col min="15879" max="15879" width="19.5703125" style="449" customWidth="1"/>
    <col min="15880" max="15880" width="15.42578125" style="449" customWidth="1"/>
    <col min="15881" max="15881" width="18.42578125" style="449" customWidth="1"/>
    <col min="15882" max="15882" width="14.5703125" style="449" customWidth="1"/>
    <col min="15883" max="15890" width="9.140625" style="449"/>
    <col min="15891" max="15891" width="8.140625" style="449" customWidth="1"/>
    <col min="15892" max="15901" width="0" style="449" hidden="1" customWidth="1"/>
    <col min="15902" max="16128" width="9.140625" style="449"/>
    <col min="16129" max="16129" width="8.5703125" style="449" customWidth="1"/>
    <col min="16130" max="16130" width="13.140625" style="449" customWidth="1"/>
    <col min="16131" max="16131" width="10.42578125" style="449" customWidth="1"/>
    <col min="16132" max="16132" width="14.85546875" style="449" customWidth="1"/>
    <col min="16133" max="16134" width="16.42578125" style="449" customWidth="1"/>
    <col min="16135" max="16135" width="19.5703125" style="449" customWidth="1"/>
    <col min="16136" max="16136" width="15.42578125" style="449" customWidth="1"/>
    <col min="16137" max="16137" width="18.42578125" style="449" customWidth="1"/>
    <col min="16138" max="16138" width="14.5703125" style="449" customWidth="1"/>
    <col min="16139" max="16146" width="9.140625" style="449"/>
    <col min="16147" max="16147" width="8.140625" style="449" customWidth="1"/>
    <col min="16148" max="16157" width="0" style="449" hidden="1" customWidth="1"/>
    <col min="16158" max="16384" width="9.140625" style="449"/>
  </cols>
  <sheetData>
    <row r="1" spans="1:28" s="450" customFormat="1" x14ac:dyDescent="0.25">
      <c r="A1" s="15" t="s">
        <v>2694</v>
      </c>
      <c r="B1" s="16"/>
      <c r="C1" s="16"/>
      <c r="D1" s="16"/>
      <c r="E1" s="16"/>
      <c r="F1" s="16"/>
      <c r="G1" s="16"/>
      <c r="J1" s="16"/>
      <c r="K1" s="455" t="s">
        <v>68</v>
      </c>
      <c r="L1" s="601" t="s">
        <v>67</v>
      </c>
      <c r="M1" s="601"/>
      <c r="N1" s="601"/>
    </row>
    <row r="2" spans="1:28" s="450" customFormat="1" x14ac:dyDescent="0.25">
      <c r="A2" s="460" t="s">
        <v>2642</v>
      </c>
      <c r="B2" s="16"/>
      <c r="C2" s="16"/>
      <c r="D2" s="16"/>
      <c r="E2" s="16"/>
      <c r="F2" s="16"/>
      <c r="G2" s="16"/>
      <c r="L2" s="457" t="s">
        <v>452</v>
      </c>
      <c r="M2" s="456"/>
      <c r="N2" s="456"/>
    </row>
    <row r="3" spans="1:28" s="450" customFormat="1" x14ac:dyDescent="0.25">
      <c r="A3" s="118"/>
      <c r="B3" s="16"/>
      <c r="C3" s="16"/>
      <c r="D3" s="16"/>
      <c r="E3" s="16"/>
      <c r="F3" s="16"/>
      <c r="G3" s="16"/>
      <c r="L3" s="457" t="s">
        <v>322</v>
      </c>
      <c r="M3" s="456"/>
      <c r="N3" s="456"/>
    </row>
    <row r="4" spans="1:28" s="453" customFormat="1" ht="14.45" customHeight="1" x14ac:dyDescent="0.2">
      <c r="A4" s="476"/>
      <c r="B4" s="660" t="s">
        <v>2699</v>
      </c>
      <c r="C4" s="658" t="s">
        <v>277</v>
      </c>
      <c r="D4" s="662"/>
      <c r="E4" s="662"/>
      <c r="F4" s="662"/>
      <c r="G4" s="662"/>
      <c r="H4" s="662"/>
      <c r="I4" s="662"/>
    </row>
    <row r="5" spans="1:28" s="453" customFormat="1" ht="76.5" x14ac:dyDescent="0.2">
      <c r="A5" s="473" t="s">
        <v>69</v>
      </c>
      <c r="B5" s="661"/>
      <c r="C5" s="474" t="s">
        <v>2701</v>
      </c>
      <c r="D5" s="474" t="s">
        <v>2702</v>
      </c>
      <c r="E5" s="474" t="s">
        <v>2703</v>
      </c>
      <c r="F5" s="474" t="s">
        <v>2704</v>
      </c>
      <c r="G5" s="474" t="s">
        <v>2705</v>
      </c>
      <c r="H5" s="474" t="s">
        <v>2706</v>
      </c>
      <c r="I5" s="474" t="s">
        <v>2700</v>
      </c>
    </row>
    <row r="6" spans="1:28" s="453" customFormat="1" ht="14.45" customHeight="1" x14ac:dyDescent="0.2">
      <c r="A6" s="30" t="s">
        <v>30</v>
      </c>
      <c r="B6" s="25">
        <f>VLOOKUP($L$1,'Table D2 Data'!$A$9:$I$46,T$6,0)</f>
        <v>292177.88</v>
      </c>
      <c r="C6" s="25">
        <f>VLOOKUP($L$1,'Table D2 Data'!$A$9:$I$46,U$6,0)</f>
        <v>18370.490000000002</v>
      </c>
      <c r="D6" s="25">
        <f>VLOOKUP($L$1,'Table D2 Data'!$A$9:$I$46,V$6,0)</f>
        <v>49881.34</v>
      </c>
      <c r="E6" s="25">
        <f>VLOOKUP($L$1,'Table D2 Data'!$A$9:$I$46,W$6,0)</f>
        <v>55711.5</v>
      </c>
      <c r="F6" s="25">
        <f>VLOOKUP($L$1,'Table D2 Data'!$A$9:$I$46,X$6,0)</f>
        <v>38071.03</v>
      </c>
      <c r="G6" s="25">
        <f>VLOOKUP($L$1,'Table D2 Data'!$A$9:$I$46,Y$6,0)</f>
        <v>19010.509999999998</v>
      </c>
      <c r="H6" s="25">
        <f>VLOOKUP($L$1,'Table D2 Data'!$A$9:$I$46,Z$6,0)</f>
        <v>370.01</v>
      </c>
      <c r="I6" s="25">
        <f>VLOOKUP($L$1,'Table D2 Data'!$A$9:$I$46,AA$6,0)</f>
        <v>110762.98</v>
      </c>
      <c r="T6" s="453">
        <v>2</v>
      </c>
      <c r="U6" s="453">
        <v>3</v>
      </c>
      <c r="V6" s="453">
        <v>4</v>
      </c>
      <c r="W6" s="453">
        <v>5</v>
      </c>
      <c r="X6" s="453">
        <v>6</v>
      </c>
      <c r="Y6" s="453">
        <v>7</v>
      </c>
      <c r="Z6" s="453">
        <v>8</v>
      </c>
      <c r="AA6" s="453">
        <v>9</v>
      </c>
      <c r="AB6" s="453">
        <v>10</v>
      </c>
    </row>
    <row r="7" spans="1:28" s="453" customFormat="1" ht="12.75" x14ac:dyDescent="0.2">
      <c r="A7" s="471" t="s">
        <v>4</v>
      </c>
      <c r="B7" s="472">
        <f>VLOOKUP($L$1,'Table D2 Data'!$K$9:$S$46,T$6,0)</f>
        <v>399677.63</v>
      </c>
      <c r="C7" s="472">
        <f>VLOOKUP($L$1,'Table D2 Data'!$K$9:$S$46,U$6,0)</f>
        <v>37601.35</v>
      </c>
      <c r="D7" s="472">
        <f>VLOOKUP($L$1,'Table D2 Data'!$K$9:$S$46,V$6,0)</f>
        <v>84010.13</v>
      </c>
      <c r="E7" s="472">
        <f>VLOOKUP($L$1,'Table D2 Data'!$K$9:$S$46,W$6,0)</f>
        <v>64546.03</v>
      </c>
      <c r="F7" s="472">
        <f>VLOOKUP($L$1,'Table D2 Data'!$K$9:$S$46,X$6,0)</f>
        <v>49825.19</v>
      </c>
      <c r="G7" s="472">
        <f>VLOOKUP($L$1,'Table D2 Data'!$K$9:$S$46,Y$6,0)</f>
        <v>22431.26</v>
      </c>
      <c r="H7" s="472">
        <f>VLOOKUP($L$1,'Table D2 Data'!$K$9:$S$46,Z$6,0)</f>
        <v>804.47</v>
      </c>
      <c r="I7" s="472">
        <f>VLOOKUP($L$1,'Table D2 Data'!$K$9:$S$46,AA$6,0)</f>
        <v>140459.19</v>
      </c>
    </row>
    <row r="8" spans="1:28" s="453" customFormat="1" ht="12.75" x14ac:dyDescent="0.2">
      <c r="B8" s="454"/>
      <c r="C8" s="454"/>
      <c r="D8" s="454"/>
      <c r="E8" s="454"/>
      <c r="F8" s="454"/>
      <c r="G8" s="454"/>
      <c r="H8" s="454"/>
      <c r="I8" s="454"/>
    </row>
    <row r="9" spans="1:28" s="453" customFormat="1" ht="12.75" x14ac:dyDescent="0.2"/>
    <row r="10" spans="1:28" s="453" customFormat="1" ht="12.75" x14ac:dyDescent="0.2"/>
    <row r="11" spans="1:28" s="453" customFormat="1" ht="14.45" customHeight="1" x14ac:dyDescent="0.2">
      <c r="A11" s="476"/>
      <c r="B11" s="660" t="s">
        <v>2699</v>
      </c>
      <c r="C11" s="658" t="s">
        <v>277</v>
      </c>
      <c r="D11" s="662"/>
      <c r="E11" s="662"/>
      <c r="F11" s="662"/>
      <c r="G11" s="662"/>
      <c r="H11" s="662"/>
      <c r="I11" s="662"/>
    </row>
    <row r="12" spans="1:28" s="453" customFormat="1" ht="76.5" x14ac:dyDescent="0.2">
      <c r="A12" s="473" t="s">
        <v>123</v>
      </c>
      <c r="B12" s="661"/>
      <c r="C12" s="474" t="s">
        <v>2701</v>
      </c>
      <c r="D12" s="474" t="s">
        <v>2702</v>
      </c>
      <c r="E12" s="474" t="s">
        <v>2703</v>
      </c>
      <c r="F12" s="474" t="s">
        <v>2704</v>
      </c>
      <c r="G12" s="474" t="s">
        <v>2705</v>
      </c>
      <c r="H12" s="474" t="s">
        <v>2706</v>
      </c>
      <c r="I12" s="474" t="s">
        <v>2700</v>
      </c>
    </row>
    <row r="13" spans="1:28" s="453" customFormat="1" ht="12.75" x14ac:dyDescent="0.2">
      <c r="A13" s="30" t="s">
        <v>30</v>
      </c>
      <c r="B13" s="451">
        <v>1</v>
      </c>
      <c r="C13" s="451">
        <f t="shared" ref="C13:I14" si="0">C6/$B6</f>
        <v>6.2874335319292485E-2</v>
      </c>
      <c r="D13" s="451">
        <f t="shared" si="0"/>
        <v>0.1707225064402548</v>
      </c>
      <c r="E13" s="451">
        <f t="shared" si="0"/>
        <v>0.19067665218188318</v>
      </c>
      <c r="F13" s="451">
        <f t="shared" si="0"/>
        <v>0.13030086329601678</v>
      </c>
      <c r="G13" s="451">
        <f t="shared" si="0"/>
        <v>6.5064850220694317E-2</v>
      </c>
      <c r="H13" s="451">
        <f t="shared" si="0"/>
        <v>1.2663860796032881E-3</v>
      </c>
      <c r="I13" s="451">
        <f t="shared" si="0"/>
        <v>0.37909433801080356</v>
      </c>
    </row>
    <row r="14" spans="1:28" s="453" customFormat="1" ht="12.75" x14ac:dyDescent="0.2">
      <c r="A14" s="471" t="s">
        <v>4</v>
      </c>
      <c r="B14" s="479">
        <v>1</v>
      </c>
      <c r="C14" s="479">
        <f t="shared" si="0"/>
        <v>9.4079195775855648E-2</v>
      </c>
      <c r="D14" s="479">
        <f t="shared" si="0"/>
        <v>0.21019472618470042</v>
      </c>
      <c r="E14" s="479">
        <f t="shared" si="0"/>
        <v>0.16149522804165947</v>
      </c>
      <c r="F14" s="479">
        <f t="shared" si="0"/>
        <v>0.12466344438641713</v>
      </c>
      <c r="G14" s="479">
        <f t="shared" si="0"/>
        <v>5.6123381236022639E-2</v>
      </c>
      <c r="H14" s="479">
        <f t="shared" si="0"/>
        <v>2.0127971635540373E-3</v>
      </c>
      <c r="I14" s="479">
        <f t="shared" si="0"/>
        <v>0.35143120219162627</v>
      </c>
    </row>
    <row r="15" spans="1:28" ht="14.45" customHeight="1" x14ac:dyDescent="0.25"/>
    <row r="16" spans="1:28" x14ac:dyDescent="0.25">
      <c r="A16" s="459" t="s">
        <v>617</v>
      </c>
    </row>
    <row r="17" spans="1:1" x14ac:dyDescent="0.25">
      <c r="A17" s="453" t="s">
        <v>2695</v>
      </c>
    </row>
    <row r="18" spans="1:1" x14ac:dyDescent="0.25">
      <c r="A18" s="453"/>
    </row>
    <row r="19" spans="1:1" x14ac:dyDescent="0.25">
      <c r="A19" s="459" t="s">
        <v>618</v>
      </c>
    </row>
    <row r="20" spans="1:1" x14ac:dyDescent="0.25">
      <c r="A20" s="453" t="s">
        <v>2696</v>
      </c>
    </row>
    <row r="21" spans="1:1" x14ac:dyDescent="0.25">
      <c r="A21" s="453" t="s">
        <v>2698</v>
      </c>
    </row>
    <row r="22" spans="1:1" x14ac:dyDescent="0.25">
      <c r="A22" s="444" t="s">
        <v>2697</v>
      </c>
    </row>
    <row r="56" spans="1:1" hidden="1" x14ac:dyDescent="0.25">
      <c r="A56" s="449" t="s">
        <v>31</v>
      </c>
    </row>
    <row r="57" spans="1:1" hidden="1" x14ac:dyDescent="0.25">
      <c r="A57" s="449" t="s">
        <v>32</v>
      </c>
    </row>
    <row r="58" spans="1:1" hidden="1" x14ac:dyDescent="0.25">
      <c r="A58" s="449" t="s">
        <v>33</v>
      </c>
    </row>
    <row r="59" spans="1:1" hidden="1" x14ac:dyDescent="0.25">
      <c r="A59" s="449" t="s">
        <v>34</v>
      </c>
    </row>
    <row r="60" spans="1:1" hidden="1" x14ac:dyDescent="0.25">
      <c r="A60" s="449" t="s">
        <v>35</v>
      </c>
    </row>
    <row r="61" spans="1:1" hidden="1" x14ac:dyDescent="0.25">
      <c r="A61" s="449" t="s">
        <v>36</v>
      </c>
    </row>
    <row r="62" spans="1:1" hidden="1" x14ac:dyDescent="0.25">
      <c r="A62" s="449" t="s">
        <v>37</v>
      </c>
    </row>
    <row r="63" spans="1:1" hidden="1" x14ac:dyDescent="0.25">
      <c r="A63" s="449" t="s">
        <v>38</v>
      </c>
    </row>
    <row r="64" spans="1:1" hidden="1" x14ac:dyDescent="0.25">
      <c r="A64" s="449" t="s">
        <v>39</v>
      </c>
    </row>
    <row r="65" spans="1:1" hidden="1" x14ac:dyDescent="0.25">
      <c r="A65" s="449" t="s">
        <v>40</v>
      </c>
    </row>
    <row r="66" spans="1:1" hidden="1" x14ac:dyDescent="0.25">
      <c r="A66" s="449" t="s">
        <v>41</v>
      </c>
    </row>
    <row r="67" spans="1:1" hidden="1" x14ac:dyDescent="0.25">
      <c r="A67" s="449" t="s">
        <v>42</v>
      </c>
    </row>
    <row r="68" spans="1:1" hidden="1" x14ac:dyDescent="0.25">
      <c r="A68" s="449" t="s">
        <v>43</v>
      </c>
    </row>
    <row r="69" spans="1:1" hidden="1" x14ac:dyDescent="0.25">
      <c r="A69" s="449" t="s">
        <v>44</v>
      </c>
    </row>
    <row r="70" spans="1:1" hidden="1" x14ac:dyDescent="0.25">
      <c r="A70" s="449" t="s">
        <v>45</v>
      </c>
    </row>
    <row r="71" spans="1:1" hidden="1" x14ac:dyDescent="0.25">
      <c r="A71" s="449" t="s">
        <v>46</v>
      </c>
    </row>
    <row r="72" spans="1:1" hidden="1" x14ac:dyDescent="0.25">
      <c r="A72" s="449" t="s">
        <v>47</v>
      </c>
    </row>
    <row r="73" spans="1:1" hidden="1" x14ac:dyDescent="0.25">
      <c r="A73" s="449" t="s">
        <v>48</v>
      </c>
    </row>
    <row r="74" spans="1:1" hidden="1" x14ac:dyDescent="0.25">
      <c r="A74" s="449" t="s">
        <v>49</v>
      </c>
    </row>
    <row r="75" spans="1:1" hidden="1" x14ac:dyDescent="0.25">
      <c r="A75" s="449" t="s">
        <v>50</v>
      </c>
    </row>
    <row r="76" spans="1:1" hidden="1" x14ac:dyDescent="0.25">
      <c r="A76" s="449" t="s">
        <v>51</v>
      </c>
    </row>
    <row r="77" spans="1:1" hidden="1" x14ac:dyDescent="0.25">
      <c r="A77" s="449" t="s">
        <v>52</v>
      </c>
    </row>
    <row r="78" spans="1:1" hidden="1" x14ac:dyDescent="0.25">
      <c r="A78" s="449" t="s">
        <v>53</v>
      </c>
    </row>
    <row r="79" spans="1:1" hidden="1" x14ac:dyDescent="0.25">
      <c r="A79" s="449" t="s">
        <v>54</v>
      </c>
    </row>
    <row r="80" spans="1:1" hidden="1" x14ac:dyDescent="0.25">
      <c r="A80" s="449" t="s">
        <v>55</v>
      </c>
    </row>
    <row r="81" spans="1:1" hidden="1" x14ac:dyDescent="0.25">
      <c r="A81" s="449" t="s">
        <v>56</v>
      </c>
    </row>
    <row r="82" spans="1:1" hidden="1" x14ac:dyDescent="0.25">
      <c r="A82" s="449" t="s">
        <v>57</v>
      </c>
    </row>
    <row r="83" spans="1:1" hidden="1" x14ac:dyDescent="0.25">
      <c r="A83" s="449" t="s">
        <v>58</v>
      </c>
    </row>
    <row r="84" spans="1:1" hidden="1" x14ac:dyDescent="0.25">
      <c r="A84" s="449" t="s">
        <v>59</v>
      </c>
    </row>
    <row r="85" spans="1:1" hidden="1" x14ac:dyDescent="0.25">
      <c r="A85" s="449" t="s">
        <v>60</v>
      </c>
    </row>
    <row r="86" spans="1:1" hidden="1" x14ac:dyDescent="0.25">
      <c r="A86" s="449" t="s">
        <v>61</v>
      </c>
    </row>
    <row r="87" spans="1:1" hidden="1" x14ac:dyDescent="0.25">
      <c r="A87" s="449" t="s">
        <v>62</v>
      </c>
    </row>
    <row r="88" spans="1:1" hidden="1" x14ac:dyDescent="0.25">
      <c r="A88" s="449" t="s">
        <v>63</v>
      </c>
    </row>
    <row r="89" spans="1:1" hidden="1" x14ac:dyDescent="0.25">
      <c r="A89" s="449" t="s">
        <v>64</v>
      </c>
    </row>
    <row r="90" spans="1:1" hidden="1" x14ac:dyDescent="0.25">
      <c r="A90" s="449" t="s">
        <v>65</v>
      </c>
    </row>
    <row r="91" spans="1:1" hidden="1" x14ac:dyDescent="0.25">
      <c r="A91" s="449" t="s">
        <v>66</v>
      </c>
    </row>
    <row r="92" spans="1:1" hidden="1" x14ac:dyDescent="0.25">
      <c r="A92" s="449" t="s">
        <v>67</v>
      </c>
    </row>
    <row r="93" spans="1:1" hidden="1" x14ac:dyDescent="0.25"/>
    <row r="94" spans="1:1" hidden="1" x14ac:dyDescent="0.25"/>
    <row r="95" spans="1:1" hidden="1" x14ac:dyDescent="0.25"/>
  </sheetData>
  <mergeCells count="5">
    <mergeCell ref="B11:B12"/>
    <mergeCell ref="C11:I11"/>
    <mergeCell ref="C4:I4"/>
    <mergeCell ref="L1:N1"/>
    <mergeCell ref="B4:B5"/>
  </mergeCells>
  <dataValidations disablePrompts="1" count="1">
    <dataValidation type="list" allowBlank="1" showInputMessage="1" showErrorMessage="1" sqref="L65512:L65523 JH65512:JH65523 TD65512:TD65523 ACZ65512:ACZ65523 AMV65512:AMV65523 AWR65512:AWR65523 BGN65512:BGN65523 BQJ65512:BQJ65523 CAF65512:CAF65523 CKB65512:CKB65523 CTX65512:CTX65523 DDT65512:DDT65523 DNP65512:DNP65523 DXL65512:DXL65523 EHH65512:EHH65523 ERD65512:ERD65523 FAZ65512:FAZ65523 FKV65512:FKV65523 FUR65512:FUR65523 GEN65512:GEN65523 GOJ65512:GOJ65523 GYF65512:GYF65523 HIB65512:HIB65523 HRX65512:HRX65523 IBT65512:IBT65523 ILP65512:ILP65523 IVL65512:IVL65523 JFH65512:JFH65523 JPD65512:JPD65523 JYZ65512:JYZ65523 KIV65512:KIV65523 KSR65512:KSR65523 LCN65512:LCN65523 LMJ65512:LMJ65523 LWF65512:LWF65523 MGB65512:MGB65523 MPX65512:MPX65523 MZT65512:MZT65523 NJP65512:NJP65523 NTL65512:NTL65523 ODH65512:ODH65523 OND65512:OND65523 OWZ65512:OWZ65523 PGV65512:PGV65523 PQR65512:PQR65523 QAN65512:QAN65523 QKJ65512:QKJ65523 QUF65512:QUF65523 REB65512:REB65523 RNX65512:RNX65523 RXT65512:RXT65523 SHP65512:SHP65523 SRL65512:SRL65523 TBH65512:TBH65523 TLD65512:TLD65523 TUZ65512:TUZ65523 UEV65512:UEV65523 UOR65512:UOR65523 UYN65512:UYN65523 VIJ65512:VIJ65523 VSF65512:VSF65523 WCB65512:WCB65523 WLX65512:WLX65523 WVT65512:WVT65523 L131048:L131059 JH131048:JH131059 TD131048:TD131059 ACZ131048:ACZ131059 AMV131048:AMV131059 AWR131048:AWR131059 BGN131048:BGN131059 BQJ131048:BQJ131059 CAF131048:CAF131059 CKB131048:CKB131059 CTX131048:CTX131059 DDT131048:DDT131059 DNP131048:DNP131059 DXL131048:DXL131059 EHH131048:EHH131059 ERD131048:ERD131059 FAZ131048:FAZ131059 FKV131048:FKV131059 FUR131048:FUR131059 GEN131048:GEN131059 GOJ131048:GOJ131059 GYF131048:GYF131059 HIB131048:HIB131059 HRX131048:HRX131059 IBT131048:IBT131059 ILP131048:ILP131059 IVL131048:IVL131059 JFH131048:JFH131059 JPD131048:JPD131059 JYZ131048:JYZ131059 KIV131048:KIV131059 KSR131048:KSR131059 LCN131048:LCN131059 LMJ131048:LMJ131059 LWF131048:LWF131059 MGB131048:MGB131059 MPX131048:MPX131059 MZT131048:MZT131059 NJP131048:NJP131059 NTL131048:NTL131059 ODH131048:ODH131059 OND131048:OND131059 OWZ131048:OWZ131059 PGV131048:PGV131059 PQR131048:PQR131059 QAN131048:QAN131059 QKJ131048:QKJ131059 QUF131048:QUF131059 REB131048:REB131059 RNX131048:RNX131059 RXT131048:RXT131059 SHP131048:SHP131059 SRL131048:SRL131059 TBH131048:TBH131059 TLD131048:TLD131059 TUZ131048:TUZ131059 UEV131048:UEV131059 UOR131048:UOR131059 UYN131048:UYN131059 VIJ131048:VIJ131059 VSF131048:VSF131059 WCB131048:WCB131059 WLX131048:WLX131059 WVT131048:WVT131059 L196584:L196595 JH196584:JH196595 TD196584:TD196595 ACZ196584:ACZ196595 AMV196584:AMV196595 AWR196584:AWR196595 BGN196584:BGN196595 BQJ196584:BQJ196595 CAF196584:CAF196595 CKB196584:CKB196595 CTX196584:CTX196595 DDT196584:DDT196595 DNP196584:DNP196595 DXL196584:DXL196595 EHH196584:EHH196595 ERD196584:ERD196595 FAZ196584:FAZ196595 FKV196584:FKV196595 FUR196584:FUR196595 GEN196584:GEN196595 GOJ196584:GOJ196595 GYF196584:GYF196595 HIB196584:HIB196595 HRX196584:HRX196595 IBT196584:IBT196595 ILP196584:ILP196595 IVL196584:IVL196595 JFH196584:JFH196595 JPD196584:JPD196595 JYZ196584:JYZ196595 KIV196584:KIV196595 KSR196584:KSR196595 LCN196584:LCN196595 LMJ196584:LMJ196595 LWF196584:LWF196595 MGB196584:MGB196595 MPX196584:MPX196595 MZT196584:MZT196595 NJP196584:NJP196595 NTL196584:NTL196595 ODH196584:ODH196595 OND196584:OND196595 OWZ196584:OWZ196595 PGV196584:PGV196595 PQR196584:PQR196595 QAN196584:QAN196595 QKJ196584:QKJ196595 QUF196584:QUF196595 REB196584:REB196595 RNX196584:RNX196595 RXT196584:RXT196595 SHP196584:SHP196595 SRL196584:SRL196595 TBH196584:TBH196595 TLD196584:TLD196595 TUZ196584:TUZ196595 UEV196584:UEV196595 UOR196584:UOR196595 UYN196584:UYN196595 VIJ196584:VIJ196595 VSF196584:VSF196595 WCB196584:WCB196595 WLX196584:WLX196595 WVT196584:WVT196595 L262120:L262131 JH262120:JH262131 TD262120:TD262131 ACZ262120:ACZ262131 AMV262120:AMV262131 AWR262120:AWR262131 BGN262120:BGN262131 BQJ262120:BQJ262131 CAF262120:CAF262131 CKB262120:CKB262131 CTX262120:CTX262131 DDT262120:DDT262131 DNP262120:DNP262131 DXL262120:DXL262131 EHH262120:EHH262131 ERD262120:ERD262131 FAZ262120:FAZ262131 FKV262120:FKV262131 FUR262120:FUR262131 GEN262120:GEN262131 GOJ262120:GOJ262131 GYF262120:GYF262131 HIB262120:HIB262131 HRX262120:HRX262131 IBT262120:IBT262131 ILP262120:ILP262131 IVL262120:IVL262131 JFH262120:JFH262131 JPD262120:JPD262131 JYZ262120:JYZ262131 KIV262120:KIV262131 KSR262120:KSR262131 LCN262120:LCN262131 LMJ262120:LMJ262131 LWF262120:LWF262131 MGB262120:MGB262131 MPX262120:MPX262131 MZT262120:MZT262131 NJP262120:NJP262131 NTL262120:NTL262131 ODH262120:ODH262131 OND262120:OND262131 OWZ262120:OWZ262131 PGV262120:PGV262131 PQR262120:PQR262131 QAN262120:QAN262131 QKJ262120:QKJ262131 QUF262120:QUF262131 REB262120:REB262131 RNX262120:RNX262131 RXT262120:RXT262131 SHP262120:SHP262131 SRL262120:SRL262131 TBH262120:TBH262131 TLD262120:TLD262131 TUZ262120:TUZ262131 UEV262120:UEV262131 UOR262120:UOR262131 UYN262120:UYN262131 VIJ262120:VIJ262131 VSF262120:VSF262131 WCB262120:WCB262131 WLX262120:WLX262131 WVT262120:WVT262131 L327656:L327667 JH327656:JH327667 TD327656:TD327667 ACZ327656:ACZ327667 AMV327656:AMV327667 AWR327656:AWR327667 BGN327656:BGN327667 BQJ327656:BQJ327667 CAF327656:CAF327667 CKB327656:CKB327667 CTX327656:CTX327667 DDT327656:DDT327667 DNP327656:DNP327667 DXL327656:DXL327667 EHH327656:EHH327667 ERD327656:ERD327667 FAZ327656:FAZ327667 FKV327656:FKV327667 FUR327656:FUR327667 GEN327656:GEN327667 GOJ327656:GOJ327667 GYF327656:GYF327667 HIB327656:HIB327667 HRX327656:HRX327667 IBT327656:IBT327667 ILP327656:ILP327667 IVL327656:IVL327667 JFH327656:JFH327667 JPD327656:JPD327667 JYZ327656:JYZ327667 KIV327656:KIV327667 KSR327656:KSR327667 LCN327656:LCN327667 LMJ327656:LMJ327667 LWF327656:LWF327667 MGB327656:MGB327667 MPX327656:MPX327667 MZT327656:MZT327667 NJP327656:NJP327667 NTL327656:NTL327667 ODH327656:ODH327667 OND327656:OND327667 OWZ327656:OWZ327667 PGV327656:PGV327667 PQR327656:PQR327667 QAN327656:QAN327667 QKJ327656:QKJ327667 QUF327656:QUF327667 REB327656:REB327667 RNX327656:RNX327667 RXT327656:RXT327667 SHP327656:SHP327667 SRL327656:SRL327667 TBH327656:TBH327667 TLD327656:TLD327667 TUZ327656:TUZ327667 UEV327656:UEV327667 UOR327656:UOR327667 UYN327656:UYN327667 VIJ327656:VIJ327667 VSF327656:VSF327667 WCB327656:WCB327667 WLX327656:WLX327667 WVT327656:WVT327667 L393192:L393203 JH393192:JH393203 TD393192:TD393203 ACZ393192:ACZ393203 AMV393192:AMV393203 AWR393192:AWR393203 BGN393192:BGN393203 BQJ393192:BQJ393203 CAF393192:CAF393203 CKB393192:CKB393203 CTX393192:CTX393203 DDT393192:DDT393203 DNP393192:DNP393203 DXL393192:DXL393203 EHH393192:EHH393203 ERD393192:ERD393203 FAZ393192:FAZ393203 FKV393192:FKV393203 FUR393192:FUR393203 GEN393192:GEN393203 GOJ393192:GOJ393203 GYF393192:GYF393203 HIB393192:HIB393203 HRX393192:HRX393203 IBT393192:IBT393203 ILP393192:ILP393203 IVL393192:IVL393203 JFH393192:JFH393203 JPD393192:JPD393203 JYZ393192:JYZ393203 KIV393192:KIV393203 KSR393192:KSR393203 LCN393192:LCN393203 LMJ393192:LMJ393203 LWF393192:LWF393203 MGB393192:MGB393203 MPX393192:MPX393203 MZT393192:MZT393203 NJP393192:NJP393203 NTL393192:NTL393203 ODH393192:ODH393203 OND393192:OND393203 OWZ393192:OWZ393203 PGV393192:PGV393203 PQR393192:PQR393203 QAN393192:QAN393203 QKJ393192:QKJ393203 QUF393192:QUF393203 REB393192:REB393203 RNX393192:RNX393203 RXT393192:RXT393203 SHP393192:SHP393203 SRL393192:SRL393203 TBH393192:TBH393203 TLD393192:TLD393203 TUZ393192:TUZ393203 UEV393192:UEV393203 UOR393192:UOR393203 UYN393192:UYN393203 VIJ393192:VIJ393203 VSF393192:VSF393203 WCB393192:WCB393203 WLX393192:WLX393203 WVT393192:WVT393203 L458728:L458739 JH458728:JH458739 TD458728:TD458739 ACZ458728:ACZ458739 AMV458728:AMV458739 AWR458728:AWR458739 BGN458728:BGN458739 BQJ458728:BQJ458739 CAF458728:CAF458739 CKB458728:CKB458739 CTX458728:CTX458739 DDT458728:DDT458739 DNP458728:DNP458739 DXL458728:DXL458739 EHH458728:EHH458739 ERD458728:ERD458739 FAZ458728:FAZ458739 FKV458728:FKV458739 FUR458728:FUR458739 GEN458728:GEN458739 GOJ458728:GOJ458739 GYF458728:GYF458739 HIB458728:HIB458739 HRX458728:HRX458739 IBT458728:IBT458739 ILP458728:ILP458739 IVL458728:IVL458739 JFH458728:JFH458739 JPD458728:JPD458739 JYZ458728:JYZ458739 KIV458728:KIV458739 KSR458728:KSR458739 LCN458728:LCN458739 LMJ458728:LMJ458739 LWF458728:LWF458739 MGB458728:MGB458739 MPX458728:MPX458739 MZT458728:MZT458739 NJP458728:NJP458739 NTL458728:NTL458739 ODH458728:ODH458739 OND458728:OND458739 OWZ458728:OWZ458739 PGV458728:PGV458739 PQR458728:PQR458739 QAN458728:QAN458739 QKJ458728:QKJ458739 QUF458728:QUF458739 REB458728:REB458739 RNX458728:RNX458739 RXT458728:RXT458739 SHP458728:SHP458739 SRL458728:SRL458739 TBH458728:TBH458739 TLD458728:TLD458739 TUZ458728:TUZ458739 UEV458728:UEV458739 UOR458728:UOR458739 UYN458728:UYN458739 VIJ458728:VIJ458739 VSF458728:VSF458739 WCB458728:WCB458739 WLX458728:WLX458739 WVT458728:WVT458739 L524264:L524275 JH524264:JH524275 TD524264:TD524275 ACZ524264:ACZ524275 AMV524264:AMV524275 AWR524264:AWR524275 BGN524264:BGN524275 BQJ524264:BQJ524275 CAF524264:CAF524275 CKB524264:CKB524275 CTX524264:CTX524275 DDT524264:DDT524275 DNP524264:DNP524275 DXL524264:DXL524275 EHH524264:EHH524275 ERD524264:ERD524275 FAZ524264:FAZ524275 FKV524264:FKV524275 FUR524264:FUR524275 GEN524264:GEN524275 GOJ524264:GOJ524275 GYF524264:GYF524275 HIB524264:HIB524275 HRX524264:HRX524275 IBT524264:IBT524275 ILP524264:ILP524275 IVL524264:IVL524275 JFH524264:JFH524275 JPD524264:JPD524275 JYZ524264:JYZ524275 KIV524264:KIV524275 KSR524264:KSR524275 LCN524264:LCN524275 LMJ524264:LMJ524275 LWF524264:LWF524275 MGB524264:MGB524275 MPX524264:MPX524275 MZT524264:MZT524275 NJP524264:NJP524275 NTL524264:NTL524275 ODH524264:ODH524275 OND524264:OND524275 OWZ524264:OWZ524275 PGV524264:PGV524275 PQR524264:PQR524275 QAN524264:QAN524275 QKJ524264:QKJ524275 QUF524264:QUF524275 REB524264:REB524275 RNX524264:RNX524275 RXT524264:RXT524275 SHP524264:SHP524275 SRL524264:SRL524275 TBH524264:TBH524275 TLD524264:TLD524275 TUZ524264:TUZ524275 UEV524264:UEV524275 UOR524264:UOR524275 UYN524264:UYN524275 VIJ524264:VIJ524275 VSF524264:VSF524275 WCB524264:WCB524275 WLX524264:WLX524275 WVT524264:WVT524275 L589800:L589811 JH589800:JH589811 TD589800:TD589811 ACZ589800:ACZ589811 AMV589800:AMV589811 AWR589800:AWR589811 BGN589800:BGN589811 BQJ589800:BQJ589811 CAF589800:CAF589811 CKB589800:CKB589811 CTX589800:CTX589811 DDT589800:DDT589811 DNP589800:DNP589811 DXL589800:DXL589811 EHH589800:EHH589811 ERD589800:ERD589811 FAZ589800:FAZ589811 FKV589800:FKV589811 FUR589800:FUR589811 GEN589800:GEN589811 GOJ589800:GOJ589811 GYF589800:GYF589811 HIB589800:HIB589811 HRX589800:HRX589811 IBT589800:IBT589811 ILP589800:ILP589811 IVL589800:IVL589811 JFH589800:JFH589811 JPD589800:JPD589811 JYZ589800:JYZ589811 KIV589800:KIV589811 KSR589800:KSR589811 LCN589800:LCN589811 LMJ589800:LMJ589811 LWF589800:LWF589811 MGB589800:MGB589811 MPX589800:MPX589811 MZT589800:MZT589811 NJP589800:NJP589811 NTL589800:NTL589811 ODH589800:ODH589811 OND589800:OND589811 OWZ589800:OWZ589811 PGV589800:PGV589811 PQR589800:PQR589811 QAN589800:QAN589811 QKJ589800:QKJ589811 QUF589800:QUF589811 REB589800:REB589811 RNX589800:RNX589811 RXT589800:RXT589811 SHP589800:SHP589811 SRL589800:SRL589811 TBH589800:TBH589811 TLD589800:TLD589811 TUZ589800:TUZ589811 UEV589800:UEV589811 UOR589800:UOR589811 UYN589800:UYN589811 VIJ589800:VIJ589811 VSF589800:VSF589811 WCB589800:WCB589811 WLX589800:WLX589811 WVT589800:WVT589811 L655336:L655347 JH655336:JH655347 TD655336:TD655347 ACZ655336:ACZ655347 AMV655336:AMV655347 AWR655336:AWR655347 BGN655336:BGN655347 BQJ655336:BQJ655347 CAF655336:CAF655347 CKB655336:CKB655347 CTX655336:CTX655347 DDT655336:DDT655347 DNP655336:DNP655347 DXL655336:DXL655347 EHH655336:EHH655347 ERD655336:ERD655347 FAZ655336:FAZ655347 FKV655336:FKV655347 FUR655336:FUR655347 GEN655336:GEN655347 GOJ655336:GOJ655347 GYF655336:GYF655347 HIB655336:HIB655347 HRX655336:HRX655347 IBT655336:IBT655347 ILP655336:ILP655347 IVL655336:IVL655347 JFH655336:JFH655347 JPD655336:JPD655347 JYZ655336:JYZ655347 KIV655336:KIV655347 KSR655336:KSR655347 LCN655336:LCN655347 LMJ655336:LMJ655347 LWF655336:LWF655347 MGB655336:MGB655347 MPX655336:MPX655347 MZT655336:MZT655347 NJP655336:NJP655347 NTL655336:NTL655347 ODH655336:ODH655347 OND655336:OND655347 OWZ655336:OWZ655347 PGV655336:PGV655347 PQR655336:PQR655347 QAN655336:QAN655347 QKJ655336:QKJ655347 QUF655336:QUF655347 REB655336:REB655347 RNX655336:RNX655347 RXT655336:RXT655347 SHP655336:SHP655347 SRL655336:SRL655347 TBH655336:TBH655347 TLD655336:TLD655347 TUZ655336:TUZ655347 UEV655336:UEV655347 UOR655336:UOR655347 UYN655336:UYN655347 VIJ655336:VIJ655347 VSF655336:VSF655347 WCB655336:WCB655347 WLX655336:WLX655347 WVT655336:WVT655347 L720872:L720883 JH720872:JH720883 TD720872:TD720883 ACZ720872:ACZ720883 AMV720872:AMV720883 AWR720872:AWR720883 BGN720872:BGN720883 BQJ720872:BQJ720883 CAF720872:CAF720883 CKB720872:CKB720883 CTX720872:CTX720883 DDT720872:DDT720883 DNP720872:DNP720883 DXL720872:DXL720883 EHH720872:EHH720883 ERD720872:ERD720883 FAZ720872:FAZ720883 FKV720872:FKV720883 FUR720872:FUR720883 GEN720872:GEN720883 GOJ720872:GOJ720883 GYF720872:GYF720883 HIB720872:HIB720883 HRX720872:HRX720883 IBT720872:IBT720883 ILP720872:ILP720883 IVL720872:IVL720883 JFH720872:JFH720883 JPD720872:JPD720883 JYZ720872:JYZ720883 KIV720872:KIV720883 KSR720872:KSR720883 LCN720872:LCN720883 LMJ720872:LMJ720883 LWF720872:LWF720883 MGB720872:MGB720883 MPX720872:MPX720883 MZT720872:MZT720883 NJP720872:NJP720883 NTL720872:NTL720883 ODH720872:ODH720883 OND720872:OND720883 OWZ720872:OWZ720883 PGV720872:PGV720883 PQR720872:PQR720883 QAN720872:QAN720883 QKJ720872:QKJ720883 QUF720872:QUF720883 REB720872:REB720883 RNX720872:RNX720883 RXT720872:RXT720883 SHP720872:SHP720883 SRL720872:SRL720883 TBH720872:TBH720883 TLD720872:TLD720883 TUZ720872:TUZ720883 UEV720872:UEV720883 UOR720872:UOR720883 UYN720872:UYN720883 VIJ720872:VIJ720883 VSF720872:VSF720883 WCB720872:WCB720883 WLX720872:WLX720883 WVT720872:WVT720883 L786408:L786419 JH786408:JH786419 TD786408:TD786419 ACZ786408:ACZ786419 AMV786408:AMV786419 AWR786408:AWR786419 BGN786408:BGN786419 BQJ786408:BQJ786419 CAF786408:CAF786419 CKB786408:CKB786419 CTX786408:CTX786419 DDT786408:DDT786419 DNP786408:DNP786419 DXL786408:DXL786419 EHH786408:EHH786419 ERD786408:ERD786419 FAZ786408:FAZ786419 FKV786408:FKV786419 FUR786408:FUR786419 GEN786408:GEN786419 GOJ786408:GOJ786419 GYF786408:GYF786419 HIB786408:HIB786419 HRX786408:HRX786419 IBT786408:IBT786419 ILP786408:ILP786419 IVL786408:IVL786419 JFH786408:JFH786419 JPD786408:JPD786419 JYZ786408:JYZ786419 KIV786408:KIV786419 KSR786408:KSR786419 LCN786408:LCN786419 LMJ786408:LMJ786419 LWF786408:LWF786419 MGB786408:MGB786419 MPX786408:MPX786419 MZT786408:MZT786419 NJP786408:NJP786419 NTL786408:NTL786419 ODH786408:ODH786419 OND786408:OND786419 OWZ786408:OWZ786419 PGV786408:PGV786419 PQR786408:PQR786419 QAN786408:QAN786419 QKJ786408:QKJ786419 QUF786408:QUF786419 REB786408:REB786419 RNX786408:RNX786419 RXT786408:RXT786419 SHP786408:SHP786419 SRL786408:SRL786419 TBH786408:TBH786419 TLD786408:TLD786419 TUZ786408:TUZ786419 UEV786408:UEV786419 UOR786408:UOR786419 UYN786408:UYN786419 VIJ786408:VIJ786419 VSF786408:VSF786419 WCB786408:WCB786419 WLX786408:WLX786419 WVT786408:WVT786419 L851944:L851955 JH851944:JH851955 TD851944:TD851955 ACZ851944:ACZ851955 AMV851944:AMV851955 AWR851944:AWR851955 BGN851944:BGN851955 BQJ851944:BQJ851955 CAF851944:CAF851955 CKB851944:CKB851955 CTX851944:CTX851955 DDT851944:DDT851955 DNP851944:DNP851955 DXL851944:DXL851955 EHH851944:EHH851955 ERD851944:ERD851955 FAZ851944:FAZ851955 FKV851944:FKV851955 FUR851944:FUR851955 GEN851944:GEN851955 GOJ851944:GOJ851955 GYF851944:GYF851955 HIB851944:HIB851955 HRX851944:HRX851955 IBT851944:IBT851955 ILP851944:ILP851955 IVL851944:IVL851955 JFH851944:JFH851955 JPD851944:JPD851955 JYZ851944:JYZ851955 KIV851944:KIV851955 KSR851944:KSR851955 LCN851944:LCN851955 LMJ851944:LMJ851955 LWF851944:LWF851955 MGB851944:MGB851955 MPX851944:MPX851955 MZT851944:MZT851955 NJP851944:NJP851955 NTL851944:NTL851955 ODH851944:ODH851955 OND851944:OND851955 OWZ851944:OWZ851955 PGV851944:PGV851955 PQR851944:PQR851955 QAN851944:QAN851955 QKJ851944:QKJ851955 QUF851944:QUF851955 REB851944:REB851955 RNX851944:RNX851955 RXT851944:RXT851955 SHP851944:SHP851955 SRL851944:SRL851955 TBH851944:TBH851955 TLD851944:TLD851955 TUZ851944:TUZ851955 UEV851944:UEV851955 UOR851944:UOR851955 UYN851944:UYN851955 VIJ851944:VIJ851955 VSF851944:VSF851955 WCB851944:WCB851955 WLX851944:WLX851955 WVT851944:WVT851955 L917480:L917491 JH917480:JH917491 TD917480:TD917491 ACZ917480:ACZ917491 AMV917480:AMV917491 AWR917480:AWR917491 BGN917480:BGN917491 BQJ917480:BQJ917491 CAF917480:CAF917491 CKB917480:CKB917491 CTX917480:CTX917491 DDT917480:DDT917491 DNP917480:DNP917491 DXL917480:DXL917491 EHH917480:EHH917491 ERD917480:ERD917491 FAZ917480:FAZ917491 FKV917480:FKV917491 FUR917480:FUR917491 GEN917480:GEN917491 GOJ917480:GOJ917491 GYF917480:GYF917491 HIB917480:HIB917491 HRX917480:HRX917491 IBT917480:IBT917491 ILP917480:ILP917491 IVL917480:IVL917491 JFH917480:JFH917491 JPD917480:JPD917491 JYZ917480:JYZ917491 KIV917480:KIV917491 KSR917480:KSR917491 LCN917480:LCN917491 LMJ917480:LMJ917491 LWF917480:LWF917491 MGB917480:MGB917491 MPX917480:MPX917491 MZT917480:MZT917491 NJP917480:NJP917491 NTL917480:NTL917491 ODH917480:ODH917491 OND917480:OND917491 OWZ917480:OWZ917491 PGV917480:PGV917491 PQR917480:PQR917491 QAN917480:QAN917491 QKJ917480:QKJ917491 QUF917480:QUF917491 REB917480:REB917491 RNX917480:RNX917491 RXT917480:RXT917491 SHP917480:SHP917491 SRL917480:SRL917491 TBH917480:TBH917491 TLD917480:TLD917491 TUZ917480:TUZ917491 UEV917480:UEV917491 UOR917480:UOR917491 UYN917480:UYN917491 VIJ917480:VIJ917491 VSF917480:VSF917491 WCB917480:WCB917491 WLX917480:WLX917491 WVT917480:WVT917491 L983016:L983027 JH983016:JH983027 TD983016:TD983027 ACZ983016:ACZ983027 AMV983016:AMV983027 AWR983016:AWR983027 BGN983016:BGN983027 BQJ983016:BQJ983027 CAF983016:CAF983027 CKB983016:CKB983027 CTX983016:CTX983027 DDT983016:DDT983027 DNP983016:DNP983027 DXL983016:DXL983027 EHH983016:EHH983027 ERD983016:ERD983027 FAZ983016:FAZ983027 FKV983016:FKV983027 FUR983016:FUR983027 GEN983016:GEN983027 GOJ983016:GOJ983027 GYF983016:GYF983027 HIB983016:HIB983027 HRX983016:HRX983027 IBT983016:IBT983027 ILP983016:ILP983027 IVL983016:IVL983027 JFH983016:JFH983027 JPD983016:JPD983027 JYZ983016:JYZ983027 KIV983016:KIV983027 KSR983016:KSR983027 LCN983016:LCN983027 LMJ983016:LMJ983027 LWF983016:LWF983027 MGB983016:MGB983027 MPX983016:MPX983027 MZT983016:MZT983027 NJP983016:NJP983027 NTL983016:NTL983027 ODH983016:ODH983027 OND983016:OND983027 OWZ983016:OWZ983027 PGV983016:PGV983027 PQR983016:PQR983027 QAN983016:QAN983027 QKJ983016:QKJ983027 QUF983016:QUF983027 REB983016:REB983027 RNX983016:RNX983027 RXT983016:RXT983027 SHP983016:SHP983027 SRL983016:SRL983027 TBH983016:TBH983027 TLD983016:TLD983027 TUZ983016:TUZ983027 UEV983016:UEV983027 UOR983016:UOR983027 UYN983016:UYN983027 VIJ983016:VIJ983027 VSF983016:VSF983027 WCB983016:WCB983027 WLX983016:WLX983027 WVT983016:WVT983027 L1048552:L1048576 JH1048552:JH1048576 TD1048552:TD1048576 ACZ1048552:ACZ1048576 AMV1048552:AMV1048576 AWR1048552:AWR1048576 BGN1048552:BGN1048576 BQJ1048552:BQJ1048576 CAF1048552:CAF1048576 CKB1048552:CKB1048576 CTX1048552:CTX1048576 DDT1048552:DDT1048576 DNP1048552:DNP1048576 DXL1048552:DXL1048576 EHH1048552:EHH1048576 ERD1048552:ERD1048576 FAZ1048552:FAZ1048576 FKV1048552:FKV1048576 FUR1048552:FUR1048576 GEN1048552:GEN1048576 GOJ1048552:GOJ1048576 GYF1048552:GYF1048576 HIB1048552:HIB1048576 HRX1048552:HRX1048576 IBT1048552:IBT1048576 ILP1048552:ILP1048576 IVL1048552:IVL1048576 JFH1048552:JFH1048576 JPD1048552:JPD1048576 JYZ1048552:JYZ1048576 KIV1048552:KIV1048576 KSR1048552:KSR1048576 LCN1048552:LCN1048576 LMJ1048552:LMJ1048576 LWF1048552:LWF1048576 MGB1048552:MGB1048576 MPX1048552:MPX1048576 MZT1048552:MZT1048576 NJP1048552:NJP1048576 NTL1048552:NTL1048576 ODH1048552:ODH1048576 OND1048552:OND1048576 OWZ1048552:OWZ1048576 PGV1048552:PGV1048576 PQR1048552:PQR1048576 QAN1048552:QAN1048576 QKJ1048552:QKJ1048576 QUF1048552:QUF1048576 REB1048552:REB1048576 RNX1048552:RNX1048576 RXT1048552:RXT1048576 SHP1048552:SHP1048576 SRL1048552:SRL1048576 TBH1048552:TBH1048576 TLD1048552:TLD1048576 TUZ1048552:TUZ1048576 UEV1048552:UEV1048576 UOR1048552:UOR1048576 UYN1048552:UYN1048576 VIJ1048552:VIJ1048576 VSF1048552:VSF1048576 WCB1048552:WCB1048576 WLX1048552:WLX1048576 WVT1048552:WVT1048576 L1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H65526 JD65526 SZ65526 ACV65526 AMR65526 AWN65526 BGJ65526 BQF65526 CAB65526 CJX65526 CTT65526 DDP65526 DNL65526 DXH65526 EHD65526 EQZ65526 FAV65526 FKR65526 FUN65526 GEJ65526 GOF65526 GYB65526 HHX65526 HRT65526 IBP65526 ILL65526 IVH65526 JFD65526 JOZ65526 JYV65526 KIR65526 KSN65526 LCJ65526 LMF65526 LWB65526 MFX65526 MPT65526 MZP65526 NJL65526 NTH65526 ODD65526 OMZ65526 OWV65526 PGR65526 PQN65526 QAJ65526 QKF65526 QUB65526 RDX65526 RNT65526 RXP65526 SHL65526 SRH65526 TBD65526 TKZ65526 TUV65526 UER65526 UON65526 UYJ65526 VIF65526 VSB65526 WBX65526 WLT65526 WVP65526 H131062 JD131062 SZ131062 ACV131062 AMR131062 AWN131062 BGJ131062 BQF131062 CAB131062 CJX131062 CTT131062 DDP131062 DNL131062 DXH131062 EHD131062 EQZ131062 FAV131062 FKR131062 FUN131062 GEJ131062 GOF131062 GYB131062 HHX131062 HRT131062 IBP131062 ILL131062 IVH131062 JFD131062 JOZ131062 JYV131062 KIR131062 KSN131062 LCJ131062 LMF131062 LWB131062 MFX131062 MPT131062 MZP131062 NJL131062 NTH131062 ODD131062 OMZ131062 OWV131062 PGR131062 PQN131062 QAJ131062 QKF131062 QUB131062 RDX131062 RNT131062 RXP131062 SHL131062 SRH131062 TBD131062 TKZ131062 TUV131062 UER131062 UON131062 UYJ131062 VIF131062 VSB131062 WBX131062 WLT131062 WVP131062 H196598 JD196598 SZ196598 ACV196598 AMR196598 AWN196598 BGJ196598 BQF196598 CAB196598 CJX196598 CTT196598 DDP196598 DNL196598 DXH196598 EHD196598 EQZ196598 FAV196598 FKR196598 FUN196598 GEJ196598 GOF196598 GYB196598 HHX196598 HRT196598 IBP196598 ILL196598 IVH196598 JFD196598 JOZ196598 JYV196598 KIR196598 KSN196598 LCJ196598 LMF196598 LWB196598 MFX196598 MPT196598 MZP196598 NJL196598 NTH196598 ODD196598 OMZ196598 OWV196598 PGR196598 PQN196598 QAJ196598 QKF196598 QUB196598 RDX196598 RNT196598 RXP196598 SHL196598 SRH196598 TBD196598 TKZ196598 TUV196598 UER196598 UON196598 UYJ196598 VIF196598 VSB196598 WBX196598 WLT196598 WVP196598 H262134 JD262134 SZ262134 ACV262134 AMR262134 AWN262134 BGJ262134 BQF262134 CAB262134 CJX262134 CTT262134 DDP262134 DNL262134 DXH262134 EHD262134 EQZ262134 FAV262134 FKR262134 FUN262134 GEJ262134 GOF262134 GYB262134 HHX262134 HRT262134 IBP262134 ILL262134 IVH262134 JFD262134 JOZ262134 JYV262134 KIR262134 KSN262134 LCJ262134 LMF262134 LWB262134 MFX262134 MPT262134 MZP262134 NJL262134 NTH262134 ODD262134 OMZ262134 OWV262134 PGR262134 PQN262134 QAJ262134 QKF262134 QUB262134 RDX262134 RNT262134 RXP262134 SHL262134 SRH262134 TBD262134 TKZ262134 TUV262134 UER262134 UON262134 UYJ262134 VIF262134 VSB262134 WBX262134 WLT262134 WVP262134 H327670 JD327670 SZ327670 ACV327670 AMR327670 AWN327670 BGJ327670 BQF327670 CAB327670 CJX327670 CTT327670 DDP327670 DNL327670 DXH327670 EHD327670 EQZ327670 FAV327670 FKR327670 FUN327670 GEJ327670 GOF327670 GYB327670 HHX327670 HRT327670 IBP327670 ILL327670 IVH327670 JFD327670 JOZ327670 JYV327670 KIR327670 KSN327670 LCJ327670 LMF327670 LWB327670 MFX327670 MPT327670 MZP327670 NJL327670 NTH327670 ODD327670 OMZ327670 OWV327670 PGR327670 PQN327670 QAJ327670 QKF327670 QUB327670 RDX327670 RNT327670 RXP327670 SHL327670 SRH327670 TBD327670 TKZ327670 TUV327670 UER327670 UON327670 UYJ327670 VIF327670 VSB327670 WBX327670 WLT327670 WVP327670 H393206 JD393206 SZ393206 ACV393206 AMR393206 AWN393206 BGJ393206 BQF393206 CAB393206 CJX393206 CTT393206 DDP393206 DNL393206 DXH393206 EHD393206 EQZ393206 FAV393206 FKR393206 FUN393206 GEJ393206 GOF393206 GYB393206 HHX393206 HRT393206 IBP393206 ILL393206 IVH393206 JFD393206 JOZ393206 JYV393206 KIR393206 KSN393206 LCJ393206 LMF393206 LWB393206 MFX393206 MPT393206 MZP393206 NJL393206 NTH393206 ODD393206 OMZ393206 OWV393206 PGR393206 PQN393206 QAJ393206 QKF393206 QUB393206 RDX393206 RNT393206 RXP393206 SHL393206 SRH393206 TBD393206 TKZ393206 TUV393206 UER393206 UON393206 UYJ393206 VIF393206 VSB393206 WBX393206 WLT393206 WVP393206 H458742 JD458742 SZ458742 ACV458742 AMR458742 AWN458742 BGJ458742 BQF458742 CAB458742 CJX458742 CTT458742 DDP458742 DNL458742 DXH458742 EHD458742 EQZ458742 FAV458742 FKR458742 FUN458742 GEJ458742 GOF458742 GYB458742 HHX458742 HRT458742 IBP458742 ILL458742 IVH458742 JFD458742 JOZ458742 JYV458742 KIR458742 KSN458742 LCJ458742 LMF458742 LWB458742 MFX458742 MPT458742 MZP458742 NJL458742 NTH458742 ODD458742 OMZ458742 OWV458742 PGR458742 PQN458742 QAJ458742 QKF458742 QUB458742 RDX458742 RNT458742 RXP458742 SHL458742 SRH458742 TBD458742 TKZ458742 TUV458742 UER458742 UON458742 UYJ458742 VIF458742 VSB458742 WBX458742 WLT458742 WVP458742 H524278 JD524278 SZ524278 ACV524278 AMR524278 AWN524278 BGJ524278 BQF524278 CAB524278 CJX524278 CTT524278 DDP524278 DNL524278 DXH524278 EHD524278 EQZ524278 FAV524278 FKR524278 FUN524278 GEJ524278 GOF524278 GYB524278 HHX524278 HRT524278 IBP524278 ILL524278 IVH524278 JFD524278 JOZ524278 JYV524278 KIR524278 KSN524278 LCJ524278 LMF524278 LWB524278 MFX524278 MPT524278 MZP524278 NJL524278 NTH524278 ODD524278 OMZ524278 OWV524278 PGR524278 PQN524278 QAJ524278 QKF524278 QUB524278 RDX524278 RNT524278 RXP524278 SHL524278 SRH524278 TBD524278 TKZ524278 TUV524278 UER524278 UON524278 UYJ524278 VIF524278 VSB524278 WBX524278 WLT524278 WVP524278 H589814 JD589814 SZ589814 ACV589814 AMR589814 AWN589814 BGJ589814 BQF589814 CAB589814 CJX589814 CTT589814 DDP589814 DNL589814 DXH589814 EHD589814 EQZ589814 FAV589814 FKR589814 FUN589814 GEJ589814 GOF589814 GYB589814 HHX589814 HRT589814 IBP589814 ILL589814 IVH589814 JFD589814 JOZ589814 JYV589814 KIR589814 KSN589814 LCJ589814 LMF589814 LWB589814 MFX589814 MPT589814 MZP589814 NJL589814 NTH589814 ODD589814 OMZ589814 OWV589814 PGR589814 PQN589814 QAJ589814 QKF589814 QUB589814 RDX589814 RNT589814 RXP589814 SHL589814 SRH589814 TBD589814 TKZ589814 TUV589814 UER589814 UON589814 UYJ589814 VIF589814 VSB589814 WBX589814 WLT589814 WVP589814 H655350 JD655350 SZ655350 ACV655350 AMR655350 AWN655350 BGJ655350 BQF655350 CAB655350 CJX655350 CTT655350 DDP655350 DNL655350 DXH655350 EHD655350 EQZ655350 FAV655350 FKR655350 FUN655350 GEJ655350 GOF655350 GYB655350 HHX655350 HRT655350 IBP655350 ILL655350 IVH655350 JFD655350 JOZ655350 JYV655350 KIR655350 KSN655350 LCJ655350 LMF655350 LWB655350 MFX655350 MPT655350 MZP655350 NJL655350 NTH655350 ODD655350 OMZ655350 OWV655350 PGR655350 PQN655350 QAJ655350 QKF655350 QUB655350 RDX655350 RNT655350 RXP655350 SHL655350 SRH655350 TBD655350 TKZ655350 TUV655350 UER655350 UON655350 UYJ655350 VIF655350 VSB655350 WBX655350 WLT655350 WVP655350 H720886 JD720886 SZ720886 ACV720886 AMR720886 AWN720886 BGJ720886 BQF720886 CAB720886 CJX720886 CTT720886 DDP720886 DNL720886 DXH720886 EHD720886 EQZ720886 FAV720886 FKR720886 FUN720886 GEJ720886 GOF720886 GYB720886 HHX720886 HRT720886 IBP720886 ILL720886 IVH720886 JFD720886 JOZ720886 JYV720886 KIR720886 KSN720886 LCJ720886 LMF720886 LWB720886 MFX720886 MPT720886 MZP720886 NJL720886 NTH720886 ODD720886 OMZ720886 OWV720886 PGR720886 PQN720886 QAJ720886 QKF720886 QUB720886 RDX720886 RNT720886 RXP720886 SHL720886 SRH720886 TBD720886 TKZ720886 TUV720886 UER720886 UON720886 UYJ720886 VIF720886 VSB720886 WBX720886 WLT720886 WVP720886 H786422 JD786422 SZ786422 ACV786422 AMR786422 AWN786422 BGJ786422 BQF786422 CAB786422 CJX786422 CTT786422 DDP786422 DNL786422 DXH786422 EHD786422 EQZ786422 FAV786422 FKR786422 FUN786422 GEJ786422 GOF786422 GYB786422 HHX786422 HRT786422 IBP786422 ILL786422 IVH786422 JFD786422 JOZ786422 JYV786422 KIR786422 KSN786422 LCJ786422 LMF786422 LWB786422 MFX786422 MPT786422 MZP786422 NJL786422 NTH786422 ODD786422 OMZ786422 OWV786422 PGR786422 PQN786422 QAJ786422 QKF786422 QUB786422 RDX786422 RNT786422 RXP786422 SHL786422 SRH786422 TBD786422 TKZ786422 TUV786422 UER786422 UON786422 UYJ786422 VIF786422 VSB786422 WBX786422 WLT786422 WVP786422 H851958 JD851958 SZ851958 ACV851958 AMR851958 AWN851958 BGJ851958 BQF851958 CAB851958 CJX851958 CTT851958 DDP851958 DNL851958 DXH851958 EHD851958 EQZ851958 FAV851958 FKR851958 FUN851958 GEJ851958 GOF851958 GYB851958 HHX851958 HRT851958 IBP851958 ILL851958 IVH851958 JFD851958 JOZ851958 JYV851958 KIR851958 KSN851958 LCJ851958 LMF851958 LWB851958 MFX851958 MPT851958 MZP851958 NJL851958 NTH851958 ODD851958 OMZ851958 OWV851958 PGR851958 PQN851958 QAJ851958 QKF851958 QUB851958 RDX851958 RNT851958 RXP851958 SHL851958 SRH851958 TBD851958 TKZ851958 TUV851958 UER851958 UON851958 UYJ851958 VIF851958 VSB851958 WBX851958 WLT851958 WVP851958 H917494 JD917494 SZ917494 ACV917494 AMR917494 AWN917494 BGJ917494 BQF917494 CAB917494 CJX917494 CTT917494 DDP917494 DNL917494 DXH917494 EHD917494 EQZ917494 FAV917494 FKR917494 FUN917494 GEJ917494 GOF917494 GYB917494 HHX917494 HRT917494 IBP917494 ILL917494 IVH917494 JFD917494 JOZ917494 JYV917494 KIR917494 KSN917494 LCJ917494 LMF917494 LWB917494 MFX917494 MPT917494 MZP917494 NJL917494 NTH917494 ODD917494 OMZ917494 OWV917494 PGR917494 PQN917494 QAJ917494 QKF917494 QUB917494 RDX917494 RNT917494 RXP917494 SHL917494 SRH917494 TBD917494 TKZ917494 TUV917494 UER917494 UON917494 UYJ917494 VIF917494 VSB917494 WBX917494 WLT917494 WVP917494 H983030 JD983030 SZ983030 ACV983030 AMR983030 AWN983030 BGJ983030 BQF983030 CAB983030 CJX983030 CTT983030 DDP983030 DNL983030 DXH983030 EHD983030 EQZ983030 FAV983030 FKR983030 FUN983030 GEJ983030 GOF983030 GYB983030 HHX983030 HRT983030 IBP983030 ILL983030 IVH983030 JFD983030 JOZ983030 JYV983030 KIR983030 KSN983030 LCJ983030 LMF983030 LWB983030 MFX983030 MPT983030 MZP983030 NJL983030 NTH983030 ODD983030 OMZ983030 OWV983030 PGR983030 PQN983030 QAJ983030 QKF983030 QUB983030 RDX983030 RNT983030 RXP983030 SHL983030 SRH983030 TBD983030 TKZ983030 TUV983030 UER983030 UON983030 UYJ983030 VIF983030 VSB983030 WBX983030 WLT983030 WVP983030" xr:uid="{00000000-0002-0000-2400-000000000000}">
      <formula1>$A$56:$A$92</formula1>
    </dataValidation>
  </dataValidations>
  <hyperlinks>
    <hyperlink ref="L3" location="Contents!A1" display="Back" xr:uid="{00000000-0004-0000-2400-000000000000}"/>
    <hyperlink ref="L2" location="'Table D2 Data'!A1" display="Go to Data" xr:uid="{00000000-0004-0000-2400-000001000000}"/>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74">
    <pageSetUpPr autoPageBreaks="0"/>
  </sheetPr>
  <dimension ref="A1:AB94"/>
  <sheetViews>
    <sheetView workbookViewId="0">
      <pane ySplit="3" topLeftCell="A4" activePane="bottomLeft" state="frozen"/>
      <selection pane="bottomLeft" activeCell="L3" sqref="L3"/>
    </sheetView>
  </sheetViews>
  <sheetFormatPr defaultRowHeight="15" x14ac:dyDescent="0.25"/>
  <cols>
    <col min="1" max="1" width="11.140625" style="449" customWidth="1"/>
    <col min="2" max="9" width="11.42578125" style="449" customWidth="1"/>
    <col min="10" max="10" width="9" style="449" customWidth="1"/>
    <col min="11" max="18" width="9.140625" style="449"/>
    <col min="19" max="19" width="8.140625" style="449" customWidth="1"/>
    <col min="20" max="21" width="8.85546875" style="449" hidden="1" customWidth="1"/>
    <col min="22" max="22" width="8.42578125" style="449" hidden="1" customWidth="1"/>
    <col min="23" max="28" width="8.85546875" style="449" hidden="1" customWidth="1"/>
    <col min="29" max="29" width="8.85546875" style="449" customWidth="1"/>
    <col min="30" max="256" width="9.140625" style="449"/>
    <col min="257" max="257" width="8.5703125" style="449" customWidth="1"/>
    <col min="258" max="258" width="13.140625" style="449" customWidth="1"/>
    <col min="259" max="259" width="10.42578125" style="449" customWidth="1"/>
    <col min="260" max="260" width="14.85546875" style="449" customWidth="1"/>
    <col min="261" max="262" width="16.42578125" style="449" customWidth="1"/>
    <col min="263" max="263" width="19.5703125" style="449" customWidth="1"/>
    <col min="264" max="264" width="15.42578125" style="449" customWidth="1"/>
    <col min="265" max="265" width="18.42578125" style="449" customWidth="1"/>
    <col min="266" max="266" width="14.5703125" style="449" customWidth="1"/>
    <col min="267" max="274" width="9.140625" style="449"/>
    <col min="275" max="275" width="8.140625" style="449" customWidth="1"/>
    <col min="276" max="285" width="0" style="449" hidden="1" customWidth="1"/>
    <col min="286" max="512" width="9.140625" style="449"/>
    <col min="513" max="513" width="8.5703125" style="449" customWidth="1"/>
    <col min="514" max="514" width="13.140625" style="449" customWidth="1"/>
    <col min="515" max="515" width="10.42578125" style="449" customWidth="1"/>
    <col min="516" max="516" width="14.85546875" style="449" customWidth="1"/>
    <col min="517" max="518" width="16.42578125" style="449" customWidth="1"/>
    <col min="519" max="519" width="19.5703125" style="449" customWidth="1"/>
    <col min="520" max="520" width="15.42578125" style="449" customWidth="1"/>
    <col min="521" max="521" width="18.42578125" style="449" customWidth="1"/>
    <col min="522" max="522" width="14.5703125" style="449" customWidth="1"/>
    <col min="523" max="530" width="9.140625" style="449"/>
    <col min="531" max="531" width="8.140625" style="449" customWidth="1"/>
    <col min="532" max="541" width="0" style="449" hidden="1" customWidth="1"/>
    <col min="542" max="768" width="9.140625" style="449"/>
    <col min="769" max="769" width="8.5703125" style="449" customWidth="1"/>
    <col min="770" max="770" width="13.140625" style="449" customWidth="1"/>
    <col min="771" max="771" width="10.42578125" style="449" customWidth="1"/>
    <col min="772" max="772" width="14.85546875" style="449" customWidth="1"/>
    <col min="773" max="774" width="16.42578125" style="449" customWidth="1"/>
    <col min="775" max="775" width="19.5703125" style="449" customWidth="1"/>
    <col min="776" max="776" width="15.42578125" style="449" customWidth="1"/>
    <col min="777" max="777" width="18.42578125" style="449" customWidth="1"/>
    <col min="778" max="778" width="14.5703125" style="449" customWidth="1"/>
    <col min="779" max="786" width="9.140625" style="449"/>
    <col min="787" max="787" width="8.140625" style="449" customWidth="1"/>
    <col min="788" max="797" width="0" style="449" hidden="1" customWidth="1"/>
    <col min="798" max="1024" width="9.140625" style="449"/>
    <col min="1025" max="1025" width="8.5703125" style="449" customWidth="1"/>
    <col min="1026" max="1026" width="13.140625" style="449" customWidth="1"/>
    <col min="1027" max="1027" width="10.42578125" style="449" customWidth="1"/>
    <col min="1028" max="1028" width="14.85546875" style="449" customWidth="1"/>
    <col min="1029" max="1030" width="16.42578125" style="449" customWidth="1"/>
    <col min="1031" max="1031" width="19.5703125" style="449" customWidth="1"/>
    <col min="1032" max="1032" width="15.42578125" style="449" customWidth="1"/>
    <col min="1033" max="1033" width="18.42578125" style="449" customWidth="1"/>
    <col min="1034" max="1034" width="14.5703125" style="449" customWidth="1"/>
    <col min="1035" max="1042" width="9.140625" style="449"/>
    <col min="1043" max="1043" width="8.140625" style="449" customWidth="1"/>
    <col min="1044" max="1053" width="0" style="449" hidden="1" customWidth="1"/>
    <col min="1054" max="1280" width="9.140625" style="449"/>
    <col min="1281" max="1281" width="8.5703125" style="449" customWidth="1"/>
    <col min="1282" max="1282" width="13.140625" style="449" customWidth="1"/>
    <col min="1283" max="1283" width="10.42578125" style="449" customWidth="1"/>
    <col min="1284" max="1284" width="14.85546875" style="449" customWidth="1"/>
    <col min="1285" max="1286" width="16.42578125" style="449" customWidth="1"/>
    <col min="1287" max="1287" width="19.5703125" style="449" customWidth="1"/>
    <col min="1288" max="1288" width="15.42578125" style="449" customWidth="1"/>
    <col min="1289" max="1289" width="18.42578125" style="449" customWidth="1"/>
    <col min="1290" max="1290" width="14.5703125" style="449" customWidth="1"/>
    <col min="1291" max="1298" width="9.140625" style="449"/>
    <col min="1299" max="1299" width="8.140625" style="449" customWidth="1"/>
    <col min="1300" max="1309" width="0" style="449" hidden="1" customWidth="1"/>
    <col min="1310" max="1536" width="9.140625" style="449"/>
    <col min="1537" max="1537" width="8.5703125" style="449" customWidth="1"/>
    <col min="1538" max="1538" width="13.140625" style="449" customWidth="1"/>
    <col min="1539" max="1539" width="10.42578125" style="449" customWidth="1"/>
    <col min="1540" max="1540" width="14.85546875" style="449" customWidth="1"/>
    <col min="1541" max="1542" width="16.42578125" style="449" customWidth="1"/>
    <col min="1543" max="1543" width="19.5703125" style="449" customWidth="1"/>
    <col min="1544" max="1544" width="15.42578125" style="449" customWidth="1"/>
    <col min="1545" max="1545" width="18.42578125" style="449" customWidth="1"/>
    <col min="1546" max="1546" width="14.5703125" style="449" customWidth="1"/>
    <col min="1547" max="1554" width="9.140625" style="449"/>
    <col min="1555" max="1555" width="8.140625" style="449" customWidth="1"/>
    <col min="1556" max="1565" width="0" style="449" hidden="1" customWidth="1"/>
    <col min="1566" max="1792" width="9.140625" style="449"/>
    <col min="1793" max="1793" width="8.5703125" style="449" customWidth="1"/>
    <col min="1794" max="1794" width="13.140625" style="449" customWidth="1"/>
    <col min="1795" max="1795" width="10.42578125" style="449" customWidth="1"/>
    <col min="1796" max="1796" width="14.85546875" style="449" customWidth="1"/>
    <col min="1797" max="1798" width="16.42578125" style="449" customWidth="1"/>
    <col min="1799" max="1799" width="19.5703125" style="449" customWidth="1"/>
    <col min="1800" max="1800" width="15.42578125" style="449" customWidth="1"/>
    <col min="1801" max="1801" width="18.42578125" style="449" customWidth="1"/>
    <col min="1802" max="1802" width="14.5703125" style="449" customWidth="1"/>
    <col min="1803" max="1810" width="9.140625" style="449"/>
    <col min="1811" max="1811" width="8.140625" style="449" customWidth="1"/>
    <col min="1812" max="1821" width="0" style="449" hidden="1" customWidth="1"/>
    <col min="1822" max="2048" width="9.140625" style="449"/>
    <col min="2049" max="2049" width="8.5703125" style="449" customWidth="1"/>
    <col min="2050" max="2050" width="13.140625" style="449" customWidth="1"/>
    <col min="2051" max="2051" width="10.42578125" style="449" customWidth="1"/>
    <col min="2052" max="2052" width="14.85546875" style="449" customWidth="1"/>
    <col min="2053" max="2054" width="16.42578125" style="449" customWidth="1"/>
    <col min="2055" max="2055" width="19.5703125" style="449" customWidth="1"/>
    <col min="2056" max="2056" width="15.42578125" style="449" customWidth="1"/>
    <col min="2057" max="2057" width="18.42578125" style="449" customWidth="1"/>
    <col min="2058" max="2058" width="14.5703125" style="449" customWidth="1"/>
    <col min="2059" max="2066" width="9.140625" style="449"/>
    <col min="2067" max="2067" width="8.140625" style="449" customWidth="1"/>
    <col min="2068" max="2077" width="0" style="449" hidden="1" customWidth="1"/>
    <col min="2078" max="2304" width="9.140625" style="449"/>
    <col min="2305" max="2305" width="8.5703125" style="449" customWidth="1"/>
    <col min="2306" max="2306" width="13.140625" style="449" customWidth="1"/>
    <col min="2307" max="2307" width="10.42578125" style="449" customWidth="1"/>
    <col min="2308" max="2308" width="14.85546875" style="449" customWidth="1"/>
    <col min="2309" max="2310" width="16.42578125" style="449" customWidth="1"/>
    <col min="2311" max="2311" width="19.5703125" style="449" customWidth="1"/>
    <col min="2312" max="2312" width="15.42578125" style="449" customWidth="1"/>
    <col min="2313" max="2313" width="18.42578125" style="449" customWidth="1"/>
    <col min="2314" max="2314" width="14.5703125" style="449" customWidth="1"/>
    <col min="2315" max="2322" width="9.140625" style="449"/>
    <col min="2323" max="2323" width="8.140625" style="449" customWidth="1"/>
    <col min="2324" max="2333" width="0" style="449" hidden="1" customWidth="1"/>
    <col min="2334" max="2560" width="9.140625" style="449"/>
    <col min="2561" max="2561" width="8.5703125" style="449" customWidth="1"/>
    <col min="2562" max="2562" width="13.140625" style="449" customWidth="1"/>
    <col min="2563" max="2563" width="10.42578125" style="449" customWidth="1"/>
    <col min="2564" max="2564" width="14.85546875" style="449" customWidth="1"/>
    <col min="2565" max="2566" width="16.42578125" style="449" customWidth="1"/>
    <col min="2567" max="2567" width="19.5703125" style="449" customWidth="1"/>
    <col min="2568" max="2568" width="15.42578125" style="449" customWidth="1"/>
    <col min="2569" max="2569" width="18.42578125" style="449" customWidth="1"/>
    <col min="2570" max="2570" width="14.5703125" style="449" customWidth="1"/>
    <col min="2571" max="2578" width="9.140625" style="449"/>
    <col min="2579" max="2579" width="8.140625" style="449" customWidth="1"/>
    <col min="2580" max="2589" width="0" style="449" hidden="1" customWidth="1"/>
    <col min="2590" max="2816" width="9.140625" style="449"/>
    <col min="2817" max="2817" width="8.5703125" style="449" customWidth="1"/>
    <col min="2818" max="2818" width="13.140625" style="449" customWidth="1"/>
    <col min="2819" max="2819" width="10.42578125" style="449" customWidth="1"/>
    <col min="2820" max="2820" width="14.85546875" style="449" customWidth="1"/>
    <col min="2821" max="2822" width="16.42578125" style="449" customWidth="1"/>
    <col min="2823" max="2823" width="19.5703125" style="449" customWidth="1"/>
    <col min="2824" max="2824" width="15.42578125" style="449" customWidth="1"/>
    <col min="2825" max="2825" width="18.42578125" style="449" customWidth="1"/>
    <col min="2826" max="2826" width="14.5703125" style="449" customWidth="1"/>
    <col min="2827" max="2834" width="9.140625" style="449"/>
    <col min="2835" max="2835" width="8.140625" style="449" customWidth="1"/>
    <col min="2836" max="2845" width="0" style="449" hidden="1" customWidth="1"/>
    <col min="2846" max="3072" width="9.140625" style="449"/>
    <col min="3073" max="3073" width="8.5703125" style="449" customWidth="1"/>
    <col min="3074" max="3074" width="13.140625" style="449" customWidth="1"/>
    <col min="3075" max="3075" width="10.42578125" style="449" customWidth="1"/>
    <col min="3076" max="3076" width="14.85546875" style="449" customWidth="1"/>
    <col min="3077" max="3078" width="16.42578125" style="449" customWidth="1"/>
    <col min="3079" max="3079" width="19.5703125" style="449" customWidth="1"/>
    <col min="3080" max="3080" width="15.42578125" style="449" customWidth="1"/>
    <col min="3081" max="3081" width="18.42578125" style="449" customWidth="1"/>
    <col min="3082" max="3082" width="14.5703125" style="449" customWidth="1"/>
    <col min="3083" max="3090" width="9.140625" style="449"/>
    <col min="3091" max="3091" width="8.140625" style="449" customWidth="1"/>
    <col min="3092" max="3101" width="0" style="449" hidden="1" customWidth="1"/>
    <col min="3102" max="3328" width="9.140625" style="449"/>
    <col min="3329" max="3329" width="8.5703125" style="449" customWidth="1"/>
    <col min="3330" max="3330" width="13.140625" style="449" customWidth="1"/>
    <col min="3331" max="3331" width="10.42578125" style="449" customWidth="1"/>
    <col min="3332" max="3332" width="14.85546875" style="449" customWidth="1"/>
    <col min="3333" max="3334" width="16.42578125" style="449" customWidth="1"/>
    <col min="3335" max="3335" width="19.5703125" style="449" customWidth="1"/>
    <col min="3336" max="3336" width="15.42578125" style="449" customWidth="1"/>
    <col min="3337" max="3337" width="18.42578125" style="449" customWidth="1"/>
    <col min="3338" max="3338" width="14.5703125" style="449" customWidth="1"/>
    <col min="3339" max="3346" width="9.140625" style="449"/>
    <col min="3347" max="3347" width="8.140625" style="449" customWidth="1"/>
    <col min="3348" max="3357" width="0" style="449" hidden="1" customWidth="1"/>
    <col min="3358" max="3584" width="9.140625" style="449"/>
    <col min="3585" max="3585" width="8.5703125" style="449" customWidth="1"/>
    <col min="3586" max="3586" width="13.140625" style="449" customWidth="1"/>
    <col min="3587" max="3587" width="10.42578125" style="449" customWidth="1"/>
    <col min="3588" max="3588" width="14.85546875" style="449" customWidth="1"/>
    <col min="3589" max="3590" width="16.42578125" style="449" customWidth="1"/>
    <col min="3591" max="3591" width="19.5703125" style="449" customWidth="1"/>
    <col min="3592" max="3592" width="15.42578125" style="449" customWidth="1"/>
    <col min="3593" max="3593" width="18.42578125" style="449" customWidth="1"/>
    <col min="3594" max="3594" width="14.5703125" style="449" customWidth="1"/>
    <col min="3595" max="3602" width="9.140625" style="449"/>
    <col min="3603" max="3603" width="8.140625" style="449" customWidth="1"/>
    <col min="3604" max="3613" width="0" style="449" hidden="1" customWidth="1"/>
    <col min="3614" max="3840" width="9.140625" style="449"/>
    <col min="3841" max="3841" width="8.5703125" style="449" customWidth="1"/>
    <col min="3842" max="3842" width="13.140625" style="449" customWidth="1"/>
    <col min="3843" max="3843" width="10.42578125" style="449" customWidth="1"/>
    <col min="3844" max="3844" width="14.85546875" style="449" customWidth="1"/>
    <col min="3845" max="3846" width="16.42578125" style="449" customWidth="1"/>
    <col min="3847" max="3847" width="19.5703125" style="449" customWidth="1"/>
    <col min="3848" max="3848" width="15.42578125" style="449" customWidth="1"/>
    <col min="3849" max="3849" width="18.42578125" style="449" customWidth="1"/>
    <col min="3850" max="3850" width="14.5703125" style="449" customWidth="1"/>
    <col min="3851" max="3858" width="9.140625" style="449"/>
    <col min="3859" max="3859" width="8.140625" style="449" customWidth="1"/>
    <col min="3860" max="3869" width="0" style="449" hidden="1" customWidth="1"/>
    <col min="3870" max="4096" width="9.140625" style="449"/>
    <col min="4097" max="4097" width="8.5703125" style="449" customWidth="1"/>
    <col min="4098" max="4098" width="13.140625" style="449" customWidth="1"/>
    <col min="4099" max="4099" width="10.42578125" style="449" customWidth="1"/>
    <col min="4100" max="4100" width="14.85546875" style="449" customWidth="1"/>
    <col min="4101" max="4102" width="16.42578125" style="449" customWidth="1"/>
    <col min="4103" max="4103" width="19.5703125" style="449" customWidth="1"/>
    <col min="4104" max="4104" width="15.42578125" style="449" customWidth="1"/>
    <col min="4105" max="4105" width="18.42578125" style="449" customWidth="1"/>
    <col min="4106" max="4106" width="14.5703125" style="449" customWidth="1"/>
    <col min="4107" max="4114" width="9.140625" style="449"/>
    <col min="4115" max="4115" width="8.140625" style="449" customWidth="1"/>
    <col min="4116" max="4125" width="0" style="449" hidden="1" customWidth="1"/>
    <col min="4126" max="4352" width="9.140625" style="449"/>
    <col min="4353" max="4353" width="8.5703125" style="449" customWidth="1"/>
    <col min="4354" max="4354" width="13.140625" style="449" customWidth="1"/>
    <col min="4355" max="4355" width="10.42578125" style="449" customWidth="1"/>
    <col min="4356" max="4356" width="14.85546875" style="449" customWidth="1"/>
    <col min="4357" max="4358" width="16.42578125" style="449" customWidth="1"/>
    <col min="4359" max="4359" width="19.5703125" style="449" customWidth="1"/>
    <col min="4360" max="4360" width="15.42578125" style="449" customWidth="1"/>
    <col min="4361" max="4361" width="18.42578125" style="449" customWidth="1"/>
    <col min="4362" max="4362" width="14.5703125" style="449" customWidth="1"/>
    <col min="4363" max="4370" width="9.140625" style="449"/>
    <col min="4371" max="4371" width="8.140625" style="449" customWidth="1"/>
    <col min="4372" max="4381" width="0" style="449" hidden="1" customWidth="1"/>
    <col min="4382" max="4608" width="9.140625" style="449"/>
    <col min="4609" max="4609" width="8.5703125" style="449" customWidth="1"/>
    <col min="4610" max="4610" width="13.140625" style="449" customWidth="1"/>
    <col min="4611" max="4611" width="10.42578125" style="449" customWidth="1"/>
    <col min="4612" max="4612" width="14.85546875" style="449" customWidth="1"/>
    <col min="4613" max="4614" width="16.42578125" style="449" customWidth="1"/>
    <col min="4615" max="4615" width="19.5703125" style="449" customWidth="1"/>
    <col min="4616" max="4616" width="15.42578125" style="449" customWidth="1"/>
    <col min="4617" max="4617" width="18.42578125" style="449" customWidth="1"/>
    <col min="4618" max="4618" width="14.5703125" style="449" customWidth="1"/>
    <col min="4619" max="4626" width="9.140625" style="449"/>
    <col min="4627" max="4627" width="8.140625" style="449" customWidth="1"/>
    <col min="4628" max="4637" width="0" style="449" hidden="1" customWidth="1"/>
    <col min="4638" max="4864" width="9.140625" style="449"/>
    <col min="4865" max="4865" width="8.5703125" style="449" customWidth="1"/>
    <col min="4866" max="4866" width="13.140625" style="449" customWidth="1"/>
    <col min="4867" max="4867" width="10.42578125" style="449" customWidth="1"/>
    <col min="4868" max="4868" width="14.85546875" style="449" customWidth="1"/>
    <col min="4869" max="4870" width="16.42578125" style="449" customWidth="1"/>
    <col min="4871" max="4871" width="19.5703125" style="449" customWidth="1"/>
    <col min="4872" max="4872" width="15.42578125" style="449" customWidth="1"/>
    <col min="4873" max="4873" width="18.42578125" style="449" customWidth="1"/>
    <col min="4874" max="4874" width="14.5703125" style="449" customWidth="1"/>
    <col min="4875" max="4882" width="9.140625" style="449"/>
    <col min="4883" max="4883" width="8.140625" style="449" customWidth="1"/>
    <col min="4884" max="4893" width="0" style="449" hidden="1" customWidth="1"/>
    <col min="4894" max="5120" width="9.140625" style="449"/>
    <col min="5121" max="5121" width="8.5703125" style="449" customWidth="1"/>
    <col min="5122" max="5122" width="13.140625" style="449" customWidth="1"/>
    <col min="5123" max="5123" width="10.42578125" style="449" customWidth="1"/>
    <col min="5124" max="5124" width="14.85546875" style="449" customWidth="1"/>
    <col min="5125" max="5126" width="16.42578125" style="449" customWidth="1"/>
    <col min="5127" max="5127" width="19.5703125" style="449" customWidth="1"/>
    <col min="5128" max="5128" width="15.42578125" style="449" customWidth="1"/>
    <col min="5129" max="5129" width="18.42578125" style="449" customWidth="1"/>
    <col min="5130" max="5130" width="14.5703125" style="449" customWidth="1"/>
    <col min="5131" max="5138" width="9.140625" style="449"/>
    <col min="5139" max="5139" width="8.140625" style="449" customWidth="1"/>
    <col min="5140" max="5149" width="0" style="449" hidden="1" customWidth="1"/>
    <col min="5150" max="5376" width="9.140625" style="449"/>
    <col min="5377" max="5377" width="8.5703125" style="449" customWidth="1"/>
    <col min="5378" max="5378" width="13.140625" style="449" customWidth="1"/>
    <col min="5379" max="5379" width="10.42578125" style="449" customWidth="1"/>
    <col min="5380" max="5380" width="14.85546875" style="449" customWidth="1"/>
    <col min="5381" max="5382" width="16.42578125" style="449" customWidth="1"/>
    <col min="5383" max="5383" width="19.5703125" style="449" customWidth="1"/>
    <col min="5384" max="5384" width="15.42578125" style="449" customWidth="1"/>
    <col min="5385" max="5385" width="18.42578125" style="449" customWidth="1"/>
    <col min="5386" max="5386" width="14.5703125" style="449" customWidth="1"/>
    <col min="5387" max="5394" width="9.140625" style="449"/>
    <col min="5395" max="5395" width="8.140625" style="449" customWidth="1"/>
    <col min="5396" max="5405" width="0" style="449" hidden="1" customWidth="1"/>
    <col min="5406" max="5632" width="9.140625" style="449"/>
    <col min="5633" max="5633" width="8.5703125" style="449" customWidth="1"/>
    <col min="5634" max="5634" width="13.140625" style="449" customWidth="1"/>
    <col min="5635" max="5635" width="10.42578125" style="449" customWidth="1"/>
    <col min="5636" max="5636" width="14.85546875" style="449" customWidth="1"/>
    <col min="5637" max="5638" width="16.42578125" style="449" customWidth="1"/>
    <col min="5639" max="5639" width="19.5703125" style="449" customWidth="1"/>
    <col min="5640" max="5640" width="15.42578125" style="449" customWidth="1"/>
    <col min="5641" max="5641" width="18.42578125" style="449" customWidth="1"/>
    <col min="5642" max="5642" width="14.5703125" style="449" customWidth="1"/>
    <col min="5643" max="5650" width="9.140625" style="449"/>
    <col min="5651" max="5651" width="8.140625" style="449" customWidth="1"/>
    <col min="5652" max="5661" width="0" style="449" hidden="1" customWidth="1"/>
    <col min="5662" max="5888" width="9.140625" style="449"/>
    <col min="5889" max="5889" width="8.5703125" style="449" customWidth="1"/>
    <col min="5890" max="5890" width="13.140625" style="449" customWidth="1"/>
    <col min="5891" max="5891" width="10.42578125" style="449" customWidth="1"/>
    <col min="5892" max="5892" width="14.85546875" style="449" customWidth="1"/>
    <col min="5893" max="5894" width="16.42578125" style="449" customWidth="1"/>
    <col min="5895" max="5895" width="19.5703125" style="449" customWidth="1"/>
    <col min="5896" max="5896" width="15.42578125" style="449" customWidth="1"/>
    <col min="5897" max="5897" width="18.42578125" style="449" customWidth="1"/>
    <col min="5898" max="5898" width="14.5703125" style="449" customWidth="1"/>
    <col min="5899" max="5906" width="9.140625" style="449"/>
    <col min="5907" max="5907" width="8.140625" style="449" customWidth="1"/>
    <col min="5908" max="5917" width="0" style="449" hidden="1" customWidth="1"/>
    <col min="5918" max="6144" width="9.140625" style="449"/>
    <col min="6145" max="6145" width="8.5703125" style="449" customWidth="1"/>
    <col min="6146" max="6146" width="13.140625" style="449" customWidth="1"/>
    <col min="6147" max="6147" width="10.42578125" style="449" customWidth="1"/>
    <col min="6148" max="6148" width="14.85546875" style="449" customWidth="1"/>
    <col min="6149" max="6150" width="16.42578125" style="449" customWidth="1"/>
    <col min="6151" max="6151" width="19.5703125" style="449" customWidth="1"/>
    <col min="6152" max="6152" width="15.42578125" style="449" customWidth="1"/>
    <col min="6153" max="6153" width="18.42578125" style="449" customWidth="1"/>
    <col min="6154" max="6154" width="14.5703125" style="449" customWidth="1"/>
    <col min="6155" max="6162" width="9.140625" style="449"/>
    <col min="6163" max="6163" width="8.140625" style="449" customWidth="1"/>
    <col min="6164" max="6173" width="0" style="449" hidden="1" customWidth="1"/>
    <col min="6174" max="6400" width="9.140625" style="449"/>
    <col min="6401" max="6401" width="8.5703125" style="449" customWidth="1"/>
    <col min="6402" max="6402" width="13.140625" style="449" customWidth="1"/>
    <col min="6403" max="6403" width="10.42578125" style="449" customWidth="1"/>
    <col min="6404" max="6404" width="14.85546875" style="449" customWidth="1"/>
    <col min="6405" max="6406" width="16.42578125" style="449" customWidth="1"/>
    <col min="6407" max="6407" width="19.5703125" style="449" customWidth="1"/>
    <col min="6408" max="6408" width="15.42578125" style="449" customWidth="1"/>
    <col min="6409" max="6409" width="18.42578125" style="449" customWidth="1"/>
    <col min="6410" max="6410" width="14.5703125" style="449" customWidth="1"/>
    <col min="6411" max="6418" width="9.140625" style="449"/>
    <col min="6419" max="6419" width="8.140625" style="449" customWidth="1"/>
    <col min="6420" max="6429" width="0" style="449" hidden="1" customWidth="1"/>
    <col min="6430" max="6656" width="9.140625" style="449"/>
    <col min="6657" max="6657" width="8.5703125" style="449" customWidth="1"/>
    <col min="6658" max="6658" width="13.140625" style="449" customWidth="1"/>
    <col min="6659" max="6659" width="10.42578125" style="449" customWidth="1"/>
    <col min="6660" max="6660" width="14.85546875" style="449" customWidth="1"/>
    <col min="6661" max="6662" width="16.42578125" style="449" customWidth="1"/>
    <col min="6663" max="6663" width="19.5703125" style="449" customWidth="1"/>
    <col min="6664" max="6664" width="15.42578125" style="449" customWidth="1"/>
    <col min="6665" max="6665" width="18.42578125" style="449" customWidth="1"/>
    <col min="6666" max="6666" width="14.5703125" style="449" customWidth="1"/>
    <col min="6667" max="6674" width="9.140625" style="449"/>
    <col min="6675" max="6675" width="8.140625" style="449" customWidth="1"/>
    <col min="6676" max="6685" width="0" style="449" hidden="1" customWidth="1"/>
    <col min="6686" max="6912" width="9.140625" style="449"/>
    <col min="6913" max="6913" width="8.5703125" style="449" customWidth="1"/>
    <col min="6914" max="6914" width="13.140625" style="449" customWidth="1"/>
    <col min="6915" max="6915" width="10.42578125" style="449" customWidth="1"/>
    <col min="6916" max="6916" width="14.85546875" style="449" customWidth="1"/>
    <col min="6917" max="6918" width="16.42578125" style="449" customWidth="1"/>
    <col min="6919" max="6919" width="19.5703125" style="449" customWidth="1"/>
    <col min="6920" max="6920" width="15.42578125" style="449" customWidth="1"/>
    <col min="6921" max="6921" width="18.42578125" style="449" customWidth="1"/>
    <col min="6922" max="6922" width="14.5703125" style="449" customWidth="1"/>
    <col min="6923" max="6930" width="9.140625" style="449"/>
    <col min="6931" max="6931" width="8.140625" style="449" customWidth="1"/>
    <col min="6932" max="6941" width="0" style="449" hidden="1" customWidth="1"/>
    <col min="6942" max="7168" width="9.140625" style="449"/>
    <col min="7169" max="7169" width="8.5703125" style="449" customWidth="1"/>
    <col min="7170" max="7170" width="13.140625" style="449" customWidth="1"/>
    <col min="7171" max="7171" width="10.42578125" style="449" customWidth="1"/>
    <col min="7172" max="7172" width="14.85546875" style="449" customWidth="1"/>
    <col min="7173" max="7174" width="16.42578125" style="449" customWidth="1"/>
    <col min="7175" max="7175" width="19.5703125" style="449" customWidth="1"/>
    <col min="7176" max="7176" width="15.42578125" style="449" customWidth="1"/>
    <col min="7177" max="7177" width="18.42578125" style="449" customWidth="1"/>
    <col min="7178" max="7178" width="14.5703125" style="449" customWidth="1"/>
    <col min="7179" max="7186" width="9.140625" style="449"/>
    <col min="7187" max="7187" width="8.140625" style="449" customWidth="1"/>
    <col min="7188" max="7197" width="0" style="449" hidden="1" customWidth="1"/>
    <col min="7198" max="7424" width="9.140625" style="449"/>
    <col min="7425" max="7425" width="8.5703125" style="449" customWidth="1"/>
    <col min="7426" max="7426" width="13.140625" style="449" customWidth="1"/>
    <col min="7427" max="7427" width="10.42578125" style="449" customWidth="1"/>
    <col min="7428" max="7428" width="14.85546875" style="449" customWidth="1"/>
    <col min="7429" max="7430" width="16.42578125" style="449" customWidth="1"/>
    <col min="7431" max="7431" width="19.5703125" style="449" customWidth="1"/>
    <col min="7432" max="7432" width="15.42578125" style="449" customWidth="1"/>
    <col min="7433" max="7433" width="18.42578125" style="449" customWidth="1"/>
    <col min="7434" max="7434" width="14.5703125" style="449" customWidth="1"/>
    <col min="7435" max="7442" width="9.140625" style="449"/>
    <col min="7443" max="7443" width="8.140625" style="449" customWidth="1"/>
    <col min="7444" max="7453" width="0" style="449" hidden="1" customWidth="1"/>
    <col min="7454" max="7680" width="9.140625" style="449"/>
    <col min="7681" max="7681" width="8.5703125" style="449" customWidth="1"/>
    <col min="7682" max="7682" width="13.140625" style="449" customWidth="1"/>
    <col min="7683" max="7683" width="10.42578125" style="449" customWidth="1"/>
    <col min="7684" max="7684" width="14.85546875" style="449" customWidth="1"/>
    <col min="7685" max="7686" width="16.42578125" style="449" customWidth="1"/>
    <col min="7687" max="7687" width="19.5703125" style="449" customWidth="1"/>
    <col min="7688" max="7688" width="15.42578125" style="449" customWidth="1"/>
    <col min="7689" max="7689" width="18.42578125" style="449" customWidth="1"/>
    <col min="7690" max="7690" width="14.5703125" style="449" customWidth="1"/>
    <col min="7691" max="7698" width="9.140625" style="449"/>
    <col min="7699" max="7699" width="8.140625" style="449" customWidth="1"/>
    <col min="7700" max="7709" width="0" style="449" hidden="1" customWidth="1"/>
    <col min="7710" max="7936" width="9.140625" style="449"/>
    <col min="7937" max="7937" width="8.5703125" style="449" customWidth="1"/>
    <col min="7938" max="7938" width="13.140625" style="449" customWidth="1"/>
    <col min="7939" max="7939" width="10.42578125" style="449" customWidth="1"/>
    <col min="7940" max="7940" width="14.85546875" style="449" customWidth="1"/>
    <col min="7941" max="7942" width="16.42578125" style="449" customWidth="1"/>
    <col min="7943" max="7943" width="19.5703125" style="449" customWidth="1"/>
    <col min="7944" max="7944" width="15.42578125" style="449" customWidth="1"/>
    <col min="7945" max="7945" width="18.42578125" style="449" customWidth="1"/>
    <col min="7946" max="7946" width="14.5703125" style="449" customWidth="1"/>
    <col min="7947" max="7954" width="9.140625" style="449"/>
    <col min="7955" max="7955" width="8.140625" style="449" customWidth="1"/>
    <col min="7956" max="7965" width="0" style="449" hidden="1" customWidth="1"/>
    <col min="7966" max="8192" width="9.140625" style="449"/>
    <col min="8193" max="8193" width="8.5703125" style="449" customWidth="1"/>
    <col min="8194" max="8194" width="13.140625" style="449" customWidth="1"/>
    <col min="8195" max="8195" width="10.42578125" style="449" customWidth="1"/>
    <col min="8196" max="8196" width="14.85546875" style="449" customWidth="1"/>
    <col min="8197" max="8198" width="16.42578125" style="449" customWidth="1"/>
    <col min="8199" max="8199" width="19.5703125" style="449" customWidth="1"/>
    <col min="8200" max="8200" width="15.42578125" style="449" customWidth="1"/>
    <col min="8201" max="8201" width="18.42578125" style="449" customWidth="1"/>
    <col min="8202" max="8202" width="14.5703125" style="449" customWidth="1"/>
    <col min="8203" max="8210" width="9.140625" style="449"/>
    <col min="8211" max="8211" width="8.140625" style="449" customWidth="1"/>
    <col min="8212" max="8221" width="0" style="449" hidden="1" customWidth="1"/>
    <col min="8222" max="8448" width="9.140625" style="449"/>
    <col min="8449" max="8449" width="8.5703125" style="449" customWidth="1"/>
    <col min="8450" max="8450" width="13.140625" style="449" customWidth="1"/>
    <col min="8451" max="8451" width="10.42578125" style="449" customWidth="1"/>
    <col min="8452" max="8452" width="14.85546875" style="449" customWidth="1"/>
    <col min="8453" max="8454" width="16.42578125" style="449" customWidth="1"/>
    <col min="8455" max="8455" width="19.5703125" style="449" customWidth="1"/>
    <col min="8456" max="8456" width="15.42578125" style="449" customWidth="1"/>
    <col min="8457" max="8457" width="18.42578125" style="449" customWidth="1"/>
    <col min="8458" max="8458" width="14.5703125" style="449" customWidth="1"/>
    <col min="8459" max="8466" width="9.140625" style="449"/>
    <col min="8467" max="8467" width="8.140625" style="449" customWidth="1"/>
    <col min="8468" max="8477" width="0" style="449" hidden="1" customWidth="1"/>
    <col min="8478" max="8704" width="9.140625" style="449"/>
    <col min="8705" max="8705" width="8.5703125" style="449" customWidth="1"/>
    <col min="8706" max="8706" width="13.140625" style="449" customWidth="1"/>
    <col min="8707" max="8707" width="10.42578125" style="449" customWidth="1"/>
    <col min="8708" max="8708" width="14.85546875" style="449" customWidth="1"/>
    <col min="8709" max="8710" width="16.42578125" style="449" customWidth="1"/>
    <col min="8711" max="8711" width="19.5703125" style="449" customWidth="1"/>
    <col min="8712" max="8712" width="15.42578125" style="449" customWidth="1"/>
    <col min="8713" max="8713" width="18.42578125" style="449" customWidth="1"/>
    <col min="8714" max="8714" width="14.5703125" style="449" customWidth="1"/>
    <col min="8715" max="8722" width="9.140625" style="449"/>
    <col min="8723" max="8723" width="8.140625" style="449" customWidth="1"/>
    <col min="8724" max="8733" width="0" style="449" hidden="1" customWidth="1"/>
    <col min="8734" max="8960" width="9.140625" style="449"/>
    <col min="8961" max="8961" width="8.5703125" style="449" customWidth="1"/>
    <col min="8962" max="8962" width="13.140625" style="449" customWidth="1"/>
    <col min="8963" max="8963" width="10.42578125" style="449" customWidth="1"/>
    <col min="8964" max="8964" width="14.85546875" style="449" customWidth="1"/>
    <col min="8965" max="8966" width="16.42578125" style="449" customWidth="1"/>
    <col min="8967" max="8967" width="19.5703125" style="449" customWidth="1"/>
    <col min="8968" max="8968" width="15.42578125" style="449" customWidth="1"/>
    <col min="8969" max="8969" width="18.42578125" style="449" customWidth="1"/>
    <col min="8970" max="8970" width="14.5703125" style="449" customWidth="1"/>
    <col min="8971" max="8978" width="9.140625" style="449"/>
    <col min="8979" max="8979" width="8.140625" style="449" customWidth="1"/>
    <col min="8980" max="8989" width="0" style="449" hidden="1" customWidth="1"/>
    <col min="8990" max="9216" width="9.140625" style="449"/>
    <col min="9217" max="9217" width="8.5703125" style="449" customWidth="1"/>
    <col min="9218" max="9218" width="13.140625" style="449" customWidth="1"/>
    <col min="9219" max="9219" width="10.42578125" style="449" customWidth="1"/>
    <col min="9220" max="9220" width="14.85546875" style="449" customWidth="1"/>
    <col min="9221" max="9222" width="16.42578125" style="449" customWidth="1"/>
    <col min="9223" max="9223" width="19.5703125" style="449" customWidth="1"/>
    <col min="9224" max="9224" width="15.42578125" style="449" customWidth="1"/>
    <col min="9225" max="9225" width="18.42578125" style="449" customWidth="1"/>
    <col min="9226" max="9226" width="14.5703125" style="449" customWidth="1"/>
    <col min="9227" max="9234" width="9.140625" style="449"/>
    <col min="9235" max="9235" width="8.140625" style="449" customWidth="1"/>
    <col min="9236" max="9245" width="0" style="449" hidden="1" customWidth="1"/>
    <col min="9246" max="9472" width="9.140625" style="449"/>
    <col min="9473" max="9473" width="8.5703125" style="449" customWidth="1"/>
    <col min="9474" max="9474" width="13.140625" style="449" customWidth="1"/>
    <col min="9475" max="9475" width="10.42578125" style="449" customWidth="1"/>
    <col min="9476" max="9476" width="14.85546875" style="449" customWidth="1"/>
    <col min="9477" max="9478" width="16.42578125" style="449" customWidth="1"/>
    <col min="9479" max="9479" width="19.5703125" style="449" customWidth="1"/>
    <col min="9480" max="9480" width="15.42578125" style="449" customWidth="1"/>
    <col min="9481" max="9481" width="18.42578125" style="449" customWidth="1"/>
    <col min="9482" max="9482" width="14.5703125" style="449" customWidth="1"/>
    <col min="9483" max="9490" width="9.140625" style="449"/>
    <col min="9491" max="9491" width="8.140625" style="449" customWidth="1"/>
    <col min="9492" max="9501" width="0" style="449" hidden="1" customWidth="1"/>
    <col min="9502" max="9728" width="9.140625" style="449"/>
    <col min="9729" max="9729" width="8.5703125" style="449" customWidth="1"/>
    <col min="9730" max="9730" width="13.140625" style="449" customWidth="1"/>
    <col min="9731" max="9731" width="10.42578125" style="449" customWidth="1"/>
    <col min="9732" max="9732" width="14.85546875" style="449" customWidth="1"/>
    <col min="9733" max="9734" width="16.42578125" style="449" customWidth="1"/>
    <col min="9735" max="9735" width="19.5703125" style="449" customWidth="1"/>
    <col min="9736" max="9736" width="15.42578125" style="449" customWidth="1"/>
    <col min="9737" max="9737" width="18.42578125" style="449" customWidth="1"/>
    <col min="9738" max="9738" width="14.5703125" style="449" customWidth="1"/>
    <col min="9739" max="9746" width="9.140625" style="449"/>
    <col min="9747" max="9747" width="8.140625" style="449" customWidth="1"/>
    <col min="9748" max="9757" width="0" style="449" hidden="1" customWidth="1"/>
    <col min="9758" max="9984" width="9.140625" style="449"/>
    <col min="9985" max="9985" width="8.5703125" style="449" customWidth="1"/>
    <col min="9986" max="9986" width="13.140625" style="449" customWidth="1"/>
    <col min="9987" max="9987" width="10.42578125" style="449" customWidth="1"/>
    <col min="9988" max="9988" width="14.85546875" style="449" customWidth="1"/>
    <col min="9989" max="9990" width="16.42578125" style="449" customWidth="1"/>
    <col min="9991" max="9991" width="19.5703125" style="449" customWidth="1"/>
    <col min="9992" max="9992" width="15.42578125" style="449" customWidth="1"/>
    <col min="9993" max="9993" width="18.42578125" style="449" customWidth="1"/>
    <col min="9994" max="9994" width="14.5703125" style="449" customWidth="1"/>
    <col min="9995" max="10002" width="9.140625" style="449"/>
    <col min="10003" max="10003" width="8.140625" style="449" customWidth="1"/>
    <col min="10004" max="10013" width="0" style="449" hidden="1" customWidth="1"/>
    <col min="10014" max="10240" width="9.140625" style="449"/>
    <col min="10241" max="10241" width="8.5703125" style="449" customWidth="1"/>
    <col min="10242" max="10242" width="13.140625" style="449" customWidth="1"/>
    <col min="10243" max="10243" width="10.42578125" style="449" customWidth="1"/>
    <col min="10244" max="10244" width="14.85546875" style="449" customWidth="1"/>
    <col min="10245" max="10246" width="16.42578125" style="449" customWidth="1"/>
    <col min="10247" max="10247" width="19.5703125" style="449" customWidth="1"/>
    <col min="10248" max="10248" width="15.42578125" style="449" customWidth="1"/>
    <col min="10249" max="10249" width="18.42578125" style="449" customWidth="1"/>
    <col min="10250" max="10250" width="14.5703125" style="449" customWidth="1"/>
    <col min="10251" max="10258" width="9.140625" style="449"/>
    <col min="10259" max="10259" width="8.140625" style="449" customWidth="1"/>
    <col min="10260" max="10269" width="0" style="449" hidden="1" customWidth="1"/>
    <col min="10270" max="10496" width="9.140625" style="449"/>
    <col min="10497" max="10497" width="8.5703125" style="449" customWidth="1"/>
    <col min="10498" max="10498" width="13.140625" style="449" customWidth="1"/>
    <col min="10499" max="10499" width="10.42578125" style="449" customWidth="1"/>
    <col min="10500" max="10500" width="14.85546875" style="449" customWidth="1"/>
    <col min="10501" max="10502" width="16.42578125" style="449" customWidth="1"/>
    <col min="10503" max="10503" width="19.5703125" style="449" customWidth="1"/>
    <col min="10504" max="10504" width="15.42578125" style="449" customWidth="1"/>
    <col min="10505" max="10505" width="18.42578125" style="449" customWidth="1"/>
    <col min="10506" max="10506" width="14.5703125" style="449" customWidth="1"/>
    <col min="10507" max="10514" width="9.140625" style="449"/>
    <col min="10515" max="10515" width="8.140625" style="449" customWidth="1"/>
    <col min="10516" max="10525" width="0" style="449" hidden="1" customWidth="1"/>
    <col min="10526" max="10752" width="9.140625" style="449"/>
    <col min="10753" max="10753" width="8.5703125" style="449" customWidth="1"/>
    <col min="10754" max="10754" width="13.140625" style="449" customWidth="1"/>
    <col min="10755" max="10755" width="10.42578125" style="449" customWidth="1"/>
    <col min="10756" max="10756" width="14.85546875" style="449" customWidth="1"/>
    <col min="10757" max="10758" width="16.42578125" style="449" customWidth="1"/>
    <col min="10759" max="10759" width="19.5703125" style="449" customWidth="1"/>
    <col min="10760" max="10760" width="15.42578125" style="449" customWidth="1"/>
    <col min="10761" max="10761" width="18.42578125" style="449" customWidth="1"/>
    <col min="10762" max="10762" width="14.5703125" style="449" customWidth="1"/>
    <col min="10763" max="10770" width="9.140625" style="449"/>
    <col min="10771" max="10771" width="8.140625" style="449" customWidth="1"/>
    <col min="10772" max="10781" width="0" style="449" hidden="1" customWidth="1"/>
    <col min="10782" max="11008" width="9.140625" style="449"/>
    <col min="11009" max="11009" width="8.5703125" style="449" customWidth="1"/>
    <col min="11010" max="11010" width="13.140625" style="449" customWidth="1"/>
    <col min="11011" max="11011" width="10.42578125" style="449" customWidth="1"/>
    <col min="11012" max="11012" width="14.85546875" style="449" customWidth="1"/>
    <col min="11013" max="11014" width="16.42578125" style="449" customWidth="1"/>
    <col min="11015" max="11015" width="19.5703125" style="449" customWidth="1"/>
    <col min="11016" max="11016" width="15.42578125" style="449" customWidth="1"/>
    <col min="11017" max="11017" width="18.42578125" style="449" customWidth="1"/>
    <col min="11018" max="11018" width="14.5703125" style="449" customWidth="1"/>
    <col min="11019" max="11026" width="9.140625" style="449"/>
    <col min="11027" max="11027" width="8.140625" style="449" customWidth="1"/>
    <col min="11028" max="11037" width="0" style="449" hidden="1" customWidth="1"/>
    <col min="11038" max="11264" width="9.140625" style="449"/>
    <col min="11265" max="11265" width="8.5703125" style="449" customWidth="1"/>
    <col min="11266" max="11266" width="13.140625" style="449" customWidth="1"/>
    <col min="11267" max="11267" width="10.42578125" style="449" customWidth="1"/>
    <col min="11268" max="11268" width="14.85546875" style="449" customWidth="1"/>
    <col min="11269" max="11270" width="16.42578125" style="449" customWidth="1"/>
    <col min="11271" max="11271" width="19.5703125" style="449" customWidth="1"/>
    <col min="11272" max="11272" width="15.42578125" style="449" customWidth="1"/>
    <col min="11273" max="11273" width="18.42578125" style="449" customWidth="1"/>
    <col min="11274" max="11274" width="14.5703125" style="449" customWidth="1"/>
    <col min="11275" max="11282" width="9.140625" style="449"/>
    <col min="11283" max="11283" width="8.140625" style="449" customWidth="1"/>
    <col min="11284" max="11293" width="0" style="449" hidden="1" customWidth="1"/>
    <col min="11294" max="11520" width="9.140625" style="449"/>
    <col min="11521" max="11521" width="8.5703125" style="449" customWidth="1"/>
    <col min="11522" max="11522" width="13.140625" style="449" customWidth="1"/>
    <col min="11523" max="11523" width="10.42578125" style="449" customWidth="1"/>
    <col min="11524" max="11524" width="14.85546875" style="449" customWidth="1"/>
    <col min="11525" max="11526" width="16.42578125" style="449" customWidth="1"/>
    <col min="11527" max="11527" width="19.5703125" style="449" customWidth="1"/>
    <col min="11528" max="11528" width="15.42578125" style="449" customWidth="1"/>
    <col min="11529" max="11529" width="18.42578125" style="449" customWidth="1"/>
    <col min="11530" max="11530" width="14.5703125" style="449" customWidth="1"/>
    <col min="11531" max="11538" width="9.140625" style="449"/>
    <col min="11539" max="11539" width="8.140625" style="449" customWidth="1"/>
    <col min="11540" max="11549" width="0" style="449" hidden="1" customWidth="1"/>
    <col min="11550" max="11776" width="9.140625" style="449"/>
    <col min="11777" max="11777" width="8.5703125" style="449" customWidth="1"/>
    <col min="11778" max="11778" width="13.140625" style="449" customWidth="1"/>
    <col min="11779" max="11779" width="10.42578125" style="449" customWidth="1"/>
    <col min="11780" max="11780" width="14.85546875" style="449" customWidth="1"/>
    <col min="11781" max="11782" width="16.42578125" style="449" customWidth="1"/>
    <col min="11783" max="11783" width="19.5703125" style="449" customWidth="1"/>
    <col min="11784" max="11784" width="15.42578125" style="449" customWidth="1"/>
    <col min="11785" max="11785" width="18.42578125" style="449" customWidth="1"/>
    <col min="11786" max="11786" width="14.5703125" style="449" customWidth="1"/>
    <col min="11787" max="11794" width="9.140625" style="449"/>
    <col min="11795" max="11795" width="8.140625" style="449" customWidth="1"/>
    <col min="11796" max="11805" width="0" style="449" hidden="1" customWidth="1"/>
    <col min="11806" max="12032" width="9.140625" style="449"/>
    <col min="12033" max="12033" width="8.5703125" style="449" customWidth="1"/>
    <col min="12034" max="12034" width="13.140625" style="449" customWidth="1"/>
    <col min="12035" max="12035" width="10.42578125" style="449" customWidth="1"/>
    <col min="12036" max="12036" width="14.85546875" style="449" customWidth="1"/>
    <col min="12037" max="12038" width="16.42578125" style="449" customWidth="1"/>
    <col min="12039" max="12039" width="19.5703125" style="449" customWidth="1"/>
    <col min="12040" max="12040" width="15.42578125" style="449" customWidth="1"/>
    <col min="12041" max="12041" width="18.42578125" style="449" customWidth="1"/>
    <col min="12042" max="12042" width="14.5703125" style="449" customWidth="1"/>
    <col min="12043" max="12050" width="9.140625" style="449"/>
    <col min="12051" max="12051" width="8.140625" style="449" customWidth="1"/>
    <col min="12052" max="12061" width="0" style="449" hidden="1" customWidth="1"/>
    <col min="12062" max="12288" width="9.140625" style="449"/>
    <col min="12289" max="12289" width="8.5703125" style="449" customWidth="1"/>
    <col min="12290" max="12290" width="13.140625" style="449" customWidth="1"/>
    <col min="12291" max="12291" width="10.42578125" style="449" customWidth="1"/>
    <col min="12292" max="12292" width="14.85546875" style="449" customWidth="1"/>
    <col min="12293" max="12294" width="16.42578125" style="449" customWidth="1"/>
    <col min="12295" max="12295" width="19.5703125" style="449" customWidth="1"/>
    <col min="12296" max="12296" width="15.42578125" style="449" customWidth="1"/>
    <col min="12297" max="12297" width="18.42578125" style="449" customWidth="1"/>
    <col min="12298" max="12298" width="14.5703125" style="449" customWidth="1"/>
    <col min="12299" max="12306" width="9.140625" style="449"/>
    <col min="12307" max="12307" width="8.140625" style="449" customWidth="1"/>
    <col min="12308" max="12317" width="0" style="449" hidden="1" customWidth="1"/>
    <col min="12318" max="12544" width="9.140625" style="449"/>
    <col min="12545" max="12545" width="8.5703125" style="449" customWidth="1"/>
    <col min="12546" max="12546" width="13.140625" style="449" customWidth="1"/>
    <col min="12547" max="12547" width="10.42578125" style="449" customWidth="1"/>
    <col min="12548" max="12548" width="14.85546875" style="449" customWidth="1"/>
    <col min="12549" max="12550" width="16.42578125" style="449" customWidth="1"/>
    <col min="12551" max="12551" width="19.5703125" style="449" customWidth="1"/>
    <col min="12552" max="12552" width="15.42578125" style="449" customWidth="1"/>
    <col min="12553" max="12553" width="18.42578125" style="449" customWidth="1"/>
    <col min="12554" max="12554" width="14.5703125" style="449" customWidth="1"/>
    <col min="12555" max="12562" width="9.140625" style="449"/>
    <col min="12563" max="12563" width="8.140625" style="449" customWidth="1"/>
    <col min="12564" max="12573" width="0" style="449" hidden="1" customWidth="1"/>
    <col min="12574" max="12800" width="9.140625" style="449"/>
    <col min="12801" max="12801" width="8.5703125" style="449" customWidth="1"/>
    <col min="12802" max="12802" width="13.140625" style="449" customWidth="1"/>
    <col min="12803" max="12803" width="10.42578125" style="449" customWidth="1"/>
    <col min="12804" max="12804" width="14.85546875" style="449" customWidth="1"/>
    <col min="12805" max="12806" width="16.42578125" style="449" customWidth="1"/>
    <col min="12807" max="12807" width="19.5703125" style="449" customWidth="1"/>
    <col min="12808" max="12808" width="15.42578125" style="449" customWidth="1"/>
    <col min="12809" max="12809" width="18.42578125" style="449" customWidth="1"/>
    <col min="12810" max="12810" width="14.5703125" style="449" customWidth="1"/>
    <col min="12811" max="12818" width="9.140625" style="449"/>
    <col min="12819" max="12819" width="8.140625" style="449" customWidth="1"/>
    <col min="12820" max="12829" width="0" style="449" hidden="1" customWidth="1"/>
    <col min="12830" max="13056" width="9.140625" style="449"/>
    <col min="13057" max="13057" width="8.5703125" style="449" customWidth="1"/>
    <col min="13058" max="13058" width="13.140625" style="449" customWidth="1"/>
    <col min="13059" max="13059" width="10.42578125" style="449" customWidth="1"/>
    <col min="13060" max="13060" width="14.85546875" style="449" customWidth="1"/>
    <col min="13061" max="13062" width="16.42578125" style="449" customWidth="1"/>
    <col min="13063" max="13063" width="19.5703125" style="449" customWidth="1"/>
    <col min="13064" max="13064" width="15.42578125" style="449" customWidth="1"/>
    <col min="13065" max="13065" width="18.42578125" style="449" customWidth="1"/>
    <col min="13066" max="13066" width="14.5703125" style="449" customWidth="1"/>
    <col min="13067" max="13074" width="9.140625" style="449"/>
    <col min="13075" max="13075" width="8.140625" style="449" customWidth="1"/>
    <col min="13076" max="13085" width="0" style="449" hidden="1" customWidth="1"/>
    <col min="13086" max="13312" width="9.140625" style="449"/>
    <col min="13313" max="13313" width="8.5703125" style="449" customWidth="1"/>
    <col min="13314" max="13314" width="13.140625" style="449" customWidth="1"/>
    <col min="13315" max="13315" width="10.42578125" style="449" customWidth="1"/>
    <col min="13316" max="13316" width="14.85546875" style="449" customWidth="1"/>
    <col min="13317" max="13318" width="16.42578125" style="449" customWidth="1"/>
    <col min="13319" max="13319" width="19.5703125" style="449" customWidth="1"/>
    <col min="13320" max="13320" width="15.42578125" style="449" customWidth="1"/>
    <col min="13321" max="13321" width="18.42578125" style="449" customWidth="1"/>
    <col min="13322" max="13322" width="14.5703125" style="449" customWidth="1"/>
    <col min="13323" max="13330" width="9.140625" style="449"/>
    <col min="13331" max="13331" width="8.140625" style="449" customWidth="1"/>
    <col min="13332" max="13341" width="0" style="449" hidden="1" customWidth="1"/>
    <col min="13342" max="13568" width="9.140625" style="449"/>
    <col min="13569" max="13569" width="8.5703125" style="449" customWidth="1"/>
    <col min="13570" max="13570" width="13.140625" style="449" customWidth="1"/>
    <col min="13571" max="13571" width="10.42578125" style="449" customWidth="1"/>
    <col min="13572" max="13572" width="14.85546875" style="449" customWidth="1"/>
    <col min="13573" max="13574" width="16.42578125" style="449" customWidth="1"/>
    <col min="13575" max="13575" width="19.5703125" style="449" customWidth="1"/>
    <col min="13576" max="13576" width="15.42578125" style="449" customWidth="1"/>
    <col min="13577" max="13577" width="18.42578125" style="449" customWidth="1"/>
    <col min="13578" max="13578" width="14.5703125" style="449" customWidth="1"/>
    <col min="13579" max="13586" width="9.140625" style="449"/>
    <col min="13587" max="13587" width="8.140625" style="449" customWidth="1"/>
    <col min="13588" max="13597" width="0" style="449" hidden="1" customWidth="1"/>
    <col min="13598" max="13824" width="9.140625" style="449"/>
    <col min="13825" max="13825" width="8.5703125" style="449" customWidth="1"/>
    <col min="13826" max="13826" width="13.140625" style="449" customWidth="1"/>
    <col min="13827" max="13827" width="10.42578125" style="449" customWidth="1"/>
    <col min="13828" max="13828" width="14.85546875" style="449" customWidth="1"/>
    <col min="13829" max="13830" width="16.42578125" style="449" customWidth="1"/>
    <col min="13831" max="13831" width="19.5703125" style="449" customWidth="1"/>
    <col min="13832" max="13832" width="15.42578125" style="449" customWidth="1"/>
    <col min="13833" max="13833" width="18.42578125" style="449" customWidth="1"/>
    <col min="13834" max="13834" width="14.5703125" style="449" customWidth="1"/>
    <col min="13835" max="13842" width="9.140625" style="449"/>
    <col min="13843" max="13843" width="8.140625" style="449" customWidth="1"/>
    <col min="13844" max="13853" width="0" style="449" hidden="1" customWidth="1"/>
    <col min="13854" max="14080" width="9.140625" style="449"/>
    <col min="14081" max="14081" width="8.5703125" style="449" customWidth="1"/>
    <col min="14082" max="14082" width="13.140625" style="449" customWidth="1"/>
    <col min="14083" max="14083" width="10.42578125" style="449" customWidth="1"/>
    <col min="14084" max="14084" width="14.85546875" style="449" customWidth="1"/>
    <col min="14085" max="14086" width="16.42578125" style="449" customWidth="1"/>
    <col min="14087" max="14087" width="19.5703125" style="449" customWidth="1"/>
    <col min="14088" max="14088" width="15.42578125" style="449" customWidth="1"/>
    <col min="14089" max="14089" width="18.42578125" style="449" customWidth="1"/>
    <col min="14090" max="14090" width="14.5703125" style="449" customWidth="1"/>
    <col min="14091" max="14098" width="9.140625" style="449"/>
    <col min="14099" max="14099" width="8.140625" style="449" customWidth="1"/>
    <col min="14100" max="14109" width="0" style="449" hidden="1" customWidth="1"/>
    <col min="14110" max="14336" width="9.140625" style="449"/>
    <col min="14337" max="14337" width="8.5703125" style="449" customWidth="1"/>
    <col min="14338" max="14338" width="13.140625" style="449" customWidth="1"/>
    <col min="14339" max="14339" width="10.42578125" style="449" customWidth="1"/>
    <col min="14340" max="14340" width="14.85546875" style="449" customWidth="1"/>
    <col min="14341" max="14342" width="16.42578125" style="449" customWidth="1"/>
    <col min="14343" max="14343" width="19.5703125" style="449" customWidth="1"/>
    <col min="14344" max="14344" width="15.42578125" style="449" customWidth="1"/>
    <col min="14345" max="14345" width="18.42578125" style="449" customWidth="1"/>
    <col min="14346" max="14346" width="14.5703125" style="449" customWidth="1"/>
    <col min="14347" max="14354" width="9.140625" style="449"/>
    <col min="14355" max="14355" width="8.140625" style="449" customWidth="1"/>
    <col min="14356" max="14365" width="0" style="449" hidden="1" customWidth="1"/>
    <col min="14366" max="14592" width="9.140625" style="449"/>
    <col min="14593" max="14593" width="8.5703125" style="449" customWidth="1"/>
    <col min="14594" max="14594" width="13.140625" style="449" customWidth="1"/>
    <col min="14595" max="14595" width="10.42578125" style="449" customWidth="1"/>
    <col min="14596" max="14596" width="14.85546875" style="449" customWidth="1"/>
    <col min="14597" max="14598" width="16.42578125" style="449" customWidth="1"/>
    <col min="14599" max="14599" width="19.5703125" style="449" customWidth="1"/>
    <col min="14600" max="14600" width="15.42578125" style="449" customWidth="1"/>
    <col min="14601" max="14601" width="18.42578125" style="449" customWidth="1"/>
    <col min="14602" max="14602" width="14.5703125" style="449" customWidth="1"/>
    <col min="14603" max="14610" width="9.140625" style="449"/>
    <col min="14611" max="14611" width="8.140625" style="449" customWidth="1"/>
    <col min="14612" max="14621" width="0" style="449" hidden="1" customWidth="1"/>
    <col min="14622" max="14848" width="9.140625" style="449"/>
    <col min="14849" max="14849" width="8.5703125" style="449" customWidth="1"/>
    <col min="14850" max="14850" width="13.140625" style="449" customWidth="1"/>
    <col min="14851" max="14851" width="10.42578125" style="449" customWidth="1"/>
    <col min="14852" max="14852" width="14.85546875" style="449" customWidth="1"/>
    <col min="14853" max="14854" width="16.42578125" style="449" customWidth="1"/>
    <col min="14855" max="14855" width="19.5703125" style="449" customWidth="1"/>
    <col min="14856" max="14856" width="15.42578125" style="449" customWidth="1"/>
    <col min="14857" max="14857" width="18.42578125" style="449" customWidth="1"/>
    <col min="14858" max="14858" width="14.5703125" style="449" customWidth="1"/>
    <col min="14859" max="14866" width="9.140625" style="449"/>
    <col min="14867" max="14867" width="8.140625" style="449" customWidth="1"/>
    <col min="14868" max="14877" width="0" style="449" hidden="1" customWidth="1"/>
    <col min="14878" max="15104" width="9.140625" style="449"/>
    <col min="15105" max="15105" width="8.5703125" style="449" customWidth="1"/>
    <col min="15106" max="15106" width="13.140625" style="449" customWidth="1"/>
    <col min="15107" max="15107" width="10.42578125" style="449" customWidth="1"/>
    <col min="15108" max="15108" width="14.85546875" style="449" customWidth="1"/>
    <col min="15109" max="15110" width="16.42578125" style="449" customWidth="1"/>
    <col min="15111" max="15111" width="19.5703125" style="449" customWidth="1"/>
    <col min="15112" max="15112" width="15.42578125" style="449" customWidth="1"/>
    <col min="15113" max="15113" width="18.42578125" style="449" customWidth="1"/>
    <col min="15114" max="15114" width="14.5703125" style="449" customWidth="1"/>
    <col min="15115" max="15122" width="9.140625" style="449"/>
    <col min="15123" max="15123" width="8.140625" style="449" customWidth="1"/>
    <col min="15124" max="15133" width="0" style="449" hidden="1" customWidth="1"/>
    <col min="15134" max="15360" width="9.140625" style="449"/>
    <col min="15361" max="15361" width="8.5703125" style="449" customWidth="1"/>
    <col min="15362" max="15362" width="13.140625" style="449" customWidth="1"/>
    <col min="15363" max="15363" width="10.42578125" style="449" customWidth="1"/>
    <col min="15364" max="15364" width="14.85546875" style="449" customWidth="1"/>
    <col min="15365" max="15366" width="16.42578125" style="449" customWidth="1"/>
    <col min="15367" max="15367" width="19.5703125" style="449" customWidth="1"/>
    <col min="15368" max="15368" width="15.42578125" style="449" customWidth="1"/>
    <col min="15369" max="15369" width="18.42578125" style="449" customWidth="1"/>
    <col min="15370" max="15370" width="14.5703125" style="449" customWidth="1"/>
    <col min="15371" max="15378" width="9.140625" style="449"/>
    <col min="15379" max="15379" width="8.140625" style="449" customWidth="1"/>
    <col min="15380" max="15389" width="0" style="449" hidden="1" customWidth="1"/>
    <col min="15390" max="15616" width="9.140625" style="449"/>
    <col min="15617" max="15617" width="8.5703125" style="449" customWidth="1"/>
    <col min="15618" max="15618" width="13.140625" style="449" customWidth="1"/>
    <col min="15619" max="15619" width="10.42578125" style="449" customWidth="1"/>
    <col min="15620" max="15620" width="14.85546875" style="449" customWidth="1"/>
    <col min="15621" max="15622" width="16.42578125" style="449" customWidth="1"/>
    <col min="15623" max="15623" width="19.5703125" style="449" customWidth="1"/>
    <col min="15624" max="15624" width="15.42578125" style="449" customWidth="1"/>
    <col min="15625" max="15625" width="18.42578125" style="449" customWidth="1"/>
    <col min="15626" max="15626" width="14.5703125" style="449" customWidth="1"/>
    <col min="15627" max="15634" width="9.140625" style="449"/>
    <col min="15635" max="15635" width="8.140625" style="449" customWidth="1"/>
    <col min="15636" max="15645" width="0" style="449" hidden="1" customWidth="1"/>
    <col min="15646" max="15872" width="9.140625" style="449"/>
    <col min="15873" max="15873" width="8.5703125" style="449" customWidth="1"/>
    <col min="15874" max="15874" width="13.140625" style="449" customWidth="1"/>
    <col min="15875" max="15875" width="10.42578125" style="449" customWidth="1"/>
    <col min="15876" max="15876" width="14.85546875" style="449" customWidth="1"/>
    <col min="15877" max="15878" width="16.42578125" style="449" customWidth="1"/>
    <col min="15879" max="15879" width="19.5703125" style="449" customWidth="1"/>
    <col min="15880" max="15880" width="15.42578125" style="449" customWidth="1"/>
    <col min="15881" max="15881" width="18.42578125" style="449" customWidth="1"/>
    <col min="15882" max="15882" width="14.5703125" style="449" customWidth="1"/>
    <col min="15883" max="15890" width="9.140625" style="449"/>
    <col min="15891" max="15891" width="8.140625" style="449" customWidth="1"/>
    <col min="15892" max="15901" width="0" style="449" hidden="1" customWidth="1"/>
    <col min="15902" max="16128" width="9.140625" style="449"/>
    <col min="16129" max="16129" width="8.5703125" style="449" customWidth="1"/>
    <col min="16130" max="16130" width="13.140625" style="449" customWidth="1"/>
    <col min="16131" max="16131" width="10.42578125" style="449" customWidth="1"/>
    <col min="16132" max="16132" width="14.85546875" style="449" customWidth="1"/>
    <col min="16133" max="16134" width="16.42578125" style="449" customWidth="1"/>
    <col min="16135" max="16135" width="19.5703125" style="449" customWidth="1"/>
    <col min="16136" max="16136" width="15.42578125" style="449" customWidth="1"/>
    <col min="16137" max="16137" width="18.42578125" style="449" customWidth="1"/>
    <col min="16138" max="16138" width="14.5703125" style="449" customWidth="1"/>
    <col min="16139" max="16146" width="9.140625" style="449"/>
    <col min="16147" max="16147" width="8.140625" style="449" customWidth="1"/>
    <col min="16148" max="16157" width="0" style="449" hidden="1" customWidth="1"/>
    <col min="16158" max="16384" width="9.140625" style="449"/>
  </cols>
  <sheetData>
    <row r="1" spans="1:28" s="450" customFormat="1" x14ac:dyDescent="0.25">
      <c r="A1" s="15" t="s">
        <v>2724</v>
      </c>
      <c r="B1" s="16"/>
      <c r="C1" s="16"/>
      <c r="D1" s="16"/>
      <c r="E1" s="16"/>
      <c r="F1" s="16"/>
      <c r="G1" s="16"/>
      <c r="J1" s="16"/>
      <c r="K1" s="455" t="s">
        <v>68</v>
      </c>
      <c r="L1" s="601" t="s">
        <v>67</v>
      </c>
      <c r="M1" s="601"/>
      <c r="N1" s="601"/>
    </row>
    <row r="2" spans="1:28" s="450" customFormat="1" x14ac:dyDescent="0.25">
      <c r="A2" s="460" t="s">
        <v>2642</v>
      </c>
      <c r="B2" s="16"/>
      <c r="C2" s="16"/>
      <c r="D2" s="16"/>
      <c r="E2" s="16"/>
      <c r="F2" s="16"/>
      <c r="G2" s="16"/>
      <c r="L2" s="457" t="s">
        <v>452</v>
      </c>
      <c r="M2" s="456"/>
      <c r="N2" s="456"/>
    </row>
    <row r="3" spans="1:28" s="450" customFormat="1" x14ac:dyDescent="0.25">
      <c r="A3" s="118"/>
      <c r="B3" s="16"/>
      <c r="C3" s="16"/>
      <c r="D3" s="16"/>
      <c r="E3" s="16"/>
      <c r="F3" s="16"/>
      <c r="G3" s="16"/>
      <c r="L3" s="457" t="s">
        <v>322</v>
      </c>
      <c r="M3" s="456"/>
      <c r="N3" s="456"/>
    </row>
    <row r="4" spans="1:28" s="450" customFormat="1" x14ac:dyDescent="0.25">
      <c r="A4" s="476"/>
      <c r="B4" s="663" t="s">
        <v>678</v>
      </c>
      <c r="C4" s="664"/>
      <c r="D4" s="664"/>
      <c r="E4" s="664"/>
      <c r="F4" s="664"/>
      <c r="G4" s="664"/>
      <c r="H4" s="664"/>
      <c r="I4" s="665"/>
      <c r="L4" s="457"/>
      <c r="M4" s="456"/>
      <c r="N4" s="456"/>
    </row>
    <row r="5" spans="1:28" s="453" customFormat="1" ht="51" x14ac:dyDescent="0.2">
      <c r="A5" s="473" t="s">
        <v>69</v>
      </c>
      <c r="B5" s="474" t="s">
        <v>2718</v>
      </c>
      <c r="C5" s="474" t="s">
        <v>2719</v>
      </c>
      <c r="D5" s="474" t="s">
        <v>2720</v>
      </c>
      <c r="E5" s="474" t="s">
        <v>2721</v>
      </c>
      <c r="F5" s="474" t="s">
        <v>258</v>
      </c>
      <c r="G5" s="474" t="s">
        <v>2722</v>
      </c>
      <c r="H5" s="474" t="s">
        <v>259</v>
      </c>
      <c r="I5" s="474" t="s">
        <v>2723</v>
      </c>
    </row>
    <row r="6" spans="1:28" s="453" customFormat="1" ht="14.45" customHeight="1" x14ac:dyDescent="0.2">
      <c r="A6" s="30" t="s">
        <v>30</v>
      </c>
      <c r="B6" s="25">
        <f>VLOOKUP($L$1,'Table D3 Data'!$A$7:$I$44,T$6,0)</f>
        <v>292178</v>
      </c>
      <c r="C6" s="25">
        <f>VLOOKUP($L$1,'Table D3 Data'!$A$7:$I$44,U$6,0)</f>
        <v>610</v>
      </c>
      <c r="D6" s="25">
        <f>VLOOKUP($L$1,'Table D3 Data'!$A$7:$I$44,V$6,0)</f>
        <v>1780</v>
      </c>
      <c r="E6" s="25">
        <f>VLOOKUP($L$1,'Table D3 Data'!$A$7:$I$44,W$6,0)</f>
        <v>44741</v>
      </c>
      <c r="F6" s="25">
        <f>VLOOKUP($L$1,'Table D3 Data'!$A$7:$I$44,X$6,0)</f>
        <v>28971</v>
      </c>
      <c r="G6" s="25">
        <f>VLOOKUP($L$1,'Table D3 Data'!$A$7:$I$44,Y$6,0)</f>
        <v>37281</v>
      </c>
      <c r="H6" s="25">
        <f>VLOOKUP($L$1,'Table D3 Data'!$A$7:$I$44,Z$6,0)</f>
        <v>13590</v>
      </c>
      <c r="I6" s="25">
        <f>VLOOKUP($L$1,'Table D3 Data'!$A$7:$I$44,AA$6,0)</f>
        <v>165204</v>
      </c>
      <c r="T6" s="453">
        <v>2</v>
      </c>
      <c r="U6" s="453">
        <v>3</v>
      </c>
      <c r="V6" s="453">
        <v>4</v>
      </c>
      <c r="W6" s="453">
        <v>5</v>
      </c>
      <c r="X6" s="453">
        <v>6</v>
      </c>
      <c r="Y6" s="453">
        <v>7</v>
      </c>
      <c r="Z6" s="453">
        <v>8</v>
      </c>
      <c r="AA6" s="453">
        <v>9</v>
      </c>
      <c r="AB6" s="453">
        <v>10</v>
      </c>
    </row>
    <row r="7" spans="1:28" s="453" customFormat="1" ht="12.75" x14ac:dyDescent="0.2">
      <c r="A7" s="471" t="s">
        <v>4</v>
      </c>
      <c r="B7" s="472">
        <f>VLOOKUP($L$1,'Table D3 Data'!$K$7:$S$44,T$6,0)</f>
        <v>399678</v>
      </c>
      <c r="C7" s="472">
        <f>VLOOKUP($L$1,'Table D3 Data'!$K$7:$S$44,U$6,0)</f>
        <v>1442</v>
      </c>
      <c r="D7" s="472">
        <f>VLOOKUP($L$1,'Table D3 Data'!$K$7:$S$44,V$6,0)</f>
        <v>1452</v>
      </c>
      <c r="E7" s="472">
        <f>VLOOKUP($L$1,'Table D3 Data'!$K$7:$S$44,W$6,0)</f>
        <v>42669</v>
      </c>
      <c r="F7" s="472">
        <f>VLOOKUP($L$1,'Table D3 Data'!$K$7:$S$44,X$6,0)</f>
        <v>43369</v>
      </c>
      <c r="G7" s="472">
        <f>VLOOKUP($L$1,'Table D3 Data'!$K$7:$S$44,Y$6,0)</f>
        <v>62436</v>
      </c>
      <c r="H7" s="472">
        <f>VLOOKUP($L$1,'Table D3 Data'!$K$7:$S$44,Z$6,0)</f>
        <v>20885</v>
      </c>
      <c r="I7" s="472">
        <f>VLOOKUP($L$1,'Table D3 Data'!$K$7:$S$44,AA$6,0)</f>
        <v>227426</v>
      </c>
    </row>
    <row r="8" spans="1:28" s="453" customFormat="1" ht="12.75" x14ac:dyDescent="0.2">
      <c r="B8" s="454"/>
      <c r="C8" s="454"/>
      <c r="D8" s="454"/>
      <c r="E8" s="454"/>
      <c r="F8" s="454"/>
      <c r="G8" s="454"/>
      <c r="H8" s="454"/>
      <c r="I8" s="454"/>
    </row>
    <row r="9" spans="1:28" s="453" customFormat="1" ht="12.75" x14ac:dyDescent="0.2"/>
    <row r="10" spans="1:28" s="450" customFormat="1" x14ac:dyDescent="0.25">
      <c r="A10" s="476"/>
      <c r="B10" s="663" t="s">
        <v>678</v>
      </c>
      <c r="C10" s="664"/>
      <c r="D10" s="664"/>
      <c r="E10" s="664"/>
      <c r="F10" s="664"/>
      <c r="G10" s="664"/>
      <c r="H10" s="664"/>
      <c r="I10" s="665"/>
      <c r="L10" s="457"/>
      <c r="M10" s="456"/>
      <c r="N10" s="456"/>
    </row>
    <row r="11" spans="1:28" s="453" customFormat="1" ht="51" x14ac:dyDescent="0.2">
      <c r="A11" s="473" t="s">
        <v>123</v>
      </c>
      <c r="B11" s="474" t="s">
        <v>2718</v>
      </c>
      <c r="C11" s="474" t="s">
        <v>2719</v>
      </c>
      <c r="D11" s="474" t="s">
        <v>2720</v>
      </c>
      <c r="E11" s="474" t="s">
        <v>2721</v>
      </c>
      <c r="F11" s="474" t="s">
        <v>258</v>
      </c>
      <c r="G11" s="474" t="s">
        <v>2722</v>
      </c>
      <c r="H11" s="474" t="s">
        <v>259</v>
      </c>
      <c r="I11" s="474" t="s">
        <v>2723</v>
      </c>
    </row>
    <row r="12" spans="1:28" s="453" customFormat="1" ht="12.75" x14ac:dyDescent="0.2">
      <c r="A12" s="30" t="s">
        <v>30</v>
      </c>
      <c r="B12" s="451">
        <v>1</v>
      </c>
      <c r="C12" s="451">
        <f t="shared" ref="C12:I13" si="0">C6/$B6</f>
        <v>2.0877684151441927E-3</v>
      </c>
      <c r="D12" s="451">
        <f t="shared" si="0"/>
        <v>6.0921766868142022E-3</v>
      </c>
      <c r="E12" s="451">
        <f t="shared" si="0"/>
        <v>0.15312925682289563</v>
      </c>
      <c r="F12" s="451">
        <f t="shared" si="0"/>
        <v>9.9155309434659694E-2</v>
      </c>
      <c r="G12" s="451">
        <f t="shared" si="0"/>
        <v>0.12759687587703386</v>
      </c>
      <c r="H12" s="451">
        <f t="shared" si="0"/>
        <v>4.6512742232474723E-2</v>
      </c>
      <c r="I12" s="451">
        <f t="shared" si="0"/>
        <v>0.56542244795980534</v>
      </c>
    </row>
    <row r="13" spans="1:28" s="453" customFormat="1" ht="12.75" x14ac:dyDescent="0.2">
      <c r="A13" s="471" t="s">
        <v>4</v>
      </c>
      <c r="B13" s="479">
        <v>1</v>
      </c>
      <c r="C13" s="479">
        <f t="shared" si="0"/>
        <v>3.6079043630122248E-3</v>
      </c>
      <c r="D13" s="479">
        <f t="shared" si="0"/>
        <v>3.632924504225902E-3</v>
      </c>
      <c r="E13" s="479">
        <f t="shared" si="0"/>
        <v>0.10675844054463843</v>
      </c>
      <c r="F13" s="479">
        <f t="shared" si="0"/>
        <v>0.10850985042959582</v>
      </c>
      <c r="G13" s="479">
        <f t="shared" si="0"/>
        <v>0.15621575368171378</v>
      </c>
      <c r="H13" s="479">
        <f t="shared" si="0"/>
        <v>5.2254564924764435E-2</v>
      </c>
      <c r="I13" s="479">
        <f t="shared" si="0"/>
        <v>0.56902306356617072</v>
      </c>
    </row>
    <row r="14" spans="1:28" ht="14.45" customHeight="1" x14ac:dyDescent="0.25"/>
    <row r="15" spans="1:28" x14ac:dyDescent="0.25">
      <c r="A15" s="459" t="s">
        <v>617</v>
      </c>
    </row>
    <row r="16" spans="1:28" x14ac:dyDescent="0.25">
      <c r="A16" s="453" t="s">
        <v>2726</v>
      </c>
    </row>
    <row r="17" spans="1:1" x14ac:dyDescent="0.25">
      <c r="A17" s="453"/>
    </row>
    <row r="18" spans="1:1" x14ac:dyDescent="0.25">
      <c r="A18" s="459" t="s">
        <v>618</v>
      </c>
    </row>
    <row r="19" spans="1:1" x14ac:dyDescent="0.25">
      <c r="A19" s="453" t="s">
        <v>2696</v>
      </c>
    </row>
    <row r="20" spans="1:1" x14ac:dyDescent="0.25">
      <c r="A20" s="453" t="s">
        <v>2698</v>
      </c>
    </row>
    <row r="21" spans="1:1" x14ac:dyDescent="0.25">
      <c r="A21" s="444" t="s">
        <v>2725</v>
      </c>
    </row>
    <row r="55" spans="1:1" hidden="1" x14ac:dyDescent="0.25">
      <c r="A55" s="449" t="s">
        <v>31</v>
      </c>
    </row>
    <row r="56" spans="1:1" hidden="1" x14ac:dyDescent="0.25">
      <c r="A56" s="449" t="s">
        <v>32</v>
      </c>
    </row>
    <row r="57" spans="1:1" hidden="1" x14ac:dyDescent="0.25">
      <c r="A57" s="449" t="s">
        <v>33</v>
      </c>
    </row>
    <row r="58" spans="1:1" hidden="1" x14ac:dyDescent="0.25">
      <c r="A58" s="449" t="s">
        <v>34</v>
      </c>
    </row>
    <row r="59" spans="1:1" hidden="1" x14ac:dyDescent="0.25">
      <c r="A59" s="449" t="s">
        <v>35</v>
      </c>
    </row>
    <row r="60" spans="1:1" hidden="1" x14ac:dyDescent="0.25">
      <c r="A60" s="449" t="s">
        <v>36</v>
      </c>
    </row>
    <row r="61" spans="1:1" hidden="1" x14ac:dyDescent="0.25">
      <c r="A61" s="449" t="s">
        <v>37</v>
      </c>
    </row>
    <row r="62" spans="1:1" hidden="1" x14ac:dyDescent="0.25">
      <c r="A62" s="449" t="s">
        <v>38</v>
      </c>
    </row>
    <row r="63" spans="1:1" hidden="1" x14ac:dyDescent="0.25">
      <c r="A63" s="449" t="s">
        <v>39</v>
      </c>
    </row>
    <row r="64" spans="1:1" hidden="1" x14ac:dyDescent="0.25">
      <c r="A64" s="449" t="s">
        <v>40</v>
      </c>
    </row>
    <row r="65" spans="1:1" hidden="1" x14ac:dyDescent="0.25">
      <c r="A65" s="449" t="s">
        <v>41</v>
      </c>
    </row>
    <row r="66" spans="1:1" hidden="1" x14ac:dyDescent="0.25">
      <c r="A66" s="449" t="s">
        <v>42</v>
      </c>
    </row>
    <row r="67" spans="1:1" hidden="1" x14ac:dyDescent="0.25">
      <c r="A67" s="449" t="s">
        <v>43</v>
      </c>
    </row>
    <row r="68" spans="1:1" hidden="1" x14ac:dyDescent="0.25">
      <c r="A68" s="449" t="s">
        <v>44</v>
      </c>
    </row>
    <row r="69" spans="1:1" hidden="1" x14ac:dyDescent="0.25">
      <c r="A69" s="449" t="s">
        <v>45</v>
      </c>
    </row>
    <row r="70" spans="1:1" hidden="1" x14ac:dyDescent="0.25">
      <c r="A70" s="449" t="s">
        <v>46</v>
      </c>
    </row>
    <row r="71" spans="1:1" hidden="1" x14ac:dyDescent="0.25">
      <c r="A71" s="449" t="s">
        <v>47</v>
      </c>
    </row>
    <row r="72" spans="1:1" hidden="1" x14ac:dyDescent="0.25">
      <c r="A72" s="449" t="s">
        <v>48</v>
      </c>
    </row>
    <row r="73" spans="1:1" hidden="1" x14ac:dyDescent="0.25">
      <c r="A73" s="449" t="s">
        <v>49</v>
      </c>
    </row>
    <row r="74" spans="1:1" hidden="1" x14ac:dyDescent="0.25">
      <c r="A74" s="449" t="s">
        <v>50</v>
      </c>
    </row>
    <row r="75" spans="1:1" hidden="1" x14ac:dyDescent="0.25">
      <c r="A75" s="449" t="s">
        <v>51</v>
      </c>
    </row>
    <row r="76" spans="1:1" hidden="1" x14ac:dyDescent="0.25">
      <c r="A76" s="449" t="s">
        <v>52</v>
      </c>
    </row>
    <row r="77" spans="1:1" hidden="1" x14ac:dyDescent="0.25">
      <c r="A77" s="449" t="s">
        <v>53</v>
      </c>
    </row>
    <row r="78" spans="1:1" hidden="1" x14ac:dyDescent="0.25">
      <c r="A78" s="449" t="s">
        <v>54</v>
      </c>
    </row>
    <row r="79" spans="1:1" hidden="1" x14ac:dyDescent="0.25">
      <c r="A79" s="449" t="s">
        <v>55</v>
      </c>
    </row>
    <row r="80" spans="1:1" hidden="1" x14ac:dyDescent="0.25">
      <c r="A80" s="449" t="s">
        <v>56</v>
      </c>
    </row>
    <row r="81" spans="1:1" hidden="1" x14ac:dyDescent="0.25">
      <c r="A81" s="449" t="s">
        <v>57</v>
      </c>
    </row>
    <row r="82" spans="1:1" hidden="1" x14ac:dyDescent="0.25">
      <c r="A82" s="449" t="s">
        <v>58</v>
      </c>
    </row>
    <row r="83" spans="1:1" hidden="1" x14ac:dyDescent="0.25">
      <c r="A83" s="449" t="s">
        <v>59</v>
      </c>
    </row>
    <row r="84" spans="1:1" hidden="1" x14ac:dyDescent="0.25">
      <c r="A84" s="449" t="s">
        <v>60</v>
      </c>
    </row>
    <row r="85" spans="1:1" hidden="1" x14ac:dyDescent="0.25">
      <c r="A85" s="449" t="s">
        <v>61</v>
      </c>
    </row>
    <row r="86" spans="1:1" hidden="1" x14ac:dyDescent="0.25">
      <c r="A86" s="449" t="s">
        <v>62</v>
      </c>
    </row>
    <row r="87" spans="1:1" hidden="1" x14ac:dyDescent="0.25">
      <c r="A87" s="449" t="s">
        <v>63</v>
      </c>
    </row>
    <row r="88" spans="1:1" hidden="1" x14ac:dyDescent="0.25">
      <c r="A88" s="449" t="s">
        <v>64</v>
      </c>
    </row>
    <row r="89" spans="1:1" hidden="1" x14ac:dyDescent="0.25">
      <c r="A89" s="449" t="s">
        <v>65</v>
      </c>
    </row>
    <row r="90" spans="1:1" hidden="1" x14ac:dyDescent="0.25">
      <c r="A90" s="449" t="s">
        <v>66</v>
      </c>
    </row>
    <row r="91" spans="1:1" hidden="1" x14ac:dyDescent="0.25">
      <c r="A91" s="449" t="s">
        <v>67</v>
      </c>
    </row>
    <row r="92" spans="1:1" hidden="1" x14ac:dyDescent="0.25"/>
    <row r="93" spans="1:1" hidden="1" x14ac:dyDescent="0.25"/>
    <row r="94" spans="1:1" hidden="1" x14ac:dyDescent="0.25"/>
  </sheetData>
  <mergeCells count="3">
    <mergeCell ref="B10:I10"/>
    <mergeCell ref="L1:N1"/>
    <mergeCell ref="B4:I4"/>
  </mergeCells>
  <dataValidations count="1">
    <dataValidation type="list" allowBlank="1" showInputMessage="1" showErrorMessage="1" sqref="L65511:L65522 JH65511:JH65522 TD65511:TD65522 ACZ65511:ACZ65522 AMV65511:AMV65522 AWR65511:AWR65522 BGN65511:BGN65522 BQJ65511:BQJ65522 CAF65511:CAF65522 CKB65511:CKB65522 CTX65511:CTX65522 DDT65511:DDT65522 DNP65511:DNP65522 DXL65511:DXL65522 EHH65511:EHH65522 ERD65511:ERD65522 FAZ65511:FAZ65522 FKV65511:FKV65522 FUR65511:FUR65522 GEN65511:GEN65522 GOJ65511:GOJ65522 GYF65511:GYF65522 HIB65511:HIB65522 HRX65511:HRX65522 IBT65511:IBT65522 ILP65511:ILP65522 IVL65511:IVL65522 JFH65511:JFH65522 JPD65511:JPD65522 JYZ65511:JYZ65522 KIV65511:KIV65522 KSR65511:KSR65522 LCN65511:LCN65522 LMJ65511:LMJ65522 LWF65511:LWF65522 MGB65511:MGB65522 MPX65511:MPX65522 MZT65511:MZT65522 NJP65511:NJP65522 NTL65511:NTL65522 ODH65511:ODH65522 OND65511:OND65522 OWZ65511:OWZ65522 PGV65511:PGV65522 PQR65511:PQR65522 QAN65511:QAN65522 QKJ65511:QKJ65522 QUF65511:QUF65522 REB65511:REB65522 RNX65511:RNX65522 RXT65511:RXT65522 SHP65511:SHP65522 SRL65511:SRL65522 TBH65511:TBH65522 TLD65511:TLD65522 TUZ65511:TUZ65522 UEV65511:UEV65522 UOR65511:UOR65522 UYN65511:UYN65522 VIJ65511:VIJ65522 VSF65511:VSF65522 WCB65511:WCB65522 WLX65511:WLX65522 WVT65511:WVT65522 L131047:L131058 JH131047:JH131058 TD131047:TD131058 ACZ131047:ACZ131058 AMV131047:AMV131058 AWR131047:AWR131058 BGN131047:BGN131058 BQJ131047:BQJ131058 CAF131047:CAF131058 CKB131047:CKB131058 CTX131047:CTX131058 DDT131047:DDT131058 DNP131047:DNP131058 DXL131047:DXL131058 EHH131047:EHH131058 ERD131047:ERD131058 FAZ131047:FAZ131058 FKV131047:FKV131058 FUR131047:FUR131058 GEN131047:GEN131058 GOJ131047:GOJ131058 GYF131047:GYF131058 HIB131047:HIB131058 HRX131047:HRX131058 IBT131047:IBT131058 ILP131047:ILP131058 IVL131047:IVL131058 JFH131047:JFH131058 JPD131047:JPD131058 JYZ131047:JYZ131058 KIV131047:KIV131058 KSR131047:KSR131058 LCN131047:LCN131058 LMJ131047:LMJ131058 LWF131047:LWF131058 MGB131047:MGB131058 MPX131047:MPX131058 MZT131047:MZT131058 NJP131047:NJP131058 NTL131047:NTL131058 ODH131047:ODH131058 OND131047:OND131058 OWZ131047:OWZ131058 PGV131047:PGV131058 PQR131047:PQR131058 QAN131047:QAN131058 QKJ131047:QKJ131058 QUF131047:QUF131058 REB131047:REB131058 RNX131047:RNX131058 RXT131047:RXT131058 SHP131047:SHP131058 SRL131047:SRL131058 TBH131047:TBH131058 TLD131047:TLD131058 TUZ131047:TUZ131058 UEV131047:UEV131058 UOR131047:UOR131058 UYN131047:UYN131058 VIJ131047:VIJ131058 VSF131047:VSF131058 WCB131047:WCB131058 WLX131047:WLX131058 WVT131047:WVT131058 L196583:L196594 JH196583:JH196594 TD196583:TD196594 ACZ196583:ACZ196594 AMV196583:AMV196594 AWR196583:AWR196594 BGN196583:BGN196594 BQJ196583:BQJ196594 CAF196583:CAF196594 CKB196583:CKB196594 CTX196583:CTX196594 DDT196583:DDT196594 DNP196583:DNP196594 DXL196583:DXL196594 EHH196583:EHH196594 ERD196583:ERD196594 FAZ196583:FAZ196594 FKV196583:FKV196594 FUR196583:FUR196594 GEN196583:GEN196594 GOJ196583:GOJ196594 GYF196583:GYF196594 HIB196583:HIB196594 HRX196583:HRX196594 IBT196583:IBT196594 ILP196583:ILP196594 IVL196583:IVL196594 JFH196583:JFH196594 JPD196583:JPD196594 JYZ196583:JYZ196594 KIV196583:KIV196594 KSR196583:KSR196594 LCN196583:LCN196594 LMJ196583:LMJ196594 LWF196583:LWF196594 MGB196583:MGB196594 MPX196583:MPX196594 MZT196583:MZT196594 NJP196583:NJP196594 NTL196583:NTL196594 ODH196583:ODH196594 OND196583:OND196594 OWZ196583:OWZ196594 PGV196583:PGV196594 PQR196583:PQR196594 QAN196583:QAN196594 QKJ196583:QKJ196594 QUF196583:QUF196594 REB196583:REB196594 RNX196583:RNX196594 RXT196583:RXT196594 SHP196583:SHP196594 SRL196583:SRL196594 TBH196583:TBH196594 TLD196583:TLD196594 TUZ196583:TUZ196594 UEV196583:UEV196594 UOR196583:UOR196594 UYN196583:UYN196594 VIJ196583:VIJ196594 VSF196583:VSF196594 WCB196583:WCB196594 WLX196583:WLX196594 WVT196583:WVT196594 L262119:L262130 JH262119:JH262130 TD262119:TD262130 ACZ262119:ACZ262130 AMV262119:AMV262130 AWR262119:AWR262130 BGN262119:BGN262130 BQJ262119:BQJ262130 CAF262119:CAF262130 CKB262119:CKB262130 CTX262119:CTX262130 DDT262119:DDT262130 DNP262119:DNP262130 DXL262119:DXL262130 EHH262119:EHH262130 ERD262119:ERD262130 FAZ262119:FAZ262130 FKV262119:FKV262130 FUR262119:FUR262130 GEN262119:GEN262130 GOJ262119:GOJ262130 GYF262119:GYF262130 HIB262119:HIB262130 HRX262119:HRX262130 IBT262119:IBT262130 ILP262119:ILP262130 IVL262119:IVL262130 JFH262119:JFH262130 JPD262119:JPD262130 JYZ262119:JYZ262130 KIV262119:KIV262130 KSR262119:KSR262130 LCN262119:LCN262130 LMJ262119:LMJ262130 LWF262119:LWF262130 MGB262119:MGB262130 MPX262119:MPX262130 MZT262119:MZT262130 NJP262119:NJP262130 NTL262119:NTL262130 ODH262119:ODH262130 OND262119:OND262130 OWZ262119:OWZ262130 PGV262119:PGV262130 PQR262119:PQR262130 QAN262119:QAN262130 QKJ262119:QKJ262130 QUF262119:QUF262130 REB262119:REB262130 RNX262119:RNX262130 RXT262119:RXT262130 SHP262119:SHP262130 SRL262119:SRL262130 TBH262119:TBH262130 TLD262119:TLD262130 TUZ262119:TUZ262130 UEV262119:UEV262130 UOR262119:UOR262130 UYN262119:UYN262130 VIJ262119:VIJ262130 VSF262119:VSF262130 WCB262119:WCB262130 WLX262119:WLX262130 WVT262119:WVT262130 L327655:L327666 JH327655:JH327666 TD327655:TD327666 ACZ327655:ACZ327666 AMV327655:AMV327666 AWR327655:AWR327666 BGN327655:BGN327666 BQJ327655:BQJ327666 CAF327655:CAF327666 CKB327655:CKB327666 CTX327655:CTX327666 DDT327655:DDT327666 DNP327655:DNP327666 DXL327655:DXL327666 EHH327655:EHH327666 ERD327655:ERD327666 FAZ327655:FAZ327666 FKV327655:FKV327666 FUR327655:FUR327666 GEN327655:GEN327666 GOJ327655:GOJ327666 GYF327655:GYF327666 HIB327655:HIB327666 HRX327655:HRX327666 IBT327655:IBT327666 ILP327655:ILP327666 IVL327655:IVL327666 JFH327655:JFH327666 JPD327655:JPD327666 JYZ327655:JYZ327666 KIV327655:KIV327666 KSR327655:KSR327666 LCN327655:LCN327666 LMJ327655:LMJ327666 LWF327655:LWF327666 MGB327655:MGB327666 MPX327655:MPX327666 MZT327655:MZT327666 NJP327655:NJP327666 NTL327655:NTL327666 ODH327655:ODH327666 OND327655:OND327666 OWZ327655:OWZ327666 PGV327655:PGV327666 PQR327655:PQR327666 QAN327655:QAN327666 QKJ327655:QKJ327666 QUF327655:QUF327666 REB327655:REB327666 RNX327655:RNX327666 RXT327655:RXT327666 SHP327655:SHP327666 SRL327655:SRL327666 TBH327655:TBH327666 TLD327655:TLD327666 TUZ327655:TUZ327666 UEV327655:UEV327666 UOR327655:UOR327666 UYN327655:UYN327666 VIJ327655:VIJ327666 VSF327655:VSF327666 WCB327655:WCB327666 WLX327655:WLX327666 WVT327655:WVT327666 L393191:L393202 JH393191:JH393202 TD393191:TD393202 ACZ393191:ACZ393202 AMV393191:AMV393202 AWR393191:AWR393202 BGN393191:BGN393202 BQJ393191:BQJ393202 CAF393191:CAF393202 CKB393191:CKB393202 CTX393191:CTX393202 DDT393191:DDT393202 DNP393191:DNP393202 DXL393191:DXL393202 EHH393191:EHH393202 ERD393191:ERD393202 FAZ393191:FAZ393202 FKV393191:FKV393202 FUR393191:FUR393202 GEN393191:GEN393202 GOJ393191:GOJ393202 GYF393191:GYF393202 HIB393191:HIB393202 HRX393191:HRX393202 IBT393191:IBT393202 ILP393191:ILP393202 IVL393191:IVL393202 JFH393191:JFH393202 JPD393191:JPD393202 JYZ393191:JYZ393202 KIV393191:KIV393202 KSR393191:KSR393202 LCN393191:LCN393202 LMJ393191:LMJ393202 LWF393191:LWF393202 MGB393191:MGB393202 MPX393191:MPX393202 MZT393191:MZT393202 NJP393191:NJP393202 NTL393191:NTL393202 ODH393191:ODH393202 OND393191:OND393202 OWZ393191:OWZ393202 PGV393191:PGV393202 PQR393191:PQR393202 QAN393191:QAN393202 QKJ393191:QKJ393202 QUF393191:QUF393202 REB393191:REB393202 RNX393191:RNX393202 RXT393191:RXT393202 SHP393191:SHP393202 SRL393191:SRL393202 TBH393191:TBH393202 TLD393191:TLD393202 TUZ393191:TUZ393202 UEV393191:UEV393202 UOR393191:UOR393202 UYN393191:UYN393202 VIJ393191:VIJ393202 VSF393191:VSF393202 WCB393191:WCB393202 WLX393191:WLX393202 WVT393191:WVT393202 L458727:L458738 JH458727:JH458738 TD458727:TD458738 ACZ458727:ACZ458738 AMV458727:AMV458738 AWR458727:AWR458738 BGN458727:BGN458738 BQJ458727:BQJ458738 CAF458727:CAF458738 CKB458727:CKB458738 CTX458727:CTX458738 DDT458727:DDT458738 DNP458727:DNP458738 DXL458727:DXL458738 EHH458727:EHH458738 ERD458727:ERD458738 FAZ458727:FAZ458738 FKV458727:FKV458738 FUR458727:FUR458738 GEN458727:GEN458738 GOJ458727:GOJ458738 GYF458727:GYF458738 HIB458727:HIB458738 HRX458727:HRX458738 IBT458727:IBT458738 ILP458727:ILP458738 IVL458727:IVL458738 JFH458727:JFH458738 JPD458727:JPD458738 JYZ458727:JYZ458738 KIV458727:KIV458738 KSR458727:KSR458738 LCN458727:LCN458738 LMJ458727:LMJ458738 LWF458727:LWF458738 MGB458727:MGB458738 MPX458727:MPX458738 MZT458727:MZT458738 NJP458727:NJP458738 NTL458727:NTL458738 ODH458727:ODH458738 OND458727:OND458738 OWZ458727:OWZ458738 PGV458727:PGV458738 PQR458727:PQR458738 QAN458727:QAN458738 QKJ458727:QKJ458738 QUF458727:QUF458738 REB458727:REB458738 RNX458727:RNX458738 RXT458727:RXT458738 SHP458727:SHP458738 SRL458727:SRL458738 TBH458727:TBH458738 TLD458727:TLD458738 TUZ458727:TUZ458738 UEV458727:UEV458738 UOR458727:UOR458738 UYN458727:UYN458738 VIJ458727:VIJ458738 VSF458727:VSF458738 WCB458727:WCB458738 WLX458727:WLX458738 WVT458727:WVT458738 L524263:L524274 JH524263:JH524274 TD524263:TD524274 ACZ524263:ACZ524274 AMV524263:AMV524274 AWR524263:AWR524274 BGN524263:BGN524274 BQJ524263:BQJ524274 CAF524263:CAF524274 CKB524263:CKB524274 CTX524263:CTX524274 DDT524263:DDT524274 DNP524263:DNP524274 DXL524263:DXL524274 EHH524263:EHH524274 ERD524263:ERD524274 FAZ524263:FAZ524274 FKV524263:FKV524274 FUR524263:FUR524274 GEN524263:GEN524274 GOJ524263:GOJ524274 GYF524263:GYF524274 HIB524263:HIB524274 HRX524263:HRX524274 IBT524263:IBT524274 ILP524263:ILP524274 IVL524263:IVL524274 JFH524263:JFH524274 JPD524263:JPD524274 JYZ524263:JYZ524274 KIV524263:KIV524274 KSR524263:KSR524274 LCN524263:LCN524274 LMJ524263:LMJ524274 LWF524263:LWF524274 MGB524263:MGB524274 MPX524263:MPX524274 MZT524263:MZT524274 NJP524263:NJP524274 NTL524263:NTL524274 ODH524263:ODH524274 OND524263:OND524274 OWZ524263:OWZ524274 PGV524263:PGV524274 PQR524263:PQR524274 QAN524263:QAN524274 QKJ524263:QKJ524274 QUF524263:QUF524274 REB524263:REB524274 RNX524263:RNX524274 RXT524263:RXT524274 SHP524263:SHP524274 SRL524263:SRL524274 TBH524263:TBH524274 TLD524263:TLD524274 TUZ524263:TUZ524274 UEV524263:UEV524274 UOR524263:UOR524274 UYN524263:UYN524274 VIJ524263:VIJ524274 VSF524263:VSF524274 WCB524263:WCB524274 WLX524263:WLX524274 WVT524263:WVT524274 L589799:L589810 JH589799:JH589810 TD589799:TD589810 ACZ589799:ACZ589810 AMV589799:AMV589810 AWR589799:AWR589810 BGN589799:BGN589810 BQJ589799:BQJ589810 CAF589799:CAF589810 CKB589799:CKB589810 CTX589799:CTX589810 DDT589799:DDT589810 DNP589799:DNP589810 DXL589799:DXL589810 EHH589799:EHH589810 ERD589799:ERD589810 FAZ589799:FAZ589810 FKV589799:FKV589810 FUR589799:FUR589810 GEN589799:GEN589810 GOJ589799:GOJ589810 GYF589799:GYF589810 HIB589799:HIB589810 HRX589799:HRX589810 IBT589799:IBT589810 ILP589799:ILP589810 IVL589799:IVL589810 JFH589799:JFH589810 JPD589799:JPD589810 JYZ589799:JYZ589810 KIV589799:KIV589810 KSR589799:KSR589810 LCN589799:LCN589810 LMJ589799:LMJ589810 LWF589799:LWF589810 MGB589799:MGB589810 MPX589799:MPX589810 MZT589799:MZT589810 NJP589799:NJP589810 NTL589799:NTL589810 ODH589799:ODH589810 OND589799:OND589810 OWZ589799:OWZ589810 PGV589799:PGV589810 PQR589799:PQR589810 QAN589799:QAN589810 QKJ589799:QKJ589810 QUF589799:QUF589810 REB589799:REB589810 RNX589799:RNX589810 RXT589799:RXT589810 SHP589799:SHP589810 SRL589799:SRL589810 TBH589799:TBH589810 TLD589799:TLD589810 TUZ589799:TUZ589810 UEV589799:UEV589810 UOR589799:UOR589810 UYN589799:UYN589810 VIJ589799:VIJ589810 VSF589799:VSF589810 WCB589799:WCB589810 WLX589799:WLX589810 WVT589799:WVT589810 L655335:L655346 JH655335:JH655346 TD655335:TD655346 ACZ655335:ACZ655346 AMV655335:AMV655346 AWR655335:AWR655346 BGN655335:BGN655346 BQJ655335:BQJ655346 CAF655335:CAF655346 CKB655335:CKB655346 CTX655335:CTX655346 DDT655335:DDT655346 DNP655335:DNP655346 DXL655335:DXL655346 EHH655335:EHH655346 ERD655335:ERD655346 FAZ655335:FAZ655346 FKV655335:FKV655346 FUR655335:FUR655346 GEN655335:GEN655346 GOJ655335:GOJ655346 GYF655335:GYF655346 HIB655335:HIB655346 HRX655335:HRX655346 IBT655335:IBT655346 ILP655335:ILP655346 IVL655335:IVL655346 JFH655335:JFH655346 JPD655335:JPD655346 JYZ655335:JYZ655346 KIV655335:KIV655346 KSR655335:KSR655346 LCN655335:LCN655346 LMJ655335:LMJ655346 LWF655335:LWF655346 MGB655335:MGB655346 MPX655335:MPX655346 MZT655335:MZT655346 NJP655335:NJP655346 NTL655335:NTL655346 ODH655335:ODH655346 OND655335:OND655346 OWZ655335:OWZ655346 PGV655335:PGV655346 PQR655335:PQR655346 QAN655335:QAN655346 QKJ655335:QKJ655346 QUF655335:QUF655346 REB655335:REB655346 RNX655335:RNX655346 RXT655335:RXT655346 SHP655335:SHP655346 SRL655335:SRL655346 TBH655335:TBH655346 TLD655335:TLD655346 TUZ655335:TUZ655346 UEV655335:UEV655346 UOR655335:UOR655346 UYN655335:UYN655346 VIJ655335:VIJ655346 VSF655335:VSF655346 WCB655335:WCB655346 WLX655335:WLX655346 WVT655335:WVT655346 L720871:L720882 JH720871:JH720882 TD720871:TD720882 ACZ720871:ACZ720882 AMV720871:AMV720882 AWR720871:AWR720882 BGN720871:BGN720882 BQJ720871:BQJ720882 CAF720871:CAF720882 CKB720871:CKB720882 CTX720871:CTX720882 DDT720871:DDT720882 DNP720871:DNP720882 DXL720871:DXL720882 EHH720871:EHH720882 ERD720871:ERD720882 FAZ720871:FAZ720882 FKV720871:FKV720882 FUR720871:FUR720882 GEN720871:GEN720882 GOJ720871:GOJ720882 GYF720871:GYF720882 HIB720871:HIB720882 HRX720871:HRX720882 IBT720871:IBT720882 ILP720871:ILP720882 IVL720871:IVL720882 JFH720871:JFH720882 JPD720871:JPD720882 JYZ720871:JYZ720882 KIV720871:KIV720882 KSR720871:KSR720882 LCN720871:LCN720882 LMJ720871:LMJ720882 LWF720871:LWF720882 MGB720871:MGB720882 MPX720871:MPX720882 MZT720871:MZT720882 NJP720871:NJP720882 NTL720871:NTL720882 ODH720871:ODH720882 OND720871:OND720882 OWZ720871:OWZ720882 PGV720871:PGV720882 PQR720871:PQR720882 QAN720871:QAN720882 QKJ720871:QKJ720882 QUF720871:QUF720882 REB720871:REB720882 RNX720871:RNX720882 RXT720871:RXT720882 SHP720871:SHP720882 SRL720871:SRL720882 TBH720871:TBH720882 TLD720871:TLD720882 TUZ720871:TUZ720882 UEV720871:UEV720882 UOR720871:UOR720882 UYN720871:UYN720882 VIJ720871:VIJ720882 VSF720871:VSF720882 WCB720871:WCB720882 WLX720871:WLX720882 WVT720871:WVT720882 L786407:L786418 JH786407:JH786418 TD786407:TD786418 ACZ786407:ACZ786418 AMV786407:AMV786418 AWR786407:AWR786418 BGN786407:BGN786418 BQJ786407:BQJ786418 CAF786407:CAF786418 CKB786407:CKB786418 CTX786407:CTX786418 DDT786407:DDT786418 DNP786407:DNP786418 DXL786407:DXL786418 EHH786407:EHH786418 ERD786407:ERD786418 FAZ786407:FAZ786418 FKV786407:FKV786418 FUR786407:FUR786418 GEN786407:GEN786418 GOJ786407:GOJ786418 GYF786407:GYF786418 HIB786407:HIB786418 HRX786407:HRX786418 IBT786407:IBT786418 ILP786407:ILP786418 IVL786407:IVL786418 JFH786407:JFH786418 JPD786407:JPD786418 JYZ786407:JYZ786418 KIV786407:KIV786418 KSR786407:KSR786418 LCN786407:LCN786418 LMJ786407:LMJ786418 LWF786407:LWF786418 MGB786407:MGB786418 MPX786407:MPX786418 MZT786407:MZT786418 NJP786407:NJP786418 NTL786407:NTL786418 ODH786407:ODH786418 OND786407:OND786418 OWZ786407:OWZ786418 PGV786407:PGV786418 PQR786407:PQR786418 QAN786407:QAN786418 QKJ786407:QKJ786418 QUF786407:QUF786418 REB786407:REB786418 RNX786407:RNX786418 RXT786407:RXT786418 SHP786407:SHP786418 SRL786407:SRL786418 TBH786407:TBH786418 TLD786407:TLD786418 TUZ786407:TUZ786418 UEV786407:UEV786418 UOR786407:UOR786418 UYN786407:UYN786418 VIJ786407:VIJ786418 VSF786407:VSF786418 WCB786407:WCB786418 WLX786407:WLX786418 WVT786407:WVT786418 L851943:L851954 JH851943:JH851954 TD851943:TD851954 ACZ851943:ACZ851954 AMV851943:AMV851954 AWR851943:AWR851954 BGN851943:BGN851954 BQJ851943:BQJ851954 CAF851943:CAF851954 CKB851943:CKB851954 CTX851943:CTX851954 DDT851943:DDT851954 DNP851943:DNP851954 DXL851943:DXL851954 EHH851943:EHH851954 ERD851943:ERD851954 FAZ851943:FAZ851954 FKV851943:FKV851954 FUR851943:FUR851954 GEN851943:GEN851954 GOJ851943:GOJ851954 GYF851943:GYF851954 HIB851943:HIB851954 HRX851943:HRX851954 IBT851943:IBT851954 ILP851943:ILP851954 IVL851943:IVL851954 JFH851943:JFH851954 JPD851943:JPD851954 JYZ851943:JYZ851954 KIV851943:KIV851954 KSR851943:KSR851954 LCN851943:LCN851954 LMJ851943:LMJ851954 LWF851943:LWF851954 MGB851943:MGB851954 MPX851943:MPX851954 MZT851943:MZT851954 NJP851943:NJP851954 NTL851943:NTL851954 ODH851943:ODH851954 OND851943:OND851954 OWZ851943:OWZ851954 PGV851943:PGV851954 PQR851943:PQR851954 QAN851943:QAN851954 QKJ851943:QKJ851954 QUF851943:QUF851954 REB851943:REB851954 RNX851943:RNX851954 RXT851943:RXT851954 SHP851943:SHP851954 SRL851943:SRL851954 TBH851943:TBH851954 TLD851943:TLD851954 TUZ851943:TUZ851954 UEV851943:UEV851954 UOR851943:UOR851954 UYN851943:UYN851954 VIJ851943:VIJ851954 VSF851943:VSF851954 WCB851943:WCB851954 WLX851943:WLX851954 WVT851943:WVT851954 L917479:L917490 JH917479:JH917490 TD917479:TD917490 ACZ917479:ACZ917490 AMV917479:AMV917490 AWR917479:AWR917490 BGN917479:BGN917490 BQJ917479:BQJ917490 CAF917479:CAF917490 CKB917479:CKB917490 CTX917479:CTX917490 DDT917479:DDT917490 DNP917479:DNP917490 DXL917479:DXL917490 EHH917479:EHH917490 ERD917479:ERD917490 FAZ917479:FAZ917490 FKV917479:FKV917490 FUR917479:FUR917490 GEN917479:GEN917490 GOJ917479:GOJ917490 GYF917479:GYF917490 HIB917479:HIB917490 HRX917479:HRX917490 IBT917479:IBT917490 ILP917479:ILP917490 IVL917479:IVL917490 JFH917479:JFH917490 JPD917479:JPD917490 JYZ917479:JYZ917490 KIV917479:KIV917490 KSR917479:KSR917490 LCN917479:LCN917490 LMJ917479:LMJ917490 LWF917479:LWF917490 MGB917479:MGB917490 MPX917479:MPX917490 MZT917479:MZT917490 NJP917479:NJP917490 NTL917479:NTL917490 ODH917479:ODH917490 OND917479:OND917490 OWZ917479:OWZ917490 PGV917479:PGV917490 PQR917479:PQR917490 QAN917479:QAN917490 QKJ917479:QKJ917490 QUF917479:QUF917490 REB917479:REB917490 RNX917479:RNX917490 RXT917479:RXT917490 SHP917479:SHP917490 SRL917479:SRL917490 TBH917479:TBH917490 TLD917479:TLD917490 TUZ917479:TUZ917490 UEV917479:UEV917490 UOR917479:UOR917490 UYN917479:UYN917490 VIJ917479:VIJ917490 VSF917479:VSF917490 WCB917479:WCB917490 WLX917479:WLX917490 WVT917479:WVT917490 L983015:L983026 JH983015:JH983026 TD983015:TD983026 ACZ983015:ACZ983026 AMV983015:AMV983026 AWR983015:AWR983026 BGN983015:BGN983026 BQJ983015:BQJ983026 CAF983015:CAF983026 CKB983015:CKB983026 CTX983015:CTX983026 DDT983015:DDT983026 DNP983015:DNP983026 DXL983015:DXL983026 EHH983015:EHH983026 ERD983015:ERD983026 FAZ983015:FAZ983026 FKV983015:FKV983026 FUR983015:FUR983026 GEN983015:GEN983026 GOJ983015:GOJ983026 GYF983015:GYF983026 HIB983015:HIB983026 HRX983015:HRX983026 IBT983015:IBT983026 ILP983015:ILP983026 IVL983015:IVL983026 JFH983015:JFH983026 JPD983015:JPD983026 JYZ983015:JYZ983026 KIV983015:KIV983026 KSR983015:KSR983026 LCN983015:LCN983026 LMJ983015:LMJ983026 LWF983015:LWF983026 MGB983015:MGB983026 MPX983015:MPX983026 MZT983015:MZT983026 NJP983015:NJP983026 NTL983015:NTL983026 ODH983015:ODH983026 OND983015:OND983026 OWZ983015:OWZ983026 PGV983015:PGV983026 PQR983015:PQR983026 QAN983015:QAN983026 QKJ983015:QKJ983026 QUF983015:QUF983026 REB983015:REB983026 RNX983015:RNX983026 RXT983015:RXT983026 SHP983015:SHP983026 SRL983015:SRL983026 TBH983015:TBH983026 TLD983015:TLD983026 TUZ983015:TUZ983026 UEV983015:UEV983026 UOR983015:UOR983026 UYN983015:UYN983026 VIJ983015:VIJ983026 VSF983015:VSF983026 WCB983015:WCB983026 WLX983015:WLX983026 WVT983015:WVT983026 L1048551:L1048576 JH1048551:JH1048576 TD1048551:TD1048576 ACZ1048551:ACZ1048576 AMV1048551:AMV1048576 AWR1048551:AWR1048576 BGN1048551:BGN1048576 BQJ1048551:BQJ1048576 CAF1048551:CAF1048576 CKB1048551:CKB1048576 CTX1048551:CTX1048576 DDT1048551:DDT1048576 DNP1048551:DNP1048576 DXL1048551:DXL1048576 EHH1048551:EHH1048576 ERD1048551:ERD1048576 FAZ1048551:FAZ1048576 FKV1048551:FKV1048576 FUR1048551:FUR1048576 GEN1048551:GEN1048576 GOJ1048551:GOJ1048576 GYF1048551:GYF1048576 HIB1048551:HIB1048576 HRX1048551:HRX1048576 IBT1048551:IBT1048576 ILP1048551:ILP1048576 IVL1048551:IVL1048576 JFH1048551:JFH1048576 JPD1048551:JPD1048576 JYZ1048551:JYZ1048576 KIV1048551:KIV1048576 KSR1048551:KSR1048576 LCN1048551:LCN1048576 LMJ1048551:LMJ1048576 LWF1048551:LWF1048576 MGB1048551:MGB1048576 MPX1048551:MPX1048576 MZT1048551:MZT1048576 NJP1048551:NJP1048576 NTL1048551:NTL1048576 ODH1048551:ODH1048576 OND1048551:OND1048576 OWZ1048551:OWZ1048576 PGV1048551:PGV1048576 PQR1048551:PQR1048576 QAN1048551:QAN1048576 QKJ1048551:QKJ1048576 QUF1048551:QUF1048576 REB1048551:REB1048576 RNX1048551:RNX1048576 RXT1048551:RXT1048576 SHP1048551:SHP1048576 SRL1048551:SRL1048576 TBH1048551:TBH1048576 TLD1048551:TLD1048576 TUZ1048551:TUZ1048576 UEV1048551:UEV1048576 UOR1048551:UOR1048576 UYN1048551:UYN1048576 VIJ1048551:VIJ1048576 VSF1048551:VSF1048576 WCB1048551:WCB1048576 WLX1048551:WLX1048576 WVT1048551:WVT1048576 L1 JD3:JD4 SZ3:SZ4 ACV3:ACV4 AMR3:AMR4 AWN3:AWN4 BGJ3:BGJ4 BQF3:BQF4 CAB3:CAB4 CJX3:CJX4 CTT3:CTT4 DDP3:DDP4 DNL3:DNL4 DXH3:DXH4 EHD3:EHD4 EQZ3:EQZ4 FAV3:FAV4 FKR3:FKR4 FUN3:FUN4 GEJ3:GEJ4 GOF3:GOF4 GYB3:GYB4 HHX3:HHX4 HRT3:HRT4 IBP3:IBP4 ILL3:ILL4 IVH3:IVH4 JFD3:JFD4 JOZ3:JOZ4 JYV3:JYV4 KIR3:KIR4 KSN3:KSN4 LCJ3:LCJ4 LMF3:LMF4 LWB3:LWB4 MFX3:MFX4 MPT3:MPT4 MZP3:MZP4 NJL3:NJL4 NTH3:NTH4 ODD3:ODD4 OMZ3:OMZ4 OWV3:OWV4 PGR3:PGR4 PQN3:PQN4 QAJ3:QAJ4 QKF3:QKF4 QUB3:QUB4 RDX3:RDX4 RNT3:RNT4 RXP3:RXP4 SHL3:SHL4 SRH3:SRH4 TBD3:TBD4 TKZ3:TKZ4 TUV3:TUV4 UER3:UER4 UON3:UON4 UYJ3:UYJ4 VIF3:VIF4 VSB3:VSB4 WBX3:WBX4 WLT3:WLT4 WVP3:WVP4 H65525 JD65525 SZ65525 ACV65525 AMR65525 AWN65525 BGJ65525 BQF65525 CAB65525 CJX65525 CTT65525 DDP65525 DNL65525 DXH65525 EHD65525 EQZ65525 FAV65525 FKR65525 FUN65525 GEJ65525 GOF65525 GYB65525 HHX65525 HRT65525 IBP65525 ILL65525 IVH65525 JFD65525 JOZ65525 JYV65525 KIR65525 KSN65525 LCJ65525 LMF65525 LWB65525 MFX65525 MPT65525 MZP65525 NJL65525 NTH65525 ODD65525 OMZ65525 OWV65525 PGR65525 PQN65525 QAJ65525 QKF65525 QUB65525 RDX65525 RNT65525 RXP65525 SHL65525 SRH65525 TBD65525 TKZ65525 TUV65525 UER65525 UON65525 UYJ65525 VIF65525 VSB65525 WBX65525 WLT65525 WVP65525 H131061 JD131061 SZ131061 ACV131061 AMR131061 AWN131061 BGJ131061 BQF131061 CAB131061 CJX131061 CTT131061 DDP131061 DNL131061 DXH131061 EHD131061 EQZ131061 FAV131061 FKR131061 FUN131061 GEJ131061 GOF131061 GYB131061 HHX131061 HRT131061 IBP131061 ILL131061 IVH131061 JFD131061 JOZ131061 JYV131061 KIR131061 KSN131061 LCJ131061 LMF131061 LWB131061 MFX131061 MPT131061 MZP131061 NJL131061 NTH131061 ODD131061 OMZ131061 OWV131061 PGR131061 PQN131061 QAJ131061 QKF131061 QUB131061 RDX131061 RNT131061 RXP131061 SHL131061 SRH131061 TBD131061 TKZ131061 TUV131061 UER131061 UON131061 UYJ131061 VIF131061 VSB131061 WBX131061 WLT131061 WVP131061 H196597 JD196597 SZ196597 ACV196597 AMR196597 AWN196597 BGJ196597 BQF196597 CAB196597 CJX196597 CTT196597 DDP196597 DNL196597 DXH196597 EHD196597 EQZ196597 FAV196597 FKR196597 FUN196597 GEJ196597 GOF196597 GYB196597 HHX196597 HRT196597 IBP196597 ILL196597 IVH196597 JFD196597 JOZ196597 JYV196597 KIR196597 KSN196597 LCJ196597 LMF196597 LWB196597 MFX196597 MPT196597 MZP196597 NJL196597 NTH196597 ODD196597 OMZ196597 OWV196597 PGR196597 PQN196597 QAJ196597 QKF196597 QUB196597 RDX196597 RNT196597 RXP196597 SHL196597 SRH196597 TBD196597 TKZ196597 TUV196597 UER196597 UON196597 UYJ196597 VIF196597 VSB196597 WBX196597 WLT196597 WVP196597 H262133 JD262133 SZ262133 ACV262133 AMR262133 AWN262133 BGJ262133 BQF262133 CAB262133 CJX262133 CTT262133 DDP262133 DNL262133 DXH262133 EHD262133 EQZ262133 FAV262133 FKR262133 FUN262133 GEJ262133 GOF262133 GYB262133 HHX262133 HRT262133 IBP262133 ILL262133 IVH262133 JFD262133 JOZ262133 JYV262133 KIR262133 KSN262133 LCJ262133 LMF262133 LWB262133 MFX262133 MPT262133 MZP262133 NJL262133 NTH262133 ODD262133 OMZ262133 OWV262133 PGR262133 PQN262133 QAJ262133 QKF262133 QUB262133 RDX262133 RNT262133 RXP262133 SHL262133 SRH262133 TBD262133 TKZ262133 TUV262133 UER262133 UON262133 UYJ262133 VIF262133 VSB262133 WBX262133 WLT262133 WVP262133 H327669 JD327669 SZ327669 ACV327669 AMR327669 AWN327669 BGJ327669 BQF327669 CAB327669 CJX327669 CTT327669 DDP327669 DNL327669 DXH327669 EHD327669 EQZ327669 FAV327669 FKR327669 FUN327669 GEJ327669 GOF327669 GYB327669 HHX327669 HRT327669 IBP327669 ILL327669 IVH327669 JFD327669 JOZ327669 JYV327669 KIR327669 KSN327669 LCJ327669 LMF327669 LWB327669 MFX327669 MPT327669 MZP327669 NJL327669 NTH327669 ODD327669 OMZ327669 OWV327669 PGR327669 PQN327669 QAJ327669 QKF327669 QUB327669 RDX327669 RNT327669 RXP327669 SHL327669 SRH327669 TBD327669 TKZ327669 TUV327669 UER327669 UON327669 UYJ327669 VIF327669 VSB327669 WBX327669 WLT327669 WVP327669 H393205 JD393205 SZ393205 ACV393205 AMR393205 AWN393205 BGJ393205 BQF393205 CAB393205 CJX393205 CTT393205 DDP393205 DNL393205 DXH393205 EHD393205 EQZ393205 FAV393205 FKR393205 FUN393205 GEJ393205 GOF393205 GYB393205 HHX393205 HRT393205 IBP393205 ILL393205 IVH393205 JFD393205 JOZ393205 JYV393205 KIR393205 KSN393205 LCJ393205 LMF393205 LWB393205 MFX393205 MPT393205 MZP393205 NJL393205 NTH393205 ODD393205 OMZ393205 OWV393205 PGR393205 PQN393205 QAJ393205 QKF393205 QUB393205 RDX393205 RNT393205 RXP393205 SHL393205 SRH393205 TBD393205 TKZ393205 TUV393205 UER393205 UON393205 UYJ393205 VIF393205 VSB393205 WBX393205 WLT393205 WVP393205 H458741 JD458741 SZ458741 ACV458741 AMR458741 AWN458741 BGJ458741 BQF458741 CAB458741 CJX458741 CTT458741 DDP458741 DNL458741 DXH458741 EHD458741 EQZ458741 FAV458741 FKR458741 FUN458741 GEJ458741 GOF458741 GYB458741 HHX458741 HRT458741 IBP458741 ILL458741 IVH458741 JFD458741 JOZ458741 JYV458741 KIR458741 KSN458741 LCJ458741 LMF458741 LWB458741 MFX458741 MPT458741 MZP458741 NJL458741 NTH458741 ODD458741 OMZ458741 OWV458741 PGR458741 PQN458741 QAJ458741 QKF458741 QUB458741 RDX458741 RNT458741 RXP458741 SHL458741 SRH458741 TBD458741 TKZ458741 TUV458741 UER458741 UON458741 UYJ458741 VIF458741 VSB458741 WBX458741 WLT458741 WVP458741 H524277 JD524277 SZ524277 ACV524277 AMR524277 AWN524277 BGJ524277 BQF524277 CAB524277 CJX524277 CTT524277 DDP524277 DNL524277 DXH524277 EHD524277 EQZ524277 FAV524277 FKR524277 FUN524277 GEJ524277 GOF524277 GYB524277 HHX524277 HRT524277 IBP524277 ILL524277 IVH524277 JFD524277 JOZ524277 JYV524277 KIR524277 KSN524277 LCJ524277 LMF524277 LWB524277 MFX524277 MPT524277 MZP524277 NJL524277 NTH524277 ODD524277 OMZ524277 OWV524277 PGR524277 PQN524277 QAJ524277 QKF524277 QUB524277 RDX524277 RNT524277 RXP524277 SHL524277 SRH524277 TBD524277 TKZ524277 TUV524277 UER524277 UON524277 UYJ524277 VIF524277 VSB524277 WBX524277 WLT524277 WVP524277 H589813 JD589813 SZ589813 ACV589813 AMR589813 AWN589813 BGJ589813 BQF589813 CAB589813 CJX589813 CTT589813 DDP589813 DNL589813 DXH589813 EHD589813 EQZ589813 FAV589813 FKR589813 FUN589813 GEJ589813 GOF589813 GYB589813 HHX589813 HRT589813 IBP589813 ILL589813 IVH589813 JFD589813 JOZ589813 JYV589813 KIR589813 KSN589813 LCJ589813 LMF589813 LWB589813 MFX589813 MPT589813 MZP589813 NJL589813 NTH589813 ODD589813 OMZ589813 OWV589813 PGR589813 PQN589813 QAJ589813 QKF589813 QUB589813 RDX589813 RNT589813 RXP589813 SHL589813 SRH589813 TBD589813 TKZ589813 TUV589813 UER589813 UON589813 UYJ589813 VIF589813 VSB589813 WBX589813 WLT589813 WVP589813 H655349 JD655349 SZ655349 ACV655349 AMR655349 AWN655349 BGJ655349 BQF655349 CAB655349 CJX655349 CTT655349 DDP655349 DNL655349 DXH655349 EHD655349 EQZ655349 FAV655349 FKR655349 FUN655349 GEJ655349 GOF655349 GYB655349 HHX655349 HRT655349 IBP655349 ILL655349 IVH655349 JFD655349 JOZ655349 JYV655349 KIR655349 KSN655349 LCJ655349 LMF655349 LWB655349 MFX655349 MPT655349 MZP655349 NJL655349 NTH655349 ODD655349 OMZ655349 OWV655349 PGR655349 PQN655349 QAJ655349 QKF655349 QUB655349 RDX655349 RNT655349 RXP655349 SHL655349 SRH655349 TBD655349 TKZ655349 TUV655349 UER655349 UON655349 UYJ655349 VIF655349 VSB655349 WBX655349 WLT655349 WVP655349 H720885 JD720885 SZ720885 ACV720885 AMR720885 AWN720885 BGJ720885 BQF720885 CAB720885 CJX720885 CTT720885 DDP720885 DNL720885 DXH720885 EHD720885 EQZ720885 FAV720885 FKR720885 FUN720885 GEJ720885 GOF720885 GYB720885 HHX720885 HRT720885 IBP720885 ILL720885 IVH720885 JFD720885 JOZ720885 JYV720885 KIR720885 KSN720885 LCJ720885 LMF720885 LWB720885 MFX720885 MPT720885 MZP720885 NJL720885 NTH720885 ODD720885 OMZ720885 OWV720885 PGR720885 PQN720885 QAJ720885 QKF720885 QUB720885 RDX720885 RNT720885 RXP720885 SHL720885 SRH720885 TBD720885 TKZ720885 TUV720885 UER720885 UON720885 UYJ720885 VIF720885 VSB720885 WBX720885 WLT720885 WVP720885 H786421 JD786421 SZ786421 ACV786421 AMR786421 AWN786421 BGJ786421 BQF786421 CAB786421 CJX786421 CTT786421 DDP786421 DNL786421 DXH786421 EHD786421 EQZ786421 FAV786421 FKR786421 FUN786421 GEJ786421 GOF786421 GYB786421 HHX786421 HRT786421 IBP786421 ILL786421 IVH786421 JFD786421 JOZ786421 JYV786421 KIR786421 KSN786421 LCJ786421 LMF786421 LWB786421 MFX786421 MPT786421 MZP786421 NJL786421 NTH786421 ODD786421 OMZ786421 OWV786421 PGR786421 PQN786421 QAJ786421 QKF786421 QUB786421 RDX786421 RNT786421 RXP786421 SHL786421 SRH786421 TBD786421 TKZ786421 TUV786421 UER786421 UON786421 UYJ786421 VIF786421 VSB786421 WBX786421 WLT786421 WVP786421 H851957 JD851957 SZ851957 ACV851957 AMR851957 AWN851957 BGJ851957 BQF851957 CAB851957 CJX851957 CTT851957 DDP851957 DNL851957 DXH851957 EHD851957 EQZ851957 FAV851957 FKR851957 FUN851957 GEJ851957 GOF851957 GYB851957 HHX851957 HRT851957 IBP851957 ILL851957 IVH851957 JFD851957 JOZ851957 JYV851957 KIR851957 KSN851957 LCJ851957 LMF851957 LWB851957 MFX851957 MPT851957 MZP851957 NJL851957 NTH851957 ODD851957 OMZ851957 OWV851957 PGR851957 PQN851957 QAJ851957 QKF851957 QUB851957 RDX851957 RNT851957 RXP851957 SHL851957 SRH851957 TBD851957 TKZ851957 TUV851957 UER851957 UON851957 UYJ851957 VIF851957 VSB851957 WBX851957 WLT851957 WVP851957 H917493 JD917493 SZ917493 ACV917493 AMR917493 AWN917493 BGJ917493 BQF917493 CAB917493 CJX917493 CTT917493 DDP917493 DNL917493 DXH917493 EHD917493 EQZ917493 FAV917493 FKR917493 FUN917493 GEJ917493 GOF917493 GYB917493 HHX917493 HRT917493 IBP917493 ILL917493 IVH917493 JFD917493 JOZ917493 JYV917493 KIR917493 KSN917493 LCJ917493 LMF917493 LWB917493 MFX917493 MPT917493 MZP917493 NJL917493 NTH917493 ODD917493 OMZ917493 OWV917493 PGR917493 PQN917493 QAJ917493 QKF917493 QUB917493 RDX917493 RNT917493 RXP917493 SHL917493 SRH917493 TBD917493 TKZ917493 TUV917493 UER917493 UON917493 UYJ917493 VIF917493 VSB917493 WBX917493 WLT917493 WVP917493 H983029 JD983029 SZ983029 ACV983029 AMR983029 AWN983029 BGJ983029 BQF983029 CAB983029 CJX983029 CTT983029 DDP983029 DNL983029 DXH983029 EHD983029 EQZ983029 FAV983029 FKR983029 FUN983029 GEJ983029 GOF983029 GYB983029 HHX983029 HRT983029 IBP983029 ILL983029 IVH983029 JFD983029 JOZ983029 JYV983029 KIR983029 KSN983029 LCJ983029 LMF983029 LWB983029 MFX983029 MPT983029 MZP983029 NJL983029 NTH983029 ODD983029 OMZ983029 OWV983029 PGR983029 PQN983029 QAJ983029 QKF983029 QUB983029 RDX983029 RNT983029 RXP983029 SHL983029 SRH983029 TBD983029 TKZ983029 TUV983029 UER983029 UON983029 UYJ983029 VIF983029 VSB983029 WBX983029 WLT983029 WVP983029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xr:uid="{00000000-0002-0000-2500-000000000000}">
      <formula1>$A$55:$A$91</formula1>
    </dataValidation>
  </dataValidations>
  <hyperlinks>
    <hyperlink ref="L3" location="Contents!A1" display="Back" xr:uid="{00000000-0004-0000-2500-000000000000}"/>
    <hyperlink ref="L2" location="'Table D3 Data'!A1" display="Go to Data" xr:uid="{00000000-0004-0000-2500-000001000000}"/>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75">
    <pageSetUpPr autoPageBreaks="0"/>
  </sheetPr>
  <dimension ref="A1:U92"/>
  <sheetViews>
    <sheetView workbookViewId="0">
      <pane ySplit="3" topLeftCell="A4" activePane="bottomLeft" state="frozen"/>
      <selection pane="bottomLeft" activeCell="A14" sqref="A14"/>
    </sheetView>
  </sheetViews>
  <sheetFormatPr defaultRowHeight="15" x14ac:dyDescent="0.25"/>
  <cols>
    <col min="1" max="1" width="11.140625" style="449" customWidth="1"/>
    <col min="2" max="6" width="11.42578125" style="449" customWidth="1"/>
    <col min="7" max="7" width="9" style="449" customWidth="1"/>
    <col min="8" max="15" width="9.140625" style="449"/>
    <col min="16" max="16" width="8.140625" style="449" customWidth="1"/>
    <col min="17" max="18" width="8.85546875" style="449" hidden="1" customWidth="1"/>
    <col min="19" max="19" width="8.42578125" style="449" hidden="1" customWidth="1"/>
    <col min="20" max="21" width="8.85546875" style="449" hidden="1" customWidth="1"/>
    <col min="22" max="26" width="8.85546875" style="449" customWidth="1"/>
    <col min="27" max="253" width="9.140625" style="449"/>
    <col min="254" max="254" width="8.5703125" style="449" customWidth="1"/>
    <col min="255" max="255" width="13.140625" style="449" customWidth="1"/>
    <col min="256" max="256" width="10.42578125" style="449" customWidth="1"/>
    <col min="257" max="257" width="14.85546875" style="449" customWidth="1"/>
    <col min="258" max="259" width="16.42578125" style="449" customWidth="1"/>
    <col min="260" max="260" width="19.5703125" style="449" customWidth="1"/>
    <col min="261" max="261" width="15.42578125" style="449" customWidth="1"/>
    <col min="262" max="262" width="18.42578125" style="449" customWidth="1"/>
    <col min="263" max="263" width="14.5703125" style="449" customWidth="1"/>
    <col min="264" max="271" width="9.140625" style="449"/>
    <col min="272" max="272" width="8.140625" style="449" customWidth="1"/>
    <col min="273" max="282" width="0" style="449" hidden="1" customWidth="1"/>
    <col min="283" max="509" width="9.140625" style="449"/>
    <col min="510" max="510" width="8.5703125" style="449" customWidth="1"/>
    <col min="511" max="511" width="13.140625" style="449" customWidth="1"/>
    <col min="512" max="512" width="10.42578125" style="449" customWidth="1"/>
    <col min="513" max="513" width="14.85546875" style="449" customWidth="1"/>
    <col min="514" max="515" width="16.42578125" style="449" customWidth="1"/>
    <col min="516" max="516" width="19.5703125" style="449" customWidth="1"/>
    <col min="517" max="517" width="15.42578125" style="449" customWidth="1"/>
    <col min="518" max="518" width="18.42578125" style="449" customWidth="1"/>
    <col min="519" max="519" width="14.5703125" style="449" customWidth="1"/>
    <col min="520" max="527" width="9.140625" style="449"/>
    <col min="528" max="528" width="8.140625" style="449" customWidth="1"/>
    <col min="529" max="538" width="0" style="449" hidden="1" customWidth="1"/>
    <col min="539" max="765" width="9.140625" style="449"/>
    <col min="766" max="766" width="8.5703125" style="449" customWidth="1"/>
    <col min="767" max="767" width="13.140625" style="449" customWidth="1"/>
    <col min="768" max="768" width="10.42578125" style="449" customWidth="1"/>
    <col min="769" max="769" width="14.85546875" style="449" customWidth="1"/>
    <col min="770" max="771" width="16.42578125" style="449" customWidth="1"/>
    <col min="772" max="772" width="19.5703125" style="449" customWidth="1"/>
    <col min="773" max="773" width="15.42578125" style="449" customWidth="1"/>
    <col min="774" max="774" width="18.42578125" style="449" customWidth="1"/>
    <col min="775" max="775" width="14.5703125" style="449" customWidth="1"/>
    <col min="776" max="783" width="9.140625" style="449"/>
    <col min="784" max="784" width="8.140625" style="449" customWidth="1"/>
    <col min="785" max="794" width="0" style="449" hidden="1" customWidth="1"/>
    <col min="795" max="1021" width="9.140625" style="449"/>
    <col min="1022" max="1022" width="8.5703125" style="449" customWidth="1"/>
    <col min="1023" max="1023" width="13.140625" style="449" customWidth="1"/>
    <col min="1024" max="1024" width="10.42578125" style="449" customWidth="1"/>
    <col min="1025" max="1025" width="14.85546875" style="449" customWidth="1"/>
    <col min="1026" max="1027" width="16.42578125" style="449" customWidth="1"/>
    <col min="1028" max="1028" width="19.5703125" style="449" customWidth="1"/>
    <col min="1029" max="1029" width="15.42578125" style="449" customWidth="1"/>
    <col min="1030" max="1030" width="18.42578125" style="449" customWidth="1"/>
    <col min="1031" max="1031" width="14.5703125" style="449" customWidth="1"/>
    <col min="1032" max="1039" width="9.140625" style="449"/>
    <col min="1040" max="1040" width="8.140625" style="449" customWidth="1"/>
    <col min="1041" max="1050" width="0" style="449" hidden="1" customWidth="1"/>
    <col min="1051" max="1277" width="9.140625" style="449"/>
    <col min="1278" max="1278" width="8.5703125" style="449" customWidth="1"/>
    <col min="1279" max="1279" width="13.140625" style="449" customWidth="1"/>
    <col min="1280" max="1280" width="10.42578125" style="449" customWidth="1"/>
    <col min="1281" max="1281" width="14.85546875" style="449" customWidth="1"/>
    <col min="1282" max="1283" width="16.42578125" style="449" customWidth="1"/>
    <col min="1284" max="1284" width="19.5703125" style="449" customWidth="1"/>
    <col min="1285" max="1285" width="15.42578125" style="449" customWidth="1"/>
    <col min="1286" max="1286" width="18.42578125" style="449" customWidth="1"/>
    <col min="1287" max="1287" width="14.5703125" style="449" customWidth="1"/>
    <col min="1288" max="1295" width="9.140625" style="449"/>
    <col min="1296" max="1296" width="8.140625" style="449" customWidth="1"/>
    <col min="1297" max="1306" width="0" style="449" hidden="1" customWidth="1"/>
    <col min="1307" max="1533" width="9.140625" style="449"/>
    <col min="1534" max="1534" width="8.5703125" style="449" customWidth="1"/>
    <col min="1535" max="1535" width="13.140625" style="449" customWidth="1"/>
    <col min="1536" max="1536" width="10.42578125" style="449" customWidth="1"/>
    <col min="1537" max="1537" width="14.85546875" style="449" customWidth="1"/>
    <col min="1538" max="1539" width="16.42578125" style="449" customWidth="1"/>
    <col min="1540" max="1540" width="19.5703125" style="449" customWidth="1"/>
    <col min="1541" max="1541" width="15.42578125" style="449" customWidth="1"/>
    <col min="1542" max="1542" width="18.42578125" style="449" customWidth="1"/>
    <col min="1543" max="1543" width="14.5703125" style="449" customWidth="1"/>
    <col min="1544" max="1551" width="9.140625" style="449"/>
    <col min="1552" max="1552" width="8.140625" style="449" customWidth="1"/>
    <col min="1553" max="1562" width="0" style="449" hidden="1" customWidth="1"/>
    <col min="1563" max="1789" width="9.140625" style="449"/>
    <col min="1790" max="1790" width="8.5703125" style="449" customWidth="1"/>
    <col min="1791" max="1791" width="13.140625" style="449" customWidth="1"/>
    <col min="1792" max="1792" width="10.42578125" style="449" customWidth="1"/>
    <col min="1793" max="1793" width="14.85546875" style="449" customWidth="1"/>
    <col min="1794" max="1795" width="16.42578125" style="449" customWidth="1"/>
    <col min="1796" max="1796" width="19.5703125" style="449" customWidth="1"/>
    <col min="1797" max="1797" width="15.42578125" style="449" customWidth="1"/>
    <col min="1798" max="1798" width="18.42578125" style="449" customWidth="1"/>
    <col min="1799" max="1799" width="14.5703125" style="449" customWidth="1"/>
    <col min="1800" max="1807" width="9.140625" style="449"/>
    <col min="1808" max="1808" width="8.140625" style="449" customWidth="1"/>
    <col min="1809" max="1818" width="0" style="449" hidden="1" customWidth="1"/>
    <col min="1819" max="2045" width="9.140625" style="449"/>
    <col min="2046" max="2046" width="8.5703125" style="449" customWidth="1"/>
    <col min="2047" max="2047" width="13.140625" style="449" customWidth="1"/>
    <col min="2048" max="2048" width="10.42578125" style="449" customWidth="1"/>
    <col min="2049" max="2049" width="14.85546875" style="449" customWidth="1"/>
    <col min="2050" max="2051" width="16.42578125" style="449" customWidth="1"/>
    <col min="2052" max="2052" width="19.5703125" style="449" customWidth="1"/>
    <col min="2053" max="2053" width="15.42578125" style="449" customWidth="1"/>
    <col min="2054" max="2054" width="18.42578125" style="449" customWidth="1"/>
    <col min="2055" max="2055" width="14.5703125" style="449" customWidth="1"/>
    <col min="2056" max="2063" width="9.140625" style="449"/>
    <col min="2064" max="2064" width="8.140625" style="449" customWidth="1"/>
    <col min="2065" max="2074" width="0" style="449" hidden="1" customWidth="1"/>
    <col min="2075" max="2301" width="9.140625" style="449"/>
    <col min="2302" max="2302" width="8.5703125" style="449" customWidth="1"/>
    <col min="2303" max="2303" width="13.140625" style="449" customWidth="1"/>
    <col min="2304" max="2304" width="10.42578125" style="449" customWidth="1"/>
    <col min="2305" max="2305" width="14.85546875" style="449" customWidth="1"/>
    <col min="2306" max="2307" width="16.42578125" style="449" customWidth="1"/>
    <col min="2308" max="2308" width="19.5703125" style="449" customWidth="1"/>
    <col min="2309" max="2309" width="15.42578125" style="449" customWidth="1"/>
    <col min="2310" max="2310" width="18.42578125" style="449" customWidth="1"/>
    <col min="2311" max="2311" width="14.5703125" style="449" customWidth="1"/>
    <col min="2312" max="2319" width="9.140625" style="449"/>
    <col min="2320" max="2320" width="8.140625" style="449" customWidth="1"/>
    <col min="2321" max="2330" width="0" style="449" hidden="1" customWidth="1"/>
    <col min="2331" max="2557" width="9.140625" style="449"/>
    <col min="2558" max="2558" width="8.5703125" style="449" customWidth="1"/>
    <col min="2559" max="2559" width="13.140625" style="449" customWidth="1"/>
    <col min="2560" max="2560" width="10.42578125" style="449" customWidth="1"/>
    <col min="2561" max="2561" width="14.85546875" style="449" customWidth="1"/>
    <col min="2562" max="2563" width="16.42578125" style="449" customWidth="1"/>
    <col min="2564" max="2564" width="19.5703125" style="449" customWidth="1"/>
    <col min="2565" max="2565" width="15.42578125" style="449" customWidth="1"/>
    <col min="2566" max="2566" width="18.42578125" style="449" customWidth="1"/>
    <col min="2567" max="2567" width="14.5703125" style="449" customWidth="1"/>
    <col min="2568" max="2575" width="9.140625" style="449"/>
    <col min="2576" max="2576" width="8.140625" style="449" customWidth="1"/>
    <col min="2577" max="2586" width="0" style="449" hidden="1" customWidth="1"/>
    <col min="2587" max="2813" width="9.140625" style="449"/>
    <col min="2814" max="2814" width="8.5703125" style="449" customWidth="1"/>
    <col min="2815" max="2815" width="13.140625" style="449" customWidth="1"/>
    <col min="2816" max="2816" width="10.42578125" style="449" customWidth="1"/>
    <col min="2817" max="2817" width="14.85546875" style="449" customWidth="1"/>
    <col min="2818" max="2819" width="16.42578125" style="449" customWidth="1"/>
    <col min="2820" max="2820" width="19.5703125" style="449" customWidth="1"/>
    <col min="2821" max="2821" width="15.42578125" style="449" customWidth="1"/>
    <col min="2822" max="2822" width="18.42578125" style="449" customWidth="1"/>
    <col min="2823" max="2823" width="14.5703125" style="449" customWidth="1"/>
    <col min="2824" max="2831" width="9.140625" style="449"/>
    <col min="2832" max="2832" width="8.140625" style="449" customWidth="1"/>
    <col min="2833" max="2842" width="0" style="449" hidden="1" customWidth="1"/>
    <col min="2843" max="3069" width="9.140625" style="449"/>
    <col min="3070" max="3070" width="8.5703125" style="449" customWidth="1"/>
    <col min="3071" max="3071" width="13.140625" style="449" customWidth="1"/>
    <col min="3072" max="3072" width="10.42578125" style="449" customWidth="1"/>
    <col min="3073" max="3073" width="14.85546875" style="449" customWidth="1"/>
    <col min="3074" max="3075" width="16.42578125" style="449" customWidth="1"/>
    <col min="3076" max="3076" width="19.5703125" style="449" customWidth="1"/>
    <col min="3077" max="3077" width="15.42578125" style="449" customWidth="1"/>
    <col min="3078" max="3078" width="18.42578125" style="449" customWidth="1"/>
    <col min="3079" max="3079" width="14.5703125" style="449" customWidth="1"/>
    <col min="3080" max="3087" width="9.140625" style="449"/>
    <col min="3088" max="3088" width="8.140625" style="449" customWidth="1"/>
    <col min="3089" max="3098" width="0" style="449" hidden="1" customWidth="1"/>
    <col min="3099" max="3325" width="9.140625" style="449"/>
    <col min="3326" max="3326" width="8.5703125" style="449" customWidth="1"/>
    <col min="3327" max="3327" width="13.140625" style="449" customWidth="1"/>
    <col min="3328" max="3328" width="10.42578125" style="449" customWidth="1"/>
    <col min="3329" max="3329" width="14.85546875" style="449" customWidth="1"/>
    <col min="3330" max="3331" width="16.42578125" style="449" customWidth="1"/>
    <col min="3332" max="3332" width="19.5703125" style="449" customWidth="1"/>
    <col min="3333" max="3333" width="15.42578125" style="449" customWidth="1"/>
    <col min="3334" max="3334" width="18.42578125" style="449" customWidth="1"/>
    <col min="3335" max="3335" width="14.5703125" style="449" customWidth="1"/>
    <col min="3336" max="3343" width="9.140625" style="449"/>
    <col min="3344" max="3344" width="8.140625" style="449" customWidth="1"/>
    <col min="3345" max="3354" width="0" style="449" hidden="1" customWidth="1"/>
    <col min="3355" max="3581" width="9.140625" style="449"/>
    <col min="3582" max="3582" width="8.5703125" style="449" customWidth="1"/>
    <col min="3583" max="3583" width="13.140625" style="449" customWidth="1"/>
    <col min="3584" max="3584" width="10.42578125" style="449" customWidth="1"/>
    <col min="3585" max="3585" width="14.85546875" style="449" customWidth="1"/>
    <col min="3586" max="3587" width="16.42578125" style="449" customWidth="1"/>
    <col min="3588" max="3588" width="19.5703125" style="449" customWidth="1"/>
    <col min="3589" max="3589" width="15.42578125" style="449" customWidth="1"/>
    <col min="3590" max="3590" width="18.42578125" style="449" customWidth="1"/>
    <col min="3591" max="3591" width="14.5703125" style="449" customWidth="1"/>
    <col min="3592" max="3599" width="9.140625" style="449"/>
    <col min="3600" max="3600" width="8.140625" style="449" customWidth="1"/>
    <col min="3601" max="3610" width="0" style="449" hidden="1" customWidth="1"/>
    <col min="3611" max="3837" width="9.140625" style="449"/>
    <col min="3838" max="3838" width="8.5703125" style="449" customWidth="1"/>
    <col min="3839" max="3839" width="13.140625" style="449" customWidth="1"/>
    <col min="3840" max="3840" width="10.42578125" style="449" customWidth="1"/>
    <col min="3841" max="3841" width="14.85546875" style="449" customWidth="1"/>
    <col min="3842" max="3843" width="16.42578125" style="449" customWidth="1"/>
    <col min="3844" max="3844" width="19.5703125" style="449" customWidth="1"/>
    <col min="3845" max="3845" width="15.42578125" style="449" customWidth="1"/>
    <col min="3846" max="3846" width="18.42578125" style="449" customWidth="1"/>
    <col min="3847" max="3847" width="14.5703125" style="449" customWidth="1"/>
    <col min="3848" max="3855" width="9.140625" style="449"/>
    <col min="3856" max="3856" width="8.140625" style="449" customWidth="1"/>
    <col min="3857" max="3866" width="0" style="449" hidden="1" customWidth="1"/>
    <col min="3867" max="4093" width="9.140625" style="449"/>
    <col min="4094" max="4094" width="8.5703125" style="449" customWidth="1"/>
    <col min="4095" max="4095" width="13.140625" style="449" customWidth="1"/>
    <col min="4096" max="4096" width="10.42578125" style="449" customWidth="1"/>
    <col min="4097" max="4097" width="14.85546875" style="449" customWidth="1"/>
    <col min="4098" max="4099" width="16.42578125" style="449" customWidth="1"/>
    <col min="4100" max="4100" width="19.5703125" style="449" customWidth="1"/>
    <col min="4101" max="4101" width="15.42578125" style="449" customWidth="1"/>
    <col min="4102" max="4102" width="18.42578125" style="449" customWidth="1"/>
    <col min="4103" max="4103" width="14.5703125" style="449" customWidth="1"/>
    <col min="4104" max="4111" width="9.140625" style="449"/>
    <col min="4112" max="4112" width="8.140625" style="449" customWidth="1"/>
    <col min="4113" max="4122" width="0" style="449" hidden="1" customWidth="1"/>
    <col min="4123" max="4349" width="9.140625" style="449"/>
    <col min="4350" max="4350" width="8.5703125" style="449" customWidth="1"/>
    <col min="4351" max="4351" width="13.140625" style="449" customWidth="1"/>
    <col min="4352" max="4352" width="10.42578125" style="449" customWidth="1"/>
    <col min="4353" max="4353" width="14.85546875" style="449" customWidth="1"/>
    <col min="4354" max="4355" width="16.42578125" style="449" customWidth="1"/>
    <col min="4356" max="4356" width="19.5703125" style="449" customWidth="1"/>
    <col min="4357" max="4357" width="15.42578125" style="449" customWidth="1"/>
    <col min="4358" max="4358" width="18.42578125" style="449" customWidth="1"/>
    <col min="4359" max="4359" width="14.5703125" style="449" customWidth="1"/>
    <col min="4360" max="4367" width="9.140625" style="449"/>
    <col min="4368" max="4368" width="8.140625" style="449" customWidth="1"/>
    <col min="4369" max="4378" width="0" style="449" hidden="1" customWidth="1"/>
    <col min="4379" max="4605" width="9.140625" style="449"/>
    <col min="4606" max="4606" width="8.5703125" style="449" customWidth="1"/>
    <col min="4607" max="4607" width="13.140625" style="449" customWidth="1"/>
    <col min="4608" max="4608" width="10.42578125" style="449" customWidth="1"/>
    <col min="4609" max="4609" width="14.85546875" style="449" customWidth="1"/>
    <col min="4610" max="4611" width="16.42578125" style="449" customWidth="1"/>
    <col min="4612" max="4612" width="19.5703125" style="449" customWidth="1"/>
    <col min="4613" max="4613" width="15.42578125" style="449" customWidth="1"/>
    <col min="4614" max="4614" width="18.42578125" style="449" customWidth="1"/>
    <col min="4615" max="4615" width="14.5703125" style="449" customWidth="1"/>
    <col min="4616" max="4623" width="9.140625" style="449"/>
    <col min="4624" max="4624" width="8.140625" style="449" customWidth="1"/>
    <col min="4625" max="4634" width="0" style="449" hidden="1" customWidth="1"/>
    <col min="4635" max="4861" width="9.140625" style="449"/>
    <col min="4862" max="4862" width="8.5703125" style="449" customWidth="1"/>
    <col min="4863" max="4863" width="13.140625" style="449" customWidth="1"/>
    <col min="4864" max="4864" width="10.42578125" style="449" customWidth="1"/>
    <col min="4865" max="4865" width="14.85546875" style="449" customWidth="1"/>
    <col min="4866" max="4867" width="16.42578125" style="449" customWidth="1"/>
    <col min="4868" max="4868" width="19.5703125" style="449" customWidth="1"/>
    <col min="4869" max="4869" width="15.42578125" style="449" customWidth="1"/>
    <col min="4870" max="4870" width="18.42578125" style="449" customWidth="1"/>
    <col min="4871" max="4871" width="14.5703125" style="449" customWidth="1"/>
    <col min="4872" max="4879" width="9.140625" style="449"/>
    <col min="4880" max="4880" width="8.140625" style="449" customWidth="1"/>
    <col min="4881" max="4890" width="0" style="449" hidden="1" customWidth="1"/>
    <col min="4891" max="5117" width="9.140625" style="449"/>
    <col min="5118" max="5118" width="8.5703125" style="449" customWidth="1"/>
    <col min="5119" max="5119" width="13.140625" style="449" customWidth="1"/>
    <col min="5120" max="5120" width="10.42578125" style="449" customWidth="1"/>
    <col min="5121" max="5121" width="14.85546875" style="449" customWidth="1"/>
    <col min="5122" max="5123" width="16.42578125" style="449" customWidth="1"/>
    <col min="5124" max="5124" width="19.5703125" style="449" customWidth="1"/>
    <col min="5125" max="5125" width="15.42578125" style="449" customWidth="1"/>
    <col min="5126" max="5126" width="18.42578125" style="449" customWidth="1"/>
    <col min="5127" max="5127" width="14.5703125" style="449" customWidth="1"/>
    <col min="5128" max="5135" width="9.140625" style="449"/>
    <col min="5136" max="5136" width="8.140625" style="449" customWidth="1"/>
    <col min="5137" max="5146" width="0" style="449" hidden="1" customWidth="1"/>
    <col min="5147" max="5373" width="9.140625" style="449"/>
    <col min="5374" max="5374" width="8.5703125" style="449" customWidth="1"/>
    <col min="5375" max="5375" width="13.140625" style="449" customWidth="1"/>
    <col min="5376" max="5376" width="10.42578125" style="449" customWidth="1"/>
    <col min="5377" max="5377" width="14.85546875" style="449" customWidth="1"/>
    <col min="5378" max="5379" width="16.42578125" style="449" customWidth="1"/>
    <col min="5380" max="5380" width="19.5703125" style="449" customWidth="1"/>
    <col min="5381" max="5381" width="15.42578125" style="449" customWidth="1"/>
    <col min="5382" max="5382" width="18.42578125" style="449" customWidth="1"/>
    <col min="5383" max="5383" width="14.5703125" style="449" customWidth="1"/>
    <col min="5384" max="5391" width="9.140625" style="449"/>
    <col min="5392" max="5392" width="8.140625" style="449" customWidth="1"/>
    <col min="5393" max="5402" width="0" style="449" hidden="1" customWidth="1"/>
    <col min="5403" max="5629" width="9.140625" style="449"/>
    <col min="5630" max="5630" width="8.5703125" style="449" customWidth="1"/>
    <col min="5631" max="5631" width="13.140625" style="449" customWidth="1"/>
    <col min="5632" max="5632" width="10.42578125" style="449" customWidth="1"/>
    <col min="5633" max="5633" width="14.85546875" style="449" customWidth="1"/>
    <col min="5634" max="5635" width="16.42578125" style="449" customWidth="1"/>
    <col min="5636" max="5636" width="19.5703125" style="449" customWidth="1"/>
    <col min="5637" max="5637" width="15.42578125" style="449" customWidth="1"/>
    <col min="5638" max="5638" width="18.42578125" style="449" customWidth="1"/>
    <col min="5639" max="5639" width="14.5703125" style="449" customWidth="1"/>
    <col min="5640" max="5647" width="9.140625" style="449"/>
    <col min="5648" max="5648" width="8.140625" style="449" customWidth="1"/>
    <col min="5649" max="5658" width="0" style="449" hidden="1" customWidth="1"/>
    <col min="5659" max="5885" width="9.140625" style="449"/>
    <col min="5886" max="5886" width="8.5703125" style="449" customWidth="1"/>
    <col min="5887" max="5887" width="13.140625" style="449" customWidth="1"/>
    <col min="5888" max="5888" width="10.42578125" style="449" customWidth="1"/>
    <col min="5889" max="5889" width="14.85546875" style="449" customWidth="1"/>
    <col min="5890" max="5891" width="16.42578125" style="449" customWidth="1"/>
    <col min="5892" max="5892" width="19.5703125" style="449" customWidth="1"/>
    <col min="5893" max="5893" width="15.42578125" style="449" customWidth="1"/>
    <col min="5894" max="5894" width="18.42578125" style="449" customWidth="1"/>
    <col min="5895" max="5895" width="14.5703125" style="449" customWidth="1"/>
    <col min="5896" max="5903" width="9.140625" style="449"/>
    <col min="5904" max="5904" width="8.140625" style="449" customWidth="1"/>
    <col min="5905" max="5914" width="0" style="449" hidden="1" customWidth="1"/>
    <col min="5915" max="6141" width="9.140625" style="449"/>
    <col min="6142" max="6142" width="8.5703125" style="449" customWidth="1"/>
    <col min="6143" max="6143" width="13.140625" style="449" customWidth="1"/>
    <col min="6144" max="6144" width="10.42578125" style="449" customWidth="1"/>
    <col min="6145" max="6145" width="14.85546875" style="449" customWidth="1"/>
    <col min="6146" max="6147" width="16.42578125" style="449" customWidth="1"/>
    <col min="6148" max="6148" width="19.5703125" style="449" customWidth="1"/>
    <col min="6149" max="6149" width="15.42578125" style="449" customWidth="1"/>
    <col min="6150" max="6150" width="18.42578125" style="449" customWidth="1"/>
    <col min="6151" max="6151" width="14.5703125" style="449" customWidth="1"/>
    <col min="6152" max="6159" width="9.140625" style="449"/>
    <col min="6160" max="6160" width="8.140625" style="449" customWidth="1"/>
    <col min="6161" max="6170" width="0" style="449" hidden="1" customWidth="1"/>
    <col min="6171" max="6397" width="9.140625" style="449"/>
    <col min="6398" max="6398" width="8.5703125" style="449" customWidth="1"/>
    <col min="6399" max="6399" width="13.140625" style="449" customWidth="1"/>
    <col min="6400" max="6400" width="10.42578125" style="449" customWidth="1"/>
    <col min="6401" max="6401" width="14.85546875" style="449" customWidth="1"/>
    <col min="6402" max="6403" width="16.42578125" style="449" customWidth="1"/>
    <col min="6404" max="6404" width="19.5703125" style="449" customWidth="1"/>
    <col min="6405" max="6405" width="15.42578125" style="449" customWidth="1"/>
    <col min="6406" max="6406" width="18.42578125" style="449" customWidth="1"/>
    <col min="6407" max="6407" width="14.5703125" style="449" customWidth="1"/>
    <col min="6408" max="6415" width="9.140625" style="449"/>
    <col min="6416" max="6416" width="8.140625" style="449" customWidth="1"/>
    <col min="6417" max="6426" width="0" style="449" hidden="1" customWidth="1"/>
    <col min="6427" max="6653" width="9.140625" style="449"/>
    <col min="6654" max="6654" width="8.5703125" style="449" customWidth="1"/>
    <col min="6655" max="6655" width="13.140625" style="449" customWidth="1"/>
    <col min="6656" max="6656" width="10.42578125" style="449" customWidth="1"/>
    <col min="6657" max="6657" width="14.85546875" style="449" customWidth="1"/>
    <col min="6658" max="6659" width="16.42578125" style="449" customWidth="1"/>
    <col min="6660" max="6660" width="19.5703125" style="449" customWidth="1"/>
    <col min="6661" max="6661" width="15.42578125" style="449" customWidth="1"/>
    <col min="6662" max="6662" width="18.42578125" style="449" customWidth="1"/>
    <col min="6663" max="6663" width="14.5703125" style="449" customWidth="1"/>
    <col min="6664" max="6671" width="9.140625" style="449"/>
    <col min="6672" max="6672" width="8.140625" style="449" customWidth="1"/>
    <col min="6673" max="6682" width="0" style="449" hidden="1" customWidth="1"/>
    <col min="6683" max="6909" width="9.140625" style="449"/>
    <col min="6910" max="6910" width="8.5703125" style="449" customWidth="1"/>
    <col min="6911" max="6911" width="13.140625" style="449" customWidth="1"/>
    <col min="6912" max="6912" width="10.42578125" style="449" customWidth="1"/>
    <col min="6913" max="6913" width="14.85546875" style="449" customWidth="1"/>
    <col min="6914" max="6915" width="16.42578125" style="449" customWidth="1"/>
    <col min="6916" max="6916" width="19.5703125" style="449" customWidth="1"/>
    <col min="6917" max="6917" width="15.42578125" style="449" customWidth="1"/>
    <col min="6918" max="6918" width="18.42578125" style="449" customWidth="1"/>
    <col min="6919" max="6919" width="14.5703125" style="449" customWidth="1"/>
    <col min="6920" max="6927" width="9.140625" style="449"/>
    <col min="6928" max="6928" width="8.140625" style="449" customWidth="1"/>
    <col min="6929" max="6938" width="0" style="449" hidden="1" customWidth="1"/>
    <col min="6939" max="7165" width="9.140625" style="449"/>
    <col min="7166" max="7166" width="8.5703125" style="449" customWidth="1"/>
    <col min="7167" max="7167" width="13.140625" style="449" customWidth="1"/>
    <col min="7168" max="7168" width="10.42578125" style="449" customWidth="1"/>
    <col min="7169" max="7169" width="14.85546875" style="449" customWidth="1"/>
    <col min="7170" max="7171" width="16.42578125" style="449" customWidth="1"/>
    <col min="7172" max="7172" width="19.5703125" style="449" customWidth="1"/>
    <col min="7173" max="7173" width="15.42578125" style="449" customWidth="1"/>
    <col min="7174" max="7174" width="18.42578125" style="449" customWidth="1"/>
    <col min="7175" max="7175" width="14.5703125" style="449" customWidth="1"/>
    <col min="7176" max="7183" width="9.140625" style="449"/>
    <col min="7184" max="7184" width="8.140625" style="449" customWidth="1"/>
    <col min="7185" max="7194" width="0" style="449" hidden="1" customWidth="1"/>
    <col min="7195" max="7421" width="9.140625" style="449"/>
    <col min="7422" max="7422" width="8.5703125" style="449" customWidth="1"/>
    <col min="7423" max="7423" width="13.140625" style="449" customWidth="1"/>
    <col min="7424" max="7424" width="10.42578125" style="449" customWidth="1"/>
    <col min="7425" max="7425" width="14.85546875" style="449" customWidth="1"/>
    <col min="7426" max="7427" width="16.42578125" style="449" customWidth="1"/>
    <col min="7428" max="7428" width="19.5703125" style="449" customWidth="1"/>
    <col min="7429" max="7429" width="15.42578125" style="449" customWidth="1"/>
    <col min="7430" max="7430" width="18.42578125" style="449" customWidth="1"/>
    <col min="7431" max="7431" width="14.5703125" style="449" customWidth="1"/>
    <col min="7432" max="7439" width="9.140625" style="449"/>
    <col min="7440" max="7440" width="8.140625" style="449" customWidth="1"/>
    <col min="7441" max="7450" width="0" style="449" hidden="1" customWidth="1"/>
    <col min="7451" max="7677" width="9.140625" style="449"/>
    <col min="7678" max="7678" width="8.5703125" style="449" customWidth="1"/>
    <col min="7679" max="7679" width="13.140625" style="449" customWidth="1"/>
    <col min="7680" max="7680" width="10.42578125" style="449" customWidth="1"/>
    <col min="7681" max="7681" width="14.85546875" style="449" customWidth="1"/>
    <col min="7682" max="7683" width="16.42578125" style="449" customWidth="1"/>
    <col min="7684" max="7684" width="19.5703125" style="449" customWidth="1"/>
    <col min="7685" max="7685" width="15.42578125" style="449" customWidth="1"/>
    <col min="7686" max="7686" width="18.42578125" style="449" customWidth="1"/>
    <col min="7687" max="7687" width="14.5703125" style="449" customWidth="1"/>
    <col min="7688" max="7695" width="9.140625" style="449"/>
    <col min="7696" max="7696" width="8.140625" style="449" customWidth="1"/>
    <col min="7697" max="7706" width="0" style="449" hidden="1" customWidth="1"/>
    <col min="7707" max="7933" width="9.140625" style="449"/>
    <col min="7934" max="7934" width="8.5703125" style="449" customWidth="1"/>
    <col min="7935" max="7935" width="13.140625" style="449" customWidth="1"/>
    <col min="7936" max="7936" width="10.42578125" style="449" customWidth="1"/>
    <col min="7937" max="7937" width="14.85546875" style="449" customWidth="1"/>
    <col min="7938" max="7939" width="16.42578125" style="449" customWidth="1"/>
    <col min="7940" max="7940" width="19.5703125" style="449" customWidth="1"/>
    <col min="7941" max="7941" width="15.42578125" style="449" customWidth="1"/>
    <col min="7942" max="7942" width="18.42578125" style="449" customWidth="1"/>
    <col min="7943" max="7943" width="14.5703125" style="449" customWidth="1"/>
    <col min="7944" max="7951" width="9.140625" style="449"/>
    <col min="7952" max="7952" width="8.140625" style="449" customWidth="1"/>
    <col min="7953" max="7962" width="0" style="449" hidden="1" customWidth="1"/>
    <col min="7963" max="8189" width="9.140625" style="449"/>
    <col min="8190" max="8190" width="8.5703125" style="449" customWidth="1"/>
    <col min="8191" max="8191" width="13.140625" style="449" customWidth="1"/>
    <col min="8192" max="8192" width="10.42578125" style="449" customWidth="1"/>
    <col min="8193" max="8193" width="14.85546875" style="449" customWidth="1"/>
    <col min="8194" max="8195" width="16.42578125" style="449" customWidth="1"/>
    <col min="8196" max="8196" width="19.5703125" style="449" customWidth="1"/>
    <col min="8197" max="8197" width="15.42578125" style="449" customWidth="1"/>
    <col min="8198" max="8198" width="18.42578125" style="449" customWidth="1"/>
    <col min="8199" max="8199" width="14.5703125" style="449" customWidth="1"/>
    <col min="8200" max="8207" width="9.140625" style="449"/>
    <col min="8208" max="8208" width="8.140625" style="449" customWidth="1"/>
    <col min="8209" max="8218" width="0" style="449" hidden="1" customWidth="1"/>
    <col min="8219" max="8445" width="9.140625" style="449"/>
    <col min="8446" max="8446" width="8.5703125" style="449" customWidth="1"/>
    <col min="8447" max="8447" width="13.140625" style="449" customWidth="1"/>
    <col min="8448" max="8448" width="10.42578125" style="449" customWidth="1"/>
    <col min="8449" max="8449" width="14.85546875" style="449" customWidth="1"/>
    <col min="8450" max="8451" width="16.42578125" style="449" customWidth="1"/>
    <col min="8452" max="8452" width="19.5703125" style="449" customWidth="1"/>
    <col min="8453" max="8453" width="15.42578125" style="449" customWidth="1"/>
    <col min="8454" max="8454" width="18.42578125" style="449" customWidth="1"/>
    <col min="8455" max="8455" width="14.5703125" style="449" customWidth="1"/>
    <col min="8456" max="8463" width="9.140625" style="449"/>
    <col min="8464" max="8464" width="8.140625" style="449" customWidth="1"/>
    <col min="8465" max="8474" width="0" style="449" hidden="1" customWidth="1"/>
    <col min="8475" max="8701" width="9.140625" style="449"/>
    <col min="8702" max="8702" width="8.5703125" style="449" customWidth="1"/>
    <col min="8703" max="8703" width="13.140625" style="449" customWidth="1"/>
    <col min="8704" max="8704" width="10.42578125" style="449" customWidth="1"/>
    <col min="8705" max="8705" width="14.85546875" style="449" customWidth="1"/>
    <col min="8706" max="8707" width="16.42578125" style="449" customWidth="1"/>
    <col min="8708" max="8708" width="19.5703125" style="449" customWidth="1"/>
    <col min="8709" max="8709" width="15.42578125" style="449" customWidth="1"/>
    <col min="8710" max="8710" width="18.42578125" style="449" customWidth="1"/>
    <col min="8711" max="8711" width="14.5703125" style="449" customWidth="1"/>
    <col min="8712" max="8719" width="9.140625" style="449"/>
    <col min="8720" max="8720" width="8.140625" style="449" customWidth="1"/>
    <col min="8721" max="8730" width="0" style="449" hidden="1" customWidth="1"/>
    <col min="8731" max="8957" width="9.140625" style="449"/>
    <col min="8958" max="8958" width="8.5703125" style="449" customWidth="1"/>
    <col min="8959" max="8959" width="13.140625" style="449" customWidth="1"/>
    <col min="8960" max="8960" width="10.42578125" style="449" customWidth="1"/>
    <col min="8961" max="8961" width="14.85546875" style="449" customWidth="1"/>
    <col min="8962" max="8963" width="16.42578125" style="449" customWidth="1"/>
    <col min="8964" max="8964" width="19.5703125" style="449" customWidth="1"/>
    <col min="8965" max="8965" width="15.42578125" style="449" customWidth="1"/>
    <col min="8966" max="8966" width="18.42578125" style="449" customWidth="1"/>
    <col min="8967" max="8967" width="14.5703125" style="449" customWidth="1"/>
    <col min="8968" max="8975" width="9.140625" style="449"/>
    <col min="8976" max="8976" width="8.140625" style="449" customWidth="1"/>
    <col min="8977" max="8986" width="0" style="449" hidden="1" customWidth="1"/>
    <col min="8987" max="9213" width="9.140625" style="449"/>
    <col min="9214" max="9214" width="8.5703125" style="449" customWidth="1"/>
    <col min="9215" max="9215" width="13.140625" style="449" customWidth="1"/>
    <col min="9216" max="9216" width="10.42578125" style="449" customWidth="1"/>
    <col min="9217" max="9217" width="14.85546875" style="449" customWidth="1"/>
    <col min="9218" max="9219" width="16.42578125" style="449" customWidth="1"/>
    <col min="9220" max="9220" width="19.5703125" style="449" customWidth="1"/>
    <col min="9221" max="9221" width="15.42578125" style="449" customWidth="1"/>
    <col min="9222" max="9222" width="18.42578125" style="449" customWidth="1"/>
    <col min="9223" max="9223" width="14.5703125" style="449" customWidth="1"/>
    <col min="9224" max="9231" width="9.140625" style="449"/>
    <col min="9232" max="9232" width="8.140625" style="449" customWidth="1"/>
    <col min="9233" max="9242" width="0" style="449" hidden="1" customWidth="1"/>
    <col min="9243" max="9469" width="9.140625" style="449"/>
    <col min="9470" max="9470" width="8.5703125" style="449" customWidth="1"/>
    <col min="9471" max="9471" width="13.140625" style="449" customWidth="1"/>
    <col min="9472" max="9472" width="10.42578125" style="449" customWidth="1"/>
    <col min="9473" max="9473" width="14.85546875" style="449" customWidth="1"/>
    <col min="9474" max="9475" width="16.42578125" style="449" customWidth="1"/>
    <col min="9476" max="9476" width="19.5703125" style="449" customWidth="1"/>
    <col min="9477" max="9477" width="15.42578125" style="449" customWidth="1"/>
    <col min="9478" max="9478" width="18.42578125" style="449" customWidth="1"/>
    <col min="9479" max="9479" width="14.5703125" style="449" customWidth="1"/>
    <col min="9480" max="9487" width="9.140625" style="449"/>
    <col min="9488" max="9488" width="8.140625" style="449" customWidth="1"/>
    <col min="9489" max="9498" width="0" style="449" hidden="1" customWidth="1"/>
    <col min="9499" max="9725" width="9.140625" style="449"/>
    <col min="9726" max="9726" width="8.5703125" style="449" customWidth="1"/>
    <col min="9727" max="9727" width="13.140625" style="449" customWidth="1"/>
    <col min="9728" max="9728" width="10.42578125" style="449" customWidth="1"/>
    <col min="9729" max="9729" width="14.85546875" style="449" customWidth="1"/>
    <col min="9730" max="9731" width="16.42578125" style="449" customWidth="1"/>
    <col min="9732" max="9732" width="19.5703125" style="449" customWidth="1"/>
    <col min="9733" max="9733" width="15.42578125" style="449" customWidth="1"/>
    <col min="9734" max="9734" width="18.42578125" style="449" customWidth="1"/>
    <col min="9735" max="9735" width="14.5703125" style="449" customWidth="1"/>
    <col min="9736" max="9743" width="9.140625" style="449"/>
    <col min="9744" max="9744" width="8.140625" style="449" customWidth="1"/>
    <col min="9745" max="9754" width="0" style="449" hidden="1" customWidth="1"/>
    <col min="9755" max="9981" width="9.140625" style="449"/>
    <col min="9982" max="9982" width="8.5703125" style="449" customWidth="1"/>
    <col min="9983" max="9983" width="13.140625" style="449" customWidth="1"/>
    <col min="9984" max="9984" width="10.42578125" style="449" customWidth="1"/>
    <col min="9985" max="9985" width="14.85546875" style="449" customWidth="1"/>
    <col min="9986" max="9987" width="16.42578125" style="449" customWidth="1"/>
    <col min="9988" max="9988" width="19.5703125" style="449" customWidth="1"/>
    <col min="9989" max="9989" width="15.42578125" style="449" customWidth="1"/>
    <col min="9990" max="9990" width="18.42578125" style="449" customWidth="1"/>
    <col min="9991" max="9991" width="14.5703125" style="449" customWidth="1"/>
    <col min="9992" max="9999" width="9.140625" style="449"/>
    <col min="10000" max="10000" width="8.140625" style="449" customWidth="1"/>
    <col min="10001" max="10010" width="0" style="449" hidden="1" customWidth="1"/>
    <col min="10011" max="10237" width="9.140625" style="449"/>
    <col min="10238" max="10238" width="8.5703125" style="449" customWidth="1"/>
    <col min="10239" max="10239" width="13.140625" style="449" customWidth="1"/>
    <col min="10240" max="10240" width="10.42578125" style="449" customWidth="1"/>
    <col min="10241" max="10241" width="14.85546875" style="449" customWidth="1"/>
    <col min="10242" max="10243" width="16.42578125" style="449" customWidth="1"/>
    <col min="10244" max="10244" width="19.5703125" style="449" customWidth="1"/>
    <col min="10245" max="10245" width="15.42578125" style="449" customWidth="1"/>
    <col min="10246" max="10246" width="18.42578125" style="449" customWidth="1"/>
    <col min="10247" max="10247" width="14.5703125" style="449" customWidth="1"/>
    <col min="10248" max="10255" width="9.140625" style="449"/>
    <col min="10256" max="10256" width="8.140625" style="449" customWidth="1"/>
    <col min="10257" max="10266" width="0" style="449" hidden="1" customWidth="1"/>
    <col min="10267" max="10493" width="9.140625" style="449"/>
    <col min="10494" max="10494" width="8.5703125" style="449" customWidth="1"/>
    <col min="10495" max="10495" width="13.140625" style="449" customWidth="1"/>
    <col min="10496" max="10496" width="10.42578125" style="449" customWidth="1"/>
    <col min="10497" max="10497" width="14.85546875" style="449" customWidth="1"/>
    <col min="10498" max="10499" width="16.42578125" style="449" customWidth="1"/>
    <col min="10500" max="10500" width="19.5703125" style="449" customWidth="1"/>
    <col min="10501" max="10501" width="15.42578125" style="449" customWidth="1"/>
    <col min="10502" max="10502" width="18.42578125" style="449" customWidth="1"/>
    <col min="10503" max="10503" width="14.5703125" style="449" customWidth="1"/>
    <col min="10504" max="10511" width="9.140625" style="449"/>
    <col min="10512" max="10512" width="8.140625" style="449" customWidth="1"/>
    <col min="10513" max="10522" width="0" style="449" hidden="1" customWidth="1"/>
    <col min="10523" max="10749" width="9.140625" style="449"/>
    <col min="10750" max="10750" width="8.5703125" style="449" customWidth="1"/>
    <col min="10751" max="10751" width="13.140625" style="449" customWidth="1"/>
    <col min="10752" max="10752" width="10.42578125" style="449" customWidth="1"/>
    <col min="10753" max="10753" width="14.85546875" style="449" customWidth="1"/>
    <col min="10754" max="10755" width="16.42578125" style="449" customWidth="1"/>
    <col min="10756" max="10756" width="19.5703125" style="449" customWidth="1"/>
    <col min="10757" max="10757" width="15.42578125" style="449" customWidth="1"/>
    <col min="10758" max="10758" width="18.42578125" style="449" customWidth="1"/>
    <col min="10759" max="10759" width="14.5703125" style="449" customWidth="1"/>
    <col min="10760" max="10767" width="9.140625" style="449"/>
    <col min="10768" max="10768" width="8.140625" style="449" customWidth="1"/>
    <col min="10769" max="10778" width="0" style="449" hidden="1" customWidth="1"/>
    <col min="10779" max="11005" width="9.140625" style="449"/>
    <col min="11006" max="11006" width="8.5703125" style="449" customWidth="1"/>
    <col min="11007" max="11007" width="13.140625" style="449" customWidth="1"/>
    <col min="11008" max="11008" width="10.42578125" style="449" customWidth="1"/>
    <col min="11009" max="11009" width="14.85546875" style="449" customWidth="1"/>
    <col min="11010" max="11011" width="16.42578125" style="449" customWidth="1"/>
    <col min="11012" max="11012" width="19.5703125" style="449" customWidth="1"/>
    <col min="11013" max="11013" width="15.42578125" style="449" customWidth="1"/>
    <col min="11014" max="11014" width="18.42578125" style="449" customWidth="1"/>
    <col min="11015" max="11015" width="14.5703125" style="449" customWidth="1"/>
    <col min="11016" max="11023" width="9.140625" style="449"/>
    <col min="11024" max="11024" width="8.140625" style="449" customWidth="1"/>
    <col min="11025" max="11034" width="0" style="449" hidden="1" customWidth="1"/>
    <col min="11035" max="11261" width="9.140625" style="449"/>
    <col min="11262" max="11262" width="8.5703125" style="449" customWidth="1"/>
    <col min="11263" max="11263" width="13.140625" style="449" customWidth="1"/>
    <col min="11264" max="11264" width="10.42578125" style="449" customWidth="1"/>
    <col min="11265" max="11265" width="14.85546875" style="449" customWidth="1"/>
    <col min="11266" max="11267" width="16.42578125" style="449" customWidth="1"/>
    <col min="11268" max="11268" width="19.5703125" style="449" customWidth="1"/>
    <col min="11269" max="11269" width="15.42578125" style="449" customWidth="1"/>
    <col min="11270" max="11270" width="18.42578125" style="449" customWidth="1"/>
    <col min="11271" max="11271" width="14.5703125" style="449" customWidth="1"/>
    <col min="11272" max="11279" width="9.140625" style="449"/>
    <col min="11280" max="11280" width="8.140625" style="449" customWidth="1"/>
    <col min="11281" max="11290" width="0" style="449" hidden="1" customWidth="1"/>
    <col min="11291" max="11517" width="9.140625" style="449"/>
    <col min="11518" max="11518" width="8.5703125" style="449" customWidth="1"/>
    <col min="11519" max="11519" width="13.140625" style="449" customWidth="1"/>
    <col min="11520" max="11520" width="10.42578125" style="449" customWidth="1"/>
    <col min="11521" max="11521" width="14.85546875" style="449" customWidth="1"/>
    <col min="11522" max="11523" width="16.42578125" style="449" customWidth="1"/>
    <col min="11524" max="11524" width="19.5703125" style="449" customWidth="1"/>
    <col min="11525" max="11525" width="15.42578125" style="449" customWidth="1"/>
    <col min="11526" max="11526" width="18.42578125" style="449" customWidth="1"/>
    <col min="11527" max="11527" width="14.5703125" style="449" customWidth="1"/>
    <col min="11528" max="11535" width="9.140625" style="449"/>
    <col min="11536" max="11536" width="8.140625" style="449" customWidth="1"/>
    <col min="11537" max="11546" width="0" style="449" hidden="1" customWidth="1"/>
    <col min="11547" max="11773" width="9.140625" style="449"/>
    <col min="11774" max="11774" width="8.5703125" style="449" customWidth="1"/>
    <col min="11775" max="11775" width="13.140625" style="449" customWidth="1"/>
    <col min="11776" max="11776" width="10.42578125" style="449" customWidth="1"/>
    <col min="11777" max="11777" width="14.85546875" style="449" customWidth="1"/>
    <col min="11778" max="11779" width="16.42578125" style="449" customWidth="1"/>
    <col min="11780" max="11780" width="19.5703125" style="449" customWidth="1"/>
    <col min="11781" max="11781" width="15.42578125" style="449" customWidth="1"/>
    <col min="11782" max="11782" width="18.42578125" style="449" customWidth="1"/>
    <col min="11783" max="11783" width="14.5703125" style="449" customWidth="1"/>
    <col min="11784" max="11791" width="9.140625" style="449"/>
    <col min="11792" max="11792" width="8.140625" style="449" customWidth="1"/>
    <col min="11793" max="11802" width="0" style="449" hidden="1" customWidth="1"/>
    <col min="11803" max="12029" width="9.140625" style="449"/>
    <col min="12030" max="12030" width="8.5703125" style="449" customWidth="1"/>
    <col min="12031" max="12031" width="13.140625" style="449" customWidth="1"/>
    <col min="12032" max="12032" width="10.42578125" style="449" customWidth="1"/>
    <col min="12033" max="12033" width="14.85546875" style="449" customWidth="1"/>
    <col min="12034" max="12035" width="16.42578125" style="449" customWidth="1"/>
    <col min="12036" max="12036" width="19.5703125" style="449" customWidth="1"/>
    <col min="12037" max="12037" width="15.42578125" style="449" customWidth="1"/>
    <col min="12038" max="12038" width="18.42578125" style="449" customWidth="1"/>
    <col min="12039" max="12039" width="14.5703125" style="449" customWidth="1"/>
    <col min="12040" max="12047" width="9.140625" style="449"/>
    <col min="12048" max="12048" width="8.140625" style="449" customWidth="1"/>
    <col min="12049" max="12058" width="0" style="449" hidden="1" customWidth="1"/>
    <col min="12059" max="12285" width="9.140625" style="449"/>
    <col min="12286" max="12286" width="8.5703125" style="449" customWidth="1"/>
    <col min="12287" max="12287" width="13.140625" style="449" customWidth="1"/>
    <col min="12288" max="12288" width="10.42578125" style="449" customWidth="1"/>
    <col min="12289" max="12289" width="14.85546875" style="449" customWidth="1"/>
    <col min="12290" max="12291" width="16.42578125" style="449" customWidth="1"/>
    <col min="12292" max="12292" width="19.5703125" style="449" customWidth="1"/>
    <col min="12293" max="12293" width="15.42578125" style="449" customWidth="1"/>
    <col min="12294" max="12294" width="18.42578125" style="449" customWidth="1"/>
    <col min="12295" max="12295" width="14.5703125" style="449" customWidth="1"/>
    <col min="12296" max="12303" width="9.140625" style="449"/>
    <col min="12304" max="12304" width="8.140625" style="449" customWidth="1"/>
    <col min="12305" max="12314" width="0" style="449" hidden="1" customWidth="1"/>
    <col min="12315" max="12541" width="9.140625" style="449"/>
    <col min="12542" max="12542" width="8.5703125" style="449" customWidth="1"/>
    <col min="12543" max="12543" width="13.140625" style="449" customWidth="1"/>
    <col min="12544" max="12544" width="10.42578125" style="449" customWidth="1"/>
    <col min="12545" max="12545" width="14.85546875" style="449" customWidth="1"/>
    <col min="12546" max="12547" width="16.42578125" style="449" customWidth="1"/>
    <col min="12548" max="12548" width="19.5703125" style="449" customWidth="1"/>
    <col min="12549" max="12549" width="15.42578125" style="449" customWidth="1"/>
    <col min="12550" max="12550" width="18.42578125" style="449" customWidth="1"/>
    <col min="12551" max="12551" width="14.5703125" style="449" customWidth="1"/>
    <col min="12552" max="12559" width="9.140625" style="449"/>
    <col min="12560" max="12560" width="8.140625" style="449" customWidth="1"/>
    <col min="12561" max="12570" width="0" style="449" hidden="1" customWidth="1"/>
    <col min="12571" max="12797" width="9.140625" style="449"/>
    <col min="12798" max="12798" width="8.5703125" style="449" customWidth="1"/>
    <col min="12799" max="12799" width="13.140625" style="449" customWidth="1"/>
    <col min="12800" max="12800" width="10.42578125" style="449" customWidth="1"/>
    <col min="12801" max="12801" width="14.85546875" style="449" customWidth="1"/>
    <col min="12802" max="12803" width="16.42578125" style="449" customWidth="1"/>
    <col min="12804" max="12804" width="19.5703125" style="449" customWidth="1"/>
    <col min="12805" max="12805" width="15.42578125" style="449" customWidth="1"/>
    <col min="12806" max="12806" width="18.42578125" style="449" customWidth="1"/>
    <col min="12807" max="12807" width="14.5703125" style="449" customWidth="1"/>
    <col min="12808" max="12815" width="9.140625" style="449"/>
    <col min="12816" max="12816" width="8.140625" style="449" customWidth="1"/>
    <col min="12817" max="12826" width="0" style="449" hidden="1" customWidth="1"/>
    <col min="12827" max="13053" width="9.140625" style="449"/>
    <col min="13054" max="13054" width="8.5703125" style="449" customWidth="1"/>
    <col min="13055" max="13055" width="13.140625" style="449" customWidth="1"/>
    <col min="13056" max="13056" width="10.42578125" style="449" customWidth="1"/>
    <col min="13057" max="13057" width="14.85546875" style="449" customWidth="1"/>
    <col min="13058" max="13059" width="16.42578125" style="449" customWidth="1"/>
    <col min="13060" max="13060" width="19.5703125" style="449" customWidth="1"/>
    <col min="13061" max="13061" width="15.42578125" style="449" customWidth="1"/>
    <col min="13062" max="13062" width="18.42578125" style="449" customWidth="1"/>
    <col min="13063" max="13063" width="14.5703125" style="449" customWidth="1"/>
    <col min="13064" max="13071" width="9.140625" style="449"/>
    <col min="13072" max="13072" width="8.140625" style="449" customWidth="1"/>
    <col min="13073" max="13082" width="0" style="449" hidden="1" customWidth="1"/>
    <col min="13083" max="13309" width="9.140625" style="449"/>
    <col min="13310" max="13310" width="8.5703125" style="449" customWidth="1"/>
    <col min="13311" max="13311" width="13.140625" style="449" customWidth="1"/>
    <col min="13312" max="13312" width="10.42578125" style="449" customWidth="1"/>
    <col min="13313" max="13313" width="14.85546875" style="449" customWidth="1"/>
    <col min="13314" max="13315" width="16.42578125" style="449" customWidth="1"/>
    <col min="13316" max="13316" width="19.5703125" style="449" customWidth="1"/>
    <col min="13317" max="13317" width="15.42578125" style="449" customWidth="1"/>
    <col min="13318" max="13318" width="18.42578125" style="449" customWidth="1"/>
    <col min="13319" max="13319" width="14.5703125" style="449" customWidth="1"/>
    <col min="13320" max="13327" width="9.140625" style="449"/>
    <col min="13328" max="13328" width="8.140625" style="449" customWidth="1"/>
    <col min="13329" max="13338" width="0" style="449" hidden="1" customWidth="1"/>
    <col min="13339" max="13565" width="9.140625" style="449"/>
    <col min="13566" max="13566" width="8.5703125" style="449" customWidth="1"/>
    <col min="13567" max="13567" width="13.140625" style="449" customWidth="1"/>
    <col min="13568" max="13568" width="10.42578125" style="449" customWidth="1"/>
    <col min="13569" max="13569" width="14.85546875" style="449" customWidth="1"/>
    <col min="13570" max="13571" width="16.42578125" style="449" customWidth="1"/>
    <col min="13572" max="13572" width="19.5703125" style="449" customWidth="1"/>
    <col min="13573" max="13573" width="15.42578125" style="449" customWidth="1"/>
    <col min="13574" max="13574" width="18.42578125" style="449" customWidth="1"/>
    <col min="13575" max="13575" width="14.5703125" style="449" customWidth="1"/>
    <col min="13576" max="13583" width="9.140625" style="449"/>
    <col min="13584" max="13584" width="8.140625" style="449" customWidth="1"/>
    <col min="13585" max="13594" width="0" style="449" hidden="1" customWidth="1"/>
    <col min="13595" max="13821" width="9.140625" style="449"/>
    <col min="13822" max="13822" width="8.5703125" style="449" customWidth="1"/>
    <col min="13823" max="13823" width="13.140625" style="449" customWidth="1"/>
    <col min="13824" max="13824" width="10.42578125" style="449" customWidth="1"/>
    <col min="13825" max="13825" width="14.85546875" style="449" customWidth="1"/>
    <col min="13826" max="13827" width="16.42578125" style="449" customWidth="1"/>
    <col min="13828" max="13828" width="19.5703125" style="449" customWidth="1"/>
    <col min="13829" max="13829" width="15.42578125" style="449" customWidth="1"/>
    <col min="13830" max="13830" width="18.42578125" style="449" customWidth="1"/>
    <col min="13831" max="13831" width="14.5703125" style="449" customWidth="1"/>
    <col min="13832" max="13839" width="9.140625" style="449"/>
    <col min="13840" max="13840" width="8.140625" style="449" customWidth="1"/>
    <col min="13841" max="13850" width="0" style="449" hidden="1" customWidth="1"/>
    <col min="13851" max="14077" width="9.140625" style="449"/>
    <col min="14078" max="14078" width="8.5703125" style="449" customWidth="1"/>
    <col min="14079" max="14079" width="13.140625" style="449" customWidth="1"/>
    <col min="14080" max="14080" width="10.42578125" style="449" customWidth="1"/>
    <col min="14081" max="14081" width="14.85546875" style="449" customWidth="1"/>
    <col min="14082" max="14083" width="16.42578125" style="449" customWidth="1"/>
    <col min="14084" max="14084" width="19.5703125" style="449" customWidth="1"/>
    <col min="14085" max="14085" width="15.42578125" style="449" customWidth="1"/>
    <col min="14086" max="14086" width="18.42578125" style="449" customWidth="1"/>
    <col min="14087" max="14087" width="14.5703125" style="449" customWidth="1"/>
    <col min="14088" max="14095" width="9.140625" style="449"/>
    <col min="14096" max="14096" width="8.140625" style="449" customWidth="1"/>
    <col min="14097" max="14106" width="0" style="449" hidden="1" customWidth="1"/>
    <col min="14107" max="14333" width="9.140625" style="449"/>
    <col min="14334" max="14334" width="8.5703125" style="449" customWidth="1"/>
    <col min="14335" max="14335" width="13.140625" style="449" customWidth="1"/>
    <col min="14336" max="14336" width="10.42578125" style="449" customWidth="1"/>
    <col min="14337" max="14337" width="14.85546875" style="449" customWidth="1"/>
    <col min="14338" max="14339" width="16.42578125" style="449" customWidth="1"/>
    <col min="14340" max="14340" width="19.5703125" style="449" customWidth="1"/>
    <col min="14341" max="14341" width="15.42578125" style="449" customWidth="1"/>
    <col min="14342" max="14342" width="18.42578125" style="449" customWidth="1"/>
    <col min="14343" max="14343" width="14.5703125" style="449" customWidth="1"/>
    <col min="14344" max="14351" width="9.140625" style="449"/>
    <col min="14352" max="14352" width="8.140625" style="449" customWidth="1"/>
    <col min="14353" max="14362" width="0" style="449" hidden="1" customWidth="1"/>
    <col min="14363" max="14589" width="9.140625" style="449"/>
    <col min="14590" max="14590" width="8.5703125" style="449" customWidth="1"/>
    <col min="14591" max="14591" width="13.140625" style="449" customWidth="1"/>
    <col min="14592" max="14592" width="10.42578125" style="449" customWidth="1"/>
    <col min="14593" max="14593" width="14.85546875" style="449" customWidth="1"/>
    <col min="14594" max="14595" width="16.42578125" style="449" customWidth="1"/>
    <col min="14596" max="14596" width="19.5703125" style="449" customWidth="1"/>
    <col min="14597" max="14597" width="15.42578125" style="449" customWidth="1"/>
    <col min="14598" max="14598" width="18.42578125" style="449" customWidth="1"/>
    <col min="14599" max="14599" width="14.5703125" style="449" customWidth="1"/>
    <col min="14600" max="14607" width="9.140625" style="449"/>
    <col min="14608" max="14608" width="8.140625" style="449" customWidth="1"/>
    <col min="14609" max="14618" width="0" style="449" hidden="1" customWidth="1"/>
    <col min="14619" max="14845" width="9.140625" style="449"/>
    <col min="14846" max="14846" width="8.5703125" style="449" customWidth="1"/>
    <col min="14847" max="14847" width="13.140625" style="449" customWidth="1"/>
    <col min="14848" max="14848" width="10.42578125" style="449" customWidth="1"/>
    <col min="14849" max="14849" width="14.85546875" style="449" customWidth="1"/>
    <col min="14850" max="14851" width="16.42578125" style="449" customWidth="1"/>
    <col min="14852" max="14852" width="19.5703125" style="449" customWidth="1"/>
    <col min="14853" max="14853" width="15.42578125" style="449" customWidth="1"/>
    <col min="14854" max="14854" width="18.42578125" style="449" customWidth="1"/>
    <col min="14855" max="14855" width="14.5703125" style="449" customWidth="1"/>
    <col min="14856" max="14863" width="9.140625" style="449"/>
    <col min="14864" max="14864" width="8.140625" style="449" customWidth="1"/>
    <col min="14865" max="14874" width="0" style="449" hidden="1" customWidth="1"/>
    <col min="14875" max="15101" width="9.140625" style="449"/>
    <col min="15102" max="15102" width="8.5703125" style="449" customWidth="1"/>
    <col min="15103" max="15103" width="13.140625" style="449" customWidth="1"/>
    <col min="15104" max="15104" width="10.42578125" style="449" customWidth="1"/>
    <col min="15105" max="15105" width="14.85546875" style="449" customWidth="1"/>
    <col min="15106" max="15107" width="16.42578125" style="449" customWidth="1"/>
    <col min="15108" max="15108" width="19.5703125" style="449" customWidth="1"/>
    <col min="15109" max="15109" width="15.42578125" style="449" customWidth="1"/>
    <col min="15110" max="15110" width="18.42578125" style="449" customWidth="1"/>
    <col min="15111" max="15111" width="14.5703125" style="449" customWidth="1"/>
    <col min="15112" max="15119" width="9.140625" style="449"/>
    <col min="15120" max="15120" width="8.140625" style="449" customWidth="1"/>
    <col min="15121" max="15130" width="0" style="449" hidden="1" customWidth="1"/>
    <col min="15131" max="15357" width="9.140625" style="449"/>
    <col min="15358" max="15358" width="8.5703125" style="449" customWidth="1"/>
    <col min="15359" max="15359" width="13.140625" style="449" customWidth="1"/>
    <col min="15360" max="15360" width="10.42578125" style="449" customWidth="1"/>
    <col min="15361" max="15361" width="14.85546875" style="449" customWidth="1"/>
    <col min="15362" max="15363" width="16.42578125" style="449" customWidth="1"/>
    <col min="15364" max="15364" width="19.5703125" style="449" customWidth="1"/>
    <col min="15365" max="15365" width="15.42578125" style="449" customWidth="1"/>
    <col min="15366" max="15366" width="18.42578125" style="449" customWidth="1"/>
    <col min="15367" max="15367" width="14.5703125" style="449" customWidth="1"/>
    <col min="15368" max="15375" width="9.140625" style="449"/>
    <col min="15376" max="15376" width="8.140625" style="449" customWidth="1"/>
    <col min="15377" max="15386" width="0" style="449" hidden="1" customWidth="1"/>
    <col min="15387" max="15613" width="9.140625" style="449"/>
    <col min="15614" max="15614" width="8.5703125" style="449" customWidth="1"/>
    <col min="15615" max="15615" width="13.140625" style="449" customWidth="1"/>
    <col min="15616" max="15616" width="10.42578125" style="449" customWidth="1"/>
    <col min="15617" max="15617" width="14.85546875" style="449" customWidth="1"/>
    <col min="15618" max="15619" width="16.42578125" style="449" customWidth="1"/>
    <col min="15620" max="15620" width="19.5703125" style="449" customWidth="1"/>
    <col min="15621" max="15621" width="15.42578125" style="449" customWidth="1"/>
    <col min="15622" max="15622" width="18.42578125" style="449" customWidth="1"/>
    <col min="15623" max="15623" width="14.5703125" style="449" customWidth="1"/>
    <col min="15624" max="15631" width="9.140625" style="449"/>
    <col min="15632" max="15632" width="8.140625" style="449" customWidth="1"/>
    <col min="15633" max="15642" width="0" style="449" hidden="1" customWidth="1"/>
    <col min="15643" max="15869" width="9.140625" style="449"/>
    <col min="15870" max="15870" width="8.5703125" style="449" customWidth="1"/>
    <col min="15871" max="15871" width="13.140625" style="449" customWidth="1"/>
    <col min="15872" max="15872" width="10.42578125" style="449" customWidth="1"/>
    <col min="15873" max="15873" width="14.85546875" style="449" customWidth="1"/>
    <col min="15874" max="15875" width="16.42578125" style="449" customWidth="1"/>
    <col min="15876" max="15876" width="19.5703125" style="449" customWidth="1"/>
    <col min="15877" max="15877" width="15.42578125" style="449" customWidth="1"/>
    <col min="15878" max="15878" width="18.42578125" style="449" customWidth="1"/>
    <col min="15879" max="15879" width="14.5703125" style="449" customWidth="1"/>
    <col min="15880" max="15887" width="9.140625" style="449"/>
    <col min="15888" max="15888" width="8.140625" style="449" customWidth="1"/>
    <col min="15889" max="15898" width="0" style="449" hidden="1" customWidth="1"/>
    <col min="15899" max="16125" width="9.140625" style="449"/>
    <col min="16126" max="16126" width="8.5703125" style="449" customWidth="1"/>
    <col min="16127" max="16127" width="13.140625" style="449" customWidth="1"/>
    <col min="16128" max="16128" width="10.42578125" style="449" customWidth="1"/>
    <col min="16129" max="16129" width="14.85546875" style="449" customWidth="1"/>
    <col min="16130" max="16131" width="16.42578125" style="449" customWidth="1"/>
    <col min="16132" max="16132" width="19.5703125" style="449" customWidth="1"/>
    <col min="16133" max="16133" width="15.42578125" style="449" customWidth="1"/>
    <col min="16134" max="16134" width="18.42578125" style="449" customWidth="1"/>
    <col min="16135" max="16135" width="14.5703125" style="449" customWidth="1"/>
    <col min="16136" max="16143" width="9.140625" style="449"/>
    <col min="16144" max="16144" width="8.140625" style="449" customWidth="1"/>
    <col min="16145" max="16154" width="0" style="449" hidden="1" customWidth="1"/>
    <col min="16155" max="16384" width="9.140625" style="449"/>
  </cols>
  <sheetData>
    <row r="1" spans="1:21" s="450" customFormat="1" x14ac:dyDescent="0.25">
      <c r="A1" s="15" t="s">
        <v>2731</v>
      </c>
      <c r="B1" s="16"/>
      <c r="C1" s="16"/>
      <c r="D1" s="16"/>
      <c r="E1" s="16"/>
      <c r="F1" s="16"/>
      <c r="G1" s="16"/>
      <c r="H1" s="455" t="s">
        <v>68</v>
      </c>
      <c r="I1" s="601" t="s">
        <v>67</v>
      </c>
      <c r="J1" s="601"/>
      <c r="K1" s="601"/>
    </row>
    <row r="2" spans="1:21" s="450" customFormat="1" x14ac:dyDescent="0.25">
      <c r="A2" s="460" t="s">
        <v>2642</v>
      </c>
      <c r="B2" s="16"/>
      <c r="C2" s="16"/>
      <c r="D2" s="16"/>
      <c r="E2" s="16"/>
      <c r="F2" s="16"/>
      <c r="I2" s="457" t="s">
        <v>452</v>
      </c>
      <c r="J2" s="456"/>
      <c r="K2" s="456"/>
    </row>
    <row r="3" spans="1:21" s="450" customFormat="1" x14ac:dyDescent="0.25">
      <c r="A3" s="118"/>
      <c r="B3" s="16"/>
      <c r="C3" s="16"/>
      <c r="D3" s="16"/>
      <c r="E3" s="16"/>
      <c r="F3" s="16"/>
      <c r="I3" s="457" t="s">
        <v>322</v>
      </c>
      <c r="J3" s="456"/>
      <c r="K3" s="456"/>
    </row>
    <row r="4" spans="1:21" s="450" customFormat="1" ht="38.25" x14ac:dyDescent="0.25">
      <c r="A4" s="473" t="s">
        <v>69</v>
      </c>
      <c r="B4" s="474" t="s">
        <v>2727</v>
      </c>
      <c r="C4" s="474" t="s">
        <v>556</v>
      </c>
      <c r="D4" s="474" t="s">
        <v>2728</v>
      </c>
      <c r="E4" s="474" t="s">
        <v>2729</v>
      </c>
      <c r="F4" s="474" t="s">
        <v>2730</v>
      </c>
      <c r="I4" s="457"/>
      <c r="J4" s="456"/>
      <c r="K4" s="456"/>
    </row>
    <row r="5" spans="1:21" s="453" customFormat="1" ht="14.45" customHeight="1" x14ac:dyDescent="0.2">
      <c r="A5" s="30" t="s">
        <v>30</v>
      </c>
      <c r="B5" s="25">
        <f>VLOOKUP($I$1,'Table D4 Data'!$A$6:$F$43,Q$5,0)</f>
        <v>2507656</v>
      </c>
      <c r="C5" s="25">
        <f>VLOOKUP($I$1,'Table D4 Data'!$A$6:$F$43,R$5,0)</f>
        <v>1982568</v>
      </c>
      <c r="D5" s="25">
        <f>VLOOKUP($I$1,'Table D4 Data'!$A$6:$F$43,S$5,0)</f>
        <v>103352</v>
      </c>
      <c r="E5" s="25">
        <f>VLOOKUP($I$1,'Table D4 Data'!$A$6:$F$43,T$5,0)</f>
        <v>262220</v>
      </c>
      <c r="F5" s="25">
        <f>VLOOKUP($I$1,'Table D4 Data'!$A$6:$F$43,U$5,0)</f>
        <v>159516</v>
      </c>
      <c r="Q5" s="453">
        <v>2</v>
      </c>
      <c r="R5" s="453">
        <v>3</v>
      </c>
      <c r="S5" s="453">
        <v>4</v>
      </c>
      <c r="T5" s="453">
        <v>5</v>
      </c>
      <c r="U5" s="453">
        <v>6</v>
      </c>
    </row>
    <row r="6" spans="1:21" s="453" customFormat="1" ht="12.75" x14ac:dyDescent="0.2">
      <c r="A6" s="471" t="s">
        <v>4</v>
      </c>
      <c r="B6" s="472">
        <f>VLOOKUP($I$1,'Table D4 Data'!$G$6:$L$43,Q$5,0)</f>
        <v>2763166</v>
      </c>
      <c r="C6" s="472">
        <f>VLOOKUP($I$1,'Table D4 Data'!$G$6:$L$43,R$5,0)</f>
        <v>2075391</v>
      </c>
      <c r="D6" s="472">
        <f>VLOOKUP($I$1,'Table D4 Data'!$G$6:$L$43,S$5,0)</f>
        <v>116384</v>
      </c>
      <c r="E6" s="472">
        <f>VLOOKUP($I$1,'Table D4 Data'!$G$6:$L$43,T$5,0)</f>
        <v>350038</v>
      </c>
      <c r="F6" s="472">
        <f>VLOOKUP($I$1,'Table D4 Data'!$G$6:$L$43,U$5,0)</f>
        <v>221353</v>
      </c>
    </row>
    <row r="7" spans="1:21" s="453" customFormat="1" ht="12.75" x14ac:dyDescent="0.2">
      <c r="B7" s="454"/>
      <c r="C7" s="454"/>
      <c r="D7" s="454"/>
      <c r="E7" s="454"/>
      <c r="F7" s="454"/>
    </row>
    <row r="8" spans="1:21" s="453" customFormat="1" ht="12.75" x14ac:dyDescent="0.2"/>
    <row r="9" spans="1:21" s="450" customFormat="1" ht="38.25" x14ac:dyDescent="0.25">
      <c r="A9" s="473" t="s">
        <v>123</v>
      </c>
      <c r="B9" s="475" t="s">
        <v>2727</v>
      </c>
      <c r="C9" s="475" t="s">
        <v>556</v>
      </c>
      <c r="D9" s="475" t="s">
        <v>2728</v>
      </c>
      <c r="E9" s="475" t="s">
        <v>2729</v>
      </c>
      <c r="F9" s="475" t="s">
        <v>2730</v>
      </c>
      <c r="I9" s="457"/>
      <c r="J9" s="456"/>
      <c r="K9" s="456"/>
    </row>
    <row r="10" spans="1:21" s="453" customFormat="1" ht="12.75" x14ac:dyDescent="0.2">
      <c r="A10" s="30" t="s">
        <v>30</v>
      </c>
      <c r="B10" s="451">
        <v>1</v>
      </c>
      <c r="C10" s="451">
        <f t="shared" ref="C10:F11" si="0">C5/$B5</f>
        <v>0.79060604803848689</v>
      </c>
      <c r="D10" s="451">
        <f t="shared" si="0"/>
        <v>4.1214584456560233E-2</v>
      </c>
      <c r="E10" s="451">
        <f t="shared" si="0"/>
        <v>0.10456777165608042</v>
      </c>
      <c r="F10" s="451">
        <f t="shared" si="0"/>
        <v>6.361159584887241E-2</v>
      </c>
    </row>
    <row r="11" spans="1:21" s="453" customFormat="1" ht="12.75" x14ac:dyDescent="0.2">
      <c r="A11" s="471" t="s">
        <v>4</v>
      </c>
      <c r="B11" s="472">
        <v>1</v>
      </c>
      <c r="C11" s="472">
        <f t="shared" si="0"/>
        <v>0.75109168251201697</v>
      </c>
      <c r="D11" s="472">
        <f t="shared" si="0"/>
        <v>4.211980025810972E-2</v>
      </c>
      <c r="E11" s="472">
        <f t="shared" si="0"/>
        <v>0.12668004745281319</v>
      </c>
      <c r="F11" s="472">
        <f t="shared" si="0"/>
        <v>8.0108469777060085E-2</v>
      </c>
    </row>
    <row r="12" spans="1:21" ht="14.45" customHeight="1" x14ac:dyDescent="0.25"/>
    <row r="13" spans="1:21" x14ac:dyDescent="0.25">
      <c r="A13" s="459" t="s">
        <v>617</v>
      </c>
    </row>
    <row r="14" spans="1:21" x14ac:dyDescent="0.25">
      <c r="A14" s="453" t="s">
        <v>2732</v>
      </c>
    </row>
    <row r="15" spans="1:21" x14ac:dyDescent="0.25">
      <c r="A15" s="453"/>
    </row>
    <row r="16" spans="1:21" x14ac:dyDescent="0.25">
      <c r="A16" s="459"/>
    </row>
    <row r="17" spans="1:1" x14ac:dyDescent="0.25">
      <c r="A17" s="453"/>
    </row>
    <row r="18" spans="1:1" x14ac:dyDescent="0.25">
      <c r="A18" s="453"/>
    </row>
    <row r="19" spans="1:1" x14ac:dyDescent="0.25">
      <c r="A19" s="444"/>
    </row>
    <row r="53" spans="1:1" hidden="1" x14ac:dyDescent="0.25">
      <c r="A53" s="449" t="s">
        <v>31</v>
      </c>
    </row>
    <row r="54" spans="1:1" hidden="1" x14ac:dyDescent="0.25">
      <c r="A54" s="449" t="s">
        <v>32</v>
      </c>
    </row>
    <row r="55" spans="1:1" hidden="1" x14ac:dyDescent="0.25">
      <c r="A55" s="449" t="s">
        <v>33</v>
      </c>
    </row>
    <row r="56" spans="1:1" hidden="1" x14ac:dyDescent="0.25">
      <c r="A56" s="449" t="s">
        <v>34</v>
      </c>
    </row>
    <row r="57" spans="1:1" hidden="1" x14ac:dyDescent="0.25">
      <c r="A57" s="449" t="s">
        <v>35</v>
      </c>
    </row>
    <row r="58" spans="1:1" hidden="1" x14ac:dyDescent="0.25">
      <c r="A58" s="449" t="s">
        <v>36</v>
      </c>
    </row>
    <row r="59" spans="1:1" hidden="1" x14ac:dyDescent="0.25">
      <c r="A59" s="449" t="s">
        <v>37</v>
      </c>
    </row>
    <row r="60" spans="1:1" hidden="1" x14ac:dyDescent="0.25">
      <c r="A60" s="449" t="s">
        <v>38</v>
      </c>
    </row>
    <row r="61" spans="1:1" hidden="1" x14ac:dyDescent="0.25">
      <c r="A61" s="449" t="s">
        <v>39</v>
      </c>
    </row>
    <row r="62" spans="1:1" hidden="1" x14ac:dyDescent="0.25">
      <c r="A62" s="449" t="s">
        <v>40</v>
      </c>
    </row>
    <row r="63" spans="1:1" hidden="1" x14ac:dyDescent="0.25">
      <c r="A63" s="449" t="s">
        <v>41</v>
      </c>
    </row>
    <row r="64" spans="1:1" hidden="1" x14ac:dyDescent="0.25">
      <c r="A64" s="449" t="s">
        <v>42</v>
      </c>
    </row>
    <row r="65" spans="1:1" hidden="1" x14ac:dyDescent="0.25">
      <c r="A65" s="449" t="s">
        <v>43</v>
      </c>
    </row>
    <row r="66" spans="1:1" hidden="1" x14ac:dyDescent="0.25">
      <c r="A66" s="449" t="s">
        <v>44</v>
      </c>
    </row>
    <row r="67" spans="1:1" hidden="1" x14ac:dyDescent="0.25">
      <c r="A67" s="449" t="s">
        <v>45</v>
      </c>
    </row>
    <row r="68" spans="1:1" hidden="1" x14ac:dyDescent="0.25">
      <c r="A68" s="449" t="s">
        <v>46</v>
      </c>
    </row>
    <row r="69" spans="1:1" hidden="1" x14ac:dyDescent="0.25">
      <c r="A69" s="449" t="s">
        <v>47</v>
      </c>
    </row>
    <row r="70" spans="1:1" hidden="1" x14ac:dyDescent="0.25">
      <c r="A70" s="449" t="s">
        <v>48</v>
      </c>
    </row>
    <row r="71" spans="1:1" hidden="1" x14ac:dyDescent="0.25">
      <c r="A71" s="449" t="s">
        <v>49</v>
      </c>
    </row>
    <row r="72" spans="1:1" hidden="1" x14ac:dyDescent="0.25">
      <c r="A72" s="449" t="s">
        <v>50</v>
      </c>
    </row>
    <row r="73" spans="1:1" hidden="1" x14ac:dyDescent="0.25">
      <c r="A73" s="449" t="s">
        <v>51</v>
      </c>
    </row>
    <row r="74" spans="1:1" hidden="1" x14ac:dyDescent="0.25">
      <c r="A74" s="449" t="s">
        <v>52</v>
      </c>
    </row>
    <row r="75" spans="1:1" hidden="1" x14ac:dyDescent="0.25">
      <c r="A75" s="449" t="s">
        <v>53</v>
      </c>
    </row>
    <row r="76" spans="1:1" hidden="1" x14ac:dyDescent="0.25">
      <c r="A76" s="449" t="s">
        <v>54</v>
      </c>
    </row>
    <row r="77" spans="1:1" hidden="1" x14ac:dyDescent="0.25">
      <c r="A77" s="449" t="s">
        <v>55</v>
      </c>
    </row>
    <row r="78" spans="1:1" hidden="1" x14ac:dyDescent="0.25">
      <c r="A78" s="449" t="s">
        <v>56</v>
      </c>
    </row>
    <row r="79" spans="1:1" hidden="1" x14ac:dyDescent="0.25">
      <c r="A79" s="449" t="s">
        <v>57</v>
      </c>
    </row>
    <row r="80" spans="1:1" hidden="1" x14ac:dyDescent="0.25">
      <c r="A80" s="449" t="s">
        <v>58</v>
      </c>
    </row>
    <row r="81" spans="1:1" hidden="1" x14ac:dyDescent="0.25">
      <c r="A81" s="449" t="s">
        <v>59</v>
      </c>
    </row>
    <row r="82" spans="1:1" hidden="1" x14ac:dyDescent="0.25">
      <c r="A82" s="449" t="s">
        <v>60</v>
      </c>
    </row>
    <row r="83" spans="1:1" hidden="1" x14ac:dyDescent="0.25">
      <c r="A83" s="449" t="s">
        <v>61</v>
      </c>
    </row>
    <row r="84" spans="1:1" hidden="1" x14ac:dyDescent="0.25">
      <c r="A84" s="449" t="s">
        <v>62</v>
      </c>
    </row>
    <row r="85" spans="1:1" hidden="1" x14ac:dyDescent="0.25">
      <c r="A85" s="449" t="s">
        <v>63</v>
      </c>
    </row>
    <row r="86" spans="1:1" hidden="1" x14ac:dyDescent="0.25">
      <c r="A86" s="449" t="s">
        <v>64</v>
      </c>
    </row>
    <row r="87" spans="1:1" hidden="1" x14ac:dyDescent="0.25">
      <c r="A87" s="449" t="s">
        <v>65</v>
      </c>
    </row>
    <row r="88" spans="1:1" hidden="1" x14ac:dyDescent="0.25">
      <c r="A88" s="449" t="s">
        <v>66</v>
      </c>
    </row>
    <row r="89" spans="1:1" hidden="1" x14ac:dyDescent="0.25">
      <c r="A89" s="449" t="s">
        <v>67</v>
      </c>
    </row>
    <row r="90" spans="1:1" hidden="1" x14ac:dyDescent="0.25"/>
    <row r="91" spans="1:1" hidden="1" x14ac:dyDescent="0.25"/>
    <row r="92" spans="1:1" hidden="1" x14ac:dyDescent="0.25"/>
  </sheetData>
  <mergeCells count="1">
    <mergeCell ref="I1:K1"/>
  </mergeCells>
  <dataValidations disablePrompts="1" count="1">
    <dataValidation type="list" allowBlank="1" showInputMessage="1" showErrorMessage="1" sqref="I65509:I65520 JE65509:JE65520 TA65509:TA65520 ACW65509:ACW65520 AMS65509:AMS65520 AWO65509:AWO65520 BGK65509:BGK65520 BQG65509:BQG65520 CAC65509:CAC65520 CJY65509:CJY65520 CTU65509:CTU65520 DDQ65509:DDQ65520 DNM65509:DNM65520 DXI65509:DXI65520 EHE65509:EHE65520 ERA65509:ERA65520 FAW65509:FAW65520 FKS65509:FKS65520 FUO65509:FUO65520 GEK65509:GEK65520 GOG65509:GOG65520 GYC65509:GYC65520 HHY65509:HHY65520 HRU65509:HRU65520 IBQ65509:IBQ65520 ILM65509:ILM65520 IVI65509:IVI65520 JFE65509:JFE65520 JPA65509:JPA65520 JYW65509:JYW65520 KIS65509:KIS65520 KSO65509:KSO65520 LCK65509:LCK65520 LMG65509:LMG65520 LWC65509:LWC65520 MFY65509:MFY65520 MPU65509:MPU65520 MZQ65509:MZQ65520 NJM65509:NJM65520 NTI65509:NTI65520 ODE65509:ODE65520 ONA65509:ONA65520 OWW65509:OWW65520 PGS65509:PGS65520 PQO65509:PQO65520 QAK65509:QAK65520 QKG65509:QKG65520 QUC65509:QUC65520 RDY65509:RDY65520 RNU65509:RNU65520 RXQ65509:RXQ65520 SHM65509:SHM65520 SRI65509:SRI65520 TBE65509:TBE65520 TLA65509:TLA65520 TUW65509:TUW65520 UES65509:UES65520 UOO65509:UOO65520 UYK65509:UYK65520 VIG65509:VIG65520 VSC65509:VSC65520 WBY65509:WBY65520 WLU65509:WLU65520 WVQ65509:WVQ65520 I131045:I131056 JE131045:JE131056 TA131045:TA131056 ACW131045:ACW131056 AMS131045:AMS131056 AWO131045:AWO131056 BGK131045:BGK131056 BQG131045:BQG131056 CAC131045:CAC131056 CJY131045:CJY131056 CTU131045:CTU131056 DDQ131045:DDQ131056 DNM131045:DNM131056 DXI131045:DXI131056 EHE131045:EHE131056 ERA131045:ERA131056 FAW131045:FAW131056 FKS131045:FKS131056 FUO131045:FUO131056 GEK131045:GEK131056 GOG131045:GOG131056 GYC131045:GYC131056 HHY131045:HHY131056 HRU131045:HRU131056 IBQ131045:IBQ131056 ILM131045:ILM131056 IVI131045:IVI131056 JFE131045:JFE131056 JPA131045:JPA131056 JYW131045:JYW131056 KIS131045:KIS131056 KSO131045:KSO131056 LCK131045:LCK131056 LMG131045:LMG131056 LWC131045:LWC131056 MFY131045:MFY131056 MPU131045:MPU131056 MZQ131045:MZQ131056 NJM131045:NJM131056 NTI131045:NTI131056 ODE131045:ODE131056 ONA131045:ONA131056 OWW131045:OWW131056 PGS131045:PGS131056 PQO131045:PQO131056 QAK131045:QAK131056 QKG131045:QKG131056 QUC131045:QUC131056 RDY131045:RDY131056 RNU131045:RNU131056 RXQ131045:RXQ131056 SHM131045:SHM131056 SRI131045:SRI131056 TBE131045:TBE131056 TLA131045:TLA131056 TUW131045:TUW131056 UES131045:UES131056 UOO131045:UOO131056 UYK131045:UYK131056 VIG131045:VIG131056 VSC131045:VSC131056 WBY131045:WBY131056 WLU131045:WLU131056 WVQ131045:WVQ131056 I196581:I196592 JE196581:JE196592 TA196581:TA196592 ACW196581:ACW196592 AMS196581:AMS196592 AWO196581:AWO196592 BGK196581:BGK196592 BQG196581:BQG196592 CAC196581:CAC196592 CJY196581:CJY196592 CTU196581:CTU196592 DDQ196581:DDQ196592 DNM196581:DNM196592 DXI196581:DXI196592 EHE196581:EHE196592 ERA196581:ERA196592 FAW196581:FAW196592 FKS196581:FKS196592 FUO196581:FUO196592 GEK196581:GEK196592 GOG196581:GOG196592 GYC196581:GYC196592 HHY196581:HHY196592 HRU196581:HRU196592 IBQ196581:IBQ196592 ILM196581:ILM196592 IVI196581:IVI196592 JFE196581:JFE196592 JPA196581:JPA196592 JYW196581:JYW196592 KIS196581:KIS196592 KSO196581:KSO196592 LCK196581:LCK196592 LMG196581:LMG196592 LWC196581:LWC196592 MFY196581:MFY196592 MPU196581:MPU196592 MZQ196581:MZQ196592 NJM196581:NJM196592 NTI196581:NTI196592 ODE196581:ODE196592 ONA196581:ONA196592 OWW196581:OWW196592 PGS196581:PGS196592 PQO196581:PQO196592 QAK196581:QAK196592 QKG196581:QKG196592 QUC196581:QUC196592 RDY196581:RDY196592 RNU196581:RNU196592 RXQ196581:RXQ196592 SHM196581:SHM196592 SRI196581:SRI196592 TBE196581:TBE196592 TLA196581:TLA196592 TUW196581:TUW196592 UES196581:UES196592 UOO196581:UOO196592 UYK196581:UYK196592 VIG196581:VIG196592 VSC196581:VSC196592 WBY196581:WBY196592 WLU196581:WLU196592 WVQ196581:WVQ196592 I262117:I262128 JE262117:JE262128 TA262117:TA262128 ACW262117:ACW262128 AMS262117:AMS262128 AWO262117:AWO262128 BGK262117:BGK262128 BQG262117:BQG262128 CAC262117:CAC262128 CJY262117:CJY262128 CTU262117:CTU262128 DDQ262117:DDQ262128 DNM262117:DNM262128 DXI262117:DXI262128 EHE262117:EHE262128 ERA262117:ERA262128 FAW262117:FAW262128 FKS262117:FKS262128 FUO262117:FUO262128 GEK262117:GEK262128 GOG262117:GOG262128 GYC262117:GYC262128 HHY262117:HHY262128 HRU262117:HRU262128 IBQ262117:IBQ262128 ILM262117:ILM262128 IVI262117:IVI262128 JFE262117:JFE262128 JPA262117:JPA262128 JYW262117:JYW262128 KIS262117:KIS262128 KSO262117:KSO262128 LCK262117:LCK262128 LMG262117:LMG262128 LWC262117:LWC262128 MFY262117:MFY262128 MPU262117:MPU262128 MZQ262117:MZQ262128 NJM262117:NJM262128 NTI262117:NTI262128 ODE262117:ODE262128 ONA262117:ONA262128 OWW262117:OWW262128 PGS262117:PGS262128 PQO262117:PQO262128 QAK262117:QAK262128 QKG262117:QKG262128 QUC262117:QUC262128 RDY262117:RDY262128 RNU262117:RNU262128 RXQ262117:RXQ262128 SHM262117:SHM262128 SRI262117:SRI262128 TBE262117:TBE262128 TLA262117:TLA262128 TUW262117:TUW262128 UES262117:UES262128 UOO262117:UOO262128 UYK262117:UYK262128 VIG262117:VIG262128 VSC262117:VSC262128 WBY262117:WBY262128 WLU262117:WLU262128 WVQ262117:WVQ262128 I327653:I327664 JE327653:JE327664 TA327653:TA327664 ACW327653:ACW327664 AMS327653:AMS327664 AWO327653:AWO327664 BGK327653:BGK327664 BQG327653:BQG327664 CAC327653:CAC327664 CJY327653:CJY327664 CTU327653:CTU327664 DDQ327653:DDQ327664 DNM327653:DNM327664 DXI327653:DXI327664 EHE327653:EHE327664 ERA327653:ERA327664 FAW327653:FAW327664 FKS327653:FKS327664 FUO327653:FUO327664 GEK327653:GEK327664 GOG327653:GOG327664 GYC327653:GYC327664 HHY327653:HHY327664 HRU327653:HRU327664 IBQ327653:IBQ327664 ILM327653:ILM327664 IVI327653:IVI327664 JFE327653:JFE327664 JPA327653:JPA327664 JYW327653:JYW327664 KIS327653:KIS327664 KSO327653:KSO327664 LCK327653:LCK327664 LMG327653:LMG327664 LWC327653:LWC327664 MFY327653:MFY327664 MPU327653:MPU327664 MZQ327653:MZQ327664 NJM327653:NJM327664 NTI327653:NTI327664 ODE327653:ODE327664 ONA327653:ONA327664 OWW327653:OWW327664 PGS327653:PGS327664 PQO327653:PQO327664 QAK327653:QAK327664 QKG327653:QKG327664 QUC327653:QUC327664 RDY327653:RDY327664 RNU327653:RNU327664 RXQ327653:RXQ327664 SHM327653:SHM327664 SRI327653:SRI327664 TBE327653:TBE327664 TLA327653:TLA327664 TUW327653:TUW327664 UES327653:UES327664 UOO327653:UOO327664 UYK327653:UYK327664 VIG327653:VIG327664 VSC327653:VSC327664 WBY327653:WBY327664 WLU327653:WLU327664 WVQ327653:WVQ327664 I393189:I393200 JE393189:JE393200 TA393189:TA393200 ACW393189:ACW393200 AMS393189:AMS393200 AWO393189:AWO393200 BGK393189:BGK393200 BQG393189:BQG393200 CAC393189:CAC393200 CJY393189:CJY393200 CTU393189:CTU393200 DDQ393189:DDQ393200 DNM393189:DNM393200 DXI393189:DXI393200 EHE393189:EHE393200 ERA393189:ERA393200 FAW393189:FAW393200 FKS393189:FKS393200 FUO393189:FUO393200 GEK393189:GEK393200 GOG393189:GOG393200 GYC393189:GYC393200 HHY393189:HHY393200 HRU393189:HRU393200 IBQ393189:IBQ393200 ILM393189:ILM393200 IVI393189:IVI393200 JFE393189:JFE393200 JPA393189:JPA393200 JYW393189:JYW393200 KIS393189:KIS393200 KSO393189:KSO393200 LCK393189:LCK393200 LMG393189:LMG393200 LWC393189:LWC393200 MFY393189:MFY393200 MPU393189:MPU393200 MZQ393189:MZQ393200 NJM393189:NJM393200 NTI393189:NTI393200 ODE393189:ODE393200 ONA393189:ONA393200 OWW393189:OWW393200 PGS393189:PGS393200 PQO393189:PQO393200 QAK393189:QAK393200 QKG393189:QKG393200 QUC393189:QUC393200 RDY393189:RDY393200 RNU393189:RNU393200 RXQ393189:RXQ393200 SHM393189:SHM393200 SRI393189:SRI393200 TBE393189:TBE393200 TLA393189:TLA393200 TUW393189:TUW393200 UES393189:UES393200 UOO393189:UOO393200 UYK393189:UYK393200 VIG393189:VIG393200 VSC393189:VSC393200 WBY393189:WBY393200 WLU393189:WLU393200 WVQ393189:WVQ393200 I458725:I458736 JE458725:JE458736 TA458725:TA458736 ACW458725:ACW458736 AMS458725:AMS458736 AWO458725:AWO458736 BGK458725:BGK458736 BQG458725:BQG458736 CAC458725:CAC458736 CJY458725:CJY458736 CTU458725:CTU458736 DDQ458725:DDQ458736 DNM458725:DNM458736 DXI458725:DXI458736 EHE458725:EHE458736 ERA458725:ERA458736 FAW458725:FAW458736 FKS458725:FKS458736 FUO458725:FUO458736 GEK458725:GEK458736 GOG458725:GOG458736 GYC458725:GYC458736 HHY458725:HHY458736 HRU458725:HRU458736 IBQ458725:IBQ458736 ILM458725:ILM458736 IVI458725:IVI458736 JFE458725:JFE458736 JPA458725:JPA458736 JYW458725:JYW458736 KIS458725:KIS458736 KSO458725:KSO458736 LCK458725:LCK458736 LMG458725:LMG458736 LWC458725:LWC458736 MFY458725:MFY458736 MPU458725:MPU458736 MZQ458725:MZQ458736 NJM458725:NJM458736 NTI458725:NTI458736 ODE458725:ODE458736 ONA458725:ONA458736 OWW458725:OWW458736 PGS458725:PGS458736 PQO458725:PQO458736 QAK458725:QAK458736 QKG458725:QKG458736 QUC458725:QUC458736 RDY458725:RDY458736 RNU458725:RNU458736 RXQ458725:RXQ458736 SHM458725:SHM458736 SRI458725:SRI458736 TBE458725:TBE458736 TLA458725:TLA458736 TUW458725:TUW458736 UES458725:UES458736 UOO458725:UOO458736 UYK458725:UYK458736 VIG458725:VIG458736 VSC458725:VSC458736 WBY458725:WBY458736 WLU458725:WLU458736 WVQ458725:WVQ458736 I524261:I524272 JE524261:JE524272 TA524261:TA524272 ACW524261:ACW524272 AMS524261:AMS524272 AWO524261:AWO524272 BGK524261:BGK524272 BQG524261:BQG524272 CAC524261:CAC524272 CJY524261:CJY524272 CTU524261:CTU524272 DDQ524261:DDQ524272 DNM524261:DNM524272 DXI524261:DXI524272 EHE524261:EHE524272 ERA524261:ERA524272 FAW524261:FAW524272 FKS524261:FKS524272 FUO524261:FUO524272 GEK524261:GEK524272 GOG524261:GOG524272 GYC524261:GYC524272 HHY524261:HHY524272 HRU524261:HRU524272 IBQ524261:IBQ524272 ILM524261:ILM524272 IVI524261:IVI524272 JFE524261:JFE524272 JPA524261:JPA524272 JYW524261:JYW524272 KIS524261:KIS524272 KSO524261:KSO524272 LCK524261:LCK524272 LMG524261:LMG524272 LWC524261:LWC524272 MFY524261:MFY524272 MPU524261:MPU524272 MZQ524261:MZQ524272 NJM524261:NJM524272 NTI524261:NTI524272 ODE524261:ODE524272 ONA524261:ONA524272 OWW524261:OWW524272 PGS524261:PGS524272 PQO524261:PQO524272 QAK524261:QAK524272 QKG524261:QKG524272 QUC524261:QUC524272 RDY524261:RDY524272 RNU524261:RNU524272 RXQ524261:RXQ524272 SHM524261:SHM524272 SRI524261:SRI524272 TBE524261:TBE524272 TLA524261:TLA524272 TUW524261:TUW524272 UES524261:UES524272 UOO524261:UOO524272 UYK524261:UYK524272 VIG524261:VIG524272 VSC524261:VSC524272 WBY524261:WBY524272 WLU524261:WLU524272 WVQ524261:WVQ524272 I589797:I589808 JE589797:JE589808 TA589797:TA589808 ACW589797:ACW589808 AMS589797:AMS589808 AWO589797:AWO589808 BGK589797:BGK589808 BQG589797:BQG589808 CAC589797:CAC589808 CJY589797:CJY589808 CTU589797:CTU589808 DDQ589797:DDQ589808 DNM589797:DNM589808 DXI589797:DXI589808 EHE589797:EHE589808 ERA589797:ERA589808 FAW589797:FAW589808 FKS589797:FKS589808 FUO589797:FUO589808 GEK589797:GEK589808 GOG589797:GOG589808 GYC589797:GYC589808 HHY589797:HHY589808 HRU589797:HRU589808 IBQ589797:IBQ589808 ILM589797:ILM589808 IVI589797:IVI589808 JFE589797:JFE589808 JPA589797:JPA589808 JYW589797:JYW589808 KIS589797:KIS589808 KSO589797:KSO589808 LCK589797:LCK589808 LMG589797:LMG589808 LWC589797:LWC589808 MFY589797:MFY589808 MPU589797:MPU589808 MZQ589797:MZQ589808 NJM589797:NJM589808 NTI589797:NTI589808 ODE589797:ODE589808 ONA589797:ONA589808 OWW589797:OWW589808 PGS589797:PGS589808 PQO589797:PQO589808 QAK589797:QAK589808 QKG589797:QKG589808 QUC589797:QUC589808 RDY589797:RDY589808 RNU589797:RNU589808 RXQ589797:RXQ589808 SHM589797:SHM589808 SRI589797:SRI589808 TBE589797:TBE589808 TLA589797:TLA589808 TUW589797:TUW589808 UES589797:UES589808 UOO589797:UOO589808 UYK589797:UYK589808 VIG589797:VIG589808 VSC589797:VSC589808 WBY589797:WBY589808 WLU589797:WLU589808 WVQ589797:WVQ589808 I655333:I655344 JE655333:JE655344 TA655333:TA655344 ACW655333:ACW655344 AMS655333:AMS655344 AWO655333:AWO655344 BGK655333:BGK655344 BQG655333:BQG655344 CAC655333:CAC655344 CJY655333:CJY655344 CTU655333:CTU655344 DDQ655333:DDQ655344 DNM655333:DNM655344 DXI655333:DXI655344 EHE655333:EHE655344 ERA655333:ERA655344 FAW655333:FAW655344 FKS655333:FKS655344 FUO655333:FUO655344 GEK655333:GEK655344 GOG655333:GOG655344 GYC655333:GYC655344 HHY655333:HHY655344 HRU655333:HRU655344 IBQ655333:IBQ655344 ILM655333:ILM655344 IVI655333:IVI655344 JFE655333:JFE655344 JPA655333:JPA655344 JYW655333:JYW655344 KIS655333:KIS655344 KSO655333:KSO655344 LCK655333:LCK655344 LMG655333:LMG655344 LWC655333:LWC655344 MFY655333:MFY655344 MPU655333:MPU655344 MZQ655333:MZQ655344 NJM655333:NJM655344 NTI655333:NTI655344 ODE655333:ODE655344 ONA655333:ONA655344 OWW655333:OWW655344 PGS655333:PGS655344 PQO655333:PQO655344 QAK655333:QAK655344 QKG655333:QKG655344 QUC655333:QUC655344 RDY655333:RDY655344 RNU655333:RNU655344 RXQ655333:RXQ655344 SHM655333:SHM655344 SRI655333:SRI655344 TBE655333:TBE655344 TLA655333:TLA655344 TUW655333:TUW655344 UES655333:UES655344 UOO655333:UOO655344 UYK655333:UYK655344 VIG655333:VIG655344 VSC655333:VSC655344 WBY655333:WBY655344 WLU655333:WLU655344 WVQ655333:WVQ655344 I720869:I720880 JE720869:JE720880 TA720869:TA720880 ACW720869:ACW720880 AMS720869:AMS720880 AWO720869:AWO720880 BGK720869:BGK720880 BQG720869:BQG720880 CAC720869:CAC720880 CJY720869:CJY720880 CTU720869:CTU720880 DDQ720869:DDQ720880 DNM720869:DNM720880 DXI720869:DXI720880 EHE720869:EHE720880 ERA720869:ERA720880 FAW720869:FAW720880 FKS720869:FKS720880 FUO720869:FUO720880 GEK720869:GEK720880 GOG720869:GOG720880 GYC720869:GYC720880 HHY720869:HHY720880 HRU720869:HRU720880 IBQ720869:IBQ720880 ILM720869:ILM720880 IVI720869:IVI720880 JFE720869:JFE720880 JPA720869:JPA720880 JYW720869:JYW720880 KIS720869:KIS720880 KSO720869:KSO720880 LCK720869:LCK720880 LMG720869:LMG720880 LWC720869:LWC720880 MFY720869:MFY720880 MPU720869:MPU720880 MZQ720869:MZQ720880 NJM720869:NJM720880 NTI720869:NTI720880 ODE720869:ODE720880 ONA720869:ONA720880 OWW720869:OWW720880 PGS720869:PGS720880 PQO720869:PQO720880 QAK720869:QAK720880 QKG720869:QKG720880 QUC720869:QUC720880 RDY720869:RDY720880 RNU720869:RNU720880 RXQ720869:RXQ720880 SHM720869:SHM720880 SRI720869:SRI720880 TBE720869:TBE720880 TLA720869:TLA720880 TUW720869:TUW720880 UES720869:UES720880 UOO720869:UOO720880 UYK720869:UYK720880 VIG720869:VIG720880 VSC720869:VSC720880 WBY720869:WBY720880 WLU720869:WLU720880 WVQ720869:WVQ720880 I786405:I786416 JE786405:JE786416 TA786405:TA786416 ACW786405:ACW786416 AMS786405:AMS786416 AWO786405:AWO786416 BGK786405:BGK786416 BQG786405:BQG786416 CAC786405:CAC786416 CJY786405:CJY786416 CTU786405:CTU786416 DDQ786405:DDQ786416 DNM786405:DNM786416 DXI786405:DXI786416 EHE786405:EHE786416 ERA786405:ERA786416 FAW786405:FAW786416 FKS786405:FKS786416 FUO786405:FUO786416 GEK786405:GEK786416 GOG786405:GOG786416 GYC786405:GYC786416 HHY786405:HHY786416 HRU786405:HRU786416 IBQ786405:IBQ786416 ILM786405:ILM786416 IVI786405:IVI786416 JFE786405:JFE786416 JPA786405:JPA786416 JYW786405:JYW786416 KIS786405:KIS786416 KSO786405:KSO786416 LCK786405:LCK786416 LMG786405:LMG786416 LWC786405:LWC786416 MFY786405:MFY786416 MPU786405:MPU786416 MZQ786405:MZQ786416 NJM786405:NJM786416 NTI786405:NTI786416 ODE786405:ODE786416 ONA786405:ONA786416 OWW786405:OWW786416 PGS786405:PGS786416 PQO786405:PQO786416 QAK786405:QAK786416 QKG786405:QKG786416 QUC786405:QUC786416 RDY786405:RDY786416 RNU786405:RNU786416 RXQ786405:RXQ786416 SHM786405:SHM786416 SRI786405:SRI786416 TBE786405:TBE786416 TLA786405:TLA786416 TUW786405:TUW786416 UES786405:UES786416 UOO786405:UOO786416 UYK786405:UYK786416 VIG786405:VIG786416 VSC786405:VSC786416 WBY786405:WBY786416 WLU786405:WLU786416 WVQ786405:WVQ786416 I851941:I851952 JE851941:JE851952 TA851941:TA851952 ACW851941:ACW851952 AMS851941:AMS851952 AWO851941:AWO851952 BGK851941:BGK851952 BQG851941:BQG851952 CAC851941:CAC851952 CJY851941:CJY851952 CTU851941:CTU851952 DDQ851941:DDQ851952 DNM851941:DNM851952 DXI851941:DXI851952 EHE851941:EHE851952 ERA851941:ERA851952 FAW851941:FAW851952 FKS851941:FKS851952 FUO851941:FUO851952 GEK851941:GEK851952 GOG851941:GOG851952 GYC851941:GYC851952 HHY851941:HHY851952 HRU851941:HRU851952 IBQ851941:IBQ851952 ILM851941:ILM851952 IVI851941:IVI851952 JFE851941:JFE851952 JPA851941:JPA851952 JYW851941:JYW851952 KIS851941:KIS851952 KSO851941:KSO851952 LCK851941:LCK851952 LMG851941:LMG851952 LWC851941:LWC851952 MFY851941:MFY851952 MPU851941:MPU851952 MZQ851941:MZQ851952 NJM851941:NJM851952 NTI851941:NTI851952 ODE851941:ODE851952 ONA851941:ONA851952 OWW851941:OWW851952 PGS851941:PGS851952 PQO851941:PQO851952 QAK851941:QAK851952 QKG851941:QKG851952 QUC851941:QUC851952 RDY851941:RDY851952 RNU851941:RNU851952 RXQ851941:RXQ851952 SHM851941:SHM851952 SRI851941:SRI851952 TBE851941:TBE851952 TLA851941:TLA851952 TUW851941:TUW851952 UES851941:UES851952 UOO851941:UOO851952 UYK851941:UYK851952 VIG851941:VIG851952 VSC851941:VSC851952 WBY851941:WBY851952 WLU851941:WLU851952 WVQ851941:WVQ851952 I917477:I917488 JE917477:JE917488 TA917477:TA917488 ACW917477:ACW917488 AMS917477:AMS917488 AWO917477:AWO917488 BGK917477:BGK917488 BQG917477:BQG917488 CAC917477:CAC917488 CJY917477:CJY917488 CTU917477:CTU917488 DDQ917477:DDQ917488 DNM917477:DNM917488 DXI917477:DXI917488 EHE917477:EHE917488 ERA917477:ERA917488 FAW917477:FAW917488 FKS917477:FKS917488 FUO917477:FUO917488 GEK917477:GEK917488 GOG917477:GOG917488 GYC917477:GYC917488 HHY917477:HHY917488 HRU917477:HRU917488 IBQ917477:IBQ917488 ILM917477:ILM917488 IVI917477:IVI917488 JFE917477:JFE917488 JPA917477:JPA917488 JYW917477:JYW917488 KIS917477:KIS917488 KSO917477:KSO917488 LCK917477:LCK917488 LMG917477:LMG917488 LWC917477:LWC917488 MFY917477:MFY917488 MPU917477:MPU917488 MZQ917477:MZQ917488 NJM917477:NJM917488 NTI917477:NTI917488 ODE917477:ODE917488 ONA917477:ONA917488 OWW917477:OWW917488 PGS917477:PGS917488 PQO917477:PQO917488 QAK917477:QAK917488 QKG917477:QKG917488 QUC917477:QUC917488 RDY917477:RDY917488 RNU917477:RNU917488 RXQ917477:RXQ917488 SHM917477:SHM917488 SRI917477:SRI917488 TBE917477:TBE917488 TLA917477:TLA917488 TUW917477:TUW917488 UES917477:UES917488 UOO917477:UOO917488 UYK917477:UYK917488 VIG917477:VIG917488 VSC917477:VSC917488 WBY917477:WBY917488 WLU917477:WLU917488 WVQ917477:WVQ917488 I983013:I983024 JE983013:JE983024 TA983013:TA983024 ACW983013:ACW983024 AMS983013:AMS983024 AWO983013:AWO983024 BGK983013:BGK983024 BQG983013:BQG983024 CAC983013:CAC983024 CJY983013:CJY983024 CTU983013:CTU983024 DDQ983013:DDQ983024 DNM983013:DNM983024 DXI983013:DXI983024 EHE983013:EHE983024 ERA983013:ERA983024 FAW983013:FAW983024 FKS983013:FKS983024 FUO983013:FUO983024 GEK983013:GEK983024 GOG983013:GOG983024 GYC983013:GYC983024 HHY983013:HHY983024 HRU983013:HRU983024 IBQ983013:IBQ983024 ILM983013:ILM983024 IVI983013:IVI983024 JFE983013:JFE983024 JPA983013:JPA983024 JYW983013:JYW983024 KIS983013:KIS983024 KSO983013:KSO983024 LCK983013:LCK983024 LMG983013:LMG983024 LWC983013:LWC983024 MFY983013:MFY983024 MPU983013:MPU983024 MZQ983013:MZQ983024 NJM983013:NJM983024 NTI983013:NTI983024 ODE983013:ODE983024 ONA983013:ONA983024 OWW983013:OWW983024 PGS983013:PGS983024 PQO983013:PQO983024 QAK983013:QAK983024 QKG983013:QKG983024 QUC983013:QUC983024 RDY983013:RDY983024 RNU983013:RNU983024 RXQ983013:RXQ983024 SHM983013:SHM983024 SRI983013:SRI983024 TBE983013:TBE983024 TLA983013:TLA983024 TUW983013:TUW983024 UES983013:UES983024 UOO983013:UOO983024 UYK983013:UYK983024 VIG983013:VIG983024 VSC983013:VSC983024 WBY983013:WBY983024 WLU983013:WLU983024 WVQ983013:WVQ983024 I1048549:I1048576 JE1048549:JE1048576 TA1048549:TA1048576 ACW1048549:ACW1048576 AMS1048549:AMS1048576 AWO1048549:AWO1048576 BGK1048549:BGK1048576 BQG1048549:BQG1048576 CAC1048549:CAC1048576 CJY1048549:CJY1048576 CTU1048549:CTU1048576 DDQ1048549:DDQ1048576 DNM1048549:DNM1048576 DXI1048549:DXI1048576 EHE1048549:EHE1048576 ERA1048549:ERA1048576 FAW1048549:FAW1048576 FKS1048549:FKS1048576 FUO1048549:FUO1048576 GEK1048549:GEK1048576 GOG1048549:GOG1048576 GYC1048549:GYC1048576 HHY1048549:HHY1048576 HRU1048549:HRU1048576 IBQ1048549:IBQ1048576 ILM1048549:ILM1048576 IVI1048549:IVI1048576 JFE1048549:JFE1048576 JPA1048549:JPA1048576 JYW1048549:JYW1048576 KIS1048549:KIS1048576 KSO1048549:KSO1048576 LCK1048549:LCK1048576 LMG1048549:LMG1048576 LWC1048549:LWC1048576 MFY1048549:MFY1048576 MPU1048549:MPU1048576 MZQ1048549:MZQ1048576 NJM1048549:NJM1048576 NTI1048549:NTI1048576 ODE1048549:ODE1048576 ONA1048549:ONA1048576 OWW1048549:OWW1048576 PGS1048549:PGS1048576 PQO1048549:PQO1048576 QAK1048549:QAK1048576 QKG1048549:QKG1048576 QUC1048549:QUC1048576 RDY1048549:RDY1048576 RNU1048549:RNU1048576 RXQ1048549:RXQ1048576 SHM1048549:SHM1048576 SRI1048549:SRI1048576 TBE1048549:TBE1048576 TLA1048549:TLA1048576 TUW1048549:TUW1048576 UES1048549:UES1048576 UOO1048549:UOO1048576 UYK1048549:UYK1048576 VIG1048549:VIG1048576 VSC1048549:VSC1048576 WBY1048549:WBY1048576 WLU1048549:WLU1048576 WVQ1048549:WVQ1048576 I1 JA3:JA4 SW3:SW4 ACS3:ACS4 AMO3:AMO4 AWK3:AWK4 BGG3:BGG4 BQC3:BQC4 BZY3:BZY4 CJU3:CJU4 CTQ3:CTQ4 DDM3:DDM4 DNI3:DNI4 DXE3:DXE4 EHA3:EHA4 EQW3:EQW4 FAS3:FAS4 FKO3:FKO4 FUK3:FUK4 GEG3:GEG4 GOC3:GOC4 GXY3:GXY4 HHU3:HHU4 HRQ3:HRQ4 IBM3:IBM4 ILI3:ILI4 IVE3:IVE4 JFA3:JFA4 JOW3:JOW4 JYS3:JYS4 KIO3:KIO4 KSK3:KSK4 LCG3:LCG4 LMC3:LMC4 LVY3:LVY4 MFU3:MFU4 MPQ3:MPQ4 MZM3:MZM4 NJI3:NJI4 NTE3:NTE4 ODA3:ODA4 OMW3:OMW4 OWS3:OWS4 PGO3:PGO4 PQK3:PQK4 QAG3:QAG4 QKC3:QKC4 QTY3:QTY4 RDU3:RDU4 RNQ3:RNQ4 RXM3:RXM4 SHI3:SHI4 SRE3:SRE4 TBA3:TBA4 TKW3:TKW4 TUS3:TUS4 UEO3:UEO4 UOK3:UOK4 UYG3:UYG4 VIC3:VIC4 VRY3:VRY4 WBU3:WBU4 WLQ3:WLQ4 WVM3:WVM4 JA65523 SW65523 ACS65523 AMO65523 AWK65523 BGG65523 BQC65523 BZY65523 CJU65523 CTQ65523 DDM65523 DNI65523 DXE65523 EHA65523 EQW65523 FAS65523 FKO65523 FUK65523 GEG65523 GOC65523 GXY65523 HHU65523 HRQ65523 IBM65523 ILI65523 IVE65523 JFA65523 JOW65523 JYS65523 KIO65523 KSK65523 LCG65523 LMC65523 LVY65523 MFU65523 MPQ65523 MZM65523 NJI65523 NTE65523 ODA65523 OMW65523 OWS65523 PGO65523 PQK65523 QAG65523 QKC65523 QTY65523 RDU65523 RNQ65523 RXM65523 SHI65523 SRE65523 TBA65523 TKW65523 TUS65523 UEO65523 UOK65523 UYG65523 VIC65523 VRY65523 WBU65523 WLQ65523 WVM65523 JA131059 SW131059 ACS131059 AMO131059 AWK131059 BGG131059 BQC131059 BZY131059 CJU131059 CTQ131059 DDM131059 DNI131059 DXE131059 EHA131059 EQW131059 FAS131059 FKO131059 FUK131059 GEG131059 GOC131059 GXY131059 HHU131059 HRQ131059 IBM131059 ILI131059 IVE131059 JFA131059 JOW131059 JYS131059 KIO131059 KSK131059 LCG131059 LMC131059 LVY131059 MFU131059 MPQ131059 MZM131059 NJI131059 NTE131059 ODA131059 OMW131059 OWS131059 PGO131059 PQK131059 QAG131059 QKC131059 QTY131059 RDU131059 RNQ131059 RXM131059 SHI131059 SRE131059 TBA131059 TKW131059 TUS131059 UEO131059 UOK131059 UYG131059 VIC131059 VRY131059 WBU131059 WLQ131059 WVM131059 JA196595 SW196595 ACS196595 AMO196595 AWK196595 BGG196595 BQC196595 BZY196595 CJU196595 CTQ196595 DDM196595 DNI196595 DXE196595 EHA196595 EQW196595 FAS196595 FKO196595 FUK196595 GEG196595 GOC196595 GXY196595 HHU196595 HRQ196595 IBM196595 ILI196595 IVE196595 JFA196595 JOW196595 JYS196595 KIO196595 KSK196595 LCG196595 LMC196595 LVY196595 MFU196595 MPQ196595 MZM196595 NJI196595 NTE196595 ODA196595 OMW196595 OWS196595 PGO196595 PQK196595 QAG196595 QKC196595 QTY196595 RDU196595 RNQ196595 RXM196595 SHI196595 SRE196595 TBA196595 TKW196595 TUS196595 UEO196595 UOK196595 UYG196595 VIC196595 VRY196595 WBU196595 WLQ196595 WVM196595 JA262131 SW262131 ACS262131 AMO262131 AWK262131 BGG262131 BQC262131 BZY262131 CJU262131 CTQ262131 DDM262131 DNI262131 DXE262131 EHA262131 EQW262131 FAS262131 FKO262131 FUK262131 GEG262131 GOC262131 GXY262131 HHU262131 HRQ262131 IBM262131 ILI262131 IVE262131 JFA262131 JOW262131 JYS262131 KIO262131 KSK262131 LCG262131 LMC262131 LVY262131 MFU262131 MPQ262131 MZM262131 NJI262131 NTE262131 ODA262131 OMW262131 OWS262131 PGO262131 PQK262131 QAG262131 QKC262131 QTY262131 RDU262131 RNQ262131 RXM262131 SHI262131 SRE262131 TBA262131 TKW262131 TUS262131 UEO262131 UOK262131 UYG262131 VIC262131 VRY262131 WBU262131 WLQ262131 WVM262131 JA327667 SW327667 ACS327667 AMO327667 AWK327667 BGG327667 BQC327667 BZY327667 CJU327667 CTQ327667 DDM327667 DNI327667 DXE327667 EHA327667 EQW327667 FAS327667 FKO327667 FUK327667 GEG327667 GOC327667 GXY327667 HHU327667 HRQ327667 IBM327667 ILI327667 IVE327667 JFA327667 JOW327667 JYS327667 KIO327667 KSK327667 LCG327667 LMC327667 LVY327667 MFU327667 MPQ327667 MZM327667 NJI327667 NTE327667 ODA327667 OMW327667 OWS327667 PGO327667 PQK327667 QAG327667 QKC327667 QTY327667 RDU327667 RNQ327667 RXM327667 SHI327667 SRE327667 TBA327667 TKW327667 TUS327667 UEO327667 UOK327667 UYG327667 VIC327667 VRY327667 WBU327667 WLQ327667 WVM327667 JA393203 SW393203 ACS393203 AMO393203 AWK393203 BGG393203 BQC393203 BZY393203 CJU393203 CTQ393203 DDM393203 DNI393203 DXE393203 EHA393203 EQW393203 FAS393203 FKO393203 FUK393203 GEG393203 GOC393203 GXY393203 HHU393203 HRQ393203 IBM393203 ILI393203 IVE393203 JFA393203 JOW393203 JYS393203 KIO393203 KSK393203 LCG393203 LMC393203 LVY393203 MFU393203 MPQ393203 MZM393203 NJI393203 NTE393203 ODA393203 OMW393203 OWS393203 PGO393203 PQK393203 QAG393203 QKC393203 QTY393203 RDU393203 RNQ393203 RXM393203 SHI393203 SRE393203 TBA393203 TKW393203 TUS393203 UEO393203 UOK393203 UYG393203 VIC393203 VRY393203 WBU393203 WLQ393203 WVM393203 JA458739 SW458739 ACS458739 AMO458739 AWK458739 BGG458739 BQC458739 BZY458739 CJU458739 CTQ458739 DDM458739 DNI458739 DXE458739 EHA458739 EQW458739 FAS458739 FKO458739 FUK458739 GEG458739 GOC458739 GXY458739 HHU458739 HRQ458739 IBM458739 ILI458739 IVE458739 JFA458739 JOW458739 JYS458739 KIO458739 KSK458739 LCG458739 LMC458739 LVY458739 MFU458739 MPQ458739 MZM458739 NJI458739 NTE458739 ODA458739 OMW458739 OWS458739 PGO458739 PQK458739 QAG458739 QKC458739 QTY458739 RDU458739 RNQ458739 RXM458739 SHI458739 SRE458739 TBA458739 TKW458739 TUS458739 UEO458739 UOK458739 UYG458739 VIC458739 VRY458739 WBU458739 WLQ458739 WVM458739 JA524275 SW524275 ACS524275 AMO524275 AWK524275 BGG524275 BQC524275 BZY524275 CJU524275 CTQ524275 DDM524275 DNI524275 DXE524275 EHA524275 EQW524275 FAS524275 FKO524275 FUK524275 GEG524275 GOC524275 GXY524275 HHU524275 HRQ524275 IBM524275 ILI524275 IVE524275 JFA524275 JOW524275 JYS524275 KIO524275 KSK524275 LCG524275 LMC524275 LVY524275 MFU524275 MPQ524275 MZM524275 NJI524275 NTE524275 ODA524275 OMW524275 OWS524275 PGO524275 PQK524275 QAG524275 QKC524275 QTY524275 RDU524275 RNQ524275 RXM524275 SHI524275 SRE524275 TBA524275 TKW524275 TUS524275 UEO524275 UOK524275 UYG524275 VIC524275 VRY524275 WBU524275 WLQ524275 WVM524275 JA589811 SW589811 ACS589811 AMO589811 AWK589811 BGG589811 BQC589811 BZY589811 CJU589811 CTQ589811 DDM589811 DNI589811 DXE589811 EHA589811 EQW589811 FAS589811 FKO589811 FUK589811 GEG589811 GOC589811 GXY589811 HHU589811 HRQ589811 IBM589811 ILI589811 IVE589811 JFA589811 JOW589811 JYS589811 KIO589811 KSK589811 LCG589811 LMC589811 LVY589811 MFU589811 MPQ589811 MZM589811 NJI589811 NTE589811 ODA589811 OMW589811 OWS589811 PGO589811 PQK589811 QAG589811 QKC589811 QTY589811 RDU589811 RNQ589811 RXM589811 SHI589811 SRE589811 TBA589811 TKW589811 TUS589811 UEO589811 UOK589811 UYG589811 VIC589811 VRY589811 WBU589811 WLQ589811 WVM589811 JA655347 SW655347 ACS655347 AMO655347 AWK655347 BGG655347 BQC655347 BZY655347 CJU655347 CTQ655347 DDM655347 DNI655347 DXE655347 EHA655347 EQW655347 FAS655347 FKO655347 FUK655347 GEG655347 GOC655347 GXY655347 HHU655347 HRQ655347 IBM655347 ILI655347 IVE655347 JFA655347 JOW655347 JYS655347 KIO655347 KSK655347 LCG655347 LMC655347 LVY655347 MFU655347 MPQ655347 MZM655347 NJI655347 NTE655347 ODA655347 OMW655347 OWS655347 PGO655347 PQK655347 QAG655347 QKC655347 QTY655347 RDU655347 RNQ655347 RXM655347 SHI655347 SRE655347 TBA655347 TKW655347 TUS655347 UEO655347 UOK655347 UYG655347 VIC655347 VRY655347 WBU655347 WLQ655347 WVM655347 JA720883 SW720883 ACS720883 AMO720883 AWK720883 BGG720883 BQC720883 BZY720883 CJU720883 CTQ720883 DDM720883 DNI720883 DXE720883 EHA720883 EQW720883 FAS720883 FKO720883 FUK720883 GEG720883 GOC720883 GXY720883 HHU720883 HRQ720883 IBM720883 ILI720883 IVE720883 JFA720883 JOW720883 JYS720883 KIO720883 KSK720883 LCG720883 LMC720883 LVY720883 MFU720883 MPQ720883 MZM720883 NJI720883 NTE720883 ODA720883 OMW720883 OWS720883 PGO720883 PQK720883 QAG720883 QKC720883 QTY720883 RDU720883 RNQ720883 RXM720883 SHI720883 SRE720883 TBA720883 TKW720883 TUS720883 UEO720883 UOK720883 UYG720883 VIC720883 VRY720883 WBU720883 WLQ720883 WVM720883 JA786419 SW786419 ACS786419 AMO786419 AWK786419 BGG786419 BQC786419 BZY786419 CJU786419 CTQ786419 DDM786419 DNI786419 DXE786419 EHA786419 EQW786419 FAS786419 FKO786419 FUK786419 GEG786419 GOC786419 GXY786419 HHU786419 HRQ786419 IBM786419 ILI786419 IVE786419 JFA786419 JOW786419 JYS786419 KIO786419 KSK786419 LCG786419 LMC786419 LVY786419 MFU786419 MPQ786419 MZM786419 NJI786419 NTE786419 ODA786419 OMW786419 OWS786419 PGO786419 PQK786419 QAG786419 QKC786419 QTY786419 RDU786419 RNQ786419 RXM786419 SHI786419 SRE786419 TBA786419 TKW786419 TUS786419 UEO786419 UOK786419 UYG786419 VIC786419 VRY786419 WBU786419 WLQ786419 WVM786419 JA851955 SW851955 ACS851955 AMO851955 AWK851955 BGG851955 BQC851955 BZY851955 CJU851955 CTQ851955 DDM851955 DNI851955 DXE851955 EHA851955 EQW851955 FAS851955 FKO851955 FUK851955 GEG851955 GOC851955 GXY851955 HHU851955 HRQ851955 IBM851955 ILI851955 IVE851955 JFA851955 JOW851955 JYS851955 KIO851955 KSK851955 LCG851955 LMC851955 LVY851955 MFU851955 MPQ851955 MZM851955 NJI851955 NTE851955 ODA851955 OMW851955 OWS851955 PGO851955 PQK851955 QAG851955 QKC851955 QTY851955 RDU851955 RNQ851955 RXM851955 SHI851955 SRE851955 TBA851955 TKW851955 TUS851955 UEO851955 UOK851955 UYG851955 VIC851955 VRY851955 WBU851955 WLQ851955 WVM851955 JA917491 SW917491 ACS917491 AMO917491 AWK917491 BGG917491 BQC917491 BZY917491 CJU917491 CTQ917491 DDM917491 DNI917491 DXE917491 EHA917491 EQW917491 FAS917491 FKO917491 FUK917491 GEG917491 GOC917491 GXY917491 HHU917491 HRQ917491 IBM917491 ILI917491 IVE917491 JFA917491 JOW917491 JYS917491 KIO917491 KSK917491 LCG917491 LMC917491 LVY917491 MFU917491 MPQ917491 MZM917491 NJI917491 NTE917491 ODA917491 OMW917491 OWS917491 PGO917491 PQK917491 QAG917491 QKC917491 QTY917491 RDU917491 RNQ917491 RXM917491 SHI917491 SRE917491 TBA917491 TKW917491 TUS917491 UEO917491 UOK917491 UYG917491 VIC917491 VRY917491 WBU917491 WLQ917491 WVM917491 JA983027 SW983027 ACS983027 AMO983027 AWK983027 BGG983027 BQC983027 BZY983027 CJU983027 CTQ983027 DDM983027 DNI983027 DXE983027 EHA983027 EQW983027 FAS983027 FKO983027 FUK983027 GEG983027 GOC983027 GXY983027 HHU983027 HRQ983027 IBM983027 ILI983027 IVE983027 JFA983027 JOW983027 JYS983027 KIO983027 KSK983027 LCG983027 LMC983027 LVY983027 MFU983027 MPQ983027 MZM983027 NJI983027 NTE983027 ODA983027 OMW983027 OWS983027 PGO983027 PQK983027 QAG983027 QKC983027 QTY983027 RDU983027 RNQ983027 RXM983027 SHI983027 SRE983027 TBA983027 TKW983027 TUS983027 UEO983027 UOK983027 UYG983027 VIC983027 VRY983027 WBU983027 WLQ983027 WVM983027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xr:uid="{00000000-0002-0000-2600-000000000000}">
      <formula1>$A$53:$A$89</formula1>
    </dataValidation>
  </dataValidations>
  <hyperlinks>
    <hyperlink ref="I3" location="Contents!A1" display="Back" xr:uid="{00000000-0004-0000-2600-000000000000}"/>
    <hyperlink ref="I2" location="'Table D4 Data'!A1" display="Go to Data" xr:uid="{00000000-0004-0000-2600-000001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autoPageBreaks="0"/>
  </sheetPr>
  <dimension ref="A1:AZ183"/>
  <sheetViews>
    <sheetView zoomScaleNormal="100" workbookViewId="0">
      <pane ySplit="3" topLeftCell="A35" activePane="bottomLeft" state="frozen"/>
      <selection pane="bottomLeft" activeCell="R76" sqref="R76"/>
    </sheetView>
  </sheetViews>
  <sheetFormatPr defaultRowHeight="15" x14ac:dyDescent="0.25"/>
  <cols>
    <col min="1" max="1" width="14.5703125" style="2" customWidth="1"/>
    <col min="2" max="22" width="8.85546875" style="2"/>
    <col min="23" max="23" width="6.7109375" style="2" customWidth="1"/>
    <col min="24" max="52" width="6.7109375" style="2" hidden="1" customWidth="1"/>
    <col min="53" max="94" width="6.7109375" style="2" customWidth="1"/>
    <col min="95" max="256" width="8.85546875" style="2"/>
    <col min="257" max="257" width="14.5703125" style="2" customWidth="1"/>
    <col min="258" max="279" width="8.85546875" style="2"/>
    <col min="280" max="349" width="0" style="2" hidden="1" customWidth="1"/>
    <col min="350" max="512" width="8.85546875" style="2"/>
    <col min="513" max="513" width="14.5703125" style="2" customWidth="1"/>
    <col min="514" max="535" width="8.85546875" style="2"/>
    <col min="536" max="605" width="0" style="2" hidden="1" customWidth="1"/>
    <col min="606" max="768" width="8.85546875" style="2"/>
    <col min="769" max="769" width="14.5703125" style="2" customWidth="1"/>
    <col min="770" max="791" width="8.85546875" style="2"/>
    <col min="792" max="861" width="0" style="2" hidden="1" customWidth="1"/>
    <col min="862" max="1024" width="8.85546875" style="2"/>
    <col min="1025" max="1025" width="14.5703125" style="2" customWidth="1"/>
    <col min="1026" max="1047" width="8.85546875" style="2"/>
    <col min="1048" max="1117" width="0" style="2" hidden="1" customWidth="1"/>
    <col min="1118" max="1280" width="8.85546875" style="2"/>
    <col min="1281" max="1281" width="14.5703125" style="2" customWidth="1"/>
    <col min="1282" max="1303" width="8.85546875" style="2"/>
    <col min="1304" max="1373" width="0" style="2" hidden="1" customWidth="1"/>
    <col min="1374" max="1536" width="8.85546875" style="2"/>
    <col min="1537" max="1537" width="14.5703125" style="2" customWidth="1"/>
    <col min="1538" max="1559" width="8.85546875" style="2"/>
    <col min="1560" max="1629" width="0" style="2" hidden="1" customWidth="1"/>
    <col min="1630" max="1792" width="8.85546875" style="2"/>
    <col min="1793" max="1793" width="14.5703125" style="2" customWidth="1"/>
    <col min="1794" max="1815" width="8.85546875" style="2"/>
    <col min="1816" max="1885" width="0" style="2" hidden="1" customWidth="1"/>
    <col min="1886" max="2048" width="8.85546875" style="2"/>
    <col min="2049" max="2049" width="14.5703125" style="2" customWidth="1"/>
    <col min="2050" max="2071" width="8.85546875" style="2"/>
    <col min="2072" max="2141" width="0" style="2" hidden="1" customWidth="1"/>
    <col min="2142" max="2304" width="8.85546875" style="2"/>
    <col min="2305" max="2305" width="14.5703125" style="2" customWidth="1"/>
    <col min="2306" max="2327" width="8.85546875" style="2"/>
    <col min="2328" max="2397" width="0" style="2" hidden="1" customWidth="1"/>
    <col min="2398" max="2560" width="8.85546875" style="2"/>
    <col min="2561" max="2561" width="14.5703125" style="2" customWidth="1"/>
    <col min="2562" max="2583" width="8.85546875" style="2"/>
    <col min="2584" max="2653" width="0" style="2" hidden="1" customWidth="1"/>
    <col min="2654" max="2816" width="8.85546875" style="2"/>
    <col min="2817" max="2817" width="14.5703125" style="2" customWidth="1"/>
    <col min="2818" max="2839" width="8.85546875" style="2"/>
    <col min="2840" max="2909" width="0" style="2" hidden="1" customWidth="1"/>
    <col min="2910" max="3072" width="8.85546875" style="2"/>
    <col min="3073" max="3073" width="14.5703125" style="2" customWidth="1"/>
    <col min="3074" max="3095" width="8.85546875" style="2"/>
    <col min="3096" max="3165" width="0" style="2" hidden="1" customWidth="1"/>
    <col min="3166" max="3328" width="8.85546875" style="2"/>
    <col min="3329" max="3329" width="14.5703125" style="2" customWidth="1"/>
    <col min="3330" max="3351" width="8.85546875" style="2"/>
    <col min="3352" max="3421" width="0" style="2" hidden="1" customWidth="1"/>
    <col min="3422" max="3584" width="8.85546875" style="2"/>
    <col min="3585" max="3585" width="14.5703125" style="2" customWidth="1"/>
    <col min="3586" max="3607" width="8.85546875" style="2"/>
    <col min="3608" max="3677" width="0" style="2" hidden="1" customWidth="1"/>
    <col min="3678" max="3840" width="8.85546875" style="2"/>
    <col min="3841" max="3841" width="14.5703125" style="2" customWidth="1"/>
    <col min="3842" max="3863" width="8.85546875" style="2"/>
    <col min="3864" max="3933" width="0" style="2" hidden="1" customWidth="1"/>
    <col min="3934" max="4096" width="8.85546875" style="2"/>
    <col min="4097" max="4097" width="14.5703125" style="2" customWidth="1"/>
    <col min="4098" max="4119" width="8.85546875" style="2"/>
    <col min="4120" max="4189" width="0" style="2" hidden="1" customWidth="1"/>
    <col min="4190" max="4352" width="8.85546875" style="2"/>
    <col min="4353" max="4353" width="14.5703125" style="2" customWidth="1"/>
    <col min="4354" max="4375" width="8.85546875" style="2"/>
    <col min="4376" max="4445" width="0" style="2" hidden="1" customWidth="1"/>
    <col min="4446" max="4608" width="8.85546875" style="2"/>
    <col min="4609" max="4609" width="14.5703125" style="2" customWidth="1"/>
    <col min="4610" max="4631" width="8.85546875" style="2"/>
    <col min="4632" max="4701" width="0" style="2" hidden="1" customWidth="1"/>
    <col min="4702" max="4864" width="8.85546875" style="2"/>
    <col min="4865" max="4865" width="14.5703125" style="2" customWidth="1"/>
    <col min="4866" max="4887" width="8.85546875" style="2"/>
    <col min="4888" max="4957" width="0" style="2" hidden="1" customWidth="1"/>
    <col min="4958" max="5120" width="8.85546875" style="2"/>
    <col min="5121" max="5121" width="14.5703125" style="2" customWidth="1"/>
    <col min="5122" max="5143" width="8.85546875" style="2"/>
    <col min="5144" max="5213" width="0" style="2" hidden="1" customWidth="1"/>
    <col min="5214" max="5376" width="8.85546875" style="2"/>
    <col min="5377" max="5377" width="14.5703125" style="2" customWidth="1"/>
    <col min="5378" max="5399" width="8.85546875" style="2"/>
    <col min="5400" max="5469" width="0" style="2" hidden="1" customWidth="1"/>
    <col min="5470" max="5632" width="8.85546875" style="2"/>
    <col min="5633" max="5633" width="14.5703125" style="2" customWidth="1"/>
    <col min="5634" max="5655" width="8.85546875" style="2"/>
    <col min="5656" max="5725" width="0" style="2" hidden="1" customWidth="1"/>
    <col min="5726" max="5888" width="8.85546875" style="2"/>
    <col min="5889" max="5889" width="14.5703125" style="2" customWidth="1"/>
    <col min="5890" max="5911" width="8.85546875" style="2"/>
    <col min="5912" max="5981" width="0" style="2" hidden="1" customWidth="1"/>
    <col min="5982" max="6144" width="8.85546875" style="2"/>
    <col min="6145" max="6145" width="14.5703125" style="2" customWidth="1"/>
    <col min="6146" max="6167" width="8.85546875" style="2"/>
    <col min="6168" max="6237" width="0" style="2" hidden="1" customWidth="1"/>
    <col min="6238" max="6400" width="8.85546875" style="2"/>
    <col min="6401" max="6401" width="14.5703125" style="2" customWidth="1"/>
    <col min="6402" max="6423" width="8.85546875" style="2"/>
    <col min="6424" max="6493" width="0" style="2" hidden="1" customWidth="1"/>
    <col min="6494" max="6656" width="8.85546875" style="2"/>
    <col min="6657" max="6657" width="14.5703125" style="2" customWidth="1"/>
    <col min="6658" max="6679" width="8.85546875" style="2"/>
    <col min="6680" max="6749" width="0" style="2" hidden="1" customWidth="1"/>
    <col min="6750" max="6912" width="8.85546875" style="2"/>
    <col min="6913" max="6913" width="14.5703125" style="2" customWidth="1"/>
    <col min="6914" max="6935" width="8.85546875" style="2"/>
    <col min="6936" max="7005" width="0" style="2" hidden="1" customWidth="1"/>
    <col min="7006" max="7168" width="8.85546875" style="2"/>
    <col min="7169" max="7169" width="14.5703125" style="2" customWidth="1"/>
    <col min="7170" max="7191" width="8.85546875" style="2"/>
    <col min="7192" max="7261" width="0" style="2" hidden="1" customWidth="1"/>
    <col min="7262" max="7424" width="8.85546875" style="2"/>
    <col min="7425" max="7425" width="14.5703125" style="2" customWidth="1"/>
    <col min="7426" max="7447" width="8.85546875" style="2"/>
    <col min="7448" max="7517" width="0" style="2" hidden="1" customWidth="1"/>
    <col min="7518" max="7680" width="8.85546875" style="2"/>
    <col min="7681" max="7681" width="14.5703125" style="2" customWidth="1"/>
    <col min="7682" max="7703" width="8.85546875" style="2"/>
    <col min="7704" max="7773" width="0" style="2" hidden="1" customWidth="1"/>
    <col min="7774" max="7936" width="8.85546875" style="2"/>
    <col min="7937" max="7937" width="14.5703125" style="2" customWidth="1"/>
    <col min="7938" max="7959" width="8.85546875" style="2"/>
    <col min="7960" max="8029" width="0" style="2" hidden="1" customWidth="1"/>
    <col min="8030" max="8192" width="8.85546875" style="2"/>
    <col min="8193" max="8193" width="14.5703125" style="2" customWidth="1"/>
    <col min="8194" max="8215" width="8.85546875" style="2"/>
    <col min="8216" max="8285" width="0" style="2" hidden="1" customWidth="1"/>
    <col min="8286" max="8448" width="8.85546875" style="2"/>
    <col min="8449" max="8449" width="14.5703125" style="2" customWidth="1"/>
    <col min="8450" max="8471" width="8.85546875" style="2"/>
    <col min="8472" max="8541" width="0" style="2" hidden="1" customWidth="1"/>
    <col min="8542" max="8704" width="8.85546875" style="2"/>
    <col min="8705" max="8705" width="14.5703125" style="2" customWidth="1"/>
    <col min="8706" max="8727" width="8.85546875" style="2"/>
    <col min="8728" max="8797" width="0" style="2" hidden="1" customWidth="1"/>
    <col min="8798" max="8960" width="8.85546875" style="2"/>
    <col min="8961" max="8961" width="14.5703125" style="2" customWidth="1"/>
    <col min="8962" max="8983" width="8.85546875" style="2"/>
    <col min="8984" max="9053" width="0" style="2" hidden="1" customWidth="1"/>
    <col min="9054" max="9216" width="8.85546875" style="2"/>
    <col min="9217" max="9217" width="14.5703125" style="2" customWidth="1"/>
    <col min="9218" max="9239" width="8.85546875" style="2"/>
    <col min="9240" max="9309" width="0" style="2" hidden="1" customWidth="1"/>
    <col min="9310" max="9472" width="8.85546875" style="2"/>
    <col min="9473" max="9473" width="14.5703125" style="2" customWidth="1"/>
    <col min="9474" max="9495" width="8.85546875" style="2"/>
    <col min="9496" max="9565" width="0" style="2" hidden="1" customWidth="1"/>
    <col min="9566" max="9728" width="8.85546875" style="2"/>
    <col min="9729" max="9729" width="14.5703125" style="2" customWidth="1"/>
    <col min="9730" max="9751" width="8.85546875" style="2"/>
    <col min="9752" max="9821" width="0" style="2" hidden="1" customWidth="1"/>
    <col min="9822" max="9984" width="8.85546875" style="2"/>
    <col min="9985" max="9985" width="14.5703125" style="2" customWidth="1"/>
    <col min="9986" max="10007" width="8.85546875" style="2"/>
    <col min="10008" max="10077" width="0" style="2" hidden="1" customWidth="1"/>
    <col min="10078" max="10240" width="8.85546875" style="2"/>
    <col min="10241" max="10241" width="14.5703125" style="2" customWidth="1"/>
    <col min="10242" max="10263" width="8.85546875" style="2"/>
    <col min="10264" max="10333" width="0" style="2" hidden="1" customWidth="1"/>
    <col min="10334" max="10496" width="8.85546875" style="2"/>
    <col min="10497" max="10497" width="14.5703125" style="2" customWidth="1"/>
    <col min="10498" max="10519" width="8.85546875" style="2"/>
    <col min="10520" max="10589" width="0" style="2" hidden="1" customWidth="1"/>
    <col min="10590" max="10752" width="8.85546875" style="2"/>
    <col min="10753" max="10753" width="14.5703125" style="2" customWidth="1"/>
    <col min="10754" max="10775" width="8.85546875" style="2"/>
    <col min="10776" max="10845" width="0" style="2" hidden="1" customWidth="1"/>
    <col min="10846" max="11008" width="8.85546875" style="2"/>
    <col min="11009" max="11009" width="14.5703125" style="2" customWidth="1"/>
    <col min="11010" max="11031" width="8.85546875" style="2"/>
    <col min="11032" max="11101" width="0" style="2" hidden="1" customWidth="1"/>
    <col min="11102" max="11264" width="8.85546875" style="2"/>
    <col min="11265" max="11265" width="14.5703125" style="2" customWidth="1"/>
    <col min="11266" max="11287" width="8.85546875" style="2"/>
    <col min="11288" max="11357" width="0" style="2" hidden="1" customWidth="1"/>
    <col min="11358" max="11520" width="8.85546875" style="2"/>
    <col min="11521" max="11521" width="14.5703125" style="2" customWidth="1"/>
    <col min="11522" max="11543" width="8.85546875" style="2"/>
    <col min="11544" max="11613" width="0" style="2" hidden="1" customWidth="1"/>
    <col min="11614" max="11776" width="8.85546875" style="2"/>
    <col min="11777" max="11777" width="14.5703125" style="2" customWidth="1"/>
    <col min="11778" max="11799" width="8.85546875" style="2"/>
    <col min="11800" max="11869" width="0" style="2" hidden="1" customWidth="1"/>
    <col min="11870" max="12032" width="8.85546875" style="2"/>
    <col min="12033" max="12033" width="14.5703125" style="2" customWidth="1"/>
    <col min="12034" max="12055" width="8.85546875" style="2"/>
    <col min="12056" max="12125" width="0" style="2" hidden="1" customWidth="1"/>
    <col min="12126" max="12288" width="8.85546875" style="2"/>
    <col min="12289" max="12289" width="14.5703125" style="2" customWidth="1"/>
    <col min="12290" max="12311" width="8.85546875" style="2"/>
    <col min="12312" max="12381" width="0" style="2" hidden="1" customWidth="1"/>
    <col min="12382" max="12544" width="8.85546875" style="2"/>
    <col min="12545" max="12545" width="14.5703125" style="2" customWidth="1"/>
    <col min="12546" max="12567" width="8.85546875" style="2"/>
    <col min="12568" max="12637" width="0" style="2" hidden="1" customWidth="1"/>
    <col min="12638" max="12800" width="8.85546875" style="2"/>
    <col min="12801" max="12801" width="14.5703125" style="2" customWidth="1"/>
    <col min="12802" max="12823" width="8.85546875" style="2"/>
    <col min="12824" max="12893" width="0" style="2" hidden="1" customWidth="1"/>
    <col min="12894" max="13056" width="8.85546875" style="2"/>
    <col min="13057" max="13057" width="14.5703125" style="2" customWidth="1"/>
    <col min="13058" max="13079" width="8.85546875" style="2"/>
    <col min="13080" max="13149" width="0" style="2" hidden="1" customWidth="1"/>
    <col min="13150" max="13312" width="8.85546875" style="2"/>
    <col min="13313" max="13313" width="14.5703125" style="2" customWidth="1"/>
    <col min="13314" max="13335" width="8.85546875" style="2"/>
    <col min="13336" max="13405" width="0" style="2" hidden="1" customWidth="1"/>
    <col min="13406" max="13568" width="8.85546875" style="2"/>
    <col min="13569" max="13569" width="14.5703125" style="2" customWidth="1"/>
    <col min="13570" max="13591" width="8.85546875" style="2"/>
    <col min="13592" max="13661" width="0" style="2" hidden="1" customWidth="1"/>
    <col min="13662" max="13824" width="8.85546875" style="2"/>
    <col min="13825" max="13825" width="14.5703125" style="2" customWidth="1"/>
    <col min="13826" max="13847" width="8.85546875" style="2"/>
    <col min="13848" max="13917" width="0" style="2" hidden="1" customWidth="1"/>
    <col min="13918" max="14080" width="8.85546875" style="2"/>
    <col min="14081" max="14081" width="14.5703125" style="2" customWidth="1"/>
    <col min="14082" max="14103" width="8.85546875" style="2"/>
    <col min="14104" max="14173" width="0" style="2" hidden="1" customWidth="1"/>
    <col min="14174" max="14336" width="8.85546875" style="2"/>
    <col min="14337" max="14337" width="14.5703125" style="2" customWidth="1"/>
    <col min="14338" max="14359" width="8.85546875" style="2"/>
    <col min="14360" max="14429" width="0" style="2" hidden="1" customWidth="1"/>
    <col min="14430" max="14592" width="8.85546875" style="2"/>
    <col min="14593" max="14593" width="14.5703125" style="2" customWidth="1"/>
    <col min="14594" max="14615" width="8.85546875" style="2"/>
    <col min="14616" max="14685" width="0" style="2" hidden="1" customWidth="1"/>
    <col min="14686" max="14848" width="8.85546875" style="2"/>
    <col min="14849" max="14849" width="14.5703125" style="2" customWidth="1"/>
    <col min="14850" max="14871" width="8.85546875" style="2"/>
    <col min="14872" max="14941" width="0" style="2" hidden="1" customWidth="1"/>
    <col min="14942" max="15104" width="8.85546875" style="2"/>
    <col min="15105" max="15105" width="14.5703125" style="2" customWidth="1"/>
    <col min="15106" max="15127" width="8.85546875" style="2"/>
    <col min="15128" max="15197" width="0" style="2" hidden="1" customWidth="1"/>
    <col min="15198" max="15360" width="8.85546875" style="2"/>
    <col min="15361" max="15361" width="14.5703125" style="2" customWidth="1"/>
    <col min="15362" max="15383" width="8.85546875" style="2"/>
    <col min="15384" max="15453" width="0" style="2" hidden="1" customWidth="1"/>
    <col min="15454" max="15616" width="8.85546875" style="2"/>
    <col min="15617" max="15617" width="14.5703125" style="2" customWidth="1"/>
    <col min="15618" max="15639" width="8.85546875" style="2"/>
    <col min="15640" max="15709" width="0" style="2" hidden="1" customWidth="1"/>
    <col min="15710" max="15872" width="8.85546875" style="2"/>
    <col min="15873" max="15873" width="14.5703125" style="2" customWidth="1"/>
    <col min="15874" max="15895" width="8.85546875" style="2"/>
    <col min="15896" max="15965" width="0" style="2" hidden="1" customWidth="1"/>
    <col min="15966" max="16128" width="8.85546875" style="2"/>
    <col min="16129" max="16129" width="14.5703125" style="2" customWidth="1"/>
    <col min="16130" max="16151" width="8.85546875" style="2"/>
    <col min="16152" max="16221" width="0" style="2" hidden="1" customWidth="1"/>
    <col min="16222" max="16384" width="8.85546875" style="2"/>
  </cols>
  <sheetData>
    <row r="1" spans="1:46" ht="15.75" x14ac:dyDescent="0.25">
      <c r="A1" s="570" t="s">
        <v>2771</v>
      </c>
      <c r="B1" s="9"/>
      <c r="C1" s="9"/>
      <c r="D1" s="9"/>
      <c r="E1" s="9"/>
      <c r="F1" s="9"/>
      <c r="G1" s="9"/>
      <c r="H1" s="9"/>
      <c r="I1" s="9"/>
      <c r="O1" s="10" t="s">
        <v>68</v>
      </c>
      <c r="Q1" s="601" t="s">
        <v>67</v>
      </c>
      <c r="R1" s="601"/>
      <c r="S1" s="601"/>
    </row>
    <row r="2" spans="1:46" x14ac:dyDescent="0.25">
      <c r="A2" s="2" t="s">
        <v>2798</v>
      </c>
      <c r="B2" s="9"/>
      <c r="C2" s="9"/>
      <c r="D2" s="9"/>
      <c r="E2" s="9"/>
      <c r="F2" s="9"/>
      <c r="G2" s="9"/>
      <c r="H2" s="9"/>
      <c r="I2" s="9"/>
      <c r="J2" s="9"/>
      <c r="K2" s="9"/>
      <c r="Q2" s="151" t="s">
        <v>452</v>
      </c>
      <c r="R2" s="153"/>
      <c r="S2" s="153"/>
    </row>
    <row r="3" spans="1:46" x14ac:dyDescent="0.25">
      <c r="B3" s="9"/>
      <c r="C3" s="9"/>
      <c r="D3" s="9"/>
      <c r="E3" s="9"/>
      <c r="F3" s="9"/>
      <c r="G3" s="9"/>
      <c r="H3" s="9"/>
      <c r="I3" s="9"/>
      <c r="Q3" s="155" t="s">
        <v>322</v>
      </c>
      <c r="R3" s="153"/>
      <c r="S3" s="153"/>
    </row>
    <row r="4" spans="1:46" s="83" customFormat="1" ht="12.75" x14ac:dyDescent="0.2">
      <c r="A4" s="596" t="s">
        <v>69</v>
      </c>
      <c r="B4" s="598">
        <v>1961</v>
      </c>
      <c r="C4" s="599"/>
      <c r="D4" s="600"/>
      <c r="E4" s="598">
        <v>1971</v>
      </c>
      <c r="F4" s="599"/>
      <c r="G4" s="600"/>
      <c r="H4" s="598">
        <v>1981</v>
      </c>
      <c r="I4" s="599"/>
      <c r="J4" s="600"/>
      <c r="K4" s="598">
        <v>1991</v>
      </c>
      <c r="L4" s="599"/>
      <c r="M4" s="600"/>
      <c r="N4" s="598">
        <v>2001</v>
      </c>
      <c r="O4" s="599"/>
      <c r="P4" s="600"/>
      <c r="Q4" s="598">
        <v>2011</v>
      </c>
      <c r="R4" s="599"/>
      <c r="S4" s="600"/>
      <c r="T4" s="598">
        <v>2021</v>
      </c>
      <c r="U4" s="599"/>
      <c r="V4" s="600"/>
    </row>
    <row r="5" spans="1:46" s="83" customFormat="1" ht="12.75" x14ac:dyDescent="0.2">
      <c r="A5" s="597"/>
      <c r="B5" s="84" t="s">
        <v>70</v>
      </c>
      <c r="C5" s="85" t="s">
        <v>71</v>
      </c>
      <c r="D5" s="86" t="s">
        <v>72</v>
      </c>
      <c r="E5" s="84" t="s">
        <v>70</v>
      </c>
      <c r="F5" s="85" t="s">
        <v>71</v>
      </c>
      <c r="G5" s="86" t="s">
        <v>72</v>
      </c>
      <c r="H5" s="84" t="s">
        <v>70</v>
      </c>
      <c r="I5" s="85" t="s">
        <v>71</v>
      </c>
      <c r="J5" s="86" t="s">
        <v>72</v>
      </c>
      <c r="K5" s="84" t="s">
        <v>70</v>
      </c>
      <c r="L5" s="85" t="s">
        <v>71</v>
      </c>
      <c r="M5" s="86" t="s">
        <v>72</v>
      </c>
      <c r="N5" s="84" t="s">
        <v>70</v>
      </c>
      <c r="O5" s="85" t="s">
        <v>71</v>
      </c>
      <c r="P5" s="86" t="s">
        <v>72</v>
      </c>
      <c r="Q5" s="84" t="s">
        <v>70</v>
      </c>
      <c r="R5" s="85" t="s">
        <v>71</v>
      </c>
      <c r="S5" s="86" t="s">
        <v>72</v>
      </c>
      <c r="T5" s="84" t="s">
        <v>70</v>
      </c>
      <c r="U5" s="85" t="s">
        <v>71</v>
      </c>
      <c r="V5" s="86" t="s">
        <v>72</v>
      </c>
    </row>
    <row r="6" spans="1:46" s="83" customFormat="1" ht="12.75" x14ac:dyDescent="0.2">
      <c r="A6" s="87" t="s">
        <v>73</v>
      </c>
      <c r="B6" s="88">
        <f>VLOOKUP($X6,'Table 2 Data'!$A$1:$U$816,Z$6,0)</f>
        <v>7997234</v>
      </c>
      <c r="C6" s="88">
        <f>VLOOKUP($X6,'Table 2 Data'!$A$1:$U$816,AA$6,0)</f>
        <v>3813033</v>
      </c>
      <c r="D6" s="88">
        <f>VLOOKUP($X6,'Table 2 Data'!$A$1:$U$816,AB$6,0)</f>
        <v>4184201</v>
      </c>
      <c r="E6" s="88">
        <f>VLOOKUP($X6,'Table 2 Data'!$A$1:$U$816,AC$6,0)</f>
        <v>7452355</v>
      </c>
      <c r="F6" s="88">
        <f>VLOOKUP($X6,'Table 2 Data'!$A$1:$U$816,AD$6,0)</f>
        <v>3578240</v>
      </c>
      <c r="G6" s="88">
        <f>VLOOKUP($X6,'Table 2 Data'!$A$1:$U$816,AE$6,0)</f>
        <v>3874110</v>
      </c>
      <c r="H6" s="88">
        <f>VLOOKUP($X6,'Table 2 Data'!$A$1:$U$816,AF$6,0)</f>
        <v>6608598</v>
      </c>
      <c r="I6" s="88">
        <f>VLOOKUP($X6,'Table 2 Data'!$A$1:$U$816,AG$6,0)</f>
        <v>3182562</v>
      </c>
      <c r="J6" s="88">
        <f>VLOOKUP($X6,'Table 2 Data'!$A$1:$U$816,AH$6,0)</f>
        <v>3426036</v>
      </c>
      <c r="K6" s="88">
        <f>VLOOKUP($X6,'Table 2 Data'!$A$1:$U$816,AI$6,0)</f>
        <v>6679699</v>
      </c>
      <c r="L6" s="88">
        <f>VLOOKUP($X6,'Table 2 Data'!$A$1:$U$816,AJ$6,0)</f>
        <v>3205596</v>
      </c>
      <c r="M6" s="88">
        <f>VLOOKUP($X6,'Table 2 Data'!$A$1:$U$816,AK$6,0)</f>
        <v>3474103</v>
      </c>
      <c r="N6" s="88">
        <f>VLOOKUP($X6,'Table 2 Data'!$A$1:$U$816,AL$6,0)</f>
        <v>7172091</v>
      </c>
      <c r="O6" s="88">
        <f>VLOOKUP($X6,'Table 2 Data'!$A$1:$U$816,AM$6,0)</f>
        <v>3468793</v>
      </c>
      <c r="P6" s="88">
        <f>VLOOKUP($X6,'Table 2 Data'!$A$1:$U$816,AN$6,0)</f>
        <v>3703298</v>
      </c>
      <c r="Q6" s="88">
        <f>VLOOKUP($X6,'Table 2 Data'!$A$1:$U$816,AO$6,0)</f>
        <v>8173941</v>
      </c>
      <c r="R6" s="88">
        <f>VLOOKUP($X6,'Table 2 Data'!$A$1:$U$816,AP$6,0)</f>
        <v>4033289</v>
      </c>
      <c r="S6" s="88">
        <f>VLOOKUP($X6,'Table 2 Data'!$A$1:$X$816,AQ$6,0)</f>
        <v>4140652</v>
      </c>
      <c r="T6" s="88">
        <f>VLOOKUP($X6,'Table 2 Data'!$A$1:$X$816,AR$6,0)</f>
        <v>8799710</v>
      </c>
      <c r="U6" s="88">
        <f>VLOOKUP($X6,'Table 2 Data'!$A$1:$X$816,AS$6,0)</f>
        <v>4268093</v>
      </c>
      <c r="V6" s="88">
        <f>VLOOKUP($X6,'Table 2 Data'!$A$1:$X$816,AT$6,0)</f>
        <v>4531626</v>
      </c>
      <c r="X6" s="83" t="str">
        <f t="shared" ref="X6:X32" si="0">CONCATENATE($Q$1,A6)</f>
        <v>Greater LondonTotal</v>
      </c>
      <c r="Z6" s="83">
        <v>4</v>
      </c>
      <c r="AA6" s="83">
        <v>5</v>
      </c>
      <c r="AB6" s="83">
        <v>6</v>
      </c>
      <c r="AC6" s="83">
        <v>7</v>
      </c>
      <c r="AD6" s="83">
        <v>8</v>
      </c>
      <c r="AE6" s="83">
        <v>9</v>
      </c>
      <c r="AF6" s="83">
        <v>10</v>
      </c>
      <c r="AG6" s="83">
        <v>11</v>
      </c>
      <c r="AH6" s="83">
        <v>12</v>
      </c>
      <c r="AI6" s="83">
        <v>13</v>
      </c>
      <c r="AJ6" s="83">
        <v>14</v>
      </c>
      <c r="AK6" s="83">
        <v>15</v>
      </c>
      <c r="AL6" s="83">
        <v>16</v>
      </c>
      <c r="AM6" s="83">
        <v>17</v>
      </c>
      <c r="AN6" s="83">
        <v>18</v>
      </c>
      <c r="AO6" s="83">
        <v>19</v>
      </c>
      <c r="AP6" s="83">
        <v>20</v>
      </c>
      <c r="AQ6" s="453">
        <v>21</v>
      </c>
      <c r="AR6" s="453">
        <v>22</v>
      </c>
      <c r="AS6" s="453">
        <v>23</v>
      </c>
      <c r="AT6" s="453">
        <v>24</v>
      </c>
    </row>
    <row r="7" spans="1:46" s="83" customFormat="1" ht="12.75" x14ac:dyDescent="0.2">
      <c r="A7" s="19"/>
      <c r="B7" s="19"/>
      <c r="C7" s="19"/>
      <c r="D7" s="19"/>
      <c r="E7" s="19"/>
      <c r="F7" s="19"/>
      <c r="G7" s="19"/>
      <c r="H7" s="19"/>
      <c r="I7" s="19"/>
      <c r="J7" s="19"/>
      <c r="K7" s="19"/>
      <c r="L7" s="19"/>
      <c r="M7" s="19"/>
      <c r="N7" s="19"/>
      <c r="O7" s="19"/>
      <c r="P7" s="19"/>
      <c r="Q7" s="19"/>
      <c r="R7" s="19"/>
      <c r="S7" s="19"/>
      <c r="T7" s="453"/>
      <c r="U7" s="453"/>
      <c r="V7" s="453"/>
      <c r="X7" s="83" t="str">
        <f t="shared" si="0"/>
        <v>Greater London</v>
      </c>
    </row>
    <row r="8" spans="1:46" s="83" customFormat="1" ht="12.75" x14ac:dyDescent="0.2">
      <c r="A8" s="87" t="s">
        <v>74</v>
      </c>
      <c r="B8" s="88">
        <f>VLOOKUP($X8,'Table 2 Data'!$A$1:$U$816,Z$6,0)</f>
        <v>549497</v>
      </c>
      <c r="C8" s="88">
        <f>VLOOKUP($X8,'Table 2 Data'!$A$1:$U$816,AA$6,0)</f>
        <v>281294</v>
      </c>
      <c r="D8" s="88">
        <f>VLOOKUP($X8,'Table 2 Data'!$A$1:$U$816,AB$6,0)</f>
        <v>268203</v>
      </c>
      <c r="E8" s="88">
        <f>VLOOKUP($X8,'Table 2 Data'!$A$1:$U$816,AC$6,0)</f>
        <v>535465</v>
      </c>
      <c r="F8" s="88">
        <f>VLOOKUP($X8,'Table 2 Data'!$A$1:$U$816,AD$6,0)</f>
        <v>274180</v>
      </c>
      <c r="G8" s="88">
        <f>VLOOKUP($X8,'Table 2 Data'!$A$1:$U$816,AE$6,0)</f>
        <v>261285</v>
      </c>
      <c r="H8" s="88">
        <f>VLOOKUP($X8,'Table 2 Data'!$A$1:$U$816,AF$6,0)</f>
        <v>382508</v>
      </c>
      <c r="I8" s="88">
        <f>VLOOKUP($X8,'Table 2 Data'!$A$1:$U$816,AG$6,0)</f>
        <v>195995</v>
      </c>
      <c r="J8" s="88">
        <f>VLOOKUP($X8,'Table 2 Data'!$A$1:$U$816,AH$6,0)</f>
        <v>186513</v>
      </c>
      <c r="K8" s="88">
        <f>VLOOKUP($X8,'Table 2 Data'!$A$1:$U$816,AI$6,0)</f>
        <v>461710</v>
      </c>
      <c r="L8" s="88">
        <f>VLOOKUP($X8,'Table 2 Data'!$A$1:$U$816,AJ$6,0)</f>
        <v>235501</v>
      </c>
      <c r="M8" s="88">
        <f>VLOOKUP($X8,'Table 2 Data'!$A$1:$U$816,AK$6,0)</f>
        <v>226209</v>
      </c>
      <c r="N8" s="88">
        <f>VLOOKUP($X8,'Table 2 Data'!$A$1:$U$816,AL$6,0)</f>
        <v>478187</v>
      </c>
      <c r="O8" s="88">
        <f>VLOOKUP($X8,'Table 2 Data'!$A$1:$U$816,AM$6,0)</f>
        <v>243740</v>
      </c>
      <c r="P8" s="88">
        <f>VLOOKUP($X8,'Table 2 Data'!$A$1:$U$816,AN$6,0)</f>
        <v>234447</v>
      </c>
      <c r="Q8" s="88">
        <f>VLOOKUP($X8,'Table 2 Data'!$A$1:$U$816,AO$6,0)</f>
        <v>591495</v>
      </c>
      <c r="R8" s="88">
        <f>VLOOKUP($X8,'Table 2 Data'!$A$1:$U$816,AP$6,0)</f>
        <v>302540</v>
      </c>
      <c r="S8" s="88">
        <f>VLOOKUP($X8,'Table 2 Data'!$A$1:$X$816,AQ$6,0)</f>
        <v>288955</v>
      </c>
      <c r="T8" s="88">
        <f>VLOOKUP($X8,'Table 2 Data'!$A$1:$X$816,AR$6,0)</f>
        <v>528955</v>
      </c>
      <c r="U8" s="88">
        <f>VLOOKUP($X8,'Table 2 Data'!$A$1:$X$816,AS$6,0)</f>
        <v>269592</v>
      </c>
      <c r="V8" s="88">
        <f>VLOOKUP($X8,'Table 2 Data'!$A$1:$X$816,AT$6,0)</f>
        <v>259361</v>
      </c>
      <c r="X8" s="83" t="str">
        <f t="shared" si="0"/>
        <v>Greater London0-4</v>
      </c>
    </row>
    <row r="9" spans="1:46" s="83" customFormat="1" ht="12.75" x14ac:dyDescent="0.2">
      <c r="A9" s="20" t="s">
        <v>75</v>
      </c>
      <c r="B9" s="19">
        <f>VLOOKUP($X9,'Table 2 Data'!$A$1:$U$816,Z$6,0)</f>
        <v>479163</v>
      </c>
      <c r="C9" s="19">
        <f>VLOOKUP($X9,'Table 2 Data'!$A$1:$U$816,AA$6,0)</f>
        <v>244311</v>
      </c>
      <c r="D9" s="19">
        <f>VLOOKUP($X9,'Table 2 Data'!$A$1:$U$816,AB$6,0)</f>
        <v>234852</v>
      </c>
      <c r="E9" s="19">
        <f>VLOOKUP($X9,'Table 2 Data'!$A$1:$U$816,AC$6,0)</f>
        <v>548890</v>
      </c>
      <c r="F9" s="19">
        <f>VLOOKUP($X9,'Table 2 Data'!$A$1:$U$816,AD$6,0)</f>
        <v>280740</v>
      </c>
      <c r="G9" s="19">
        <f>VLOOKUP($X9,'Table 2 Data'!$A$1:$U$816,AE$6,0)</f>
        <v>268145</v>
      </c>
      <c r="H9" s="19">
        <f>VLOOKUP($X9,'Table 2 Data'!$A$1:$U$816,AF$6,0)</f>
        <v>377263</v>
      </c>
      <c r="I9" s="19">
        <f>VLOOKUP($X9,'Table 2 Data'!$A$1:$U$816,AG$6,0)</f>
        <v>193025</v>
      </c>
      <c r="J9" s="19">
        <f>VLOOKUP($X9,'Table 2 Data'!$A$1:$U$816,AH$6,0)</f>
        <v>184238</v>
      </c>
      <c r="K9" s="19">
        <f>VLOOKUP($X9,'Table 2 Data'!$A$1:$U$816,AI$6,0)</f>
        <v>403784</v>
      </c>
      <c r="L9" s="19">
        <f>VLOOKUP($X9,'Table 2 Data'!$A$1:$U$816,AJ$6,0)</f>
        <v>206436</v>
      </c>
      <c r="M9" s="19">
        <f>VLOOKUP($X9,'Table 2 Data'!$A$1:$U$816,AK$6,0)</f>
        <v>197348</v>
      </c>
      <c r="N9" s="19">
        <f>VLOOKUP($X9,'Table 2 Data'!$A$1:$U$816,AL$6,0)</f>
        <v>451788</v>
      </c>
      <c r="O9" s="19">
        <f>VLOOKUP($X9,'Table 2 Data'!$A$1:$U$816,AM$6,0)</f>
        <v>230721</v>
      </c>
      <c r="P9" s="19">
        <f>VLOOKUP($X9,'Table 2 Data'!$A$1:$U$816,AN$6,0)</f>
        <v>221067</v>
      </c>
      <c r="Q9" s="19">
        <f>VLOOKUP($X9,'Table 2 Data'!$A$1:$U$816,AO$6,0)</f>
        <v>482809</v>
      </c>
      <c r="R9" s="19">
        <f>VLOOKUP($X9,'Table 2 Data'!$A$1:$U$816,AP$6,0)</f>
        <v>245848</v>
      </c>
      <c r="S9" s="19">
        <f>VLOOKUP($X9,'Table 2 Data'!$A$1:$X$816,AQ$6,0)</f>
        <v>236961</v>
      </c>
      <c r="T9" s="19">
        <f>VLOOKUP($X9,'Table 2 Data'!$A$1:$X$816,AR$6,0)</f>
        <v>531492</v>
      </c>
      <c r="U9" s="19">
        <f>VLOOKUP($X9,'Table 2 Data'!$A$1:$X$816,AS$6,0)</f>
        <v>271445</v>
      </c>
      <c r="V9" s="19">
        <f>VLOOKUP($X9,'Table 2 Data'!$A$1:$X$816,AT$6,0)</f>
        <v>260050</v>
      </c>
      <c r="X9" s="83" t="str">
        <f t="shared" si="0"/>
        <v>Greater London5-9</v>
      </c>
    </row>
    <row r="10" spans="1:46" s="83" customFormat="1" ht="12.75" x14ac:dyDescent="0.2">
      <c r="A10" s="89" t="s">
        <v>76</v>
      </c>
      <c r="B10" s="88">
        <f>VLOOKUP($X10,'Table 2 Data'!$A$1:$U$816,Z$6,0)</f>
        <v>584031</v>
      </c>
      <c r="C10" s="88">
        <f>VLOOKUP($X10,'Table 2 Data'!$A$1:$U$816,AA$6,0)</f>
        <v>298626</v>
      </c>
      <c r="D10" s="88">
        <f>VLOOKUP($X10,'Table 2 Data'!$A$1:$U$816,AB$6,0)</f>
        <v>285405</v>
      </c>
      <c r="E10" s="88">
        <f>VLOOKUP($X10,'Table 2 Data'!$A$1:$U$816,AC$6,0)</f>
        <v>486860</v>
      </c>
      <c r="F10" s="88">
        <f>VLOOKUP($X10,'Table 2 Data'!$A$1:$U$816,AD$6,0)</f>
        <v>248810</v>
      </c>
      <c r="G10" s="88">
        <f>VLOOKUP($X10,'Table 2 Data'!$A$1:$U$816,AE$6,0)</f>
        <v>238050</v>
      </c>
      <c r="H10" s="88">
        <f>VLOOKUP($X10,'Table 2 Data'!$A$1:$U$816,AF$6,0)</f>
        <v>459381</v>
      </c>
      <c r="I10" s="88">
        <f>VLOOKUP($X10,'Table 2 Data'!$A$1:$U$816,AG$6,0)</f>
        <v>234996</v>
      </c>
      <c r="J10" s="88">
        <f>VLOOKUP($X10,'Table 2 Data'!$A$1:$U$816,AH$6,0)</f>
        <v>224385</v>
      </c>
      <c r="K10" s="88">
        <f>VLOOKUP($X10,'Table 2 Data'!$A$1:$U$816,AI$6,0)</f>
        <v>368848</v>
      </c>
      <c r="L10" s="88">
        <f>VLOOKUP($X10,'Table 2 Data'!$A$1:$U$816,AJ$6,0)</f>
        <v>188917</v>
      </c>
      <c r="M10" s="88">
        <f>VLOOKUP($X10,'Table 2 Data'!$A$1:$U$816,AK$6,0)</f>
        <v>179931</v>
      </c>
      <c r="N10" s="88">
        <f>VLOOKUP($X10,'Table 2 Data'!$A$1:$U$816,AL$6,0)</f>
        <v>435402</v>
      </c>
      <c r="O10" s="88">
        <f>VLOOKUP($X10,'Table 2 Data'!$A$1:$U$816,AM$6,0)</f>
        <v>222100</v>
      </c>
      <c r="P10" s="88">
        <f>VLOOKUP($X10,'Table 2 Data'!$A$1:$U$816,AN$6,0)</f>
        <v>213302</v>
      </c>
      <c r="Q10" s="88">
        <f>VLOOKUP($X10,'Table 2 Data'!$A$1:$U$816,AO$6,0)</f>
        <v>456865</v>
      </c>
      <c r="R10" s="88">
        <f>VLOOKUP($X10,'Table 2 Data'!$A$1:$U$816,AP$6,0)</f>
        <v>233268</v>
      </c>
      <c r="S10" s="88">
        <f>VLOOKUP($X10,'Table 2 Data'!$A$1:$U$816,AQ$6,0)</f>
        <v>223597</v>
      </c>
      <c r="T10" s="88">
        <f>VLOOKUP($X10,'Table 2 Data'!$A$1:$X$816,AR$6,0)</f>
        <v>535442</v>
      </c>
      <c r="U10" s="88">
        <f>VLOOKUP($X10,'Table 2 Data'!$A$1:$X$816,AS$6,0)</f>
        <v>273678</v>
      </c>
      <c r="V10" s="88">
        <f>VLOOKUP($X10,'Table 2 Data'!$A$1:$X$816,AT$6,0)</f>
        <v>261765</v>
      </c>
      <c r="X10" s="83" t="str">
        <f t="shared" si="0"/>
        <v>Greater London10-14</v>
      </c>
    </row>
    <row r="11" spans="1:46" s="83" customFormat="1" ht="12.75" x14ac:dyDescent="0.2">
      <c r="A11" s="19" t="s">
        <v>77</v>
      </c>
      <c r="B11" s="19">
        <f>VLOOKUP($X11,'Table 2 Data'!$A$1:$U$816,Z$6,0)</f>
        <v>547279</v>
      </c>
      <c r="C11" s="19">
        <f>VLOOKUP($X11,'Table 2 Data'!$A$1:$U$816,AA$6,0)</f>
        <v>269351</v>
      </c>
      <c r="D11" s="19">
        <f>VLOOKUP($X11,'Table 2 Data'!$A$1:$U$816,AB$6,0)</f>
        <v>277928</v>
      </c>
      <c r="E11" s="19">
        <f>VLOOKUP($X11,'Table 2 Data'!$A$1:$U$816,AC$6,0)</f>
        <v>481720</v>
      </c>
      <c r="F11" s="19">
        <f>VLOOKUP($X11,'Table 2 Data'!$A$1:$U$816,AD$6,0)</f>
        <v>239720</v>
      </c>
      <c r="G11" s="19">
        <f>VLOOKUP($X11,'Table 2 Data'!$A$1:$U$816,AE$6,0)</f>
        <v>242015</v>
      </c>
      <c r="H11" s="19">
        <f>VLOOKUP($X11,'Table 2 Data'!$A$1:$U$816,AF$6,0)</f>
        <v>528333</v>
      </c>
      <c r="I11" s="19">
        <f>VLOOKUP($X11,'Table 2 Data'!$A$1:$U$816,AG$6,0)</f>
        <v>265546</v>
      </c>
      <c r="J11" s="19">
        <f>VLOOKUP($X11,'Table 2 Data'!$A$1:$U$816,AH$6,0)</f>
        <v>262787</v>
      </c>
      <c r="K11" s="19">
        <f>VLOOKUP($X11,'Table 2 Data'!$A$1:$U$816,AI$6,0)</f>
        <v>382682</v>
      </c>
      <c r="L11" s="19">
        <f>VLOOKUP($X11,'Table 2 Data'!$A$1:$U$816,AJ$6,0)</f>
        <v>193005</v>
      </c>
      <c r="M11" s="19">
        <f>VLOOKUP($X11,'Table 2 Data'!$A$1:$U$816,AK$6,0)</f>
        <v>189677</v>
      </c>
      <c r="N11" s="19">
        <f>VLOOKUP($X11,'Table 2 Data'!$A$1:$U$816,AL$6,0)</f>
        <v>416806</v>
      </c>
      <c r="O11" s="19">
        <f>VLOOKUP($X11,'Table 2 Data'!$A$1:$U$816,AM$6,0)</f>
        <v>212044</v>
      </c>
      <c r="P11" s="19">
        <f>VLOOKUP($X11,'Table 2 Data'!$A$1:$U$816,AN$6,0)</f>
        <v>204762</v>
      </c>
      <c r="Q11" s="19">
        <f>VLOOKUP($X11,'Table 2 Data'!$A$1:$U$816,AO$6,0)</f>
        <v>471659</v>
      </c>
      <c r="R11" s="19">
        <f>VLOOKUP($X11,'Table 2 Data'!$A$1:$U$816,AP$6,0)</f>
        <v>239896</v>
      </c>
      <c r="S11" s="19">
        <f>VLOOKUP($X11,'Table 2 Data'!$A$1:$U$816,AQ$6,0)</f>
        <v>231763</v>
      </c>
      <c r="T11" s="19">
        <f>VLOOKUP($X11,'Table 2 Data'!$A$1:$X$816,AR$6,0)</f>
        <v>489386</v>
      </c>
      <c r="U11" s="19">
        <f>VLOOKUP($X11,'Table 2 Data'!$A$1:$X$816,AS$6,0)</f>
        <v>249123</v>
      </c>
      <c r="V11" s="19">
        <f>VLOOKUP($X11,'Table 2 Data'!$A$1:$X$816,AT$6,0)</f>
        <v>240260</v>
      </c>
      <c r="X11" s="83" t="str">
        <f t="shared" si="0"/>
        <v>Greater London15-19</v>
      </c>
    </row>
    <row r="12" spans="1:46" s="83" customFormat="1" ht="12.75" x14ac:dyDescent="0.2">
      <c r="A12" s="87" t="s">
        <v>78</v>
      </c>
      <c r="B12" s="88">
        <f>VLOOKUP($X12,'Table 2 Data'!$A$1:$U$816,Z$6,0)</f>
        <v>558747</v>
      </c>
      <c r="C12" s="88">
        <f>VLOOKUP($X12,'Table 2 Data'!$A$1:$U$816,AA$6,0)</f>
        <v>268807</v>
      </c>
      <c r="D12" s="88">
        <f>VLOOKUP($X12,'Table 2 Data'!$A$1:$U$816,AB$6,0)</f>
        <v>289940</v>
      </c>
      <c r="E12" s="88">
        <f>VLOOKUP($X12,'Table 2 Data'!$A$1:$U$816,AC$6,0)</f>
        <v>658710</v>
      </c>
      <c r="F12" s="88">
        <f>VLOOKUP($X12,'Table 2 Data'!$A$1:$U$816,AD$6,0)</f>
        <v>322290</v>
      </c>
      <c r="G12" s="88">
        <f>VLOOKUP($X12,'Table 2 Data'!$A$1:$U$816,AE$6,0)</f>
        <v>336435</v>
      </c>
      <c r="H12" s="88">
        <f>VLOOKUP($X12,'Table 2 Data'!$A$1:$U$816,AF$6,0)</f>
        <v>571725</v>
      </c>
      <c r="I12" s="88">
        <f>VLOOKUP($X12,'Table 2 Data'!$A$1:$U$816,AG$6,0)</f>
        <v>280028</v>
      </c>
      <c r="J12" s="88">
        <f>VLOOKUP($X12,'Table 2 Data'!$A$1:$U$816,AH$6,0)</f>
        <v>291697</v>
      </c>
      <c r="K12" s="88">
        <f>VLOOKUP($X12,'Table 2 Data'!$A$1:$U$816,AI$6,0)</f>
        <v>580396</v>
      </c>
      <c r="L12" s="88">
        <f>VLOOKUP($X12,'Table 2 Data'!$A$1:$U$816,AJ$6,0)</f>
        <v>273863</v>
      </c>
      <c r="M12" s="88">
        <f>VLOOKUP($X12,'Table 2 Data'!$A$1:$U$816,AK$6,0)</f>
        <v>306533</v>
      </c>
      <c r="N12" s="88">
        <f>VLOOKUP($X12,'Table 2 Data'!$A$1:$U$816,AL$6,0)</f>
        <v>531004</v>
      </c>
      <c r="O12" s="88">
        <f>VLOOKUP($X12,'Table 2 Data'!$A$1:$U$816,AM$6,0)</f>
        <v>254024</v>
      </c>
      <c r="P12" s="88">
        <f>VLOOKUP($X12,'Table 2 Data'!$A$1:$U$816,AN$6,0)</f>
        <v>276980</v>
      </c>
      <c r="Q12" s="88">
        <f>VLOOKUP($X12,'Table 2 Data'!$A$1:$U$816,AO$6,0)</f>
        <v>629972</v>
      </c>
      <c r="R12" s="88">
        <f>VLOOKUP($X12,'Table 2 Data'!$A$1:$U$816,AP$6,0)</f>
        <v>310403</v>
      </c>
      <c r="S12" s="88">
        <f>VLOOKUP($X12,'Table 2 Data'!$A$1:$U$816,AQ$6,0)</f>
        <v>319569</v>
      </c>
      <c r="T12" s="88">
        <f>VLOOKUP($X12,'Table 2 Data'!$A$1:$X$816,AR$6,0)</f>
        <v>589184</v>
      </c>
      <c r="U12" s="88">
        <f>VLOOKUP($X12,'Table 2 Data'!$A$1:$X$816,AS$6,0)</f>
        <v>284740</v>
      </c>
      <c r="V12" s="88">
        <f>VLOOKUP($X12,'Table 2 Data'!$A$1:$X$816,AT$6,0)</f>
        <v>304445</v>
      </c>
      <c r="X12" s="83" t="str">
        <f t="shared" si="0"/>
        <v>Greater London20-24</v>
      </c>
    </row>
    <row r="13" spans="1:46" s="83" customFormat="1" ht="12.75" x14ac:dyDescent="0.2">
      <c r="A13" s="19"/>
      <c r="B13" s="19"/>
      <c r="C13" s="19"/>
      <c r="D13" s="19"/>
      <c r="E13" s="19"/>
      <c r="F13" s="19"/>
      <c r="G13" s="19"/>
      <c r="H13" s="19"/>
      <c r="I13" s="19"/>
      <c r="J13" s="19"/>
      <c r="K13" s="19"/>
      <c r="L13" s="19"/>
      <c r="M13" s="19"/>
      <c r="N13" s="19"/>
      <c r="O13" s="19"/>
      <c r="P13" s="19"/>
      <c r="Q13" s="19"/>
      <c r="R13" s="19"/>
      <c r="S13" s="19"/>
      <c r="T13" s="453"/>
      <c r="U13" s="453"/>
      <c r="V13" s="453"/>
      <c r="X13" s="83" t="str">
        <f t="shared" si="0"/>
        <v>Greater London</v>
      </c>
    </row>
    <row r="14" spans="1:46" s="83" customFormat="1" ht="12.75" x14ac:dyDescent="0.2">
      <c r="A14" s="87" t="s">
        <v>79</v>
      </c>
      <c r="B14" s="88">
        <f>VLOOKUP($X14,'Table 2 Data'!$A$1:$U$816,Z$6,0)</f>
        <v>527750</v>
      </c>
      <c r="C14" s="88">
        <f>VLOOKUP($X14,'Table 2 Data'!$A$1:$U$816,AA$6,0)</f>
        <v>270367</v>
      </c>
      <c r="D14" s="88">
        <f>VLOOKUP($X14,'Table 2 Data'!$A$1:$U$816,AB$6,0)</f>
        <v>257383</v>
      </c>
      <c r="E14" s="88">
        <f>VLOOKUP($X14,'Table 2 Data'!$A$1:$U$816,AC$6,0)</f>
        <v>530205</v>
      </c>
      <c r="F14" s="88">
        <f>VLOOKUP($X14,'Table 2 Data'!$A$1:$U$816,AD$6,0)</f>
        <v>265840</v>
      </c>
      <c r="G14" s="88">
        <f>VLOOKUP($X14,'Table 2 Data'!$A$1:$U$816,AE$6,0)</f>
        <v>264380</v>
      </c>
      <c r="H14" s="88">
        <f>VLOOKUP($X14,'Table 2 Data'!$A$1:$U$816,AF$6,0)</f>
        <v>517472</v>
      </c>
      <c r="I14" s="88">
        <f>VLOOKUP($X14,'Table 2 Data'!$A$1:$U$816,AG$6,0)</f>
        <v>259179</v>
      </c>
      <c r="J14" s="88">
        <f>VLOOKUP($X14,'Table 2 Data'!$A$1:$U$816,AH$6,0)</f>
        <v>258293</v>
      </c>
      <c r="K14" s="88">
        <f>VLOOKUP($X14,'Table 2 Data'!$A$1:$U$816,AI$6,0)</f>
        <v>692913</v>
      </c>
      <c r="L14" s="88">
        <f>VLOOKUP($X14,'Table 2 Data'!$A$1:$U$816,AJ$6,0)</f>
        <v>333556</v>
      </c>
      <c r="M14" s="88">
        <f>VLOOKUP($X14,'Table 2 Data'!$A$1:$U$816,AK$6,0)</f>
        <v>359357</v>
      </c>
      <c r="N14" s="88">
        <f>VLOOKUP($X14,'Table 2 Data'!$A$1:$U$816,AL$6,0)</f>
        <v>692153</v>
      </c>
      <c r="O14" s="88">
        <f>VLOOKUP($X14,'Table 2 Data'!$A$1:$U$816,AM$6,0)</f>
        <v>331760</v>
      </c>
      <c r="P14" s="88">
        <f>VLOOKUP($X14,'Table 2 Data'!$A$1:$U$816,AN$6,0)</f>
        <v>360393</v>
      </c>
      <c r="Q14" s="88">
        <f>VLOOKUP($X14,'Table 2 Data'!$A$1:$U$816,AO$6,0)</f>
        <v>832966</v>
      </c>
      <c r="R14" s="88">
        <f>VLOOKUP($X14,'Table 2 Data'!$A$1:$U$816,AP$6,0)</f>
        <v>412188</v>
      </c>
      <c r="S14" s="88">
        <f>VLOOKUP($X14,'Table 2 Data'!$A$1:$X$816,AQ$6,0)</f>
        <v>420778</v>
      </c>
      <c r="T14" s="88">
        <f>VLOOKUP($X14,'Table 2 Data'!$A$1:$X$816,AR$6,0)</f>
        <v>786549</v>
      </c>
      <c r="U14" s="88">
        <f>VLOOKUP($X14,'Table 2 Data'!$A$1:$X$816,AS$6,0)</f>
        <v>374340</v>
      </c>
      <c r="V14" s="88">
        <f>VLOOKUP($X14,'Table 2 Data'!$A$1:$X$816,AT$6,0)</f>
        <v>412216</v>
      </c>
      <c r="X14" s="83" t="str">
        <f t="shared" si="0"/>
        <v>Greater London25-29</v>
      </c>
    </row>
    <row r="15" spans="1:46" s="83" customFormat="1" ht="12.75" x14ac:dyDescent="0.2">
      <c r="A15" s="19" t="s">
        <v>80</v>
      </c>
      <c r="B15" s="19">
        <f>VLOOKUP($X15,'Table 2 Data'!$A$1:$U$816,Z$6,0)</f>
        <v>520050</v>
      </c>
      <c r="C15" s="19">
        <f>VLOOKUP($X15,'Table 2 Data'!$A$1:$U$816,AA$6,0)</f>
        <v>261151</v>
      </c>
      <c r="D15" s="19">
        <f>VLOOKUP($X15,'Table 2 Data'!$A$1:$U$816,AB$6,0)</f>
        <v>258899</v>
      </c>
      <c r="E15" s="19">
        <f>VLOOKUP($X15,'Table 2 Data'!$A$1:$U$816,AC$6,0)</f>
        <v>449920</v>
      </c>
      <c r="F15" s="19">
        <f>VLOOKUP($X15,'Table 2 Data'!$A$1:$U$816,AD$6,0)</f>
        <v>230015</v>
      </c>
      <c r="G15" s="19">
        <f>VLOOKUP($X15,'Table 2 Data'!$A$1:$U$816,AE$6,0)</f>
        <v>219900</v>
      </c>
      <c r="H15" s="19">
        <f>VLOOKUP($X15,'Table 2 Data'!$A$1:$U$816,AF$6,0)</f>
        <v>508838</v>
      </c>
      <c r="I15" s="19">
        <f>VLOOKUP($X15,'Table 2 Data'!$A$1:$U$816,AG$6,0)</f>
        <v>254720</v>
      </c>
      <c r="J15" s="19">
        <f>VLOOKUP($X15,'Table 2 Data'!$A$1:$U$816,AH$6,0)</f>
        <v>254118</v>
      </c>
      <c r="K15" s="19">
        <f>VLOOKUP($X15,'Table 2 Data'!$A$1:$U$816,AI$6,0)</f>
        <v>569783</v>
      </c>
      <c r="L15" s="19">
        <f>VLOOKUP($X15,'Table 2 Data'!$A$1:$U$816,AJ$6,0)</f>
        <v>281541</v>
      </c>
      <c r="M15" s="19">
        <f>VLOOKUP($X15,'Table 2 Data'!$A$1:$U$816,AK$6,0)</f>
        <v>288242</v>
      </c>
      <c r="N15" s="19">
        <f>VLOOKUP($X15,'Table 2 Data'!$A$1:$U$816,AL$6,0)</f>
        <v>696005</v>
      </c>
      <c r="O15" s="19">
        <f>VLOOKUP($X15,'Table 2 Data'!$A$1:$U$816,AM$6,0)</f>
        <v>341087</v>
      </c>
      <c r="P15" s="19">
        <f>VLOOKUP($X15,'Table 2 Data'!$A$1:$U$816,AN$6,0)</f>
        <v>354918</v>
      </c>
      <c r="Q15" s="19">
        <f>VLOOKUP($X15,'Table 2 Data'!$A$1:$U$816,AO$6,0)</f>
        <v>796888</v>
      </c>
      <c r="R15" s="19">
        <f>VLOOKUP($X15,'Table 2 Data'!$A$1:$U$816,AP$6,0)</f>
        <v>403225</v>
      </c>
      <c r="S15" s="19">
        <f>VLOOKUP($X15,'Table 2 Data'!$A$1:$X$816,AQ$6,0)</f>
        <v>393663</v>
      </c>
      <c r="T15" s="19">
        <f>VLOOKUP($X15,'Table 2 Data'!$A$1:$X$816,AR$6,0)</f>
        <v>808342</v>
      </c>
      <c r="U15" s="19">
        <f>VLOOKUP($X15,'Table 2 Data'!$A$1:$X$816,AS$6,0)</f>
        <v>385916</v>
      </c>
      <c r="V15" s="19">
        <f>VLOOKUP($X15,'Table 2 Data'!$A$1:$X$816,AT$6,0)</f>
        <v>422429</v>
      </c>
      <c r="X15" s="83" t="str">
        <f t="shared" si="0"/>
        <v>Greater London30-34</v>
      </c>
    </row>
    <row r="16" spans="1:46" s="83" customFormat="1" ht="12.75" x14ac:dyDescent="0.2">
      <c r="A16" s="87" t="s">
        <v>81</v>
      </c>
      <c r="B16" s="88">
        <f>VLOOKUP($X16,'Table 2 Data'!$A$1:$U$816,Z$6,0)</f>
        <v>563316</v>
      </c>
      <c r="C16" s="88">
        <f>VLOOKUP($X16,'Table 2 Data'!$A$1:$U$816,AA$6,0)</f>
        <v>276819</v>
      </c>
      <c r="D16" s="88">
        <f>VLOOKUP($X16,'Table 2 Data'!$A$1:$U$816,AB$6,0)</f>
        <v>286497</v>
      </c>
      <c r="E16" s="88">
        <f>VLOOKUP($X16,'Table 2 Data'!$A$1:$U$816,AC$6,0)</f>
        <v>421160</v>
      </c>
      <c r="F16" s="88">
        <f>VLOOKUP($X16,'Table 2 Data'!$A$1:$U$816,AD$6,0)</f>
        <v>214005</v>
      </c>
      <c r="G16" s="88">
        <f>VLOOKUP($X16,'Table 2 Data'!$A$1:$U$816,AE$6,0)</f>
        <v>207160</v>
      </c>
      <c r="H16" s="88">
        <f>VLOOKUP($X16,'Table 2 Data'!$A$1:$U$816,AF$6,0)</f>
        <v>402469</v>
      </c>
      <c r="I16" s="88">
        <f>VLOOKUP($X16,'Table 2 Data'!$A$1:$U$816,AG$6,0)</f>
        <v>199039</v>
      </c>
      <c r="J16" s="88">
        <f>VLOOKUP($X16,'Table 2 Data'!$A$1:$U$816,AH$6,0)</f>
        <v>203430</v>
      </c>
      <c r="K16" s="88">
        <f>VLOOKUP($X16,'Table 2 Data'!$A$1:$U$816,AI$6,0)</f>
        <v>458393</v>
      </c>
      <c r="L16" s="88">
        <f>VLOOKUP($X16,'Table 2 Data'!$A$1:$U$816,AJ$6,0)</f>
        <v>226748</v>
      </c>
      <c r="M16" s="88">
        <f>VLOOKUP($X16,'Table 2 Data'!$A$1:$U$816,AK$6,0)</f>
        <v>231645</v>
      </c>
      <c r="N16" s="88">
        <f>VLOOKUP($X16,'Table 2 Data'!$A$1:$U$816,AL$6,0)</f>
        <v>633954</v>
      </c>
      <c r="O16" s="88">
        <f>VLOOKUP($X16,'Table 2 Data'!$A$1:$U$816,AM$6,0)</f>
        <v>311034</v>
      </c>
      <c r="P16" s="88">
        <f>VLOOKUP($X16,'Table 2 Data'!$A$1:$U$816,AN$6,0)</f>
        <v>322920</v>
      </c>
      <c r="Q16" s="88">
        <f>VLOOKUP($X16,'Table 2 Data'!$A$1:$U$816,AO$6,0)</f>
        <v>664046</v>
      </c>
      <c r="R16" s="88">
        <f>VLOOKUP($X16,'Table 2 Data'!$A$1:$U$816,AP$6,0)</f>
        <v>336264</v>
      </c>
      <c r="S16" s="88">
        <f>VLOOKUP($X16,'Table 2 Data'!$A$1:$U$816,AQ$6,0)</f>
        <v>327782</v>
      </c>
      <c r="T16" s="88">
        <f>VLOOKUP($X16,'Table 2 Data'!$A$1:$X$816,AR$6,0)</f>
        <v>735708</v>
      </c>
      <c r="U16" s="88">
        <f>VLOOKUP($X16,'Table 2 Data'!$A$1:$X$816,AS$6,0)</f>
        <v>352978</v>
      </c>
      <c r="V16" s="88">
        <f>VLOOKUP($X16,'Table 2 Data'!$A$1:$X$816,AT$6,0)</f>
        <v>382724</v>
      </c>
      <c r="X16" s="83" t="str">
        <f t="shared" si="0"/>
        <v>Greater London35-39</v>
      </c>
    </row>
    <row r="17" spans="1:24" s="83" customFormat="1" ht="12.75" x14ac:dyDescent="0.2">
      <c r="A17" s="19" t="s">
        <v>82</v>
      </c>
      <c r="B17" s="19">
        <f>VLOOKUP($X17,'Table 2 Data'!$A$1:$U$816,Z$6,0)</f>
        <v>539156</v>
      </c>
      <c r="C17" s="19">
        <f>VLOOKUP($X17,'Table 2 Data'!$A$1:$U$816,AA$6,0)</f>
        <v>260879</v>
      </c>
      <c r="D17" s="19">
        <f>VLOOKUP($X17,'Table 2 Data'!$A$1:$U$816,AB$6,0)</f>
        <v>278277</v>
      </c>
      <c r="E17" s="19">
        <f>VLOOKUP($X17,'Table 2 Data'!$A$1:$U$816,AC$6,0)</f>
        <v>445210</v>
      </c>
      <c r="F17" s="19">
        <f>VLOOKUP($X17,'Table 2 Data'!$A$1:$U$816,AD$6,0)</f>
        <v>220220</v>
      </c>
      <c r="G17" s="19">
        <f>VLOOKUP($X17,'Table 2 Data'!$A$1:$U$816,AE$6,0)</f>
        <v>224985</v>
      </c>
      <c r="H17" s="19">
        <f>VLOOKUP($X17,'Table 2 Data'!$A$1:$U$816,AF$6,0)</f>
        <v>373425</v>
      </c>
      <c r="I17" s="19">
        <f>VLOOKUP($X17,'Table 2 Data'!$A$1:$U$816,AG$6,0)</f>
        <v>185417</v>
      </c>
      <c r="J17" s="19">
        <f>VLOOKUP($X17,'Table 2 Data'!$A$1:$U$816,AH$6,0)</f>
        <v>188008</v>
      </c>
      <c r="K17" s="19">
        <f>VLOOKUP($X17,'Table 2 Data'!$A$1:$U$816,AI$6,0)</f>
        <v>455857</v>
      </c>
      <c r="L17" s="19">
        <f>VLOOKUP($X17,'Table 2 Data'!$A$1:$U$816,AJ$6,0)</f>
        <v>223979</v>
      </c>
      <c r="M17" s="19">
        <f>VLOOKUP($X17,'Table 2 Data'!$A$1:$U$816,AK$6,0)</f>
        <v>231878</v>
      </c>
      <c r="N17" s="19">
        <f>VLOOKUP($X17,'Table 2 Data'!$A$1:$U$816,AL$6,0)</f>
        <v>510977</v>
      </c>
      <c r="O17" s="19">
        <f>VLOOKUP($X17,'Table 2 Data'!$A$1:$U$816,AM$6,0)</f>
        <v>252639</v>
      </c>
      <c r="P17" s="19">
        <f>VLOOKUP($X17,'Table 2 Data'!$A$1:$U$816,AN$6,0)</f>
        <v>258338</v>
      </c>
      <c r="Q17" s="19">
        <f>VLOOKUP($X17,'Table 2 Data'!$A$1:$U$816,AO$6,0)</f>
        <v>610020</v>
      </c>
      <c r="R17" s="19">
        <f>VLOOKUP($X17,'Table 2 Data'!$A$1:$U$816,AP$6,0)</f>
        <v>304686</v>
      </c>
      <c r="S17" s="19">
        <f>VLOOKUP($X17,'Table 2 Data'!$A$1:$U$816,AQ$6,0)</f>
        <v>305334</v>
      </c>
      <c r="T17" s="19">
        <f>VLOOKUP($X17,'Table 2 Data'!$A$1:$X$816,AR$6,0)</f>
        <v>667281</v>
      </c>
      <c r="U17" s="19">
        <f>VLOOKUP($X17,'Table 2 Data'!$A$1:$X$816,AS$6,0)</f>
        <v>324161</v>
      </c>
      <c r="V17" s="19">
        <f>VLOOKUP($X17,'Table 2 Data'!$A$1:$X$816,AT$6,0)</f>
        <v>343129</v>
      </c>
      <c r="X17" s="83" t="str">
        <f t="shared" si="0"/>
        <v>Greater London40-44</v>
      </c>
    </row>
    <row r="18" spans="1:24" s="83" customFormat="1" ht="12.75" x14ac:dyDescent="0.2">
      <c r="A18" s="87" t="s">
        <v>83</v>
      </c>
      <c r="B18" s="88">
        <f>VLOOKUP($X18,'Table 2 Data'!$A$1:$U$816,Z$6,0)</f>
        <v>605699</v>
      </c>
      <c r="C18" s="88">
        <f>VLOOKUP($X18,'Table 2 Data'!$A$1:$U$816,AA$6,0)</f>
        <v>291951</v>
      </c>
      <c r="D18" s="88">
        <f>VLOOKUP($X18,'Table 2 Data'!$A$1:$U$816,AB$6,0)</f>
        <v>313748</v>
      </c>
      <c r="E18" s="88">
        <f>VLOOKUP($X18,'Table 2 Data'!$A$1:$U$816,AC$6,0)</f>
        <v>485280</v>
      </c>
      <c r="F18" s="88">
        <f>VLOOKUP($X18,'Table 2 Data'!$A$1:$U$816,AD$6,0)</f>
        <v>236330</v>
      </c>
      <c r="G18" s="88">
        <f>VLOOKUP($X18,'Table 2 Data'!$A$1:$U$816,AE$6,0)</f>
        <v>248955</v>
      </c>
      <c r="H18" s="88">
        <f>VLOOKUP($X18,'Table 2 Data'!$A$1:$U$816,AF$6,0)</f>
        <v>363601</v>
      </c>
      <c r="I18" s="88">
        <f>VLOOKUP($X18,'Table 2 Data'!$A$1:$U$816,AG$6,0)</f>
        <v>181575</v>
      </c>
      <c r="J18" s="88">
        <f>VLOOKUP($X18,'Table 2 Data'!$A$1:$U$816,AH$6,0)</f>
        <v>182026</v>
      </c>
      <c r="K18" s="88">
        <f>VLOOKUP($X18,'Table 2 Data'!$A$1:$U$816,AI$6,0)</f>
        <v>372547</v>
      </c>
      <c r="L18" s="88">
        <f>VLOOKUP($X18,'Table 2 Data'!$A$1:$U$816,AJ$6,0)</f>
        <v>181914</v>
      </c>
      <c r="M18" s="88">
        <f>VLOOKUP($X18,'Table 2 Data'!$A$1:$U$816,AK$6,0)</f>
        <v>190633</v>
      </c>
      <c r="N18" s="88">
        <f>VLOOKUP($X18,'Table 2 Data'!$A$1:$U$816,AL$6,0)</f>
        <v>417524</v>
      </c>
      <c r="O18" s="88">
        <f>VLOOKUP($X18,'Table 2 Data'!$A$1:$U$816,AM$6,0)</f>
        <v>203589</v>
      </c>
      <c r="P18" s="88">
        <f>VLOOKUP($X18,'Table 2 Data'!$A$1:$U$816,AN$6,0)</f>
        <v>213935</v>
      </c>
      <c r="Q18" s="88">
        <f>VLOOKUP($X18,'Table 2 Data'!$A$1:$U$816,AO$6,0)</f>
        <v>556656</v>
      </c>
      <c r="R18" s="88">
        <f>VLOOKUP($X18,'Table 2 Data'!$A$1:$U$816,AP$6,0)</f>
        <v>273747</v>
      </c>
      <c r="S18" s="88">
        <f>VLOOKUP($X18,'Table 2 Data'!$A$1:$U$816,AQ$6,0)</f>
        <v>282909</v>
      </c>
      <c r="T18" s="88">
        <f>VLOOKUP($X18,'Table 2 Data'!$A$1:$X$816,AR$6,0)</f>
        <v>593968</v>
      </c>
      <c r="U18" s="88">
        <f>VLOOKUP($X18,'Table 2 Data'!$A$1:$X$816,AS$6,0)</f>
        <v>292768</v>
      </c>
      <c r="V18" s="88">
        <f>VLOOKUP($X18,'Table 2 Data'!$A$1:$X$816,AT$6,0)</f>
        <v>301205</v>
      </c>
      <c r="X18" s="83" t="str">
        <f t="shared" si="0"/>
        <v>Greater London45-49</v>
      </c>
    </row>
    <row r="19" spans="1:24" s="83" customFormat="1" ht="12.75" x14ac:dyDescent="0.2">
      <c r="A19" s="19"/>
      <c r="B19" s="19"/>
      <c r="C19" s="19"/>
      <c r="D19" s="19"/>
      <c r="E19" s="19"/>
      <c r="F19" s="19"/>
      <c r="G19" s="19"/>
      <c r="H19" s="19"/>
      <c r="I19" s="19"/>
      <c r="J19" s="19"/>
      <c r="K19" s="19"/>
      <c r="L19" s="19"/>
      <c r="M19" s="19"/>
      <c r="N19" s="19"/>
      <c r="O19" s="19"/>
      <c r="P19" s="19"/>
      <c r="Q19" s="19"/>
      <c r="R19" s="19"/>
      <c r="S19" s="19"/>
      <c r="T19" s="19"/>
      <c r="U19" s="19"/>
      <c r="V19" s="19"/>
      <c r="X19" s="83" t="str">
        <f t="shared" si="0"/>
        <v>Greater London</v>
      </c>
    </row>
    <row r="20" spans="1:24" s="83" customFormat="1" ht="12.75" x14ac:dyDescent="0.2">
      <c r="A20" s="87" t="s">
        <v>84</v>
      </c>
      <c r="B20" s="88">
        <f>VLOOKUP($X20,'Table 2 Data'!$A$1:$U$816,Z$6,0)</f>
        <v>612423</v>
      </c>
      <c r="C20" s="88">
        <f>VLOOKUP($X20,'Table 2 Data'!$A$1:$U$816,AA$6,0)</f>
        <v>297190</v>
      </c>
      <c r="D20" s="88">
        <f>VLOOKUP($X20,'Table 2 Data'!$A$1:$U$816,AB$6,0)</f>
        <v>315233</v>
      </c>
      <c r="E20" s="88">
        <f>VLOOKUP($X20,'Table 2 Data'!$A$1:$U$816,AC$6,0)</f>
        <v>463890</v>
      </c>
      <c r="F20" s="88">
        <f>VLOOKUP($X20,'Table 2 Data'!$A$1:$U$816,AD$6,0)</f>
        <v>223155</v>
      </c>
      <c r="G20" s="88">
        <f>VLOOKUP($X20,'Table 2 Data'!$A$1:$U$816,AE$6,0)</f>
        <v>240745</v>
      </c>
      <c r="H20" s="88">
        <f>VLOOKUP($X20,'Table 2 Data'!$A$1:$U$816,AF$6,0)</f>
        <v>380843</v>
      </c>
      <c r="I20" s="88">
        <f>VLOOKUP($X20,'Table 2 Data'!$A$1:$U$816,AG$6,0)</f>
        <v>186764</v>
      </c>
      <c r="J20" s="88">
        <f>VLOOKUP($X20,'Table 2 Data'!$A$1:$U$816,AH$6,0)</f>
        <v>194079</v>
      </c>
      <c r="K20" s="88">
        <f>VLOOKUP($X20,'Table 2 Data'!$A$1:$U$816,AI$6,0)</f>
        <v>341708</v>
      </c>
      <c r="L20" s="88">
        <f>VLOOKUP($X20,'Table 2 Data'!$A$1:$U$816,AJ$6,0)</f>
        <v>169493</v>
      </c>
      <c r="M20" s="88">
        <f>VLOOKUP($X20,'Table 2 Data'!$A$1:$U$816,AK$6,0)</f>
        <v>172215</v>
      </c>
      <c r="N20" s="88">
        <f>VLOOKUP($X20,'Table 2 Data'!$A$1:$U$816,AL$6,0)</f>
        <v>410815</v>
      </c>
      <c r="O20" s="88">
        <f>VLOOKUP($X20,'Table 2 Data'!$A$1:$U$816,AM$6,0)</f>
        <v>199509</v>
      </c>
      <c r="P20" s="88">
        <f>VLOOKUP($X20,'Table 2 Data'!$A$1:$U$816,AN$6,0)</f>
        <v>211306</v>
      </c>
      <c r="Q20" s="88">
        <f>VLOOKUP($X20,'Table 2 Data'!$A$1:$U$816,AO$6,0)</f>
        <v>461290</v>
      </c>
      <c r="R20" s="88">
        <f>VLOOKUP($X20,'Table 2 Data'!$A$1:$U$816,AP$6,0)</f>
        <v>228084</v>
      </c>
      <c r="S20" s="88">
        <f>VLOOKUP($X20,'Table 2 Data'!$A$1:$U$816,AQ$6,0)</f>
        <v>233206</v>
      </c>
      <c r="T20" s="88">
        <f>VLOOKUP($X20,'Table 2 Data'!$A$1:$X$816,AR$6,0)</f>
        <v>573788</v>
      </c>
      <c r="U20" s="88">
        <f>VLOOKUP($X20,'Table 2 Data'!$A$1:$X$816,AS$6,0)</f>
        <v>279951</v>
      </c>
      <c r="V20" s="88">
        <f>VLOOKUP($X20,'Table 2 Data'!$A$1:$X$816,AT$6,0)</f>
        <v>293843</v>
      </c>
      <c r="X20" s="83" t="str">
        <f t="shared" si="0"/>
        <v>Greater London50-54</v>
      </c>
    </row>
    <row r="21" spans="1:24" s="83" customFormat="1" ht="12.75" x14ac:dyDescent="0.2">
      <c r="A21" s="19" t="s">
        <v>85</v>
      </c>
      <c r="B21" s="19">
        <f>VLOOKUP($X21,'Table 2 Data'!$A$1:$U$816,Z$6,0)</f>
        <v>544300</v>
      </c>
      <c r="C21" s="19">
        <f>VLOOKUP($X21,'Table 2 Data'!$A$1:$U$816,AA$6,0)</f>
        <v>261162</v>
      </c>
      <c r="D21" s="19">
        <f>VLOOKUP($X21,'Table 2 Data'!$A$1:$U$816,AB$6,0)</f>
        <v>283138</v>
      </c>
      <c r="E21" s="19">
        <f>VLOOKUP($X21,'Table 2 Data'!$A$1:$U$816,AC$6,0)</f>
        <v>498815</v>
      </c>
      <c r="F21" s="19">
        <f>VLOOKUP($X21,'Table 2 Data'!$A$1:$U$816,AD$6,0)</f>
        <v>238915</v>
      </c>
      <c r="G21" s="19">
        <f>VLOOKUP($X21,'Table 2 Data'!$A$1:$U$816,AE$6,0)</f>
        <v>259900</v>
      </c>
      <c r="H21" s="19">
        <f>VLOOKUP($X21,'Table 2 Data'!$A$1:$U$816,AF$6,0)</f>
        <v>395813</v>
      </c>
      <c r="I21" s="19">
        <f>VLOOKUP($X21,'Table 2 Data'!$A$1:$U$816,AG$6,0)</f>
        <v>192345</v>
      </c>
      <c r="J21" s="19">
        <f>VLOOKUP($X21,'Table 2 Data'!$A$1:$U$816,AH$6,0)</f>
        <v>203468</v>
      </c>
      <c r="K21" s="19">
        <f>VLOOKUP($X21,'Table 2 Data'!$A$1:$U$816,AI$6,0)</f>
        <v>319856</v>
      </c>
      <c r="L21" s="19">
        <f>VLOOKUP($X21,'Table 2 Data'!$A$1:$U$816,AJ$6,0)</f>
        <v>159782</v>
      </c>
      <c r="M21" s="19">
        <f>VLOOKUP($X21,'Table 2 Data'!$A$1:$U$816,AK$6,0)</f>
        <v>160074</v>
      </c>
      <c r="N21" s="19">
        <f>VLOOKUP($X21,'Table 2 Data'!$A$1:$U$816,AL$6,0)</f>
        <v>323030</v>
      </c>
      <c r="O21" s="19">
        <f>VLOOKUP($X21,'Table 2 Data'!$A$1:$U$816,AM$6,0)</f>
        <v>155664</v>
      </c>
      <c r="P21" s="19">
        <f>VLOOKUP($X21,'Table 2 Data'!$A$1:$U$816,AN$6,0)</f>
        <v>167366</v>
      </c>
      <c r="Q21" s="19">
        <f>VLOOKUP($X21,'Table 2 Data'!$A$1:$U$816,AO$6,0)</f>
        <v>371936</v>
      </c>
      <c r="R21" s="19">
        <f>VLOOKUP($X21,'Table 2 Data'!$A$1:$U$816,AP$6,0)</f>
        <v>181543</v>
      </c>
      <c r="S21" s="19">
        <f>VLOOKUP($X21,'Table 2 Data'!$A$1:$U$816,AQ$6,0)</f>
        <v>190393</v>
      </c>
      <c r="T21" s="19">
        <f>VLOOKUP($X21,'Table 2 Data'!$A$1:$X$816,AR$6,0)</f>
        <v>511613</v>
      </c>
      <c r="U21" s="19">
        <f>VLOOKUP($X21,'Table 2 Data'!$A$1:$X$816,AS$6,0)</f>
        <v>247690</v>
      </c>
      <c r="V21" s="19">
        <f>VLOOKUP($X21,'Table 2 Data'!$A$1:$X$816,AT$6,0)</f>
        <v>263921</v>
      </c>
      <c r="X21" s="83" t="str">
        <f t="shared" si="0"/>
        <v>Greater London55-59</v>
      </c>
    </row>
    <row r="22" spans="1:24" s="83" customFormat="1" ht="12.75" x14ac:dyDescent="0.2">
      <c r="A22" s="87" t="s">
        <v>86</v>
      </c>
      <c r="B22" s="88">
        <f>VLOOKUP($X22,'Table 2 Data'!$A$1:$U$816,Z$6,0)</f>
        <v>434690</v>
      </c>
      <c r="C22" s="88">
        <f>VLOOKUP($X22,'Table 2 Data'!$A$1:$U$816,AA$6,0)</f>
        <v>193517</v>
      </c>
      <c r="D22" s="88">
        <f>VLOOKUP($X22,'Table 2 Data'!$A$1:$U$816,AB$6,0)</f>
        <v>241173</v>
      </c>
      <c r="E22" s="88">
        <f>VLOOKUP($X22,'Table 2 Data'!$A$1:$U$816,AC$6,0)</f>
        <v>467540</v>
      </c>
      <c r="F22" s="88">
        <f>VLOOKUP($X22,'Table 2 Data'!$A$1:$U$816,AD$6,0)</f>
        <v>222655</v>
      </c>
      <c r="G22" s="88">
        <f>VLOOKUP($X22,'Table 2 Data'!$A$1:$U$816,AE$6,0)</f>
        <v>244875</v>
      </c>
      <c r="H22" s="88">
        <f>VLOOKUP($X22,'Table 2 Data'!$A$1:$U$816,AF$6,0)</f>
        <v>348168</v>
      </c>
      <c r="I22" s="88">
        <f>VLOOKUP($X22,'Table 2 Data'!$A$1:$U$816,AG$6,0)</f>
        <v>165390</v>
      </c>
      <c r="J22" s="88">
        <f>VLOOKUP($X22,'Table 2 Data'!$A$1:$U$816,AH$6,0)</f>
        <v>182778</v>
      </c>
      <c r="K22" s="88">
        <f>VLOOKUP($X22,'Table 2 Data'!$A$1:$U$816,AI$6,0)</f>
        <v>307319</v>
      </c>
      <c r="L22" s="88">
        <f>VLOOKUP($X22,'Table 2 Data'!$A$1:$U$816,AJ$6,0)</f>
        <v>149664</v>
      </c>
      <c r="M22" s="88">
        <f>VLOOKUP($X22,'Table 2 Data'!$A$1:$U$816,AK$6,0)</f>
        <v>157655</v>
      </c>
      <c r="N22" s="88">
        <f>VLOOKUP($X22,'Table 2 Data'!$A$1:$U$816,AL$6,0)</f>
        <v>282856</v>
      </c>
      <c r="O22" s="88">
        <f>VLOOKUP($X22,'Table 2 Data'!$A$1:$U$816,AM$6,0)</f>
        <v>137288</v>
      </c>
      <c r="P22" s="88">
        <f>VLOOKUP($X22,'Table 2 Data'!$A$1:$U$816,AN$6,0)</f>
        <v>145568</v>
      </c>
      <c r="Q22" s="88">
        <f>VLOOKUP($X22,'Table 2 Data'!$A$1:$U$816,AO$6,0)</f>
        <v>342590</v>
      </c>
      <c r="R22" s="88">
        <f>VLOOKUP($X22,'Table 2 Data'!$A$1:$U$816,AP$6,0)</f>
        <v>165592</v>
      </c>
      <c r="S22" s="88">
        <f>VLOOKUP($X22,'Table 2 Data'!$A$1:$U$816,AQ$6,0)</f>
        <v>176998</v>
      </c>
      <c r="T22" s="88">
        <f>VLOOKUP($X22,'Table 2 Data'!$A$1:$X$816,AR$6,0)</f>
        <v>404583</v>
      </c>
      <c r="U22" s="88">
        <f>VLOOKUP($X22,'Table 2 Data'!$A$1:$X$816,AS$6,0)</f>
        <v>196925</v>
      </c>
      <c r="V22" s="88">
        <f>VLOOKUP($X22,'Table 2 Data'!$A$1:$X$816,AT$6,0)</f>
        <v>207662</v>
      </c>
      <c r="X22" s="83" t="str">
        <f t="shared" si="0"/>
        <v>Greater London60-64</v>
      </c>
    </row>
    <row r="23" spans="1:24" s="83" customFormat="1" ht="12.75" x14ac:dyDescent="0.2">
      <c r="A23" s="19" t="s">
        <v>87</v>
      </c>
      <c r="B23" s="19">
        <f>VLOOKUP($X23,'Table 2 Data'!$A$1:$U$816,Z$6,0)</f>
        <v>330637</v>
      </c>
      <c r="C23" s="19">
        <f>VLOOKUP($X23,'Table 2 Data'!$A$1:$U$816,AA$6,0)</f>
        <v>133430</v>
      </c>
      <c r="D23" s="19">
        <f>VLOOKUP($X23,'Table 2 Data'!$A$1:$U$816,AB$6,0)</f>
        <v>197207</v>
      </c>
      <c r="E23" s="19">
        <f>VLOOKUP($X23,'Table 2 Data'!$A$1:$U$816,AC$6,0)</f>
        <v>362970</v>
      </c>
      <c r="F23" s="19">
        <f>VLOOKUP($X23,'Table 2 Data'!$A$1:$U$816,AD$6,0)</f>
        <v>159995</v>
      </c>
      <c r="G23" s="19">
        <f>VLOOKUP($X23,'Table 2 Data'!$A$1:$U$816,AE$6,0)</f>
        <v>202970</v>
      </c>
      <c r="H23" s="19">
        <f>VLOOKUP($X23,'Table 2 Data'!$A$1:$U$816,AF$6,0)</f>
        <v>333250</v>
      </c>
      <c r="I23" s="19">
        <f>VLOOKUP($X23,'Table 2 Data'!$A$1:$U$816,AG$6,0)</f>
        <v>150262</v>
      </c>
      <c r="J23" s="19">
        <f>VLOOKUP($X23,'Table 2 Data'!$A$1:$U$816,AH$6,0)</f>
        <v>182988</v>
      </c>
      <c r="K23" s="19">
        <f>VLOOKUP($X23,'Table 2 Data'!$A$1:$U$816,AI$6,0)</f>
        <v>287294</v>
      </c>
      <c r="L23" s="19">
        <f>VLOOKUP($X23,'Table 2 Data'!$A$1:$U$816,AJ$6,0)</f>
        <v>132665</v>
      </c>
      <c r="M23" s="19">
        <f>VLOOKUP($X23,'Table 2 Data'!$A$1:$U$816,AK$6,0)</f>
        <v>154629</v>
      </c>
      <c r="N23" s="19">
        <f>VLOOKUP($X23,'Table 2 Data'!$A$1:$U$816,AL$6,0)</f>
        <v>247847</v>
      </c>
      <c r="O23" s="19">
        <f>VLOOKUP($X23,'Table 2 Data'!$A$1:$U$816,AM$6,0)</f>
        <v>119113</v>
      </c>
      <c r="P23" s="19">
        <f>VLOOKUP($X23,'Table 2 Data'!$A$1:$U$816,AN$6,0)</f>
        <v>128734</v>
      </c>
      <c r="Q23" s="19">
        <f>VLOOKUP($X23,'Table 2 Data'!$A$1:$U$816,AO$6,0)</f>
        <v>256772</v>
      </c>
      <c r="R23" s="19">
        <f>VLOOKUP($X23,'Table 2 Data'!$A$1:$U$816,AP$6,0)</f>
        <v>121114</v>
      </c>
      <c r="S23" s="19">
        <f>VLOOKUP($X23,'Table 2 Data'!$A$1:$U$816,AQ$6,0)</f>
        <v>135658</v>
      </c>
      <c r="T23" s="19">
        <f>VLOOKUP($X23,'Table 2 Data'!$A$1:$X$816,AR$6,0)</f>
        <v>306342</v>
      </c>
      <c r="U23" s="19">
        <f>VLOOKUP($X23,'Table 2 Data'!$A$1:$X$816,AS$6,0)</f>
        <v>145773</v>
      </c>
      <c r="V23" s="19">
        <f>VLOOKUP($X23,'Table 2 Data'!$A$1:$X$816,AT$6,0)</f>
        <v>160566</v>
      </c>
      <c r="X23" s="83" t="str">
        <f t="shared" si="0"/>
        <v>Greater London65-69</v>
      </c>
    </row>
    <row r="24" spans="1:24" s="83" customFormat="1" ht="12.75" x14ac:dyDescent="0.2">
      <c r="A24" s="87" t="s">
        <v>88</v>
      </c>
      <c r="B24" s="88">
        <f>VLOOKUP($X24,'Table 2 Data'!$A$1:$U$816,Z$6,0)</f>
        <v>257458</v>
      </c>
      <c r="C24" s="88">
        <f>VLOOKUP($X24,'Table 2 Data'!$A$1:$U$816,AA$6,0)</f>
        <v>95323</v>
      </c>
      <c r="D24" s="88">
        <f>VLOOKUP($X24,'Table 2 Data'!$A$1:$U$816,AB$6,0)</f>
        <v>162135</v>
      </c>
      <c r="E24" s="88">
        <f>VLOOKUP($X24,'Table 2 Data'!$A$1:$U$816,AC$6,0)</f>
        <v>259190</v>
      </c>
      <c r="F24" s="88">
        <f>VLOOKUP($X24,'Table 2 Data'!$A$1:$U$816,AD$6,0)</f>
        <v>97120</v>
      </c>
      <c r="G24" s="88">
        <f>VLOOKUP($X24,'Table 2 Data'!$A$1:$U$816,AE$6,0)</f>
        <v>162065</v>
      </c>
      <c r="H24" s="88">
        <f>VLOOKUP($X24,'Table 2 Data'!$A$1:$U$816,AF$6,0)</f>
        <v>282039</v>
      </c>
      <c r="I24" s="88">
        <f>VLOOKUP($X24,'Table 2 Data'!$A$1:$U$816,AG$6,0)</f>
        <v>118317</v>
      </c>
      <c r="J24" s="88">
        <f>VLOOKUP($X24,'Table 2 Data'!$A$1:$U$816,AH$6,0)</f>
        <v>163722</v>
      </c>
      <c r="K24" s="88">
        <f>VLOOKUP($X24,'Table 2 Data'!$A$1:$U$816,AI$6,0)</f>
        <v>234488</v>
      </c>
      <c r="L24" s="88">
        <f>VLOOKUP($X24,'Table 2 Data'!$A$1:$U$816,AJ$6,0)</f>
        <v>99706</v>
      </c>
      <c r="M24" s="88">
        <f>VLOOKUP($X24,'Table 2 Data'!$A$1:$U$816,AK$6,0)</f>
        <v>134782</v>
      </c>
      <c r="N24" s="88">
        <f>VLOOKUP($X24,'Table 2 Data'!$A$1:$U$816,AL$6,0)</f>
        <v>220220</v>
      </c>
      <c r="O24" s="88">
        <f>VLOOKUP($X24,'Table 2 Data'!$A$1:$U$816,AM$6,0)</f>
        <v>99788</v>
      </c>
      <c r="P24" s="88">
        <f>VLOOKUP($X24,'Table 2 Data'!$A$1:$U$816,AN$6,0)</f>
        <v>120432</v>
      </c>
      <c r="Q24" s="88">
        <f>VLOOKUP($X24,'Table 2 Data'!$A$1:$U$816,AO$6,0)</f>
        <v>216286</v>
      </c>
      <c r="R24" s="88">
        <f>VLOOKUP($X24,'Table 2 Data'!$A$1:$U$816,AP$6,0)</f>
        <v>100729</v>
      </c>
      <c r="S24" s="88">
        <f>VLOOKUP($X24,'Table 2 Data'!$A$1:$U$816,AQ$6,0)</f>
        <v>115557</v>
      </c>
      <c r="T24" s="88">
        <f>VLOOKUP($X24,'Table 2 Data'!$A$1:$X$816,AR$6,0)</f>
        <v>269138</v>
      </c>
      <c r="U24" s="88">
        <f>VLOOKUP($X24,'Table 2 Data'!$A$1:$X$816,AS$6,0)</f>
        <v>124511</v>
      </c>
      <c r="V24" s="88">
        <f>VLOOKUP($X24,'Table 2 Data'!$A$1:$X$816,AT$6,0)</f>
        <v>144624</v>
      </c>
      <c r="X24" s="83" t="str">
        <f t="shared" si="0"/>
        <v>Greater London70-74</v>
      </c>
    </row>
    <row r="25" spans="1:24" s="83" customFormat="1" ht="12.75" x14ac:dyDescent="0.2">
      <c r="A25" s="19"/>
      <c r="B25" s="19"/>
      <c r="C25" s="19"/>
      <c r="D25" s="19"/>
      <c r="E25" s="19"/>
      <c r="F25" s="19"/>
      <c r="G25" s="19"/>
      <c r="H25" s="19"/>
      <c r="I25" s="19"/>
      <c r="J25" s="19"/>
      <c r="K25" s="19"/>
      <c r="L25" s="19"/>
      <c r="M25" s="19"/>
      <c r="N25" s="19"/>
      <c r="O25" s="19"/>
      <c r="P25" s="19"/>
      <c r="Q25" s="19"/>
      <c r="R25" s="19"/>
      <c r="S25" s="19"/>
      <c r="T25" s="19"/>
      <c r="U25" s="19"/>
      <c r="V25" s="19"/>
      <c r="X25" s="83" t="str">
        <f t="shared" si="0"/>
        <v>Greater London</v>
      </c>
    </row>
    <row r="26" spans="1:24" s="83" customFormat="1" ht="12.75" x14ac:dyDescent="0.2">
      <c r="A26" s="87" t="s">
        <v>89</v>
      </c>
      <c r="B26" s="88">
        <f>VLOOKUP($X26,'Table 2 Data'!$A$1:$U$816,Z$6,0)</f>
        <v>183004</v>
      </c>
      <c r="C26" s="88">
        <f>VLOOKUP($X26,'Table 2 Data'!$A$1:$U$816,AA$6,0)</f>
        <v>61770</v>
      </c>
      <c r="D26" s="88">
        <f>VLOOKUP($X26,'Table 2 Data'!$A$1:$U$816,AB$6,0)</f>
        <v>121234</v>
      </c>
      <c r="E26" s="88">
        <f>VLOOKUP($X26,'Table 2 Data'!$A$1:$U$816,AC$6,0)</f>
        <v>175675</v>
      </c>
      <c r="F26" s="88">
        <f>VLOOKUP($X26,'Table 2 Data'!$A$1:$U$816,AD$6,0)</f>
        <v>57140</v>
      </c>
      <c r="G26" s="88">
        <f>VLOOKUP($X26,'Table 2 Data'!$A$1:$U$816,AE$6,0)</f>
        <v>118550</v>
      </c>
      <c r="H26" s="88">
        <f>VLOOKUP($X26,'Table 2 Data'!$A$1:$U$816,AF$6,0)</f>
        <v>197834</v>
      </c>
      <c r="I26" s="88">
        <f>VLOOKUP($X26,'Table 2 Data'!$A$1:$U$816,AG$6,0)</f>
        <v>72132</v>
      </c>
      <c r="J26" s="88">
        <f>VLOOKUP($X26,'Table 2 Data'!$A$1:$U$816,AH$6,0)</f>
        <v>125702</v>
      </c>
      <c r="K26" s="88">
        <f>VLOOKUP($X26,'Table 2 Data'!$A$1:$U$816,AI$6,0)</f>
        <v>206003</v>
      </c>
      <c r="L26" s="88">
        <f>VLOOKUP($X26,'Table 2 Data'!$A$1:$U$816,AJ$6,0)</f>
        <v>79072</v>
      </c>
      <c r="M26" s="88">
        <f>VLOOKUP($X26,'Table 2 Data'!$A$1:$U$816,AK$6,0)</f>
        <v>126931</v>
      </c>
      <c r="N26" s="88">
        <f>VLOOKUP($X26,'Table 2 Data'!$A$1:$U$816,AL$6,0)</f>
        <v>185314</v>
      </c>
      <c r="O26" s="88">
        <f>VLOOKUP($X26,'Table 2 Data'!$A$1:$U$816,AM$6,0)</f>
        <v>76158</v>
      </c>
      <c r="P26" s="88">
        <f>VLOOKUP($X26,'Table 2 Data'!$A$1:$U$816,AN$6,0)</f>
        <v>109156</v>
      </c>
      <c r="Q26" s="88">
        <f>VLOOKUP($X26,'Table 2 Data'!$A$1:$U$816,AO$6,0)</f>
        <v>176831</v>
      </c>
      <c r="R26" s="88">
        <f>VLOOKUP($X26,'Table 2 Data'!$A$1:$U$816,AP$6,0)</f>
        <v>79533</v>
      </c>
      <c r="S26" s="88">
        <f>VLOOKUP($X26,'Table 2 Data'!$A$1:$U$816,AQ$6,0)</f>
        <v>97298</v>
      </c>
      <c r="T26" s="88">
        <f>VLOOKUP($X26,'Table 2 Data'!$A$1:$X$816,AR$6,0)</f>
        <v>189665</v>
      </c>
      <c r="U26" s="88">
        <f>VLOOKUP($X26,'Table 2 Data'!$A$1:$X$816,AS$6,0)</f>
        <v>83968</v>
      </c>
      <c r="V26" s="88">
        <f>VLOOKUP($X26,'Table 2 Data'!$A$1:$X$816,AT$6,0)</f>
        <v>105690</v>
      </c>
      <c r="X26" s="83" t="str">
        <f t="shared" si="0"/>
        <v>Greater London75-79</v>
      </c>
    </row>
    <row r="27" spans="1:24" s="83" customFormat="1" ht="12.75" x14ac:dyDescent="0.2">
      <c r="A27" s="19" t="s">
        <v>90</v>
      </c>
      <c r="B27" s="19">
        <f>VLOOKUP($X27,'Table 2 Data'!$A$1:$U$816,Z$6,0)</f>
        <v>104610</v>
      </c>
      <c r="C27" s="19">
        <f>VLOOKUP($X27,'Table 2 Data'!$A$1:$U$816,AA$6,0)</f>
        <v>32431</v>
      </c>
      <c r="D27" s="19">
        <f>VLOOKUP($X27,'Table 2 Data'!$A$1:$U$816,AB$6,0)</f>
        <v>72179</v>
      </c>
      <c r="E27" s="19">
        <f>VLOOKUP($X27,'Table 2 Data'!$A$1:$U$816,AC$6,0)</f>
        <v>110050</v>
      </c>
      <c r="F27" s="19">
        <f>VLOOKUP($X27,'Table 2 Data'!$A$1:$U$816,AD$6,0)</f>
        <v>30845</v>
      </c>
      <c r="G27" s="19">
        <f>VLOOKUP($X27,'Table 2 Data'!$A$1:$U$816,AE$6,0)</f>
        <v>79230</v>
      </c>
      <c r="H27" s="19">
        <f>VLOOKUP($X27,'Table 2 Data'!$A$1:$U$816,AF$6,0)</f>
        <v>112791</v>
      </c>
      <c r="I27" s="19">
        <f>VLOOKUP($X27,'Table 2 Data'!$A$1:$U$816,AG$6,0)</f>
        <v>32207</v>
      </c>
      <c r="J27" s="19">
        <f>VLOOKUP($X27,'Table 2 Data'!$A$1:$U$816,AH$6,0)</f>
        <v>80584</v>
      </c>
      <c r="K27" s="19">
        <f>VLOOKUP($X27,'Table 2 Data'!$A$1:$U$816,AI$6,0)</f>
        <v>140320</v>
      </c>
      <c r="L27" s="19">
        <f>VLOOKUP($X27,'Table 2 Data'!$A$1:$U$816,AJ$6,0)</f>
        <v>46795</v>
      </c>
      <c r="M27" s="19">
        <f>VLOOKUP($X27,'Table 2 Data'!$A$1:$U$816,AK$6,0)</f>
        <v>93525</v>
      </c>
      <c r="N27" s="19">
        <f>VLOOKUP($X27,'Table 2 Data'!$A$1:$U$816,AL$6,0)</f>
        <v>125239</v>
      </c>
      <c r="O27" s="19">
        <f>VLOOKUP($X27,'Table 2 Data'!$A$1:$U$816,AM$6,0)</f>
        <v>46706</v>
      </c>
      <c r="P27" s="19">
        <f>VLOOKUP($X27,'Table 2 Data'!$A$1:$U$816,AN$6,0)</f>
        <v>78533</v>
      </c>
      <c r="Q27" s="19">
        <f>VLOOKUP($X27,'Table 2 Data'!$A$1:$U$816,AO$6,0)</f>
        <v>131830</v>
      </c>
      <c r="R27" s="19">
        <f>VLOOKUP($X27,'Table 2 Data'!$A$1:$U$816,AP$6,0)</f>
        <v>54234</v>
      </c>
      <c r="S27" s="19">
        <f>VLOOKUP($X27,'Table 2 Data'!$A$1:$U$816,AQ$6,0)</f>
        <v>77596</v>
      </c>
      <c r="T27" s="19">
        <f>VLOOKUP($X27,'Table 2 Data'!$A$1:$X$816,AR$6,0)</f>
        <v>140665</v>
      </c>
      <c r="U27" s="19">
        <f>VLOOKUP($X27,'Table 2 Data'!$A$1:$X$816,AS$6,0)</f>
        <v>59850</v>
      </c>
      <c r="V27" s="19">
        <f>VLOOKUP($X27,'Table 2 Data'!$A$1:$X$816,AT$6,0)</f>
        <v>80812</v>
      </c>
      <c r="X27" s="83" t="str">
        <f t="shared" si="0"/>
        <v>Greater London80-84</v>
      </c>
    </row>
    <row r="28" spans="1:24" s="83" customFormat="1" ht="12.75" x14ac:dyDescent="0.2">
      <c r="A28" s="87" t="s">
        <v>91</v>
      </c>
      <c r="B28" s="88">
        <f>VLOOKUP($X28,'Table 2 Data'!$A$1:$U$816,Z$6,0)</f>
        <v>55424</v>
      </c>
      <c r="C28" s="88">
        <f>VLOOKUP($X28,'Table 2 Data'!$A$1:$U$816,AA$6,0)</f>
        <v>14654</v>
      </c>
      <c r="D28" s="88">
        <f>VLOOKUP($X28,'Table 2 Data'!$A$1:$U$816,AB$6,0)</f>
        <v>40770</v>
      </c>
      <c r="E28" s="88">
        <f>VLOOKUP($X28,'Table 2 Data'!$A$1:$U$816,AC$6,0)</f>
        <v>70745</v>
      </c>
      <c r="F28" s="88">
        <f>VLOOKUP($X28,'Table 2 Data'!$A$1:$U$816,AD$6,0)</f>
        <v>16295</v>
      </c>
      <c r="G28" s="88">
        <f>VLOOKUP($X28,'Table 2 Data'!$A$1:$U$816,AE$6,0)</f>
        <v>54450</v>
      </c>
      <c r="H28" s="88">
        <f>VLOOKUP($X28,'Table 2 Data'!$A$1:$U$816,AF$6,0)</f>
        <v>72845</v>
      </c>
      <c r="I28" s="88">
        <f>VLOOKUP($X28,'Table 2 Data'!$A$1:$U$816,AG$6,0)</f>
        <v>15625</v>
      </c>
      <c r="J28" s="88">
        <f>VLOOKUP($X28,'Table 2 Data'!$A$1:$U$816,AH$6,0)</f>
        <v>57220</v>
      </c>
      <c r="K28" s="88">
        <f>VLOOKUP($X28,'Table 2 Data'!$A$1:$U$816,AI$6,0)</f>
        <v>95798</v>
      </c>
      <c r="L28" s="88">
        <f>VLOOKUP($X28,'Table 2 Data'!$A$1:$U$816,AJ$6,0)</f>
        <v>22959</v>
      </c>
      <c r="M28" s="88">
        <f>VLOOKUP($X28,'Table 2 Data'!$A$1:$U$816,AK$6,0)</f>
        <v>72839</v>
      </c>
      <c r="N28" s="88">
        <f>VLOOKUP($X28,'Table 2 Data'!$A$1:$U$816,AL$6,0)</f>
        <v>112970</v>
      </c>
      <c r="O28" s="88">
        <f>VLOOKUP($X28,'Table 2 Data'!$A$1:$U$816,AM$6,0)</f>
        <v>31829</v>
      </c>
      <c r="P28" s="88">
        <f>VLOOKUP($X28,'Table 2 Data'!$A$1:$U$816,AN$6,0)</f>
        <v>81141</v>
      </c>
      <c r="Q28" s="88">
        <f>VLOOKUP($X28,'Table 2 Data'!$A$1:$U$816,AO$6,0)</f>
        <v>123030</v>
      </c>
      <c r="R28" s="88">
        <f>VLOOKUP($X28,'Table 2 Data'!$A$1:$U$816,AP$6,0)</f>
        <v>40350</v>
      </c>
      <c r="S28" s="88">
        <f>VLOOKUP($X28,'Table 2 Data'!$A$1:$U$816,AQ$6,0)</f>
        <v>82635</v>
      </c>
      <c r="T28" s="88">
        <f>VLOOKUP($X28,'Table 2 Data'!$A$1:$X$816,AR$6,0)</f>
        <v>137609</v>
      </c>
      <c r="U28" s="88">
        <f>VLOOKUP($X28,'Table 2 Data'!$A$1:$X$816,AS$6,0)</f>
        <v>50684</v>
      </c>
      <c r="V28" s="88">
        <f>VLOOKUP($X28,'Table 2 Data'!$A$1:$X$816,AT$6,0)</f>
        <v>86924</v>
      </c>
      <c r="X28" s="83" t="str">
        <f t="shared" si="0"/>
        <v>Greater London85 and over</v>
      </c>
    </row>
    <row r="29" spans="1:24" s="83" customFormat="1" ht="12.75" x14ac:dyDescent="0.2">
      <c r="A29" s="19"/>
      <c r="B29" s="19"/>
      <c r="C29" s="19"/>
      <c r="D29" s="19"/>
      <c r="E29" s="19"/>
      <c r="F29" s="19"/>
      <c r="G29" s="19"/>
      <c r="H29" s="19"/>
      <c r="I29" s="19"/>
      <c r="J29" s="19"/>
      <c r="K29" s="19"/>
      <c r="L29" s="19"/>
      <c r="M29" s="19"/>
      <c r="N29" s="19"/>
      <c r="O29" s="19"/>
      <c r="P29" s="19"/>
      <c r="Q29" s="19"/>
      <c r="R29" s="19"/>
      <c r="S29" s="19"/>
      <c r="T29" s="19"/>
      <c r="U29" s="19"/>
      <c r="V29" s="19"/>
      <c r="X29" s="83" t="str">
        <f t="shared" si="0"/>
        <v>Greater London</v>
      </c>
    </row>
    <row r="30" spans="1:24" s="83" customFormat="1" ht="12.75" x14ac:dyDescent="0.2">
      <c r="A30" s="87" t="s">
        <v>492</v>
      </c>
      <c r="B30" s="88">
        <f>VLOOKUP($X30,'Table 2 Data'!$A$1:$U$816,Z$6,0)</f>
        <v>3911000</v>
      </c>
      <c r="C30" s="88">
        <f>VLOOKUP($X30,'Table 2 Data'!$A$1:$U$816,AA$6,0)</f>
        <v>1772666</v>
      </c>
      <c r="D30" s="88">
        <f>VLOOKUP($X30,'Table 2 Data'!$A$1:$U$816,AB$6,0)</f>
        <v>2138334</v>
      </c>
      <c r="E30" s="88">
        <f>VLOOKUP($X30,'Table 2 Data'!$A$1:$U$816,AC$6,0)</f>
        <v>3764150</v>
      </c>
      <c r="F30" s="88">
        <f>VLOOKUP($X30,'Table 2 Data'!$A$1:$U$816,AD$6,0)</f>
        <v>1735365</v>
      </c>
      <c r="G30" s="88">
        <f>VLOOKUP($X30,'Table 2 Data'!$A$1:$U$816,AE$6,0)</f>
        <v>2028785</v>
      </c>
      <c r="H30" s="88">
        <f>VLOOKUP($X30,'Table 2 Data'!$A$1:$U$816,AF$6,0)</f>
        <v>3577064</v>
      </c>
      <c r="I30" s="88">
        <f>VLOOKUP($X30,'Table 2 Data'!$A$1:$U$816,AG$6,0)</f>
        <v>1671944</v>
      </c>
      <c r="J30" s="88">
        <f>VLOOKUP($X30,'Table 2 Data'!$A$1:$U$816,AH$6,0)</f>
        <v>1905120</v>
      </c>
      <c r="K30" s="88">
        <f>VLOOKUP($X30,'Table 2 Data'!$A$1:$U$816,AI$6,0)</f>
        <v>3994894</v>
      </c>
      <c r="L30" s="88">
        <f>VLOOKUP($X30,'Table 2 Data'!$A$1:$U$816,AJ$6,0)</f>
        <v>1873984</v>
      </c>
      <c r="M30" s="88">
        <f>VLOOKUP($X30,'Table 2 Data'!$A$1:$U$816,AK$6,0)</f>
        <v>2120910</v>
      </c>
      <c r="N30" s="88">
        <f>VLOOKUP($X30,'Table 2 Data'!$A$1:$U$816,AL$6,0)</f>
        <v>4618060</v>
      </c>
      <c r="O30" s="88">
        <f>VLOOKUP($X30,'Table 2 Data'!$A$1:$U$816,AM$6,0)</f>
        <v>2207191</v>
      </c>
      <c r="P30" s="88">
        <f>VLOOKUP($X30,'Table 2 Data'!$A$1:$U$816,AN$6,0)</f>
        <v>2410869</v>
      </c>
      <c r="Q30" s="88" t="str">
        <f>VLOOKUP($X30,'Table 2 Data'!$A$1:$U$816,AO$6,0)</f>
        <v>N/A</v>
      </c>
      <c r="R30" s="88" t="str">
        <f>VLOOKUP($X30,'Table 2 Data'!$A$1:$U$816,AP$6,0)</f>
        <v>N/A</v>
      </c>
      <c r="S30" s="88" t="str">
        <f>VLOOKUP($X30,'Table 2 Data'!$A$1:$U$816,AQ$6,0)</f>
        <v>N/A</v>
      </c>
      <c r="T30" s="88" t="str">
        <f>VLOOKUP($X30,'Table 2 Data'!$A$1:$X$816,AR$6,0)</f>
        <v>N/A</v>
      </c>
      <c r="U30" s="88" t="str">
        <f>VLOOKUP($X30,'Table 2 Data'!$A$1:$X$816,AS$6,0)</f>
        <v>N/A</v>
      </c>
      <c r="V30" s="88" t="str">
        <f>VLOOKUP($X30,'Table 2 Data'!$A$1:$X$816,AT$6,0)</f>
        <v>N/A</v>
      </c>
      <c r="X30" s="83" t="str">
        <f t="shared" si="0"/>
        <v>Greater LondonS.W.D* (all ages)</v>
      </c>
    </row>
    <row r="31" spans="1:24" s="83" customFormat="1" ht="12.75" x14ac:dyDescent="0.2">
      <c r="A31" s="21" t="s">
        <v>493</v>
      </c>
      <c r="B31" s="19">
        <f>VLOOKUP($X31,'Table 2 Data'!$A$1:$U$816,Z$6,0)</f>
        <v>2191047</v>
      </c>
      <c r="C31" s="19">
        <f>VLOOKUP($X31,'Table 2 Data'!$A$1:$U$816,AA$6,0)</f>
        <v>893980</v>
      </c>
      <c r="D31" s="19">
        <f>VLOOKUP($X31,'Table 2 Data'!$A$1:$U$816,AB$6,0)</f>
        <v>1297067</v>
      </c>
      <c r="E31" s="19">
        <f>VLOOKUP($X31,'Table 2 Data'!$A$1:$U$816,AC$6,0)</f>
        <v>2101815</v>
      </c>
      <c r="F31" s="19">
        <f>VLOOKUP($X31,'Table 2 Data'!$A$1:$U$816,AD$6,0)</f>
        <v>885075</v>
      </c>
      <c r="G31" s="19">
        <f>VLOOKUP($X31,'Table 2 Data'!$A$1:$U$816,AE$6,0)</f>
        <v>1216740</v>
      </c>
      <c r="H31" s="19">
        <f>VLOOKUP($X31,'Table 2 Data'!$A$1:$U$816,AF$6,0)</f>
        <v>2256949</v>
      </c>
      <c r="I31" s="19">
        <f>VLOOKUP($X31,'Table 2 Data'!$A$1:$U$816,AG$6,0)</f>
        <v>996573</v>
      </c>
      <c r="J31" s="19">
        <f>VLOOKUP($X31,'Table 2 Data'!$A$1:$U$816,AH$6,0)</f>
        <v>1260376</v>
      </c>
      <c r="K31" s="19">
        <f>VLOOKUP($X31,'Table 2 Data'!$A$1:$U$816,AI$6,0)</f>
        <v>2690847</v>
      </c>
      <c r="L31" s="19">
        <f>VLOOKUP($X31,'Table 2 Data'!$A$1:$U$816,AJ$6,0)</f>
        <v>1207422</v>
      </c>
      <c r="M31" s="19">
        <f>VLOOKUP($X31,'Table 2 Data'!$A$1:$U$816,AK$6,0)</f>
        <v>1483425</v>
      </c>
      <c r="N31" s="19">
        <f>VLOOKUP($X31,'Table 2 Data'!$A$1:$U$816,AL$6,0)</f>
        <v>3169899</v>
      </c>
      <c r="O31" s="19">
        <f>VLOOKUP($X31,'Table 2 Data'!$A$1:$U$816,AM$6,0)</f>
        <v>1468295</v>
      </c>
      <c r="P31" s="19">
        <f>VLOOKUP($X31,'Table 2 Data'!$A$1:$U$816,AN$6,0)</f>
        <v>1701604</v>
      </c>
      <c r="Q31" s="19">
        <f>VLOOKUP($X31,'Table 2 Data'!$A$1:$U$816,AO$6,0)</f>
        <v>3701903</v>
      </c>
      <c r="R31" s="19">
        <f>VLOOKUP($X31,'Table 2 Data'!$A$1:$U$816,AP$6,0)</f>
        <v>1779384</v>
      </c>
      <c r="S31" s="19">
        <f>VLOOKUP($X31,'Table 2 Data'!$A$1:$U$816,AQ$6,0)</f>
        <v>1922519</v>
      </c>
      <c r="T31" s="19">
        <f>VLOOKUP($X31,'Table 2 Data'!$A$1:$X$816,AR$6,0)</f>
        <v>4094862</v>
      </c>
      <c r="U31" s="19">
        <f>VLOOKUP($X31,'Table 2 Data'!$A$1:$X$816,AS$6,0)</f>
        <v>1898695</v>
      </c>
      <c r="V31" s="19">
        <f>VLOOKUP($X31,'Table 2 Data'!$A$1:$X$816,AT$6,0)</f>
        <v>2196167</v>
      </c>
      <c r="X31" s="83" t="str">
        <f t="shared" si="0"/>
        <v>Greater LondonS.W.D* (16+)</v>
      </c>
    </row>
    <row r="32" spans="1:24" s="83" customFormat="1" ht="12.75" x14ac:dyDescent="0.2">
      <c r="A32" s="90" t="s">
        <v>94</v>
      </c>
      <c r="B32" s="88">
        <f>VLOOKUP($X32,'Table 2 Data'!$A$1:$U$816,Z$6,0)</f>
        <v>4086234</v>
      </c>
      <c r="C32" s="88">
        <f>VLOOKUP($X32,'Table 2 Data'!$A$1:$U$816,AA$6,0)</f>
        <v>2040367</v>
      </c>
      <c r="D32" s="88">
        <f>VLOOKUP($X32,'Table 2 Data'!$A$1:$U$816,AB$6,0)</f>
        <v>2045867</v>
      </c>
      <c r="E32" s="88">
        <f>VLOOKUP($X32,'Table 2 Data'!$A$1:$U$816,AC$6,0)</f>
        <v>3688215</v>
      </c>
      <c r="F32" s="88">
        <f>VLOOKUP($X32,'Table 2 Data'!$A$1:$U$816,AD$6,0)</f>
        <v>1842875</v>
      </c>
      <c r="G32" s="88">
        <f>VLOOKUP($X32,'Table 2 Data'!$A$1:$U$816,AE$6,0)</f>
        <v>1845325</v>
      </c>
      <c r="H32" s="88">
        <f>VLOOKUP($X32,'Table 2 Data'!$A$1:$U$816,AF$6,0)</f>
        <v>3031534</v>
      </c>
      <c r="I32" s="88">
        <f>VLOOKUP($X32,'Table 2 Data'!$A$1:$U$816,AG$6,0)</f>
        <v>1510618</v>
      </c>
      <c r="J32" s="88">
        <f>VLOOKUP($X32,'Table 2 Data'!$A$1:$U$816,AH$6,0)</f>
        <v>1520916</v>
      </c>
      <c r="K32" s="88">
        <f>VLOOKUP($X32,'Table 2 Data'!$A$1:$U$816,AI$6,0)</f>
        <v>2684805</v>
      </c>
      <c r="L32" s="88">
        <f>VLOOKUP($X32,'Table 2 Data'!$A$1:$U$816,AJ$6,0)</f>
        <v>1331612</v>
      </c>
      <c r="M32" s="88">
        <f>VLOOKUP($X32,'Table 2 Data'!$A$1:$U$816,AK$6,0)</f>
        <v>1353193</v>
      </c>
      <c r="N32" s="88">
        <f>VLOOKUP($X32,'Table 2 Data'!$A$1:$U$816,AL$6,0)</f>
        <v>2554033</v>
      </c>
      <c r="O32" s="88">
        <f>VLOOKUP($X32,'Table 2 Data'!$A$1:$U$816,AM$6,0)</f>
        <v>1261602</v>
      </c>
      <c r="P32" s="88">
        <f>VLOOKUP($X32,'Table 2 Data'!$A$1:$U$816,AN$6,0)</f>
        <v>1292431</v>
      </c>
      <c r="Q32" s="88">
        <f>VLOOKUP($X32,'Table 2 Data'!$A$1:$U$816,AO$6,0)</f>
        <v>2847270</v>
      </c>
      <c r="R32" s="88">
        <f>VLOOKUP($X32,'Table 2 Data'!$A$1:$U$816,AP$6,0)</f>
        <v>1423634</v>
      </c>
      <c r="S32" s="88">
        <f>VLOOKUP($X32,'Table 2 Data'!$A$1:$U$816,AQ$6,0)</f>
        <v>1423636</v>
      </c>
      <c r="T32" s="88">
        <f>VLOOKUP($X32,'Table 2 Data'!$A$1:$X$816,AR$6,0)</f>
        <v>3009117</v>
      </c>
      <c r="U32" s="88">
        <f>VLOOKUP($X32,'Table 2 Data'!$A$1:$X$816,AS$6,0)</f>
        <v>1503715</v>
      </c>
      <c r="V32" s="88">
        <f>VLOOKUP($X32,'Table 2 Data'!$A$1:$X$816,AT$6,0)</f>
        <v>1505402</v>
      </c>
      <c r="X32" s="83" t="str">
        <f t="shared" si="0"/>
        <v>Greater LondonMarried</v>
      </c>
    </row>
    <row r="33" spans="1:22" s="83" customFormat="1" ht="12.75" x14ac:dyDescent="0.2">
      <c r="B33" s="482">
        <f>B6-B30-B32</f>
        <v>0</v>
      </c>
      <c r="C33" s="482"/>
      <c r="D33" s="482"/>
      <c r="E33" s="482"/>
      <c r="F33" s="482"/>
      <c r="G33" s="482"/>
      <c r="H33" s="482"/>
      <c r="I33" s="482"/>
      <c r="J33" s="482"/>
      <c r="K33" s="482"/>
      <c r="L33" s="482"/>
      <c r="M33" s="482"/>
      <c r="N33" s="482"/>
      <c r="O33" s="482"/>
      <c r="P33" s="482"/>
      <c r="Q33" s="482"/>
      <c r="R33" s="482"/>
      <c r="S33" s="482"/>
    </row>
    <row r="34" spans="1:22" s="83" customFormat="1" ht="12.75" x14ac:dyDescent="0.2"/>
    <row r="35" spans="1:22" s="83" customFormat="1" ht="12.75" x14ac:dyDescent="0.2">
      <c r="A35" s="596" t="s">
        <v>123</v>
      </c>
      <c r="B35" s="598">
        <v>1961</v>
      </c>
      <c r="C35" s="599"/>
      <c r="D35" s="600"/>
      <c r="E35" s="598">
        <v>1971</v>
      </c>
      <c r="F35" s="599"/>
      <c r="G35" s="600"/>
      <c r="H35" s="598">
        <v>1981</v>
      </c>
      <c r="I35" s="599"/>
      <c r="J35" s="600"/>
      <c r="K35" s="598">
        <v>1991</v>
      </c>
      <c r="L35" s="599"/>
      <c r="M35" s="600"/>
      <c r="N35" s="598">
        <v>2001</v>
      </c>
      <c r="O35" s="599"/>
      <c r="P35" s="600"/>
      <c r="Q35" s="598">
        <v>2011</v>
      </c>
      <c r="R35" s="599"/>
      <c r="S35" s="600"/>
      <c r="T35" s="598">
        <v>2021</v>
      </c>
      <c r="U35" s="599"/>
      <c r="V35" s="600"/>
    </row>
    <row r="36" spans="1:22" s="83" customFormat="1" ht="12.75" x14ac:dyDescent="0.2">
      <c r="A36" s="597"/>
      <c r="B36" s="84" t="s">
        <v>70</v>
      </c>
      <c r="C36" s="85" t="s">
        <v>71</v>
      </c>
      <c r="D36" s="86" t="s">
        <v>72</v>
      </c>
      <c r="E36" s="84" t="s">
        <v>70</v>
      </c>
      <c r="F36" s="85" t="s">
        <v>71</v>
      </c>
      <c r="G36" s="86" t="s">
        <v>72</v>
      </c>
      <c r="H36" s="84" t="s">
        <v>70</v>
      </c>
      <c r="I36" s="85" t="s">
        <v>71</v>
      </c>
      <c r="J36" s="86" t="s">
        <v>72</v>
      </c>
      <c r="K36" s="84" t="s">
        <v>70</v>
      </c>
      <c r="L36" s="85" t="s">
        <v>71</v>
      </c>
      <c r="M36" s="86" t="s">
        <v>72</v>
      </c>
      <c r="N36" s="84" t="s">
        <v>70</v>
      </c>
      <c r="O36" s="85" t="s">
        <v>71</v>
      </c>
      <c r="P36" s="86" t="s">
        <v>72</v>
      </c>
      <c r="Q36" s="84" t="s">
        <v>70</v>
      </c>
      <c r="R36" s="85" t="s">
        <v>71</v>
      </c>
      <c r="S36" s="86" t="s">
        <v>72</v>
      </c>
      <c r="T36" s="84" t="s">
        <v>70</v>
      </c>
      <c r="U36" s="85" t="s">
        <v>71</v>
      </c>
      <c r="V36" s="86" t="s">
        <v>72</v>
      </c>
    </row>
    <row r="37" spans="1:22" s="83" customFormat="1" ht="12.75" x14ac:dyDescent="0.2">
      <c r="A37" s="87" t="s">
        <v>73</v>
      </c>
      <c r="B37" s="91">
        <v>1</v>
      </c>
      <c r="C37" s="91">
        <f>C6/B6</f>
        <v>0.47679397651738087</v>
      </c>
      <c r="D37" s="91">
        <f>D6/B6</f>
        <v>0.52320602348261913</v>
      </c>
      <c r="E37" s="91">
        <v>1</v>
      </c>
      <c r="F37" s="91">
        <f>F6/E6</f>
        <v>0.48014889253128706</v>
      </c>
      <c r="G37" s="91">
        <f>G6/E6</f>
        <v>0.51985043653985885</v>
      </c>
      <c r="H37" s="91">
        <v>1</v>
      </c>
      <c r="I37" s="91">
        <f>I6/H6</f>
        <v>0.48157899754229261</v>
      </c>
      <c r="J37" s="91">
        <f>J6/H6</f>
        <v>0.51842100245770739</v>
      </c>
      <c r="K37" s="91">
        <v>1</v>
      </c>
      <c r="L37" s="91">
        <f>L6/K6</f>
        <v>0.47990126501209113</v>
      </c>
      <c r="M37" s="91">
        <f>M6/K6</f>
        <v>0.52009873498790893</v>
      </c>
      <c r="N37" s="91">
        <f t="shared" ref="N37:P43" si="1">N6/$N$6</f>
        <v>1</v>
      </c>
      <c r="O37" s="91">
        <f t="shared" si="1"/>
        <v>0.48365155991467479</v>
      </c>
      <c r="P37" s="91">
        <f t="shared" si="1"/>
        <v>0.51634844008532521</v>
      </c>
      <c r="Q37" s="91">
        <f>Q6/$Q$6</f>
        <v>1</v>
      </c>
      <c r="R37" s="91">
        <f t="shared" ref="R37:S37" si="2">R6/$Q$6</f>
        <v>0.49343260490869706</v>
      </c>
      <c r="S37" s="91">
        <f t="shared" si="2"/>
        <v>0.506567395091303</v>
      </c>
      <c r="T37" s="91">
        <f>T6/$T$6</f>
        <v>1</v>
      </c>
      <c r="U37" s="91">
        <f t="shared" ref="U37:V37" si="3">U6/$T$6</f>
        <v>0.48502655201137312</v>
      </c>
      <c r="V37" s="91">
        <f t="shared" si="3"/>
        <v>0.51497447074960423</v>
      </c>
    </row>
    <row r="38" spans="1:22" s="83" customFormat="1" ht="12.75" x14ac:dyDescent="0.2">
      <c r="A38" s="19"/>
      <c r="B38" s="92"/>
      <c r="C38" s="92"/>
      <c r="D38" s="92"/>
      <c r="E38" s="92"/>
      <c r="F38" s="92"/>
      <c r="G38" s="92"/>
      <c r="H38" s="92"/>
      <c r="I38" s="92"/>
      <c r="J38" s="92"/>
      <c r="K38" s="92"/>
      <c r="L38" s="92"/>
      <c r="M38" s="92"/>
      <c r="N38" s="92"/>
      <c r="O38" s="92"/>
      <c r="P38" s="92"/>
      <c r="Q38" s="92"/>
      <c r="R38" s="92"/>
      <c r="S38" s="92"/>
      <c r="T38" s="92"/>
      <c r="U38" s="92"/>
      <c r="V38" s="92"/>
    </row>
    <row r="39" spans="1:22" s="83" customFormat="1" ht="12.75" x14ac:dyDescent="0.2">
      <c r="A39" s="87" t="s">
        <v>74</v>
      </c>
      <c r="B39" s="91">
        <f t="shared" ref="B39:D43" si="4">B8/$B$6</f>
        <v>6.8710881787377984E-2</v>
      </c>
      <c r="C39" s="91">
        <f t="shared" si="4"/>
        <v>3.5173911379859583E-2</v>
      </c>
      <c r="D39" s="91">
        <f>D8/$B$6</f>
        <v>3.35369704075184E-2</v>
      </c>
      <c r="E39" s="91">
        <f t="shared" ref="E39:G43" si="5">E8/$E$6</f>
        <v>7.1851783764997776E-2</v>
      </c>
      <c r="F39" s="91">
        <f t="shared" si="5"/>
        <v>3.6791054639774945E-2</v>
      </c>
      <c r="G39" s="91">
        <f t="shared" si="5"/>
        <v>3.5060729125222831E-2</v>
      </c>
      <c r="H39" s="91">
        <f t="shared" ref="H39:J43" si="6">H8/$H$6</f>
        <v>5.7880355258407304E-2</v>
      </c>
      <c r="I39" s="91">
        <f t="shared" si="6"/>
        <v>2.9657576387608992E-2</v>
      </c>
      <c r="J39" s="91">
        <f t="shared" si="6"/>
        <v>2.8222778870798316E-2</v>
      </c>
      <c r="K39" s="91">
        <f>K8/$K$6</f>
        <v>6.9121378074071899E-2</v>
      </c>
      <c r="L39" s="91">
        <f t="shared" ref="K39:M43" si="7">L8/$K$6</f>
        <v>3.5256229360035536E-2</v>
      </c>
      <c r="M39" s="91">
        <f t="shared" si="7"/>
        <v>3.3865148714036369E-2</v>
      </c>
      <c r="N39" s="91">
        <f t="shared" si="1"/>
        <v>6.6673303503817782E-2</v>
      </c>
      <c r="O39" s="91">
        <f t="shared" si="1"/>
        <v>3.3984510235578441E-2</v>
      </c>
      <c r="P39" s="91">
        <f t="shared" si="1"/>
        <v>3.2688793268239348E-2</v>
      </c>
      <c r="Q39" s="91">
        <f>Q8/$Q$6</f>
        <v>7.2363502501424953E-2</v>
      </c>
      <c r="R39" s="91">
        <f t="shared" ref="R39:S39" si="8">R8/$Q$6</f>
        <v>3.7012745748960019E-2</v>
      </c>
      <c r="S39" s="91">
        <f t="shared" si="8"/>
        <v>3.5350756752464935E-2</v>
      </c>
      <c r="T39" s="91">
        <f>T8/$T$6</f>
        <v>6.0110503641597278E-2</v>
      </c>
      <c r="U39" s="91">
        <f t="shared" ref="U39:V39" si="9">U8/$T$6</f>
        <v>3.0636464156205148E-2</v>
      </c>
      <c r="V39" s="91">
        <f t="shared" si="9"/>
        <v>2.9473812205174942E-2</v>
      </c>
    </row>
    <row r="40" spans="1:22" s="83" customFormat="1" ht="12.75" x14ac:dyDescent="0.2">
      <c r="A40" s="20" t="s">
        <v>75</v>
      </c>
      <c r="B40" s="93">
        <f t="shared" si="4"/>
        <v>5.9916090988459257E-2</v>
      </c>
      <c r="C40" s="93">
        <f t="shared" si="4"/>
        <v>3.0549437468004561E-2</v>
      </c>
      <c r="D40" s="93">
        <f>D9/$B$6</f>
        <v>2.9366653520454696E-2</v>
      </c>
      <c r="E40" s="93">
        <f t="shared" si="5"/>
        <v>7.365322773807742E-2</v>
      </c>
      <c r="F40" s="93">
        <f t="shared" si="5"/>
        <v>3.7671313296266752E-2</v>
      </c>
      <c r="G40" s="93">
        <f t="shared" si="5"/>
        <v>3.5981243512956645E-2</v>
      </c>
      <c r="H40" s="93">
        <f t="shared" si="6"/>
        <v>5.7086692215202073E-2</v>
      </c>
      <c r="I40" s="93">
        <f t="shared" si="6"/>
        <v>2.9208161852181051E-2</v>
      </c>
      <c r="J40" s="93">
        <f t="shared" si="6"/>
        <v>2.7878530363021022E-2</v>
      </c>
      <c r="K40" s="93">
        <f t="shared" si="7"/>
        <v>6.0449430430922109E-2</v>
      </c>
      <c r="L40" s="93">
        <f t="shared" si="7"/>
        <v>3.0904985389311704E-2</v>
      </c>
      <c r="M40" s="93">
        <f t="shared" si="7"/>
        <v>2.9544445041610409E-2</v>
      </c>
      <c r="N40" s="93">
        <f t="shared" si="1"/>
        <v>6.2992508042633594E-2</v>
      </c>
      <c r="O40" s="93">
        <f t="shared" si="1"/>
        <v>3.216927950300686E-2</v>
      </c>
      <c r="P40" s="93">
        <f t="shared" si="1"/>
        <v>3.0823228539626726E-2</v>
      </c>
      <c r="Q40" s="93">
        <f t="shared" ref="Q40:S40" si="10">Q9/$Q$6</f>
        <v>5.9066856489421685E-2</v>
      </c>
      <c r="R40" s="93">
        <f t="shared" si="10"/>
        <v>3.0077046066273296E-2</v>
      </c>
      <c r="S40" s="93">
        <f t="shared" si="10"/>
        <v>2.8989810423148393E-2</v>
      </c>
      <c r="T40" s="93">
        <f>T9/$T$6</f>
        <v>6.0398808597101498E-2</v>
      </c>
      <c r="U40" s="93">
        <f t="shared" ref="U40:V40" si="11">U9/$T$6</f>
        <v>3.0847039277430734E-2</v>
      </c>
      <c r="V40" s="93">
        <f t="shared" si="11"/>
        <v>2.9552110239996546E-2</v>
      </c>
    </row>
    <row r="41" spans="1:22" s="83" customFormat="1" ht="12.75" x14ac:dyDescent="0.2">
      <c r="A41" s="89" t="s">
        <v>76</v>
      </c>
      <c r="B41" s="91">
        <f t="shared" si="4"/>
        <v>7.3029124819906477E-2</v>
      </c>
      <c r="C41" s="91">
        <f t="shared" si="4"/>
        <v>3.7341160706314207E-2</v>
      </c>
      <c r="D41" s="91">
        <f t="shared" si="4"/>
        <v>3.5687964113592277E-2</v>
      </c>
      <c r="E41" s="91">
        <f t="shared" si="5"/>
        <v>6.5329684374939204E-2</v>
      </c>
      <c r="F41" s="91">
        <f t="shared" si="5"/>
        <v>3.3386761634409526E-2</v>
      </c>
      <c r="G41" s="91">
        <f t="shared" si="5"/>
        <v>3.1942922740529671E-2</v>
      </c>
      <c r="H41" s="91">
        <f t="shared" si="6"/>
        <v>6.9512625824721064E-2</v>
      </c>
      <c r="I41" s="91">
        <f t="shared" si="6"/>
        <v>3.555913069610226E-2</v>
      </c>
      <c r="J41" s="91">
        <f t="shared" si="6"/>
        <v>3.395349512861881E-2</v>
      </c>
      <c r="K41" s="91">
        <f t="shared" si="7"/>
        <v>5.5219254640066863E-2</v>
      </c>
      <c r="L41" s="91">
        <f t="shared" si="7"/>
        <v>2.8282262419309614E-2</v>
      </c>
      <c r="M41" s="91">
        <f t="shared" si="7"/>
        <v>2.6936992220757253E-2</v>
      </c>
      <c r="N41" s="91">
        <f t="shared" si="1"/>
        <v>6.070781868216675E-2</v>
      </c>
      <c r="O41" s="91">
        <f t="shared" si="1"/>
        <v>3.0967259060154146E-2</v>
      </c>
      <c r="P41" s="91">
        <f t="shared" si="1"/>
        <v>2.9740559622012604E-2</v>
      </c>
      <c r="Q41" s="91">
        <f t="shared" ref="Q41:S41" si="12">Q10/$Q$6</f>
        <v>5.5892867345139881E-2</v>
      </c>
      <c r="R41" s="91">
        <f t="shared" si="12"/>
        <v>2.8538008776916788E-2</v>
      </c>
      <c r="S41" s="91">
        <f t="shared" si="12"/>
        <v>2.7354858568223089E-2</v>
      </c>
      <c r="T41" s="91">
        <f t="shared" ref="T41:V41" si="13">T10/$T$6</f>
        <v>6.0847687026049722E-2</v>
      </c>
      <c r="U41" s="91">
        <f t="shared" si="13"/>
        <v>3.1100797639922226E-2</v>
      </c>
      <c r="V41" s="91">
        <f t="shared" si="13"/>
        <v>2.9747003026236091E-2</v>
      </c>
    </row>
    <row r="42" spans="1:22" s="83" customFormat="1" ht="12.75" x14ac:dyDescent="0.2">
      <c r="A42" s="19" t="s">
        <v>77</v>
      </c>
      <c r="B42" s="93">
        <f t="shared" si="4"/>
        <v>6.8433535895035702E-2</v>
      </c>
      <c r="C42" s="93">
        <f t="shared" si="4"/>
        <v>3.3680520039803763E-2</v>
      </c>
      <c r="D42" s="93">
        <f t="shared" si="4"/>
        <v>3.4753015855231946E-2</v>
      </c>
      <c r="E42" s="93">
        <f t="shared" si="5"/>
        <v>6.4639969512992876E-2</v>
      </c>
      <c r="F42" s="93">
        <f t="shared" si="5"/>
        <v>3.2167012977776827E-2</v>
      </c>
      <c r="G42" s="93">
        <f t="shared" si="5"/>
        <v>3.2474969321778152E-2</v>
      </c>
      <c r="H42" s="93">
        <f t="shared" si="6"/>
        <v>7.9946306311868262E-2</v>
      </c>
      <c r="I42" s="93">
        <f t="shared" si="6"/>
        <v>4.0181896371968756E-2</v>
      </c>
      <c r="J42" s="93">
        <f t="shared" si="6"/>
        <v>3.9764409939899506E-2</v>
      </c>
      <c r="K42" s="93">
        <f t="shared" si="7"/>
        <v>5.7290306045227488E-2</v>
      </c>
      <c r="L42" s="93">
        <f t="shared" si="7"/>
        <v>2.8894266044023838E-2</v>
      </c>
      <c r="M42" s="93">
        <f t="shared" si="7"/>
        <v>2.8396040001203646E-2</v>
      </c>
      <c r="N42" s="93">
        <f t="shared" si="1"/>
        <v>5.8114990453969423E-2</v>
      </c>
      <c r="O42" s="93">
        <f t="shared" si="1"/>
        <v>2.956515749730448E-2</v>
      </c>
      <c r="P42" s="93">
        <f t="shared" si="1"/>
        <v>2.8549832956664939E-2</v>
      </c>
      <c r="Q42" s="93">
        <f t="shared" ref="Q42:S42" si="14">Q11/$Q$6</f>
        <v>5.770276541022256E-2</v>
      </c>
      <c r="R42" s="93">
        <f t="shared" si="14"/>
        <v>2.9348878343995875E-2</v>
      </c>
      <c r="S42" s="93">
        <f t="shared" si="14"/>
        <v>2.8353887066226682E-2</v>
      </c>
      <c r="T42" s="93">
        <f t="shared" ref="T42:V42" si="15">T11/$T$6</f>
        <v>5.561387818462199E-2</v>
      </c>
      <c r="U42" s="93">
        <f t="shared" si="15"/>
        <v>2.8310364773384576E-2</v>
      </c>
      <c r="V42" s="93">
        <f t="shared" si="15"/>
        <v>2.7303172490911631E-2</v>
      </c>
    </row>
    <row r="43" spans="1:22" s="83" customFormat="1" ht="12.75" x14ac:dyDescent="0.2">
      <c r="A43" s="87" t="s">
        <v>78</v>
      </c>
      <c r="B43" s="91">
        <f t="shared" si="4"/>
        <v>6.9867531699084953E-2</v>
      </c>
      <c r="C43" s="91">
        <f t="shared" si="4"/>
        <v>3.3612496520672025E-2</v>
      </c>
      <c r="D43" s="91">
        <f t="shared" si="4"/>
        <v>3.6255035178412935E-2</v>
      </c>
      <c r="E43" s="91">
        <f t="shared" si="5"/>
        <v>8.8389509088066795E-2</v>
      </c>
      <c r="F43" s="91">
        <f t="shared" si="5"/>
        <v>4.3246732073284215E-2</v>
      </c>
      <c r="G43" s="91">
        <f t="shared" si="5"/>
        <v>4.5144789801344676E-2</v>
      </c>
      <c r="H43" s="91">
        <f t="shared" si="6"/>
        <v>8.6512298069878063E-2</v>
      </c>
      <c r="I43" s="91">
        <f t="shared" si="6"/>
        <v>4.2373284015762493E-2</v>
      </c>
      <c r="J43" s="91">
        <f t="shared" si="6"/>
        <v>4.4139014054115563E-2</v>
      </c>
      <c r="K43" s="91">
        <f t="shared" si="7"/>
        <v>8.6889543974960542E-2</v>
      </c>
      <c r="L43" s="91">
        <f t="shared" si="7"/>
        <v>4.0999302513481523E-2</v>
      </c>
      <c r="M43" s="91">
        <f t="shared" si="7"/>
        <v>4.5890241461479027E-2</v>
      </c>
      <c r="N43" s="91">
        <f t="shared" si="1"/>
        <v>7.4037543583872545E-2</v>
      </c>
      <c r="O43" s="91">
        <f t="shared" si="1"/>
        <v>3.5418401690664549E-2</v>
      </c>
      <c r="P43" s="91">
        <f t="shared" si="1"/>
        <v>3.8619141893207989E-2</v>
      </c>
      <c r="Q43" s="91">
        <f t="shared" ref="Q43:S43" si="16">Q12/$Q$6</f>
        <v>7.7070778954729427E-2</v>
      </c>
      <c r="R43" s="91">
        <f t="shared" si="16"/>
        <v>3.7974705224811382E-2</v>
      </c>
      <c r="S43" s="91">
        <f t="shared" si="16"/>
        <v>3.9096073729918038E-2</v>
      </c>
      <c r="T43" s="91">
        <f t="shared" ref="T43:V45" si="17">T12/$T$6</f>
        <v>6.6954933742134681E-2</v>
      </c>
      <c r="U43" s="91">
        <f t="shared" si="17"/>
        <v>3.2357884521194445E-2</v>
      </c>
      <c r="V43" s="91">
        <f t="shared" si="17"/>
        <v>3.459716286104883E-2</v>
      </c>
    </row>
    <row r="44" spans="1:22" s="83" customFormat="1" ht="12.75" x14ac:dyDescent="0.2">
      <c r="A44" s="19"/>
      <c r="B44" s="92"/>
      <c r="C44" s="92"/>
      <c r="D44" s="92"/>
      <c r="E44" s="92"/>
      <c r="F44" s="92"/>
      <c r="G44" s="92"/>
      <c r="H44" s="92"/>
      <c r="I44" s="92"/>
      <c r="J44" s="92"/>
      <c r="K44" s="92"/>
      <c r="L44" s="92"/>
      <c r="M44" s="92"/>
      <c r="N44" s="92"/>
      <c r="O44" s="92"/>
      <c r="P44" s="92"/>
      <c r="Q44" s="92"/>
      <c r="R44" s="92"/>
      <c r="S44" s="92"/>
      <c r="T44" s="92"/>
      <c r="U44" s="92"/>
      <c r="V44" s="92"/>
    </row>
    <row r="45" spans="1:22" s="83" customFormat="1" ht="12.75" x14ac:dyDescent="0.2">
      <c r="A45" s="87" t="s">
        <v>79</v>
      </c>
      <c r="B45" s="91">
        <f t="shared" ref="B45:D49" si="18">B14/$B$6</f>
        <v>6.5991566584146469E-2</v>
      </c>
      <c r="C45" s="91">
        <f t="shared" si="18"/>
        <v>3.3807563965240983E-2</v>
      </c>
      <c r="D45" s="91">
        <f t="shared" si="18"/>
        <v>3.2184002618905486E-2</v>
      </c>
      <c r="E45" s="91">
        <f t="shared" ref="E45:G49" si="19">E14/$E$6</f>
        <v>7.1145966610554653E-2</v>
      </c>
      <c r="F45" s="91">
        <f t="shared" si="19"/>
        <v>3.5671945311247247E-2</v>
      </c>
      <c r="G45" s="91">
        <f t="shared" si="19"/>
        <v>3.5476034085869503E-2</v>
      </c>
      <c r="H45" s="91">
        <f t="shared" ref="H45:J49" si="20">H14/$H$6</f>
        <v>7.8302841238035659E-2</v>
      </c>
      <c r="I45" s="91">
        <f t="shared" si="20"/>
        <v>3.921845450426853E-2</v>
      </c>
      <c r="J45" s="91">
        <f t="shared" si="20"/>
        <v>3.9084386733767129E-2</v>
      </c>
      <c r="K45" s="91">
        <f t="shared" ref="K45:M49" si="21">K14/$K$6</f>
        <v>0.10373416526702775</v>
      </c>
      <c r="L45" s="91">
        <f t="shared" si="21"/>
        <v>4.9935783034534942E-2</v>
      </c>
      <c r="M45" s="91">
        <f t="shared" si="21"/>
        <v>5.3798382232492808E-2</v>
      </c>
      <c r="N45" s="91">
        <f t="shared" ref="N45:P49" si="22">N14/$N$6</f>
        <v>9.6506444215501447E-2</v>
      </c>
      <c r="O45" s="91">
        <f t="shared" si="22"/>
        <v>4.6257081791070416E-2</v>
      </c>
      <c r="P45" s="91">
        <f t="shared" si="22"/>
        <v>5.0249362424431031E-2</v>
      </c>
      <c r="Q45" s="91">
        <f t="shared" ref="Q45:S45" si="23">Q14/$Q$6</f>
        <v>0.10190506635660815</v>
      </c>
      <c r="R45" s="91">
        <f t="shared" si="23"/>
        <v>5.0427082847796428E-2</v>
      </c>
      <c r="S45" s="91">
        <f t="shared" si="23"/>
        <v>5.147798350881172E-2</v>
      </c>
      <c r="T45" s="91">
        <f t="shared" si="17"/>
        <v>8.9383513774885764E-2</v>
      </c>
      <c r="U45" s="91">
        <f t="shared" si="17"/>
        <v>4.2540038251260556E-2</v>
      </c>
      <c r="V45" s="91">
        <f t="shared" si="17"/>
        <v>4.6844271004385374E-2</v>
      </c>
    </row>
    <row r="46" spans="1:22" s="83" customFormat="1" ht="12.75" x14ac:dyDescent="0.2">
      <c r="A46" s="19" t="s">
        <v>80</v>
      </c>
      <c r="B46" s="93">
        <f t="shared" si="18"/>
        <v>6.5028733684671478E-2</v>
      </c>
      <c r="C46" s="93">
        <f t="shared" si="18"/>
        <v>3.2655165523479746E-2</v>
      </c>
      <c r="D46" s="93">
        <f t="shared" si="18"/>
        <v>3.2373568161191732E-2</v>
      </c>
      <c r="E46" s="93">
        <f t="shared" si="19"/>
        <v>6.0372862001340517E-2</v>
      </c>
      <c r="F46" s="93">
        <f t="shared" si="19"/>
        <v>3.0864740072098013E-2</v>
      </c>
      <c r="G46" s="93">
        <f t="shared" si="19"/>
        <v>2.9507451000388468E-2</v>
      </c>
      <c r="H46" s="93">
        <f t="shared" si="20"/>
        <v>7.6996361406761318E-2</v>
      </c>
      <c r="I46" s="93">
        <f t="shared" si="20"/>
        <v>3.8543727429025038E-2</v>
      </c>
      <c r="J46" s="93">
        <f t="shared" si="20"/>
        <v>3.8452633977736274E-2</v>
      </c>
      <c r="K46" s="93">
        <f t="shared" si="21"/>
        <v>8.53006999267482E-2</v>
      </c>
      <c r="L46" s="93">
        <f t="shared" si="21"/>
        <v>4.2148755505300464E-2</v>
      </c>
      <c r="M46" s="93">
        <f t="shared" si="21"/>
        <v>4.3151944421447735E-2</v>
      </c>
      <c r="N46" s="93">
        <f t="shared" si="22"/>
        <v>9.7043526079075126E-2</v>
      </c>
      <c r="O46" s="93">
        <f t="shared" si="22"/>
        <v>4.7557539356374592E-2</v>
      </c>
      <c r="P46" s="93">
        <f t="shared" si="22"/>
        <v>4.9485986722700534E-2</v>
      </c>
      <c r="Q46" s="93">
        <f t="shared" ref="Q46:S46" si="24">Q15/$Q$6</f>
        <v>9.7491283580343924E-2</v>
      </c>
      <c r="R46" s="93">
        <f t="shared" si="24"/>
        <v>4.9330549364131698E-2</v>
      </c>
      <c r="S46" s="93">
        <f t="shared" si="24"/>
        <v>4.8160734216212225E-2</v>
      </c>
      <c r="T46" s="93">
        <f>T15/$T$6</f>
        <v>9.1860072661485437E-2</v>
      </c>
      <c r="U46" s="93">
        <f t="shared" ref="U46:V46" si="25">U15/$T$6</f>
        <v>4.3855536148350346E-2</v>
      </c>
      <c r="V46" s="93">
        <f t="shared" si="25"/>
        <v>4.8004877433460873E-2</v>
      </c>
    </row>
    <row r="47" spans="1:22" s="83" customFormat="1" ht="12.75" x14ac:dyDescent="0.2">
      <c r="A47" s="87" t="s">
        <v>81</v>
      </c>
      <c r="B47" s="91">
        <f t="shared" si="18"/>
        <v>7.043885423385135E-2</v>
      </c>
      <c r="C47" s="91">
        <f t="shared" si="18"/>
        <v>3.4614342909060805E-2</v>
      </c>
      <c r="D47" s="91">
        <f t="shared" si="18"/>
        <v>3.5824511324790545E-2</v>
      </c>
      <c r="E47" s="91">
        <f t="shared" si="19"/>
        <v>5.6513679232940463E-2</v>
      </c>
      <c r="F47" s="91">
        <f t="shared" si="19"/>
        <v>2.8716425881483102E-2</v>
      </c>
      <c r="G47" s="91">
        <f t="shared" si="19"/>
        <v>2.779792428031139E-2</v>
      </c>
      <c r="H47" s="91">
        <f t="shared" si="20"/>
        <v>6.0900814363349078E-2</v>
      </c>
      <c r="I47" s="91">
        <f t="shared" si="20"/>
        <v>3.0118188456916276E-2</v>
      </c>
      <c r="J47" s="91">
        <f t="shared" si="20"/>
        <v>3.0782625906432801E-2</v>
      </c>
      <c r="K47" s="91">
        <f t="shared" si="21"/>
        <v>6.8624798812042281E-2</v>
      </c>
      <c r="L47" s="91">
        <f t="shared" si="21"/>
        <v>3.3945840972774373E-2</v>
      </c>
      <c r="M47" s="91">
        <f t="shared" si="21"/>
        <v>3.4678957839267908E-2</v>
      </c>
      <c r="N47" s="91">
        <f t="shared" si="22"/>
        <v>8.8391795363444214E-2</v>
      </c>
      <c r="O47" s="91">
        <f t="shared" si="22"/>
        <v>4.3367269043295742E-2</v>
      </c>
      <c r="P47" s="91">
        <f t="shared" si="22"/>
        <v>4.5024526320148472E-2</v>
      </c>
      <c r="Q47" s="91">
        <f t="shared" ref="Q47:S47" si="26">Q16/$Q$6</f>
        <v>8.1239392356759116E-2</v>
      </c>
      <c r="R47" s="91">
        <f t="shared" si="26"/>
        <v>4.1138540148503641E-2</v>
      </c>
      <c r="S47" s="91">
        <f t="shared" si="26"/>
        <v>4.0100852208255482E-2</v>
      </c>
      <c r="T47" s="91">
        <f t="shared" ref="T47:V47" si="27">T16/$T$6</f>
        <v>8.3605937013833412E-2</v>
      </c>
      <c r="U47" s="91">
        <f t="shared" si="27"/>
        <v>4.0112458251465102E-2</v>
      </c>
      <c r="V47" s="91">
        <f t="shared" si="27"/>
        <v>4.3492796921716738E-2</v>
      </c>
    </row>
    <row r="48" spans="1:22" s="83" customFormat="1" ht="12.75" x14ac:dyDescent="0.2">
      <c r="A48" s="19" t="s">
        <v>82</v>
      </c>
      <c r="B48" s="93">
        <f t="shared" si="18"/>
        <v>6.7417809707706444E-2</v>
      </c>
      <c r="C48" s="93">
        <f t="shared" si="18"/>
        <v>3.2621153763913877E-2</v>
      </c>
      <c r="D48" s="93">
        <f t="shared" si="18"/>
        <v>3.4796655943792568E-2</v>
      </c>
      <c r="E48" s="93">
        <f t="shared" si="19"/>
        <v>5.9740847020841065E-2</v>
      </c>
      <c r="F48" s="93">
        <f t="shared" si="19"/>
        <v>2.9550390447046604E-2</v>
      </c>
      <c r="G48" s="93">
        <f t="shared" si="19"/>
        <v>3.0189785644940424E-2</v>
      </c>
      <c r="H48" s="93">
        <f t="shared" si="20"/>
        <v>5.6505933633729875E-2</v>
      </c>
      <c r="I48" s="93">
        <f t="shared" si="20"/>
        <v>2.8056934314963627E-2</v>
      </c>
      <c r="J48" s="93">
        <f t="shared" si="20"/>
        <v>2.8448999318766249E-2</v>
      </c>
      <c r="K48" s="93">
        <f t="shared" si="21"/>
        <v>6.8245140986143232E-2</v>
      </c>
      <c r="L48" s="93">
        <f t="shared" si="21"/>
        <v>3.3531301335584136E-2</v>
      </c>
      <c r="M48" s="93">
        <f t="shared" si="21"/>
        <v>3.4713839650559103E-2</v>
      </c>
      <c r="N48" s="93">
        <f t="shared" si="22"/>
        <v>7.1245191953085929E-2</v>
      </c>
      <c r="O48" s="93">
        <f t="shared" si="22"/>
        <v>3.5225292038263321E-2</v>
      </c>
      <c r="P48" s="93">
        <f t="shared" si="22"/>
        <v>3.6019899914822608E-2</v>
      </c>
      <c r="Q48" s="93">
        <f t="shared" ref="Q48:S48" si="28">Q17/$Q$6</f>
        <v>7.4629851133009156E-2</v>
      </c>
      <c r="R48" s="93">
        <f t="shared" si="28"/>
        <v>3.7275287404203189E-2</v>
      </c>
      <c r="S48" s="93">
        <f t="shared" si="28"/>
        <v>3.7354563728805967E-2</v>
      </c>
      <c r="T48" s="93">
        <f t="shared" ref="T48:V48" si="29">T17/$T$6</f>
        <v>7.58298853030384E-2</v>
      </c>
      <c r="U48" s="93">
        <f t="shared" si="29"/>
        <v>3.683769124209775E-2</v>
      </c>
      <c r="V48" s="93">
        <f t="shared" si="29"/>
        <v>3.8993216821917996E-2</v>
      </c>
    </row>
    <row r="49" spans="1:22" s="83" customFormat="1" ht="12.75" x14ac:dyDescent="0.2">
      <c r="A49" s="87" t="s">
        <v>83</v>
      </c>
      <c r="B49" s="91">
        <f t="shared" si="18"/>
        <v>7.573856160767585E-2</v>
      </c>
      <c r="C49" s="91">
        <f t="shared" si="18"/>
        <v>3.6506497121379718E-2</v>
      </c>
      <c r="D49" s="91">
        <f t="shared" si="18"/>
        <v>3.9232064486296139E-2</v>
      </c>
      <c r="E49" s="91">
        <f t="shared" si="19"/>
        <v>6.5117670857064644E-2</v>
      </c>
      <c r="F49" s="91">
        <f t="shared" si="19"/>
        <v>3.1712123214742184E-2</v>
      </c>
      <c r="G49" s="91">
        <f t="shared" si="19"/>
        <v>3.3406218571176496E-2</v>
      </c>
      <c r="H49" s="91">
        <f t="shared" si="20"/>
        <v>5.5019385352233559E-2</v>
      </c>
      <c r="I49" s="91">
        <f t="shared" si="20"/>
        <v>2.7475570461389844E-2</v>
      </c>
      <c r="J49" s="91">
        <f t="shared" si="20"/>
        <v>2.7543814890843715E-2</v>
      </c>
      <c r="K49" s="91">
        <f t="shared" si="21"/>
        <v>5.5773022107732696E-2</v>
      </c>
      <c r="L49" s="91">
        <f t="shared" si="21"/>
        <v>2.7233861885093923E-2</v>
      </c>
      <c r="M49" s="91">
        <f t="shared" si="21"/>
        <v>2.8539160222638773E-2</v>
      </c>
      <c r="N49" s="91">
        <f t="shared" si="22"/>
        <v>5.8215100728643852E-2</v>
      </c>
      <c r="O49" s="91">
        <f t="shared" si="22"/>
        <v>2.8386282326869527E-2</v>
      </c>
      <c r="P49" s="91">
        <f t="shared" si="22"/>
        <v>2.9828818401774322E-2</v>
      </c>
      <c r="Q49" s="91">
        <f t="shared" ref="Q49:S49" si="30">Q18/$Q$6</f>
        <v>6.8101298993961418E-2</v>
      </c>
      <c r="R49" s="91">
        <f t="shared" si="30"/>
        <v>3.3490209924441586E-2</v>
      </c>
      <c r="S49" s="91">
        <f t="shared" si="30"/>
        <v>3.4611089069519832E-2</v>
      </c>
      <c r="T49" s="91">
        <f t="shared" ref="T49:V52" si="31">T18/$T$6</f>
        <v>6.7498588021650707E-2</v>
      </c>
      <c r="U49" s="91">
        <f t="shared" si="31"/>
        <v>3.3270187312990994E-2</v>
      </c>
      <c r="V49" s="91">
        <f t="shared" si="31"/>
        <v>3.4228968909202691E-2</v>
      </c>
    </row>
    <row r="50" spans="1:22" s="83" customFormat="1" ht="12.75" x14ac:dyDescent="0.2">
      <c r="A50" s="19"/>
      <c r="B50" s="92"/>
      <c r="C50" s="92"/>
      <c r="D50" s="92"/>
      <c r="E50" s="92"/>
      <c r="F50" s="92"/>
      <c r="G50" s="92"/>
      <c r="H50" s="92"/>
      <c r="I50" s="92"/>
      <c r="J50" s="92"/>
      <c r="K50" s="92"/>
      <c r="L50" s="92"/>
      <c r="M50" s="92"/>
      <c r="N50" s="92"/>
      <c r="O50" s="92"/>
      <c r="P50" s="92"/>
      <c r="Q50" s="92"/>
      <c r="R50" s="92"/>
      <c r="S50" s="92"/>
      <c r="T50" s="92"/>
      <c r="U50" s="92"/>
      <c r="V50" s="92"/>
    </row>
    <row r="51" spans="1:22" s="83" customFormat="1" ht="12.75" x14ac:dyDescent="0.2">
      <c r="A51" s="87" t="s">
        <v>84</v>
      </c>
      <c r="B51" s="91">
        <f t="shared" ref="B51:D55" si="32">B20/$B$6</f>
        <v>7.6579352311061555E-2</v>
      </c>
      <c r="C51" s="91">
        <f t="shared" si="32"/>
        <v>3.7161598622723807E-2</v>
      </c>
      <c r="D51" s="91">
        <f t="shared" si="32"/>
        <v>3.9417753688337741E-2</v>
      </c>
      <c r="E51" s="91">
        <f t="shared" ref="E51:G55" si="33">E20/$E$6</f>
        <v>6.2247437219509809E-2</v>
      </c>
      <c r="F51" s="91">
        <f t="shared" si="33"/>
        <v>2.9944225684364206E-2</v>
      </c>
      <c r="G51" s="91">
        <f t="shared" si="33"/>
        <v>3.2304553392853666E-2</v>
      </c>
      <c r="H51" s="91">
        <f t="shared" ref="H51:J55" si="34">H20/$H$6</f>
        <v>5.7628410746121947E-2</v>
      </c>
      <c r="I51" s="91">
        <f t="shared" si="34"/>
        <v>2.8260759695172864E-2</v>
      </c>
      <c r="J51" s="91">
        <f t="shared" si="34"/>
        <v>2.9367651050949083E-2</v>
      </c>
      <c r="K51" s="91">
        <f t="shared" ref="K51:M55" si="35">K20/$K$6</f>
        <v>5.1156197307693059E-2</v>
      </c>
      <c r="L51" s="91">
        <f t="shared" si="35"/>
        <v>2.5374346957849448E-2</v>
      </c>
      <c r="M51" s="91">
        <f t="shared" si="35"/>
        <v>2.5781850349843607E-2</v>
      </c>
      <c r="N51" s="91">
        <f t="shared" ref="N51:P55" si="36">N20/$N$6</f>
        <v>5.7279669206651174E-2</v>
      </c>
      <c r="O51" s="91">
        <f t="shared" si="36"/>
        <v>2.7817410571059402E-2</v>
      </c>
      <c r="P51" s="91">
        <f t="shared" si="36"/>
        <v>2.9462258635591768E-2</v>
      </c>
      <c r="Q51" s="91">
        <f t="shared" ref="Q51:S51" si="37">Q20/$Q$6</f>
        <v>5.643422187657092E-2</v>
      </c>
      <c r="R51" s="91">
        <f t="shared" si="37"/>
        <v>2.7903798180094523E-2</v>
      </c>
      <c r="S51" s="91">
        <f t="shared" si="37"/>
        <v>2.85304236964764E-2</v>
      </c>
      <c r="T51" s="91">
        <f t="shared" si="31"/>
        <v>6.5205330630213956E-2</v>
      </c>
      <c r="U51" s="91">
        <f t="shared" si="31"/>
        <v>3.1813662041135449E-2</v>
      </c>
      <c r="V51" s="91">
        <f t="shared" si="31"/>
        <v>3.3392350429730072E-2</v>
      </c>
    </row>
    <row r="52" spans="1:22" s="83" customFormat="1" ht="12.75" x14ac:dyDescent="0.2">
      <c r="A52" s="19" t="s">
        <v>85</v>
      </c>
      <c r="B52" s="93">
        <f t="shared" si="32"/>
        <v>6.8061032101849217E-2</v>
      </c>
      <c r="C52" s="93">
        <f t="shared" si="32"/>
        <v>3.2656540999050424E-2</v>
      </c>
      <c r="D52" s="93">
        <f t="shared" si="32"/>
        <v>3.5404491102798794E-2</v>
      </c>
      <c r="E52" s="93">
        <f t="shared" si="33"/>
        <v>6.6933875264933038E-2</v>
      </c>
      <c r="F52" s="93">
        <f t="shared" si="33"/>
        <v>3.2058993432277451E-2</v>
      </c>
      <c r="G52" s="93">
        <f t="shared" si="33"/>
        <v>3.4874881832655587E-2</v>
      </c>
      <c r="H52" s="93">
        <f t="shared" si="34"/>
        <v>5.9893641586309228E-2</v>
      </c>
      <c r="I52" s="93">
        <f t="shared" si="34"/>
        <v>2.9105265594911358E-2</v>
      </c>
      <c r="J52" s="93">
        <f t="shared" si="34"/>
        <v>3.0788375991397873E-2</v>
      </c>
      <c r="K52" s="93">
        <f t="shared" si="35"/>
        <v>4.788479241355037E-2</v>
      </c>
      <c r="L52" s="93">
        <f t="shared" si="35"/>
        <v>2.3920538934463963E-2</v>
      </c>
      <c r="M52" s="93">
        <f t="shared" si="35"/>
        <v>2.3964253479086407E-2</v>
      </c>
      <c r="N52" s="93">
        <f t="shared" si="36"/>
        <v>4.5039863548859041E-2</v>
      </c>
      <c r="O52" s="93">
        <f t="shared" si="36"/>
        <v>2.1704130636379264E-2</v>
      </c>
      <c r="P52" s="93">
        <f t="shared" si="36"/>
        <v>2.3335732912479777E-2</v>
      </c>
      <c r="Q52" s="93">
        <f t="shared" ref="Q52:S52" si="38">Q21/$Q$6</f>
        <v>4.5502652881884029E-2</v>
      </c>
      <c r="R52" s="93">
        <f t="shared" si="38"/>
        <v>2.2209971909510969E-2</v>
      </c>
      <c r="S52" s="93">
        <f t="shared" si="38"/>
        <v>2.3292680972373057E-2</v>
      </c>
      <c r="T52" s="93">
        <f t="shared" si="31"/>
        <v>5.813975687835167E-2</v>
      </c>
      <c r="U52" s="93">
        <f t="shared" si="31"/>
        <v>2.8147518497768677E-2</v>
      </c>
      <c r="V52" s="93">
        <f t="shared" si="31"/>
        <v>2.9992011100365808E-2</v>
      </c>
    </row>
    <row r="53" spans="1:22" s="83" customFormat="1" ht="12.75" x14ac:dyDescent="0.2">
      <c r="A53" s="87" t="s">
        <v>86</v>
      </c>
      <c r="B53" s="91">
        <f t="shared" si="32"/>
        <v>5.4355043256205833E-2</v>
      </c>
      <c r="C53" s="91">
        <f t="shared" si="32"/>
        <v>2.4197991455545756E-2</v>
      </c>
      <c r="D53" s="91">
        <f t="shared" si="32"/>
        <v>3.0157051800660077E-2</v>
      </c>
      <c r="E53" s="91">
        <f t="shared" si="33"/>
        <v>6.2737215282954187E-2</v>
      </c>
      <c r="F53" s="91">
        <f t="shared" si="33"/>
        <v>2.9877132798960867E-2</v>
      </c>
      <c r="G53" s="91">
        <f t="shared" si="33"/>
        <v>3.285874062628525E-2</v>
      </c>
      <c r="H53" s="91">
        <f t="shared" si="34"/>
        <v>5.2684094266287645E-2</v>
      </c>
      <c r="I53" s="91">
        <f t="shared" si="34"/>
        <v>2.5026488220345675E-2</v>
      </c>
      <c r="J53" s="91">
        <f t="shared" si="34"/>
        <v>2.7657606045941967E-2</v>
      </c>
      <c r="K53" s="91">
        <f t="shared" si="35"/>
        <v>4.6007911434332596E-2</v>
      </c>
      <c r="L53" s="91">
        <f t="shared" si="35"/>
        <v>2.2405800021827332E-2</v>
      </c>
      <c r="M53" s="91">
        <f t="shared" si="35"/>
        <v>2.3602111412505265E-2</v>
      </c>
      <c r="N53" s="91">
        <f t="shared" si="36"/>
        <v>3.9438428765056106E-2</v>
      </c>
      <c r="O53" s="91">
        <f t="shared" si="36"/>
        <v>1.9141976865603073E-2</v>
      </c>
      <c r="P53" s="91">
        <f t="shared" si="36"/>
        <v>2.0296451899453033E-2</v>
      </c>
      <c r="Q53" s="91">
        <f t="shared" ref="Q53:S53" si="39">Q22/$Q$6</f>
        <v>4.1912463033437604E-2</v>
      </c>
      <c r="R53" s="91">
        <f t="shared" si="39"/>
        <v>2.0258526456210044E-2</v>
      </c>
      <c r="S53" s="91">
        <f t="shared" si="39"/>
        <v>2.1653936577227556E-2</v>
      </c>
      <c r="T53" s="91">
        <f t="shared" ref="T53:V53" si="40">T22/$T$6</f>
        <v>4.5976856055483649E-2</v>
      </c>
      <c r="U53" s="91">
        <f t="shared" si="40"/>
        <v>2.2378578384969504E-2</v>
      </c>
      <c r="V53" s="91">
        <f t="shared" si="40"/>
        <v>2.3598732230948521E-2</v>
      </c>
    </row>
    <row r="54" spans="1:22" s="83" customFormat="1" ht="12.75" x14ac:dyDescent="0.2">
      <c r="A54" s="19" t="s">
        <v>87</v>
      </c>
      <c r="B54" s="93">
        <f t="shared" si="32"/>
        <v>4.1343919660222522E-2</v>
      </c>
      <c r="C54" s="93">
        <f t="shared" si="32"/>
        <v>1.6684518672330957E-2</v>
      </c>
      <c r="D54" s="93">
        <f t="shared" si="32"/>
        <v>2.4659400987891565E-2</v>
      </c>
      <c r="E54" s="93">
        <f t="shared" si="33"/>
        <v>4.8705409229699875E-2</v>
      </c>
      <c r="F54" s="93">
        <f t="shared" si="33"/>
        <v>2.146905240021443E-2</v>
      </c>
      <c r="G54" s="93">
        <f t="shared" si="33"/>
        <v>2.7235685900631412E-2</v>
      </c>
      <c r="H54" s="93">
        <f t="shared" si="34"/>
        <v>5.0426731963420984E-2</v>
      </c>
      <c r="I54" s="93">
        <f t="shared" si="34"/>
        <v>2.2737349132145729E-2</v>
      </c>
      <c r="J54" s="93">
        <f t="shared" si="34"/>
        <v>2.7689382831275255E-2</v>
      </c>
      <c r="K54" s="93">
        <f t="shared" si="35"/>
        <v>4.3010021858769384E-2</v>
      </c>
      <c r="L54" s="93">
        <f t="shared" si="35"/>
        <v>1.9860924871015893E-2</v>
      </c>
      <c r="M54" s="93">
        <f t="shared" si="35"/>
        <v>2.3149096987753491E-2</v>
      </c>
      <c r="N54" s="93">
        <f t="shared" si="36"/>
        <v>3.4557146583890246E-2</v>
      </c>
      <c r="O54" s="93">
        <f t="shared" si="36"/>
        <v>1.6607848394561642E-2</v>
      </c>
      <c r="P54" s="93">
        <f t="shared" si="36"/>
        <v>1.7949298189328607E-2</v>
      </c>
      <c r="Q54" s="93">
        <f t="shared" ref="Q54:S54" si="41">Q23/$Q$6</f>
        <v>3.1413488303867129E-2</v>
      </c>
      <c r="R54" s="93">
        <f t="shared" si="41"/>
        <v>1.4817087620280106E-2</v>
      </c>
      <c r="S54" s="93">
        <f t="shared" si="41"/>
        <v>1.6596400683587025E-2</v>
      </c>
      <c r="T54" s="93">
        <f t="shared" ref="T54:V54" si="42">T23/$T$6</f>
        <v>3.4812738147052574E-2</v>
      </c>
      <c r="U54" s="93">
        <f t="shared" si="42"/>
        <v>1.6565659550144267E-2</v>
      </c>
      <c r="V54" s="93">
        <f t="shared" si="42"/>
        <v>1.8246737676582525E-2</v>
      </c>
    </row>
    <row r="55" spans="1:22" s="83" customFormat="1" ht="12.75" x14ac:dyDescent="0.2">
      <c r="A55" s="87" t="s">
        <v>88</v>
      </c>
      <c r="B55" s="91">
        <f t="shared" si="32"/>
        <v>3.2193380861432842E-2</v>
      </c>
      <c r="C55" s="91">
        <f t="shared" si="32"/>
        <v>1.1919496165799326E-2</v>
      </c>
      <c r="D55" s="91">
        <f t="shared" si="32"/>
        <v>2.0273884695633515E-2</v>
      </c>
      <c r="E55" s="91">
        <f t="shared" si="33"/>
        <v>3.4779609935382844E-2</v>
      </c>
      <c r="F55" s="91">
        <f t="shared" si="33"/>
        <v>1.3032122060744557E-2</v>
      </c>
      <c r="G55" s="91">
        <f t="shared" si="33"/>
        <v>2.1746816945784252E-2</v>
      </c>
      <c r="H55" s="91">
        <f t="shared" si="34"/>
        <v>4.2677584564835086E-2</v>
      </c>
      <c r="I55" s="91">
        <f t="shared" si="34"/>
        <v>1.7903494810850955E-2</v>
      </c>
      <c r="J55" s="91">
        <f t="shared" si="34"/>
        <v>2.4774089753984128E-2</v>
      </c>
      <c r="K55" s="91">
        <f t="shared" si="35"/>
        <v>3.5104575819958357E-2</v>
      </c>
      <c r="L55" s="91">
        <f t="shared" si="35"/>
        <v>1.4926720500429735E-2</v>
      </c>
      <c r="M55" s="91">
        <f t="shared" si="35"/>
        <v>2.017785531952862E-2</v>
      </c>
      <c r="N55" s="91">
        <f t="shared" si="36"/>
        <v>3.070513187855536E-2</v>
      </c>
      <c r="O55" s="91">
        <f t="shared" si="36"/>
        <v>1.3913376168818829E-2</v>
      </c>
      <c r="P55" s="91">
        <f t="shared" si="36"/>
        <v>1.6791755709736532E-2</v>
      </c>
      <c r="Q55" s="91">
        <f t="shared" ref="Q55:S55" si="43">Q24/$Q$6</f>
        <v>2.646043077629261E-2</v>
      </c>
      <c r="R55" s="91">
        <f t="shared" si="43"/>
        <v>1.2323186575484212E-2</v>
      </c>
      <c r="S55" s="91">
        <f t="shared" si="43"/>
        <v>1.4137244200808398E-2</v>
      </c>
      <c r="T55" s="91">
        <f t="shared" ref="T55:V55" si="44">T24/$T$6</f>
        <v>3.0584871546903251E-2</v>
      </c>
      <c r="U55" s="91">
        <f t="shared" si="44"/>
        <v>1.4149443561208267E-2</v>
      </c>
      <c r="V55" s="91">
        <f t="shared" si="44"/>
        <v>1.6435087065369201E-2</v>
      </c>
    </row>
    <row r="56" spans="1:22" s="83" customFormat="1" ht="12.75" x14ac:dyDescent="0.2">
      <c r="A56" s="19"/>
      <c r="B56" s="92"/>
      <c r="C56" s="92"/>
      <c r="D56" s="92"/>
      <c r="E56" s="92"/>
      <c r="F56" s="92"/>
      <c r="G56" s="92"/>
      <c r="H56" s="92"/>
      <c r="I56" s="92"/>
      <c r="J56" s="92"/>
      <c r="K56" s="92"/>
      <c r="L56" s="92"/>
      <c r="M56" s="92"/>
      <c r="N56" s="92"/>
      <c r="O56" s="92"/>
      <c r="P56" s="92"/>
      <c r="Q56" s="92"/>
      <c r="R56" s="92"/>
      <c r="S56" s="92"/>
      <c r="T56" s="92"/>
      <c r="U56" s="92"/>
      <c r="V56" s="92"/>
    </row>
    <row r="57" spans="1:22" s="83" customFormat="1" ht="12.75" x14ac:dyDescent="0.2">
      <c r="A57" s="87" t="s">
        <v>89</v>
      </c>
      <c r="B57" s="91">
        <f t="shared" ref="B57:D59" si="45">B26/$B$6</f>
        <v>2.2883411939678144E-2</v>
      </c>
      <c r="C57" s="91">
        <f t="shared" si="45"/>
        <v>7.7239205455286166E-3</v>
      </c>
      <c r="D57" s="91">
        <f t="shared" si="45"/>
        <v>1.5159491394149528E-2</v>
      </c>
      <c r="E57" s="91">
        <f t="shared" ref="E57:G59" si="46">E26/$E$6</f>
        <v>2.3573085286463138E-2</v>
      </c>
      <c r="F57" s="91">
        <f t="shared" si="46"/>
        <v>7.6673749438935747E-3</v>
      </c>
      <c r="G57" s="91">
        <f t="shared" si="46"/>
        <v>1.5907723129131662E-2</v>
      </c>
      <c r="H57" s="91">
        <f t="shared" ref="H57:J59" si="47">H26/$H$6</f>
        <v>2.9935850236313361E-2</v>
      </c>
      <c r="I57" s="91">
        <f t="shared" si="47"/>
        <v>1.0914871807908426E-2</v>
      </c>
      <c r="J57" s="91">
        <f t="shared" si="47"/>
        <v>1.9020978428404934E-2</v>
      </c>
      <c r="K57" s="91">
        <f t="shared" ref="K57:M59" si="48">K26/$K$6</f>
        <v>3.0840162109101024E-2</v>
      </c>
      <c r="L57" s="91">
        <f t="shared" si="48"/>
        <v>1.1837659152006699E-2</v>
      </c>
      <c r="M57" s="91">
        <f t="shared" si="48"/>
        <v>1.9002502957094325E-2</v>
      </c>
      <c r="N57" s="91">
        <f t="shared" ref="N57:P59" si="49">N26/$N$6</f>
        <v>2.5838210920636675E-2</v>
      </c>
      <c r="O57" s="91">
        <f t="shared" si="49"/>
        <v>1.0618660583085185E-2</v>
      </c>
      <c r="P57" s="91">
        <f t="shared" si="49"/>
        <v>1.521955033755149E-2</v>
      </c>
      <c r="Q57" s="91">
        <f t="shared" ref="Q57:S57" si="50">Q26/$Q$6</f>
        <v>2.1633505796041348E-2</v>
      </c>
      <c r="R57" s="91">
        <f t="shared" si="50"/>
        <v>9.7300677849277359E-3</v>
      </c>
      <c r="S57" s="91">
        <f t="shared" si="50"/>
        <v>1.1903438011113611E-2</v>
      </c>
      <c r="T57" s="91">
        <f t="shared" ref="T57:V57" si="51">T26/$T$6</f>
        <v>2.1553551196573522E-2</v>
      </c>
      <c r="U57" s="91">
        <f t="shared" si="51"/>
        <v>9.54213263846195E-3</v>
      </c>
      <c r="V57" s="91">
        <f t="shared" si="51"/>
        <v>1.2010623077351413E-2</v>
      </c>
    </row>
    <row r="58" spans="1:22" s="83" customFormat="1" ht="12.75" x14ac:dyDescent="0.2">
      <c r="A58" s="19" t="s">
        <v>90</v>
      </c>
      <c r="B58" s="93">
        <f t="shared" si="45"/>
        <v>1.3080772677153126E-2</v>
      </c>
      <c r="C58" s="93">
        <f t="shared" si="45"/>
        <v>4.055277112061495E-3</v>
      </c>
      <c r="D58" s="93">
        <f t="shared" si="45"/>
        <v>9.0254955650916312E-3</v>
      </c>
      <c r="E58" s="93">
        <f t="shared" si="46"/>
        <v>1.4767144077274901E-2</v>
      </c>
      <c r="F58" s="93">
        <f t="shared" si="46"/>
        <v>4.1389601005319791E-3</v>
      </c>
      <c r="G58" s="93">
        <f t="shared" si="46"/>
        <v>1.0631538621013089E-2</v>
      </c>
      <c r="H58" s="93">
        <f t="shared" si="47"/>
        <v>1.7067311402509278E-2</v>
      </c>
      <c r="I58" s="93">
        <f t="shared" si="47"/>
        <v>4.8734996439486859E-3</v>
      </c>
      <c r="J58" s="93">
        <f t="shared" si="47"/>
        <v>1.219381175856059E-2</v>
      </c>
      <c r="K58" s="93">
        <f t="shared" si="48"/>
        <v>2.1006934593909097E-2</v>
      </c>
      <c r="L58" s="93">
        <f t="shared" si="48"/>
        <v>7.0055551904359761E-3</v>
      </c>
      <c r="M58" s="93">
        <f t="shared" si="48"/>
        <v>1.4001379403473121E-2</v>
      </c>
      <c r="N58" s="93">
        <f t="shared" si="49"/>
        <v>1.7461992604388316E-2</v>
      </c>
      <c r="O58" s="93">
        <f t="shared" si="49"/>
        <v>6.5121873105067965E-3</v>
      </c>
      <c r="P58" s="93">
        <f t="shared" si="49"/>
        <v>1.094980529388152E-2</v>
      </c>
      <c r="Q58" s="93">
        <f t="shared" ref="Q58:S58" si="52">Q27/$Q$6</f>
        <v>1.6128083136396507E-2</v>
      </c>
      <c r="R58" s="93">
        <f t="shared" si="52"/>
        <v>6.6349879452274E-3</v>
      </c>
      <c r="S58" s="93">
        <f t="shared" si="52"/>
        <v>9.4930951911691066E-3</v>
      </c>
      <c r="T58" s="93">
        <f t="shared" ref="T58:V58" si="53">T27/$T$6</f>
        <v>1.5985185875443623E-2</v>
      </c>
      <c r="U58" s="93">
        <f t="shared" si="53"/>
        <v>6.8013604993800931E-3</v>
      </c>
      <c r="V58" s="93">
        <f t="shared" si="53"/>
        <v>9.1834844557377466E-3</v>
      </c>
    </row>
    <row r="59" spans="1:22" s="83" customFormat="1" ht="12.75" x14ac:dyDescent="0.2">
      <c r="A59" s="87" t="s">
        <v>91</v>
      </c>
      <c r="B59" s="91">
        <f t="shared" si="45"/>
        <v>6.9303961844807841E-3</v>
      </c>
      <c r="C59" s="91">
        <f t="shared" si="45"/>
        <v>1.8323835466112408E-3</v>
      </c>
      <c r="D59" s="91">
        <f t="shared" si="45"/>
        <v>5.0980126378695435E-3</v>
      </c>
      <c r="E59" s="91">
        <f t="shared" si="46"/>
        <v>9.4929723557184275E-3</v>
      </c>
      <c r="F59" s="91">
        <f t="shared" si="46"/>
        <v>2.1865571352948161E-3</v>
      </c>
      <c r="G59" s="91">
        <f t="shared" si="46"/>
        <v>7.3064152204236109E-3</v>
      </c>
      <c r="H59" s="91">
        <f t="shared" si="47"/>
        <v>1.1022761560016209E-2</v>
      </c>
      <c r="I59" s="91">
        <f t="shared" si="47"/>
        <v>2.364344146822064E-3</v>
      </c>
      <c r="J59" s="91">
        <f t="shared" si="47"/>
        <v>8.6584174131941454E-3</v>
      </c>
      <c r="K59" s="91">
        <f t="shared" si="48"/>
        <v>1.4341664197743041E-2</v>
      </c>
      <c r="L59" s="91">
        <f t="shared" si="48"/>
        <v>3.437130924612022E-3</v>
      </c>
      <c r="M59" s="91">
        <f t="shared" si="48"/>
        <v>1.0904533273131021E-2</v>
      </c>
      <c r="N59" s="91">
        <f t="shared" si="49"/>
        <v>1.5751333885752426E-2</v>
      </c>
      <c r="O59" s="91">
        <f t="shared" si="49"/>
        <v>4.4378968420785512E-3</v>
      </c>
      <c r="P59" s="91">
        <f t="shared" si="49"/>
        <v>1.1313437043673874E-2</v>
      </c>
      <c r="Q59" s="91">
        <f t="shared" ref="Q59:S59" si="54">Q28/$Q$6</f>
        <v>1.5051491073889572E-2</v>
      </c>
      <c r="R59" s="91">
        <f t="shared" si="54"/>
        <v>4.9364192866085035E-3</v>
      </c>
      <c r="S59" s="91">
        <f t="shared" si="54"/>
        <v>1.010956648696143E-2</v>
      </c>
      <c r="T59" s="91">
        <f t="shared" ref="T59:V59" si="55">T28/$T$6</f>
        <v>1.5637901703578868E-2</v>
      </c>
      <c r="U59" s="91">
        <f t="shared" si="55"/>
        <v>5.7597352640030184E-3</v>
      </c>
      <c r="V59" s="91">
        <f t="shared" si="55"/>
        <v>9.8780527994672546E-3</v>
      </c>
    </row>
    <row r="60" spans="1:22" s="83" customFormat="1" ht="12.75" x14ac:dyDescent="0.2">
      <c r="A60" s="19"/>
      <c r="B60" s="92"/>
      <c r="C60" s="92"/>
      <c r="D60" s="92"/>
      <c r="E60" s="92"/>
      <c r="F60" s="92"/>
      <c r="G60" s="92"/>
      <c r="H60" s="92"/>
      <c r="I60" s="92"/>
      <c r="J60" s="92"/>
      <c r="K60" s="92"/>
      <c r="L60" s="92"/>
      <c r="M60" s="92"/>
      <c r="N60" s="92"/>
      <c r="O60" s="92"/>
      <c r="P60" s="92"/>
      <c r="Q60" s="92"/>
      <c r="R60" s="92"/>
      <c r="S60" s="92"/>
      <c r="T60" s="92"/>
      <c r="U60" s="92"/>
      <c r="V60" s="92"/>
    </row>
    <row r="61" spans="1:22" s="83" customFormat="1" ht="12.75" x14ac:dyDescent="0.2">
      <c r="A61" s="87" t="s">
        <v>492</v>
      </c>
      <c r="B61" s="91">
        <f t="shared" ref="B61:D63" si="56">B30/$B$6</f>
        <v>0.48904408699307783</v>
      </c>
      <c r="C61" s="91">
        <f t="shared" si="56"/>
        <v>0.22165988890658944</v>
      </c>
      <c r="D61" s="91">
        <f t="shared" si="56"/>
        <v>0.26738419808648839</v>
      </c>
      <c r="E61" s="91">
        <f t="shared" ref="E61:G63" si="57">E30/$E$6</f>
        <v>0.50509536918195652</v>
      </c>
      <c r="F61" s="91">
        <f t="shared" si="57"/>
        <v>0.23286129015593057</v>
      </c>
      <c r="G61" s="91">
        <f t="shared" si="57"/>
        <v>0.27223407902602598</v>
      </c>
      <c r="H61" s="91">
        <f t="shared" ref="H61:J63" si="58">H30/$H$6</f>
        <v>0.54127426119730693</v>
      </c>
      <c r="I61" s="91">
        <f t="shared" si="58"/>
        <v>0.25299526465371325</v>
      </c>
      <c r="J61" s="91">
        <f t="shared" si="58"/>
        <v>0.28827899654359368</v>
      </c>
      <c r="K61" s="91">
        <f t="shared" ref="K61:M63" si="59">K30/$K$6</f>
        <v>0.59806497268814063</v>
      </c>
      <c r="L61" s="91">
        <f t="shared" si="59"/>
        <v>0.28054916845803979</v>
      </c>
      <c r="M61" s="91">
        <f t="shared" si="59"/>
        <v>0.31751580423010078</v>
      </c>
      <c r="N61" s="91">
        <f t="shared" ref="N61:P63" si="60">N30/$N$6</f>
        <v>0.64389311290110518</v>
      </c>
      <c r="O61" s="91">
        <f t="shared" si="60"/>
        <v>0.30774721068095762</v>
      </c>
      <c r="P61" s="91">
        <f t="shared" si="60"/>
        <v>0.33614590222014751</v>
      </c>
      <c r="Q61" s="288" t="s">
        <v>2</v>
      </c>
      <c r="R61" s="288" t="s">
        <v>2</v>
      </c>
      <c r="S61" s="288" t="s">
        <v>2</v>
      </c>
      <c r="T61" s="288" t="s">
        <v>2</v>
      </c>
      <c r="U61" s="288" t="s">
        <v>2</v>
      </c>
      <c r="V61" s="288" t="s">
        <v>2</v>
      </c>
    </row>
    <row r="62" spans="1:22" s="83" customFormat="1" ht="12.75" x14ac:dyDescent="0.2">
      <c r="A62" s="21" t="s">
        <v>493</v>
      </c>
      <c r="B62" s="93">
        <f t="shared" si="56"/>
        <v>0.27397560206441379</v>
      </c>
      <c r="C62" s="93">
        <f t="shared" si="56"/>
        <v>0.11178615006138372</v>
      </c>
      <c r="D62" s="93">
        <f t="shared" si="56"/>
        <v>0.16218945200303006</v>
      </c>
      <c r="E62" s="93">
        <f t="shared" si="57"/>
        <v>0.28203366586803769</v>
      </c>
      <c r="F62" s="93">
        <f t="shared" si="57"/>
        <v>0.11876447109672043</v>
      </c>
      <c r="G62" s="93">
        <f t="shared" si="57"/>
        <v>0.16326919477131727</v>
      </c>
      <c r="H62" s="93">
        <f t="shared" si="58"/>
        <v>0.3415170661008583</v>
      </c>
      <c r="I62" s="93">
        <f t="shared" si="58"/>
        <v>0.15079945852357793</v>
      </c>
      <c r="J62" s="93">
        <f t="shared" si="58"/>
        <v>0.19071760757728037</v>
      </c>
      <c r="K62" s="93">
        <f t="shared" si="59"/>
        <v>0.40283955908791697</v>
      </c>
      <c r="L62" s="93">
        <f t="shared" si="59"/>
        <v>0.18075994142849849</v>
      </c>
      <c r="M62" s="93">
        <f t="shared" si="59"/>
        <v>0.2220796176594185</v>
      </c>
      <c r="N62" s="93">
        <f t="shared" si="60"/>
        <v>0.44197696320361801</v>
      </c>
      <c r="O62" s="93">
        <f t="shared" si="60"/>
        <v>0.20472342026892854</v>
      </c>
      <c r="P62" s="93">
        <f t="shared" si="60"/>
        <v>0.23725354293468948</v>
      </c>
      <c r="Q62" s="93">
        <f t="shared" ref="Q62:S62" si="61">Q31/$Q$6</f>
        <v>0.45289083931484214</v>
      </c>
      <c r="R62" s="93">
        <f t="shared" si="61"/>
        <v>0.21768985119907275</v>
      </c>
      <c r="S62" s="93">
        <f t="shared" si="61"/>
        <v>0.23520098811576937</v>
      </c>
      <c r="T62" s="93">
        <f t="shared" ref="T62:V62" si="62">T31/$T$6</f>
        <v>0.46534056235944138</v>
      </c>
      <c r="U62" s="93">
        <f t="shared" si="62"/>
        <v>0.21576790598781095</v>
      </c>
      <c r="V62" s="93">
        <f t="shared" si="62"/>
        <v>0.24957265637163042</v>
      </c>
    </row>
    <row r="63" spans="1:22" s="83" customFormat="1" ht="12.75" x14ac:dyDescent="0.2">
      <c r="A63" s="90" t="s">
        <v>94</v>
      </c>
      <c r="B63" s="91">
        <f t="shared" si="56"/>
        <v>0.51095591300692211</v>
      </c>
      <c r="C63" s="91">
        <f t="shared" si="56"/>
        <v>0.25513408761079143</v>
      </c>
      <c r="D63" s="91">
        <f t="shared" si="56"/>
        <v>0.25582182539613069</v>
      </c>
      <c r="E63" s="91">
        <f t="shared" si="57"/>
        <v>0.49490597267575148</v>
      </c>
      <c r="F63" s="91">
        <f t="shared" si="57"/>
        <v>0.24728760237535652</v>
      </c>
      <c r="G63" s="91">
        <f t="shared" si="57"/>
        <v>0.24761635751383287</v>
      </c>
      <c r="H63" s="91">
        <f t="shared" si="58"/>
        <v>0.45872573880269307</v>
      </c>
      <c r="I63" s="91">
        <f t="shared" si="58"/>
        <v>0.22858373288857939</v>
      </c>
      <c r="J63" s="91">
        <f t="shared" si="58"/>
        <v>0.23014200591411371</v>
      </c>
      <c r="K63" s="91">
        <f t="shared" si="59"/>
        <v>0.40193502731185943</v>
      </c>
      <c r="L63" s="91">
        <f t="shared" si="59"/>
        <v>0.19935209655405131</v>
      </c>
      <c r="M63" s="91">
        <f t="shared" si="59"/>
        <v>0.20258293075780809</v>
      </c>
      <c r="N63" s="91">
        <f t="shared" si="60"/>
        <v>0.35610716595759867</v>
      </c>
      <c r="O63" s="91">
        <f t="shared" si="60"/>
        <v>0.1759043492337172</v>
      </c>
      <c r="P63" s="91">
        <f t="shared" si="60"/>
        <v>0.1802028167238815</v>
      </c>
      <c r="Q63" s="91">
        <f t="shared" ref="Q63:S63" si="63">Q32/$Q$6</f>
        <v>0.34833503202433197</v>
      </c>
      <c r="R63" s="91">
        <f t="shared" si="63"/>
        <v>0.17416739367215889</v>
      </c>
      <c r="S63" s="91">
        <f t="shared" si="63"/>
        <v>0.17416763835217308</v>
      </c>
      <c r="T63" s="91">
        <f t="shared" ref="T63:V63" si="64">T32/$T$6</f>
        <v>0.34195638265351924</v>
      </c>
      <c r="U63" s="91">
        <f t="shared" si="64"/>
        <v>0.17088233589516019</v>
      </c>
      <c r="V63" s="91">
        <f t="shared" si="64"/>
        <v>0.17107404675835908</v>
      </c>
    </row>
    <row r="65" spans="1:1" x14ac:dyDescent="0.25">
      <c r="A65" s="182" t="s">
        <v>617</v>
      </c>
    </row>
    <row r="66" spans="1:1" x14ac:dyDescent="0.25">
      <c r="A66" s="9" t="s">
        <v>2797</v>
      </c>
    </row>
    <row r="67" spans="1:1" x14ac:dyDescent="0.25">
      <c r="A67" s="9" t="s">
        <v>2799</v>
      </c>
    </row>
    <row r="68" spans="1:1" x14ac:dyDescent="0.25">
      <c r="A68" s="3"/>
    </row>
    <row r="69" spans="1:1" x14ac:dyDescent="0.25">
      <c r="A69" s="182" t="s">
        <v>618</v>
      </c>
    </row>
    <row r="70" spans="1:1" x14ac:dyDescent="0.25">
      <c r="A70" s="83" t="s">
        <v>2631</v>
      </c>
    </row>
    <row r="71" spans="1:1" x14ac:dyDescent="0.25">
      <c r="A71" s="83" t="s">
        <v>2774</v>
      </c>
    </row>
    <row r="72" spans="1:1" x14ac:dyDescent="0.25">
      <c r="A72" s="453" t="s">
        <v>2775</v>
      </c>
    </row>
    <row r="73" spans="1:1" x14ac:dyDescent="0.25">
      <c r="A73" s="83" t="s">
        <v>794</v>
      </c>
    </row>
    <row r="74" spans="1:1" x14ac:dyDescent="0.25">
      <c r="A74" s="184" t="s">
        <v>616</v>
      </c>
    </row>
    <row r="77" spans="1:1" x14ac:dyDescent="0.25">
      <c r="A77" s="94"/>
    </row>
    <row r="78" spans="1:1" x14ac:dyDescent="0.25">
      <c r="A78" s="94"/>
    </row>
    <row r="149" spans="1:1" hidden="1" x14ac:dyDescent="0.25">
      <c r="A149" s="11" t="s">
        <v>31</v>
      </c>
    </row>
    <row r="150" spans="1:1" hidden="1" x14ac:dyDescent="0.25">
      <c r="A150" s="11" t="s">
        <v>32</v>
      </c>
    </row>
    <row r="151" spans="1:1" hidden="1" x14ac:dyDescent="0.25">
      <c r="A151" s="11" t="s">
        <v>33</v>
      </c>
    </row>
    <row r="152" spans="1:1" hidden="1" x14ac:dyDescent="0.25">
      <c r="A152" s="11" t="s">
        <v>34</v>
      </c>
    </row>
    <row r="153" spans="1:1" hidden="1" x14ac:dyDescent="0.25">
      <c r="A153" s="11" t="s">
        <v>35</v>
      </c>
    </row>
    <row r="154" spans="1:1" hidden="1" x14ac:dyDescent="0.25">
      <c r="A154" s="11" t="s">
        <v>36</v>
      </c>
    </row>
    <row r="155" spans="1:1" hidden="1" x14ac:dyDescent="0.25">
      <c r="A155" s="11" t="s">
        <v>37</v>
      </c>
    </row>
    <row r="156" spans="1:1" hidden="1" x14ac:dyDescent="0.25">
      <c r="A156" s="11" t="s">
        <v>38</v>
      </c>
    </row>
    <row r="157" spans="1:1" hidden="1" x14ac:dyDescent="0.25">
      <c r="A157" s="11" t="s">
        <v>39</v>
      </c>
    </row>
    <row r="158" spans="1:1" hidden="1" x14ac:dyDescent="0.25">
      <c r="A158" s="11" t="s">
        <v>40</v>
      </c>
    </row>
    <row r="159" spans="1:1" hidden="1" x14ac:dyDescent="0.25">
      <c r="A159" s="11" t="s">
        <v>41</v>
      </c>
    </row>
    <row r="160" spans="1:1" hidden="1" x14ac:dyDescent="0.25">
      <c r="A160" s="11" t="s">
        <v>42</v>
      </c>
    </row>
    <row r="161" spans="1:1" hidden="1" x14ac:dyDescent="0.25">
      <c r="A161" s="11" t="s">
        <v>43</v>
      </c>
    </row>
    <row r="162" spans="1:1" hidden="1" x14ac:dyDescent="0.25">
      <c r="A162" s="11" t="s">
        <v>44</v>
      </c>
    </row>
    <row r="163" spans="1:1" hidden="1" x14ac:dyDescent="0.25">
      <c r="A163" s="11" t="s">
        <v>45</v>
      </c>
    </row>
    <row r="164" spans="1:1" hidden="1" x14ac:dyDescent="0.25">
      <c r="A164" s="11" t="s">
        <v>46</v>
      </c>
    </row>
    <row r="165" spans="1:1" hidden="1" x14ac:dyDescent="0.25">
      <c r="A165" s="11" t="s">
        <v>47</v>
      </c>
    </row>
    <row r="166" spans="1:1" hidden="1" x14ac:dyDescent="0.25">
      <c r="A166" s="11" t="s">
        <v>48</v>
      </c>
    </row>
    <row r="167" spans="1:1" hidden="1" x14ac:dyDescent="0.25">
      <c r="A167" s="11" t="s">
        <v>49</v>
      </c>
    </row>
    <row r="168" spans="1:1" hidden="1" x14ac:dyDescent="0.25">
      <c r="A168" s="11" t="s">
        <v>50</v>
      </c>
    </row>
    <row r="169" spans="1:1" hidden="1" x14ac:dyDescent="0.25">
      <c r="A169" s="11" t="s">
        <v>51</v>
      </c>
    </row>
    <row r="170" spans="1:1" hidden="1" x14ac:dyDescent="0.25">
      <c r="A170" s="11" t="s">
        <v>52</v>
      </c>
    </row>
    <row r="171" spans="1:1" hidden="1" x14ac:dyDescent="0.25">
      <c r="A171" s="11" t="s">
        <v>53</v>
      </c>
    </row>
    <row r="172" spans="1:1" hidden="1" x14ac:dyDescent="0.25">
      <c r="A172" s="11" t="s">
        <v>54</v>
      </c>
    </row>
    <row r="173" spans="1:1" hidden="1" x14ac:dyDescent="0.25">
      <c r="A173" s="11" t="s">
        <v>55</v>
      </c>
    </row>
    <row r="174" spans="1:1" hidden="1" x14ac:dyDescent="0.25">
      <c r="A174" s="11" t="s">
        <v>57</v>
      </c>
    </row>
    <row r="175" spans="1:1" hidden="1" x14ac:dyDescent="0.25">
      <c r="A175" s="11" t="s">
        <v>58</v>
      </c>
    </row>
    <row r="176" spans="1:1" hidden="1" x14ac:dyDescent="0.25">
      <c r="A176" s="11" t="s">
        <v>59</v>
      </c>
    </row>
    <row r="177" spans="1:1" hidden="1" x14ac:dyDescent="0.25">
      <c r="A177" s="11" t="s">
        <v>60</v>
      </c>
    </row>
    <row r="178" spans="1:1" hidden="1" x14ac:dyDescent="0.25">
      <c r="A178" s="11" t="s">
        <v>61</v>
      </c>
    </row>
    <row r="179" spans="1:1" hidden="1" x14ac:dyDescent="0.25">
      <c r="A179" s="11" t="s">
        <v>63</v>
      </c>
    </row>
    <row r="180" spans="1:1" hidden="1" x14ac:dyDescent="0.25">
      <c r="A180" s="12" t="s">
        <v>64</v>
      </c>
    </row>
    <row r="181" spans="1:1" hidden="1" x14ac:dyDescent="0.25">
      <c r="A181" s="12" t="s">
        <v>65</v>
      </c>
    </row>
    <row r="182" spans="1:1" hidden="1" x14ac:dyDescent="0.25">
      <c r="A182" s="12" t="s">
        <v>66</v>
      </c>
    </row>
    <row r="183" spans="1:1" hidden="1" x14ac:dyDescent="0.25">
      <c r="A183" s="12" t="s">
        <v>67</v>
      </c>
    </row>
  </sheetData>
  <mergeCells count="17">
    <mergeCell ref="T4:V4"/>
    <mergeCell ref="T35:V35"/>
    <mergeCell ref="Q1:S1"/>
    <mergeCell ref="N4:P4"/>
    <mergeCell ref="Q4:S4"/>
    <mergeCell ref="N35:P35"/>
    <mergeCell ref="Q35:S35"/>
    <mergeCell ref="A35:A36"/>
    <mergeCell ref="B35:D35"/>
    <mergeCell ref="E35:G35"/>
    <mergeCell ref="H35:J35"/>
    <mergeCell ref="K35:M35"/>
    <mergeCell ref="A4:A5"/>
    <mergeCell ref="B4:D4"/>
    <mergeCell ref="E4:G4"/>
    <mergeCell ref="H4:J4"/>
    <mergeCell ref="K4:M4"/>
  </mergeCells>
  <phoneticPr fontId="24" type="noConversion"/>
  <dataValidations count="1">
    <dataValidation type="list" allowBlank="1" showInputMessage="1" showErrorMessage="1" sqref="WVT983041:WVU983041 JH2:JI2 TD2:TE2 ACZ2:ADA2 AMV2:AMW2 AWR2:AWS2 BGN2:BGO2 BQJ2:BQK2 CAF2:CAG2 CKB2:CKC2 CTX2:CTY2 DDT2:DDU2 DNP2:DNQ2 DXL2:DXM2 EHH2:EHI2 ERD2:ERE2 FAZ2:FBA2 FKV2:FKW2 FUR2:FUS2 GEN2:GEO2 GOJ2:GOK2 GYF2:GYG2 HIB2:HIC2 HRX2:HRY2 IBT2:IBU2 ILP2:ILQ2 IVL2:IVM2 JFH2:JFI2 JPD2:JPE2 JYZ2:JZA2 KIV2:KIW2 KSR2:KSS2 LCN2:LCO2 LMJ2:LMK2 LWF2:LWG2 MGB2:MGC2 MPX2:MPY2 MZT2:MZU2 NJP2:NJQ2 NTL2:NTM2 ODH2:ODI2 OND2:ONE2 OWZ2:OXA2 PGV2:PGW2 PQR2:PQS2 QAN2:QAO2 QKJ2:QKK2 QUF2:QUG2 REB2:REC2 RNX2:RNY2 RXT2:RXU2 SHP2:SHQ2 SRL2:SRM2 TBH2:TBI2 TLD2:TLE2 TUZ2:TVA2 UEV2:UEW2 UOR2:UOS2 UYN2:UYO2 VIJ2:VIK2 VSF2:VSG2 WCB2:WCC2 WLX2:WLY2 WVT2:WVU2 L65537:M65537 JH65537:JI65537 TD65537:TE65537 ACZ65537:ADA65537 AMV65537:AMW65537 AWR65537:AWS65537 BGN65537:BGO65537 BQJ65537:BQK65537 CAF65537:CAG65537 CKB65537:CKC65537 CTX65537:CTY65537 DDT65537:DDU65537 DNP65537:DNQ65537 DXL65537:DXM65537 EHH65537:EHI65537 ERD65537:ERE65537 FAZ65537:FBA65537 FKV65537:FKW65537 FUR65537:FUS65537 GEN65537:GEO65537 GOJ65537:GOK65537 GYF65537:GYG65537 HIB65537:HIC65537 HRX65537:HRY65537 IBT65537:IBU65537 ILP65537:ILQ65537 IVL65537:IVM65537 JFH65537:JFI65537 JPD65537:JPE65537 JYZ65537:JZA65537 KIV65537:KIW65537 KSR65537:KSS65537 LCN65537:LCO65537 LMJ65537:LMK65537 LWF65537:LWG65537 MGB65537:MGC65537 MPX65537:MPY65537 MZT65537:MZU65537 NJP65537:NJQ65537 NTL65537:NTM65537 ODH65537:ODI65537 OND65537:ONE65537 OWZ65537:OXA65537 PGV65537:PGW65537 PQR65537:PQS65537 QAN65537:QAO65537 QKJ65537:QKK65537 QUF65537:QUG65537 REB65537:REC65537 RNX65537:RNY65537 RXT65537:RXU65537 SHP65537:SHQ65537 SRL65537:SRM65537 TBH65537:TBI65537 TLD65537:TLE65537 TUZ65537:TVA65537 UEV65537:UEW65537 UOR65537:UOS65537 UYN65537:UYO65537 VIJ65537:VIK65537 VSF65537:VSG65537 WCB65537:WCC65537 WLX65537:WLY65537 WVT65537:WVU65537 L131073:M131073 JH131073:JI131073 TD131073:TE131073 ACZ131073:ADA131073 AMV131073:AMW131073 AWR131073:AWS131073 BGN131073:BGO131073 BQJ131073:BQK131073 CAF131073:CAG131073 CKB131073:CKC131073 CTX131073:CTY131073 DDT131073:DDU131073 DNP131073:DNQ131073 DXL131073:DXM131073 EHH131073:EHI131073 ERD131073:ERE131073 FAZ131073:FBA131073 FKV131073:FKW131073 FUR131073:FUS131073 GEN131073:GEO131073 GOJ131073:GOK131073 GYF131073:GYG131073 HIB131073:HIC131073 HRX131073:HRY131073 IBT131073:IBU131073 ILP131073:ILQ131073 IVL131073:IVM131073 JFH131073:JFI131073 JPD131073:JPE131073 JYZ131073:JZA131073 KIV131073:KIW131073 KSR131073:KSS131073 LCN131073:LCO131073 LMJ131073:LMK131073 LWF131073:LWG131073 MGB131073:MGC131073 MPX131073:MPY131073 MZT131073:MZU131073 NJP131073:NJQ131073 NTL131073:NTM131073 ODH131073:ODI131073 OND131073:ONE131073 OWZ131073:OXA131073 PGV131073:PGW131073 PQR131073:PQS131073 QAN131073:QAO131073 QKJ131073:QKK131073 QUF131073:QUG131073 REB131073:REC131073 RNX131073:RNY131073 RXT131073:RXU131073 SHP131073:SHQ131073 SRL131073:SRM131073 TBH131073:TBI131073 TLD131073:TLE131073 TUZ131073:TVA131073 UEV131073:UEW131073 UOR131073:UOS131073 UYN131073:UYO131073 VIJ131073:VIK131073 VSF131073:VSG131073 WCB131073:WCC131073 WLX131073:WLY131073 WVT131073:WVU131073 L196609:M196609 JH196609:JI196609 TD196609:TE196609 ACZ196609:ADA196609 AMV196609:AMW196609 AWR196609:AWS196609 BGN196609:BGO196609 BQJ196609:BQK196609 CAF196609:CAG196609 CKB196609:CKC196609 CTX196609:CTY196609 DDT196609:DDU196609 DNP196609:DNQ196609 DXL196609:DXM196609 EHH196609:EHI196609 ERD196609:ERE196609 FAZ196609:FBA196609 FKV196609:FKW196609 FUR196609:FUS196609 GEN196609:GEO196609 GOJ196609:GOK196609 GYF196609:GYG196609 HIB196609:HIC196609 HRX196609:HRY196609 IBT196609:IBU196609 ILP196609:ILQ196609 IVL196609:IVM196609 JFH196609:JFI196609 JPD196609:JPE196609 JYZ196609:JZA196609 KIV196609:KIW196609 KSR196609:KSS196609 LCN196609:LCO196609 LMJ196609:LMK196609 LWF196609:LWG196609 MGB196609:MGC196609 MPX196609:MPY196609 MZT196609:MZU196609 NJP196609:NJQ196609 NTL196609:NTM196609 ODH196609:ODI196609 OND196609:ONE196609 OWZ196609:OXA196609 PGV196609:PGW196609 PQR196609:PQS196609 QAN196609:QAO196609 QKJ196609:QKK196609 QUF196609:QUG196609 REB196609:REC196609 RNX196609:RNY196609 RXT196609:RXU196609 SHP196609:SHQ196609 SRL196609:SRM196609 TBH196609:TBI196609 TLD196609:TLE196609 TUZ196609:TVA196609 UEV196609:UEW196609 UOR196609:UOS196609 UYN196609:UYO196609 VIJ196609:VIK196609 VSF196609:VSG196609 WCB196609:WCC196609 WLX196609:WLY196609 WVT196609:WVU196609 L262145:M262145 JH262145:JI262145 TD262145:TE262145 ACZ262145:ADA262145 AMV262145:AMW262145 AWR262145:AWS262145 BGN262145:BGO262145 BQJ262145:BQK262145 CAF262145:CAG262145 CKB262145:CKC262145 CTX262145:CTY262145 DDT262145:DDU262145 DNP262145:DNQ262145 DXL262145:DXM262145 EHH262145:EHI262145 ERD262145:ERE262145 FAZ262145:FBA262145 FKV262145:FKW262145 FUR262145:FUS262145 GEN262145:GEO262145 GOJ262145:GOK262145 GYF262145:GYG262145 HIB262145:HIC262145 HRX262145:HRY262145 IBT262145:IBU262145 ILP262145:ILQ262145 IVL262145:IVM262145 JFH262145:JFI262145 JPD262145:JPE262145 JYZ262145:JZA262145 KIV262145:KIW262145 KSR262145:KSS262145 LCN262145:LCO262145 LMJ262145:LMK262145 LWF262145:LWG262145 MGB262145:MGC262145 MPX262145:MPY262145 MZT262145:MZU262145 NJP262145:NJQ262145 NTL262145:NTM262145 ODH262145:ODI262145 OND262145:ONE262145 OWZ262145:OXA262145 PGV262145:PGW262145 PQR262145:PQS262145 QAN262145:QAO262145 QKJ262145:QKK262145 QUF262145:QUG262145 REB262145:REC262145 RNX262145:RNY262145 RXT262145:RXU262145 SHP262145:SHQ262145 SRL262145:SRM262145 TBH262145:TBI262145 TLD262145:TLE262145 TUZ262145:TVA262145 UEV262145:UEW262145 UOR262145:UOS262145 UYN262145:UYO262145 VIJ262145:VIK262145 VSF262145:VSG262145 WCB262145:WCC262145 WLX262145:WLY262145 WVT262145:WVU262145 L327681:M327681 JH327681:JI327681 TD327681:TE327681 ACZ327681:ADA327681 AMV327681:AMW327681 AWR327681:AWS327681 BGN327681:BGO327681 BQJ327681:BQK327681 CAF327681:CAG327681 CKB327681:CKC327681 CTX327681:CTY327681 DDT327681:DDU327681 DNP327681:DNQ327681 DXL327681:DXM327681 EHH327681:EHI327681 ERD327681:ERE327681 FAZ327681:FBA327681 FKV327681:FKW327681 FUR327681:FUS327681 GEN327681:GEO327681 GOJ327681:GOK327681 GYF327681:GYG327681 HIB327681:HIC327681 HRX327681:HRY327681 IBT327681:IBU327681 ILP327681:ILQ327681 IVL327681:IVM327681 JFH327681:JFI327681 JPD327681:JPE327681 JYZ327681:JZA327681 KIV327681:KIW327681 KSR327681:KSS327681 LCN327681:LCO327681 LMJ327681:LMK327681 LWF327681:LWG327681 MGB327681:MGC327681 MPX327681:MPY327681 MZT327681:MZU327681 NJP327681:NJQ327681 NTL327681:NTM327681 ODH327681:ODI327681 OND327681:ONE327681 OWZ327681:OXA327681 PGV327681:PGW327681 PQR327681:PQS327681 QAN327681:QAO327681 QKJ327681:QKK327681 QUF327681:QUG327681 REB327681:REC327681 RNX327681:RNY327681 RXT327681:RXU327681 SHP327681:SHQ327681 SRL327681:SRM327681 TBH327681:TBI327681 TLD327681:TLE327681 TUZ327681:TVA327681 UEV327681:UEW327681 UOR327681:UOS327681 UYN327681:UYO327681 VIJ327681:VIK327681 VSF327681:VSG327681 WCB327681:WCC327681 WLX327681:WLY327681 WVT327681:WVU327681 L393217:M393217 JH393217:JI393217 TD393217:TE393217 ACZ393217:ADA393217 AMV393217:AMW393217 AWR393217:AWS393217 BGN393217:BGO393217 BQJ393217:BQK393217 CAF393217:CAG393217 CKB393217:CKC393217 CTX393217:CTY393217 DDT393217:DDU393217 DNP393217:DNQ393217 DXL393217:DXM393217 EHH393217:EHI393217 ERD393217:ERE393217 FAZ393217:FBA393217 FKV393217:FKW393217 FUR393217:FUS393217 GEN393217:GEO393217 GOJ393217:GOK393217 GYF393217:GYG393217 HIB393217:HIC393217 HRX393217:HRY393217 IBT393217:IBU393217 ILP393217:ILQ393217 IVL393217:IVM393217 JFH393217:JFI393217 JPD393217:JPE393217 JYZ393217:JZA393217 KIV393217:KIW393217 KSR393217:KSS393217 LCN393217:LCO393217 LMJ393217:LMK393217 LWF393217:LWG393217 MGB393217:MGC393217 MPX393217:MPY393217 MZT393217:MZU393217 NJP393217:NJQ393217 NTL393217:NTM393217 ODH393217:ODI393217 OND393217:ONE393217 OWZ393217:OXA393217 PGV393217:PGW393217 PQR393217:PQS393217 QAN393217:QAO393217 QKJ393217:QKK393217 QUF393217:QUG393217 REB393217:REC393217 RNX393217:RNY393217 RXT393217:RXU393217 SHP393217:SHQ393217 SRL393217:SRM393217 TBH393217:TBI393217 TLD393217:TLE393217 TUZ393217:TVA393217 UEV393217:UEW393217 UOR393217:UOS393217 UYN393217:UYO393217 VIJ393217:VIK393217 VSF393217:VSG393217 WCB393217:WCC393217 WLX393217:WLY393217 WVT393217:WVU393217 L458753:M458753 JH458753:JI458753 TD458753:TE458753 ACZ458753:ADA458753 AMV458753:AMW458753 AWR458753:AWS458753 BGN458753:BGO458753 BQJ458753:BQK458753 CAF458753:CAG458753 CKB458753:CKC458753 CTX458753:CTY458753 DDT458753:DDU458753 DNP458753:DNQ458753 DXL458753:DXM458753 EHH458753:EHI458753 ERD458753:ERE458753 FAZ458753:FBA458753 FKV458753:FKW458753 FUR458753:FUS458753 GEN458753:GEO458753 GOJ458753:GOK458753 GYF458753:GYG458753 HIB458753:HIC458753 HRX458753:HRY458753 IBT458753:IBU458753 ILP458753:ILQ458753 IVL458753:IVM458753 JFH458753:JFI458753 JPD458753:JPE458753 JYZ458753:JZA458753 KIV458753:KIW458753 KSR458753:KSS458753 LCN458753:LCO458753 LMJ458753:LMK458753 LWF458753:LWG458753 MGB458753:MGC458753 MPX458753:MPY458753 MZT458753:MZU458753 NJP458753:NJQ458753 NTL458753:NTM458753 ODH458753:ODI458753 OND458753:ONE458753 OWZ458753:OXA458753 PGV458753:PGW458753 PQR458753:PQS458753 QAN458753:QAO458753 QKJ458753:QKK458753 QUF458753:QUG458753 REB458753:REC458753 RNX458753:RNY458753 RXT458753:RXU458753 SHP458753:SHQ458753 SRL458753:SRM458753 TBH458753:TBI458753 TLD458753:TLE458753 TUZ458753:TVA458753 UEV458753:UEW458753 UOR458753:UOS458753 UYN458753:UYO458753 VIJ458753:VIK458753 VSF458753:VSG458753 WCB458753:WCC458753 WLX458753:WLY458753 WVT458753:WVU458753 L524289:M524289 JH524289:JI524289 TD524289:TE524289 ACZ524289:ADA524289 AMV524289:AMW524289 AWR524289:AWS524289 BGN524289:BGO524289 BQJ524289:BQK524289 CAF524289:CAG524289 CKB524289:CKC524289 CTX524289:CTY524289 DDT524289:DDU524289 DNP524289:DNQ524289 DXL524289:DXM524289 EHH524289:EHI524289 ERD524289:ERE524289 FAZ524289:FBA524289 FKV524289:FKW524289 FUR524289:FUS524289 GEN524289:GEO524289 GOJ524289:GOK524289 GYF524289:GYG524289 HIB524289:HIC524289 HRX524289:HRY524289 IBT524289:IBU524289 ILP524289:ILQ524289 IVL524289:IVM524289 JFH524289:JFI524289 JPD524289:JPE524289 JYZ524289:JZA524289 KIV524289:KIW524289 KSR524289:KSS524289 LCN524289:LCO524289 LMJ524289:LMK524289 LWF524289:LWG524289 MGB524289:MGC524289 MPX524289:MPY524289 MZT524289:MZU524289 NJP524289:NJQ524289 NTL524289:NTM524289 ODH524289:ODI524289 OND524289:ONE524289 OWZ524289:OXA524289 PGV524289:PGW524289 PQR524289:PQS524289 QAN524289:QAO524289 QKJ524289:QKK524289 QUF524289:QUG524289 REB524289:REC524289 RNX524289:RNY524289 RXT524289:RXU524289 SHP524289:SHQ524289 SRL524289:SRM524289 TBH524289:TBI524289 TLD524289:TLE524289 TUZ524289:TVA524289 UEV524289:UEW524289 UOR524289:UOS524289 UYN524289:UYO524289 VIJ524289:VIK524289 VSF524289:VSG524289 WCB524289:WCC524289 WLX524289:WLY524289 WVT524289:WVU524289 L589825:M589825 JH589825:JI589825 TD589825:TE589825 ACZ589825:ADA589825 AMV589825:AMW589825 AWR589825:AWS589825 BGN589825:BGO589825 BQJ589825:BQK589825 CAF589825:CAG589825 CKB589825:CKC589825 CTX589825:CTY589825 DDT589825:DDU589825 DNP589825:DNQ589825 DXL589825:DXM589825 EHH589825:EHI589825 ERD589825:ERE589825 FAZ589825:FBA589825 FKV589825:FKW589825 FUR589825:FUS589825 GEN589825:GEO589825 GOJ589825:GOK589825 GYF589825:GYG589825 HIB589825:HIC589825 HRX589825:HRY589825 IBT589825:IBU589825 ILP589825:ILQ589825 IVL589825:IVM589825 JFH589825:JFI589825 JPD589825:JPE589825 JYZ589825:JZA589825 KIV589825:KIW589825 KSR589825:KSS589825 LCN589825:LCO589825 LMJ589825:LMK589825 LWF589825:LWG589825 MGB589825:MGC589825 MPX589825:MPY589825 MZT589825:MZU589825 NJP589825:NJQ589825 NTL589825:NTM589825 ODH589825:ODI589825 OND589825:ONE589825 OWZ589825:OXA589825 PGV589825:PGW589825 PQR589825:PQS589825 QAN589825:QAO589825 QKJ589825:QKK589825 QUF589825:QUG589825 REB589825:REC589825 RNX589825:RNY589825 RXT589825:RXU589825 SHP589825:SHQ589825 SRL589825:SRM589825 TBH589825:TBI589825 TLD589825:TLE589825 TUZ589825:TVA589825 UEV589825:UEW589825 UOR589825:UOS589825 UYN589825:UYO589825 VIJ589825:VIK589825 VSF589825:VSG589825 WCB589825:WCC589825 WLX589825:WLY589825 WVT589825:WVU589825 L655361:M655361 JH655361:JI655361 TD655361:TE655361 ACZ655361:ADA655361 AMV655361:AMW655361 AWR655361:AWS655361 BGN655361:BGO655361 BQJ655361:BQK655361 CAF655361:CAG655361 CKB655361:CKC655361 CTX655361:CTY655361 DDT655361:DDU655361 DNP655361:DNQ655361 DXL655361:DXM655361 EHH655361:EHI655361 ERD655361:ERE655361 FAZ655361:FBA655361 FKV655361:FKW655361 FUR655361:FUS655361 GEN655361:GEO655361 GOJ655361:GOK655361 GYF655361:GYG655361 HIB655361:HIC655361 HRX655361:HRY655361 IBT655361:IBU655361 ILP655361:ILQ655361 IVL655361:IVM655361 JFH655361:JFI655361 JPD655361:JPE655361 JYZ655361:JZA655361 KIV655361:KIW655361 KSR655361:KSS655361 LCN655361:LCO655361 LMJ655361:LMK655361 LWF655361:LWG655361 MGB655361:MGC655361 MPX655361:MPY655361 MZT655361:MZU655361 NJP655361:NJQ655361 NTL655361:NTM655361 ODH655361:ODI655361 OND655361:ONE655361 OWZ655361:OXA655361 PGV655361:PGW655361 PQR655361:PQS655361 QAN655361:QAO655361 QKJ655361:QKK655361 QUF655361:QUG655361 REB655361:REC655361 RNX655361:RNY655361 RXT655361:RXU655361 SHP655361:SHQ655361 SRL655361:SRM655361 TBH655361:TBI655361 TLD655361:TLE655361 TUZ655361:TVA655361 UEV655361:UEW655361 UOR655361:UOS655361 UYN655361:UYO655361 VIJ655361:VIK655361 VSF655361:VSG655361 WCB655361:WCC655361 WLX655361:WLY655361 WVT655361:WVU655361 L720897:M720897 JH720897:JI720897 TD720897:TE720897 ACZ720897:ADA720897 AMV720897:AMW720897 AWR720897:AWS720897 BGN720897:BGO720897 BQJ720897:BQK720897 CAF720897:CAG720897 CKB720897:CKC720897 CTX720897:CTY720897 DDT720897:DDU720897 DNP720897:DNQ720897 DXL720897:DXM720897 EHH720897:EHI720897 ERD720897:ERE720897 FAZ720897:FBA720897 FKV720897:FKW720897 FUR720897:FUS720897 GEN720897:GEO720897 GOJ720897:GOK720897 GYF720897:GYG720897 HIB720897:HIC720897 HRX720897:HRY720897 IBT720897:IBU720897 ILP720897:ILQ720897 IVL720897:IVM720897 JFH720897:JFI720897 JPD720897:JPE720897 JYZ720897:JZA720897 KIV720897:KIW720897 KSR720897:KSS720897 LCN720897:LCO720897 LMJ720897:LMK720897 LWF720897:LWG720897 MGB720897:MGC720897 MPX720897:MPY720897 MZT720897:MZU720897 NJP720897:NJQ720897 NTL720897:NTM720897 ODH720897:ODI720897 OND720897:ONE720897 OWZ720897:OXA720897 PGV720897:PGW720897 PQR720897:PQS720897 QAN720897:QAO720897 QKJ720897:QKK720897 QUF720897:QUG720897 REB720897:REC720897 RNX720897:RNY720897 RXT720897:RXU720897 SHP720897:SHQ720897 SRL720897:SRM720897 TBH720897:TBI720897 TLD720897:TLE720897 TUZ720897:TVA720897 UEV720897:UEW720897 UOR720897:UOS720897 UYN720897:UYO720897 VIJ720897:VIK720897 VSF720897:VSG720897 WCB720897:WCC720897 WLX720897:WLY720897 WVT720897:WVU720897 L786433:M786433 JH786433:JI786433 TD786433:TE786433 ACZ786433:ADA786433 AMV786433:AMW786433 AWR786433:AWS786433 BGN786433:BGO786433 BQJ786433:BQK786433 CAF786433:CAG786433 CKB786433:CKC786433 CTX786433:CTY786433 DDT786433:DDU786433 DNP786433:DNQ786433 DXL786433:DXM786433 EHH786433:EHI786433 ERD786433:ERE786433 FAZ786433:FBA786433 FKV786433:FKW786433 FUR786433:FUS786433 GEN786433:GEO786433 GOJ786433:GOK786433 GYF786433:GYG786433 HIB786433:HIC786433 HRX786433:HRY786433 IBT786433:IBU786433 ILP786433:ILQ786433 IVL786433:IVM786433 JFH786433:JFI786433 JPD786433:JPE786433 JYZ786433:JZA786433 KIV786433:KIW786433 KSR786433:KSS786433 LCN786433:LCO786433 LMJ786433:LMK786433 LWF786433:LWG786433 MGB786433:MGC786433 MPX786433:MPY786433 MZT786433:MZU786433 NJP786433:NJQ786433 NTL786433:NTM786433 ODH786433:ODI786433 OND786433:ONE786433 OWZ786433:OXA786433 PGV786433:PGW786433 PQR786433:PQS786433 QAN786433:QAO786433 QKJ786433:QKK786433 QUF786433:QUG786433 REB786433:REC786433 RNX786433:RNY786433 RXT786433:RXU786433 SHP786433:SHQ786433 SRL786433:SRM786433 TBH786433:TBI786433 TLD786433:TLE786433 TUZ786433:TVA786433 UEV786433:UEW786433 UOR786433:UOS786433 UYN786433:UYO786433 VIJ786433:VIK786433 VSF786433:VSG786433 WCB786433:WCC786433 WLX786433:WLY786433 WVT786433:WVU786433 L851969:M851969 JH851969:JI851969 TD851969:TE851969 ACZ851969:ADA851969 AMV851969:AMW851969 AWR851969:AWS851969 BGN851969:BGO851969 BQJ851969:BQK851969 CAF851969:CAG851969 CKB851969:CKC851969 CTX851969:CTY851969 DDT851969:DDU851969 DNP851969:DNQ851969 DXL851969:DXM851969 EHH851969:EHI851969 ERD851969:ERE851969 FAZ851969:FBA851969 FKV851969:FKW851969 FUR851969:FUS851969 GEN851969:GEO851969 GOJ851969:GOK851969 GYF851969:GYG851969 HIB851969:HIC851969 HRX851969:HRY851969 IBT851969:IBU851969 ILP851969:ILQ851969 IVL851969:IVM851969 JFH851969:JFI851969 JPD851969:JPE851969 JYZ851969:JZA851969 KIV851969:KIW851969 KSR851969:KSS851969 LCN851969:LCO851969 LMJ851969:LMK851969 LWF851969:LWG851969 MGB851969:MGC851969 MPX851969:MPY851969 MZT851969:MZU851969 NJP851969:NJQ851969 NTL851969:NTM851969 ODH851969:ODI851969 OND851969:ONE851969 OWZ851969:OXA851969 PGV851969:PGW851969 PQR851969:PQS851969 QAN851969:QAO851969 QKJ851969:QKK851969 QUF851969:QUG851969 REB851969:REC851969 RNX851969:RNY851969 RXT851969:RXU851969 SHP851969:SHQ851969 SRL851969:SRM851969 TBH851969:TBI851969 TLD851969:TLE851969 TUZ851969:TVA851969 UEV851969:UEW851969 UOR851969:UOS851969 UYN851969:UYO851969 VIJ851969:VIK851969 VSF851969:VSG851969 WCB851969:WCC851969 WLX851969:WLY851969 WVT851969:WVU851969 L917505:M917505 JH917505:JI917505 TD917505:TE917505 ACZ917505:ADA917505 AMV917505:AMW917505 AWR917505:AWS917505 BGN917505:BGO917505 BQJ917505:BQK917505 CAF917505:CAG917505 CKB917505:CKC917505 CTX917505:CTY917505 DDT917505:DDU917505 DNP917505:DNQ917505 DXL917505:DXM917505 EHH917505:EHI917505 ERD917505:ERE917505 FAZ917505:FBA917505 FKV917505:FKW917505 FUR917505:FUS917505 GEN917505:GEO917505 GOJ917505:GOK917505 GYF917505:GYG917505 HIB917505:HIC917505 HRX917505:HRY917505 IBT917505:IBU917505 ILP917505:ILQ917505 IVL917505:IVM917505 JFH917505:JFI917505 JPD917505:JPE917505 JYZ917505:JZA917505 KIV917505:KIW917505 KSR917505:KSS917505 LCN917505:LCO917505 LMJ917505:LMK917505 LWF917505:LWG917505 MGB917505:MGC917505 MPX917505:MPY917505 MZT917505:MZU917505 NJP917505:NJQ917505 NTL917505:NTM917505 ODH917505:ODI917505 OND917505:ONE917505 OWZ917505:OXA917505 PGV917505:PGW917505 PQR917505:PQS917505 QAN917505:QAO917505 QKJ917505:QKK917505 QUF917505:QUG917505 REB917505:REC917505 RNX917505:RNY917505 RXT917505:RXU917505 SHP917505:SHQ917505 SRL917505:SRM917505 TBH917505:TBI917505 TLD917505:TLE917505 TUZ917505:TVA917505 UEV917505:UEW917505 UOR917505:UOS917505 UYN917505:UYO917505 VIJ917505:VIK917505 VSF917505:VSG917505 WCB917505:WCC917505 WLX917505:WLY917505 WVT917505:WVU917505 L983041:M983041 JH983041:JI983041 TD983041:TE983041 ACZ983041:ADA983041 AMV983041:AMW983041 AWR983041:AWS983041 BGN983041:BGO983041 BQJ983041:BQK983041 CAF983041:CAG983041 CKB983041:CKC983041 CTX983041:CTY983041 DDT983041:DDU983041 DNP983041:DNQ983041 DXL983041:DXM983041 EHH983041:EHI983041 ERD983041:ERE983041 FAZ983041:FBA983041 FKV983041:FKW983041 FUR983041:FUS983041 GEN983041:GEO983041 GOJ983041:GOK983041 GYF983041:GYG983041 HIB983041:HIC983041 HRX983041:HRY983041 IBT983041:IBU983041 ILP983041:ILQ983041 IVL983041:IVM983041 JFH983041:JFI983041 JPD983041:JPE983041 JYZ983041:JZA983041 KIV983041:KIW983041 KSR983041:KSS983041 LCN983041:LCO983041 LMJ983041:LMK983041 LWF983041:LWG983041 MGB983041:MGC983041 MPX983041:MPY983041 MZT983041:MZU983041 NJP983041:NJQ983041 NTL983041:NTM983041 ODH983041:ODI983041 OND983041:ONE983041 OWZ983041:OXA983041 PGV983041:PGW983041 PQR983041:PQS983041 QAN983041:QAO983041 QKJ983041:QKK983041 QUF983041:QUG983041 REB983041:REC983041 RNX983041:RNY983041 RXT983041:RXU983041 SHP983041:SHQ983041 SRL983041:SRM983041 TBH983041:TBI983041 TLD983041:TLE983041 TUZ983041:TVA983041 UEV983041:UEW983041 UOR983041:UOS983041 UYN983041:UYO983041 VIJ983041:VIK983041 VSF983041:VSG983041 WCB983041:WCC983041 WLX983041:WLY983041 Q1" xr:uid="{00000000-0002-0000-0300-000000000000}">
      <formula1>$A$149:$A$183</formula1>
    </dataValidation>
  </dataValidations>
  <hyperlinks>
    <hyperlink ref="Q3" location="Contents!A1" display="Back" xr:uid="{00000000-0004-0000-0300-000000000000}"/>
    <hyperlink ref="Q2" location="'Table 2 Data'!A1" display="Go to Data" xr:uid="{00000000-0004-0000-0300-000001000000}"/>
    <hyperlink ref="A74" location="Glossary!A1" display="Definition Glossay" xr:uid="{00000000-0004-0000-0300-000002000000}"/>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4">
    <tabColor theme="7" tint="0.39997558519241921"/>
    <pageSetUpPr autoPageBreaks="0"/>
  </sheetPr>
  <dimension ref="A1:Z816"/>
  <sheetViews>
    <sheetView topLeftCell="B1" zoomScale="85" zoomScaleNormal="85" workbookViewId="0">
      <selection activeCell="B1" sqref="B1"/>
    </sheetView>
  </sheetViews>
  <sheetFormatPr defaultRowHeight="12.75" x14ac:dyDescent="0.2"/>
  <cols>
    <col min="1" max="1" width="35.140625" style="302" hidden="1" customWidth="1"/>
    <col min="2" max="2" width="22.7109375" style="302" bestFit="1" customWidth="1"/>
    <col min="3" max="3" width="15.28515625" style="302" customWidth="1"/>
    <col min="4" max="24" width="11.7109375" style="302" customWidth="1"/>
    <col min="25" max="256" width="8.85546875" style="302"/>
    <col min="257" max="257" width="0" style="302" hidden="1" customWidth="1"/>
    <col min="258" max="258" width="22.7109375" style="302" bestFit="1" customWidth="1"/>
    <col min="259" max="259" width="15.28515625" style="302" customWidth="1"/>
    <col min="260" max="274" width="9.28515625" style="302" bestFit="1" customWidth="1"/>
    <col min="275" max="277" width="10.85546875" style="302" bestFit="1" customWidth="1"/>
    <col min="278" max="512" width="8.85546875" style="302"/>
    <col min="513" max="513" width="0" style="302" hidden="1" customWidth="1"/>
    <col min="514" max="514" width="22.7109375" style="302" bestFit="1" customWidth="1"/>
    <col min="515" max="515" width="15.28515625" style="302" customWidth="1"/>
    <col min="516" max="530" width="9.28515625" style="302" bestFit="1" customWidth="1"/>
    <col min="531" max="533" width="10.85546875" style="302" bestFit="1" customWidth="1"/>
    <col min="534" max="768" width="8.85546875" style="302"/>
    <col min="769" max="769" width="0" style="302" hidden="1" customWidth="1"/>
    <col min="770" max="770" width="22.7109375" style="302" bestFit="1" customWidth="1"/>
    <col min="771" max="771" width="15.28515625" style="302" customWidth="1"/>
    <col min="772" max="786" width="9.28515625" style="302" bestFit="1" customWidth="1"/>
    <col min="787" max="789" width="10.85546875" style="302" bestFit="1" customWidth="1"/>
    <col min="790" max="1024" width="8.85546875" style="302"/>
    <col min="1025" max="1025" width="0" style="302" hidden="1" customWidth="1"/>
    <col min="1026" max="1026" width="22.7109375" style="302" bestFit="1" customWidth="1"/>
    <col min="1027" max="1027" width="15.28515625" style="302" customWidth="1"/>
    <col min="1028" max="1042" width="9.28515625" style="302" bestFit="1" customWidth="1"/>
    <col min="1043" max="1045" width="10.85546875" style="302" bestFit="1" customWidth="1"/>
    <col min="1046" max="1280" width="8.85546875" style="302"/>
    <col min="1281" max="1281" width="0" style="302" hidden="1" customWidth="1"/>
    <col min="1282" max="1282" width="22.7109375" style="302" bestFit="1" customWidth="1"/>
    <col min="1283" max="1283" width="15.28515625" style="302" customWidth="1"/>
    <col min="1284" max="1298" width="9.28515625" style="302" bestFit="1" customWidth="1"/>
    <col min="1299" max="1301" width="10.85546875" style="302" bestFit="1" customWidth="1"/>
    <col min="1302" max="1536" width="8.85546875" style="302"/>
    <col min="1537" max="1537" width="0" style="302" hidden="1" customWidth="1"/>
    <col min="1538" max="1538" width="22.7109375" style="302" bestFit="1" customWidth="1"/>
    <col min="1539" max="1539" width="15.28515625" style="302" customWidth="1"/>
    <col min="1540" max="1554" width="9.28515625" style="302" bestFit="1" customWidth="1"/>
    <col min="1555" max="1557" width="10.85546875" style="302" bestFit="1" customWidth="1"/>
    <col min="1558" max="1792" width="8.85546875" style="302"/>
    <col min="1793" max="1793" width="0" style="302" hidden="1" customWidth="1"/>
    <col min="1794" max="1794" width="22.7109375" style="302" bestFit="1" customWidth="1"/>
    <col min="1795" max="1795" width="15.28515625" style="302" customWidth="1"/>
    <col min="1796" max="1810" width="9.28515625" style="302" bestFit="1" customWidth="1"/>
    <col min="1811" max="1813" width="10.85546875" style="302" bestFit="1" customWidth="1"/>
    <col min="1814" max="2048" width="8.85546875" style="302"/>
    <col min="2049" max="2049" width="0" style="302" hidden="1" customWidth="1"/>
    <col min="2050" max="2050" width="22.7109375" style="302" bestFit="1" customWidth="1"/>
    <col min="2051" max="2051" width="15.28515625" style="302" customWidth="1"/>
    <col min="2052" max="2066" width="9.28515625" style="302" bestFit="1" customWidth="1"/>
    <col min="2067" max="2069" width="10.85546875" style="302" bestFit="1" customWidth="1"/>
    <col min="2070" max="2304" width="8.85546875" style="302"/>
    <col min="2305" max="2305" width="0" style="302" hidden="1" customWidth="1"/>
    <col min="2306" max="2306" width="22.7109375" style="302" bestFit="1" customWidth="1"/>
    <col min="2307" max="2307" width="15.28515625" style="302" customWidth="1"/>
    <col min="2308" max="2322" width="9.28515625" style="302" bestFit="1" customWidth="1"/>
    <col min="2323" max="2325" width="10.85546875" style="302" bestFit="1" customWidth="1"/>
    <col min="2326" max="2560" width="8.85546875" style="302"/>
    <col min="2561" max="2561" width="0" style="302" hidden="1" customWidth="1"/>
    <col min="2562" max="2562" width="22.7109375" style="302" bestFit="1" customWidth="1"/>
    <col min="2563" max="2563" width="15.28515625" style="302" customWidth="1"/>
    <col min="2564" max="2578" width="9.28515625" style="302" bestFit="1" customWidth="1"/>
    <col min="2579" max="2581" width="10.85546875" style="302" bestFit="1" customWidth="1"/>
    <col min="2582" max="2816" width="8.85546875" style="302"/>
    <col min="2817" max="2817" width="0" style="302" hidden="1" customWidth="1"/>
    <col min="2818" max="2818" width="22.7109375" style="302" bestFit="1" customWidth="1"/>
    <col min="2819" max="2819" width="15.28515625" style="302" customWidth="1"/>
    <col min="2820" max="2834" width="9.28515625" style="302" bestFit="1" customWidth="1"/>
    <col min="2835" max="2837" width="10.85546875" style="302" bestFit="1" customWidth="1"/>
    <col min="2838" max="3072" width="8.85546875" style="302"/>
    <col min="3073" max="3073" width="0" style="302" hidden="1" customWidth="1"/>
    <col min="3074" max="3074" width="22.7109375" style="302" bestFit="1" customWidth="1"/>
    <col min="3075" max="3075" width="15.28515625" style="302" customWidth="1"/>
    <col min="3076" max="3090" width="9.28515625" style="302" bestFit="1" customWidth="1"/>
    <col min="3091" max="3093" width="10.85546875" style="302" bestFit="1" customWidth="1"/>
    <col min="3094" max="3328" width="8.85546875" style="302"/>
    <col min="3329" max="3329" width="0" style="302" hidden="1" customWidth="1"/>
    <col min="3330" max="3330" width="22.7109375" style="302" bestFit="1" customWidth="1"/>
    <col min="3331" max="3331" width="15.28515625" style="302" customWidth="1"/>
    <col min="3332" max="3346" width="9.28515625" style="302" bestFit="1" customWidth="1"/>
    <col min="3347" max="3349" width="10.85546875" style="302" bestFit="1" customWidth="1"/>
    <col min="3350" max="3584" width="8.85546875" style="302"/>
    <col min="3585" max="3585" width="0" style="302" hidden="1" customWidth="1"/>
    <col min="3586" max="3586" width="22.7109375" style="302" bestFit="1" customWidth="1"/>
    <col min="3587" max="3587" width="15.28515625" style="302" customWidth="1"/>
    <col min="3588" max="3602" width="9.28515625" style="302" bestFit="1" customWidth="1"/>
    <col min="3603" max="3605" width="10.85546875" style="302" bestFit="1" customWidth="1"/>
    <col min="3606" max="3840" width="8.85546875" style="302"/>
    <col min="3841" max="3841" width="0" style="302" hidden="1" customWidth="1"/>
    <col min="3842" max="3842" width="22.7109375" style="302" bestFit="1" customWidth="1"/>
    <col min="3843" max="3843" width="15.28515625" style="302" customWidth="1"/>
    <col min="3844" max="3858" width="9.28515625" style="302" bestFit="1" customWidth="1"/>
    <col min="3859" max="3861" width="10.85546875" style="302" bestFit="1" customWidth="1"/>
    <col min="3862" max="4096" width="8.85546875" style="302"/>
    <col min="4097" max="4097" width="0" style="302" hidden="1" customWidth="1"/>
    <col min="4098" max="4098" width="22.7109375" style="302" bestFit="1" customWidth="1"/>
    <col min="4099" max="4099" width="15.28515625" style="302" customWidth="1"/>
    <col min="4100" max="4114" width="9.28515625" style="302" bestFit="1" customWidth="1"/>
    <col min="4115" max="4117" width="10.85546875" style="302" bestFit="1" customWidth="1"/>
    <col min="4118" max="4352" width="8.85546875" style="302"/>
    <col min="4353" max="4353" width="0" style="302" hidden="1" customWidth="1"/>
    <col min="4354" max="4354" width="22.7109375" style="302" bestFit="1" customWidth="1"/>
    <col min="4355" max="4355" width="15.28515625" style="302" customWidth="1"/>
    <col min="4356" max="4370" width="9.28515625" style="302" bestFit="1" customWidth="1"/>
    <col min="4371" max="4373" width="10.85546875" style="302" bestFit="1" customWidth="1"/>
    <col min="4374" max="4608" width="8.85546875" style="302"/>
    <col min="4609" max="4609" width="0" style="302" hidden="1" customWidth="1"/>
    <col min="4610" max="4610" width="22.7109375" style="302" bestFit="1" customWidth="1"/>
    <col min="4611" max="4611" width="15.28515625" style="302" customWidth="1"/>
    <col min="4612" max="4626" width="9.28515625" style="302" bestFit="1" customWidth="1"/>
    <col min="4627" max="4629" width="10.85546875" style="302" bestFit="1" customWidth="1"/>
    <col min="4630" max="4864" width="8.85546875" style="302"/>
    <col min="4865" max="4865" width="0" style="302" hidden="1" customWidth="1"/>
    <col min="4866" max="4866" width="22.7109375" style="302" bestFit="1" customWidth="1"/>
    <col min="4867" max="4867" width="15.28515625" style="302" customWidth="1"/>
    <col min="4868" max="4882" width="9.28515625" style="302" bestFit="1" customWidth="1"/>
    <col min="4883" max="4885" width="10.85546875" style="302" bestFit="1" customWidth="1"/>
    <col min="4886" max="5120" width="8.85546875" style="302"/>
    <col min="5121" max="5121" width="0" style="302" hidden="1" customWidth="1"/>
    <col min="5122" max="5122" width="22.7109375" style="302" bestFit="1" customWidth="1"/>
    <col min="5123" max="5123" width="15.28515625" style="302" customWidth="1"/>
    <col min="5124" max="5138" width="9.28515625" style="302" bestFit="1" customWidth="1"/>
    <col min="5139" max="5141" width="10.85546875" style="302" bestFit="1" customWidth="1"/>
    <col min="5142" max="5376" width="8.85546875" style="302"/>
    <col min="5377" max="5377" width="0" style="302" hidden="1" customWidth="1"/>
    <col min="5378" max="5378" width="22.7109375" style="302" bestFit="1" customWidth="1"/>
    <col min="5379" max="5379" width="15.28515625" style="302" customWidth="1"/>
    <col min="5380" max="5394" width="9.28515625" style="302" bestFit="1" customWidth="1"/>
    <col min="5395" max="5397" width="10.85546875" style="302" bestFit="1" customWidth="1"/>
    <col min="5398" max="5632" width="8.85546875" style="302"/>
    <col min="5633" max="5633" width="0" style="302" hidden="1" customWidth="1"/>
    <col min="5634" max="5634" width="22.7109375" style="302" bestFit="1" customWidth="1"/>
    <col min="5635" max="5635" width="15.28515625" style="302" customWidth="1"/>
    <col min="5636" max="5650" width="9.28515625" style="302" bestFit="1" customWidth="1"/>
    <col min="5651" max="5653" width="10.85546875" style="302" bestFit="1" customWidth="1"/>
    <col min="5654" max="5888" width="8.85546875" style="302"/>
    <col min="5889" max="5889" width="0" style="302" hidden="1" customWidth="1"/>
    <col min="5890" max="5890" width="22.7109375" style="302" bestFit="1" customWidth="1"/>
    <col min="5891" max="5891" width="15.28515625" style="302" customWidth="1"/>
    <col min="5892" max="5906" width="9.28515625" style="302" bestFit="1" customWidth="1"/>
    <col min="5907" max="5909" width="10.85546875" style="302" bestFit="1" customWidth="1"/>
    <col min="5910" max="6144" width="8.85546875" style="302"/>
    <col min="6145" max="6145" width="0" style="302" hidden="1" customWidth="1"/>
    <col min="6146" max="6146" width="22.7109375" style="302" bestFit="1" customWidth="1"/>
    <col min="6147" max="6147" width="15.28515625" style="302" customWidth="1"/>
    <col min="6148" max="6162" width="9.28515625" style="302" bestFit="1" customWidth="1"/>
    <col min="6163" max="6165" width="10.85546875" style="302" bestFit="1" customWidth="1"/>
    <col min="6166" max="6400" width="8.85546875" style="302"/>
    <col min="6401" max="6401" width="0" style="302" hidden="1" customWidth="1"/>
    <col min="6402" max="6402" width="22.7109375" style="302" bestFit="1" customWidth="1"/>
    <col min="6403" max="6403" width="15.28515625" style="302" customWidth="1"/>
    <col min="6404" max="6418" width="9.28515625" style="302" bestFit="1" customWidth="1"/>
    <col min="6419" max="6421" width="10.85546875" style="302" bestFit="1" customWidth="1"/>
    <col min="6422" max="6656" width="8.85546875" style="302"/>
    <col min="6657" max="6657" width="0" style="302" hidden="1" customWidth="1"/>
    <col min="6658" max="6658" width="22.7109375" style="302" bestFit="1" customWidth="1"/>
    <col min="6659" max="6659" width="15.28515625" style="302" customWidth="1"/>
    <col min="6660" max="6674" width="9.28515625" style="302" bestFit="1" customWidth="1"/>
    <col min="6675" max="6677" width="10.85546875" style="302" bestFit="1" customWidth="1"/>
    <col min="6678" max="6912" width="8.85546875" style="302"/>
    <col min="6913" max="6913" width="0" style="302" hidden="1" customWidth="1"/>
    <col min="6914" max="6914" width="22.7109375" style="302" bestFit="1" customWidth="1"/>
    <col min="6915" max="6915" width="15.28515625" style="302" customWidth="1"/>
    <col min="6916" max="6930" width="9.28515625" style="302" bestFit="1" customWidth="1"/>
    <col min="6931" max="6933" width="10.85546875" style="302" bestFit="1" customWidth="1"/>
    <col min="6934" max="7168" width="8.85546875" style="302"/>
    <col min="7169" max="7169" width="0" style="302" hidden="1" customWidth="1"/>
    <col min="7170" max="7170" width="22.7109375" style="302" bestFit="1" customWidth="1"/>
    <col min="7171" max="7171" width="15.28515625" style="302" customWidth="1"/>
    <col min="7172" max="7186" width="9.28515625" style="302" bestFit="1" customWidth="1"/>
    <col min="7187" max="7189" width="10.85546875" style="302" bestFit="1" customWidth="1"/>
    <col min="7190" max="7424" width="8.85546875" style="302"/>
    <col min="7425" max="7425" width="0" style="302" hidden="1" customWidth="1"/>
    <col min="7426" max="7426" width="22.7109375" style="302" bestFit="1" customWidth="1"/>
    <col min="7427" max="7427" width="15.28515625" style="302" customWidth="1"/>
    <col min="7428" max="7442" width="9.28515625" style="302" bestFit="1" customWidth="1"/>
    <col min="7443" max="7445" width="10.85546875" style="302" bestFit="1" customWidth="1"/>
    <col min="7446" max="7680" width="8.85546875" style="302"/>
    <col min="7681" max="7681" width="0" style="302" hidden="1" customWidth="1"/>
    <col min="7682" max="7682" width="22.7109375" style="302" bestFit="1" customWidth="1"/>
    <col min="7683" max="7683" width="15.28515625" style="302" customWidth="1"/>
    <col min="7684" max="7698" width="9.28515625" style="302" bestFit="1" customWidth="1"/>
    <col min="7699" max="7701" width="10.85546875" style="302" bestFit="1" customWidth="1"/>
    <col min="7702" max="7936" width="8.85546875" style="302"/>
    <col min="7937" max="7937" width="0" style="302" hidden="1" customWidth="1"/>
    <col min="7938" max="7938" width="22.7109375" style="302" bestFit="1" customWidth="1"/>
    <col min="7939" max="7939" width="15.28515625" style="302" customWidth="1"/>
    <col min="7940" max="7954" width="9.28515625" style="302" bestFit="1" customWidth="1"/>
    <col min="7955" max="7957" width="10.85546875" style="302" bestFit="1" customWidth="1"/>
    <col min="7958" max="8192" width="8.85546875" style="302"/>
    <col min="8193" max="8193" width="0" style="302" hidden="1" customWidth="1"/>
    <col min="8194" max="8194" width="22.7109375" style="302" bestFit="1" customWidth="1"/>
    <col min="8195" max="8195" width="15.28515625" style="302" customWidth="1"/>
    <col min="8196" max="8210" width="9.28515625" style="302" bestFit="1" customWidth="1"/>
    <col min="8211" max="8213" width="10.85546875" style="302" bestFit="1" customWidth="1"/>
    <col min="8214" max="8448" width="8.85546875" style="302"/>
    <col min="8449" max="8449" width="0" style="302" hidden="1" customWidth="1"/>
    <col min="8450" max="8450" width="22.7109375" style="302" bestFit="1" customWidth="1"/>
    <col min="8451" max="8451" width="15.28515625" style="302" customWidth="1"/>
    <col min="8452" max="8466" width="9.28515625" style="302" bestFit="1" customWidth="1"/>
    <col min="8467" max="8469" width="10.85546875" style="302" bestFit="1" customWidth="1"/>
    <col min="8470" max="8704" width="8.85546875" style="302"/>
    <col min="8705" max="8705" width="0" style="302" hidden="1" customWidth="1"/>
    <col min="8706" max="8706" width="22.7109375" style="302" bestFit="1" customWidth="1"/>
    <col min="8707" max="8707" width="15.28515625" style="302" customWidth="1"/>
    <col min="8708" max="8722" width="9.28515625" style="302" bestFit="1" customWidth="1"/>
    <col min="8723" max="8725" width="10.85546875" style="302" bestFit="1" customWidth="1"/>
    <col min="8726" max="8960" width="8.85546875" style="302"/>
    <col min="8961" max="8961" width="0" style="302" hidden="1" customWidth="1"/>
    <col min="8962" max="8962" width="22.7109375" style="302" bestFit="1" customWidth="1"/>
    <col min="8963" max="8963" width="15.28515625" style="302" customWidth="1"/>
    <col min="8964" max="8978" width="9.28515625" style="302" bestFit="1" customWidth="1"/>
    <col min="8979" max="8981" width="10.85546875" style="302" bestFit="1" customWidth="1"/>
    <col min="8982" max="9216" width="8.85546875" style="302"/>
    <col min="9217" max="9217" width="0" style="302" hidden="1" customWidth="1"/>
    <col min="9218" max="9218" width="22.7109375" style="302" bestFit="1" customWidth="1"/>
    <col min="9219" max="9219" width="15.28515625" style="302" customWidth="1"/>
    <col min="9220" max="9234" width="9.28515625" style="302" bestFit="1" customWidth="1"/>
    <col min="9235" max="9237" width="10.85546875" style="302" bestFit="1" customWidth="1"/>
    <col min="9238" max="9472" width="8.85546875" style="302"/>
    <col min="9473" max="9473" width="0" style="302" hidden="1" customWidth="1"/>
    <col min="9474" max="9474" width="22.7109375" style="302" bestFit="1" customWidth="1"/>
    <col min="9475" max="9475" width="15.28515625" style="302" customWidth="1"/>
    <col min="9476" max="9490" width="9.28515625" style="302" bestFit="1" customWidth="1"/>
    <col min="9491" max="9493" width="10.85546875" style="302" bestFit="1" customWidth="1"/>
    <col min="9494" max="9728" width="8.85546875" style="302"/>
    <col min="9729" max="9729" width="0" style="302" hidden="1" customWidth="1"/>
    <col min="9730" max="9730" width="22.7109375" style="302" bestFit="1" customWidth="1"/>
    <col min="9731" max="9731" width="15.28515625" style="302" customWidth="1"/>
    <col min="9732" max="9746" width="9.28515625" style="302" bestFit="1" customWidth="1"/>
    <col min="9747" max="9749" width="10.85546875" style="302" bestFit="1" customWidth="1"/>
    <col min="9750" max="9984" width="8.85546875" style="302"/>
    <col min="9985" max="9985" width="0" style="302" hidden="1" customWidth="1"/>
    <col min="9986" max="9986" width="22.7109375" style="302" bestFit="1" customWidth="1"/>
    <col min="9987" max="9987" width="15.28515625" style="302" customWidth="1"/>
    <col min="9988" max="10002" width="9.28515625" style="302" bestFit="1" customWidth="1"/>
    <col min="10003" max="10005" width="10.85546875" style="302" bestFit="1" customWidth="1"/>
    <col min="10006" max="10240" width="8.85546875" style="302"/>
    <col min="10241" max="10241" width="0" style="302" hidden="1" customWidth="1"/>
    <col min="10242" max="10242" width="22.7109375" style="302" bestFit="1" customWidth="1"/>
    <col min="10243" max="10243" width="15.28515625" style="302" customWidth="1"/>
    <col min="10244" max="10258" width="9.28515625" style="302" bestFit="1" customWidth="1"/>
    <col min="10259" max="10261" width="10.85546875" style="302" bestFit="1" customWidth="1"/>
    <col min="10262" max="10496" width="8.85546875" style="302"/>
    <col min="10497" max="10497" width="0" style="302" hidden="1" customWidth="1"/>
    <col min="10498" max="10498" width="22.7109375" style="302" bestFit="1" customWidth="1"/>
    <col min="10499" max="10499" width="15.28515625" style="302" customWidth="1"/>
    <col min="10500" max="10514" width="9.28515625" style="302" bestFit="1" customWidth="1"/>
    <col min="10515" max="10517" width="10.85546875" style="302" bestFit="1" customWidth="1"/>
    <col min="10518" max="10752" width="8.85546875" style="302"/>
    <col min="10753" max="10753" width="0" style="302" hidden="1" customWidth="1"/>
    <col min="10754" max="10754" width="22.7109375" style="302" bestFit="1" customWidth="1"/>
    <col min="10755" max="10755" width="15.28515625" style="302" customWidth="1"/>
    <col min="10756" max="10770" width="9.28515625" style="302" bestFit="1" customWidth="1"/>
    <col min="10771" max="10773" width="10.85546875" style="302" bestFit="1" customWidth="1"/>
    <col min="10774" max="11008" width="8.85546875" style="302"/>
    <col min="11009" max="11009" width="0" style="302" hidden="1" customWidth="1"/>
    <col min="11010" max="11010" width="22.7109375" style="302" bestFit="1" customWidth="1"/>
    <col min="11011" max="11011" width="15.28515625" style="302" customWidth="1"/>
    <col min="11012" max="11026" width="9.28515625" style="302" bestFit="1" customWidth="1"/>
    <col min="11027" max="11029" width="10.85546875" style="302" bestFit="1" customWidth="1"/>
    <col min="11030" max="11264" width="8.85546875" style="302"/>
    <col min="11265" max="11265" width="0" style="302" hidden="1" customWidth="1"/>
    <col min="11266" max="11266" width="22.7109375" style="302" bestFit="1" customWidth="1"/>
    <col min="11267" max="11267" width="15.28515625" style="302" customWidth="1"/>
    <col min="11268" max="11282" width="9.28515625" style="302" bestFit="1" customWidth="1"/>
    <col min="11283" max="11285" width="10.85546875" style="302" bestFit="1" customWidth="1"/>
    <col min="11286" max="11520" width="8.85546875" style="302"/>
    <col min="11521" max="11521" width="0" style="302" hidden="1" customWidth="1"/>
    <col min="11522" max="11522" width="22.7109375" style="302" bestFit="1" customWidth="1"/>
    <col min="11523" max="11523" width="15.28515625" style="302" customWidth="1"/>
    <col min="11524" max="11538" width="9.28515625" style="302" bestFit="1" customWidth="1"/>
    <col min="11539" max="11541" width="10.85546875" style="302" bestFit="1" customWidth="1"/>
    <col min="11542" max="11776" width="8.85546875" style="302"/>
    <col min="11777" max="11777" width="0" style="302" hidden="1" customWidth="1"/>
    <col min="11778" max="11778" width="22.7109375" style="302" bestFit="1" customWidth="1"/>
    <col min="11779" max="11779" width="15.28515625" style="302" customWidth="1"/>
    <col min="11780" max="11794" width="9.28515625" style="302" bestFit="1" customWidth="1"/>
    <col min="11795" max="11797" width="10.85546875" style="302" bestFit="1" customWidth="1"/>
    <col min="11798" max="12032" width="8.85546875" style="302"/>
    <col min="12033" max="12033" width="0" style="302" hidden="1" customWidth="1"/>
    <col min="12034" max="12034" width="22.7109375" style="302" bestFit="1" customWidth="1"/>
    <col min="12035" max="12035" width="15.28515625" style="302" customWidth="1"/>
    <col min="12036" max="12050" width="9.28515625" style="302" bestFit="1" customWidth="1"/>
    <col min="12051" max="12053" width="10.85546875" style="302" bestFit="1" customWidth="1"/>
    <col min="12054" max="12288" width="8.85546875" style="302"/>
    <col min="12289" max="12289" width="0" style="302" hidden="1" customWidth="1"/>
    <col min="12290" max="12290" width="22.7109375" style="302" bestFit="1" customWidth="1"/>
    <col min="12291" max="12291" width="15.28515625" style="302" customWidth="1"/>
    <col min="12292" max="12306" width="9.28515625" style="302" bestFit="1" customWidth="1"/>
    <col min="12307" max="12309" width="10.85546875" style="302" bestFit="1" customWidth="1"/>
    <col min="12310" max="12544" width="8.85546875" style="302"/>
    <col min="12545" max="12545" width="0" style="302" hidden="1" customWidth="1"/>
    <col min="12546" max="12546" width="22.7109375" style="302" bestFit="1" customWidth="1"/>
    <col min="12547" max="12547" width="15.28515625" style="302" customWidth="1"/>
    <col min="12548" max="12562" width="9.28515625" style="302" bestFit="1" customWidth="1"/>
    <col min="12563" max="12565" width="10.85546875" style="302" bestFit="1" customWidth="1"/>
    <col min="12566" max="12800" width="8.85546875" style="302"/>
    <col min="12801" max="12801" width="0" style="302" hidden="1" customWidth="1"/>
    <col min="12802" max="12802" width="22.7109375" style="302" bestFit="1" customWidth="1"/>
    <col min="12803" max="12803" width="15.28515625" style="302" customWidth="1"/>
    <col min="12804" max="12818" width="9.28515625" style="302" bestFit="1" customWidth="1"/>
    <col min="12819" max="12821" width="10.85546875" style="302" bestFit="1" customWidth="1"/>
    <col min="12822" max="13056" width="8.85546875" style="302"/>
    <col min="13057" max="13057" width="0" style="302" hidden="1" customWidth="1"/>
    <col min="13058" max="13058" width="22.7109375" style="302" bestFit="1" customWidth="1"/>
    <col min="13059" max="13059" width="15.28515625" style="302" customWidth="1"/>
    <col min="13060" max="13074" width="9.28515625" style="302" bestFit="1" customWidth="1"/>
    <col min="13075" max="13077" width="10.85546875" style="302" bestFit="1" customWidth="1"/>
    <col min="13078" max="13312" width="8.85546875" style="302"/>
    <col min="13313" max="13313" width="0" style="302" hidden="1" customWidth="1"/>
    <col min="13314" max="13314" width="22.7109375" style="302" bestFit="1" customWidth="1"/>
    <col min="13315" max="13315" width="15.28515625" style="302" customWidth="1"/>
    <col min="13316" max="13330" width="9.28515625" style="302" bestFit="1" customWidth="1"/>
    <col min="13331" max="13333" width="10.85546875" style="302" bestFit="1" customWidth="1"/>
    <col min="13334" max="13568" width="8.85546875" style="302"/>
    <col min="13569" max="13569" width="0" style="302" hidden="1" customWidth="1"/>
    <col min="13570" max="13570" width="22.7109375" style="302" bestFit="1" customWidth="1"/>
    <col min="13571" max="13571" width="15.28515625" style="302" customWidth="1"/>
    <col min="13572" max="13586" width="9.28515625" style="302" bestFit="1" customWidth="1"/>
    <col min="13587" max="13589" width="10.85546875" style="302" bestFit="1" customWidth="1"/>
    <col min="13590" max="13824" width="8.85546875" style="302"/>
    <col min="13825" max="13825" width="0" style="302" hidden="1" customWidth="1"/>
    <col min="13826" max="13826" width="22.7109375" style="302" bestFit="1" customWidth="1"/>
    <col min="13827" max="13827" width="15.28515625" style="302" customWidth="1"/>
    <col min="13828" max="13842" width="9.28515625" style="302" bestFit="1" customWidth="1"/>
    <col min="13843" max="13845" width="10.85546875" style="302" bestFit="1" customWidth="1"/>
    <col min="13846" max="14080" width="8.85546875" style="302"/>
    <col min="14081" max="14081" width="0" style="302" hidden="1" customWidth="1"/>
    <col min="14082" max="14082" width="22.7109375" style="302" bestFit="1" customWidth="1"/>
    <col min="14083" max="14083" width="15.28515625" style="302" customWidth="1"/>
    <col min="14084" max="14098" width="9.28515625" style="302" bestFit="1" customWidth="1"/>
    <col min="14099" max="14101" width="10.85546875" style="302" bestFit="1" customWidth="1"/>
    <col min="14102" max="14336" width="8.85546875" style="302"/>
    <col min="14337" max="14337" width="0" style="302" hidden="1" customWidth="1"/>
    <col min="14338" max="14338" width="22.7109375" style="302" bestFit="1" customWidth="1"/>
    <col min="14339" max="14339" width="15.28515625" style="302" customWidth="1"/>
    <col min="14340" max="14354" width="9.28515625" style="302" bestFit="1" customWidth="1"/>
    <col min="14355" max="14357" width="10.85546875" style="302" bestFit="1" customWidth="1"/>
    <col min="14358" max="14592" width="8.85546875" style="302"/>
    <col min="14593" max="14593" width="0" style="302" hidden="1" customWidth="1"/>
    <col min="14594" max="14594" width="22.7109375" style="302" bestFit="1" customWidth="1"/>
    <col min="14595" max="14595" width="15.28515625" style="302" customWidth="1"/>
    <col min="14596" max="14610" width="9.28515625" style="302" bestFit="1" customWidth="1"/>
    <col min="14611" max="14613" width="10.85546875" style="302" bestFit="1" customWidth="1"/>
    <col min="14614" max="14848" width="8.85546875" style="302"/>
    <col min="14849" max="14849" width="0" style="302" hidden="1" customWidth="1"/>
    <col min="14850" max="14850" width="22.7109375" style="302" bestFit="1" customWidth="1"/>
    <col min="14851" max="14851" width="15.28515625" style="302" customWidth="1"/>
    <col min="14852" max="14866" width="9.28515625" style="302" bestFit="1" customWidth="1"/>
    <col min="14867" max="14869" width="10.85546875" style="302" bestFit="1" customWidth="1"/>
    <col min="14870" max="15104" width="8.85546875" style="302"/>
    <col min="15105" max="15105" width="0" style="302" hidden="1" customWidth="1"/>
    <col min="15106" max="15106" width="22.7109375" style="302" bestFit="1" customWidth="1"/>
    <col min="15107" max="15107" width="15.28515625" style="302" customWidth="1"/>
    <col min="15108" max="15122" width="9.28515625" style="302" bestFit="1" customWidth="1"/>
    <col min="15123" max="15125" width="10.85546875" style="302" bestFit="1" customWidth="1"/>
    <col min="15126" max="15360" width="8.85546875" style="302"/>
    <col min="15361" max="15361" width="0" style="302" hidden="1" customWidth="1"/>
    <col min="15362" max="15362" width="22.7109375" style="302" bestFit="1" customWidth="1"/>
    <col min="15363" max="15363" width="15.28515625" style="302" customWidth="1"/>
    <col min="15364" max="15378" width="9.28515625" style="302" bestFit="1" customWidth="1"/>
    <col min="15379" max="15381" width="10.85546875" style="302" bestFit="1" customWidth="1"/>
    <col min="15382" max="15616" width="8.85546875" style="302"/>
    <col min="15617" max="15617" width="0" style="302" hidden="1" customWidth="1"/>
    <col min="15618" max="15618" width="22.7109375" style="302" bestFit="1" customWidth="1"/>
    <col min="15619" max="15619" width="15.28515625" style="302" customWidth="1"/>
    <col min="15620" max="15634" width="9.28515625" style="302" bestFit="1" customWidth="1"/>
    <col min="15635" max="15637" width="10.85546875" style="302" bestFit="1" customWidth="1"/>
    <col min="15638" max="15872" width="8.85546875" style="302"/>
    <col min="15873" max="15873" width="0" style="302" hidden="1" customWidth="1"/>
    <col min="15874" max="15874" width="22.7109375" style="302" bestFit="1" customWidth="1"/>
    <col min="15875" max="15875" width="15.28515625" style="302" customWidth="1"/>
    <col min="15876" max="15890" width="9.28515625" style="302" bestFit="1" customWidth="1"/>
    <col min="15891" max="15893" width="10.85546875" style="302" bestFit="1" customWidth="1"/>
    <col min="15894" max="16128" width="8.85546875" style="302"/>
    <col min="16129" max="16129" width="0" style="302" hidden="1" customWidth="1"/>
    <col min="16130" max="16130" width="22.7109375" style="302" bestFit="1" customWidth="1"/>
    <col min="16131" max="16131" width="15.28515625" style="302" customWidth="1"/>
    <col min="16132" max="16146" width="9.28515625" style="302" bestFit="1" customWidth="1"/>
    <col min="16147" max="16149" width="10.85546875" style="302" bestFit="1" customWidth="1"/>
    <col min="16150" max="16383" width="8.85546875" style="302"/>
    <col min="16384" max="16384" width="8.85546875" style="302" customWidth="1"/>
  </cols>
  <sheetData>
    <row r="1" spans="1:26" x14ac:dyDescent="0.2">
      <c r="A1" s="295"/>
      <c r="B1" s="296" t="s">
        <v>322</v>
      </c>
      <c r="C1" s="297" t="s">
        <v>477</v>
      </c>
      <c r="D1" s="298" t="s">
        <v>28</v>
      </c>
      <c r="E1" s="299"/>
      <c r="F1" s="299"/>
      <c r="G1" s="300" t="s">
        <v>29</v>
      </c>
      <c r="H1" s="301"/>
      <c r="I1" s="301"/>
      <c r="J1" s="300" t="s">
        <v>30</v>
      </c>
      <c r="K1" s="301"/>
      <c r="L1" s="301"/>
      <c r="M1" s="300" t="s">
        <v>4</v>
      </c>
      <c r="N1" s="301"/>
      <c r="O1" s="301"/>
      <c r="P1" s="300" t="s">
        <v>3</v>
      </c>
      <c r="Q1" s="301"/>
      <c r="R1" s="301"/>
      <c r="S1" s="300">
        <v>2011</v>
      </c>
      <c r="T1" s="301"/>
      <c r="U1" s="301"/>
      <c r="V1" s="303"/>
      <c r="Z1" s="302" t="s">
        <v>322</v>
      </c>
    </row>
    <row r="2" spans="1:26" x14ac:dyDescent="0.2">
      <c r="A2" s="295"/>
      <c r="B2" s="295"/>
      <c r="C2" s="304"/>
      <c r="D2" s="299" t="s">
        <v>70</v>
      </c>
      <c r="E2" s="299" t="s">
        <v>71</v>
      </c>
      <c r="F2" s="299" t="s">
        <v>72</v>
      </c>
      <c r="G2" s="301" t="s">
        <v>70</v>
      </c>
      <c r="H2" s="301" t="s">
        <v>71</v>
      </c>
      <c r="I2" s="301" t="s">
        <v>72</v>
      </c>
      <c r="J2" s="301" t="s">
        <v>70</v>
      </c>
      <c r="K2" s="301" t="s">
        <v>71</v>
      </c>
      <c r="L2" s="301" t="s">
        <v>72</v>
      </c>
      <c r="M2" s="301" t="s">
        <v>70</v>
      </c>
      <c r="N2" s="301" t="s">
        <v>71</v>
      </c>
      <c r="O2" s="301" t="s">
        <v>72</v>
      </c>
      <c r="P2" s="301" t="s">
        <v>70</v>
      </c>
      <c r="Q2" s="301" t="s">
        <v>71</v>
      </c>
      <c r="R2" s="301" t="s">
        <v>72</v>
      </c>
      <c r="S2" s="301" t="s">
        <v>70</v>
      </c>
      <c r="T2" s="301" t="s">
        <v>71</v>
      </c>
      <c r="U2" s="301" t="s">
        <v>72</v>
      </c>
      <c r="V2" s="301" t="s">
        <v>70</v>
      </c>
      <c r="W2" s="301" t="s">
        <v>71</v>
      </c>
      <c r="X2" s="301" t="s">
        <v>72</v>
      </c>
    </row>
    <row r="3" spans="1:26" x14ac:dyDescent="0.2">
      <c r="A3" s="299" t="s">
        <v>845</v>
      </c>
      <c r="B3" s="305" t="s">
        <v>31</v>
      </c>
      <c r="C3" s="299" t="s">
        <v>73</v>
      </c>
      <c r="D3" s="299">
        <v>4767</v>
      </c>
      <c r="E3" s="299">
        <v>2386</v>
      </c>
      <c r="F3" s="299">
        <v>2381</v>
      </c>
      <c r="G3" s="301">
        <v>4245</v>
      </c>
      <c r="H3" s="301">
        <v>2190</v>
      </c>
      <c r="I3" s="301">
        <v>2055</v>
      </c>
      <c r="J3" s="301">
        <v>4701</v>
      </c>
      <c r="K3" s="301">
        <v>2418</v>
      </c>
      <c r="L3" s="301">
        <v>2283</v>
      </c>
      <c r="M3" s="301">
        <v>4142</v>
      </c>
      <c r="N3" s="301">
        <v>2152</v>
      </c>
      <c r="O3" s="301">
        <v>1990</v>
      </c>
      <c r="P3" s="306">
        <v>7181</v>
      </c>
      <c r="Q3" s="306">
        <v>3826</v>
      </c>
      <c r="R3" s="306">
        <v>3355</v>
      </c>
      <c r="S3" s="292">
        <v>7375</v>
      </c>
      <c r="T3" s="292">
        <v>4091</v>
      </c>
      <c r="U3" s="292">
        <v>3284</v>
      </c>
      <c r="V3" s="303">
        <v>8580</v>
      </c>
      <c r="W3" s="302">
        <v>4717</v>
      </c>
      <c r="X3" s="302">
        <v>3861</v>
      </c>
      <c r="Z3" s="302" t="s">
        <v>31</v>
      </c>
    </row>
    <row r="4" spans="1:26" x14ac:dyDescent="0.2">
      <c r="A4" s="299" t="s">
        <v>846</v>
      </c>
      <c r="B4" s="305" t="s">
        <v>31</v>
      </c>
      <c r="C4" s="299" t="s">
        <v>74</v>
      </c>
      <c r="D4" s="299">
        <v>151</v>
      </c>
      <c r="E4" s="299">
        <v>74</v>
      </c>
      <c r="F4" s="299">
        <v>77</v>
      </c>
      <c r="G4" s="301">
        <v>110</v>
      </c>
      <c r="H4" s="301">
        <v>50</v>
      </c>
      <c r="I4" s="301">
        <v>60</v>
      </c>
      <c r="J4" s="301">
        <v>111</v>
      </c>
      <c r="K4" s="301">
        <v>47</v>
      </c>
      <c r="L4" s="301">
        <v>64</v>
      </c>
      <c r="M4" s="301">
        <v>100</v>
      </c>
      <c r="N4" s="301">
        <v>57</v>
      </c>
      <c r="O4" s="301">
        <v>43</v>
      </c>
      <c r="P4" s="306">
        <v>252</v>
      </c>
      <c r="Q4" s="306">
        <v>121</v>
      </c>
      <c r="R4" s="306">
        <v>131</v>
      </c>
      <c r="S4" s="292">
        <v>236</v>
      </c>
      <c r="T4" s="292">
        <v>92</v>
      </c>
      <c r="U4" s="292">
        <v>144</v>
      </c>
      <c r="V4" s="303">
        <v>213</v>
      </c>
      <c r="W4" s="302">
        <v>101</v>
      </c>
      <c r="X4" s="302">
        <v>113</v>
      </c>
      <c r="Z4" s="302" t="s">
        <v>31</v>
      </c>
    </row>
    <row r="5" spans="1:26" x14ac:dyDescent="0.2">
      <c r="A5" s="299" t="s">
        <v>847</v>
      </c>
      <c r="B5" s="305" t="s">
        <v>31</v>
      </c>
      <c r="C5" s="298" t="s">
        <v>75</v>
      </c>
      <c r="D5" s="299">
        <v>109</v>
      </c>
      <c r="E5" s="299">
        <v>62</v>
      </c>
      <c r="F5" s="299">
        <v>47</v>
      </c>
      <c r="G5" s="301">
        <v>90</v>
      </c>
      <c r="H5" s="301">
        <v>45</v>
      </c>
      <c r="I5" s="301">
        <v>45</v>
      </c>
      <c r="J5" s="301">
        <v>101</v>
      </c>
      <c r="K5" s="301">
        <v>47</v>
      </c>
      <c r="L5" s="301">
        <v>54</v>
      </c>
      <c r="M5" s="301">
        <v>72</v>
      </c>
      <c r="N5" s="301">
        <v>31</v>
      </c>
      <c r="O5" s="301">
        <v>41</v>
      </c>
      <c r="P5" s="306">
        <v>207</v>
      </c>
      <c r="Q5" s="306">
        <v>113</v>
      </c>
      <c r="R5" s="306">
        <v>94</v>
      </c>
      <c r="S5" s="292">
        <v>182</v>
      </c>
      <c r="T5" s="292">
        <v>97</v>
      </c>
      <c r="U5" s="292">
        <v>85</v>
      </c>
      <c r="V5" s="303">
        <v>159</v>
      </c>
      <c r="W5" s="302">
        <v>84</v>
      </c>
      <c r="X5" s="302">
        <v>75</v>
      </c>
      <c r="Z5" s="302" t="s">
        <v>31</v>
      </c>
    </row>
    <row r="6" spans="1:26" x14ac:dyDescent="0.2">
      <c r="A6" s="299" t="s">
        <v>848</v>
      </c>
      <c r="B6" s="305" t="s">
        <v>31</v>
      </c>
      <c r="C6" s="298" t="s">
        <v>76</v>
      </c>
      <c r="D6" s="299">
        <v>157</v>
      </c>
      <c r="E6" s="299">
        <v>72</v>
      </c>
      <c r="F6" s="299">
        <v>85</v>
      </c>
      <c r="G6" s="301">
        <v>95</v>
      </c>
      <c r="H6" s="301">
        <v>45</v>
      </c>
      <c r="I6" s="301">
        <v>50</v>
      </c>
      <c r="J6" s="301">
        <v>97</v>
      </c>
      <c r="K6" s="301">
        <v>49</v>
      </c>
      <c r="L6" s="301">
        <v>48</v>
      </c>
      <c r="M6" s="301">
        <v>69</v>
      </c>
      <c r="N6" s="301">
        <v>27</v>
      </c>
      <c r="O6" s="301">
        <v>42</v>
      </c>
      <c r="P6" s="306">
        <v>187</v>
      </c>
      <c r="Q6" s="306">
        <v>100</v>
      </c>
      <c r="R6" s="306">
        <v>87</v>
      </c>
      <c r="S6" s="292">
        <v>169</v>
      </c>
      <c r="T6" s="292">
        <v>95</v>
      </c>
      <c r="U6" s="292">
        <v>74</v>
      </c>
      <c r="V6" s="303">
        <v>174</v>
      </c>
      <c r="W6" s="302">
        <v>91</v>
      </c>
      <c r="X6" s="302">
        <v>83</v>
      </c>
      <c r="Z6" s="302" t="s">
        <v>31</v>
      </c>
    </row>
    <row r="7" spans="1:26" x14ac:dyDescent="0.2">
      <c r="A7" s="299" t="s">
        <v>849</v>
      </c>
      <c r="B7" s="305" t="s">
        <v>31</v>
      </c>
      <c r="C7" s="299" t="s">
        <v>77</v>
      </c>
      <c r="D7" s="299">
        <v>306</v>
      </c>
      <c r="E7" s="299">
        <v>106</v>
      </c>
      <c r="F7" s="299">
        <v>200</v>
      </c>
      <c r="G7" s="301">
        <v>405</v>
      </c>
      <c r="H7" s="301">
        <v>130</v>
      </c>
      <c r="I7" s="301">
        <v>275</v>
      </c>
      <c r="J7" s="301">
        <v>330</v>
      </c>
      <c r="K7" s="301">
        <v>118</v>
      </c>
      <c r="L7" s="301">
        <v>212</v>
      </c>
      <c r="M7" s="301">
        <v>130</v>
      </c>
      <c r="N7" s="301">
        <v>55</v>
      </c>
      <c r="O7" s="301">
        <v>75</v>
      </c>
      <c r="P7" s="306">
        <v>206</v>
      </c>
      <c r="Q7" s="306">
        <v>79</v>
      </c>
      <c r="R7" s="306">
        <v>127</v>
      </c>
      <c r="S7" s="292">
        <v>197</v>
      </c>
      <c r="T7" s="292">
        <v>100</v>
      </c>
      <c r="U7" s="292">
        <v>97</v>
      </c>
      <c r="V7" s="303">
        <v>216</v>
      </c>
      <c r="W7" s="302">
        <v>106</v>
      </c>
      <c r="X7" s="302">
        <v>111</v>
      </c>
      <c r="Z7" s="302" t="s">
        <v>31</v>
      </c>
    </row>
    <row r="8" spans="1:26" x14ac:dyDescent="0.2">
      <c r="A8" s="299" t="s">
        <v>850</v>
      </c>
      <c r="B8" s="305" t="s">
        <v>31</v>
      </c>
      <c r="C8" s="299" t="s">
        <v>78</v>
      </c>
      <c r="D8" s="299">
        <v>458</v>
      </c>
      <c r="E8" s="299">
        <v>178</v>
      </c>
      <c r="F8" s="299">
        <v>280</v>
      </c>
      <c r="G8" s="301">
        <v>560</v>
      </c>
      <c r="H8" s="301">
        <v>240</v>
      </c>
      <c r="I8" s="301">
        <v>320</v>
      </c>
      <c r="J8" s="301">
        <v>624</v>
      </c>
      <c r="K8" s="301">
        <v>264</v>
      </c>
      <c r="L8" s="301">
        <v>360</v>
      </c>
      <c r="M8" s="301">
        <v>537</v>
      </c>
      <c r="N8" s="301">
        <v>187</v>
      </c>
      <c r="O8" s="301">
        <v>350</v>
      </c>
      <c r="P8" s="306">
        <v>527</v>
      </c>
      <c r="Q8" s="306">
        <v>264</v>
      </c>
      <c r="R8" s="306">
        <v>263</v>
      </c>
      <c r="S8" s="292">
        <v>545</v>
      </c>
      <c r="T8" s="292">
        <v>288</v>
      </c>
      <c r="U8" s="292">
        <v>257</v>
      </c>
      <c r="V8" s="303">
        <v>965</v>
      </c>
      <c r="W8" s="302">
        <v>476</v>
      </c>
      <c r="X8" s="302">
        <v>489</v>
      </c>
      <c r="Z8" s="302" t="s">
        <v>31</v>
      </c>
    </row>
    <row r="9" spans="1:26" x14ac:dyDescent="0.2">
      <c r="A9" s="299" t="s">
        <v>851</v>
      </c>
      <c r="B9" s="305" t="s">
        <v>31</v>
      </c>
      <c r="C9" s="299" t="s">
        <v>79</v>
      </c>
      <c r="D9" s="299">
        <v>297</v>
      </c>
      <c r="E9" s="299">
        <v>147</v>
      </c>
      <c r="F9" s="299">
        <v>150</v>
      </c>
      <c r="G9" s="301">
        <v>315</v>
      </c>
      <c r="H9" s="301">
        <v>180</v>
      </c>
      <c r="I9" s="301">
        <v>135</v>
      </c>
      <c r="J9" s="301">
        <v>413</v>
      </c>
      <c r="K9" s="301">
        <v>215</v>
      </c>
      <c r="L9" s="301">
        <v>198</v>
      </c>
      <c r="M9" s="301">
        <v>379</v>
      </c>
      <c r="N9" s="301">
        <v>197</v>
      </c>
      <c r="O9" s="301">
        <v>182</v>
      </c>
      <c r="P9" s="306">
        <v>940</v>
      </c>
      <c r="Q9" s="306">
        <v>490</v>
      </c>
      <c r="R9" s="306">
        <v>450</v>
      </c>
      <c r="S9" s="292">
        <v>956</v>
      </c>
      <c r="T9" s="292">
        <v>536</v>
      </c>
      <c r="U9" s="292">
        <v>420</v>
      </c>
      <c r="V9" s="303">
        <v>1213</v>
      </c>
      <c r="W9" s="302">
        <v>651</v>
      </c>
      <c r="X9" s="302">
        <v>562</v>
      </c>
      <c r="Z9" s="302" t="s">
        <v>31</v>
      </c>
    </row>
    <row r="10" spans="1:26" x14ac:dyDescent="0.2">
      <c r="A10" s="301" t="s">
        <v>852</v>
      </c>
      <c r="B10" s="307" t="s">
        <v>31</v>
      </c>
      <c r="C10" s="301" t="s">
        <v>80</v>
      </c>
      <c r="D10" s="301">
        <v>227</v>
      </c>
      <c r="E10" s="301">
        <v>116</v>
      </c>
      <c r="F10" s="301">
        <v>111</v>
      </c>
      <c r="G10" s="301">
        <v>165</v>
      </c>
      <c r="H10" s="301">
        <v>105</v>
      </c>
      <c r="I10" s="301">
        <v>65</v>
      </c>
      <c r="J10" s="301">
        <v>447</v>
      </c>
      <c r="K10" s="301">
        <v>239</v>
      </c>
      <c r="L10" s="301">
        <v>208</v>
      </c>
      <c r="M10" s="301">
        <v>285</v>
      </c>
      <c r="N10" s="301">
        <v>162</v>
      </c>
      <c r="O10" s="301">
        <v>123</v>
      </c>
      <c r="P10" s="306">
        <v>838</v>
      </c>
      <c r="Q10" s="306">
        <v>447</v>
      </c>
      <c r="R10" s="306">
        <v>391</v>
      </c>
      <c r="S10" s="292">
        <v>820</v>
      </c>
      <c r="T10" s="292">
        <v>471</v>
      </c>
      <c r="U10" s="292">
        <v>349</v>
      </c>
      <c r="V10" s="303">
        <v>1002</v>
      </c>
      <c r="W10" s="302">
        <v>541</v>
      </c>
      <c r="X10" s="302">
        <v>461</v>
      </c>
      <c r="Z10" s="302" t="s">
        <v>31</v>
      </c>
    </row>
    <row r="11" spans="1:26" x14ac:dyDescent="0.2">
      <c r="A11" s="301" t="s">
        <v>853</v>
      </c>
      <c r="B11" s="307" t="s">
        <v>31</v>
      </c>
      <c r="C11" s="301" t="s">
        <v>81</v>
      </c>
      <c r="D11" s="301">
        <v>280</v>
      </c>
      <c r="E11" s="301">
        <v>152</v>
      </c>
      <c r="F11" s="301">
        <v>128</v>
      </c>
      <c r="G11" s="301">
        <v>200</v>
      </c>
      <c r="H11" s="301">
        <v>115</v>
      </c>
      <c r="I11" s="301">
        <v>85</v>
      </c>
      <c r="J11" s="301">
        <v>328</v>
      </c>
      <c r="K11" s="301">
        <v>181</v>
      </c>
      <c r="L11" s="301">
        <v>147</v>
      </c>
      <c r="M11" s="301">
        <v>254</v>
      </c>
      <c r="N11" s="301">
        <v>130</v>
      </c>
      <c r="O11" s="301">
        <v>124</v>
      </c>
      <c r="P11" s="306">
        <v>632</v>
      </c>
      <c r="Q11" s="306">
        <v>361</v>
      </c>
      <c r="R11" s="306">
        <v>271</v>
      </c>
      <c r="S11" s="292">
        <v>598</v>
      </c>
      <c r="T11" s="292">
        <v>353</v>
      </c>
      <c r="U11" s="292">
        <v>245</v>
      </c>
      <c r="V11" s="303">
        <v>726</v>
      </c>
      <c r="W11" s="302">
        <v>425</v>
      </c>
      <c r="X11" s="302">
        <v>300</v>
      </c>
      <c r="Z11" s="302" t="s">
        <v>31</v>
      </c>
    </row>
    <row r="12" spans="1:26" x14ac:dyDescent="0.2">
      <c r="A12" s="301" t="s">
        <v>854</v>
      </c>
      <c r="B12" s="307" t="s">
        <v>31</v>
      </c>
      <c r="C12" s="301" t="s">
        <v>82</v>
      </c>
      <c r="D12" s="301">
        <v>319</v>
      </c>
      <c r="E12" s="301">
        <v>156</v>
      </c>
      <c r="F12" s="301">
        <v>163</v>
      </c>
      <c r="G12" s="301">
        <v>220</v>
      </c>
      <c r="H12" s="301">
        <v>125</v>
      </c>
      <c r="I12" s="301">
        <v>95</v>
      </c>
      <c r="J12" s="301">
        <v>273</v>
      </c>
      <c r="K12" s="301">
        <v>153</v>
      </c>
      <c r="L12" s="301">
        <v>120</v>
      </c>
      <c r="M12" s="301">
        <v>386</v>
      </c>
      <c r="N12" s="301">
        <v>215</v>
      </c>
      <c r="O12" s="301">
        <v>171</v>
      </c>
      <c r="P12" s="306">
        <v>508</v>
      </c>
      <c r="Q12" s="306">
        <v>307</v>
      </c>
      <c r="R12" s="306">
        <v>201</v>
      </c>
      <c r="S12" s="292">
        <v>627</v>
      </c>
      <c r="T12" s="292">
        <v>378</v>
      </c>
      <c r="U12" s="292">
        <v>249</v>
      </c>
      <c r="V12" s="303">
        <v>547</v>
      </c>
      <c r="W12" s="302">
        <v>327</v>
      </c>
      <c r="X12" s="302">
        <v>220</v>
      </c>
      <c r="Z12" s="302" t="s">
        <v>31</v>
      </c>
    </row>
    <row r="13" spans="1:26" x14ac:dyDescent="0.2">
      <c r="A13" s="301" t="s">
        <v>855</v>
      </c>
      <c r="B13" s="307" t="s">
        <v>31</v>
      </c>
      <c r="C13" s="301" t="s">
        <v>83</v>
      </c>
      <c r="D13" s="301">
        <v>411</v>
      </c>
      <c r="E13" s="301">
        <v>210</v>
      </c>
      <c r="F13" s="301">
        <v>201</v>
      </c>
      <c r="G13" s="301">
        <v>345</v>
      </c>
      <c r="H13" s="301">
        <v>190</v>
      </c>
      <c r="I13" s="301">
        <v>160</v>
      </c>
      <c r="J13" s="301">
        <v>323</v>
      </c>
      <c r="K13" s="301">
        <v>162</v>
      </c>
      <c r="L13" s="301">
        <v>161</v>
      </c>
      <c r="M13" s="301">
        <v>379</v>
      </c>
      <c r="N13" s="301">
        <v>226</v>
      </c>
      <c r="O13" s="301">
        <v>153</v>
      </c>
      <c r="P13" s="306">
        <v>476</v>
      </c>
      <c r="Q13" s="306">
        <v>252</v>
      </c>
      <c r="R13" s="306">
        <v>224</v>
      </c>
      <c r="S13" s="292">
        <v>600</v>
      </c>
      <c r="T13" s="292">
        <v>354</v>
      </c>
      <c r="U13" s="292">
        <v>246</v>
      </c>
      <c r="V13" s="303">
        <v>544</v>
      </c>
      <c r="W13" s="302">
        <v>347</v>
      </c>
      <c r="X13" s="302">
        <v>197</v>
      </c>
      <c r="Z13" s="302" t="s">
        <v>31</v>
      </c>
    </row>
    <row r="14" spans="1:26" x14ac:dyDescent="0.2">
      <c r="A14" s="301" t="s">
        <v>856</v>
      </c>
      <c r="B14" s="307" t="s">
        <v>31</v>
      </c>
      <c r="C14" s="301" t="s">
        <v>84</v>
      </c>
      <c r="D14" s="301">
        <v>556</v>
      </c>
      <c r="E14" s="301">
        <v>331</v>
      </c>
      <c r="F14" s="301">
        <v>225</v>
      </c>
      <c r="G14" s="301">
        <v>380</v>
      </c>
      <c r="H14" s="301">
        <v>215</v>
      </c>
      <c r="I14" s="301">
        <v>165</v>
      </c>
      <c r="J14" s="301">
        <v>421</v>
      </c>
      <c r="K14" s="301">
        <v>258</v>
      </c>
      <c r="L14" s="301">
        <v>163</v>
      </c>
      <c r="M14" s="301">
        <v>276</v>
      </c>
      <c r="N14" s="301">
        <v>155</v>
      </c>
      <c r="O14" s="301">
        <v>121</v>
      </c>
      <c r="P14" s="306">
        <v>667</v>
      </c>
      <c r="Q14" s="306">
        <v>400</v>
      </c>
      <c r="R14" s="306">
        <v>267</v>
      </c>
      <c r="S14" s="292">
        <v>471</v>
      </c>
      <c r="T14" s="292">
        <v>303</v>
      </c>
      <c r="U14" s="292">
        <v>168</v>
      </c>
      <c r="V14" s="303">
        <v>640</v>
      </c>
      <c r="W14" s="302">
        <v>399</v>
      </c>
      <c r="X14" s="302">
        <v>241</v>
      </c>
      <c r="Z14" s="302" t="s">
        <v>31</v>
      </c>
    </row>
    <row r="15" spans="1:26" x14ac:dyDescent="0.2">
      <c r="A15" s="301" t="s">
        <v>857</v>
      </c>
      <c r="B15" s="307" t="s">
        <v>31</v>
      </c>
      <c r="C15" s="301" t="s">
        <v>85</v>
      </c>
      <c r="D15" s="301">
        <v>512</v>
      </c>
      <c r="E15" s="301">
        <v>288</v>
      </c>
      <c r="F15" s="301">
        <v>224</v>
      </c>
      <c r="G15" s="301">
        <v>445</v>
      </c>
      <c r="H15" s="301">
        <v>250</v>
      </c>
      <c r="I15" s="301">
        <v>195</v>
      </c>
      <c r="J15" s="301">
        <v>446</v>
      </c>
      <c r="K15" s="301">
        <v>260</v>
      </c>
      <c r="L15" s="301">
        <v>186</v>
      </c>
      <c r="M15" s="301">
        <v>325</v>
      </c>
      <c r="N15" s="301">
        <v>189</v>
      </c>
      <c r="O15" s="301">
        <v>136</v>
      </c>
      <c r="P15" s="306">
        <v>472</v>
      </c>
      <c r="Q15" s="306">
        <v>284</v>
      </c>
      <c r="R15" s="306">
        <v>188</v>
      </c>
      <c r="S15" s="292">
        <v>476</v>
      </c>
      <c r="T15" s="292">
        <v>259</v>
      </c>
      <c r="U15" s="292">
        <v>217</v>
      </c>
      <c r="V15" s="303">
        <v>517</v>
      </c>
      <c r="W15" s="302">
        <v>291</v>
      </c>
      <c r="X15" s="302">
        <v>225</v>
      </c>
      <c r="Z15" s="302" t="s">
        <v>31</v>
      </c>
    </row>
    <row r="16" spans="1:26" x14ac:dyDescent="0.2">
      <c r="A16" s="301" t="s">
        <v>858</v>
      </c>
      <c r="B16" s="307" t="s">
        <v>31</v>
      </c>
      <c r="C16" s="301" t="s">
        <v>86</v>
      </c>
      <c r="D16" s="301">
        <v>395</v>
      </c>
      <c r="E16" s="301">
        <v>228</v>
      </c>
      <c r="F16" s="301">
        <v>167</v>
      </c>
      <c r="G16" s="301">
        <v>390</v>
      </c>
      <c r="H16" s="301">
        <v>245</v>
      </c>
      <c r="I16" s="301">
        <v>145</v>
      </c>
      <c r="J16" s="301">
        <v>316</v>
      </c>
      <c r="K16" s="301">
        <v>201</v>
      </c>
      <c r="L16" s="301">
        <v>115</v>
      </c>
      <c r="M16" s="301">
        <v>308</v>
      </c>
      <c r="N16" s="301">
        <v>204</v>
      </c>
      <c r="O16" s="301">
        <v>104</v>
      </c>
      <c r="P16" s="306">
        <v>304</v>
      </c>
      <c r="Q16" s="306">
        <v>166</v>
      </c>
      <c r="R16" s="306">
        <v>138</v>
      </c>
      <c r="S16" s="292">
        <v>463</v>
      </c>
      <c r="T16" s="292">
        <v>239</v>
      </c>
      <c r="U16" s="292">
        <v>224</v>
      </c>
      <c r="V16" s="303">
        <v>458</v>
      </c>
      <c r="W16" s="302">
        <v>284</v>
      </c>
      <c r="X16" s="302">
        <v>178</v>
      </c>
      <c r="Z16" s="302" t="s">
        <v>31</v>
      </c>
    </row>
    <row r="17" spans="1:26" x14ac:dyDescent="0.2">
      <c r="A17" s="301" t="s">
        <v>859</v>
      </c>
      <c r="B17" s="307" t="s">
        <v>31</v>
      </c>
      <c r="C17" s="301" t="s">
        <v>87</v>
      </c>
      <c r="D17" s="301">
        <v>252</v>
      </c>
      <c r="E17" s="301">
        <v>112</v>
      </c>
      <c r="F17" s="301">
        <v>140</v>
      </c>
      <c r="G17" s="301">
        <v>235</v>
      </c>
      <c r="H17" s="301">
        <v>145</v>
      </c>
      <c r="I17" s="301">
        <v>90</v>
      </c>
      <c r="J17" s="301">
        <v>179</v>
      </c>
      <c r="K17" s="301">
        <v>90</v>
      </c>
      <c r="L17" s="301">
        <v>89</v>
      </c>
      <c r="M17" s="301">
        <v>220</v>
      </c>
      <c r="N17" s="301">
        <v>123</v>
      </c>
      <c r="O17" s="301">
        <v>97</v>
      </c>
      <c r="P17" s="306">
        <v>278</v>
      </c>
      <c r="Q17" s="306">
        <v>131</v>
      </c>
      <c r="R17" s="306">
        <v>147</v>
      </c>
      <c r="S17" s="292">
        <v>329</v>
      </c>
      <c r="T17" s="292">
        <v>189</v>
      </c>
      <c r="U17" s="292">
        <v>140</v>
      </c>
      <c r="V17" s="303">
        <v>393</v>
      </c>
      <c r="W17" s="302">
        <v>200</v>
      </c>
      <c r="X17" s="302">
        <v>191</v>
      </c>
      <c r="Z17" s="302" t="s">
        <v>31</v>
      </c>
    </row>
    <row r="18" spans="1:26" x14ac:dyDescent="0.2">
      <c r="A18" s="301" t="s">
        <v>860</v>
      </c>
      <c r="B18" s="307" t="s">
        <v>31</v>
      </c>
      <c r="C18" s="301" t="s">
        <v>88</v>
      </c>
      <c r="D18" s="301">
        <v>161</v>
      </c>
      <c r="E18" s="301">
        <v>80</v>
      </c>
      <c r="F18" s="301">
        <v>81</v>
      </c>
      <c r="G18" s="301">
        <v>130</v>
      </c>
      <c r="H18" s="301">
        <v>65</v>
      </c>
      <c r="I18" s="301">
        <v>65</v>
      </c>
      <c r="J18" s="301">
        <v>139</v>
      </c>
      <c r="K18" s="301">
        <v>77</v>
      </c>
      <c r="L18" s="301">
        <v>62</v>
      </c>
      <c r="M18" s="301">
        <v>170</v>
      </c>
      <c r="N18" s="301">
        <v>92</v>
      </c>
      <c r="O18" s="301">
        <v>78</v>
      </c>
      <c r="P18" s="306">
        <v>239</v>
      </c>
      <c r="Q18" s="306">
        <v>122</v>
      </c>
      <c r="R18" s="306">
        <v>117</v>
      </c>
      <c r="S18" s="292">
        <v>258</v>
      </c>
      <c r="T18" s="292">
        <v>144</v>
      </c>
      <c r="U18" s="292">
        <v>114</v>
      </c>
      <c r="V18" s="303">
        <v>318</v>
      </c>
      <c r="W18" s="302">
        <v>155</v>
      </c>
      <c r="X18" s="302">
        <v>163</v>
      </c>
      <c r="Z18" s="302" t="s">
        <v>31</v>
      </c>
    </row>
    <row r="19" spans="1:26" x14ac:dyDescent="0.2">
      <c r="A19" s="301" t="s">
        <v>861</v>
      </c>
      <c r="B19" s="307" t="s">
        <v>31</v>
      </c>
      <c r="C19" s="301" t="s">
        <v>89</v>
      </c>
      <c r="D19" s="301">
        <v>106</v>
      </c>
      <c r="E19" s="301">
        <v>49</v>
      </c>
      <c r="F19" s="301">
        <v>57</v>
      </c>
      <c r="G19" s="301">
        <v>75</v>
      </c>
      <c r="H19" s="301">
        <v>30</v>
      </c>
      <c r="I19" s="301">
        <v>50</v>
      </c>
      <c r="J19" s="301">
        <v>86</v>
      </c>
      <c r="K19" s="301">
        <v>41</v>
      </c>
      <c r="L19" s="301">
        <v>45</v>
      </c>
      <c r="M19" s="301">
        <v>107</v>
      </c>
      <c r="N19" s="301">
        <v>42</v>
      </c>
      <c r="O19" s="301">
        <v>65</v>
      </c>
      <c r="P19" s="306">
        <v>184</v>
      </c>
      <c r="Q19" s="306">
        <v>91</v>
      </c>
      <c r="R19" s="306">
        <v>93</v>
      </c>
      <c r="S19" s="292">
        <v>185</v>
      </c>
      <c r="T19" s="292">
        <v>78</v>
      </c>
      <c r="U19" s="292">
        <v>107</v>
      </c>
      <c r="V19" s="303">
        <v>210</v>
      </c>
      <c r="W19" s="302">
        <v>108</v>
      </c>
      <c r="X19" s="302">
        <v>102</v>
      </c>
      <c r="Z19" s="302" t="s">
        <v>31</v>
      </c>
    </row>
    <row r="20" spans="1:26" x14ac:dyDescent="0.2">
      <c r="A20" s="301" t="s">
        <v>862</v>
      </c>
      <c r="B20" s="307" t="s">
        <v>31</v>
      </c>
      <c r="C20" s="301" t="s">
        <v>90</v>
      </c>
      <c r="D20" s="301">
        <v>53</v>
      </c>
      <c r="E20" s="301">
        <v>20</v>
      </c>
      <c r="F20" s="301">
        <v>33</v>
      </c>
      <c r="G20" s="301">
        <v>45</v>
      </c>
      <c r="H20" s="301">
        <v>15</v>
      </c>
      <c r="I20" s="301">
        <v>30</v>
      </c>
      <c r="J20" s="301">
        <v>46</v>
      </c>
      <c r="K20" s="301">
        <v>13</v>
      </c>
      <c r="L20" s="301">
        <v>33</v>
      </c>
      <c r="M20" s="301">
        <v>87</v>
      </c>
      <c r="N20" s="301">
        <v>36</v>
      </c>
      <c r="O20" s="301">
        <v>51</v>
      </c>
      <c r="P20" s="306">
        <v>137</v>
      </c>
      <c r="Q20" s="306">
        <v>60</v>
      </c>
      <c r="R20" s="306">
        <v>77</v>
      </c>
      <c r="S20" s="292">
        <v>146</v>
      </c>
      <c r="T20" s="292">
        <v>70</v>
      </c>
      <c r="U20" s="292">
        <v>76</v>
      </c>
      <c r="V20" s="303">
        <v>164</v>
      </c>
      <c r="W20" s="302">
        <v>82</v>
      </c>
      <c r="X20" s="302">
        <v>81</v>
      </c>
      <c r="Z20" s="302" t="s">
        <v>31</v>
      </c>
    </row>
    <row r="21" spans="1:26" x14ac:dyDescent="0.2">
      <c r="A21" s="301" t="s">
        <v>863</v>
      </c>
      <c r="B21" s="307" t="s">
        <v>31</v>
      </c>
      <c r="C21" s="301" t="s">
        <v>91</v>
      </c>
      <c r="D21" s="301">
        <v>17</v>
      </c>
      <c r="E21" s="301">
        <v>5</v>
      </c>
      <c r="F21" s="301">
        <v>12</v>
      </c>
      <c r="G21" s="301">
        <v>25</v>
      </c>
      <c r="H21" s="301">
        <v>10</v>
      </c>
      <c r="I21" s="301">
        <v>15</v>
      </c>
      <c r="J21" s="301">
        <v>21</v>
      </c>
      <c r="K21" s="301">
        <v>3</v>
      </c>
      <c r="L21" s="301">
        <v>18</v>
      </c>
      <c r="M21" s="301">
        <v>58</v>
      </c>
      <c r="N21" s="301">
        <v>24</v>
      </c>
      <c r="O21" s="301">
        <v>34</v>
      </c>
      <c r="P21" s="306">
        <v>127</v>
      </c>
      <c r="Q21" s="306">
        <v>38</v>
      </c>
      <c r="R21" s="306">
        <v>89</v>
      </c>
      <c r="S21" s="292">
        <v>117</v>
      </c>
      <c r="T21" s="302">
        <v>45</v>
      </c>
      <c r="U21" s="302">
        <v>72</v>
      </c>
      <c r="V21" s="303">
        <v>121</v>
      </c>
      <c r="W21" s="302">
        <v>49</v>
      </c>
      <c r="X21" s="302">
        <v>69</v>
      </c>
      <c r="Z21" s="302" t="s">
        <v>31</v>
      </c>
    </row>
    <row r="22" spans="1:26" x14ac:dyDescent="0.2">
      <c r="A22" s="301" t="s">
        <v>864</v>
      </c>
      <c r="B22" s="307" t="s">
        <v>31</v>
      </c>
      <c r="C22" s="301" t="s">
        <v>92</v>
      </c>
      <c r="D22" s="301">
        <v>2526</v>
      </c>
      <c r="E22" s="301">
        <v>1205</v>
      </c>
      <c r="F22" s="301">
        <v>1321</v>
      </c>
      <c r="G22" s="301">
        <v>2250</v>
      </c>
      <c r="H22" s="301">
        <v>1125</v>
      </c>
      <c r="I22" s="301">
        <v>1125</v>
      </c>
      <c r="J22" s="301">
        <v>2725</v>
      </c>
      <c r="K22" s="301">
        <v>1374</v>
      </c>
      <c r="L22" s="301">
        <v>1351</v>
      </c>
      <c r="M22" s="301">
        <v>2473</v>
      </c>
      <c r="N22" s="301">
        <v>1234</v>
      </c>
      <c r="O22" s="301">
        <v>1239</v>
      </c>
      <c r="P22" s="306">
        <v>4958</v>
      </c>
      <c r="Q22" s="306">
        <v>2615</v>
      </c>
      <c r="R22" s="306">
        <v>2343</v>
      </c>
      <c r="S22" s="292" t="s">
        <v>604</v>
      </c>
      <c r="T22" s="292" t="s">
        <v>604</v>
      </c>
      <c r="U22" s="292" t="s">
        <v>604</v>
      </c>
      <c r="V22" s="292" t="s">
        <v>604</v>
      </c>
      <c r="W22" s="292" t="s">
        <v>604</v>
      </c>
      <c r="X22" s="292" t="s">
        <v>604</v>
      </c>
      <c r="Z22" s="302" t="s">
        <v>31</v>
      </c>
    </row>
    <row r="23" spans="1:26" x14ac:dyDescent="0.2">
      <c r="A23" s="301" t="s">
        <v>865</v>
      </c>
      <c r="B23" s="307" t="s">
        <v>31</v>
      </c>
      <c r="C23" s="306" t="s">
        <v>93</v>
      </c>
      <c r="D23" s="306">
        <v>2078</v>
      </c>
      <c r="E23" s="306">
        <v>985</v>
      </c>
      <c r="F23" s="306">
        <v>1093</v>
      </c>
      <c r="G23" s="306">
        <v>1915</v>
      </c>
      <c r="H23" s="306">
        <v>970</v>
      </c>
      <c r="I23" s="306">
        <v>945</v>
      </c>
      <c r="J23" s="306">
        <v>2393</v>
      </c>
      <c r="K23" s="306">
        <v>1221</v>
      </c>
      <c r="L23" s="306">
        <v>1172</v>
      </c>
      <c r="M23" s="306">
        <v>2222</v>
      </c>
      <c r="N23" s="306">
        <v>1116</v>
      </c>
      <c r="O23" s="306">
        <v>1106</v>
      </c>
      <c r="P23" s="306">
        <v>4288</v>
      </c>
      <c r="Q23" s="306">
        <v>2270</v>
      </c>
      <c r="R23" s="306">
        <v>2018</v>
      </c>
      <c r="S23" s="292">
        <v>4229</v>
      </c>
      <c r="T23" s="292">
        <v>2358</v>
      </c>
      <c r="U23" s="292">
        <v>1871</v>
      </c>
      <c r="V23" s="303">
        <v>5397</v>
      </c>
      <c r="W23" s="302">
        <v>2987</v>
      </c>
      <c r="X23" s="302">
        <v>2410</v>
      </c>
      <c r="Z23" s="302" t="s">
        <v>31</v>
      </c>
    </row>
    <row r="24" spans="1:26" x14ac:dyDescent="0.2">
      <c r="A24" s="301" t="s">
        <v>866</v>
      </c>
      <c r="B24" s="307" t="s">
        <v>31</v>
      </c>
      <c r="C24" s="308" t="s">
        <v>94</v>
      </c>
      <c r="D24" s="301">
        <v>2241</v>
      </c>
      <c r="E24" s="301">
        <v>1181</v>
      </c>
      <c r="F24" s="301">
        <v>1060</v>
      </c>
      <c r="G24" s="301">
        <v>1995</v>
      </c>
      <c r="H24" s="301">
        <v>1065</v>
      </c>
      <c r="I24" s="301">
        <v>930</v>
      </c>
      <c r="J24" s="301">
        <v>1976</v>
      </c>
      <c r="K24" s="301">
        <v>1044</v>
      </c>
      <c r="L24" s="301">
        <v>932</v>
      </c>
      <c r="M24" s="301">
        <v>1669</v>
      </c>
      <c r="N24" s="301">
        <v>918</v>
      </c>
      <c r="O24" s="301">
        <v>751</v>
      </c>
      <c r="P24" s="306">
        <v>2223</v>
      </c>
      <c r="Q24" s="306">
        <v>1215</v>
      </c>
      <c r="R24" s="306">
        <v>1008</v>
      </c>
      <c r="S24" s="292">
        <v>2526</v>
      </c>
      <c r="T24" s="292">
        <v>1431</v>
      </c>
      <c r="U24" s="292">
        <v>1095</v>
      </c>
      <c r="V24" s="303">
        <v>2608</v>
      </c>
      <c r="W24" s="302">
        <v>1439</v>
      </c>
      <c r="X24" s="302">
        <v>1169</v>
      </c>
      <c r="Z24" s="302" t="s">
        <v>31</v>
      </c>
    </row>
    <row r="25" spans="1:26" x14ac:dyDescent="0.2">
      <c r="A25" s="299" t="s">
        <v>867</v>
      </c>
      <c r="B25" s="305" t="s">
        <v>32</v>
      </c>
      <c r="C25" s="309" t="s">
        <v>73</v>
      </c>
      <c r="D25" s="309">
        <v>177092</v>
      </c>
      <c r="E25" s="309">
        <v>87571</v>
      </c>
      <c r="F25" s="309">
        <v>89521</v>
      </c>
      <c r="G25" s="309">
        <v>160800</v>
      </c>
      <c r="H25" s="309">
        <v>78495</v>
      </c>
      <c r="I25" s="309">
        <v>82305</v>
      </c>
      <c r="J25" s="309">
        <v>148979</v>
      </c>
      <c r="K25" s="309">
        <v>71797</v>
      </c>
      <c r="L25" s="309">
        <v>77182</v>
      </c>
      <c r="M25" s="309">
        <v>143681</v>
      </c>
      <c r="N25" s="309">
        <v>68926</v>
      </c>
      <c r="O25" s="309">
        <v>74755</v>
      </c>
      <c r="P25" s="302">
        <v>163944</v>
      </c>
      <c r="Q25" s="302">
        <v>78063</v>
      </c>
      <c r="R25" s="302">
        <v>85881</v>
      </c>
      <c r="S25" s="292">
        <v>185911</v>
      </c>
      <c r="T25" s="292">
        <v>90237</v>
      </c>
      <c r="U25" s="292">
        <v>95674</v>
      </c>
      <c r="V25" s="302">
        <v>218869</v>
      </c>
      <c r="W25" s="302">
        <v>106580</v>
      </c>
      <c r="X25" s="302">
        <v>112289</v>
      </c>
      <c r="Z25" s="302" t="s">
        <v>32</v>
      </c>
    </row>
    <row r="26" spans="1:26" x14ac:dyDescent="0.2">
      <c r="A26" s="299" t="s">
        <v>868</v>
      </c>
      <c r="B26" s="305" t="s">
        <v>32</v>
      </c>
      <c r="C26" s="309" t="s">
        <v>74</v>
      </c>
      <c r="D26" s="309">
        <v>11942</v>
      </c>
      <c r="E26" s="309">
        <v>6176</v>
      </c>
      <c r="F26" s="309">
        <v>5766</v>
      </c>
      <c r="G26" s="309">
        <v>11235</v>
      </c>
      <c r="H26" s="309">
        <v>5830</v>
      </c>
      <c r="I26" s="309">
        <v>5405</v>
      </c>
      <c r="J26" s="309">
        <v>9003</v>
      </c>
      <c r="K26" s="309">
        <v>4589</v>
      </c>
      <c r="L26" s="309">
        <v>4414</v>
      </c>
      <c r="M26" s="309">
        <v>10935</v>
      </c>
      <c r="N26" s="309">
        <v>5595</v>
      </c>
      <c r="O26" s="309">
        <v>5340</v>
      </c>
      <c r="P26" s="302">
        <v>12542</v>
      </c>
      <c r="Q26" s="302">
        <v>6262</v>
      </c>
      <c r="R26" s="302">
        <v>6280</v>
      </c>
      <c r="S26" s="292">
        <v>18676</v>
      </c>
      <c r="T26" s="292">
        <v>9577</v>
      </c>
      <c r="U26" s="292">
        <v>9099</v>
      </c>
      <c r="V26" s="303">
        <v>17251</v>
      </c>
      <c r="W26" s="302">
        <v>8846</v>
      </c>
      <c r="X26" s="302">
        <v>8405</v>
      </c>
      <c r="Z26" s="302" t="s">
        <v>32</v>
      </c>
    </row>
    <row r="27" spans="1:26" x14ac:dyDescent="0.2">
      <c r="A27" s="299" t="s">
        <v>869</v>
      </c>
      <c r="B27" s="305" t="s">
        <v>32</v>
      </c>
      <c r="C27" s="310" t="s">
        <v>75</v>
      </c>
      <c r="D27" s="309">
        <v>12353</v>
      </c>
      <c r="E27" s="309">
        <v>6258</v>
      </c>
      <c r="F27" s="309">
        <v>6095</v>
      </c>
      <c r="G27" s="309">
        <v>12100</v>
      </c>
      <c r="H27" s="309">
        <v>6075</v>
      </c>
      <c r="I27" s="309">
        <v>6025</v>
      </c>
      <c r="J27" s="309">
        <v>9347</v>
      </c>
      <c r="K27" s="309">
        <v>4687</v>
      </c>
      <c r="L27" s="309">
        <v>4660</v>
      </c>
      <c r="M27" s="309">
        <v>9433</v>
      </c>
      <c r="N27" s="309">
        <v>4929</v>
      </c>
      <c r="O27" s="309">
        <v>4504</v>
      </c>
      <c r="P27" s="302">
        <v>12459</v>
      </c>
      <c r="Q27" s="302">
        <v>6283</v>
      </c>
      <c r="R27" s="302">
        <v>6176</v>
      </c>
      <c r="S27" s="292">
        <v>14331</v>
      </c>
      <c r="T27" s="292">
        <v>7413</v>
      </c>
      <c r="U27" s="292">
        <v>6918</v>
      </c>
      <c r="V27" s="303">
        <v>18331</v>
      </c>
      <c r="W27" s="302">
        <v>9408</v>
      </c>
      <c r="X27" s="302">
        <v>8923</v>
      </c>
      <c r="Z27" s="302" t="s">
        <v>32</v>
      </c>
    </row>
    <row r="28" spans="1:26" x14ac:dyDescent="0.2">
      <c r="A28" s="299" t="s">
        <v>870</v>
      </c>
      <c r="B28" s="305" t="s">
        <v>32</v>
      </c>
      <c r="C28" s="310" t="s">
        <v>76</v>
      </c>
      <c r="D28" s="309">
        <v>16671</v>
      </c>
      <c r="E28" s="309">
        <v>8513</v>
      </c>
      <c r="F28" s="309">
        <v>8158</v>
      </c>
      <c r="G28" s="309">
        <v>12175</v>
      </c>
      <c r="H28" s="309">
        <v>6240</v>
      </c>
      <c r="I28" s="309">
        <v>5935</v>
      </c>
      <c r="J28" s="309">
        <v>10739</v>
      </c>
      <c r="K28" s="309">
        <v>5505</v>
      </c>
      <c r="L28" s="309">
        <v>5234</v>
      </c>
      <c r="M28" s="309">
        <v>8303</v>
      </c>
      <c r="N28" s="309">
        <v>4283</v>
      </c>
      <c r="O28" s="309">
        <v>4020</v>
      </c>
      <c r="P28" s="302">
        <v>11107</v>
      </c>
      <c r="Q28" s="302">
        <v>5965</v>
      </c>
      <c r="R28" s="302">
        <v>5142</v>
      </c>
      <c r="S28" s="292">
        <v>12757</v>
      </c>
      <c r="T28" s="292">
        <v>6467</v>
      </c>
      <c r="U28" s="292">
        <v>6290</v>
      </c>
      <c r="V28" s="303">
        <v>18229</v>
      </c>
      <c r="W28" s="302">
        <v>9378</v>
      </c>
      <c r="X28" s="302">
        <v>8850</v>
      </c>
      <c r="Z28" s="302" t="s">
        <v>32</v>
      </c>
    </row>
    <row r="29" spans="1:26" x14ac:dyDescent="0.2">
      <c r="A29" s="299" t="s">
        <v>871</v>
      </c>
      <c r="B29" s="305" t="s">
        <v>32</v>
      </c>
      <c r="C29" s="309" t="s">
        <v>77</v>
      </c>
      <c r="D29" s="309">
        <v>14041</v>
      </c>
      <c r="E29" s="309">
        <v>7196</v>
      </c>
      <c r="F29" s="309">
        <v>6845</v>
      </c>
      <c r="G29" s="309">
        <v>11850</v>
      </c>
      <c r="H29" s="309">
        <v>6125</v>
      </c>
      <c r="I29" s="309">
        <v>5730</v>
      </c>
      <c r="J29" s="309">
        <v>11783</v>
      </c>
      <c r="K29" s="309">
        <v>5861</v>
      </c>
      <c r="L29" s="309">
        <v>5922</v>
      </c>
      <c r="M29" s="309">
        <v>8564</v>
      </c>
      <c r="N29" s="309">
        <v>4271</v>
      </c>
      <c r="O29" s="309">
        <v>4293</v>
      </c>
      <c r="P29" s="302">
        <v>10864</v>
      </c>
      <c r="Q29" s="302">
        <v>5359</v>
      </c>
      <c r="R29" s="302">
        <v>5505</v>
      </c>
      <c r="S29" s="292">
        <v>12585</v>
      </c>
      <c r="T29" s="292">
        <v>6442</v>
      </c>
      <c r="U29" s="292">
        <v>6143</v>
      </c>
      <c r="V29" s="303">
        <v>15125</v>
      </c>
      <c r="W29" s="302">
        <v>7848</v>
      </c>
      <c r="X29" s="302">
        <v>7277</v>
      </c>
      <c r="Z29" s="302" t="s">
        <v>32</v>
      </c>
    </row>
    <row r="30" spans="1:26" x14ac:dyDescent="0.2">
      <c r="A30" s="299" t="s">
        <v>872</v>
      </c>
      <c r="B30" s="305" t="s">
        <v>32</v>
      </c>
      <c r="C30" s="309" t="s">
        <v>78</v>
      </c>
      <c r="D30" s="309">
        <v>11171</v>
      </c>
      <c r="E30" s="309">
        <v>5825</v>
      </c>
      <c r="F30" s="309">
        <v>5346</v>
      </c>
      <c r="G30" s="309">
        <v>12235</v>
      </c>
      <c r="H30" s="309">
        <v>6450</v>
      </c>
      <c r="I30" s="309">
        <v>5790</v>
      </c>
      <c r="J30" s="309">
        <v>11688</v>
      </c>
      <c r="K30" s="309">
        <v>5941</v>
      </c>
      <c r="L30" s="309">
        <v>5747</v>
      </c>
      <c r="M30" s="309">
        <v>11190</v>
      </c>
      <c r="N30" s="309">
        <v>5419</v>
      </c>
      <c r="O30" s="309">
        <v>5771</v>
      </c>
      <c r="P30" s="302">
        <v>10573</v>
      </c>
      <c r="Q30" s="302">
        <v>4888</v>
      </c>
      <c r="R30" s="302">
        <v>5685</v>
      </c>
      <c r="S30" s="292">
        <v>13053</v>
      </c>
      <c r="T30" s="292">
        <v>6511</v>
      </c>
      <c r="U30" s="292">
        <v>6542</v>
      </c>
      <c r="V30" s="303">
        <v>13240</v>
      </c>
      <c r="W30" s="302">
        <v>6574</v>
      </c>
      <c r="X30" s="302">
        <v>6666</v>
      </c>
      <c r="Z30" s="302" t="s">
        <v>32</v>
      </c>
    </row>
    <row r="31" spans="1:26" x14ac:dyDescent="0.2">
      <c r="A31" s="299" t="s">
        <v>873</v>
      </c>
      <c r="B31" s="305" t="s">
        <v>32</v>
      </c>
      <c r="C31" s="309" t="s">
        <v>79</v>
      </c>
      <c r="D31" s="309">
        <v>9925</v>
      </c>
      <c r="E31" s="309">
        <v>5174</v>
      </c>
      <c r="F31" s="309">
        <v>4751</v>
      </c>
      <c r="G31" s="309">
        <v>8590</v>
      </c>
      <c r="H31" s="309">
        <v>4380</v>
      </c>
      <c r="I31" s="309">
        <v>4210</v>
      </c>
      <c r="J31" s="309">
        <v>10200</v>
      </c>
      <c r="K31" s="309">
        <v>5186</v>
      </c>
      <c r="L31" s="309">
        <v>5014</v>
      </c>
      <c r="M31" s="309">
        <v>12908</v>
      </c>
      <c r="N31" s="309">
        <v>6213</v>
      </c>
      <c r="O31" s="309">
        <v>6695</v>
      </c>
      <c r="P31" s="302">
        <v>11959</v>
      </c>
      <c r="Q31" s="302">
        <v>5405</v>
      </c>
      <c r="R31" s="302">
        <v>6554</v>
      </c>
      <c r="S31" s="292">
        <v>14971</v>
      </c>
      <c r="T31" s="292">
        <v>6978</v>
      </c>
      <c r="U31" s="292">
        <v>7993</v>
      </c>
      <c r="V31" s="303">
        <v>15216</v>
      </c>
      <c r="W31" s="302">
        <v>7155</v>
      </c>
      <c r="X31" s="302">
        <v>8061</v>
      </c>
      <c r="Z31" s="302" t="s">
        <v>32</v>
      </c>
    </row>
    <row r="32" spans="1:26" x14ac:dyDescent="0.2">
      <c r="A32" s="299" t="s">
        <v>874</v>
      </c>
      <c r="B32" s="305" t="s">
        <v>32</v>
      </c>
      <c r="C32" s="309" t="s">
        <v>80</v>
      </c>
      <c r="D32" s="309">
        <v>10897</v>
      </c>
      <c r="E32" s="309">
        <v>5397</v>
      </c>
      <c r="F32" s="309">
        <v>5500</v>
      </c>
      <c r="G32" s="309">
        <v>7915</v>
      </c>
      <c r="H32" s="309">
        <v>3880</v>
      </c>
      <c r="I32" s="309">
        <v>4040</v>
      </c>
      <c r="J32" s="309">
        <v>10183</v>
      </c>
      <c r="K32" s="309">
        <v>5242</v>
      </c>
      <c r="L32" s="309">
        <v>4941</v>
      </c>
      <c r="M32" s="309">
        <v>10951</v>
      </c>
      <c r="N32" s="309">
        <v>5531</v>
      </c>
      <c r="O32" s="309">
        <v>5420</v>
      </c>
      <c r="P32" s="302">
        <v>14167</v>
      </c>
      <c r="Q32" s="302">
        <v>6669</v>
      </c>
      <c r="R32" s="302">
        <v>7498</v>
      </c>
      <c r="S32" s="292">
        <v>15241</v>
      </c>
      <c r="T32" s="292">
        <v>7018</v>
      </c>
      <c r="U32" s="292">
        <v>8223</v>
      </c>
      <c r="V32" s="311">
        <v>18055</v>
      </c>
      <c r="W32" s="302">
        <v>8230</v>
      </c>
      <c r="X32" s="302">
        <v>9825</v>
      </c>
      <c r="Z32" s="302" t="s">
        <v>32</v>
      </c>
    </row>
    <row r="33" spans="1:26" x14ac:dyDescent="0.2">
      <c r="A33" s="299" t="s">
        <v>875</v>
      </c>
      <c r="B33" s="305" t="s">
        <v>32</v>
      </c>
      <c r="C33" s="309" t="s">
        <v>81</v>
      </c>
      <c r="D33" s="309">
        <v>13222</v>
      </c>
      <c r="E33" s="309">
        <v>6454</v>
      </c>
      <c r="F33" s="309">
        <v>6768</v>
      </c>
      <c r="G33" s="309">
        <v>8410</v>
      </c>
      <c r="H33" s="309">
        <v>4175</v>
      </c>
      <c r="I33" s="309">
        <v>4230</v>
      </c>
      <c r="J33" s="309">
        <v>7460</v>
      </c>
      <c r="K33" s="309">
        <v>3774</v>
      </c>
      <c r="L33" s="309">
        <v>3686</v>
      </c>
      <c r="M33" s="309">
        <v>8636</v>
      </c>
      <c r="N33" s="309">
        <v>4323</v>
      </c>
      <c r="O33" s="309">
        <v>4313</v>
      </c>
      <c r="P33" s="302">
        <v>13327</v>
      </c>
      <c r="Q33" s="302">
        <v>6356</v>
      </c>
      <c r="R33" s="302">
        <v>6971</v>
      </c>
      <c r="S33" s="292">
        <v>14506</v>
      </c>
      <c r="T33" s="292">
        <v>7064</v>
      </c>
      <c r="U33" s="292">
        <v>7442</v>
      </c>
      <c r="V33" s="311">
        <v>18638</v>
      </c>
      <c r="W33" s="302">
        <v>8747</v>
      </c>
      <c r="X33" s="302">
        <v>9891</v>
      </c>
      <c r="Z33" s="302" t="s">
        <v>32</v>
      </c>
    </row>
    <row r="34" spans="1:26" x14ac:dyDescent="0.2">
      <c r="A34" s="299" t="s">
        <v>876</v>
      </c>
      <c r="B34" s="305" t="s">
        <v>32</v>
      </c>
      <c r="C34" s="309" t="s">
        <v>82</v>
      </c>
      <c r="D34" s="309">
        <v>11912</v>
      </c>
      <c r="E34" s="309">
        <v>5900</v>
      </c>
      <c r="F34" s="309">
        <v>6012</v>
      </c>
      <c r="G34" s="309">
        <v>9900</v>
      </c>
      <c r="H34" s="309">
        <v>4800</v>
      </c>
      <c r="I34" s="309">
        <v>5100</v>
      </c>
      <c r="J34" s="309">
        <v>7298</v>
      </c>
      <c r="K34" s="309">
        <v>3556</v>
      </c>
      <c r="L34" s="309">
        <v>3742</v>
      </c>
      <c r="M34" s="309">
        <v>8894</v>
      </c>
      <c r="N34" s="309">
        <v>4517</v>
      </c>
      <c r="O34" s="309">
        <v>4377</v>
      </c>
      <c r="P34" s="302">
        <v>11087</v>
      </c>
      <c r="Q34" s="302">
        <v>5640</v>
      </c>
      <c r="R34" s="302">
        <v>5447</v>
      </c>
      <c r="S34" s="292">
        <v>13716</v>
      </c>
      <c r="T34" s="292">
        <v>6688</v>
      </c>
      <c r="U34" s="292">
        <v>7028</v>
      </c>
      <c r="V34" s="311">
        <v>17075</v>
      </c>
      <c r="W34" s="302">
        <v>8101</v>
      </c>
      <c r="X34" s="302">
        <v>8974</v>
      </c>
      <c r="Z34" s="302" t="s">
        <v>32</v>
      </c>
    </row>
    <row r="35" spans="1:26" x14ac:dyDescent="0.2">
      <c r="A35" s="299" t="s">
        <v>877</v>
      </c>
      <c r="B35" s="305" t="s">
        <v>32</v>
      </c>
      <c r="C35" s="309" t="s">
        <v>83</v>
      </c>
      <c r="D35" s="309">
        <v>12921</v>
      </c>
      <c r="E35" s="309">
        <v>6401</v>
      </c>
      <c r="F35" s="309">
        <v>6520</v>
      </c>
      <c r="G35" s="309">
        <v>12015</v>
      </c>
      <c r="H35" s="309">
        <v>5870</v>
      </c>
      <c r="I35" s="309">
        <v>6145</v>
      </c>
      <c r="J35" s="309">
        <v>7782</v>
      </c>
      <c r="K35" s="309">
        <v>3787</v>
      </c>
      <c r="L35" s="309">
        <v>3995</v>
      </c>
      <c r="M35" s="309">
        <v>6865</v>
      </c>
      <c r="N35" s="309">
        <v>3434</v>
      </c>
      <c r="O35" s="309">
        <v>3431</v>
      </c>
      <c r="P35" s="302">
        <v>9038</v>
      </c>
      <c r="Q35" s="302">
        <v>4426</v>
      </c>
      <c r="R35" s="302">
        <v>4612</v>
      </c>
      <c r="S35" s="292">
        <v>12216</v>
      </c>
      <c r="T35" s="292">
        <v>5884</v>
      </c>
      <c r="U35" s="292">
        <v>6332</v>
      </c>
      <c r="V35" s="311">
        <v>14930</v>
      </c>
      <c r="W35" s="302">
        <v>7310</v>
      </c>
      <c r="X35" s="302">
        <v>7620</v>
      </c>
      <c r="Z35" s="302" t="s">
        <v>32</v>
      </c>
    </row>
    <row r="36" spans="1:26" x14ac:dyDescent="0.2">
      <c r="A36" s="299" t="s">
        <v>878</v>
      </c>
      <c r="B36" s="305" t="s">
        <v>32</v>
      </c>
      <c r="C36" s="309" t="s">
        <v>84</v>
      </c>
      <c r="D36" s="309">
        <v>12949</v>
      </c>
      <c r="E36" s="309">
        <v>6502</v>
      </c>
      <c r="F36" s="309">
        <v>6447</v>
      </c>
      <c r="G36" s="309">
        <v>10580</v>
      </c>
      <c r="H36" s="309">
        <v>5180</v>
      </c>
      <c r="I36" s="309">
        <v>5400</v>
      </c>
      <c r="J36" s="309">
        <v>9290</v>
      </c>
      <c r="K36" s="309">
        <v>4423</v>
      </c>
      <c r="L36" s="309">
        <v>4867</v>
      </c>
      <c r="M36" s="309">
        <v>6746</v>
      </c>
      <c r="N36" s="309">
        <v>3268</v>
      </c>
      <c r="O36" s="309">
        <v>3478</v>
      </c>
      <c r="P36" s="302">
        <v>9361</v>
      </c>
      <c r="Q36" s="302">
        <v>4763</v>
      </c>
      <c r="R36" s="302">
        <v>4598</v>
      </c>
      <c r="S36" s="292">
        <v>10012</v>
      </c>
      <c r="T36" s="292">
        <v>5068</v>
      </c>
      <c r="U36" s="292">
        <v>4944</v>
      </c>
      <c r="V36" s="302">
        <v>13835</v>
      </c>
      <c r="W36" s="302">
        <v>6867</v>
      </c>
      <c r="X36" s="302">
        <v>6968</v>
      </c>
      <c r="Z36" s="302" t="s">
        <v>32</v>
      </c>
    </row>
    <row r="37" spans="1:26" x14ac:dyDescent="0.2">
      <c r="A37" s="299" t="s">
        <v>879</v>
      </c>
      <c r="B37" s="305" t="s">
        <v>32</v>
      </c>
      <c r="C37" s="309" t="s">
        <v>85</v>
      </c>
      <c r="D37" s="309">
        <v>12299</v>
      </c>
      <c r="E37" s="309">
        <v>6141</v>
      </c>
      <c r="F37" s="309">
        <v>6158</v>
      </c>
      <c r="G37" s="309">
        <v>11125</v>
      </c>
      <c r="H37" s="309">
        <v>5440</v>
      </c>
      <c r="I37" s="309">
        <v>5690</v>
      </c>
      <c r="J37" s="309">
        <v>10811</v>
      </c>
      <c r="K37" s="309">
        <v>5182</v>
      </c>
      <c r="L37" s="309">
        <v>5629</v>
      </c>
      <c r="M37" s="309">
        <v>7076</v>
      </c>
      <c r="N37" s="309">
        <v>3394</v>
      </c>
      <c r="O37" s="309">
        <v>3682</v>
      </c>
      <c r="P37" s="302">
        <v>7184</v>
      </c>
      <c r="Q37" s="302">
        <v>3485</v>
      </c>
      <c r="R37" s="302">
        <v>3699</v>
      </c>
      <c r="S37" s="292">
        <v>7727</v>
      </c>
      <c r="T37" s="292">
        <v>3843</v>
      </c>
      <c r="U37" s="292">
        <v>3884</v>
      </c>
      <c r="V37" s="302">
        <v>11326</v>
      </c>
      <c r="W37" s="302">
        <v>5532</v>
      </c>
      <c r="X37" s="302">
        <v>5794</v>
      </c>
      <c r="Z37" s="302" t="s">
        <v>32</v>
      </c>
    </row>
    <row r="38" spans="1:26" x14ac:dyDescent="0.2">
      <c r="A38" s="299" t="s">
        <v>880</v>
      </c>
      <c r="B38" s="305" t="s">
        <v>32</v>
      </c>
      <c r="C38" s="309" t="s">
        <v>86</v>
      </c>
      <c r="D38" s="309">
        <v>10485</v>
      </c>
      <c r="E38" s="309">
        <v>4917</v>
      </c>
      <c r="F38" s="309">
        <v>5568</v>
      </c>
      <c r="G38" s="309">
        <v>10525</v>
      </c>
      <c r="H38" s="309">
        <v>5185</v>
      </c>
      <c r="I38" s="309">
        <v>5335</v>
      </c>
      <c r="J38" s="309">
        <v>8960</v>
      </c>
      <c r="K38" s="309">
        <v>4241</v>
      </c>
      <c r="L38" s="309">
        <v>4719</v>
      </c>
      <c r="M38" s="309">
        <v>7889</v>
      </c>
      <c r="N38" s="309">
        <v>3680</v>
      </c>
      <c r="O38" s="309">
        <v>4209</v>
      </c>
      <c r="P38" s="302">
        <v>6157</v>
      </c>
      <c r="Q38" s="302">
        <v>2961</v>
      </c>
      <c r="R38" s="302">
        <v>3196</v>
      </c>
      <c r="S38" s="292">
        <v>6799</v>
      </c>
      <c r="T38" s="292">
        <v>3323</v>
      </c>
      <c r="U38" s="292">
        <v>3476</v>
      </c>
      <c r="V38" s="302">
        <v>8586</v>
      </c>
      <c r="W38" s="302">
        <v>4290</v>
      </c>
      <c r="X38" s="302">
        <v>4296</v>
      </c>
      <c r="Z38" s="302" t="s">
        <v>32</v>
      </c>
    </row>
    <row r="39" spans="1:26" x14ac:dyDescent="0.2">
      <c r="A39" s="299" t="s">
        <v>881</v>
      </c>
      <c r="B39" s="305" t="s">
        <v>32</v>
      </c>
      <c r="C39" s="309" t="s">
        <v>87</v>
      </c>
      <c r="D39" s="309">
        <v>7470</v>
      </c>
      <c r="E39" s="309">
        <v>3283</v>
      </c>
      <c r="F39" s="309">
        <v>4187</v>
      </c>
      <c r="G39" s="309">
        <v>8695</v>
      </c>
      <c r="H39" s="309">
        <v>3975</v>
      </c>
      <c r="I39" s="309">
        <v>4720</v>
      </c>
      <c r="J39" s="309">
        <v>8425</v>
      </c>
      <c r="K39" s="309">
        <v>3872</v>
      </c>
      <c r="L39" s="309">
        <v>4553</v>
      </c>
      <c r="M39" s="309">
        <v>8477</v>
      </c>
      <c r="N39" s="309">
        <v>3786</v>
      </c>
      <c r="O39" s="309">
        <v>4691</v>
      </c>
      <c r="P39" s="302">
        <v>5905</v>
      </c>
      <c r="Q39" s="302">
        <v>2668</v>
      </c>
      <c r="R39" s="302">
        <v>3237</v>
      </c>
      <c r="S39" s="292">
        <v>4950</v>
      </c>
      <c r="T39" s="292">
        <v>2324</v>
      </c>
      <c r="U39" s="292">
        <v>2626</v>
      </c>
      <c r="V39" s="302">
        <v>5945</v>
      </c>
      <c r="W39" s="302">
        <v>2841</v>
      </c>
      <c r="X39" s="302">
        <v>3104</v>
      </c>
      <c r="Z39" s="302" t="s">
        <v>32</v>
      </c>
    </row>
    <row r="40" spans="1:26" x14ac:dyDescent="0.2">
      <c r="A40" s="299" t="s">
        <v>882</v>
      </c>
      <c r="B40" s="305" t="s">
        <v>32</v>
      </c>
      <c r="C40" s="309" t="s">
        <v>88</v>
      </c>
      <c r="D40" s="309">
        <v>4567</v>
      </c>
      <c r="E40" s="309">
        <v>1931</v>
      </c>
      <c r="F40" s="309">
        <v>2636</v>
      </c>
      <c r="G40" s="309">
        <v>6475</v>
      </c>
      <c r="H40" s="309">
        <v>2575</v>
      </c>
      <c r="I40" s="309">
        <v>3900</v>
      </c>
      <c r="J40" s="309">
        <v>6926</v>
      </c>
      <c r="K40" s="309">
        <v>3021</v>
      </c>
      <c r="L40" s="309">
        <v>3905</v>
      </c>
      <c r="M40" s="309">
        <v>6282</v>
      </c>
      <c r="N40" s="309">
        <v>2672</v>
      </c>
      <c r="O40" s="309">
        <v>3610</v>
      </c>
      <c r="P40" s="302">
        <v>6203</v>
      </c>
      <c r="Q40" s="302">
        <v>2594</v>
      </c>
      <c r="R40" s="302">
        <v>3609</v>
      </c>
      <c r="S40" s="292">
        <v>4326</v>
      </c>
      <c r="T40" s="292">
        <v>1925</v>
      </c>
      <c r="U40" s="292">
        <v>2401</v>
      </c>
      <c r="V40" s="302">
        <v>4779</v>
      </c>
      <c r="W40" s="302">
        <v>2197</v>
      </c>
      <c r="X40" s="302">
        <v>2582</v>
      </c>
      <c r="Z40" s="302" t="s">
        <v>32</v>
      </c>
    </row>
    <row r="41" spans="1:26" x14ac:dyDescent="0.2">
      <c r="A41" s="299" t="s">
        <v>883</v>
      </c>
      <c r="B41" s="305" t="s">
        <v>32</v>
      </c>
      <c r="C41" s="309" t="s">
        <v>89</v>
      </c>
      <c r="D41" s="309">
        <v>2470</v>
      </c>
      <c r="E41" s="309">
        <v>919</v>
      </c>
      <c r="F41" s="309">
        <v>1551</v>
      </c>
      <c r="G41" s="309">
        <v>4060</v>
      </c>
      <c r="H41" s="309">
        <v>1460</v>
      </c>
      <c r="I41" s="309">
        <v>2600</v>
      </c>
      <c r="J41" s="309">
        <v>4806</v>
      </c>
      <c r="K41" s="309">
        <v>1809</v>
      </c>
      <c r="L41" s="309">
        <v>2997</v>
      </c>
      <c r="M41" s="309">
        <v>5144</v>
      </c>
      <c r="N41" s="309">
        <v>2004</v>
      </c>
      <c r="O41" s="309">
        <v>3140</v>
      </c>
      <c r="P41" s="302">
        <v>5777</v>
      </c>
      <c r="Q41" s="302">
        <v>2260</v>
      </c>
      <c r="R41" s="302">
        <v>3517</v>
      </c>
      <c r="S41" s="292">
        <v>3779</v>
      </c>
      <c r="T41" s="292">
        <v>1601</v>
      </c>
      <c r="U41" s="292">
        <v>2178</v>
      </c>
      <c r="V41" s="302">
        <v>3237</v>
      </c>
      <c r="W41" s="302">
        <v>1349</v>
      </c>
      <c r="X41" s="302">
        <v>1888</v>
      </c>
      <c r="Z41" s="302" t="s">
        <v>32</v>
      </c>
    </row>
    <row r="42" spans="1:26" x14ac:dyDescent="0.2">
      <c r="A42" s="299" t="s">
        <v>884</v>
      </c>
      <c r="B42" s="305" t="s">
        <v>32</v>
      </c>
      <c r="C42" s="309" t="s">
        <v>90</v>
      </c>
      <c r="D42" s="309">
        <v>1204</v>
      </c>
      <c r="E42" s="309">
        <v>418</v>
      </c>
      <c r="F42" s="309">
        <v>786</v>
      </c>
      <c r="G42" s="309">
        <v>1990</v>
      </c>
      <c r="H42" s="309">
        <v>645</v>
      </c>
      <c r="I42" s="309">
        <v>1345</v>
      </c>
      <c r="J42" s="309">
        <v>2801</v>
      </c>
      <c r="K42" s="309">
        <v>802</v>
      </c>
      <c r="L42" s="309">
        <v>1999</v>
      </c>
      <c r="M42" s="309">
        <v>3263</v>
      </c>
      <c r="N42" s="309">
        <v>1133</v>
      </c>
      <c r="O42" s="309">
        <v>2130</v>
      </c>
      <c r="P42" s="302">
        <v>3378</v>
      </c>
      <c r="Q42" s="302">
        <v>1283</v>
      </c>
      <c r="R42" s="302">
        <v>2095</v>
      </c>
      <c r="S42" s="292">
        <v>3203</v>
      </c>
      <c r="T42" s="292">
        <v>1204</v>
      </c>
      <c r="U42" s="292">
        <v>1999</v>
      </c>
      <c r="V42" s="302">
        <v>2582</v>
      </c>
      <c r="W42" s="302">
        <v>1022</v>
      </c>
      <c r="X42" s="302">
        <v>1559</v>
      </c>
      <c r="Z42" s="302" t="s">
        <v>32</v>
      </c>
    </row>
    <row r="43" spans="1:26" x14ac:dyDescent="0.2">
      <c r="A43" s="299" t="s">
        <v>885</v>
      </c>
      <c r="B43" s="305" t="s">
        <v>32</v>
      </c>
      <c r="C43" s="309" t="s">
        <v>91</v>
      </c>
      <c r="D43" s="309">
        <v>593</v>
      </c>
      <c r="E43" s="309">
        <v>166</v>
      </c>
      <c r="F43" s="309">
        <v>427</v>
      </c>
      <c r="G43" s="309">
        <v>925</v>
      </c>
      <c r="H43" s="309">
        <v>215</v>
      </c>
      <c r="I43" s="309">
        <v>710</v>
      </c>
      <c r="J43" s="309">
        <v>1477</v>
      </c>
      <c r="K43" s="309">
        <v>319</v>
      </c>
      <c r="L43" s="309">
        <v>1158</v>
      </c>
      <c r="M43" s="309">
        <v>2125</v>
      </c>
      <c r="N43" s="309">
        <v>474</v>
      </c>
      <c r="O43" s="309">
        <v>1651</v>
      </c>
      <c r="P43" s="302">
        <v>2856</v>
      </c>
      <c r="Q43" s="302">
        <v>796</v>
      </c>
      <c r="R43" s="302">
        <v>2060</v>
      </c>
      <c r="S43" s="292">
        <v>3063</v>
      </c>
      <c r="T43" s="302">
        <v>907</v>
      </c>
      <c r="U43" s="302">
        <v>2156</v>
      </c>
      <c r="V43" s="302">
        <v>2489</v>
      </c>
      <c r="W43" s="302">
        <v>885</v>
      </c>
      <c r="X43" s="302">
        <v>1606</v>
      </c>
      <c r="Z43" s="302" t="s">
        <v>32</v>
      </c>
    </row>
    <row r="44" spans="1:26" x14ac:dyDescent="0.2">
      <c r="A44" s="299" t="s">
        <v>886</v>
      </c>
      <c r="B44" s="305" t="s">
        <v>32</v>
      </c>
      <c r="C44" s="309" t="s">
        <v>92</v>
      </c>
      <c r="D44" s="309">
        <v>82712</v>
      </c>
      <c r="E44" s="309">
        <v>40586</v>
      </c>
      <c r="F44" s="309">
        <v>42126</v>
      </c>
      <c r="G44" s="309">
        <v>75925</v>
      </c>
      <c r="H44" s="309">
        <v>36235</v>
      </c>
      <c r="I44" s="309">
        <v>39690</v>
      </c>
      <c r="J44" s="309">
        <v>73785</v>
      </c>
      <c r="K44" s="309">
        <v>34389</v>
      </c>
      <c r="L44" s="309">
        <v>39396</v>
      </c>
      <c r="M44" s="309">
        <v>80160</v>
      </c>
      <c r="N44" s="309">
        <v>37444</v>
      </c>
      <c r="O44" s="309">
        <v>42716</v>
      </c>
      <c r="P44" s="302">
        <v>102836</v>
      </c>
      <c r="Q44" s="302">
        <v>47985</v>
      </c>
      <c r="R44" s="302">
        <v>54851</v>
      </c>
      <c r="S44" s="292" t="s">
        <v>604</v>
      </c>
      <c r="T44" s="292" t="s">
        <v>604</v>
      </c>
      <c r="U44" s="292" t="s">
        <v>604</v>
      </c>
      <c r="V44" s="292" t="s">
        <v>604</v>
      </c>
      <c r="W44" s="292" t="s">
        <v>604</v>
      </c>
      <c r="X44" s="292" t="s">
        <v>604</v>
      </c>
      <c r="Z44" s="302" t="s">
        <v>32</v>
      </c>
    </row>
    <row r="45" spans="1:26" x14ac:dyDescent="0.2">
      <c r="A45" s="299" t="s">
        <v>887</v>
      </c>
      <c r="B45" s="305" t="s">
        <v>32</v>
      </c>
      <c r="C45" s="312" t="s">
        <v>93</v>
      </c>
      <c r="D45" s="312">
        <v>38787</v>
      </c>
      <c r="E45" s="312">
        <v>18129</v>
      </c>
      <c r="F45" s="312">
        <v>20658</v>
      </c>
      <c r="G45" s="312">
        <v>38070</v>
      </c>
      <c r="H45" s="312">
        <v>16855</v>
      </c>
      <c r="I45" s="312">
        <v>21225</v>
      </c>
      <c r="J45" s="312">
        <v>42414</v>
      </c>
      <c r="K45" s="312">
        <v>18450</v>
      </c>
      <c r="L45" s="312">
        <v>23964</v>
      </c>
      <c r="M45" s="312">
        <v>49928</v>
      </c>
      <c r="N45" s="312">
        <v>21823</v>
      </c>
      <c r="O45" s="312">
        <v>28105</v>
      </c>
      <c r="P45" s="302">
        <v>64484</v>
      </c>
      <c r="Q45" s="302">
        <v>28357</v>
      </c>
      <c r="R45" s="302">
        <v>36127</v>
      </c>
      <c r="S45" s="292">
        <v>74034</v>
      </c>
      <c r="T45" s="292">
        <v>34107</v>
      </c>
      <c r="U45" s="292">
        <v>39927</v>
      </c>
      <c r="V45" s="302">
        <v>87796</v>
      </c>
      <c r="W45" s="302">
        <v>40658</v>
      </c>
      <c r="X45" s="302">
        <v>47138</v>
      </c>
      <c r="Z45" s="302" t="s">
        <v>32</v>
      </c>
    </row>
    <row r="46" spans="1:26" x14ac:dyDescent="0.2">
      <c r="A46" s="299" t="s">
        <v>888</v>
      </c>
      <c r="B46" s="305" t="s">
        <v>32</v>
      </c>
      <c r="C46" s="169" t="s">
        <v>94</v>
      </c>
      <c r="D46" s="309">
        <v>94380</v>
      </c>
      <c r="E46" s="309">
        <v>46985</v>
      </c>
      <c r="F46" s="309">
        <v>47395</v>
      </c>
      <c r="G46" s="309">
        <v>84870</v>
      </c>
      <c r="H46" s="309">
        <v>42260</v>
      </c>
      <c r="I46" s="309">
        <v>42610</v>
      </c>
      <c r="J46" s="309">
        <v>75194</v>
      </c>
      <c r="K46" s="309">
        <v>37408</v>
      </c>
      <c r="L46" s="309">
        <v>37786</v>
      </c>
      <c r="M46" s="309">
        <v>63521</v>
      </c>
      <c r="N46" s="309">
        <v>31482</v>
      </c>
      <c r="O46" s="309">
        <v>32039</v>
      </c>
      <c r="P46" s="302">
        <v>61106</v>
      </c>
      <c r="Q46" s="302">
        <v>30081</v>
      </c>
      <c r="R46" s="302">
        <v>31025</v>
      </c>
      <c r="S46" s="292">
        <v>63579</v>
      </c>
      <c r="T46" s="292">
        <v>31354</v>
      </c>
      <c r="U46" s="292">
        <v>32225</v>
      </c>
      <c r="V46" s="302">
        <v>73947</v>
      </c>
      <c r="W46" s="302">
        <v>36642</v>
      </c>
      <c r="X46" s="302">
        <v>37305</v>
      </c>
      <c r="Z46" s="302" t="s">
        <v>32</v>
      </c>
    </row>
    <row r="47" spans="1:26" x14ac:dyDescent="0.2">
      <c r="A47" s="299" t="s">
        <v>889</v>
      </c>
      <c r="B47" s="305" t="s">
        <v>33</v>
      </c>
      <c r="C47" s="309" t="s">
        <v>73</v>
      </c>
      <c r="D47" s="309">
        <v>318513</v>
      </c>
      <c r="E47" s="309">
        <v>148277</v>
      </c>
      <c r="F47" s="309">
        <v>170236</v>
      </c>
      <c r="G47" s="309">
        <v>306560</v>
      </c>
      <c r="H47" s="309">
        <v>144800</v>
      </c>
      <c r="I47" s="309">
        <v>161760</v>
      </c>
      <c r="J47" s="309">
        <v>290197</v>
      </c>
      <c r="K47" s="309">
        <v>138042</v>
      </c>
      <c r="L47" s="309">
        <v>152155</v>
      </c>
      <c r="M47" s="309">
        <v>293564</v>
      </c>
      <c r="N47" s="309">
        <v>139526</v>
      </c>
      <c r="O47" s="309">
        <v>154038</v>
      </c>
      <c r="P47" s="302">
        <v>314565</v>
      </c>
      <c r="Q47" s="302">
        <v>149778</v>
      </c>
      <c r="R47" s="302">
        <v>164787</v>
      </c>
      <c r="S47" s="292">
        <v>356386</v>
      </c>
      <c r="T47" s="292">
        <v>172676</v>
      </c>
      <c r="U47" s="292">
        <v>183710</v>
      </c>
      <c r="V47" s="302">
        <v>389343</v>
      </c>
      <c r="W47" s="302">
        <v>188547</v>
      </c>
      <c r="X47" s="302">
        <v>200799</v>
      </c>
      <c r="Z47" s="302" t="s">
        <v>33</v>
      </c>
    </row>
    <row r="48" spans="1:26" x14ac:dyDescent="0.2">
      <c r="A48" s="299" t="s">
        <v>890</v>
      </c>
      <c r="B48" s="305" t="s">
        <v>33</v>
      </c>
      <c r="C48" s="309" t="s">
        <v>74</v>
      </c>
      <c r="D48" s="309">
        <v>19813</v>
      </c>
      <c r="E48" s="309">
        <v>10182</v>
      </c>
      <c r="F48" s="309">
        <v>9631</v>
      </c>
      <c r="G48" s="309">
        <v>19965</v>
      </c>
      <c r="H48" s="309">
        <v>10195</v>
      </c>
      <c r="I48" s="309">
        <v>9770</v>
      </c>
      <c r="J48" s="309">
        <v>16578</v>
      </c>
      <c r="K48" s="309">
        <v>8516</v>
      </c>
      <c r="L48" s="309">
        <v>8062</v>
      </c>
      <c r="M48" s="309">
        <v>19454</v>
      </c>
      <c r="N48" s="309">
        <v>9919</v>
      </c>
      <c r="O48" s="309">
        <v>9535</v>
      </c>
      <c r="P48" s="302">
        <v>20212</v>
      </c>
      <c r="Q48" s="302">
        <v>10249</v>
      </c>
      <c r="R48" s="302">
        <v>9963</v>
      </c>
      <c r="S48" s="292">
        <v>26239</v>
      </c>
      <c r="T48" s="292">
        <v>13430</v>
      </c>
      <c r="U48" s="292">
        <v>12809</v>
      </c>
      <c r="V48" s="302">
        <v>24106</v>
      </c>
      <c r="W48" s="302">
        <v>12447</v>
      </c>
      <c r="X48" s="302">
        <v>11660</v>
      </c>
      <c r="Z48" s="302" t="s">
        <v>33</v>
      </c>
    </row>
    <row r="49" spans="1:26" x14ac:dyDescent="0.2">
      <c r="A49" s="299" t="s">
        <v>891</v>
      </c>
      <c r="B49" s="305" t="s">
        <v>33</v>
      </c>
      <c r="C49" s="310" t="s">
        <v>75</v>
      </c>
      <c r="D49" s="309">
        <v>19398</v>
      </c>
      <c r="E49" s="309">
        <v>10003</v>
      </c>
      <c r="F49" s="309">
        <v>9395</v>
      </c>
      <c r="G49" s="309">
        <v>21025</v>
      </c>
      <c r="H49" s="309">
        <v>10755</v>
      </c>
      <c r="I49" s="309">
        <v>10270</v>
      </c>
      <c r="J49" s="309">
        <v>17003</v>
      </c>
      <c r="K49" s="309">
        <v>8659</v>
      </c>
      <c r="L49" s="309">
        <v>8344</v>
      </c>
      <c r="M49" s="309">
        <v>17757</v>
      </c>
      <c r="N49" s="309">
        <v>9033</v>
      </c>
      <c r="O49" s="309">
        <v>8724</v>
      </c>
      <c r="P49" s="302">
        <v>20543</v>
      </c>
      <c r="Q49" s="302">
        <v>10475</v>
      </c>
      <c r="R49" s="302">
        <v>10068</v>
      </c>
      <c r="S49" s="292">
        <v>22352</v>
      </c>
      <c r="T49" s="292">
        <v>11490</v>
      </c>
      <c r="U49" s="292">
        <v>10862</v>
      </c>
      <c r="V49" s="302">
        <v>25249</v>
      </c>
      <c r="W49" s="302">
        <v>13034</v>
      </c>
      <c r="X49" s="302">
        <v>12218</v>
      </c>
      <c r="Z49" s="302" t="s">
        <v>33</v>
      </c>
    </row>
    <row r="50" spans="1:26" x14ac:dyDescent="0.2">
      <c r="A50" s="299" t="s">
        <v>892</v>
      </c>
      <c r="B50" s="305" t="s">
        <v>33</v>
      </c>
      <c r="C50" s="310" t="s">
        <v>76</v>
      </c>
      <c r="D50" s="309">
        <v>23790</v>
      </c>
      <c r="E50" s="309">
        <v>12050</v>
      </c>
      <c r="F50" s="309">
        <v>11740</v>
      </c>
      <c r="G50" s="309">
        <v>19870</v>
      </c>
      <c r="H50" s="309">
        <v>10215</v>
      </c>
      <c r="I50" s="309">
        <v>9655</v>
      </c>
      <c r="J50" s="309">
        <v>19269</v>
      </c>
      <c r="K50" s="309">
        <v>9882</v>
      </c>
      <c r="L50" s="309">
        <v>9387</v>
      </c>
      <c r="M50" s="309">
        <v>16946</v>
      </c>
      <c r="N50" s="309">
        <v>8712</v>
      </c>
      <c r="O50" s="309">
        <v>8234</v>
      </c>
      <c r="P50" s="302">
        <v>19288</v>
      </c>
      <c r="Q50" s="302">
        <v>9862</v>
      </c>
      <c r="R50" s="302">
        <v>9426</v>
      </c>
      <c r="S50" s="292">
        <v>21293</v>
      </c>
      <c r="T50" s="292">
        <v>11056</v>
      </c>
      <c r="U50" s="292">
        <v>10237</v>
      </c>
      <c r="V50" s="302">
        <v>25807</v>
      </c>
      <c r="W50" s="302">
        <v>13283</v>
      </c>
      <c r="X50" s="302">
        <v>12524</v>
      </c>
      <c r="Z50" s="302" t="s">
        <v>33</v>
      </c>
    </row>
    <row r="51" spans="1:26" x14ac:dyDescent="0.2">
      <c r="A51" s="299" t="s">
        <v>893</v>
      </c>
      <c r="B51" s="305" t="s">
        <v>33</v>
      </c>
      <c r="C51" s="309" t="s">
        <v>77</v>
      </c>
      <c r="D51" s="309">
        <v>22859</v>
      </c>
      <c r="E51" s="309">
        <v>11046</v>
      </c>
      <c r="F51" s="309">
        <v>11813</v>
      </c>
      <c r="G51" s="309">
        <v>20610</v>
      </c>
      <c r="H51" s="309">
        <v>10155</v>
      </c>
      <c r="I51" s="309">
        <v>10460</v>
      </c>
      <c r="J51" s="309">
        <v>22360</v>
      </c>
      <c r="K51" s="309">
        <v>11136</v>
      </c>
      <c r="L51" s="309">
        <v>11224</v>
      </c>
      <c r="M51" s="309">
        <v>17761</v>
      </c>
      <c r="N51" s="309">
        <v>8904</v>
      </c>
      <c r="O51" s="309">
        <v>8857</v>
      </c>
      <c r="P51" s="302">
        <v>18088</v>
      </c>
      <c r="Q51" s="302">
        <v>9064</v>
      </c>
      <c r="R51" s="302">
        <v>9024</v>
      </c>
      <c r="S51" s="292">
        <v>20580</v>
      </c>
      <c r="T51" s="292">
        <v>10541</v>
      </c>
      <c r="U51" s="292">
        <v>10039</v>
      </c>
      <c r="V51" s="302">
        <v>21464</v>
      </c>
      <c r="W51" s="302">
        <v>11083</v>
      </c>
      <c r="X51" s="302">
        <v>10381</v>
      </c>
      <c r="Z51" s="302" t="s">
        <v>33</v>
      </c>
    </row>
    <row r="52" spans="1:26" x14ac:dyDescent="0.2">
      <c r="A52" s="299" t="s">
        <v>894</v>
      </c>
      <c r="B52" s="305" t="s">
        <v>33</v>
      </c>
      <c r="C52" s="309" t="s">
        <v>78</v>
      </c>
      <c r="D52" s="309">
        <v>20590</v>
      </c>
      <c r="E52" s="309">
        <v>9604</v>
      </c>
      <c r="F52" s="309">
        <v>10986</v>
      </c>
      <c r="G52" s="309">
        <v>26590</v>
      </c>
      <c r="H52" s="309">
        <v>12945</v>
      </c>
      <c r="I52" s="309">
        <v>13645</v>
      </c>
      <c r="J52" s="309">
        <v>23959</v>
      </c>
      <c r="K52" s="309">
        <v>11777</v>
      </c>
      <c r="L52" s="309">
        <v>12182</v>
      </c>
      <c r="M52" s="309">
        <v>24425</v>
      </c>
      <c r="N52" s="309">
        <v>11560</v>
      </c>
      <c r="O52" s="309">
        <v>12865</v>
      </c>
      <c r="P52" s="302">
        <v>21782</v>
      </c>
      <c r="Q52" s="302">
        <v>10338</v>
      </c>
      <c r="R52" s="302">
        <v>11444</v>
      </c>
      <c r="S52" s="292">
        <v>23913</v>
      </c>
      <c r="T52" s="292">
        <v>11684</v>
      </c>
      <c r="U52" s="292">
        <v>12229</v>
      </c>
      <c r="V52" s="302">
        <v>22395</v>
      </c>
      <c r="W52" s="302">
        <v>10767</v>
      </c>
      <c r="X52" s="302">
        <v>11628</v>
      </c>
      <c r="Z52" s="302" t="s">
        <v>33</v>
      </c>
    </row>
    <row r="53" spans="1:26" x14ac:dyDescent="0.2">
      <c r="A53" s="299" t="s">
        <v>895</v>
      </c>
      <c r="B53" s="305" t="s">
        <v>33</v>
      </c>
      <c r="C53" s="309" t="s">
        <v>79</v>
      </c>
      <c r="D53" s="309">
        <v>18193</v>
      </c>
      <c r="E53" s="309">
        <v>9113</v>
      </c>
      <c r="F53" s="309">
        <v>9080</v>
      </c>
      <c r="G53" s="309">
        <v>20805</v>
      </c>
      <c r="H53" s="309">
        <v>10475</v>
      </c>
      <c r="I53" s="309">
        <v>10330</v>
      </c>
      <c r="J53" s="309">
        <v>21254</v>
      </c>
      <c r="K53" s="309">
        <v>10633</v>
      </c>
      <c r="L53" s="309">
        <v>10621</v>
      </c>
      <c r="M53" s="309">
        <v>26361</v>
      </c>
      <c r="N53" s="309">
        <v>12724</v>
      </c>
      <c r="O53" s="309">
        <v>13637</v>
      </c>
      <c r="P53" s="302">
        <v>27177</v>
      </c>
      <c r="Q53" s="302">
        <v>12962</v>
      </c>
      <c r="R53" s="302">
        <v>14215</v>
      </c>
      <c r="S53" s="292">
        <v>31425</v>
      </c>
      <c r="T53" s="292">
        <v>14959</v>
      </c>
      <c r="U53" s="292">
        <v>16466</v>
      </c>
      <c r="V53" s="302">
        <v>28041</v>
      </c>
      <c r="W53" s="302">
        <v>13358</v>
      </c>
      <c r="X53" s="302">
        <v>14683</v>
      </c>
      <c r="Z53" s="302" t="s">
        <v>33</v>
      </c>
    </row>
    <row r="54" spans="1:26" x14ac:dyDescent="0.2">
      <c r="A54" s="299" t="s">
        <v>896</v>
      </c>
      <c r="B54" s="305" t="s">
        <v>33</v>
      </c>
      <c r="C54" s="309" t="s">
        <v>80</v>
      </c>
      <c r="D54" s="309">
        <v>18560</v>
      </c>
      <c r="E54" s="309">
        <v>8874</v>
      </c>
      <c r="F54" s="309">
        <v>9686</v>
      </c>
      <c r="G54" s="309">
        <v>17095</v>
      </c>
      <c r="H54" s="309">
        <v>8445</v>
      </c>
      <c r="I54" s="309">
        <v>8645</v>
      </c>
      <c r="J54" s="309">
        <v>22183</v>
      </c>
      <c r="K54" s="309">
        <v>10813</v>
      </c>
      <c r="L54" s="309">
        <v>11370</v>
      </c>
      <c r="M54" s="309">
        <v>22918</v>
      </c>
      <c r="N54" s="309">
        <v>11275</v>
      </c>
      <c r="O54" s="309">
        <v>11643</v>
      </c>
      <c r="P54" s="302">
        <v>26728</v>
      </c>
      <c r="Q54" s="302">
        <v>12899</v>
      </c>
      <c r="R54" s="302">
        <v>13829</v>
      </c>
      <c r="S54" s="292">
        <v>30171</v>
      </c>
      <c r="T54" s="292">
        <v>14876</v>
      </c>
      <c r="U54" s="292">
        <v>15295</v>
      </c>
      <c r="V54" s="302">
        <v>30175</v>
      </c>
      <c r="W54" s="302">
        <v>14502</v>
      </c>
      <c r="X54" s="302">
        <v>15673</v>
      </c>
      <c r="Z54" s="302" t="s">
        <v>33</v>
      </c>
    </row>
    <row r="55" spans="1:26" x14ac:dyDescent="0.2">
      <c r="A55" s="299" t="s">
        <v>897</v>
      </c>
      <c r="B55" s="305" t="s">
        <v>33</v>
      </c>
      <c r="C55" s="309" t="s">
        <v>81</v>
      </c>
      <c r="D55" s="309">
        <v>21368</v>
      </c>
      <c r="E55" s="309">
        <v>10079</v>
      </c>
      <c r="F55" s="309">
        <v>11289</v>
      </c>
      <c r="G55" s="309">
        <v>16635</v>
      </c>
      <c r="H55" s="309">
        <v>8215</v>
      </c>
      <c r="I55" s="309">
        <v>8415</v>
      </c>
      <c r="J55" s="309">
        <v>18182</v>
      </c>
      <c r="K55" s="309">
        <v>8863</v>
      </c>
      <c r="L55" s="309">
        <v>9319</v>
      </c>
      <c r="M55" s="309">
        <v>20256</v>
      </c>
      <c r="N55" s="309">
        <v>10139</v>
      </c>
      <c r="O55" s="309">
        <v>10117</v>
      </c>
      <c r="P55" s="302">
        <v>25956</v>
      </c>
      <c r="Q55" s="302">
        <v>12510</v>
      </c>
      <c r="R55" s="302">
        <v>13446</v>
      </c>
      <c r="S55" s="292">
        <v>27104</v>
      </c>
      <c r="T55" s="292">
        <v>13275</v>
      </c>
      <c r="U55" s="292">
        <v>13829</v>
      </c>
      <c r="V55" s="302">
        <v>30789</v>
      </c>
      <c r="W55" s="302">
        <v>14665</v>
      </c>
      <c r="X55" s="302">
        <v>16124</v>
      </c>
      <c r="Z55" s="302" t="s">
        <v>33</v>
      </c>
    </row>
    <row r="56" spans="1:26" x14ac:dyDescent="0.2">
      <c r="A56" s="299" t="s">
        <v>898</v>
      </c>
      <c r="B56" s="305" t="s">
        <v>33</v>
      </c>
      <c r="C56" s="309" t="s">
        <v>82</v>
      </c>
      <c r="D56" s="309">
        <v>20940</v>
      </c>
      <c r="E56" s="309">
        <v>9772</v>
      </c>
      <c r="F56" s="309">
        <v>11168</v>
      </c>
      <c r="G56" s="309">
        <v>17950</v>
      </c>
      <c r="H56" s="309">
        <v>8630</v>
      </c>
      <c r="I56" s="309">
        <v>9320</v>
      </c>
      <c r="J56" s="309">
        <v>15991</v>
      </c>
      <c r="K56" s="309">
        <v>7810</v>
      </c>
      <c r="L56" s="309">
        <v>8181</v>
      </c>
      <c r="M56" s="309">
        <v>20966</v>
      </c>
      <c r="N56" s="309">
        <v>10048</v>
      </c>
      <c r="O56" s="309">
        <v>10918</v>
      </c>
      <c r="P56" s="302">
        <v>22296</v>
      </c>
      <c r="Q56" s="302">
        <v>10710</v>
      </c>
      <c r="R56" s="302">
        <v>11586</v>
      </c>
      <c r="S56" s="292">
        <v>26589</v>
      </c>
      <c r="T56" s="292">
        <v>12902</v>
      </c>
      <c r="U56" s="292">
        <v>13687</v>
      </c>
      <c r="V56" s="302">
        <v>30090</v>
      </c>
      <c r="W56" s="302">
        <v>14436</v>
      </c>
      <c r="X56" s="302">
        <v>15652</v>
      </c>
      <c r="Z56" s="302" t="s">
        <v>33</v>
      </c>
    </row>
    <row r="57" spans="1:26" x14ac:dyDescent="0.2">
      <c r="A57" s="299" t="s">
        <v>899</v>
      </c>
      <c r="B57" s="305" t="s">
        <v>33</v>
      </c>
      <c r="C57" s="309" t="s">
        <v>83</v>
      </c>
      <c r="D57" s="309">
        <v>25440</v>
      </c>
      <c r="E57" s="309">
        <v>11984</v>
      </c>
      <c r="F57" s="309">
        <v>13456</v>
      </c>
      <c r="G57" s="309">
        <v>19970</v>
      </c>
      <c r="H57" s="309">
        <v>9440</v>
      </c>
      <c r="I57" s="309">
        <v>10525</v>
      </c>
      <c r="J57" s="309">
        <v>15815</v>
      </c>
      <c r="K57" s="309">
        <v>7714</v>
      </c>
      <c r="L57" s="309">
        <v>8101</v>
      </c>
      <c r="M57" s="309">
        <v>17247</v>
      </c>
      <c r="N57" s="309">
        <v>8366</v>
      </c>
      <c r="O57" s="309">
        <v>8881</v>
      </c>
      <c r="P57" s="302">
        <v>19255</v>
      </c>
      <c r="Q57" s="302">
        <v>9412</v>
      </c>
      <c r="R57" s="302">
        <v>9843</v>
      </c>
      <c r="S57" s="292">
        <v>23979</v>
      </c>
      <c r="T57" s="292">
        <v>11410</v>
      </c>
      <c r="U57" s="292">
        <v>12569</v>
      </c>
      <c r="V57" s="302">
        <v>27467</v>
      </c>
      <c r="W57" s="302">
        <v>13388</v>
      </c>
      <c r="X57" s="302">
        <v>14079</v>
      </c>
      <c r="Z57" s="302" t="s">
        <v>33</v>
      </c>
    </row>
    <row r="58" spans="1:26" x14ac:dyDescent="0.2">
      <c r="A58" s="299" t="s">
        <v>900</v>
      </c>
      <c r="B58" s="305" t="s">
        <v>33</v>
      </c>
      <c r="C58" s="309" t="s">
        <v>84</v>
      </c>
      <c r="D58" s="309">
        <v>26130</v>
      </c>
      <c r="E58" s="309">
        <v>12410</v>
      </c>
      <c r="F58" s="309">
        <v>13720</v>
      </c>
      <c r="G58" s="309">
        <v>19390</v>
      </c>
      <c r="H58" s="309">
        <v>9135</v>
      </c>
      <c r="I58" s="309">
        <v>10255</v>
      </c>
      <c r="J58" s="309">
        <v>16425</v>
      </c>
      <c r="K58" s="309">
        <v>7903</v>
      </c>
      <c r="L58" s="309">
        <v>8522</v>
      </c>
      <c r="M58" s="309">
        <v>14677</v>
      </c>
      <c r="N58" s="309">
        <v>7158</v>
      </c>
      <c r="O58" s="309">
        <v>7519</v>
      </c>
      <c r="P58" s="302">
        <v>19704</v>
      </c>
      <c r="Q58" s="302">
        <v>9273</v>
      </c>
      <c r="R58" s="302">
        <v>10431</v>
      </c>
      <c r="S58" s="292">
        <v>20848</v>
      </c>
      <c r="T58" s="292">
        <v>10124</v>
      </c>
      <c r="U58" s="292">
        <v>10724</v>
      </c>
      <c r="V58" s="302">
        <v>25645</v>
      </c>
      <c r="W58" s="302">
        <v>12439</v>
      </c>
      <c r="X58" s="302">
        <v>13207</v>
      </c>
      <c r="Z58" s="302" t="s">
        <v>33</v>
      </c>
    </row>
    <row r="59" spans="1:26" x14ac:dyDescent="0.2">
      <c r="A59" s="299" t="s">
        <v>901</v>
      </c>
      <c r="B59" s="305" t="s">
        <v>33</v>
      </c>
      <c r="C59" s="309" t="s">
        <v>85</v>
      </c>
      <c r="D59" s="309">
        <v>23020</v>
      </c>
      <c r="E59" s="309">
        <v>10783</v>
      </c>
      <c r="F59" s="309">
        <v>12237</v>
      </c>
      <c r="G59" s="309">
        <v>21940</v>
      </c>
      <c r="H59" s="309">
        <v>10390</v>
      </c>
      <c r="I59" s="309">
        <v>11550</v>
      </c>
      <c r="J59" s="309">
        <v>17363</v>
      </c>
      <c r="K59" s="309">
        <v>8258</v>
      </c>
      <c r="L59" s="309">
        <v>9105</v>
      </c>
      <c r="M59" s="309">
        <v>13943</v>
      </c>
      <c r="N59" s="309">
        <v>6826</v>
      </c>
      <c r="O59" s="309">
        <v>7117</v>
      </c>
      <c r="P59" s="302">
        <v>15272</v>
      </c>
      <c r="Q59" s="302">
        <v>7384</v>
      </c>
      <c r="R59" s="302">
        <v>7888</v>
      </c>
      <c r="S59" s="292">
        <v>17549</v>
      </c>
      <c r="T59" s="292">
        <v>8493</v>
      </c>
      <c r="U59" s="292">
        <v>9056</v>
      </c>
      <c r="V59" s="302">
        <v>22874</v>
      </c>
      <c r="W59" s="302">
        <v>10903</v>
      </c>
      <c r="X59" s="302">
        <v>11971</v>
      </c>
      <c r="Z59" s="302" t="s">
        <v>33</v>
      </c>
    </row>
    <row r="60" spans="1:26" x14ac:dyDescent="0.2">
      <c r="A60" s="299" t="s">
        <v>902</v>
      </c>
      <c r="B60" s="305" t="s">
        <v>33</v>
      </c>
      <c r="C60" s="309" t="s">
        <v>86</v>
      </c>
      <c r="D60" s="309">
        <v>18326</v>
      </c>
      <c r="E60" s="309">
        <v>8016</v>
      </c>
      <c r="F60" s="309">
        <v>10310</v>
      </c>
      <c r="G60" s="309">
        <v>20790</v>
      </c>
      <c r="H60" s="309">
        <v>9735</v>
      </c>
      <c r="I60" s="309">
        <v>11055</v>
      </c>
      <c r="J60" s="309">
        <v>15516</v>
      </c>
      <c r="K60" s="309">
        <v>7230</v>
      </c>
      <c r="L60" s="309">
        <v>8286</v>
      </c>
      <c r="M60" s="309">
        <v>13451</v>
      </c>
      <c r="N60" s="309">
        <v>6342</v>
      </c>
      <c r="O60" s="309">
        <v>7109</v>
      </c>
      <c r="P60" s="302">
        <v>12769</v>
      </c>
      <c r="Q60" s="302">
        <v>5951</v>
      </c>
      <c r="R60" s="302">
        <v>6818</v>
      </c>
      <c r="S60" s="292">
        <v>16912</v>
      </c>
      <c r="T60" s="292">
        <v>8077</v>
      </c>
      <c r="U60" s="292">
        <v>8835</v>
      </c>
      <c r="V60" s="302">
        <v>19137</v>
      </c>
      <c r="W60" s="302">
        <v>9246</v>
      </c>
      <c r="X60" s="302">
        <v>9891</v>
      </c>
      <c r="Z60" s="302" t="s">
        <v>33</v>
      </c>
    </row>
    <row r="61" spans="1:26" x14ac:dyDescent="0.2">
      <c r="A61" s="299" t="s">
        <v>903</v>
      </c>
      <c r="B61" s="305" t="s">
        <v>33</v>
      </c>
      <c r="C61" s="309" t="s">
        <v>87</v>
      </c>
      <c r="D61" s="309">
        <v>14076</v>
      </c>
      <c r="E61" s="309">
        <v>5685</v>
      </c>
      <c r="F61" s="309">
        <v>8391</v>
      </c>
      <c r="G61" s="309">
        <v>15930</v>
      </c>
      <c r="H61" s="309">
        <v>6910</v>
      </c>
      <c r="I61" s="309">
        <v>9020</v>
      </c>
      <c r="J61" s="309">
        <v>15907</v>
      </c>
      <c r="K61" s="309">
        <v>7198</v>
      </c>
      <c r="L61" s="309">
        <v>8709</v>
      </c>
      <c r="M61" s="309">
        <v>13016</v>
      </c>
      <c r="N61" s="309">
        <v>5812</v>
      </c>
      <c r="O61" s="309">
        <v>7204</v>
      </c>
      <c r="P61" s="302">
        <v>11732</v>
      </c>
      <c r="Q61" s="302">
        <v>5596</v>
      </c>
      <c r="R61" s="302">
        <v>6136</v>
      </c>
      <c r="S61" s="292">
        <v>13326</v>
      </c>
      <c r="T61" s="292">
        <v>6187</v>
      </c>
      <c r="U61" s="292">
        <v>7139</v>
      </c>
      <c r="V61" s="302">
        <v>15447</v>
      </c>
      <c r="W61" s="302">
        <v>7425</v>
      </c>
      <c r="X61" s="302">
        <v>8022</v>
      </c>
      <c r="Z61" s="302" t="s">
        <v>33</v>
      </c>
    </row>
    <row r="62" spans="1:26" x14ac:dyDescent="0.2">
      <c r="A62" s="299" t="s">
        <v>904</v>
      </c>
      <c r="B62" s="305" t="s">
        <v>33</v>
      </c>
      <c r="C62" s="309" t="s">
        <v>88</v>
      </c>
      <c r="D62" s="309">
        <v>11124</v>
      </c>
      <c r="E62" s="309">
        <v>4028</v>
      </c>
      <c r="F62" s="309">
        <v>7096</v>
      </c>
      <c r="G62" s="309">
        <v>11665</v>
      </c>
      <c r="H62" s="309">
        <v>4280</v>
      </c>
      <c r="I62" s="309">
        <v>7380</v>
      </c>
      <c r="J62" s="309">
        <v>13501</v>
      </c>
      <c r="K62" s="309">
        <v>5682</v>
      </c>
      <c r="L62" s="309">
        <v>7819</v>
      </c>
      <c r="M62" s="309">
        <v>11030</v>
      </c>
      <c r="N62" s="309">
        <v>4628</v>
      </c>
      <c r="O62" s="309">
        <v>6402</v>
      </c>
      <c r="P62" s="302">
        <v>11077</v>
      </c>
      <c r="Q62" s="302">
        <v>4971</v>
      </c>
      <c r="R62" s="302">
        <v>6106</v>
      </c>
      <c r="S62" s="292">
        <v>10397</v>
      </c>
      <c r="T62" s="292">
        <v>4714</v>
      </c>
      <c r="U62" s="292">
        <v>5683</v>
      </c>
      <c r="V62" s="302">
        <v>14360</v>
      </c>
      <c r="W62" s="302">
        <v>6603</v>
      </c>
      <c r="X62" s="302">
        <v>7757</v>
      </c>
      <c r="Z62" s="302" t="s">
        <v>33</v>
      </c>
    </row>
    <row r="63" spans="1:26" x14ac:dyDescent="0.2">
      <c r="A63" s="299" t="s">
        <v>905</v>
      </c>
      <c r="B63" s="305" t="s">
        <v>33</v>
      </c>
      <c r="C63" s="309" t="s">
        <v>89</v>
      </c>
      <c r="D63" s="309">
        <v>7813</v>
      </c>
      <c r="E63" s="309">
        <v>2644</v>
      </c>
      <c r="F63" s="309">
        <v>5169</v>
      </c>
      <c r="G63" s="309">
        <v>7845</v>
      </c>
      <c r="H63" s="309">
        <v>2630</v>
      </c>
      <c r="I63" s="309">
        <v>5215</v>
      </c>
      <c r="J63" s="309">
        <v>9541</v>
      </c>
      <c r="K63" s="309">
        <v>3444</v>
      </c>
      <c r="L63" s="309">
        <v>6097</v>
      </c>
      <c r="M63" s="309">
        <v>10546</v>
      </c>
      <c r="N63" s="309">
        <v>4211</v>
      </c>
      <c r="O63" s="309">
        <v>6335</v>
      </c>
      <c r="P63" s="302">
        <v>9188</v>
      </c>
      <c r="Q63" s="302">
        <v>3772</v>
      </c>
      <c r="R63" s="302">
        <v>5416</v>
      </c>
      <c r="S63" s="292">
        <v>9034</v>
      </c>
      <c r="T63" s="292">
        <v>4023</v>
      </c>
      <c r="U63" s="292">
        <v>5011</v>
      </c>
      <c r="V63" s="302">
        <v>10463</v>
      </c>
      <c r="W63" s="302">
        <v>4682</v>
      </c>
      <c r="X63" s="302">
        <v>5781</v>
      </c>
      <c r="Z63" s="302" t="s">
        <v>33</v>
      </c>
    </row>
    <row r="64" spans="1:26" x14ac:dyDescent="0.2">
      <c r="A64" s="299" t="s">
        <v>906</v>
      </c>
      <c r="B64" s="305" t="s">
        <v>33</v>
      </c>
      <c r="C64" s="309" t="s">
        <v>90</v>
      </c>
      <c r="D64" s="309">
        <v>4591</v>
      </c>
      <c r="E64" s="309">
        <v>1377</v>
      </c>
      <c r="F64" s="309">
        <v>3214</v>
      </c>
      <c r="G64" s="309">
        <v>5100</v>
      </c>
      <c r="H64" s="309">
        <v>1420</v>
      </c>
      <c r="I64" s="309">
        <v>3680</v>
      </c>
      <c r="J64" s="309">
        <v>5626</v>
      </c>
      <c r="K64" s="309">
        <v>1663</v>
      </c>
      <c r="L64" s="309">
        <v>3963</v>
      </c>
      <c r="M64" s="309">
        <v>7472</v>
      </c>
      <c r="N64" s="309">
        <v>2560</v>
      </c>
      <c r="O64" s="309">
        <v>4912</v>
      </c>
      <c r="P64" s="302">
        <v>6438</v>
      </c>
      <c r="Q64" s="302">
        <v>2351</v>
      </c>
      <c r="R64" s="302">
        <v>4087</v>
      </c>
      <c r="S64" s="292">
        <v>7000</v>
      </c>
      <c r="T64" s="292">
        <v>2912</v>
      </c>
      <c r="U64" s="292">
        <v>4088</v>
      </c>
      <c r="V64" s="302">
        <v>7341</v>
      </c>
      <c r="W64" s="302">
        <v>3170</v>
      </c>
      <c r="X64" s="302">
        <v>4171</v>
      </c>
      <c r="Z64" s="302" t="s">
        <v>33</v>
      </c>
    </row>
    <row r="65" spans="1:26" x14ac:dyDescent="0.2">
      <c r="A65" s="299" t="s">
        <v>907</v>
      </c>
      <c r="B65" s="305" t="s">
        <v>33</v>
      </c>
      <c r="C65" s="309" t="s">
        <v>91</v>
      </c>
      <c r="D65" s="309">
        <v>2482</v>
      </c>
      <c r="E65" s="309">
        <v>627</v>
      </c>
      <c r="F65" s="309">
        <v>1855</v>
      </c>
      <c r="G65" s="309">
        <v>3390</v>
      </c>
      <c r="H65" s="309">
        <v>820</v>
      </c>
      <c r="I65" s="309">
        <v>2565</v>
      </c>
      <c r="J65" s="309">
        <v>3724</v>
      </c>
      <c r="K65" s="309">
        <v>861</v>
      </c>
      <c r="L65" s="309">
        <v>2863</v>
      </c>
      <c r="M65" s="309">
        <v>5338</v>
      </c>
      <c r="N65" s="309">
        <v>1309</v>
      </c>
      <c r="O65" s="309">
        <v>4029</v>
      </c>
      <c r="P65" s="302">
        <v>7060</v>
      </c>
      <c r="Q65" s="302">
        <v>1999</v>
      </c>
      <c r="R65" s="302">
        <v>5061</v>
      </c>
      <c r="S65" s="292">
        <v>7675</v>
      </c>
      <c r="T65" s="302">
        <v>2523</v>
      </c>
      <c r="U65" s="302">
        <v>5152</v>
      </c>
      <c r="V65" s="302">
        <v>8493</v>
      </c>
      <c r="W65" s="302">
        <v>3116</v>
      </c>
      <c r="X65" s="302">
        <v>5377</v>
      </c>
      <c r="Z65" s="302" t="s">
        <v>33</v>
      </c>
    </row>
    <row r="66" spans="1:26" x14ac:dyDescent="0.2">
      <c r="A66" s="299" t="s">
        <v>908</v>
      </c>
      <c r="B66" s="305" t="s">
        <v>33</v>
      </c>
      <c r="C66" s="309" t="s">
        <v>92</v>
      </c>
      <c r="D66" s="309">
        <v>156982</v>
      </c>
      <c r="E66" s="309">
        <v>67950</v>
      </c>
      <c r="F66" s="309">
        <v>89032</v>
      </c>
      <c r="G66" s="309">
        <v>153540</v>
      </c>
      <c r="H66" s="309">
        <v>68720</v>
      </c>
      <c r="I66" s="309">
        <v>84820</v>
      </c>
      <c r="J66" s="309">
        <v>152768</v>
      </c>
      <c r="K66" s="309">
        <v>69639</v>
      </c>
      <c r="L66" s="309">
        <v>83129</v>
      </c>
      <c r="M66" s="309">
        <v>166239</v>
      </c>
      <c r="N66" s="309">
        <v>76441</v>
      </c>
      <c r="O66" s="309">
        <v>89798</v>
      </c>
      <c r="P66" s="302">
        <v>188612</v>
      </c>
      <c r="Q66" s="302">
        <v>87510</v>
      </c>
      <c r="R66" s="302">
        <v>101102</v>
      </c>
      <c r="S66" s="292" t="s">
        <v>604</v>
      </c>
      <c r="T66" s="292" t="s">
        <v>604</v>
      </c>
      <c r="U66" s="292" t="s">
        <v>604</v>
      </c>
      <c r="V66" s="292" t="s">
        <v>604</v>
      </c>
      <c r="W66" s="292" t="s">
        <v>604</v>
      </c>
      <c r="X66" s="292" t="s">
        <v>604</v>
      </c>
      <c r="Z66" s="302" t="s">
        <v>33</v>
      </c>
    </row>
    <row r="67" spans="1:26" x14ac:dyDescent="0.2">
      <c r="A67" s="299" t="s">
        <v>909</v>
      </c>
      <c r="B67" s="305" t="s">
        <v>33</v>
      </c>
      <c r="C67" s="312" t="s">
        <v>93</v>
      </c>
      <c r="D67" s="312">
        <v>89632</v>
      </c>
      <c r="E67" s="312">
        <v>33480</v>
      </c>
      <c r="F67" s="312">
        <v>56152</v>
      </c>
      <c r="G67" s="312">
        <v>88865</v>
      </c>
      <c r="H67" s="312">
        <v>35590</v>
      </c>
      <c r="I67" s="312">
        <v>53260</v>
      </c>
      <c r="J67" s="312">
        <v>95750</v>
      </c>
      <c r="K67" s="312">
        <v>40413</v>
      </c>
      <c r="L67" s="312">
        <v>55337</v>
      </c>
      <c r="M67" s="312">
        <v>108884</v>
      </c>
      <c r="N67" s="312">
        <v>47156</v>
      </c>
      <c r="O67" s="312">
        <v>61728</v>
      </c>
      <c r="P67" s="302">
        <v>124860</v>
      </c>
      <c r="Q67" s="302">
        <v>55016</v>
      </c>
      <c r="R67" s="302">
        <v>69844</v>
      </c>
      <c r="S67" s="292">
        <v>141619</v>
      </c>
      <c r="T67" s="292">
        <v>64863</v>
      </c>
      <c r="U67" s="292">
        <v>76756</v>
      </c>
      <c r="V67" s="302">
        <v>156547</v>
      </c>
      <c r="W67" s="302">
        <v>71250</v>
      </c>
      <c r="X67" s="302">
        <v>85297</v>
      </c>
      <c r="Z67" s="302" t="s">
        <v>33</v>
      </c>
    </row>
    <row r="68" spans="1:26" x14ac:dyDescent="0.2">
      <c r="A68" s="299" t="s">
        <v>910</v>
      </c>
      <c r="B68" s="305" t="s">
        <v>33</v>
      </c>
      <c r="C68" s="169" t="s">
        <v>94</v>
      </c>
      <c r="D68" s="309">
        <v>161531</v>
      </c>
      <c r="E68" s="309">
        <v>80327</v>
      </c>
      <c r="F68" s="309">
        <v>81204</v>
      </c>
      <c r="G68" s="309">
        <v>153020</v>
      </c>
      <c r="H68" s="309">
        <v>76080</v>
      </c>
      <c r="I68" s="309">
        <v>76940</v>
      </c>
      <c r="J68" s="309">
        <v>137429</v>
      </c>
      <c r="K68" s="309">
        <v>68403</v>
      </c>
      <c r="L68" s="309">
        <v>69026</v>
      </c>
      <c r="M68" s="309">
        <v>127325</v>
      </c>
      <c r="N68" s="309">
        <v>63085</v>
      </c>
      <c r="O68" s="309">
        <v>64240</v>
      </c>
      <c r="P68" s="302">
        <v>125945</v>
      </c>
      <c r="Q68" s="302">
        <v>62270</v>
      </c>
      <c r="R68" s="302">
        <v>63675</v>
      </c>
      <c r="S68" s="292">
        <v>140533</v>
      </c>
      <c r="T68" s="292">
        <v>69577</v>
      </c>
      <c r="U68" s="292">
        <v>70956</v>
      </c>
      <c r="V68" s="302">
        <v>152805</v>
      </c>
      <c r="W68" s="302">
        <v>76044</v>
      </c>
      <c r="X68" s="302">
        <v>76761</v>
      </c>
      <c r="Z68" s="302" t="s">
        <v>33</v>
      </c>
    </row>
    <row r="69" spans="1:26" x14ac:dyDescent="0.2">
      <c r="A69" s="299" t="s">
        <v>911</v>
      </c>
      <c r="B69" s="305" t="s">
        <v>34</v>
      </c>
      <c r="C69" s="309" t="s">
        <v>73</v>
      </c>
      <c r="D69" s="309">
        <v>209893</v>
      </c>
      <c r="E69" s="309">
        <v>102039</v>
      </c>
      <c r="F69" s="309">
        <v>107854</v>
      </c>
      <c r="G69" s="309">
        <v>217075</v>
      </c>
      <c r="H69" s="309">
        <v>105845</v>
      </c>
      <c r="I69" s="309">
        <v>111230</v>
      </c>
      <c r="J69" s="309">
        <v>214355</v>
      </c>
      <c r="K69" s="309">
        <v>104608</v>
      </c>
      <c r="L69" s="309">
        <v>109747</v>
      </c>
      <c r="M69" s="309">
        <v>215615</v>
      </c>
      <c r="N69" s="309">
        <v>104401</v>
      </c>
      <c r="O69" s="309">
        <v>111214</v>
      </c>
      <c r="P69" s="302">
        <v>218301</v>
      </c>
      <c r="Q69" s="302">
        <v>105144</v>
      </c>
      <c r="R69" s="302">
        <v>113157</v>
      </c>
      <c r="S69" s="292">
        <v>231997</v>
      </c>
      <c r="T69" s="292">
        <v>111676</v>
      </c>
      <c r="U69" s="292">
        <v>120321</v>
      </c>
      <c r="V69" s="302">
        <v>246472</v>
      </c>
      <c r="W69" s="302">
        <v>118506</v>
      </c>
      <c r="X69" s="302">
        <v>127971</v>
      </c>
      <c r="Z69" s="302" t="s">
        <v>34</v>
      </c>
    </row>
    <row r="70" spans="1:26" x14ac:dyDescent="0.2">
      <c r="A70" s="299" t="s">
        <v>912</v>
      </c>
      <c r="B70" s="305" t="s">
        <v>34</v>
      </c>
      <c r="C70" s="309" t="s">
        <v>74</v>
      </c>
      <c r="D70" s="309">
        <v>15510</v>
      </c>
      <c r="E70" s="309">
        <v>7847</v>
      </c>
      <c r="F70" s="309">
        <v>7663</v>
      </c>
      <c r="G70" s="309">
        <v>17795</v>
      </c>
      <c r="H70" s="309">
        <v>9105</v>
      </c>
      <c r="I70" s="309">
        <v>8690</v>
      </c>
      <c r="J70" s="309">
        <v>12433</v>
      </c>
      <c r="K70" s="309">
        <v>6438</v>
      </c>
      <c r="L70" s="309">
        <v>5995</v>
      </c>
      <c r="M70" s="309">
        <v>14944</v>
      </c>
      <c r="N70" s="309">
        <v>7512</v>
      </c>
      <c r="O70" s="309">
        <v>7432</v>
      </c>
      <c r="P70" s="302">
        <v>13277</v>
      </c>
      <c r="Q70" s="302">
        <v>6704</v>
      </c>
      <c r="R70" s="302">
        <v>6573</v>
      </c>
      <c r="S70" s="292">
        <v>15182</v>
      </c>
      <c r="T70" s="292">
        <v>7759</v>
      </c>
      <c r="U70" s="292">
        <v>7423</v>
      </c>
      <c r="V70" s="302">
        <v>15031</v>
      </c>
      <c r="W70" s="302">
        <v>7590</v>
      </c>
      <c r="X70" s="302">
        <v>7441</v>
      </c>
      <c r="Z70" s="302" t="s">
        <v>34</v>
      </c>
    </row>
    <row r="71" spans="1:26" x14ac:dyDescent="0.2">
      <c r="A71" s="299" t="s">
        <v>913</v>
      </c>
      <c r="B71" s="305" t="s">
        <v>34</v>
      </c>
      <c r="C71" s="310" t="s">
        <v>75</v>
      </c>
      <c r="D71" s="309">
        <v>14115</v>
      </c>
      <c r="E71" s="309">
        <v>7150</v>
      </c>
      <c r="F71" s="309">
        <v>6965</v>
      </c>
      <c r="G71" s="309">
        <v>18130</v>
      </c>
      <c r="H71" s="309">
        <v>9345</v>
      </c>
      <c r="I71" s="309">
        <v>8790</v>
      </c>
      <c r="J71" s="309">
        <v>14001</v>
      </c>
      <c r="K71" s="309">
        <v>7225</v>
      </c>
      <c r="L71" s="309">
        <v>6776</v>
      </c>
      <c r="M71" s="309">
        <v>13279</v>
      </c>
      <c r="N71" s="309">
        <v>6709</v>
      </c>
      <c r="O71" s="309">
        <v>6570</v>
      </c>
      <c r="P71" s="302">
        <v>14658</v>
      </c>
      <c r="Q71" s="302">
        <v>7476</v>
      </c>
      <c r="R71" s="302">
        <v>7182</v>
      </c>
      <c r="S71" s="292">
        <v>14015</v>
      </c>
      <c r="T71" s="292">
        <v>7125</v>
      </c>
      <c r="U71" s="292">
        <v>6890</v>
      </c>
      <c r="V71" s="302">
        <v>16195</v>
      </c>
      <c r="W71" s="302">
        <v>8317</v>
      </c>
      <c r="X71" s="302">
        <v>7878</v>
      </c>
      <c r="Z71" s="302" t="s">
        <v>34</v>
      </c>
    </row>
    <row r="72" spans="1:26" x14ac:dyDescent="0.2">
      <c r="A72" s="299" t="s">
        <v>914</v>
      </c>
      <c r="B72" s="305" t="s">
        <v>34</v>
      </c>
      <c r="C72" s="310" t="s">
        <v>76</v>
      </c>
      <c r="D72" s="309">
        <v>16713</v>
      </c>
      <c r="E72" s="309">
        <v>8669</v>
      </c>
      <c r="F72" s="309">
        <v>8044</v>
      </c>
      <c r="G72" s="309">
        <v>15495</v>
      </c>
      <c r="H72" s="309">
        <v>7900</v>
      </c>
      <c r="I72" s="309">
        <v>7595</v>
      </c>
      <c r="J72" s="309">
        <v>17170</v>
      </c>
      <c r="K72" s="309">
        <v>8756</v>
      </c>
      <c r="L72" s="309">
        <v>8414</v>
      </c>
      <c r="M72" s="309">
        <v>12652</v>
      </c>
      <c r="N72" s="309">
        <v>6557</v>
      </c>
      <c r="O72" s="309">
        <v>6095</v>
      </c>
      <c r="P72" s="302">
        <v>15092</v>
      </c>
      <c r="Q72" s="302">
        <v>7629</v>
      </c>
      <c r="R72" s="302">
        <v>7463</v>
      </c>
      <c r="S72" s="292">
        <v>15018</v>
      </c>
      <c r="T72" s="292">
        <v>7642</v>
      </c>
      <c r="U72" s="292">
        <v>7376</v>
      </c>
      <c r="V72" s="302">
        <v>16439</v>
      </c>
      <c r="W72" s="302">
        <v>8384</v>
      </c>
      <c r="X72" s="302">
        <v>8055</v>
      </c>
      <c r="Z72" s="302" t="s">
        <v>34</v>
      </c>
    </row>
    <row r="73" spans="1:26" x14ac:dyDescent="0.2">
      <c r="A73" s="299" t="s">
        <v>915</v>
      </c>
      <c r="B73" s="305" t="s">
        <v>34</v>
      </c>
      <c r="C73" s="309" t="s">
        <v>77</v>
      </c>
      <c r="D73" s="309">
        <v>14683</v>
      </c>
      <c r="E73" s="309">
        <v>7352</v>
      </c>
      <c r="F73" s="309">
        <v>7331</v>
      </c>
      <c r="G73" s="309">
        <v>13235</v>
      </c>
      <c r="H73" s="309">
        <v>6745</v>
      </c>
      <c r="I73" s="309">
        <v>6490</v>
      </c>
      <c r="J73" s="309">
        <v>17650</v>
      </c>
      <c r="K73" s="309">
        <v>9136</v>
      </c>
      <c r="L73" s="309">
        <v>8514</v>
      </c>
      <c r="M73" s="309">
        <v>13806</v>
      </c>
      <c r="N73" s="309">
        <v>7110</v>
      </c>
      <c r="O73" s="309">
        <v>6696</v>
      </c>
      <c r="P73" s="302">
        <v>13100</v>
      </c>
      <c r="Q73" s="302">
        <v>6651</v>
      </c>
      <c r="R73" s="302">
        <v>6449</v>
      </c>
      <c r="S73" s="292">
        <v>15828</v>
      </c>
      <c r="T73" s="292">
        <v>8028</v>
      </c>
      <c r="U73" s="292">
        <v>7800</v>
      </c>
      <c r="V73" s="302">
        <v>14113</v>
      </c>
      <c r="W73" s="302">
        <v>7244</v>
      </c>
      <c r="X73" s="302">
        <v>6869</v>
      </c>
      <c r="Z73" s="302" t="s">
        <v>34</v>
      </c>
    </row>
    <row r="74" spans="1:26" x14ac:dyDescent="0.2">
      <c r="A74" s="299" t="s">
        <v>916</v>
      </c>
      <c r="B74" s="305" t="s">
        <v>34</v>
      </c>
      <c r="C74" s="309" t="s">
        <v>78</v>
      </c>
      <c r="D74" s="309">
        <v>11826</v>
      </c>
      <c r="E74" s="309">
        <v>5800</v>
      </c>
      <c r="F74" s="309">
        <v>6026</v>
      </c>
      <c r="G74" s="309">
        <v>15705</v>
      </c>
      <c r="H74" s="309">
        <v>7655</v>
      </c>
      <c r="I74" s="309">
        <v>8050</v>
      </c>
      <c r="J74" s="309">
        <v>14843</v>
      </c>
      <c r="K74" s="309">
        <v>7408</v>
      </c>
      <c r="L74" s="309">
        <v>7435</v>
      </c>
      <c r="M74" s="309">
        <v>15731</v>
      </c>
      <c r="N74" s="309">
        <v>7894</v>
      </c>
      <c r="O74" s="309">
        <v>7837</v>
      </c>
      <c r="P74" s="302">
        <v>11581</v>
      </c>
      <c r="Q74" s="302">
        <v>5784</v>
      </c>
      <c r="R74" s="302">
        <v>5797</v>
      </c>
      <c r="S74" s="292">
        <v>14832</v>
      </c>
      <c r="T74" s="292">
        <v>7273</v>
      </c>
      <c r="U74" s="292">
        <v>7559</v>
      </c>
      <c r="V74" s="302">
        <v>13507</v>
      </c>
      <c r="W74" s="302">
        <v>6735</v>
      </c>
      <c r="X74" s="302">
        <v>6772</v>
      </c>
      <c r="Z74" s="302" t="s">
        <v>34</v>
      </c>
    </row>
    <row r="75" spans="1:26" x14ac:dyDescent="0.2">
      <c r="A75" s="299" t="s">
        <v>917</v>
      </c>
      <c r="B75" s="305" t="s">
        <v>34</v>
      </c>
      <c r="C75" s="309" t="s">
        <v>79</v>
      </c>
      <c r="D75" s="309">
        <v>12909</v>
      </c>
      <c r="E75" s="309">
        <v>6445</v>
      </c>
      <c r="F75" s="309">
        <v>6464</v>
      </c>
      <c r="G75" s="309">
        <v>15485</v>
      </c>
      <c r="H75" s="309">
        <v>7640</v>
      </c>
      <c r="I75" s="309">
        <v>7845</v>
      </c>
      <c r="J75" s="309">
        <v>14516</v>
      </c>
      <c r="K75" s="309">
        <v>7255</v>
      </c>
      <c r="L75" s="309">
        <v>7261</v>
      </c>
      <c r="M75" s="309">
        <v>18129</v>
      </c>
      <c r="N75" s="309">
        <v>8818</v>
      </c>
      <c r="O75" s="309">
        <v>9311</v>
      </c>
      <c r="P75" s="302">
        <v>13682</v>
      </c>
      <c r="Q75" s="302">
        <v>6545</v>
      </c>
      <c r="R75" s="302">
        <v>7137</v>
      </c>
      <c r="S75" s="292">
        <v>14041</v>
      </c>
      <c r="T75" s="292">
        <v>6782</v>
      </c>
      <c r="U75" s="292">
        <v>7259</v>
      </c>
      <c r="V75" s="302">
        <v>14878</v>
      </c>
      <c r="W75" s="302">
        <v>7088</v>
      </c>
      <c r="X75" s="302">
        <v>7791</v>
      </c>
      <c r="Z75" s="302" t="s">
        <v>34</v>
      </c>
    </row>
    <row r="76" spans="1:26" x14ac:dyDescent="0.2">
      <c r="A76" s="299" t="s">
        <v>918</v>
      </c>
      <c r="B76" s="305" t="s">
        <v>34</v>
      </c>
      <c r="C76" s="309" t="s">
        <v>80</v>
      </c>
      <c r="D76" s="309">
        <v>14150</v>
      </c>
      <c r="E76" s="309">
        <v>6970</v>
      </c>
      <c r="F76" s="309">
        <v>7180</v>
      </c>
      <c r="G76" s="309">
        <v>13975</v>
      </c>
      <c r="H76" s="309">
        <v>6945</v>
      </c>
      <c r="I76" s="309">
        <v>7030</v>
      </c>
      <c r="J76" s="309">
        <v>17157</v>
      </c>
      <c r="K76" s="309">
        <v>8475</v>
      </c>
      <c r="L76" s="309">
        <v>8682</v>
      </c>
      <c r="M76" s="309">
        <v>16628</v>
      </c>
      <c r="N76" s="309">
        <v>8249</v>
      </c>
      <c r="O76" s="309">
        <v>8379</v>
      </c>
      <c r="P76" s="302">
        <v>16980</v>
      </c>
      <c r="Q76" s="302">
        <v>8420</v>
      </c>
      <c r="R76" s="302">
        <v>8560</v>
      </c>
      <c r="S76" s="292">
        <v>14473</v>
      </c>
      <c r="T76" s="292">
        <v>6902</v>
      </c>
      <c r="U76" s="292">
        <v>7571</v>
      </c>
      <c r="V76" s="302">
        <v>17109</v>
      </c>
      <c r="W76" s="302">
        <v>7929</v>
      </c>
      <c r="X76" s="302">
        <v>9180</v>
      </c>
      <c r="Z76" s="302" t="s">
        <v>34</v>
      </c>
    </row>
    <row r="77" spans="1:26" x14ac:dyDescent="0.2">
      <c r="A77" s="299" t="s">
        <v>919</v>
      </c>
      <c r="B77" s="305" t="s">
        <v>34</v>
      </c>
      <c r="C77" s="309" t="s">
        <v>81</v>
      </c>
      <c r="D77" s="309">
        <v>15176</v>
      </c>
      <c r="E77" s="309">
        <v>7413</v>
      </c>
      <c r="F77" s="309">
        <v>7763</v>
      </c>
      <c r="G77" s="309">
        <v>13615</v>
      </c>
      <c r="H77" s="309">
        <v>6925</v>
      </c>
      <c r="I77" s="309">
        <v>6685</v>
      </c>
      <c r="J77" s="309">
        <v>14566</v>
      </c>
      <c r="K77" s="309">
        <v>7174</v>
      </c>
      <c r="L77" s="309">
        <v>7392</v>
      </c>
      <c r="M77" s="309">
        <v>14522</v>
      </c>
      <c r="N77" s="309">
        <v>7259</v>
      </c>
      <c r="O77" s="309">
        <v>7263</v>
      </c>
      <c r="P77" s="302">
        <v>18038</v>
      </c>
      <c r="Q77" s="302">
        <v>8706</v>
      </c>
      <c r="R77" s="302">
        <v>9332</v>
      </c>
      <c r="S77" s="292">
        <v>14992</v>
      </c>
      <c r="T77" s="292">
        <v>7186</v>
      </c>
      <c r="U77" s="292">
        <v>7806</v>
      </c>
      <c r="V77" s="302">
        <v>17713</v>
      </c>
      <c r="W77" s="302">
        <v>8147</v>
      </c>
      <c r="X77" s="302">
        <v>9566</v>
      </c>
      <c r="Z77" s="302" t="s">
        <v>34</v>
      </c>
    </row>
    <row r="78" spans="1:26" x14ac:dyDescent="0.2">
      <c r="A78" s="299" t="s">
        <v>920</v>
      </c>
      <c r="B78" s="305" t="s">
        <v>34</v>
      </c>
      <c r="C78" s="309" t="s">
        <v>82</v>
      </c>
      <c r="D78" s="309">
        <v>14650</v>
      </c>
      <c r="E78" s="309">
        <v>7217</v>
      </c>
      <c r="F78" s="309">
        <v>7433</v>
      </c>
      <c r="G78" s="309">
        <v>13975</v>
      </c>
      <c r="H78" s="309">
        <v>6925</v>
      </c>
      <c r="I78" s="309">
        <v>7050</v>
      </c>
      <c r="J78" s="309">
        <v>13195</v>
      </c>
      <c r="K78" s="309">
        <v>6509</v>
      </c>
      <c r="L78" s="309">
        <v>6686</v>
      </c>
      <c r="M78" s="309">
        <v>16127</v>
      </c>
      <c r="N78" s="309">
        <v>7944</v>
      </c>
      <c r="O78" s="309">
        <v>8183</v>
      </c>
      <c r="P78" s="302">
        <v>16106</v>
      </c>
      <c r="Q78" s="302">
        <v>7985</v>
      </c>
      <c r="R78" s="302">
        <v>8121</v>
      </c>
      <c r="S78" s="292">
        <v>17681</v>
      </c>
      <c r="T78" s="292">
        <v>8299</v>
      </c>
      <c r="U78" s="292">
        <v>9382</v>
      </c>
      <c r="V78" s="302">
        <v>17132</v>
      </c>
      <c r="W78" s="302">
        <v>8216</v>
      </c>
      <c r="X78" s="302">
        <v>8917</v>
      </c>
      <c r="Z78" s="302" t="s">
        <v>34</v>
      </c>
    </row>
    <row r="79" spans="1:26" x14ac:dyDescent="0.2">
      <c r="A79" s="299" t="s">
        <v>921</v>
      </c>
      <c r="B79" s="305" t="s">
        <v>34</v>
      </c>
      <c r="C79" s="309" t="s">
        <v>83</v>
      </c>
      <c r="D79" s="309">
        <v>15928</v>
      </c>
      <c r="E79" s="309">
        <v>7795</v>
      </c>
      <c r="F79" s="309">
        <v>8133</v>
      </c>
      <c r="G79" s="309">
        <v>14465</v>
      </c>
      <c r="H79" s="309">
        <v>7135</v>
      </c>
      <c r="I79" s="309">
        <v>7335</v>
      </c>
      <c r="J79" s="309">
        <v>12822</v>
      </c>
      <c r="K79" s="309">
        <v>6460</v>
      </c>
      <c r="L79" s="309">
        <v>6362</v>
      </c>
      <c r="M79" s="309">
        <v>13493</v>
      </c>
      <c r="N79" s="309">
        <v>6560</v>
      </c>
      <c r="O79" s="309">
        <v>6933</v>
      </c>
      <c r="P79" s="302">
        <v>13720</v>
      </c>
      <c r="Q79" s="302">
        <v>6668</v>
      </c>
      <c r="R79" s="302">
        <v>7052</v>
      </c>
      <c r="S79" s="292">
        <v>17994</v>
      </c>
      <c r="T79" s="292">
        <v>8725</v>
      </c>
      <c r="U79" s="292">
        <v>9269</v>
      </c>
      <c r="V79" s="302">
        <v>16014</v>
      </c>
      <c r="W79" s="302">
        <v>7730</v>
      </c>
      <c r="X79" s="302">
        <v>8287</v>
      </c>
      <c r="Z79" s="302" t="s">
        <v>34</v>
      </c>
    </row>
    <row r="80" spans="1:26" x14ac:dyDescent="0.2">
      <c r="A80" s="299" t="s">
        <v>922</v>
      </c>
      <c r="B80" s="305" t="s">
        <v>34</v>
      </c>
      <c r="C80" s="309" t="s">
        <v>84</v>
      </c>
      <c r="D80" s="309">
        <v>16242</v>
      </c>
      <c r="E80" s="309">
        <v>7916</v>
      </c>
      <c r="F80" s="309">
        <v>8326</v>
      </c>
      <c r="G80" s="309">
        <v>13330</v>
      </c>
      <c r="H80" s="309">
        <v>6575</v>
      </c>
      <c r="I80" s="309">
        <v>6770</v>
      </c>
      <c r="J80" s="309">
        <v>12876</v>
      </c>
      <c r="K80" s="309">
        <v>6368</v>
      </c>
      <c r="L80" s="309">
        <v>6508</v>
      </c>
      <c r="M80" s="309">
        <v>12055</v>
      </c>
      <c r="N80" s="309">
        <v>5945</v>
      </c>
      <c r="O80" s="309">
        <v>6110</v>
      </c>
      <c r="P80" s="302">
        <v>14923</v>
      </c>
      <c r="Q80" s="302">
        <v>7278</v>
      </c>
      <c r="R80" s="302">
        <v>7645</v>
      </c>
      <c r="S80" s="292">
        <v>15495</v>
      </c>
      <c r="T80" s="292">
        <v>7717</v>
      </c>
      <c r="U80" s="292">
        <v>7778</v>
      </c>
      <c r="V80" s="302">
        <v>17265</v>
      </c>
      <c r="W80" s="302">
        <v>8387</v>
      </c>
      <c r="X80" s="302">
        <v>8878</v>
      </c>
      <c r="Z80" s="302" t="s">
        <v>34</v>
      </c>
    </row>
    <row r="81" spans="1:26" x14ac:dyDescent="0.2">
      <c r="A81" s="299" t="s">
        <v>923</v>
      </c>
      <c r="B81" s="305" t="s">
        <v>34</v>
      </c>
      <c r="C81" s="309" t="s">
        <v>85</v>
      </c>
      <c r="D81" s="309">
        <v>14877</v>
      </c>
      <c r="E81" s="309">
        <v>7387</v>
      </c>
      <c r="F81" s="309">
        <v>7490</v>
      </c>
      <c r="G81" s="309">
        <v>13675</v>
      </c>
      <c r="H81" s="309">
        <v>6615</v>
      </c>
      <c r="I81" s="309">
        <v>7060</v>
      </c>
      <c r="J81" s="309">
        <v>12702</v>
      </c>
      <c r="K81" s="309">
        <v>6224</v>
      </c>
      <c r="L81" s="309">
        <v>6478</v>
      </c>
      <c r="M81" s="309">
        <v>11480</v>
      </c>
      <c r="N81" s="309">
        <v>5778</v>
      </c>
      <c r="O81" s="309">
        <v>5702</v>
      </c>
      <c r="P81" s="302">
        <v>12172</v>
      </c>
      <c r="Q81" s="302">
        <v>5831</v>
      </c>
      <c r="R81" s="302">
        <v>6341</v>
      </c>
      <c r="S81" s="292">
        <v>12439</v>
      </c>
      <c r="T81" s="292">
        <v>6143</v>
      </c>
      <c r="U81" s="292">
        <v>6296</v>
      </c>
      <c r="V81" s="302">
        <v>16608</v>
      </c>
      <c r="W81" s="302">
        <v>8025</v>
      </c>
      <c r="X81" s="302">
        <v>8583</v>
      </c>
      <c r="Z81" s="302" t="s">
        <v>34</v>
      </c>
    </row>
    <row r="82" spans="1:26" x14ac:dyDescent="0.2">
      <c r="A82" s="299" t="s">
        <v>924</v>
      </c>
      <c r="B82" s="305" t="s">
        <v>34</v>
      </c>
      <c r="C82" s="309" t="s">
        <v>86</v>
      </c>
      <c r="D82" s="309">
        <v>11648</v>
      </c>
      <c r="E82" s="309">
        <v>5552</v>
      </c>
      <c r="F82" s="309">
        <v>6096</v>
      </c>
      <c r="G82" s="309">
        <v>12720</v>
      </c>
      <c r="H82" s="309">
        <v>6165</v>
      </c>
      <c r="I82" s="309">
        <v>6555</v>
      </c>
      <c r="J82" s="309">
        <v>11003</v>
      </c>
      <c r="K82" s="309">
        <v>5314</v>
      </c>
      <c r="L82" s="309">
        <v>5689</v>
      </c>
      <c r="M82" s="309">
        <v>10743</v>
      </c>
      <c r="N82" s="309">
        <v>5202</v>
      </c>
      <c r="O82" s="309">
        <v>5541</v>
      </c>
      <c r="P82" s="302">
        <v>10468</v>
      </c>
      <c r="Q82" s="302">
        <v>5017</v>
      </c>
      <c r="R82" s="302">
        <v>5451</v>
      </c>
      <c r="S82" s="292">
        <v>12795</v>
      </c>
      <c r="T82" s="292">
        <v>6197</v>
      </c>
      <c r="U82" s="292">
        <v>6598</v>
      </c>
      <c r="V82" s="302">
        <v>13576</v>
      </c>
      <c r="W82" s="302">
        <v>6634</v>
      </c>
      <c r="X82" s="302">
        <v>6942</v>
      </c>
      <c r="Z82" s="302" t="s">
        <v>34</v>
      </c>
    </row>
    <row r="83" spans="1:26" x14ac:dyDescent="0.2">
      <c r="A83" s="299" t="s">
        <v>925</v>
      </c>
      <c r="B83" s="305" t="s">
        <v>34</v>
      </c>
      <c r="C83" s="309" t="s">
        <v>87</v>
      </c>
      <c r="D83" s="309">
        <v>8009</v>
      </c>
      <c r="E83" s="309">
        <v>3494</v>
      </c>
      <c r="F83" s="309">
        <v>4515</v>
      </c>
      <c r="G83" s="309">
        <v>9950</v>
      </c>
      <c r="H83" s="309">
        <v>4535</v>
      </c>
      <c r="I83" s="309">
        <v>5410</v>
      </c>
      <c r="J83" s="309">
        <v>10174</v>
      </c>
      <c r="K83" s="309">
        <v>4607</v>
      </c>
      <c r="L83" s="309">
        <v>5567</v>
      </c>
      <c r="M83" s="309">
        <v>9768</v>
      </c>
      <c r="N83" s="309">
        <v>4540</v>
      </c>
      <c r="O83" s="309">
        <v>5228</v>
      </c>
      <c r="P83" s="302">
        <v>9593</v>
      </c>
      <c r="Q83" s="302">
        <v>4539</v>
      </c>
      <c r="R83" s="302">
        <v>5054</v>
      </c>
      <c r="S83" s="292">
        <v>9916</v>
      </c>
      <c r="T83" s="292">
        <v>4671</v>
      </c>
      <c r="U83" s="292">
        <v>5245</v>
      </c>
      <c r="V83" s="302">
        <v>10655</v>
      </c>
      <c r="W83" s="302">
        <v>5165</v>
      </c>
      <c r="X83" s="302">
        <v>5490</v>
      </c>
      <c r="Z83" s="302" t="s">
        <v>34</v>
      </c>
    </row>
    <row r="84" spans="1:26" x14ac:dyDescent="0.2">
      <c r="A84" s="299" t="s">
        <v>926</v>
      </c>
      <c r="B84" s="305" t="s">
        <v>34</v>
      </c>
      <c r="C84" s="309" t="s">
        <v>88</v>
      </c>
      <c r="D84" s="309">
        <v>5993</v>
      </c>
      <c r="E84" s="309">
        <v>2439</v>
      </c>
      <c r="F84" s="309">
        <v>3554</v>
      </c>
      <c r="G84" s="309">
        <v>6840</v>
      </c>
      <c r="H84" s="309">
        <v>2750</v>
      </c>
      <c r="I84" s="309">
        <v>4090</v>
      </c>
      <c r="J84" s="309">
        <v>8554</v>
      </c>
      <c r="K84" s="309">
        <v>3636</v>
      </c>
      <c r="L84" s="309">
        <v>4918</v>
      </c>
      <c r="M84" s="309">
        <v>8052</v>
      </c>
      <c r="N84" s="309">
        <v>3437</v>
      </c>
      <c r="O84" s="309">
        <v>4615</v>
      </c>
      <c r="P84" s="302">
        <v>8685</v>
      </c>
      <c r="Q84" s="302">
        <v>3918</v>
      </c>
      <c r="R84" s="302">
        <v>4767</v>
      </c>
      <c r="S84" s="292">
        <v>8779</v>
      </c>
      <c r="T84" s="292">
        <v>3942</v>
      </c>
      <c r="U84" s="292">
        <v>4837</v>
      </c>
      <c r="V84" s="302">
        <v>10539</v>
      </c>
      <c r="W84" s="302">
        <v>4904</v>
      </c>
      <c r="X84" s="302">
        <v>5635</v>
      </c>
      <c r="Z84" s="302" t="s">
        <v>34</v>
      </c>
    </row>
    <row r="85" spans="1:26" x14ac:dyDescent="0.2">
      <c r="A85" s="299" t="s">
        <v>927</v>
      </c>
      <c r="B85" s="305" t="s">
        <v>34</v>
      </c>
      <c r="C85" s="309" t="s">
        <v>89</v>
      </c>
      <c r="D85" s="309">
        <v>4023</v>
      </c>
      <c r="E85" s="309">
        <v>1468</v>
      </c>
      <c r="F85" s="309">
        <v>2555</v>
      </c>
      <c r="G85" s="309">
        <v>4430</v>
      </c>
      <c r="H85" s="309">
        <v>1620</v>
      </c>
      <c r="I85" s="309">
        <v>2810</v>
      </c>
      <c r="J85" s="309">
        <v>5844</v>
      </c>
      <c r="K85" s="309">
        <v>2245</v>
      </c>
      <c r="L85" s="309">
        <v>3599</v>
      </c>
      <c r="M85" s="309">
        <v>6803</v>
      </c>
      <c r="N85" s="309">
        <v>2656</v>
      </c>
      <c r="O85" s="309">
        <v>4147</v>
      </c>
      <c r="P85" s="302">
        <v>7349</v>
      </c>
      <c r="Q85" s="302">
        <v>3052</v>
      </c>
      <c r="R85" s="302">
        <v>4297</v>
      </c>
      <c r="S85" s="292">
        <v>7481</v>
      </c>
      <c r="T85" s="292">
        <v>3253</v>
      </c>
      <c r="U85" s="292">
        <v>4228</v>
      </c>
      <c r="V85" s="302">
        <v>7755</v>
      </c>
      <c r="W85" s="302">
        <v>3365</v>
      </c>
      <c r="X85" s="302">
        <v>4390</v>
      </c>
      <c r="Z85" s="302" t="s">
        <v>34</v>
      </c>
    </row>
    <row r="86" spans="1:26" x14ac:dyDescent="0.2">
      <c r="A86" s="299" t="s">
        <v>928</v>
      </c>
      <c r="B86" s="305" t="s">
        <v>34</v>
      </c>
      <c r="C86" s="309" t="s">
        <v>90</v>
      </c>
      <c r="D86" s="309">
        <v>2239</v>
      </c>
      <c r="E86" s="309">
        <v>762</v>
      </c>
      <c r="F86" s="309">
        <v>1477</v>
      </c>
      <c r="G86" s="309">
        <v>2640</v>
      </c>
      <c r="H86" s="309">
        <v>850</v>
      </c>
      <c r="I86" s="309">
        <v>1785</v>
      </c>
      <c r="J86" s="309">
        <v>3041</v>
      </c>
      <c r="K86" s="309">
        <v>934</v>
      </c>
      <c r="L86" s="309">
        <v>2107</v>
      </c>
      <c r="M86" s="309">
        <v>4527</v>
      </c>
      <c r="N86" s="309">
        <v>1496</v>
      </c>
      <c r="O86" s="309">
        <v>3031</v>
      </c>
      <c r="P86" s="302">
        <v>4817</v>
      </c>
      <c r="Q86" s="302">
        <v>1773</v>
      </c>
      <c r="R86" s="302">
        <v>3044</v>
      </c>
      <c r="S86" s="292">
        <v>5927</v>
      </c>
      <c r="T86" s="292">
        <v>2396</v>
      </c>
      <c r="U86" s="292">
        <v>3531</v>
      </c>
      <c r="V86" s="302">
        <v>6010</v>
      </c>
      <c r="W86" s="302">
        <v>2511</v>
      </c>
      <c r="X86" s="302">
        <v>3499</v>
      </c>
      <c r="Z86" s="302" t="s">
        <v>34</v>
      </c>
    </row>
    <row r="87" spans="1:26" x14ac:dyDescent="0.2">
      <c r="A87" s="299" t="s">
        <v>929</v>
      </c>
      <c r="B87" s="305" t="s">
        <v>34</v>
      </c>
      <c r="C87" s="309" t="s">
        <v>91</v>
      </c>
      <c r="D87" s="309">
        <v>1202</v>
      </c>
      <c r="E87" s="309">
        <v>363</v>
      </c>
      <c r="F87" s="309">
        <v>839</v>
      </c>
      <c r="G87" s="309">
        <v>1600</v>
      </c>
      <c r="H87" s="309">
        <v>415</v>
      </c>
      <c r="I87" s="309">
        <v>1185</v>
      </c>
      <c r="J87" s="309">
        <v>1808</v>
      </c>
      <c r="K87" s="309">
        <v>444</v>
      </c>
      <c r="L87" s="309">
        <v>1364</v>
      </c>
      <c r="M87" s="309">
        <v>2876</v>
      </c>
      <c r="N87" s="309">
        <v>735</v>
      </c>
      <c r="O87" s="309">
        <v>2141</v>
      </c>
      <c r="P87" s="302">
        <v>4060</v>
      </c>
      <c r="Q87" s="302">
        <v>1168</v>
      </c>
      <c r="R87" s="302">
        <v>2892</v>
      </c>
      <c r="S87" s="292">
        <v>5109</v>
      </c>
      <c r="T87" s="302">
        <v>1636</v>
      </c>
      <c r="U87" s="302">
        <v>3473</v>
      </c>
      <c r="V87" s="302">
        <v>5933</v>
      </c>
      <c r="W87" s="302">
        <v>2135</v>
      </c>
      <c r="X87" s="302">
        <v>3798</v>
      </c>
      <c r="Z87" s="302" t="s">
        <v>34</v>
      </c>
    </row>
    <row r="88" spans="1:26" x14ac:dyDescent="0.2">
      <c r="A88" s="299" t="s">
        <v>930</v>
      </c>
      <c r="B88" s="305" t="s">
        <v>34</v>
      </c>
      <c r="C88" s="309" t="s">
        <v>92</v>
      </c>
      <c r="D88" s="309">
        <v>93158</v>
      </c>
      <c r="E88" s="309">
        <v>43954</v>
      </c>
      <c r="F88" s="309">
        <v>49204</v>
      </c>
      <c r="G88" s="309">
        <v>97925</v>
      </c>
      <c r="H88" s="309">
        <v>46450</v>
      </c>
      <c r="I88" s="309">
        <v>51475</v>
      </c>
      <c r="J88" s="309">
        <v>102332</v>
      </c>
      <c r="K88" s="309">
        <v>48721</v>
      </c>
      <c r="L88" s="309">
        <v>53611</v>
      </c>
      <c r="M88" s="309">
        <v>111484</v>
      </c>
      <c r="N88" s="309">
        <v>52565</v>
      </c>
      <c r="O88" s="309">
        <v>58919</v>
      </c>
      <c r="P88" s="302">
        <v>122610</v>
      </c>
      <c r="Q88" s="302">
        <v>57677</v>
      </c>
      <c r="R88" s="302">
        <v>64933</v>
      </c>
      <c r="S88" s="292" t="s">
        <v>604</v>
      </c>
      <c r="T88" s="292" t="s">
        <v>604</v>
      </c>
      <c r="U88" s="292" t="s">
        <v>604</v>
      </c>
      <c r="V88" s="292" t="s">
        <v>604</v>
      </c>
      <c r="W88" s="292" t="s">
        <v>604</v>
      </c>
      <c r="X88" s="292" t="s">
        <v>604</v>
      </c>
      <c r="Z88" s="302" t="s">
        <v>34</v>
      </c>
    </row>
    <row r="89" spans="1:26" x14ac:dyDescent="0.2">
      <c r="A89" s="299" t="s">
        <v>931</v>
      </c>
      <c r="B89" s="305" t="s">
        <v>34</v>
      </c>
      <c r="C89" s="312" t="s">
        <v>93</v>
      </c>
      <c r="D89" s="312">
        <v>43663</v>
      </c>
      <c r="E89" s="312">
        <v>18652</v>
      </c>
      <c r="F89" s="312">
        <v>25011</v>
      </c>
      <c r="G89" s="312">
        <v>43690</v>
      </c>
      <c r="H89" s="312">
        <v>18640</v>
      </c>
      <c r="I89" s="312">
        <v>25060</v>
      </c>
      <c r="J89" s="312">
        <v>55033</v>
      </c>
      <c r="K89" s="312">
        <v>24417</v>
      </c>
      <c r="L89" s="312">
        <v>30616</v>
      </c>
      <c r="M89" s="312">
        <v>68092</v>
      </c>
      <c r="N89" s="312">
        <v>30484</v>
      </c>
      <c r="O89" s="312">
        <v>37608</v>
      </c>
      <c r="P89" s="302">
        <v>76708</v>
      </c>
      <c r="Q89" s="302">
        <v>34410</v>
      </c>
      <c r="R89" s="302">
        <v>42298</v>
      </c>
      <c r="S89" s="292">
        <v>90650</v>
      </c>
      <c r="T89" s="292">
        <v>41052</v>
      </c>
      <c r="U89" s="292">
        <v>49598</v>
      </c>
      <c r="V89" s="302">
        <v>100972</v>
      </c>
      <c r="W89" s="302">
        <v>45687</v>
      </c>
      <c r="X89" s="302">
        <v>55285</v>
      </c>
      <c r="Z89" s="302" t="s">
        <v>34</v>
      </c>
    </row>
    <row r="90" spans="1:26" x14ac:dyDescent="0.2">
      <c r="A90" s="299" t="s">
        <v>932</v>
      </c>
      <c r="B90" s="305" t="s">
        <v>34</v>
      </c>
      <c r="C90" s="169" t="s">
        <v>94</v>
      </c>
      <c r="D90" s="309">
        <v>116735</v>
      </c>
      <c r="E90" s="309">
        <v>58085</v>
      </c>
      <c r="F90" s="309">
        <v>58650</v>
      </c>
      <c r="G90" s="309">
        <v>119155</v>
      </c>
      <c r="H90" s="309">
        <v>59395</v>
      </c>
      <c r="I90" s="309">
        <v>59760</v>
      </c>
      <c r="J90" s="309">
        <v>112023</v>
      </c>
      <c r="K90" s="309">
        <v>55887</v>
      </c>
      <c r="L90" s="309">
        <v>56136</v>
      </c>
      <c r="M90" s="309">
        <v>104131</v>
      </c>
      <c r="N90" s="309">
        <v>51836</v>
      </c>
      <c r="O90" s="309">
        <v>52295</v>
      </c>
      <c r="P90" s="302">
        <v>95698</v>
      </c>
      <c r="Q90" s="302">
        <v>47472</v>
      </c>
      <c r="R90" s="302">
        <v>48226</v>
      </c>
      <c r="S90" s="292">
        <v>93781</v>
      </c>
      <c r="T90" s="292">
        <v>46367</v>
      </c>
      <c r="U90" s="292">
        <v>47414</v>
      </c>
      <c r="V90" s="302">
        <v>94855</v>
      </c>
      <c r="W90" s="302">
        <v>47017</v>
      </c>
      <c r="X90" s="302">
        <v>47838</v>
      </c>
      <c r="Z90" s="302" t="s">
        <v>34</v>
      </c>
    </row>
    <row r="91" spans="1:26" x14ac:dyDescent="0.2">
      <c r="A91" s="299" t="s">
        <v>933</v>
      </c>
      <c r="B91" s="305" t="s">
        <v>35</v>
      </c>
      <c r="C91" s="309" t="s">
        <v>73</v>
      </c>
      <c r="D91" s="309">
        <v>295893</v>
      </c>
      <c r="E91" s="309">
        <v>142648</v>
      </c>
      <c r="F91" s="309">
        <v>153245</v>
      </c>
      <c r="G91" s="309">
        <v>280655</v>
      </c>
      <c r="H91" s="309">
        <v>136490</v>
      </c>
      <c r="I91" s="309">
        <v>144165</v>
      </c>
      <c r="J91" s="309">
        <v>251238</v>
      </c>
      <c r="K91" s="309">
        <v>122846</v>
      </c>
      <c r="L91" s="309">
        <v>128392</v>
      </c>
      <c r="M91" s="309">
        <v>243025</v>
      </c>
      <c r="N91" s="309">
        <v>118189</v>
      </c>
      <c r="O91" s="309">
        <v>124836</v>
      </c>
      <c r="P91" s="302">
        <v>263466</v>
      </c>
      <c r="Q91" s="302">
        <v>127813</v>
      </c>
      <c r="R91" s="302">
        <v>135653</v>
      </c>
      <c r="S91" s="292">
        <v>311215</v>
      </c>
      <c r="T91" s="292">
        <v>156468</v>
      </c>
      <c r="U91" s="292">
        <v>154747</v>
      </c>
      <c r="V91" s="302">
        <v>339814</v>
      </c>
      <c r="W91" s="302">
        <v>166694</v>
      </c>
      <c r="X91" s="302">
        <v>173121</v>
      </c>
      <c r="Z91" s="302" t="s">
        <v>35</v>
      </c>
    </row>
    <row r="92" spans="1:26" x14ac:dyDescent="0.2">
      <c r="A92" s="299" t="s">
        <v>934</v>
      </c>
      <c r="B92" s="305" t="s">
        <v>35</v>
      </c>
      <c r="C92" s="309" t="s">
        <v>74</v>
      </c>
      <c r="D92" s="309">
        <v>20139</v>
      </c>
      <c r="E92" s="309">
        <v>10314</v>
      </c>
      <c r="F92" s="309">
        <v>9825</v>
      </c>
      <c r="G92" s="309">
        <v>21615</v>
      </c>
      <c r="H92" s="309">
        <v>11150</v>
      </c>
      <c r="I92" s="309">
        <v>10470</v>
      </c>
      <c r="J92" s="309">
        <v>15446</v>
      </c>
      <c r="K92" s="309">
        <v>7976</v>
      </c>
      <c r="L92" s="309">
        <v>7470</v>
      </c>
      <c r="M92" s="309">
        <v>16509</v>
      </c>
      <c r="N92" s="309">
        <v>8568</v>
      </c>
      <c r="O92" s="309">
        <v>7941</v>
      </c>
      <c r="P92" s="302">
        <v>16310</v>
      </c>
      <c r="Q92" s="302">
        <v>8155</v>
      </c>
      <c r="R92" s="302">
        <v>8155</v>
      </c>
      <c r="S92" s="292">
        <v>22446</v>
      </c>
      <c r="T92" s="292">
        <v>11532</v>
      </c>
      <c r="U92" s="292">
        <v>10914</v>
      </c>
      <c r="V92" s="302">
        <v>19970</v>
      </c>
      <c r="W92" s="302">
        <v>10150</v>
      </c>
      <c r="X92" s="302">
        <v>9820</v>
      </c>
      <c r="Z92" s="302" t="s">
        <v>35</v>
      </c>
    </row>
    <row r="93" spans="1:26" x14ac:dyDescent="0.2">
      <c r="A93" s="299" t="s">
        <v>935</v>
      </c>
      <c r="B93" s="305" t="s">
        <v>35</v>
      </c>
      <c r="C93" s="310" t="s">
        <v>75</v>
      </c>
      <c r="D93" s="309">
        <v>15599</v>
      </c>
      <c r="E93" s="309">
        <v>8052</v>
      </c>
      <c r="F93" s="309">
        <v>7547</v>
      </c>
      <c r="G93" s="309">
        <v>21625</v>
      </c>
      <c r="H93" s="309">
        <v>10990</v>
      </c>
      <c r="I93" s="309">
        <v>10635</v>
      </c>
      <c r="J93" s="309">
        <v>14059</v>
      </c>
      <c r="K93" s="309">
        <v>7139</v>
      </c>
      <c r="L93" s="309">
        <v>6920</v>
      </c>
      <c r="M93" s="309">
        <v>15785</v>
      </c>
      <c r="N93" s="309">
        <v>8012</v>
      </c>
      <c r="O93" s="309">
        <v>7773</v>
      </c>
      <c r="P93" s="302">
        <v>16060</v>
      </c>
      <c r="Q93" s="302">
        <v>8093</v>
      </c>
      <c r="R93" s="302">
        <v>7967</v>
      </c>
      <c r="S93" s="292">
        <v>18648</v>
      </c>
      <c r="T93" s="292">
        <v>9688</v>
      </c>
      <c r="U93" s="292">
        <v>8960</v>
      </c>
      <c r="V93" s="302">
        <v>19833</v>
      </c>
      <c r="W93" s="302">
        <v>10165</v>
      </c>
      <c r="X93" s="302">
        <v>9668</v>
      </c>
      <c r="Z93" s="302" t="s">
        <v>35</v>
      </c>
    </row>
    <row r="94" spans="1:26" x14ac:dyDescent="0.2">
      <c r="A94" s="299" t="s">
        <v>936</v>
      </c>
      <c r="B94" s="305" t="s">
        <v>35</v>
      </c>
      <c r="C94" s="310" t="s">
        <v>76</v>
      </c>
      <c r="D94" s="309">
        <v>19274</v>
      </c>
      <c r="E94" s="309">
        <v>9725</v>
      </c>
      <c r="F94" s="309">
        <v>9549</v>
      </c>
      <c r="G94" s="309">
        <v>18690</v>
      </c>
      <c r="H94" s="309">
        <v>9445</v>
      </c>
      <c r="I94" s="309">
        <v>9245</v>
      </c>
      <c r="J94" s="309">
        <v>17886</v>
      </c>
      <c r="K94" s="309">
        <v>9131</v>
      </c>
      <c r="L94" s="309">
        <v>8755</v>
      </c>
      <c r="M94" s="309">
        <v>14614</v>
      </c>
      <c r="N94" s="309">
        <v>7453</v>
      </c>
      <c r="O94" s="309">
        <v>7161</v>
      </c>
      <c r="P94" s="302">
        <v>16499</v>
      </c>
      <c r="Q94" s="302">
        <v>8324</v>
      </c>
      <c r="R94" s="302">
        <v>8175</v>
      </c>
      <c r="S94" s="292">
        <v>17942</v>
      </c>
      <c r="T94" s="292">
        <v>9174</v>
      </c>
      <c r="U94" s="292">
        <v>8768</v>
      </c>
      <c r="V94" s="302">
        <v>20871</v>
      </c>
      <c r="W94" s="302">
        <v>10685</v>
      </c>
      <c r="X94" s="302">
        <v>10186</v>
      </c>
      <c r="Z94" s="302" t="s">
        <v>35</v>
      </c>
    </row>
    <row r="95" spans="1:26" x14ac:dyDescent="0.2">
      <c r="A95" s="299" t="s">
        <v>937</v>
      </c>
      <c r="B95" s="305" t="s">
        <v>35</v>
      </c>
      <c r="C95" s="309" t="s">
        <v>77</v>
      </c>
      <c r="D95" s="309">
        <v>20252</v>
      </c>
      <c r="E95" s="309">
        <v>9853</v>
      </c>
      <c r="F95" s="309">
        <v>10399</v>
      </c>
      <c r="G95" s="309">
        <v>17610</v>
      </c>
      <c r="H95" s="309">
        <v>8785</v>
      </c>
      <c r="I95" s="309">
        <v>8825</v>
      </c>
      <c r="J95" s="309">
        <v>22067</v>
      </c>
      <c r="K95" s="309">
        <v>11047</v>
      </c>
      <c r="L95" s="309">
        <v>11020</v>
      </c>
      <c r="M95" s="309">
        <v>14560</v>
      </c>
      <c r="N95" s="309">
        <v>7385</v>
      </c>
      <c r="O95" s="309">
        <v>7175</v>
      </c>
      <c r="P95" s="302">
        <v>16667</v>
      </c>
      <c r="Q95" s="302">
        <v>8506</v>
      </c>
      <c r="R95" s="302">
        <v>8161</v>
      </c>
      <c r="S95" s="292">
        <v>18589</v>
      </c>
      <c r="T95" s="292">
        <v>9737</v>
      </c>
      <c r="U95" s="292">
        <v>8852</v>
      </c>
      <c r="V95" s="302">
        <v>20622</v>
      </c>
      <c r="W95" s="302">
        <v>10563</v>
      </c>
      <c r="X95" s="302">
        <v>10059</v>
      </c>
      <c r="Z95" s="302" t="s">
        <v>35</v>
      </c>
    </row>
    <row r="96" spans="1:26" x14ac:dyDescent="0.2">
      <c r="A96" s="299" t="s">
        <v>938</v>
      </c>
      <c r="B96" s="305" t="s">
        <v>35</v>
      </c>
      <c r="C96" s="309" t="s">
        <v>78</v>
      </c>
      <c r="D96" s="309">
        <v>22761</v>
      </c>
      <c r="E96" s="309">
        <v>11255</v>
      </c>
      <c r="F96" s="309">
        <v>11506</v>
      </c>
      <c r="G96" s="309">
        <v>25155</v>
      </c>
      <c r="H96" s="309">
        <v>12365</v>
      </c>
      <c r="I96" s="309">
        <v>12790</v>
      </c>
      <c r="J96" s="309">
        <v>25159</v>
      </c>
      <c r="K96" s="309">
        <v>12378</v>
      </c>
      <c r="L96" s="309">
        <v>12781</v>
      </c>
      <c r="M96" s="309">
        <v>23641</v>
      </c>
      <c r="N96" s="309">
        <v>11345</v>
      </c>
      <c r="O96" s="309">
        <v>12296</v>
      </c>
      <c r="P96" s="302">
        <v>22219</v>
      </c>
      <c r="Q96" s="302">
        <v>11100</v>
      </c>
      <c r="R96" s="302">
        <v>11119</v>
      </c>
      <c r="S96" s="292">
        <v>24198</v>
      </c>
      <c r="T96" s="292">
        <v>12398</v>
      </c>
      <c r="U96" s="292">
        <v>11800</v>
      </c>
      <c r="V96" s="302">
        <v>24589</v>
      </c>
      <c r="W96" s="302">
        <v>12200</v>
      </c>
      <c r="X96" s="302">
        <v>12389</v>
      </c>
      <c r="Z96" s="302" t="s">
        <v>35</v>
      </c>
    </row>
    <row r="97" spans="1:26" x14ac:dyDescent="0.2">
      <c r="A97" s="299" t="s">
        <v>939</v>
      </c>
      <c r="B97" s="305" t="s">
        <v>35</v>
      </c>
      <c r="C97" s="309" t="s">
        <v>79</v>
      </c>
      <c r="D97" s="309">
        <v>20849</v>
      </c>
      <c r="E97" s="309">
        <v>10884</v>
      </c>
      <c r="F97" s="309">
        <v>9965</v>
      </c>
      <c r="G97" s="309">
        <v>20710</v>
      </c>
      <c r="H97" s="309">
        <v>10380</v>
      </c>
      <c r="I97" s="309">
        <v>10330</v>
      </c>
      <c r="J97" s="309">
        <v>20602</v>
      </c>
      <c r="K97" s="309">
        <v>10539</v>
      </c>
      <c r="L97" s="309">
        <v>10063</v>
      </c>
      <c r="M97" s="309">
        <v>26510</v>
      </c>
      <c r="N97" s="309">
        <v>12859</v>
      </c>
      <c r="O97" s="309">
        <v>13651</v>
      </c>
      <c r="P97" s="302">
        <v>26633</v>
      </c>
      <c r="Q97" s="302">
        <v>12913</v>
      </c>
      <c r="R97" s="302">
        <v>13720</v>
      </c>
      <c r="S97" s="292">
        <v>34698</v>
      </c>
      <c r="T97" s="292">
        <v>17756</v>
      </c>
      <c r="U97" s="292">
        <v>16942</v>
      </c>
      <c r="V97" s="302">
        <v>29313</v>
      </c>
      <c r="W97" s="302">
        <v>14438</v>
      </c>
      <c r="X97" s="302">
        <v>14875</v>
      </c>
      <c r="Z97" s="302" t="s">
        <v>35</v>
      </c>
    </row>
    <row r="98" spans="1:26" x14ac:dyDescent="0.2">
      <c r="A98" s="299" t="s">
        <v>940</v>
      </c>
      <c r="B98" s="305" t="s">
        <v>35</v>
      </c>
      <c r="C98" s="309" t="s">
        <v>80</v>
      </c>
      <c r="D98" s="309">
        <v>18944</v>
      </c>
      <c r="E98" s="309">
        <v>9773</v>
      </c>
      <c r="F98" s="309">
        <v>9171</v>
      </c>
      <c r="G98" s="309">
        <v>18635</v>
      </c>
      <c r="H98" s="309">
        <v>9775</v>
      </c>
      <c r="I98" s="309">
        <v>8860</v>
      </c>
      <c r="J98" s="309">
        <v>17800</v>
      </c>
      <c r="K98" s="309">
        <v>8891</v>
      </c>
      <c r="L98" s="309">
        <v>8909</v>
      </c>
      <c r="M98" s="309">
        <v>20720</v>
      </c>
      <c r="N98" s="309">
        <v>10080</v>
      </c>
      <c r="O98" s="309">
        <v>10640</v>
      </c>
      <c r="P98" s="302">
        <v>25281</v>
      </c>
      <c r="Q98" s="302">
        <v>11981</v>
      </c>
      <c r="R98" s="302">
        <v>13300</v>
      </c>
      <c r="S98" s="292">
        <v>30190</v>
      </c>
      <c r="T98" s="292">
        <v>15678</v>
      </c>
      <c r="U98" s="292">
        <v>14512</v>
      </c>
      <c r="V98" s="302">
        <v>29847</v>
      </c>
      <c r="W98" s="302">
        <v>14700</v>
      </c>
      <c r="X98" s="302">
        <v>15147</v>
      </c>
      <c r="Z98" s="302" t="s">
        <v>35</v>
      </c>
    </row>
    <row r="99" spans="1:26" x14ac:dyDescent="0.2">
      <c r="A99" s="299" t="s">
        <v>941</v>
      </c>
      <c r="B99" s="305" t="s">
        <v>35</v>
      </c>
      <c r="C99" s="309" t="s">
        <v>81</v>
      </c>
      <c r="D99" s="309">
        <v>19664</v>
      </c>
      <c r="E99" s="309">
        <v>9666</v>
      </c>
      <c r="F99" s="309">
        <v>9998</v>
      </c>
      <c r="G99" s="309">
        <v>16770</v>
      </c>
      <c r="H99" s="309">
        <v>8700</v>
      </c>
      <c r="I99" s="309">
        <v>8070</v>
      </c>
      <c r="J99" s="309">
        <v>15124</v>
      </c>
      <c r="K99" s="309">
        <v>7396</v>
      </c>
      <c r="L99" s="309">
        <v>7728</v>
      </c>
      <c r="M99" s="309">
        <v>16678</v>
      </c>
      <c r="N99" s="309">
        <v>8248</v>
      </c>
      <c r="O99" s="309">
        <v>8430</v>
      </c>
      <c r="P99" s="302">
        <v>22458</v>
      </c>
      <c r="Q99" s="302">
        <v>11155</v>
      </c>
      <c r="R99" s="302">
        <v>11303</v>
      </c>
      <c r="S99" s="292">
        <v>24324</v>
      </c>
      <c r="T99" s="292">
        <v>12405</v>
      </c>
      <c r="U99" s="292">
        <v>11919</v>
      </c>
      <c r="V99" s="302">
        <v>27687</v>
      </c>
      <c r="W99" s="302">
        <v>13671</v>
      </c>
      <c r="X99" s="302">
        <v>14015</v>
      </c>
      <c r="Z99" s="302" t="s">
        <v>35</v>
      </c>
    </row>
    <row r="100" spans="1:26" x14ac:dyDescent="0.2">
      <c r="A100" s="299" t="s">
        <v>942</v>
      </c>
      <c r="B100" s="305" t="s">
        <v>35</v>
      </c>
      <c r="C100" s="309" t="s">
        <v>82</v>
      </c>
      <c r="D100" s="309">
        <v>19911</v>
      </c>
      <c r="E100" s="309">
        <v>9529</v>
      </c>
      <c r="F100" s="309">
        <v>10382</v>
      </c>
      <c r="G100" s="309">
        <v>16450</v>
      </c>
      <c r="H100" s="309">
        <v>8300</v>
      </c>
      <c r="I100" s="309">
        <v>8150</v>
      </c>
      <c r="J100" s="309">
        <v>15200</v>
      </c>
      <c r="K100" s="309">
        <v>7660</v>
      </c>
      <c r="L100" s="309">
        <v>7540</v>
      </c>
      <c r="M100" s="309">
        <v>15231</v>
      </c>
      <c r="N100" s="309">
        <v>7437</v>
      </c>
      <c r="O100" s="309">
        <v>7794</v>
      </c>
      <c r="P100" s="302">
        <v>19228</v>
      </c>
      <c r="Q100" s="302">
        <v>9087</v>
      </c>
      <c r="R100" s="302">
        <v>10141</v>
      </c>
      <c r="S100" s="292">
        <v>21774</v>
      </c>
      <c r="T100" s="292">
        <v>10839</v>
      </c>
      <c r="U100" s="292">
        <v>10935</v>
      </c>
      <c r="V100" s="302">
        <v>25358</v>
      </c>
      <c r="W100" s="302">
        <v>12448</v>
      </c>
      <c r="X100" s="302">
        <v>12910</v>
      </c>
      <c r="Z100" s="302" t="s">
        <v>35</v>
      </c>
    </row>
    <row r="101" spans="1:26" x14ac:dyDescent="0.2">
      <c r="A101" s="299" t="s">
        <v>943</v>
      </c>
      <c r="B101" s="305" t="s">
        <v>35</v>
      </c>
      <c r="C101" s="309" t="s">
        <v>83</v>
      </c>
      <c r="D101" s="309">
        <v>23991</v>
      </c>
      <c r="E101" s="309">
        <v>11643</v>
      </c>
      <c r="F101" s="309">
        <v>12348</v>
      </c>
      <c r="G101" s="309">
        <v>16920</v>
      </c>
      <c r="H101" s="309">
        <v>8295</v>
      </c>
      <c r="I101" s="309">
        <v>8625</v>
      </c>
      <c r="J101" s="309">
        <v>14644</v>
      </c>
      <c r="K101" s="309">
        <v>7486</v>
      </c>
      <c r="L101" s="309">
        <v>7158</v>
      </c>
      <c r="M101" s="309">
        <v>13349</v>
      </c>
      <c r="N101" s="309">
        <v>6460</v>
      </c>
      <c r="O101" s="309">
        <v>6889</v>
      </c>
      <c r="P101" s="302">
        <v>15298</v>
      </c>
      <c r="Q101" s="302">
        <v>7422</v>
      </c>
      <c r="R101" s="302">
        <v>7876</v>
      </c>
      <c r="S101" s="292">
        <v>20546</v>
      </c>
      <c r="T101" s="292">
        <v>10094</v>
      </c>
      <c r="U101" s="292">
        <v>10452</v>
      </c>
      <c r="V101" s="302">
        <v>23119</v>
      </c>
      <c r="W101" s="302">
        <v>11486</v>
      </c>
      <c r="X101" s="302">
        <v>11633</v>
      </c>
      <c r="Z101" s="302" t="s">
        <v>35</v>
      </c>
    </row>
    <row r="102" spans="1:26" x14ac:dyDescent="0.2">
      <c r="A102" s="299" t="s">
        <v>944</v>
      </c>
      <c r="B102" s="305" t="s">
        <v>35</v>
      </c>
      <c r="C102" s="309" t="s">
        <v>84</v>
      </c>
      <c r="D102" s="309">
        <v>24303</v>
      </c>
      <c r="E102" s="309">
        <v>11819</v>
      </c>
      <c r="F102" s="309">
        <v>12484</v>
      </c>
      <c r="G102" s="309">
        <v>16615</v>
      </c>
      <c r="H102" s="309">
        <v>7925</v>
      </c>
      <c r="I102" s="309">
        <v>8685</v>
      </c>
      <c r="J102" s="309">
        <v>14055</v>
      </c>
      <c r="K102" s="309">
        <v>7029</v>
      </c>
      <c r="L102" s="309">
        <v>7026</v>
      </c>
      <c r="M102" s="309">
        <v>13150</v>
      </c>
      <c r="N102" s="309">
        <v>6583</v>
      </c>
      <c r="O102" s="309">
        <v>6567</v>
      </c>
      <c r="P102" s="302">
        <v>13683</v>
      </c>
      <c r="Q102" s="302">
        <v>6574</v>
      </c>
      <c r="R102" s="302">
        <v>7109</v>
      </c>
      <c r="S102" s="292">
        <v>18473</v>
      </c>
      <c r="T102" s="292">
        <v>9171</v>
      </c>
      <c r="U102" s="292">
        <v>9302</v>
      </c>
      <c r="V102" s="302">
        <v>22782</v>
      </c>
      <c r="W102" s="302">
        <v>11030</v>
      </c>
      <c r="X102" s="302">
        <v>11752</v>
      </c>
      <c r="Z102" s="302" t="s">
        <v>35</v>
      </c>
    </row>
    <row r="103" spans="1:26" x14ac:dyDescent="0.2">
      <c r="A103" s="299" t="s">
        <v>945</v>
      </c>
      <c r="B103" s="305" t="s">
        <v>35</v>
      </c>
      <c r="C103" s="309" t="s">
        <v>85</v>
      </c>
      <c r="D103" s="309">
        <v>21439</v>
      </c>
      <c r="E103" s="309">
        <v>10483</v>
      </c>
      <c r="F103" s="309">
        <v>10956</v>
      </c>
      <c r="G103" s="309">
        <v>19005</v>
      </c>
      <c r="H103" s="309">
        <v>9185</v>
      </c>
      <c r="I103" s="309">
        <v>9815</v>
      </c>
      <c r="J103" s="309">
        <v>13562</v>
      </c>
      <c r="K103" s="309">
        <v>6714</v>
      </c>
      <c r="L103" s="309">
        <v>6848</v>
      </c>
      <c r="M103" s="309">
        <v>12205</v>
      </c>
      <c r="N103" s="309">
        <v>6216</v>
      </c>
      <c r="O103" s="309">
        <v>5989</v>
      </c>
      <c r="P103" s="302">
        <v>11703</v>
      </c>
      <c r="Q103" s="302">
        <v>5608</v>
      </c>
      <c r="R103" s="302">
        <v>6095</v>
      </c>
      <c r="S103" s="292">
        <v>14443</v>
      </c>
      <c r="T103" s="292">
        <v>7212</v>
      </c>
      <c r="U103" s="292">
        <v>7231</v>
      </c>
      <c r="V103" s="302">
        <v>19880</v>
      </c>
      <c r="W103" s="302">
        <v>9451</v>
      </c>
      <c r="X103" s="302">
        <v>10431</v>
      </c>
      <c r="Z103" s="302" t="s">
        <v>35</v>
      </c>
    </row>
    <row r="104" spans="1:26" x14ac:dyDescent="0.2">
      <c r="A104" s="299" t="s">
        <v>946</v>
      </c>
      <c r="B104" s="305" t="s">
        <v>35</v>
      </c>
      <c r="C104" s="309" t="s">
        <v>86</v>
      </c>
      <c r="D104" s="309">
        <v>16385</v>
      </c>
      <c r="E104" s="309">
        <v>7517</v>
      </c>
      <c r="F104" s="309">
        <v>8868</v>
      </c>
      <c r="G104" s="309">
        <v>17520</v>
      </c>
      <c r="H104" s="309">
        <v>8390</v>
      </c>
      <c r="I104" s="309">
        <v>9130</v>
      </c>
      <c r="J104" s="309">
        <v>12014</v>
      </c>
      <c r="K104" s="309">
        <v>5765</v>
      </c>
      <c r="L104" s="309">
        <v>6249</v>
      </c>
      <c r="M104" s="309">
        <v>10626</v>
      </c>
      <c r="N104" s="309">
        <v>5337</v>
      </c>
      <c r="O104" s="309">
        <v>5289</v>
      </c>
      <c r="P104" s="302">
        <v>11191</v>
      </c>
      <c r="Q104" s="302">
        <v>5452</v>
      </c>
      <c r="R104" s="302">
        <v>5739</v>
      </c>
      <c r="S104" s="292">
        <v>12268</v>
      </c>
      <c r="T104" s="292">
        <v>6065</v>
      </c>
      <c r="U104" s="292">
        <v>6203</v>
      </c>
      <c r="V104" s="302">
        <v>16388</v>
      </c>
      <c r="W104" s="302">
        <v>7778</v>
      </c>
      <c r="X104" s="302">
        <v>8610</v>
      </c>
      <c r="Z104" s="302" t="s">
        <v>35</v>
      </c>
    </row>
    <row r="105" spans="1:26" x14ac:dyDescent="0.2">
      <c r="A105" s="299" t="s">
        <v>947</v>
      </c>
      <c r="B105" s="305" t="s">
        <v>35</v>
      </c>
      <c r="C105" s="309" t="s">
        <v>87</v>
      </c>
      <c r="D105" s="309">
        <v>11807</v>
      </c>
      <c r="E105" s="309">
        <v>4852</v>
      </c>
      <c r="F105" s="309">
        <v>6955</v>
      </c>
      <c r="G105" s="309">
        <v>12950</v>
      </c>
      <c r="H105" s="309">
        <v>5820</v>
      </c>
      <c r="I105" s="309">
        <v>7135</v>
      </c>
      <c r="J105" s="309">
        <v>11850</v>
      </c>
      <c r="K105" s="309">
        <v>5512</v>
      </c>
      <c r="L105" s="309">
        <v>6338</v>
      </c>
      <c r="M105" s="309">
        <v>9023</v>
      </c>
      <c r="N105" s="309">
        <v>4310</v>
      </c>
      <c r="O105" s="309">
        <v>4713</v>
      </c>
      <c r="P105" s="302">
        <v>9988</v>
      </c>
      <c r="Q105" s="302">
        <v>5040</v>
      </c>
      <c r="R105" s="302">
        <v>4948</v>
      </c>
      <c r="S105" s="292">
        <v>9580</v>
      </c>
      <c r="T105" s="292">
        <v>4471</v>
      </c>
      <c r="U105" s="292">
        <v>5109</v>
      </c>
      <c r="V105" s="302">
        <v>12298</v>
      </c>
      <c r="W105" s="302">
        <v>6031</v>
      </c>
      <c r="X105" s="302">
        <v>6267</v>
      </c>
      <c r="Z105" s="302" t="s">
        <v>35</v>
      </c>
    </row>
    <row r="106" spans="1:26" x14ac:dyDescent="0.2">
      <c r="A106" s="299" t="s">
        <v>948</v>
      </c>
      <c r="B106" s="305" t="s">
        <v>35</v>
      </c>
      <c r="C106" s="309" t="s">
        <v>88</v>
      </c>
      <c r="D106" s="309">
        <v>9272</v>
      </c>
      <c r="E106" s="309">
        <v>3534</v>
      </c>
      <c r="F106" s="309">
        <v>5738</v>
      </c>
      <c r="G106" s="309">
        <v>8825</v>
      </c>
      <c r="H106" s="309">
        <v>3390</v>
      </c>
      <c r="I106" s="309">
        <v>5435</v>
      </c>
      <c r="J106" s="309">
        <v>9584</v>
      </c>
      <c r="K106" s="309">
        <v>4095</v>
      </c>
      <c r="L106" s="309">
        <v>5489</v>
      </c>
      <c r="M106" s="309">
        <v>7148</v>
      </c>
      <c r="N106" s="309">
        <v>3091</v>
      </c>
      <c r="O106" s="309">
        <v>4057</v>
      </c>
      <c r="P106" s="302">
        <v>7664</v>
      </c>
      <c r="Q106" s="302">
        <v>3654</v>
      </c>
      <c r="R106" s="302">
        <v>4010</v>
      </c>
      <c r="S106" s="292">
        <v>8364</v>
      </c>
      <c r="T106" s="292">
        <v>3957</v>
      </c>
      <c r="U106" s="292">
        <v>4407</v>
      </c>
      <c r="V106" s="302">
        <v>9610</v>
      </c>
      <c r="W106" s="302">
        <v>4443</v>
      </c>
      <c r="X106" s="302">
        <v>5167</v>
      </c>
      <c r="Z106" s="302" t="s">
        <v>35</v>
      </c>
    </row>
    <row r="107" spans="1:26" x14ac:dyDescent="0.2">
      <c r="A107" s="299" t="s">
        <v>949</v>
      </c>
      <c r="B107" s="305" t="s">
        <v>35</v>
      </c>
      <c r="C107" s="309" t="s">
        <v>89</v>
      </c>
      <c r="D107" s="309">
        <v>6194</v>
      </c>
      <c r="E107" s="309">
        <v>2204</v>
      </c>
      <c r="F107" s="309">
        <v>3990</v>
      </c>
      <c r="G107" s="309">
        <v>5755</v>
      </c>
      <c r="H107" s="309">
        <v>1960</v>
      </c>
      <c r="I107" s="309">
        <v>3795</v>
      </c>
      <c r="J107" s="309">
        <v>6505</v>
      </c>
      <c r="K107" s="309">
        <v>2466</v>
      </c>
      <c r="L107" s="309">
        <v>4039</v>
      </c>
      <c r="M107" s="309">
        <v>6374</v>
      </c>
      <c r="N107" s="309">
        <v>2536</v>
      </c>
      <c r="O107" s="309">
        <v>3838</v>
      </c>
      <c r="P107" s="302">
        <v>5478</v>
      </c>
      <c r="Q107" s="302">
        <v>2297</v>
      </c>
      <c r="R107" s="302">
        <v>3181</v>
      </c>
      <c r="S107" s="292">
        <v>6684</v>
      </c>
      <c r="T107" s="292">
        <v>3114</v>
      </c>
      <c r="U107" s="292">
        <v>3570</v>
      </c>
      <c r="V107" s="302">
        <v>6988</v>
      </c>
      <c r="W107" s="302">
        <v>3097</v>
      </c>
      <c r="X107" s="302">
        <v>3891</v>
      </c>
      <c r="Z107" s="302" t="s">
        <v>35</v>
      </c>
    </row>
    <row r="108" spans="1:26" x14ac:dyDescent="0.2">
      <c r="A108" s="299" t="s">
        <v>950</v>
      </c>
      <c r="B108" s="305" t="s">
        <v>35</v>
      </c>
      <c r="C108" s="309" t="s">
        <v>90</v>
      </c>
      <c r="D108" s="309">
        <v>3459</v>
      </c>
      <c r="E108" s="309">
        <v>1091</v>
      </c>
      <c r="F108" s="309">
        <v>2368</v>
      </c>
      <c r="G108" s="309">
        <v>3660</v>
      </c>
      <c r="H108" s="309">
        <v>1105</v>
      </c>
      <c r="I108" s="309">
        <v>2555</v>
      </c>
      <c r="J108" s="309">
        <v>3549</v>
      </c>
      <c r="K108" s="309">
        <v>1106</v>
      </c>
      <c r="L108" s="309">
        <v>2443</v>
      </c>
      <c r="M108" s="309">
        <v>4215</v>
      </c>
      <c r="N108" s="309">
        <v>1515</v>
      </c>
      <c r="O108" s="309">
        <v>2700</v>
      </c>
      <c r="P108" s="302">
        <v>3696</v>
      </c>
      <c r="Q108" s="302">
        <v>1477</v>
      </c>
      <c r="R108" s="302">
        <v>2219</v>
      </c>
      <c r="S108" s="292">
        <v>4453</v>
      </c>
      <c r="T108" s="292">
        <v>1911</v>
      </c>
      <c r="U108" s="292">
        <v>2542</v>
      </c>
      <c r="V108" s="302">
        <v>5478</v>
      </c>
      <c r="W108" s="302">
        <v>2343</v>
      </c>
      <c r="X108" s="302">
        <v>3135</v>
      </c>
      <c r="Z108" s="302" t="s">
        <v>35</v>
      </c>
    </row>
    <row r="109" spans="1:26" x14ac:dyDescent="0.2">
      <c r="A109" s="299" t="s">
        <v>951</v>
      </c>
      <c r="B109" s="305" t="s">
        <v>35</v>
      </c>
      <c r="C109" s="309" t="s">
        <v>91</v>
      </c>
      <c r="D109" s="309">
        <v>1650</v>
      </c>
      <c r="E109" s="309">
        <v>454</v>
      </c>
      <c r="F109" s="309">
        <v>1196</v>
      </c>
      <c r="G109" s="309">
        <v>2150</v>
      </c>
      <c r="H109" s="309">
        <v>520</v>
      </c>
      <c r="I109" s="309">
        <v>1620</v>
      </c>
      <c r="J109" s="309">
        <v>2132</v>
      </c>
      <c r="K109" s="309">
        <v>516</v>
      </c>
      <c r="L109" s="309">
        <v>1616</v>
      </c>
      <c r="M109" s="309">
        <v>2687</v>
      </c>
      <c r="N109" s="309">
        <v>754</v>
      </c>
      <c r="O109" s="309">
        <v>1933</v>
      </c>
      <c r="P109" s="302">
        <v>3410</v>
      </c>
      <c r="Q109" s="302">
        <v>975</v>
      </c>
      <c r="R109" s="302">
        <v>2435</v>
      </c>
      <c r="S109" s="292">
        <v>3595</v>
      </c>
      <c r="T109" s="302">
        <v>1266</v>
      </c>
      <c r="U109" s="302">
        <v>2329</v>
      </c>
      <c r="V109" s="302">
        <v>5181</v>
      </c>
      <c r="W109" s="302">
        <v>2015</v>
      </c>
      <c r="X109" s="302">
        <v>3166</v>
      </c>
      <c r="Z109" s="302" t="s">
        <v>35</v>
      </c>
    </row>
    <row r="110" spans="1:26" x14ac:dyDescent="0.2">
      <c r="A110" s="299" t="s">
        <v>952</v>
      </c>
      <c r="B110" s="305" t="s">
        <v>35</v>
      </c>
      <c r="C110" s="309" t="s">
        <v>92</v>
      </c>
      <c r="D110" s="309">
        <v>140552</v>
      </c>
      <c r="E110" s="309">
        <v>65044</v>
      </c>
      <c r="F110" s="309">
        <v>75508</v>
      </c>
      <c r="G110" s="309">
        <v>143945</v>
      </c>
      <c r="H110" s="309">
        <v>68135</v>
      </c>
      <c r="I110" s="309">
        <v>75810</v>
      </c>
      <c r="J110" s="309">
        <v>141109</v>
      </c>
      <c r="K110" s="309">
        <v>67928</v>
      </c>
      <c r="L110" s="309">
        <v>73181</v>
      </c>
      <c r="M110" s="309">
        <v>149012</v>
      </c>
      <c r="N110" s="309">
        <v>71545</v>
      </c>
      <c r="O110" s="309">
        <v>77467</v>
      </c>
      <c r="P110" s="302">
        <v>167516</v>
      </c>
      <c r="Q110" s="302">
        <v>80302</v>
      </c>
      <c r="R110" s="302">
        <v>87214</v>
      </c>
      <c r="S110" s="292" t="s">
        <v>604</v>
      </c>
      <c r="T110" s="292" t="s">
        <v>604</v>
      </c>
      <c r="U110" s="292" t="s">
        <v>604</v>
      </c>
      <c r="V110" s="292" t="s">
        <v>604</v>
      </c>
      <c r="W110" s="292" t="s">
        <v>604</v>
      </c>
      <c r="X110" s="292" t="s">
        <v>604</v>
      </c>
      <c r="Z110" s="302" t="s">
        <v>35</v>
      </c>
    </row>
    <row r="111" spans="1:26" x14ac:dyDescent="0.2">
      <c r="A111" s="299" t="s">
        <v>953</v>
      </c>
      <c r="B111" s="305" t="s">
        <v>35</v>
      </c>
      <c r="C111" s="312" t="s">
        <v>93</v>
      </c>
      <c r="D111" s="312">
        <v>81787</v>
      </c>
      <c r="E111" s="312">
        <v>35091</v>
      </c>
      <c r="F111" s="312">
        <v>46696</v>
      </c>
      <c r="G111" s="312">
        <v>78685</v>
      </c>
      <c r="H111" s="312">
        <v>34855</v>
      </c>
      <c r="I111" s="312">
        <v>43840</v>
      </c>
      <c r="J111" s="312">
        <v>89605</v>
      </c>
      <c r="K111" s="312">
        <v>41601</v>
      </c>
      <c r="L111" s="312">
        <v>48004</v>
      </c>
      <c r="M111" s="312">
        <v>99401</v>
      </c>
      <c r="N111" s="312">
        <v>46125</v>
      </c>
      <c r="O111" s="312">
        <v>53276</v>
      </c>
      <c r="P111" s="302">
        <v>115348</v>
      </c>
      <c r="Q111" s="302">
        <v>54027</v>
      </c>
      <c r="R111" s="302">
        <v>61321</v>
      </c>
      <c r="S111" s="292">
        <v>131904</v>
      </c>
      <c r="T111" s="292">
        <v>65265</v>
      </c>
      <c r="U111" s="292">
        <v>66639</v>
      </c>
      <c r="V111" s="302">
        <v>149323</v>
      </c>
      <c r="W111" s="302">
        <v>70371</v>
      </c>
      <c r="X111" s="302">
        <v>78952</v>
      </c>
      <c r="Z111" s="302" t="s">
        <v>35</v>
      </c>
    </row>
    <row r="112" spans="1:26" x14ac:dyDescent="0.2">
      <c r="A112" s="299" t="s">
        <v>954</v>
      </c>
      <c r="B112" s="305" t="s">
        <v>35</v>
      </c>
      <c r="C112" s="169" t="s">
        <v>94</v>
      </c>
      <c r="D112" s="309">
        <v>155341</v>
      </c>
      <c r="E112" s="309">
        <v>77604</v>
      </c>
      <c r="F112" s="309">
        <v>77737</v>
      </c>
      <c r="G112" s="309">
        <v>136715</v>
      </c>
      <c r="H112" s="309">
        <v>68355</v>
      </c>
      <c r="I112" s="309">
        <v>68360</v>
      </c>
      <c r="J112" s="309">
        <v>110129</v>
      </c>
      <c r="K112" s="309">
        <v>54918</v>
      </c>
      <c r="L112" s="309">
        <v>55211</v>
      </c>
      <c r="M112" s="309">
        <v>94013</v>
      </c>
      <c r="N112" s="309">
        <v>46644</v>
      </c>
      <c r="O112" s="309">
        <v>47369</v>
      </c>
      <c r="P112" s="302">
        <v>95945</v>
      </c>
      <c r="Q112" s="302">
        <v>47508</v>
      </c>
      <c r="R112" s="302">
        <v>48437</v>
      </c>
      <c r="S112" s="292">
        <v>116554</v>
      </c>
      <c r="T112" s="292">
        <v>58859</v>
      </c>
      <c r="U112" s="292">
        <v>57695</v>
      </c>
      <c r="V112" s="302">
        <v>125820</v>
      </c>
      <c r="W112" s="302">
        <v>63264</v>
      </c>
      <c r="X112" s="302">
        <v>62556</v>
      </c>
      <c r="Z112" s="302" t="s">
        <v>35</v>
      </c>
    </row>
    <row r="113" spans="1:26" x14ac:dyDescent="0.2">
      <c r="A113" s="299" t="s">
        <v>955</v>
      </c>
      <c r="B113" s="305" t="s">
        <v>36</v>
      </c>
      <c r="C113" s="309" t="s">
        <v>73</v>
      </c>
      <c r="D113" s="309">
        <v>294440</v>
      </c>
      <c r="E113" s="309">
        <v>138617</v>
      </c>
      <c r="F113" s="309">
        <v>155823</v>
      </c>
      <c r="G113" s="309">
        <v>305375</v>
      </c>
      <c r="H113" s="309">
        <v>145620</v>
      </c>
      <c r="I113" s="309">
        <v>159755</v>
      </c>
      <c r="J113" s="309">
        <v>294526</v>
      </c>
      <c r="K113" s="309">
        <v>141685</v>
      </c>
      <c r="L113" s="309">
        <v>152841</v>
      </c>
      <c r="M113" s="309">
        <v>290609</v>
      </c>
      <c r="N113" s="309">
        <v>138839</v>
      </c>
      <c r="O113" s="309">
        <v>151770</v>
      </c>
      <c r="P113" s="302">
        <v>295535</v>
      </c>
      <c r="Q113" s="302">
        <v>141788</v>
      </c>
      <c r="R113" s="302">
        <v>153747</v>
      </c>
      <c r="S113" s="292">
        <v>309392</v>
      </c>
      <c r="T113" s="292">
        <v>148588</v>
      </c>
      <c r="U113" s="292">
        <v>160804</v>
      </c>
      <c r="V113" s="302">
        <v>329989</v>
      </c>
      <c r="W113" s="302">
        <v>158256</v>
      </c>
      <c r="X113" s="302">
        <v>171735</v>
      </c>
      <c r="Z113" s="302" t="s">
        <v>36</v>
      </c>
    </row>
    <row r="114" spans="1:26" x14ac:dyDescent="0.2">
      <c r="A114" s="299" t="s">
        <v>956</v>
      </c>
      <c r="B114" s="305" t="s">
        <v>36</v>
      </c>
      <c r="C114" s="309" t="s">
        <v>74</v>
      </c>
      <c r="D114" s="309">
        <v>21871</v>
      </c>
      <c r="E114" s="309">
        <v>11310</v>
      </c>
      <c r="F114" s="309">
        <v>10561</v>
      </c>
      <c r="G114" s="309">
        <v>22365</v>
      </c>
      <c r="H114" s="309">
        <v>11510</v>
      </c>
      <c r="I114" s="309">
        <v>10855</v>
      </c>
      <c r="J114" s="309">
        <v>15656</v>
      </c>
      <c r="K114" s="309">
        <v>8073</v>
      </c>
      <c r="L114" s="309">
        <v>7583</v>
      </c>
      <c r="M114" s="309">
        <v>17529</v>
      </c>
      <c r="N114" s="309">
        <v>8912</v>
      </c>
      <c r="O114" s="309">
        <v>8617</v>
      </c>
      <c r="P114" s="302">
        <v>18681</v>
      </c>
      <c r="Q114" s="302">
        <v>9601</v>
      </c>
      <c r="R114" s="302">
        <v>9080</v>
      </c>
      <c r="S114" s="292">
        <v>20095</v>
      </c>
      <c r="T114" s="292">
        <v>10228</v>
      </c>
      <c r="U114" s="292">
        <v>9867</v>
      </c>
      <c r="V114" s="302">
        <v>19491</v>
      </c>
      <c r="W114" s="302">
        <v>9997</v>
      </c>
      <c r="X114" s="302">
        <v>9494</v>
      </c>
      <c r="Z114" s="302" t="s">
        <v>36</v>
      </c>
    </row>
    <row r="115" spans="1:26" x14ac:dyDescent="0.2">
      <c r="A115" s="299" t="s">
        <v>957</v>
      </c>
      <c r="B115" s="305" t="s">
        <v>36</v>
      </c>
      <c r="C115" s="310" t="s">
        <v>75</v>
      </c>
      <c r="D115" s="309">
        <v>20451</v>
      </c>
      <c r="E115" s="309">
        <v>10404</v>
      </c>
      <c r="F115" s="309">
        <v>10047</v>
      </c>
      <c r="G115" s="309">
        <v>24420</v>
      </c>
      <c r="H115" s="309">
        <v>12650</v>
      </c>
      <c r="I115" s="309">
        <v>11770</v>
      </c>
      <c r="J115" s="309">
        <v>17521</v>
      </c>
      <c r="K115" s="309">
        <v>8918</v>
      </c>
      <c r="L115" s="309">
        <v>8603</v>
      </c>
      <c r="M115" s="309">
        <v>16035</v>
      </c>
      <c r="N115" s="309">
        <v>8235</v>
      </c>
      <c r="O115" s="309">
        <v>7800</v>
      </c>
      <c r="P115" s="302">
        <v>18310</v>
      </c>
      <c r="Q115" s="302">
        <v>9343</v>
      </c>
      <c r="R115" s="302">
        <v>8967</v>
      </c>
      <c r="S115" s="292">
        <v>18061</v>
      </c>
      <c r="T115" s="292">
        <v>9123</v>
      </c>
      <c r="U115" s="292">
        <v>8938</v>
      </c>
      <c r="V115" s="302">
        <v>20627</v>
      </c>
      <c r="W115" s="302">
        <v>10557</v>
      </c>
      <c r="X115" s="302">
        <v>10070</v>
      </c>
      <c r="Z115" s="302" t="s">
        <v>36</v>
      </c>
    </row>
    <row r="116" spans="1:26" x14ac:dyDescent="0.2">
      <c r="A116" s="299" t="s">
        <v>958</v>
      </c>
      <c r="B116" s="305" t="s">
        <v>36</v>
      </c>
      <c r="C116" s="310" t="s">
        <v>76</v>
      </c>
      <c r="D116" s="309">
        <v>24815</v>
      </c>
      <c r="E116" s="309">
        <v>12677</v>
      </c>
      <c r="F116" s="309">
        <v>12138</v>
      </c>
      <c r="G116" s="309">
        <v>21845</v>
      </c>
      <c r="H116" s="309">
        <v>11150</v>
      </c>
      <c r="I116" s="309">
        <v>10695</v>
      </c>
      <c r="J116" s="309">
        <v>22235</v>
      </c>
      <c r="K116" s="309">
        <v>11303</v>
      </c>
      <c r="L116" s="309">
        <v>10932</v>
      </c>
      <c r="M116" s="309">
        <v>16031</v>
      </c>
      <c r="N116" s="309">
        <v>8232</v>
      </c>
      <c r="O116" s="309">
        <v>7799</v>
      </c>
      <c r="P116" s="302">
        <v>18453</v>
      </c>
      <c r="Q116" s="302">
        <v>9288</v>
      </c>
      <c r="R116" s="302">
        <v>9165</v>
      </c>
      <c r="S116" s="292">
        <v>18612</v>
      </c>
      <c r="T116" s="292">
        <v>9586</v>
      </c>
      <c r="U116" s="292">
        <v>9026</v>
      </c>
      <c r="V116" s="302">
        <v>20924</v>
      </c>
      <c r="W116" s="302">
        <v>10845</v>
      </c>
      <c r="X116" s="302">
        <v>10079</v>
      </c>
      <c r="Z116" s="302" t="s">
        <v>36</v>
      </c>
    </row>
    <row r="117" spans="1:26" x14ac:dyDescent="0.2">
      <c r="A117" s="299" t="s">
        <v>959</v>
      </c>
      <c r="B117" s="305" t="s">
        <v>36</v>
      </c>
      <c r="C117" s="309" t="s">
        <v>77</v>
      </c>
      <c r="D117" s="309">
        <v>20375</v>
      </c>
      <c r="E117" s="309">
        <v>9930</v>
      </c>
      <c r="F117" s="309">
        <v>10445</v>
      </c>
      <c r="G117" s="309">
        <v>19965</v>
      </c>
      <c r="H117" s="309">
        <v>9820</v>
      </c>
      <c r="I117" s="309">
        <v>10145</v>
      </c>
      <c r="J117" s="309">
        <v>23999</v>
      </c>
      <c r="K117" s="309">
        <v>12371</v>
      </c>
      <c r="L117" s="309">
        <v>11628</v>
      </c>
      <c r="M117" s="309">
        <v>17570</v>
      </c>
      <c r="N117" s="309">
        <v>8944</v>
      </c>
      <c r="O117" s="309">
        <v>8626</v>
      </c>
      <c r="P117" s="302">
        <v>15691</v>
      </c>
      <c r="Q117" s="302">
        <v>8193</v>
      </c>
      <c r="R117" s="302">
        <v>7498</v>
      </c>
      <c r="S117" s="292">
        <v>17912</v>
      </c>
      <c r="T117" s="292">
        <v>9165</v>
      </c>
      <c r="U117" s="292">
        <v>8747</v>
      </c>
      <c r="V117" s="302">
        <v>17215</v>
      </c>
      <c r="W117" s="302">
        <v>8837</v>
      </c>
      <c r="X117" s="302">
        <v>8378</v>
      </c>
      <c r="Z117" s="302" t="s">
        <v>36</v>
      </c>
    </row>
    <row r="118" spans="1:26" x14ac:dyDescent="0.2">
      <c r="A118" s="299" t="s">
        <v>960</v>
      </c>
      <c r="B118" s="305" t="s">
        <v>36</v>
      </c>
      <c r="C118" s="309" t="s">
        <v>78</v>
      </c>
      <c r="D118" s="309">
        <v>15764</v>
      </c>
      <c r="E118" s="309">
        <v>7365</v>
      </c>
      <c r="F118" s="309">
        <v>8399</v>
      </c>
      <c r="G118" s="309">
        <v>23000</v>
      </c>
      <c r="H118" s="309">
        <v>11290</v>
      </c>
      <c r="I118" s="309">
        <v>11705</v>
      </c>
      <c r="J118" s="309">
        <v>20397</v>
      </c>
      <c r="K118" s="309">
        <v>10531</v>
      </c>
      <c r="L118" s="309">
        <v>9866</v>
      </c>
      <c r="M118" s="309">
        <v>20920</v>
      </c>
      <c r="N118" s="309">
        <v>10279</v>
      </c>
      <c r="O118" s="309">
        <v>10641</v>
      </c>
      <c r="P118" s="302">
        <v>14654</v>
      </c>
      <c r="Q118" s="302">
        <v>7161</v>
      </c>
      <c r="R118" s="302">
        <v>7493</v>
      </c>
      <c r="S118" s="292">
        <v>16119</v>
      </c>
      <c r="T118" s="292">
        <v>7826</v>
      </c>
      <c r="U118" s="292">
        <v>8293</v>
      </c>
      <c r="V118" s="302">
        <v>14676</v>
      </c>
      <c r="W118" s="302">
        <v>7390</v>
      </c>
      <c r="X118" s="302">
        <v>7288</v>
      </c>
      <c r="Z118" s="302" t="s">
        <v>36</v>
      </c>
    </row>
    <row r="119" spans="1:26" x14ac:dyDescent="0.2">
      <c r="A119" s="299" t="s">
        <v>961</v>
      </c>
      <c r="B119" s="305" t="s">
        <v>36</v>
      </c>
      <c r="C119" s="309" t="s">
        <v>79</v>
      </c>
      <c r="D119" s="309">
        <v>16376</v>
      </c>
      <c r="E119" s="309">
        <v>7792</v>
      </c>
      <c r="F119" s="309">
        <v>8584</v>
      </c>
      <c r="G119" s="309">
        <v>19155</v>
      </c>
      <c r="H119" s="309">
        <v>9540</v>
      </c>
      <c r="I119" s="309">
        <v>9610</v>
      </c>
      <c r="J119" s="309">
        <v>17987</v>
      </c>
      <c r="K119" s="309">
        <v>8906</v>
      </c>
      <c r="L119" s="309">
        <v>9081</v>
      </c>
      <c r="M119" s="309">
        <v>22786</v>
      </c>
      <c r="N119" s="309">
        <v>11175</v>
      </c>
      <c r="O119" s="309">
        <v>11611</v>
      </c>
      <c r="P119" s="302">
        <v>18938</v>
      </c>
      <c r="Q119" s="302">
        <v>9180</v>
      </c>
      <c r="R119" s="302">
        <v>9758</v>
      </c>
      <c r="S119" s="292">
        <v>17887</v>
      </c>
      <c r="T119" s="292">
        <v>8651</v>
      </c>
      <c r="U119" s="292">
        <v>9236</v>
      </c>
      <c r="V119" s="302">
        <v>18324</v>
      </c>
      <c r="W119" s="302">
        <v>8652</v>
      </c>
      <c r="X119" s="302">
        <v>9672</v>
      </c>
      <c r="Z119" s="302" t="s">
        <v>36</v>
      </c>
    </row>
    <row r="120" spans="1:26" x14ac:dyDescent="0.2">
      <c r="A120" s="299" t="s">
        <v>962</v>
      </c>
      <c r="B120" s="305" t="s">
        <v>36</v>
      </c>
      <c r="C120" s="309" t="s">
        <v>80</v>
      </c>
      <c r="D120" s="309">
        <v>19288</v>
      </c>
      <c r="E120" s="309">
        <v>9117</v>
      </c>
      <c r="F120" s="309">
        <v>10171</v>
      </c>
      <c r="G120" s="309">
        <v>17190</v>
      </c>
      <c r="H120" s="309">
        <v>8370</v>
      </c>
      <c r="I120" s="309">
        <v>8820</v>
      </c>
      <c r="J120" s="309">
        <v>23133</v>
      </c>
      <c r="K120" s="309">
        <v>11328</v>
      </c>
      <c r="L120" s="309">
        <v>11805</v>
      </c>
      <c r="M120" s="309">
        <v>21466</v>
      </c>
      <c r="N120" s="309">
        <v>10701</v>
      </c>
      <c r="O120" s="309">
        <v>10765</v>
      </c>
      <c r="P120" s="302">
        <v>24086</v>
      </c>
      <c r="Q120" s="302">
        <v>11653</v>
      </c>
      <c r="R120" s="302">
        <v>12433</v>
      </c>
      <c r="S120" s="292">
        <v>21064</v>
      </c>
      <c r="T120" s="292">
        <v>10193</v>
      </c>
      <c r="U120" s="292">
        <v>10871</v>
      </c>
      <c r="V120" s="302">
        <v>22426</v>
      </c>
      <c r="W120" s="302">
        <v>10165</v>
      </c>
      <c r="X120" s="302">
        <v>12261</v>
      </c>
      <c r="Z120" s="302" t="s">
        <v>36</v>
      </c>
    </row>
    <row r="121" spans="1:26" x14ac:dyDescent="0.2">
      <c r="A121" s="299" t="s">
        <v>963</v>
      </c>
      <c r="B121" s="305" t="s">
        <v>36</v>
      </c>
      <c r="C121" s="309" t="s">
        <v>81</v>
      </c>
      <c r="D121" s="309">
        <v>21419</v>
      </c>
      <c r="E121" s="309">
        <v>10215</v>
      </c>
      <c r="F121" s="309">
        <v>11204</v>
      </c>
      <c r="G121" s="309">
        <v>17895</v>
      </c>
      <c r="H121" s="309">
        <v>8725</v>
      </c>
      <c r="I121" s="309">
        <v>9175</v>
      </c>
      <c r="J121" s="309">
        <v>19510</v>
      </c>
      <c r="K121" s="309">
        <v>9628</v>
      </c>
      <c r="L121" s="309">
        <v>9882</v>
      </c>
      <c r="M121" s="309">
        <v>19155</v>
      </c>
      <c r="N121" s="309">
        <v>9339</v>
      </c>
      <c r="O121" s="309">
        <v>9816</v>
      </c>
      <c r="P121" s="302">
        <v>25259</v>
      </c>
      <c r="Q121" s="302">
        <v>12485</v>
      </c>
      <c r="R121" s="302">
        <v>12774</v>
      </c>
      <c r="S121" s="292">
        <v>22214</v>
      </c>
      <c r="T121" s="292">
        <v>10565</v>
      </c>
      <c r="U121" s="292">
        <v>11649</v>
      </c>
      <c r="V121" s="302">
        <v>24791</v>
      </c>
      <c r="W121" s="302">
        <v>11583</v>
      </c>
      <c r="X121" s="302">
        <v>13208</v>
      </c>
      <c r="Z121" s="302" t="s">
        <v>36</v>
      </c>
    </row>
    <row r="122" spans="1:26" x14ac:dyDescent="0.2">
      <c r="A122" s="299" t="s">
        <v>964</v>
      </c>
      <c r="B122" s="305" t="s">
        <v>36</v>
      </c>
      <c r="C122" s="309" t="s">
        <v>82</v>
      </c>
      <c r="D122" s="309">
        <v>20854</v>
      </c>
      <c r="E122" s="309">
        <v>10089</v>
      </c>
      <c r="F122" s="309">
        <v>10765</v>
      </c>
      <c r="G122" s="309">
        <v>20160</v>
      </c>
      <c r="H122" s="309">
        <v>9620</v>
      </c>
      <c r="I122" s="309">
        <v>10540</v>
      </c>
      <c r="J122" s="309">
        <v>17303</v>
      </c>
      <c r="K122" s="309">
        <v>8360</v>
      </c>
      <c r="L122" s="309">
        <v>8943</v>
      </c>
      <c r="M122" s="309">
        <v>23083</v>
      </c>
      <c r="N122" s="309">
        <v>11298</v>
      </c>
      <c r="O122" s="309">
        <v>11785</v>
      </c>
      <c r="P122" s="302">
        <v>21242</v>
      </c>
      <c r="Q122" s="302">
        <v>10473</v>
      </c>
      <c r="R122" s="302">
        <v>10769</v>
      </c>
      <c r="S122" s="292">
        <v>24854</v>
      </c>
      <c r="T122" s="292">
        <v>12037</v>
      </c>
      <c r="U122" s="292">
        <v>12817</v>
      </c>
      <c r="V122" s="302">
        <v>25042</v>
      </c>
      <c r="W122" s="302">
        <v>11797</v>
      </c>
      <c r="X122" s="302">
        <v>13245</v>
      </c>
      <c r="Z122" s="302" t="s">
        <v>36</v>
      </c>
    </row>
    <row r="123" spans="1:26" x14ac:dyDescent="0.2">
      <c r="A123" s="299" t="s">
        <v>965</v>
      </c>
      <c r="B123" s="305" t="s">
        <v>36</v>
      </c>
      <c r="C123" s="309" t="s">
        <v>83</v>
      </c>
      <c r="D123" s="309">
        <v>22067</v>
      </c>
      <c r="E123" s="309">
        <v>10568</v>
      </c>
      <c r="F123" s="309">
        <v>11499</v>
      </c>
      <c r="G123" s="309">
        <v>21565</v>
      </c>
      <c r="H123" s="309">
        <v>10345</v>
      </c>
      <c r="I123" s="309">
        <v>11220</v>
      </c>
      <c r="J123" s="309">
        <v>17505</v>
      </c>
      <c r="K123" s="309">
        <v>8566</v>
      </c>
      <c r="L123" s="309">
        <v>8939</v>
      </c>
      <c r="M123" s="309">
        <v>19105</v>
      </c>
      <c r="N123" s="309">
        <v>9375</v>
      </c>
      <c r="O123" s="309">
        <v>9730</v>
      </c>
      <c r="P123" s="302">
        <v>18579</v>
      </c>
      <c r="Q123" s="302">
        <v>9081</v>
      </c>
      <c r="R123" s="302">
        <v>9498</v>
      </c>
      <c r="S123" s="292">
        <v>24312</v>
      </c>
      <c r="T123" s="292">
        <v>11657</v>
      </c>
      <c r="U123" s="292">
        <v>12655</v>
      </c>
      <c r="V123" s="302">
        <v>23699</v>
      </c>
      <c r="W123" s="302">
        <v>11527</v>
      </c>
      <c r="X123" s="302">
        <v>12174</v>
      </c>
      <c r="Z123" s="302" t="s">
        <v>36</v>
      </c>
    </row>
    <row r="124" spans="1:26" x14ac:dyDescent="0.2">
      <c r="A124" s="299" t="s">
        <v>966</v>
      </c>
      <c r="B124" s="305" t="s">
        <v>36</v>
      </c>
      <c r="C124" s="309" t="s">
        <v>84</v>
      </c>
      <c r="D124" s="309">
        <v>22479</v>
      </c>
      <c r="E124" s="309">
        <v>10744</v>
      </c>
      <c r="F124" s="309">
        <v>11735</v>
      </c>
      <c r="G124" s="309">
        <v>20555</v>
      </c>
      <c r="H124" s="309">
        <v>9990</v>
      </c>
      <c r="I124" s="309">
        <v>10565</v>
      </c>
      <c r="J124" s="309">
        <v>18971</v>
      </c>
      <c r="K124" s="309">
        <v>9077</v>
      </c>
      <c r="L124" s="309">
        <v>9894</v>
      </c>
      <c r="M124" s="309">
        <v>16405</v>
      </c>
      <c r="N124" s="309">
        <v>7996</v>
      </c>
      <c r="O124" s="309">
        <v>8409</v>
      </c>
      <c r="P124" s="302">
        <v>21154</v>
      </c>
      <c r="Q124" s="302">
        <v>10247</v>
      </c>
      <c r="R124" s="302">
        <v>10907</v>
      </c>
      <c r="S124" s="292">
        <v>20684</v>
      </c>
      <c r="T124" s="292">
        <v>10177</v>
      </c>
      <c r="U124" s="292">
        <v>10507</v>
      </c>
      <c r="V124" s="302">
        <v>23929</v>
      </c>
      <c r="W124" s="302">
        <v>11480</v>
      </c>
      <c r="X124" s="302">
        <v>12449</v>
      </c>
      <c r="Z124" s="302" t="s">
        <v>36</v>
      </c>
    </row>
    <row r="125" spans="1:26" x14ac:dyDescent="0.2">
      <c r="A125" s="299" t="s">
        <v>967</v>
      </c>
      <c r="B125" s="305" t="s">
        <v>36</v>
      </c>
      <c r="C125" s="309" t="s">
        <v>85</v>
      </c>
      <c r="D125" s="309">
        <v>20024</v>
      </c>
      <c r="E125" s="309">
        <v>9481</v>
      </c>
      <c r="F125" s="309">
        <v>10543</v>
      </c>
      <c r="G125" s="309">
        <v>19900</v>
      </c>
      <c r="H125" s="309">
        <v>9600</v>
      </c>
      <c r="I125" s="309">
        <v>10300</v>
      </c>
      <c r="J125" s="309">
        <v>19233</v>
      </c>
      <c r="K125" s="309">
        <v>9287</v>
      </c>
      <c r="L125" s="309">
        <v>9946</v>
      </c>
      <c r="M125" s="309">
        <v>15988</v>
      </c>
      <c r="N125" s="309">
        <v>7825</v>
      </c>
      <c r="O125" s="309">
        <v>8163</v>
      </c>
      <c r="P125" s="302">
        <v>16775</v>
      </c>
      <c r="Q125" s="302">
        <v>8113</v>
      </c>
      <c r="R125" s="302">
        <v>8662</v>
      </c>
      <c r="S125" s="292">
        <v>17049</v>
      </c>
      <c r="T125" s="292">
        <v>8260</v>
      </c>
      <c r="U125" s="292">
        <v>8789</v>
      </c>
      <c r="V125" s="302">
        <v>22347</v>
      </c>
      <c r="W125" s="302">
        <v>10752</v>
      </c>
      <c r="X125" s="302">
        <v>11595</v>
      </c>
      <c r="Z125" s="302" t="s">
        <v>36</v>
      </c>
    </row>
    <row r="126" spans="1:26" x14ac:dyDescent="0.2">
      <c r="A126" s="299" t="s">
        <v>968</v>
      </c>
      <c r="B126" s="305" t="s">
        <v>36</v>
      </c>
      <c r="C126" s="309" t="s">
        <v>86</v>
      </c>
      <c r="D126" s="309">
        <v>15087</v>
      </c>
      <c r="E126" s="309">
        <v>6742</v>
      </c>
      <c r="F126" s="309">
        <v>8345</v>
      </c>
      <c r="G126" s="309">
        <v>18545</v>
      </c>
      <c r="H126" s="309">
        <v>8760</v>
      </c>
      <c r="I126" s="309">
        <v>9780</v>
      </c>
      <c r="J126" s="309">
        <v>16853</v>
      </c>
      <c r="K126" s="309">
        <v>8082</v>
      </c>
      <c r="L126" s="309">
        <v>8771</v>
      </c>
      <c r="M126" s="309">
        <v>15841</v>
      </c>
      <c r="N126" s="309">
        <v>7466</v>
      </c>
      <c r="O126" s="309">
        <v>8375</v>
      </c>
      <c r="P126" s="302">
        <v>13899</v>
      </c>
      <c r="Q126" s="302">
        <v>6602</v>
      </c>
      <c r="R126" s="302">
        <v>7297</v>
      </c>
      <c r="S126" s="292">
        <v>18492</v>
      </c>
      <c r="T126" s="292">
        <v>8807</v>
      </c>
      <c r="U126" s="292">
        <v>9685</v>
      </c>
      <c r="V126" s="302">
        <v>18257</v>
      </c>
      <c r="W126" s="302">
        <v>8905</v>
      </c>
      <c r="X126" s="302">
        <v>9352</v>
      </c>
      <c r="Z126" s="302" t="s">
        <v>36</v>
      </c>
    </row>
    <row r="127" spans="1:26" x14ac:dyDescent="0.2">
      <c r="A127" s="299" t="s">
        <v>969</v>
      </c>
      <c r="B127" s="305" t="s">
        <v>36</v>
      </c>
      <c r="C127" s="309" t="s">
        <v>87</v>
      </c>
      <c r="D127" s="309">
        <v>11377</v>
      </c>
      <c r="E127" s="309">
        <v>4666</v>
      </c>
      <c r="F127" s="309">
        <v>6711</v>
      </c>
      <c r="G127" s="309">
        <v>14165</v>
      </c>
      <c r="H127" s="309">
        <v>6150</v>
      </c>
      <c r="I127" s="309">
        <v>8015</v>
      </c>
      <c r="J127" s="309">
        <v>14646</v>
      </c>
      <c r="K127" s="309">
        <v>6588</v>
      </c>
      <c r="L127" s="309">
        <v>8058</v>
      </c>
      <c r="M127" s="309">
        <v>14650</v>
      </c>
      <c r="N127" s="309">
        <v>6643</v>
      </c>
      <c r="O127" s="309">
        <v>8007</v>
      </c>
      <c r="P127" s="302">
        <v>13104</v>
      </c>
      <c r="Q127" s="302">
        <v>6106</v>
      </c>
      <c r="R127" s="302">
        <v>6998</v>
      </c>
      <c r="S127" s="292">
        <v>14177</v>
      </c>
      <c r="T127" s="292">
        <v>6732</v>
      </c>
      <c r="U127" s="292">
        <v>7445</v>
      </c>
      <c r="V127" s="302">
        <v>14483</v>
      </c>
      <c r="W127" s="302">
        <v>6876</v>
      </c>
      <c r="X127" s="302">
        <v>7605</v>
      </c>
      <c r="Z127" s="302" t="s">
        <v>36</v>
      </c>
    </row>
    <row r="128" spans="1:26" x14ac:dyDescent="0.2">
      <c r="A128" s="299" t="s">
        <v>970</v>
      </c>
      <c r="B128" s="305" t="s">
        <v>36</v>
      </c>
      <c r="C128" s="309" t="s">
        <v>88</v>
      </c>
      <c r="D128" s="309">
        <v>8929</v>
      </c>
      <c r="E128" s="309">
        <v>3376</v>
      </c>
      <c r="F128" s="309">
        <v>5553</v>
      </c>
      <c r="G128" s="309">
        <v>9985</v>
      </c>
      <c r="H128" s="309">
        <v>3730</v>
      </c>
      <c r="I128" s="309">
        <v>6255</v>
      </c>
      <c r="J128" s="309">
        <v>12382</v>
      </c>
      <c r="K128" s="309">
        <v>5186</v>
      </c>
      <c r="L128" s="309">
        <v>7196</v>
      </c>
      <c r="M128" s="309">
        <v>12190</v>
      </c>
      <c r="N128" s="309">
        <v>5238</v>
      </c>
      <c r="O128" s="309">
        <v>6952</v>
      </c>
      <c r="P128" s="302">
        <v>12414</v>
      </c>
      <c r="Q128" s="302">
        <v>5517</v>
      </c>
      <c r="R128" s="302">
        <v>6897</v>
      </c>
      <c r="S128" s="292">
        <v>11593</v>
      </c>
      <c r="T128" s="292">
        <v>5217</v>
      </c>
      <c r="U128" s="292">
        <v>6376</v>
      </c>
      <c r="V128" s="302">
        <v>15370</v>
      </c>
      <c r="W128" s="302">
        <v>7052</v>
      </c>
      <c r="X128" s="302">
        <v>8318</v>
      </c>
      <c r="Z128" s="302" t="s">
        <v>36</v>
      </c>
    </row>
    <row r="129" spans="1:26" x14ac:dyDescent="0.2">
      <c r="A129" s="299" t="s">
        <v>971</v>
      </c>
      <c r="B129" s="305" t="s">
        <v>36</v>
      </c>
      <c r="C129" s="309" t="s">
        <v>89</v>
      </c>
      <c r="D129" s="309">
        <v>6600</v>
      </c>
      <c r="E129" s="309">
        <v>2245</v>
      </c>
      <c r="F129" s="309">
        <v>4355</v>
      </c>
      <c r="G129" s="309">
        <v>7055</v>
      </c>
      <c r="H129" s="309">
        <v>2335</v>
      </c>
      <c r="I129" s="309">
        <v>4720</v>
      </c>
      <c r="J129" s="309">
        <v>8773</v>
      </c>
      <c r="K129" s="309">
        <v>3226</v>
      </c>
      <c r="L129" s="309">
        <v>5547</v>
      </c>
      <c r="M129" s="309">
        <v>10034</v>
      </c>
      <c r="N129" s="309">
        <v>3792</v>
      </c>
      <c r="O129" s="309">
        <v>6242</v>
      </c>
      <c r="P129" s="302">
        <v>10394</v>
      </c>
      <c r="Q129" s="302">
        <v>4271</v>
      </c>
      <c r="R129" s="302">
        <v>6123</v>
      </c>
      <c r="S129" s="292">
        <v>10224</v>
      </c>
      <c r="T129" s="292">
        <v>4516</v>
      </c>
      <c r="U129" s="292">
        <v>5708</v>
      </c>
      <c r="V129" s="302">
        <v>11232</v>
      </c>
      <c r="W129" s="302">
        <v>5079</v>
      </c>
      <c r="X129" s="302">
        <v>6153</v>
      </c>
      <c r="Z129" s="302" t="s">
        <v>36</v>
      </c>
    </row>
    <row r="130" spans="1:26" x14ac:dyDescent="0.2">
      <c r="A130" s="299" t="s">
        <v>972</v>
      </c>
      <c r="B130" s="305" t="s">
        <v>36</v>
      </c>
      <c r="C130" s="309" t="s">
        <v>90</v>
      </c>
      <c r="D130" s="309">
        <v>4201</v>
      </c>
      <c r="E130" s="309">
        <v>1276</v>
      </c>
      <c r="F130" s="309">
        <v>2925</v>
      </c>
      <c r="G130" s="309">
        <v>4500</v>
      </c>
      <c r="H130" s="309">
        <v>1335</v>
      </c>
      <c r="I130" s="309">
        <v>3160</v>
      </c>
      <c r="J130" s="309">
        <v>4958</v>
      </c>
      <c r="K130" s="309">
        <v>1475</v>
      </c>
      <c r="L130" s="309">
        <v>3483</v>
      </c>
      <c r="M130" s="309">
        <v>7047</v>
      </c>
      <c r="N130" s="309">
        <v>2280</v>
      </c>
      <c r="O130" s="309">
        <v>4767</v>
      </c>
      <c r="P130" s="302">
        <v>7448</v>
      </c>
      <c r="Q130" s="302">
        <v>2778</v>
      </c>
      <c r="R130" s="302">
        <v>4670</v>
      </c>
      <c r="S130" s="292">
        <v>8228</v>
      </c>
      <c r="T130" s="292">
        <v>3312</v>
      </c>
      <c r="U130" s="292">
        <v>4916</v>
      </c>
      <c r="V130" s="302">
        <v>8139</v>
      </c>
      <c r="W130" s="302">
        <v>3452</v>
      </c>
      <c r="X130" s="302">
        <v>4687</v>
      </c>
      <c r="Z130" s="302" t="s">
        <v>36</v>
      </c>
    </row>
    <row r="131" spans="1:26" x14ac:dyDescent="0.2">
      <c r="A131" s="299" t="s">
        <v>973</v>
      </c>
      <c r="B131" s="305" t="s">
        <v>36</v>
      </c>
      <c r="C131" s="309" t="s">
        <v>91</v>
      </c>
      <c r="D131" s="309">
        <v>2463</v>
      </c>
      <c r="E131" s="309">
        <v>620</v>
      </c>
      <c r="F131" s="309">
        <v>1843</v>
      </c>
      <c r="G131" s="309">
        <v>3120</v>
      </c>
      <c r="H131" s="309">
        <v>695</v>
      </c>
      <c r="I131" s="309">
        <v>2425</v>
      </c>
      <c r="J131" s="309">
        <v>3464</v>
      </c>
      <c r="K131" s="309">
        <v>780</v>
      </c>
      <c r="L131" s="309">
        <v>2684</v>
      </c>
      <c r="M131" s="309">
        <v>4774</v>
      </c>
      <c r="N131" s="309">
        <v>1109</v>
      </c>
      <c r="O131" s="309">
        <v>3665</v>
      </c>
      <c r="P131" s="302">
        <v>6454</v>
      </c>
      <c r="Q131" s="302">
        <v>1696</v>
      </c>
      <c r="R131" s="302">
        <v>4758</v>
      </c>
      <c r="S131" s="292">
        <v>7815</v>
      </c>
      <c r="T131" s="302">
        <v>2536</v>
      </c>
      <c r="U131" s="302">
        <v>5279</v>
      </c>
      <c r="V131" s="302">
        <v>9017</v>
      </c>
      <c r="W131" s="302">
        <v>3310</v>
      </c>
      <c r="X131" s="302">
        <v>5707</v>
      </c>
      <c r="Z131" s="302" t="s">
        <v>36</v>
      </c>
    </row>
    <row r="132" spans="1:26" x14ac:dyDescent="0.2">
      <c r="A132" s="299" t="s">
        <v>974</v>
      </c>
      <c r="B132" s="305" t="s">
        <v>36</v>
      </c>
      <c r="C132" s="309" t="s">
        <v>92</v>
      </c>
      <c r="D132" s="309">
        <v>139632</v>
      </c>
      <c r="E132" s="309">
        <v>61795</v>
      </c>
      <c r="F132" s="309">
        <v>77837</v>
      </c>
      <c r="G132" s="309">
        <v>144340</v>
      </c>
      <c r="H132" s="309">
        <v>65575</v>
      </c>
      <c r="I132" s="309">
        <v>78765</v>
      </c>
      <c r="J132" s="309">
        <v>145256</v>
      </c>
      <c r="K132" s="309">
        <v>67349</v>
      </c>
      <c r="L132" s="309">
        <v>77907</v>
      </c>
      <c r="M132" s="309">
        <v>152729</v>
      </c>
      <c r="N132" s="309">
        <v>70283</v>
      </c>
      <c r="O132" s="309">
        <v>82446</v>
      </c>
      <c r="P132" s="302">
        <v>167446</v>
      </c>
      <c r="Q132" s="302">
        <v>77991</v>
      </c>
      <c r="R132" s="302">
        <v>89455</v>
      </c>
      <c r="S132" s="292" t="s">
        <v>604</v>
      </c>
      <c r="T132" s="292" t="s">
        <v>604</v>
      </c>
      <c r="U132" s="292" t="s">
        <v>604</v>
      </c>
      <c r="V132" s="292" t="s">
        <v>604</v>
      </c>
      <c r="W132" s="292" t="s">
        <v>604</v>
      </c>
      <c r="X132" s="292" t="s">
        <v>604</v>
      </c>
      <c r="Z132" s="302" t="s">
        <v>36</v>
      </c>
    </row>
    <row r="133" spans="1:26" x14ac:dyDescent="0.2">
      <c r="A133" s="299" t="s">
        <v>975</v>
      </c>
      <c r="B133" s="305" t="s">
        <v>36</v>
      </c>
      <c r="C133" s="312" t="s">
        <v>93</v>
      </c>
      <c r="D133" s="312">
        <v>68108</v>
      </c>
      <c r="E133" s="312">
        <v>25142</v>
      </c>
      <c r="F133" s="312">
        <v>42966</v>
      </c>
      <c r="G133" s="312">
        <v>71695</v>
      </c>
      <c r="H133" s="312">
        <v>28265</v>
      </c>
      <c r="I133" s="312">
        <v>43405</v>
      </c>
      <c r="J133" s="312">
        <v>85008</v>
      </c>
      <c r="K133" s="312">
        <v>36562</v>
      </c>
      <c r="L133" s="312">
        <v>48446</v>
      </c>
      <c r="M133" s="312">
        <v>100086</v>
      </c>
      <c r="N133" s="312">
        <v>43389</v>
      </c>
      <c r="O133" s="312">
        <v>56697</v>
      </c>
      <c r="P133" s="302">
        <v>108575</v>
      </c>
      <c r="Q133" s="302">
        <v>48044</v>
      </c>
      <c r="R133" s="302">
        <v>60531</v>
      </c>
      <c r="S133" s="292">
        <v>121368</v>
      </c>
      <c r="T133" s="292">
        <v>54511</v>
      </c>
      <c r="U133" s="292">
        <v>66857</v>
      </c>
      <c r="V133" s="302">
        <v>133047</v>
      </c>
      <c r="W133" s="302">
        <v>59345</v>
      </c>
      <c r="X133" s="302">
        <v>73702</v>
      </c>
      <c r="Z133" s="302" t="s">
        <v>36</v>
      </c>
    </row>
    <row r="134" spans="1:26" x14ac:dyDescent="0.2">
      <c r="A134" s="299" t="s">
        <v>976</v>
      </c>
      <c r="B134" s="305" t="s">
        <v>36</v>
      </c>
      <c r="C134" s="169" t="s">
        <v>94</v>
      </c>
      <c r="D134" s="309">
        <v>154808</v>
      </c>
      <c r="E134" s="309">
        <v>76822</v>
      </c>
      <c r="F134" s="309">
        <v>77986</v>
      </c>
      <c r="G134" s="309">
        <v>161040</v>
      </c>
      <c r="H134" s="309">
        <v>80050</v>
      </c>
      <c r="I134" s="309">
        <v>80990</v>
      </c>
      <c r="J134" s="309">
        <v>149270</v>
      </c>
      <c r="K134" s="309">
        <v>74336</v>
      </c>
      <c r="L134" s="309">
        <v>74934</v>
      </c>
      <c r="M134" s="309">
        <v>137880</v>
      </c>
      <c r="N134" s="309">
        <v>68556</v>
      </c>
      <c r="O134" s="309">
        <v>69324</v>
      </c>
      <c r="P134" s="302">
        <v>128078</v>
      </c>
      <c r="Q134" s="302">
        <v>63790</v>
      </c>
      <c r="R134" s="302">
        <v>64288</v>
      </c>
      <c r="S134" s="292">
        <v>127438</v>
      </c>
      <c r="T134" s="292">
        <v>63155</v>
      </c>
      <c r="U134" s="292">
        <v>64283</v>
      </c>
      <c r="V134" s="302">
        <v>132041</v>
      </c>
      <c r="W134" s="302">
        <v>65508</v>
      </c>
      <c r="X134" s="302">
        <v>66533</v>
      </c>
      <c r="Z134" s="302" t="s">
        <v>36</v>
      </c>
    </row>
    <row r="135" spans="1:26" x14ac:dyDescent="0.2">
      <c r="A135" s="299" t="s">
        <v>977</v>
      </c>
      <c r="B135" s="305" t="s">
        <v>37</v>
      </c>
      <c r="C135" s="309" t="s">
        <v>73</v>
      </c>
      <c r="D135" s="309">
        <v>245707</v>
      </c>
      <c r="E135" s="309">
        <v>113693</v>
      </c>
      <c r="F135" s="309">
        <v>132014</v>
      </c>
      <c r="G135" s="309">
        <v>206735</v>
      </c>
      <c r="H135" s="309">
        <v>96540</v>
      </c>
      <c r="I135" s="309">
        <v>110195</v>
      </c>
      <c r="J135" s="309">
        <v>161098</v>
      </c>
      <c r="K135" s="309">
        <v>75310</v>
      </c>
      <c r="L135" s="309">
        <v>85788</v>
      </c>
      <c r="M135" s="309">
        <v>170444</v>
      </c>
      <c r="N135" s="309">
        <v>80190</v>
      </c>
      <c r="O135" s="309">
        <v>90254</v>
      </c>
      <c r="P135" s="302">
        <v>198022</v>
      </c>
      <c r="Q135" s="302">
        <v>95401</v>
      </c>
      <c r="R135" s="302">
        <v>102621</v>
      </c>
      <c r="S135" s="292">
        <v>220338</v>
      </c>
      <c r="T135" s="292">
        <v>107885</v>
      </c>
      <c r="U135" s="292">
        <v>112453</v>
      </c>
      <c r="V135" s="302">
        <v>210135</v>
      </c>
      <c r="W135" s="302">
        <v>99485</v>
      </c>
      <c r="X135" s="302">
        <v>110651</v>
      </c>
      <c r="Z135" s="302" t="s">
        <v>37</v>
      </c>
    </row>
    <row r="136" spans="1:26" x14ac:dyDescent="0.2">
      <c r="A136" s="299" t="s">
        <v>978</v>
      </c>
      <c r="B136" s="305" t="s">
        <v>37</v>
      </c>
      <c r="C136" s="309" t="s">
        <v>74</v>
      </c>
      <c r="D136" s="309">
        <v>15176</v>
      </c>
      <c r="E136" s="309">
        <v>7771</v>
      </c>
      <c r="F136" s="309">
        <v>7405</v>
      </c>
      <c r="G136" s="309">
        <v>10360</v>
      </c>
      <c r="H136" s="309">
        <v>5390</v>
      </c>
      <c r="I136" s="309">
        <v>4970</v>
      </c>
      <c r="J136" s="309">
        <v>7488</v>
      </c>
      <c r="K136" s="309">
        <v>3792</v>
      </c>
      <c r="L136" s="309">
        <v>3696</v>
      </c>
      <c r="M136" s="309">
        <v>9779</v>
      </c>
      <c r="N136" s="309">
        <v>4960</v>
      </c>
      <c r="O136" s="309">
        <v>4819</v>
      </c>
      <c r="P136" s="302">
        <v>11820</v>
      </c>
      <c r="Q136" s="302">
        <v>6018</v>
      </c>
      <c r="R136" s="302">
        <v>5802</v>
      </c>
      <c r="S136" s="292">
        <v>13168</v>
      </c>
      <c r="T136" s="292">
        <v>6834</v>
      </c>
      <c r="U136" s="292">
        <v>6334</v>
      </c>
      <c r="V136" s="302">
        <v>10032</v>
      </c>
      <c r="W136" s="302">
        <v>5092</v>
      </c>
      <c r="X136" s="302">
        <v>4939</v>
      </c>
      <c r="Z136" s="302" t="s">
        <v>37</v>
      </c>
    </row>
    <row r="137" spans="1:26" x14ac:dyDescent="0.2">
      <c r="A137" s="299" t="s">
        <v>979</v>
      </c>
      <c r="B137" s="305" t="s">
        <v>37</v>
      </c>
      <c r="C137" s="310" t="s">
        <v>75</v>
      </c>
      <c r="D137" s="309">
        <v>11578</v>
      </c>
      <c r="E137" s="309">
        <v>5805</v>
      </c>
      <c r="F137" s="309">
        <v>5773</v>
      </c>
      <c r="G137" s="309">
        <v>10565</v>
      </c>
      <c r="H137" s="309">
        <v>5385</v>
      </c>
      <c r="I137" s="309">
        <v>5180</v>
      </c>
      <c r="J137" s="309">
        <v>6373</v>
      </c>
      <c r="K137" s="309">
        <v>3318</v>
      </c>
      <c r="L137" s="309">
        <v>3055</v>
      </c>
      <c r="M137" s="309">
        <v>8627</v>
      </c>
      <c r="N137" s="309">
        <v>4414</v>
      </c>
      <c r="O137" s="309">
        <v>4213</v>
      </c>
      <c r="P137" s="302">
        <v>10232</v>
      </c>
      <c r="Q137" s="302">
        <v>5199</v>
      </c>
      <c r="R137" s="302">
        <v>5033</v>
      </c>
      <c r="S137" s="292">
        <v>10898</v>
      </c>
      <c r="T137" s="292">
        <v>5427</v>
      </c>
      <c r="U137" s="292">
        <v>5471</v>
      </c>
      <c r="V137" s="302">
        <v>9873</v>
      </c>
      <c r="W137" s="302">
        <v>4972</v>
      </c>
      <c r="X137" s="302">
        <v>4901</v>
      </c>
      <c r="Z137" s="302" t="s">
        <v>37</v>
      </c>
    </row>
    <row r="138" spans="1:26" x14ac:dyDescent="0.2">
      <c r="A138" s="299" t="s">
        <v>980</v>
      </c>
      <c r="B138" s="305" t="s">
        <v>37</v>
      </c>
      <c r="C138" s="310" t="s">
        <v>76</v>
      </c>
      <c r="D138" s="309">
        <v>12515</v>
      </c>
      <c r="E138" s="309">
        <v>6264</v>
      </c>
      <c r="F138" s="309">
        <v>6251</v>
      </c>
      <c r="G138" s="309">
        <v>9760</v>
      </c>
      <c r="H138" s="309">
        <v>5000</v>
      </c>
      <c r="I138" s="309">
        <v>4760</v>
      </c>
      <c r="J138" s="309">
        <v>7557</v>
      </c>
      <c r="K138" s="309">
        <v>3905</v>
      </c>
      <c r="L138" s="309">
        <v>3652</v>
      </c>
      <c r="M138" s="309">
        <v>7714</v>
      </c>
      <c r="N138" s="309">
        <v>3879</v>
      </c>
      <c r="O138" s="309">
        <v>3835</v>
      </c>
      <c r="P138" s="302">
        <v>9211</v>
      </c>
      <c r="Q138" s="302">
        <v>4605</v>
      </c>
      <c r="R138" s="302">
        <v>4606</v>
      </c>
      <c r="S138" s="292">
        <v>9594</v>
      </c>
      <c r="T138" s="292">
        <v>4856</v>
      </c>
      <c r="U138" s="292">
        <v>4738</v>
      </c>
      <c r="V138" s="302">
        <v>10388</v>
      </c>
      <c r="W138" s="302">
        <v>5236</v>
      </c>
      <c r="X138" s="302">
        <v>5152</v>
      </c>
      <c r="Z138" s="302" t="s">
        <v>37</v>
      </c>
    </row>
    <row r="139" spans="1:26" x14ac:dyDescent="0.2">
      <c r="A139" s="299" t="s">
        <v>981</v>
      </c>
      <c r="B139" s="305" t="s">
        <v>37</v>
      </c>
      <c r="C139" s="309" t="s">
        <v>77</v>
      </c>
      <c r="D139" s="309">
        <v>15507</v>
      </c>
      <c r="E139" s="309">
        <v>6760</v>
      </c>
      <c r="F139" s="309">
        <v>8747</v>
      </c>
      <c r="G139" s="309">
        <v>12420</v>
      </c>
      <c r="H139" s="309">
        <v>5520</v>
      </c>
      <c r="I139" s="309">
        <v>6900</v>
      </c>
      <c r="J139" s="309">
        <v>10819</v>
      </c>
      <c r="K139" s="309">
        <v>5088</v>
      </c>
      <c r="L139" s="309">
        <v>5731</v>
      </c>
      <c r="M139" s="309">
        <v>8032</v>
      </c>
      <c r="N139" s="309">
        <v>3935</v>
      </c>
      <c r="O139" s="309">
        <v>4097</v>
      </c>
      <c r="P139" s="302">
        <v>10992</v>
      </c>
      <c r="Q139" s="302">
        <v>5400</v>
      </c>
      <c r="R139" s="302">
        <v>5592</v>
      </c>
      <c r="S139" s="292">
        <v>12523</v>
      </c>
      <c r="T139" s="292">
        <v>6019</v>
      </c>
      <c r="U139" s="292">
        <v>6504</v>
      </c>
      <c r="V139" s="302">
        <v>13743</v>
      </c>
      <c r="W139" s="302">
        <v>6485</v>
      </c>
      <c r="X139" s="302">
        <v>7258</v>
      </c>
      <c r="Z139" s="302" t="s">
        <v>37</v>
      </c>
    </row>
    <row r="140" spans="1:26" x14ac:dyDescent="0.2">
      <c r="A140" s="299" t="s">
        <v>982</v>
      </c>
      <c r="B140" s="305" t="s">
        <v>37</v>
      </c>
      <c r="C140" s="309" t="s">
        <v>78</v>
      </c>
      <c r="D140" s="309">
        <v>24229</v>
      </c>
      <c r="E140" s="309">
        <v>10558</v>
      </c>
      <c r="F140" s="309">
        <v>13671</v>
      </c>
      <c r="G140" s="309">
        <v>25895</v>
      </c>
      <c r="H140" s="309">
        <v>11445</v>
      </c>
      <c r="I140" s="309">
        <v>14450</v>
      </c>
      <c r="J140" s="309">
        <v>17221</v>
      </c>
      <c r="K140" s="309">
        <v>7733</v>
      </c>
      <c r="L140" s="309">
        <v>9488</v>
      </c>
      <c r="M140" s="309">
        <v>15766</v>
      </c>
      <c r="N140" s="309">
        <v>6934</v>
      </c>
      <c r="O140" s="309">
        <v>8832</v>
      </c>
      <c r="P140" s="302">
        <v>18822</v>
      </c>
      <c r="Q140" s="302">
        <v>8281</v>
      </c>
      <c r="R140" s="302">
        <v>10541</v>
      </c>
      <c r="S140" s="292">
        <v>21863</v>
      </c>
      <c r="T140" s="292">
        <v>10286</v>
      </c>
      <c r="U140" s="292">
        <v>11577</v>
      </c>
      <c r="V140" s="302">
        <v>20165</v>
      </c>
      <c r="W140" s="302">
        <v>8919</v>
      </c>
      <c r="X140" s="302">
        <v>11247</v>
      </c>
      <c r="Z140" s="302" t="s">
        <v>37</v>
      </c>
    </row>
    <row r="141" spans="1:26" x14ac:dyDescent="0.2">
      <c r="A141" s="299" t="s">
        <v>983</v>
      </c>
      <c r="B141" s="305" t="s">
        <v>37</v>
      </c>
      <c r="C141" s="309" t="s">
        <v>79</v>
      </c>
      <c r="D141" s="309">
        <v>21804</v>
      </c>
      <c r="E141" s="309">
        <v>11117</v>
      </c>
      <c r="F141" s="309">
        <v>10687</v>
      </c>
      <c r="G141" s="309">
        <v>20140</v>
      </c>
      <c r="H141" s="309">
        <v>10000</v>
      </c>
      <c r="I141" s="309">
        <v>10140</v>
      </c>
      <c r="J141" s="309">
        <v>16138</v>
      </c>
      <c r="K141" s="309">
        <v>7828</v>
      </c>
      <c r="L141" s="309">
        <v>8310</v>
      </c>
      <c r="M141" s="309">
        <v>19937</v>
      </c>
      <c r="N141" s="309">
        <v>9296</v>
      </c>
      <c r="O141" s="309">
        <v>10641</v>
      </c>
      <c r="P141" s="302">
        <v>25998</v>
      </c>
      <c r="Q141" s="302">
        <v>12463</v>
      </c>
      <c r="R141" s="302">
        <v>13535</v>
      </c>
      <c r="S141" s="292">
        <v>25923</v>
      </c>
      <c r="T141" s="292">
        <v>12523</v>
      </c>
      <c r="U141" s="292">
        <v>13400</v>
      </c>
      <c r="V141" s="302">
        <v>22002</v>
      </c>
      <c r="W141" s="302">
        <v>10253</v>
      </c>
      <c r="X141" s="302">
        <v>11749</v>
      </c>
      <c r="Z141" s="302" t="s">
        <v>37</v>
      </c>
    </row>
    <row r="142" spans="1:26" x14ac:dyDescent="0.2">
      <c r="A142" s="299" t="s">
        <v>984</v>
      </c>
      <c r="B142" s="305" t="s">
        <v>37</v>
      </c>
      <c r="C142" s="309" t="s">
        <v>80</v>
      </c>
      <c r="D142" s="309">
        <v>18212</v>
      </c>
      <c r="E142" s="309">
        <v>9578</v>
      </c>
      <c r="F142" s="309">
        <v>8634</v>
      </c>
      <c r="G142" s="309">
        <v>14240</v>
      </c>
      <c r="H142" s="309">
        <v>7445</v>
      </c>
      <c r="I142" s="309">
        <v>6795</v>
      </c>
      <c r="J142" s="309">
        <v>14184</v>
      </c>
      <c r="K142" s="309">
        <v>6957</v>
      </c>
      <c r="L142" s="309">
        <v>7227</v>
      </c>
      <c r="M142" s="309">
        <v>16045</v>
      </c>
      <c r="N142" s="309">
        <v>7744</v>
      </c>
      <c r="O142" s="309">
        <v>8301</v>
      </c>
      <c r="P142" s="302">
        <v>22341</v>
      </c>
      <c r="Q142" s="302">
        <v>11189</v>
      </c>
      <c r="R142" s="302">
        <v>11152</v>
      </c>
      <c r="S142" s="292">
        <v>24427</v>
      </c>
      <c r="T142" s="292">
        <v>12331</v>
      </c>
      <c r="U142" s="292">
        <v>12096</v>
      </c>
      <c r="V142" s="302">
        <v>20541</v>
      </c>
      <c r="W142" s="302">
        <v>9779</v>
      </c>
      <c r="X142" s="302">
        <v>10762</v>
      </c>
      <c r="Z142" s="302" t="s">
        <v>37</v>
      </c>
    </row>
    <row r="143" spans="1:26" x14ac:dyDescent="0.2">
      <c r="A143" s="299" t="s">
        <v>985</v>
      </c>
      <c r="B143" s="305" t="s">
        <v>37</v>
      </c>
      <c r="C143" s="309" t="s">
        <v>81</v>
      </c>
      <c r="D143" s="309">
        <v>17539</v>
      </c>
      <c r="E143" s="309">
        <v>8866</v>
      </c>
      <c r="F143" s="309">
        <v>8673</v>
      </c>
      <c r="G143" s="309">
        <v>11965</v>
      </c>
      <c r="H143" s="309">
        <v>6195</v>
      </c>
      <c r="I143" s="309">
        <v>5770</v>
      </c>
      <c r="J143" s="309">
        <v>10229</v>
      </c>
      <c r="K143" s="309">
        <v>5031</v>
      </c>
      <c r="L143" s="309">
        <v>5198</v>
      </c>
      <c r="M143" s="309">
        <v>12377</v>
      </c>
      <c r="N143" s="309">
        <v>6009</v>
      </c>
      <c r="O143" s="309">
        <v>6368</v>
      </c>
      <c r="P143" s="302">
        <v>17368</v>
      </c>
      <c r="Q143" s="302">
        <v>8656</v>
      </c>
      <c r="R143" s="302">
        <v>8712</v>
      </c>
      <c r="S143" s="292">
        <v>19169</v>
      </c>
      <c r="T143" s="292">
        <v>9531</v>
      </c>
      <c r="U143" s="292">
        <v>9638</v>
      </c>
      <c r="V143" s="302">
        <v>16548</v>
      </c>
      <c r="W143" s="302">
        <v>7921</v>
      </c>
      <c r="X143" s="302">
        <v>8627</v>
      </c>
      <c r="Z143" s="302" t="s">
        <v>37</v>
      </c>
    </row>
    <row r="144" spans="1:26" x14ac:dyDescent="0.2">
      <c r="A144" s="299" t="s">
        <v>986</v>
      </c>
      <c r="B144" s="305" t="s">
        <v>37</v>
      </c>
      <c r="C144" s="309" t="s">
        <v>82</v>
      </c>
      <c r="D144" s="309">
        <v>16072</v>
      </c>
      <c r="E144" s="309">
        <v>7726</v>
      </c>
      <c r="F144" s="309">
        <v>8346</v>
      </c>
      <c r="G144" s="309">
        <v>12320</v>
      </c>
      <c r="H144" s="309">
        <v>6310</v>
      </c>
      <c r="I144" s="309">
        <v>6010</v>
      </c>
      <c r="J144" s="309">
        <v>8826</v>
      </c>
      <c r="K144" s="309">
        <v>4379</v>
      </c>
      <c r="L144" s="309">
        <v>4447</v>
      </c>
      <c r="M144" s="309">
        <v>12110</v>
      </c>
      <c r="N144" s="309">
        <v>5886</v>
      </c>
      <c r="O144" s="309">
        <v>6224</v>
      </c>
      <c r="P144" s="302">
        <v>13438</v>
      </c>
      <c r="Q144" s="302">
        <v>6784</v>
      </c>
      <c r="R144" s="302">
        <v>6654</v>
      </c>
      <c r="S144" s="292">
        <v>15977</v>
      </c>
      <c r="T144" s="292">
        <v>8105</v>
      </c>
      <c r="U144" s="292">
        <v>7872</v>
      </c>
      <c r="V144" s="302">
        <v>14500</v>
      </c>
      <c r="W144" s="302">
        <v>6951</v>
      </c>
      <c r="X144" s="302">
        <v>7549</v>
      </c>
      <c r="Z144" s="302" t="s">
        <v>37</v>
      </c>
    </row>
    <row r="145" spans="1:26" x14ac:dyDescent="0.2">
      <c r="A145" s="299" t="s">
        <v>987</v>
      </c>
      <c r="B145" s="305" t="s">
        <v>37</v>
      </c>
      <c r="C145" s="309" t="s">
        <v>83</v>
      </c>
      <c r="D145" s="309">
        <v>17521</v>
      </c>
      <c r="E145" s="309">
        <v>8298</v>
      </c>
      <c r="F145" s="309">
        <v>9223</v>
      </c>
      <c r="G145" s="309">
        <v>12435</v>
      </c>
      <c r="H145" s="309">
        <v>6115</v>
      </c>
      <c r="I145" s="309">
        <v>6320</v>
      </c>
      <c r="J145" s="309">
        <v>8459</v>
      </c>
      <c r="K145" s="309">
        <v>4185</v>
      </c>
      <c r="L145" s="309">
        <v>4274</v>
      </c>
      <c r="M145" s="309">
        <v>9935</v>
      </c>
      <c r="N145" s="309">
        <v>4908</v>
      </c>
      <c r="O145" s="309">
        <v>5027</v>
      </c>
      <c r="P145" s="302">
        <v>10410</v>
      </c>
      <c r="Q145" s="302">
        <v>5039</v>
      </c>
      <c r="R145" s="302">
        <v>5371</v>
      </c>
      <c r="S145" s="292">
        <v>13244</v>
      </c>
      <c r="T145" s="292">
        <v>6668</v>
      </c>
      <c r="U145" s="292">
        <v>6576</v>
      </c>
      <c r="V145" s="302">
        <v>13360</v>
      </c>
      <c r="W145" s="302">
        <v>6427</v>
      </c>
      <c r="X145" s="302">
        <v>6933</v>
      </c>
      <c r="Z145" s="302" t="s">
        <v>37</v>
      </c>
    </row>
    <row r="146" spans="1:26" x14ac:dyDescent="0.2">
      <c r="A146" s="299" t="s">
        <v>988</v>
      </c>
      <c r="B146" s="305" t="s">
        <v>37</v>
      </c>
      <c r="C146" s="309" t="s">
        <v>84</v>
      </c>
      <c r="D146" s="309">
        <v>17595</v>
      </c>
      <c r="E146" s="309">
        <v>8170</v>
      </c>
      <c r="F146" s="309">
        <v>9425</v>
      </c>
      <c r="G146" s="309">
        <v>12235</v>
      </c>
      <c r="H146" s="309">
        <v>5755</v>
      </c>
      <c r="I146" s="309">
        <v>6475</v>
      </c>
      <c r="J146" s="309">
        <v>8998</v>
      </c>
      <c r="K146" s="309">
        <v>4515</v>
      </c>
      <c r="L146" s="309">
        <v>4483</v>
      </c>
      <c r="M146" s="309">
        <v>8746</v>
      </c>
      <c r="N146" s="309">
        <v>4339</v>
      </c>
      <c r="O146" s="309">
        <v>4407</v>
      </c>
      <c r="P146" s="302">
        <v>10798</v>
      </c>
      <c r="Q146" s="302">
        <v>5284</v>
      </c>
      <c r="R146" s="302">
        <v>5514</v>
      </c>
      <c r="S146" s="292">
        <v>10958</v>
      </c>
      <c r="T146" s="292">
        <v>5672</v>
      </c>
      <c r="U146" s="292">
        <v>5286</v>
      </c>
      <c r="V146" s="302">
        <v>13267</v>
      </c>
      <c r="W146" s="302">
        <v>6386</v>
      </c>
      <c r="X146" s="302">
        <v>6883</v>
      </c>
      <c r="Z146" s="302" t="s">
        <v>37</v>
      </c>
    </row>
    <row r="147" spans="1:26" x14ac:dyDescent="0.2">
      <c r="A147" s="299" t="s">
        <v>989</v>
      </c>
      <c r="B147" s="305" t="s">
        <v>37</v>
      </c>
      <c r="C147" s="309" t="s">
        <v>85</v>
      </c>
      <c r="D147" s="309">
        <v>15751</v>
      </c>
      <c r="E147" s="309">
        <v>7252</v>
      </c>
      <c r="F147" s="309">
        <v>8499</v>
      </c>
      <c r="G147" s="309">
        <v>13375</v>
      </c>
      <c r="H147" s="309">
        <v>6180</v>
      </c>
      <c r="I147" s="309">
        <v>7190</v>
      </c>
      <c r="J147" s="309">
        <v>9376</v>
      </c>
      <c r="K147" s="309">
        <v>4574</v>
      </c>
      <c r="L147" s="309">
        <v>4802</v>
      </c>
      <c r="M147" s="309">
        <v>7896</v>
      </c>
      <c r="N147" s="309">
        <v>3969</v>
      </c>
      <c r="O147" s="309">
        <v>3927</v>
      </c>
      <c r="P147" s="302">
        <v>8515</v>
      </c>
      <c r="Q147" s="302">
        <v>4041</v>
      </c>
      <c r="R147" s="302">
        <v>4474</v>
      </c>
      <c r="S147" s="292">
        <v>9362</v>
      </c>
      <c r="T147" s="292">
        <v>4723</v>
      </c>
      <c r="U147" s="292">
        <v>4639</v>
      </c>
      <c r="V147" s="302">
        <v>11746</v>
      </c>
      <c r="W147" s="302">
        <v>5722</v>
      </c>
      <c r="X147" s="302">
        <v>6024</v>
      </c>
      <c r="Z147" s="302" t="s">
        <v>37</v>
      </c>
    </row>
    <row r="148" spans="1:26" x14ac:dyDescent="0.2">
      <c r="A148" s="299" t="s">
        <v>990</v>
      </c>
      <c r="B148" s="305" t="s">
        <v>37</v>
      </c>
      <c r="C148" s="309" t="s">
        <v>86</v>
      </c>
      <c r="D148" s="309">
        <v>13249</v>
      </c>
      <c r="E148" s="309">
        <v>5609</v>
      </c>
      <c r="F148" s="309">
        <v>7640</v>
      </c>
      <c r="G148" s="309">
        <v>12905</v>
      </c>
      <c r="H148" s="309">
        <v>5970</v>
      </c>
      <c r="I148" s="309">
        <v>6930</v>
      </c>
      <c r="J148" s="309">
        <v>8657</v>
      </c>
      <c r="K148" s="309">
        <v>3974</v>
      </c>
      <c r="L148" s="309">
        <v>4683</v>
      </c>
      <c r="M148" s="309">
        <v>7796</v>
      </c>
      <c r="N148" s="309">
        <v>3929</v>
      </c>
      <c r="O148" s="309">
        <v>3867</v>
      </c>
      <c r="P148" s="302">
        <v>6860</v>
      </c>
      <c r="Q148" s="302">
        <v>3325</v>
      </c>
      <c r="R148" s="302">
        <v>3535</v>
      </c>
      <c r="S148" s="292">
        <v>9255</v>
      </c>
      <c r="T148" s="292">
        <v>4407</v>
      </c>
      <c r="U148" s="292">
        <v>4848</v>
      </c>
      <c r="V148" s="302">
        <v>9141</v>
      </c>
      <c r="W148" s="302">
        <v>4472</v>
      </c>
      <c r="X148" s="302">
        <v>4669</v>
      </c>
      <c r="Z148" s="302" t="s">
        <v>37</v>
      </c>
    </row>
    <row r="149" spans="1:26" x14ac:dyDescent="0.2">
      <c r="A149" s="299" t="s">
        <v>991</v>
      </c>
      <c r="B149" s="305" t="s">
        <v>37</v>
      </c>
      <c r="C149" s="309" t="s">
        <v>87</v>
      </c>
      <c r="D149" s="309">
        <v>10317</v>
      </c>
      <c r="E149" s="309">
        <v>3891</v>
      </c>
      <c r="F149" s="309">
        <v>6426</v>
      </c>
      <c r="G149" s="309">
        <v>10220</v>
      </c>
      <c r="H149" s="309">
        <v>4315</v>
      </c>
      <c r="I149" s="309">
        <v>5910</v>
      </c>
      <c r="J149" s="309">
        <v>8581</v>
      </c>
      <c r="K149" s="309">
        <v>3837</v>
      </c>
      <c r="L149" s="309">
        <v>4744</v>
      </c>
      <c r="M149" s="309">
        <v>7351</v>
      </c>
      <c r="N149" s="309">
        <v>3436</v>
      </c>
      <c r="O149" s="309">
        <v>3915</v>
      </c>
      <c r="P149" s="302">
        <v>5811</v>
      </c>
      <c r="Q149" s="302">
        <v>2774</v>
      </c>
      <c r="R149" s="302">
        <v>3037</v>
      </c>
      <c r="S149" s="292">
        <v>7306</v>
      </c>
      <c r="T149" s="292">
        <v>3409</v>
      </c>
      <c r="U149" s="292">
        <v>3897</v>
      </c>
      <c r="V149" s="302">
        <v>7123</v>
      </c>
      <c r="W149" s="302">
        <v>3303</v>
      </c>
      <c r="X149" s="302">
        <v>3820</v>
      </c>
      <c r="Z149" s="302" t="s">
        <v>37</v>
      </c>
    </row>
    <row r="150" spans="1:26" x14ac:dyDescent="0.2">
      <c r="A150" s="299" t="s">
        <v>992</v>
      </c>
      <c r="B150" s="305" t="s">
        <v>37</v>
      </c>
      <c r="C150" s="309" t="s">
        <v>88</v>
      </c>
      <c r="D150" s="309">
        <v>8198</v>
      </c>
      <c r="E150" s="309">
        <v>2874</v>
      </c>
      <c r="F150" s="309">
        <v>5324</v>
      </c>
      <c r="G150" s="309">
        <v>7555</v>
      </c>
      <c r="H150" s="309">
        <v>2635</v>
      </c>
      <c r="I150" s="309">
        <v>4920</v>
      </c>
      <c r="J150" s="309">
        <v>7511</v>
      </c>
      <c r="K150" s="309">
        <v>3055</v>
      </c>
      <c r="L150" s="309">
        <v>4456</v>
      </c>
      <c r="M150" s="309">
        <v>6189</v>
      </c>
      <c r="N150" s="309">
        <v>2570</v>
      </c>
      <c r="O150" s="309">
        <v>3619</v>
      </c>
      <c r="P150" s="302">
        <v>5417</v>
      </c>
      <c r="Q150" s="302">
        <v>2508</v>
      </c>
      <c r="R150" s="302">
        <v>2909</v>
      </c>
      <c r="S150" s="292">
        <v>5631</v>
      </c>
      <c r="T150" s="292">
        <v>2615</v>
      </c>
      <c r="U150" s="292">
        <v>3016</v>
      </c>
      <c r="V150" s="302">
        <v>6543</v>
      </c>
      <c r="W150" s="302">
        <v>2958</v>
      </c>
      <c r="X150" s="302">
        <v>3585</v>
      </c>
      <c r="Z150" s="302" t="s">
        <v>37</v>
      </c>
    </row>
    <row r="151" spans="1:26" x14ac:dyDescent="0.2">
      <c r="A151" s="299" t="s">
        <v>993</v>
      </c>
      <c r="B151" s="305" t="s">
        <v>37</v>
      </c>
      <c r="C151" s="309" t="s">
        <v>89</v>
      </c>
      <c r="D151" s="309">
        <v>5627</v>
      </c>
      <c r="E151" s="309">
        <v>1775</v>
      </c>
      <c r="F151" s="309">
        <v>3852</v>
      </c>
      <c r="G151" s="309">
        <v>5050</v>
      </c>
      <c r="H151" s="309">
        <v>1550</v>
      </c>
      <c r="I151" s="309">
        <v>3500</v>
      </c>
      <c r="J151" s="309">
        <v>5284</v>
      </c>
      <c r="K151" s="309">
        <v>1871</v>
      </c>
      <c r="L151" s="309">
        <v>3413</v>
      </c>
      <c r="M151" s="309">
        <v>5445</v>
      </c>
      <c r="N151" s="309">
        <v>2057</v>
      </c>
      <c r="O151" s="309">
        <v>3388</v>
      </c>
      <c r="P151" s="302">
        <v>4461</v>
      </c>
      <c r="Q151" s="302">
        <v>1903</v>
      </c>
      <c r="R151" s="302">
        <v>2558</v>
      </c>
      <c r="S151" s="292">
        <v>4442</v>
      </c>
      <c r="T151" s="292">
        <v>1982</v>
      </c>
      <c r="U151" s="292">
        <v>2460</v>
      </c>
      <c r="V151" s="302">
        <v>4830</v>
      </c>
      <c r="W151" s="302">
        <v>2123</v>
      </c>
      <c r="X151" s="302">
        <v>2706</v>
      </c>
      <c r="Z151" s="302" t="s">
        <v>37</v>
      </c>
    </row>
    <row r="152" spans="1:26" x14ac:dyDescent="0.2">
      <c r="A152" s="299" t="s">
        <v>994</v>
      </c>
      <c r="B152" s="305" t="s">
        <v>37</v>
      </c>
      <c r="C152" s="309" t="s">
        <v>90</v>
      </c>
      <c r="D152" s="309">
        <v>3212</v>
      </c>
      <c r="E152" s="309">
        <v>962</v>
      </c>
      <c r="F152" s="309">
        <v>2250</v>
      </c>
      <c r="G152" s="309">
        <v>3190</v>
      </c>
      <c r="H152" s="309">
        <v>860</v>
      </c>
      <c r="I152" s="309">
        <v>2330</v>
      </c>
      <c r="J152" s="309">
        <v>3250</v>
      </c>
      <c r="K152" s="309">
        <v>824</v>
      </c>
      <c r="L152" s="309">
        <v>2426</v>
      </c>
      <c r="M152" s="309">
        <v>3961</v>
      </c>
      <c r="N152" s="309">
        <v>1293</v>
      </c>
      <c r="O152" s="309">
        <v>2668</v>
      </c>
      <c r="P152" s="302">
        <v>2843</v>
      </c>
      <c r="Q152" s="302">
        <v>1109</v>
      </c>
      <c r="R152" s="302">
        <v>1734</v>
      </c>
      <c r="S152" s="292">
        <v>3455</v>
      </c>
      <c r="T152" s="292">
        <v>1454</v>
      </c>
      <c r="U152" s="292">
        <v>2001</v>
      </c>
      <c r="V152" s="302">
        <v>3270</v>
      </c>
      <c r="W152" s="302">
        <v>1352</v>
      </c>
      <c r="X152" s="302">
        <v>1918</v>
      </c>
      <c r="Z152" s="302" t="s">
        <v>37</v>
      </c>
    </row>
    <row r="153" spans="1:26" x14ac:dyDescent="0.2">
      <c r="A153" s="299" t="s">
        <v>995</v>
      </c>
      <c r="B153" s="305" t="s">
        <v>37</v>
      </c>
      <c r="C153" s="309" t="s">
        <v>91</v>
      </c>
      <c r="D153" s="309">
        <v>1605</v>
      </c>
      <c r="E153" s="309">
        <v>417</v>
      </c>
      <c r="F153" s="309">
        <v>1188</v>
      </c>
      <c r="G153" s="309">
        <v>2105</v>
      </c>
      <c r="H153" s="309">
        <v>470</v>
      </c>
      <c r="I153" s="309">
        <v>1635</v>
      </c>
      <c r="J153" s="309">
        <v>2147</v>
      </c>
      <c r="K153" s="309">
        <v>444</v>
      </c>
      <c r="L153" s="309">
        <v>1703</v>
      </c>
      <c r="M153" s="309">
        <v>2738</v>
      </c>
      <c r="N153" s="309">
        <v>632</v>
      </c>
      <c r="O153" s="309">
        <v>2106</v>
      </c>
      <c r="P153" s="302">
        <v>2685</v>
      </c>
      <c r="Q153" s="302">
        <v>823</v>
      </c>
      <c r="R153" s="302">
        <v>1862</v>
      </c>
      <c r="S153" s="292">
        <v>3143</v>
      </c>
      <c r="T153" s="302">
        <v>1043</v>
      </c>
      <c r="U153" s="302">
        <v>2100</v>
      </c>
      <c r="V153" s="302">
        <v>3063</v>
      </c>
      <c r="W153" s="302">
        <v>1134</v>
      </c>
      <c r="X153" s="302">
        <v>1929</v>
      </c>
      <c r="Z153" s="302" t="s">
        <v>37</v>
      </c>
    </row>
    <row r="154" spans="1:26" x14ac:dyDescent="0.2">
      <c r="A154" s="299" t="s">
        <v>996</v>
      </c>
      <c r="B154" s="305" t="s">
        <v>37</v>
      </c>
      <c r="C154" s="309" t="s">
        <v>92</v>
      </c>
      <c r="D154" s="309">
        <v>138254</v>
      </c>
      <c r="E154" s="309">
        <v>59346</v>
      </c>
      <c r="F154" s="309">
        <v>78908</v>
      </c>
      <c r="G154" s="309">
        <v>121600</v>
      </c>
      <c r="H154" s="309">
        <v>53495</v>
      </c>
      <c r="I154" s="309">
        <v>68105</v>
      </c>
      <c r="J154" s="309">
        <v>101142</v>
      </c>
      <c r="K154" s="309">
        <v>45369</v>
      </c>
      <c r="L154" s="309">
        <v>55773</v>
      </c>
      <c r="M154" s="309">
        <v>114563</v>
      </c>
      <c r="N154" s="309">
        <v>52579</v>
      </c>
      <c r="O154" s="309">
        <v>61984</v>
      </c>
      <c r="P154" s="302">
        <v>144866</v>
      </c>
      <c r="Q154" s="302">
        <v>69494</v>
      </c>
      <c r="R154" s="302">
        <v>75372</v>
      </c>
      <c r="S154" s="292" t="s">
        <v>604</v>
      </c>
      <c r="T154" s="292" t="s">
        <v>604</v>
      </c>
      <c r="U154" s="292" t="s">
        <v>604</v>
      </c>
      <c r="V154" s="292" t="s">
        <v>604</v>
      </c>
      <c r="W154" s="292" t="s">
        <v>604</v>
      </c>
      <c r="X154" s="292" t="s">
        <v>604</v>
      </c>
      <c r="Z154" s="302" t="s">
        <v>37</v>
      </c>
    </row>
    <row r="155" spans="1:26" x14ac:dyDescent="0.2">
      <c r="A155" s="299" t="s">
        <v>997</v>
      </c>
      <c r="B155" s="305" t="s">
        <v>37</v>
      </c>
      <c r="C155" s="312" t="s">
        <v>93</v>
      </c>
      <c r="D155" s="312">
        <v>96594</v>
      </c>
      <c r="E155" s="312">
        <v>38315</v>
      </c>
      <c r="F155" s="312">
        <v>58279</v>
      </c>
      <c r="G155" s="312">
        <v>89050</v>
      </c>
      <c r="H155" s="312">
        <v>36780</v>
      </c>
      <c r="I155" s="312">
        <v>52285</v>
      </c>
      <c r="J155" s="312">
        <v>77942</v>
      </c>
      <c r="K155" s="312">
        <v>33432</v>
      </c>
      <c r="L155" s="312">
        <v>44510</v>
      </c>
      <c r="M155" s="312">
        <v>87024</v>
      </c>
      <c r="N155" s="312">
        <v>38586</v>
      </c>
      <c r="O155" s="312">
        <v>48438</v>
      </c>
      <c r="P155" s="302">
        <v>112000</v>
      </c>
      <c r="Q155" s="302">
        <v>52833</v>
      </c>
      <c r="R155" s="302">
        <v>59167</v>
      </c>
      <c r="S155" s="292">
        <v>123352</v>
      </c>
      <c r="T155" s="292">
        <v>58918</v>
      </c>
      <c r="U155" s="292">
        <v>64434</v>
      </c>
      <c r="V155" s="302">
        <v>118277</v>
      </c>
      <c r="W155" s="302">
        <v>53318</v>
      </c>
      <c r="X155" s="302">
        <v>64959</v>
      </c>
      <c r="Z155" s="302" t="s">
        <v>37</v>
      </c>
    </row>
    <row r="156" spans="1:26" x14ac:dyDescent="0.2">
      <c r="A156" s="299" t="s">
        <v>998</v>
      </c>
      <c r="B156" s="305" t="s">
        <v>37</v>
      </c>
      <c r="C156" s="169" t="s">
        <v>94</v>
      </c>
      <c r="D156" s="309">
        <v>107453</v>
      </c>
      <c r="E156" s="309">
        <v>54347</v>
      </c>
      <c r="F156" s="309">
        <v>53106</v>
      </c>
      <c r="G156" s="309">
        <v>85135</v>
      </c>
      <c r="H156" s="309">
        <v>43050</v>
      </c>
      <c r="I156" s="309">
        <v>42085</v>
      </c>
      <c r="J156" s="309">
        <v>59956</v>
      </c>
      <c r="K156" s="309">
        <v>29941</v>
      </c>
      <c r="L156" s="309">
        <v>30015</v>
      </c>
      <c r="M156" s="309">
        <v>55881</v>
      </c>
      <c r="N156" s="309">
        <v>27611</v>
      </c>
      <c r="O156" s="309">
        <v>28270</v>
      </c>
      <c r="P156" s="302">
        <v>53152</v>
      </c>
      <c r="Q156" s="302">
        <v>25902</v>
      </c>
      <c r="R156" s="302">
        <v>27250</v>
      </c>
      <c r="S156" s="292">
        <v>61521</v>
      </c>
      <c r="T156" s="292">
        <v>30917</v>
      </c>
      <c r="U156" s="292">
        <v>30604</v>
      </c>
      <c r="V156" s="302">
        <v>59631</v>
      </c>
      <c r="W156" s="302">
        <v>29849</v>
      </c>
      <c r="X156" s="302">
        <v>29782</v>
      </c>
      <c r="Z156" s="302" t="s">
        <v>37</v>
      </c>
    </row>
    <row r="157" spans="1:26" x14ac:dyDescent="0.2">
      <c r="A157" s="299" t="s">
        <v>999</v>
      </c>
      <c r="B157" s="305" t="s">
        <v>38</v>
      </c>
      <c r="C157" s="309" t="s">
        <v>73</v>
      </c>
      <c r="D157" s="309">
        <v>327427</v>
      </c>
      <c r="E157" s="309">
        <v>153435</v>
      </c>
      <c r="F157" s="309">
        <v>173992</v>
      </c>
      <c r="G157" s="309">
        <v>333870</v>
      </c>
      <c r="H157" s="309">
        <v>159150</v>
      </c>
      <c r="I157" s="309">
        <v>174720</v>
      </c>
      <c r="J157" s="309">
        <v>316306</v>
      </c>
      <c r="K157" s="309">
        <v>152756</v>
      </c>
      <c r="L157" s="309">
        <v>163550</v>
      </c>
      <c r="M157" s="309">
        <v>313510</v>
      </c>
      <c r="N157" s="309">
        <v>150953</v>
      </c>
      <c r="O157" s="309">
        <v>162557</v>
      </c>
      <c r="P157" s="302">
        <v>330584</v>
      </c>
      <c r="Q157" s="302">
        <v>159109</v>
      </c>
      <c r="R157" s="302">
        <v>171475</v>
      </c>
      <c r="S157" s="292">
        <v>363378</v>
      </c>
      <c r="T157" s="292">
        <v>176224</v>
      </c>
      <c r="U157" s="292">
        <v>187154</v>
      </c>
      <c r="V157" s="302">
        <v>390716</v>
      </c>
      <c r="W157" s="302">
        <v>187635</v>
      </c>
      <c r="X157" s="302">
        <v>203089</v>
      </c>
      <c r="Z157" s="302" t="s">
        <v>38</v>
      </c>
    </row>
    <row r="158" spans="1:26" x14ac:dyDescent="0.2">
      <c r="A158" s="299" t="s">
        <v>1000</v>
      </c>
      <c r="B158" s="305" t="s">
        <v>38</v>
      </c>
      <c r="C158" s="309" t="s">
        <v>74</v>
      </c>
      <c r="D158" s="309">
        <v>23666</v>
      </c>
      <c r="E158" s="309">
        <v>12093</v>
      </c>
      <c r="F158" s="309">
        <v>11573</v>
      </c>
      <c r="G158" s="309">
        <v>26500</v>
      </c>
      <c r="H158" s="309">
        <v>13475</v>
      </c>
      <c r="I158" s="309">
        <v>13025</v>
      </c>
      <c r="J158" s="309">
        <v>18855</v>
      </c>
      <c r="K158" s="309">
        <v>9680</v>
      </c>
      <c r="L158" s="309">
        <v>9175</v>
      </c>
      <c r="M158" s="309">
        <v>22124</v>
      </c>
      <c r="N158" s="309">
        <v>11326</v>
      </c>
      <c r="O158" s="309">
        <v>10798</v>
      </c>
      <c r="P158" s="302">
        <v>22587</v>
      </c>
      <c r="Q158" s="302">
        <v>11490</v>
      </c>
      <c r="R158" s="302">
        <v>11097</v>
      </c>
      <c r="S158" s="292">
        <v>27972</v>
      </c>
      <c r="T158" s="292">
        <v>14182</v>
      </c>
      <c r="U158" s="292">
        <v>13790</v>
      </c>
      <c r="V158" s="302">
        <v>25171</v>
      </c>
      <c r="W158" s="302">
        <v>12670</v>
      </c>
      <c r="X158" s="302">
        <v>12501</v>
      </c>
      <c r="Z158" s="302" t="s">
        <v>38</v>
      </c>
    </row>
    <row r="159" spans="1:26" x14ac:dyDescent="0.2">
      <c r="A159" s="299" t="s">
        <v>1001</v>
      </c>
      <c r="B159" s="305" t="s">
        <v>38</v>
      </c>
      <c r="C159" s="310" t="s">
        <v>75</v>
      </c>
      <c r="D159" s="309">
        <v>21648</v>
      </c>
      <c r="E159" s="309">
        <v>10979</v>
      </c>
      <c r="F159" s="309">
        <v>10669</v>
      </c>
      <c r="G159" s="309">
        <v>28145</v>
      </c>
      <c r="H159" s="309">
        <v>14375</v>
      </c>
      <c r="I159" s="309">
        <v>13770</v>
      </c>
      <c r="J159" s="309">
        <v>19167</v>
      </c>
      <c r="K159" s="309">
        <v>9804</v>
      </c>
      <c r="L159" s="309">
        <v>9363</v>
      </c>
      <c r="M159" s="309">
        <v>19248</v>
      </c>
      <c r="N159" s="309">
        <v>9869</v>
      </c>
      <c r="O159" s="309">
        <v>9379</v>
      </c>
      <c r="P159" s="302">
        <v>23030</v>
      </c>
      <c r="Q159" s="302">
        <v>11906</v>
      </c>
      <c r="R159" s="302">
        <v>11124</v>
      </c>
      <c r="S159" s="292">
        <v>23096</v>
      </c>
      <c r="T159" s="292">
        <v>11637</v>
      </c>
      <c r="U159" s="292">
        <v>11459</v>
      </c>
      <c r="V159" s="302">
        <v>24992</v>
      </c>
      <c r="W159" s="302">
        <v>12653</v>
      </c>
      <c r="X159" s="302">
        <v>12339</v>
      </c>
      <c r="Z159" s="302" t="s">
        <v>38</v>
      </c>
    </row>
    <row r="160" spans="1:26" x14ac:dyDescent="0.2">
      <c r="A160" s="299" t="s">
        <v>1002</v>
      </c>
      <c r="B160" s="305" t="s">
        <v>38</v>
      </c>
      <c r="C160" s="310" t="s">
        <v>76</v>
      </c>
      <c r="D160" s="309">
        <v>26355</v>
      </c>
      <c r="E160" s="309">
        <v>13449</v>
      </c>
      <c r="F160" s="309">
        <v>12906</v>
      </c>
      <c r="G160" s="309">
        <v>24430</v>
      </c>
      <c r="H160" s="309">
        <v>12385</v>
      </c>
      <c r="I160" s="309">
        <v>12050</v>
      </c>
      <c r="J160" s="309">
        <v>24200</v>
      </c>
      <c r="K160" s="309">
        <v>12285</v>
      </c>
      <c r="L160" s="309">
        <v>11915</v>
      </c>
      <c r="M160" s="309">
        <v>18005</v>
      </c>
      <c r="N160" s="309">
        <v>9214</v>
      </c>
      <c r="O160" s="309">
        <v>8791</v>
      </c>
      <c r="P160" s="302">
        <v>22624</v>
      </c>
      <c r="Q160" s="302">
        <v>11721</v>
      </c>
      <c r="R160" s="302">
        <v>10903</v>
      </c>
      <c r="S160" s="292">
        <v>23130</v>
      </c>
      <c r="T160" s="292">
        <v>11778</v>
      </c>
      <c r="U160" s="292">
        <v>11352</v>
      </c>
      <c r="V160" s="302">
        <v>25426</v>
      </c>
      <c r="W160" s="302">
        <v>12981</v>
      </c>
      <c r="X160" s="302">
        <v>12445</v>
      </c>
      <c r="Z160" s="302" t="s">
        <v>38</v>
      </c>
    </row>
    <row r="161" spans="1:26" x14ac:dyDescent="0.2">
      <c r="A161" s="299" t="s">
        <v>1003</v>
      </c>
      <c r="B161" s="305" t="s">
        <v>38</v>
      </c>
      <c r="C161" s="309" t="s">
        <v>77</v>
      </c>
      <c r="D161" s="309">
        <v>22257</v>
      </c>
      <c r="E161" s="309">
        <v>11086</v>
      </c>
      <c r="F161" s="309">
        <v>11171</v>
      </c>
      <c r="G161" s="309">
        <v>21605</v>
      </c>
      <c r="H161" s="309">
        <v>10820</v>
      </c>
      <c r="I161" s="309">
        <v>10785</v>
      </c>
      <c r="J161" s="309">
        <v>27052</v>
      </c>
      <c r="K161" s="309">
        <v>13770</v>
      </c>
      <c r="L161" s="309">
        <v>13282</v>
      </c>
      <c r="M161" s="309">
        <v>18830</v>
      </c>
      <c r="N161" s="309">
        <v>9494</v>
      </c>
      <c r="O161" s="309">
        <v>9336</v>
      </c>
      <c r="P161" s="302">
        <v>20490</v>
      </c>
      <c r="Q161" s="302">
        <v>10436</v>
      </c>
      <c r="R161" s="302">
        <v>10054</v>
      </c>
      <c r="S161" s="292">
        <v>23566</v>
      </c>
      <c r="T161" s="292">
        <v>12044</v>
      </c>
      <c r="U161" s="292">
        <v>11522</v>
      </c>
      <c r="V161" s="302">
        <v>22344</v>
      </c>
      <c r="W161" s="302">
        <v>11736</v>
      </c>
      <c r="X161" s="302">
        <v>10608</v>
      </c>
      <c r="Z161" s="302" t="s">
        <v>38</v>
      </c>
    </row>
    <row r="162" spans="1:26" x14ac:dyDescent="0.2">
      <c r="A162" s="299" t="s">
        <v>1004</v>
      </c>
      <c r="B162" s="305" t="s">
        <v>38</v>
      </c>
      <c r="C162" s="309" t="s">
        <v>78</v>
      </c>
      <c r="D162" s="309">
        <v>18778</v>
      </c>
      <c r="E162" s="309">
        <v>8904</v>
      </c>
      <c r="F162" s="309">
        <v>9874</v>
      </c>
      <c r="G162" s="309">
        <v>26205</v>
      </c>
      <c r="H162" s="309">
        <v>12740</v>
      </c>
      <c r="I162" s="309">
        <v>13470</v>
      </c>
      <c r="J162" s="309">
        <v>25047</v>
      </c>
      <c r="K162" s="309">
        <v>12413</v>
      </c>
      <c r="L162" s="309">
        <v>12634</v>
      </c>
      <c r="M162" s="309">
        <v>25633</v>
      </c>
      <c r="N162" s="309">
        <v>12236</v>
      </c>
      <c r="O162" s="309">
        <v>13397</v>
      </c>
      <c r="P162" s="302">
        <v>19413</v>
      </c>
      <c r="Q162" s="302">
        <v>9437</v>
      </c>
      <c r="R162" s="302">
        <v>9976</v>
      </c>
      <c r="S162" s="292">
        <v>23591</v>
      </c>
      <c r="T162" s="292">
        <v>11522</v>
      </c>
      <c r="U162" s="292">
        <v>12069</v>
      </c>
      <c r="V162" s="302">
        <v>21620</v>
      </c>
      <c r="W162" s="302">
        <v>10857</v>
      </c>
      <c r="X162" s="302">
        <v>10765</v>
      </c>
      <c r="Z162" s="302" t="s">
        <v>38</v>
      </c>
    </row>
    <row r="163" spans="1:26" x14ac:dyDescent="0.2">
      <c r="A163" s="299" t="s">
        <v>1005</v>
      </c>
      <c r="B163" s="305" t="s">
        <v>38</v>
      </c>
      <c r="C163" s="309" t="s">
        <v>79</v>
      </c>
      <c r="D163" s="309">
        <v>18775</v>
      </c>
      <c r="E163" s="309">
        <v>9292</v>
      </c>
      <c r="F163" s="309">
        <v>9483</v>
      </c>
      <c r="G163" s="309">
        <v>22880</v>
      </c>
      <c r="H163" s="309">
        <v>11490</v>
      </c>
      <c r="I163" s="309">
        <v>11390</v>
      </c>
      <c r="J163" s="309">
        <v>23723</v>
      </c>
      <c r="K163" s="309">
        <v>11924</v>
      </c>
      <c r="L163" s="309">
        <v>11799</v>
      </c>
      <c r="M163" s="309">
        <v>30971</v>
      </c>
      <c r="N163" s="309">
        <v>15212</v>
      </c>
      <c r="O163" s="309">
        <v>15759</v>
      </c>
      <c r="P163" s="302">
        <v>24410</v>
      </c>
      <c r="Q163" s="302">
        <v>11426</v>
      </c>
      <c r="R163" s="302">
        <v>12984</v>
      </c>
      <c r="S163" s="292">
        <v>27692</v>
      </c>
      <c r="T163" s="292">
        <v>13306</v>
      </c>
      <c r="U163" s="292">
        <v>14386</v>
      </c>
      <c r="V163" s="302">
        <v>27530</v>
      </c>
      <c r="W163" s="302">
        <v>13001</v>
      </c>
      <c r="X163" s="302">
        <v>14532</v>
      </c>
      <c r="Z163" s="302" t="s">
        <v>38</v>
      </c>
    </row>
    <row r="164" spans="1:26" x14ac:dyDescent="0.2">
      <c r="A164" s="299" t="s">
        <v>1006</v>
      </c>
      <c r="B164" s="305" t="s">
        <v>38</v>
      </c>
      <c r="C164" s="309" t="s">
        <v>80</v>
      </c>
      <c r="D164" s="309">
        <v>20488</v>
      </c>
      <c r="E164" s="309">
        <v>9946</v>
      </c>
      <c r="F164" s="309">
        <v>10542</v>
      </c>
      <c r="G164" s="309">
        <v>19905</v>
      </c>
      <c r="H164" s="309">
        <v>9900</v>
      </c>
      <c r="I164" s="309">
        <v>10005</v>
      </c>
      <c r="J164" s="309">
        <v>25426</v>
      </c>
      <c r="K164" s="309">
        <v>12723</v>
      </c>
      <c r="L164" s="309">
        <v>12703</v>
      </c>
      <c r="M164" s="309">
        <v>25520</v>
      </c>
      <c r="N164" s="309">
        <v>12645</v>
      </c>
      <c r="O164" s="309">
        <v>12875</v>
      </c>
      <c r="P164" s="302">
        <v>28193</v>
      </c>
      <c r="Q164" s="302">
        <v>13060</v>
      </c>
      <c r="R164" s="302">
        <v>15133</v>
      </c>
      <c r="S164" s="292">
        <v>28642</v>
      </c>
      <c r="T164" s="292">
        <v>13929</v>
      </c>
      <c r="U164" s="292">
        <v>14713</v>
      </c>
      <c r="V164" s="302">
        <v>31611</v>
      </c>
      <c r="W164" s="302">
        <v>14576</v>
      </c>
      <c r="X164" s="302">
        <v>17035</v>
      </c>
      <c r="Z164" s="302" t="s">
        <v>38</v>
      </c>
    </row>
    <row r="165" spans="1:26" x14ac:dyDescent="0.2">
      <c r="A165" s="299" t="s">
        <v>1007</v>
      </c>
      <c r="B165" s="305" t="s">
        <v>38</v>
      </c>
      <c r="C165" s="309" t="s">
        <v>81</v>
      </c>
      <c r="D165" s="309">
        <v>22908</v>
      </c>
      <c r="E165" s="309">
        <v>10924</v>
      </c>
      <c r="F165" s="309">
        <v>11984</v>
      </c>
      <c r="G165" s="309">
        <v>19370</v>
      </c>
      <c r="H165" s="309">
        <v>9680</v>
      </c>
      <c r="I165" s="309">
        <v>9695</v>
      </c>
      <c r="J165" s="309">
        <v>20266</v>
      </c>
      <c r="K165" s="309">
        <v>10091</v>
      </c>
      <c r="L165" s="309">
        <v>10175</v>
      </c>
      <c r="M165" s="309">
        <v>21831</v>
      </c>
      <c r="N165" s="309">
        <v>10841</v>
      </c>
      <c r="O165" s="309">
        <v>10990</v>
      </c>
      <c r="P165" s="302">
        <v>29732</v>
      </c>
      <c r="Q165" s="302">
        <v>13867</v>
      </c>
      <c r="R165" s="302">
        <v>15865</v>
      </c>
      <c r="S165" s="292">
        <v>26693</v>
      </c>
      <c r="T165" s="292">
        <v>13124</v>
      </c>
      <c r="U165" s="292">
        <v>13569</v>
      </c>
      <c r="V165" s="302">
        <v>31152</v>
      </c>
      <c r="W165" s="302">
        <v>14543</v>
      </c>
      <c r="X165" s="302">
        <v>16609</v>
      </c>
      <c r="Z165" s="302" t="s">
        <v>38</v>
      </c>
    </row>
    <row r="166" spans="1:26" x14ac:dyDescent="0.2">
      <c r="A166" s="299" t="s">
        <v>1008</v>
      </c>
      <c r="B166" s="305" t="s">
        <v>38</v>
      </c>
      <c r="C166" s="309" t="s">
        <v>82</v>
      </c>
      <c r="D166" s="309">
        <v>22373</v>
      </c>
      <c r="E166" s="309">
        <v>10620</v>
      </c>
      <c r="F166" s="309">
        <v>11753</v>
      </c>
      <c r="G166" s="309">
        <v>20580</v>
      </c>
      <c r="H166" s="309">
        <v>10040</v>
      </c>
      <c r="I166" s="309">
        <v>10540</v>
      </c>
      <c r="J166" s="309">
        <v>18414</v>
      </c>
      <c r="K166" s="309">
        <v>9024</v>
      </c>
      <c r="L166" s="309">
        <v>9390</v>
      </c>
      <c r="M166" s="309">
        <v>22979</v>
      </c>
      <c r="N166" s="309">
        <v>11304</v>
      </c>
      <c r="O166" s="309">
        <v>11675</v>
      </c>
      <c r="P166" s="302">
        <v>25165</v>
      </c>
      <c r="Q166" s="302">
        <v>12466</v>
      </c>
      <c r="R166" s="302">
        <v>12699</v>
      </c>
      <c r="S166" s="292">
        <v>27104</v>
      </c>
      <c r="T166" s="292">
        <v>12978</v>
      </c>
      <c r="U166" s="292">
        <v>14126</v>
      </c>
      <c r="V166" s="302">
        <v>28619</v>
      </c>
      <c r="W166" s="302">
        <v>13615</v>
      </c>
      <c r="X166" s="302">
        <v>15007</v>
      </c>
      <c r="Z166" s="302" t="s">
        <v>38</v>
      </c>
    </row>
    <row r="167" spans="1:26" x14ac:dyDescent="0.2">
      <c r="A167" s="299" t="s">
        <v>1009</v>
      </c>
      <c r="B167" s="305" t="s">
        <v>38</v>
      </c>
      <c r="C167" s="309" t="s">
        <v>83</v>
      </c>
      <c r="D167" s="309">
        <v>24672</v>
      </c>
      <c r="E167" s="309">
        <v>11700</v>
      </c>
      <c r="F167" s="309">
        <v>12972</v>
      </c>
      <c r="G167" s="309">
        <v>21945</v>
      </c>
      <c r="H167" s="309">
        <v>10490</v>
      </c>
      <c r="I167" s="309">
        <v>11455</v>
      </c>
      <c r="J167" s="309">
        <v>18050</v>
      </c>
      <c r="K167" s="309">
        <v>8985</v>
      </c>
      <c r="L167" s="309">
        <v>9065</v>
      </c>
      <c r="M167" s="309">
        <v>18708</v>
      </c>
      <c r="N167" s="309">
        <v>9168</v>
      </c>
      <c r="O167" s="309">
        <v>9540</v>
      </c>
      <c r="P167" s="302">
        <v>20941</v>
      </c>
      <c r="Q167" s="302">
        <v>10261</v>
      </c>
      <c r="R167" s="302">
        <v>10680</v>
      </c>
      <c r="S167" s="292">
        <v>28528</v>
      </c>
      <c r="T167" s="292">
        <v>13889</v>
      </c>
      <c r="U167" s="292">
        <v>14639</v>
      </c>
      <c r="V167" s="302">
        <v>25961</v>
      </c>
      <c r="W167" s="302">
        <v>12375</v>
      </c>
      <c r="X167" s="302">
        <v>13586</v>
      </c>
      <c r="Z167" s="302" t="s">
        <v>38</v>
      </c>
    </row>
    <row r="168" spans="1:26" x14ac:dyDescent="0.2">
      <c r="A168" s="299" t="s">
        <v>1010</v>
      </c>
      <c r="B168" s="305" t="s">
        <v>38</v>
      </c>
      <c r="C168" s="309" t="s">
        <v>84</v>
      </c>
      <c r="D168" s="309">
        <v>24888</v>
      </c>
      <c r="E168" s="309">
        <v>11990</v>
      </c>
      <c r="F168" s="309">
        <v>12898</v>
      </c>
      <c r="G168" s="309">
        <v>20525</v>
      </c>
      <c r="H168" s="309">
        <v>9910</v>
      </c>
      <c r="I168" s="309">
        <v>10615</v>
      </c>
      <c r="J168" s="309">
        <v>18472</v>
      </c>
      <c r="K168" s="309">
        <v>9075</v>
      </c>
      <c r="L168" s="309">
        <v>9397</v>
      </c>
      <c r="M168" s="309">
        <v>16650</v>
      </c>
      <c r="N168" s="309">
        <v>8043</v>
      </c>
      <c r="O168" s="309">
        <v>8607</v>
      </c>
      <c r="P168" s="302">
        <v>20678</v>
      </c>
      <c r="Q168" s="302">
        <v>9935</v>
      </c>
      <c r="R168" s="302">
        <v>10743</v>
      </c>
      <c r="S168" s="292">
        <v>23071</v>
      </c>
      <c r="T168" s="292">
        <v>11268</v>
      </c>
      <c r="U168" s="292">
        <v>11803</v>
      </c>
      <c r="V168" s="302">
        <v>27113</v>
      </c>
      <c r="W168" s="302">
        <v>12768</v>
      </c>
      <c r="X168" s="302">
        <v>14345</v>
      </c>
      <c r="Z168" s="302" t="s">
        <v>38</v>
      </c>
    </row>
    <row r="169" spans="1:26" x14ac:dyDescent="0.2">
      <c r="A169" s="299" t="s">
        <v>1011</v>
      </c>
      <c r="B169" s="305" t="s">
        <v>38</v>
      </c>
      <c r="C169" s="309" t="s">
        <v>85</v>
      </c>
      <c r="D169" s="309">
        <v>21945</v>
      </c>
      <c r="E169" s="309">
        <v>10241</v>
      </c>
      <c r="F169" s="309">
        <v>11704</v>
      </c>
      <c r="G169" s="309">
        <v>20935</v>
      </c>
      <c r="H169" s="309">
        <v>9920</v>
      </c>
      <c r="I169" s="309">
        <v>11015</v>
      </c>
      <c r="J169" s="309">
        <v>18455</v>
      </c>
      <c r="K169" s="309">
        <v>8918</v>
      </c>
      <c r="L169" s="309">
        <v>9537</v>
      </c>
      <c r="M169" s="309">
        <v>15597</v>
      </c>
      <c r="N169" s="309">
        <v>7743</v>
      </c>
      <c r="O169" s="309">
        <v>7854</v>
      </c>
      <c r="P169" s="302">
        <v>16980</v>
      </c>
      <c r="Q169" s="302">
        <v>8412</v>
      </c>
      <c r="R169" s="302">
        <v>8568</v>
      </c>
      <c r="S169" s="292">
        <v>18889</v>
      </c>
      <c r="T169" s="292">
        <v>9002</v>
      </c>
      <c r="U169" s="292">
        <v>9887</v>
      </c>
      <c r="V169" s="302">
        <v>25773</v>
      </c>
      <c r="W169" s="302">
        <v>12268</v>
      </c>
      <c r="X169" s="302">
        <v>13505</v>
      </c>
      <c r="Z169" s="302" t="s">
        <v>38</v>
      </c>
    </row>
    <row r="170" spans="1:26" x14ac:dyDescent="0.2">
      <c r="A170" s="299" t="s">
        <v>1012</v>
      </c>
      <c r="B170" s="305" t="s">
        <v>38</v>
      </c>
      <c r="C170" s="309" t="s">
        <v>86</v>
      </c>
      <c r="D170" s="309">
        <v>17540</v>
      </c>
      <c r="E170" s="309">
        <v>7589</v>
      </c>
      <c r="F170" s="309">
        <v>9951</v>
      </c>
      <c r="G170" s="309">
        <v>19200</v>
      </c>
      <c r="H170" s="309">
        <v>9020</v>
      </c>
      <c r="I170" s="309">
        <v>10180</v>
      </c>
      <c r="J170" s="309">
        <v>15715</v>
      </c>
      <c r="K170" s="309">
        <v>7501</v>
      </c>
      <c r="L170" s="309">
        <v>8214</v>
      </c>
      <c r="M170" s="309">
        <v>14539</v>
      </c>
      <c r="N170" s="309">
        <v>7089</v>
      </c>
      <c r="O170" s="309">
        <v>7450</v>
      </c>
      <c r="P170" s="302">
        <v>13742</v>
      </c>
      <c r="Q170" s="302">
        <v>6559</v>
      </c>
      <c r="R170" s="302">
        <v>7183</v>
      </c>
      <c r="S170" s="292">
        <v>17029</v>
      </c>
      <c r="T170" s="292">
        <v>8194</v>
      </c>
      <c r="U170" s="292">
        <v>8835</v>
      </c>
      <c r="V170" s="302">
        <v>20331</v>
      </c>
      <c r="W170" s="302">
        <v>9812</v>
      </c>
      <c r="X170" s="302">
        <v>10519</v>
      </c>
      <c r="Z170" s="302" t="s">
        <v>38</v>
      </c>
    </row>
    <row r="171" spans="1:26" x14ac:dyDescent="0.2">
      <c r="A171" s="299" t="s">
        <v>1013</v>
      </c>
      <c r="B171" s="305" t="s">
        <v>38</v>
      </c>
      <c r="C171" s="309" t="s">
        <v>87</v>
      </c>
      <c r="D171" s="309">
        <v>13675</v>
      </c>
      <c r="E171" s="309">
        <v>5464</v>
      </c>
      <c r="F171" s="309">
        <v>8211</v>
      </c>
      <c r="G171" s="309">
        <v>14890</v>
      </c>
      <c r="H171" s="309">
        <v>6380</v>
      </c>
      <c r="I171" s="309">
        <v>8515</v>
      </c>
      <c r="J171" s="309">
        <v>14158</v>
      </c>
      <c r="K171" s="309">
        <v>6343</v>
      </c>
      <c r="L171" s="309">
        <v>7815</v>
      </c>
      <c r="M171" s="309">
        <v>12960</v>
      </c>
      <c r="N171" s="309">
        <v>5893</v>
      </c>
      <c r="O171" s="309">
        <v>7067</v>
      </c>
      <c r="P171" s="302">
        <v>12219</v>
      </c>
      <c r="Q171" s="302">
        <v>5831</v>
      </c>
      <c r="R171" s="302">
        <v>6388</v>
      </c>
      <c r="S171" s="292">
        <v>12587</v>
      </c>
      <c r="T171" s="292">
        <v>5879</v>
      </c>
      <c r="U171" s="292">
        <v>6708</v>
      </c>
      <c r="V171" s="302">
        <v>15252</v>
      </c>
      <c r="W171" s="302">
        <v>7203</v>
      </c>
      <c r="X171" s="302">
        <v>8049</v>
      </c>
      <c r="Z171" s="302" t="s">
        <v>38</v>
      </c>
    </row>
    <row r="172" spans="1:26" x14ac:dyDescent="0.2">
      <c r="A172" s="299" t="s">
        <v>1014</v>
      </c>
      <c r="B172" s="305" t="s">
        <v>38</v>
      </c>
      <c r="C172" s="309" t="s">
        <v>88</v>
      </c>
      <c r="D172" s="309">
        <v>10944</v>
      </c>
      <c r="E172" s="309">
        <v>4026</v>
      </c>
      <c r="F172" s="309">
        <v>6918</v>
      </c>
      <c r="G172" s="309">
        <v>10675</v>
      </c>
      <c r="H172" s="309">
        <v>3805</v>
      </c>
      <c r="I172" s="309">
        <v>6870</v>
      </c>
      <c r="J172" s="309">
        <v>12222</v>
      </c>
      <c r="K172" s="309">
        <v>5077</v>
      </c>
      <c r="L172" s="309">
        <v>7145</v>
      </c>
      <c r="M172" s="309">
        <v>10359</v>
      </c>
      <c r="N172" s="309">
        <v>4383</v>
      </c>
      <c r="O172" s="309">
        <v>5976</v>
      </c>
      <c r="P172" s="302">
        <v>10320</v>
      </c>
      <c r="Q172" s="302">
        <v>4675</v>
      </c>
      <c r="R172" s="302">
        <v>5645</v>
      </c>
      <c r="S172" s="292">
        <v>10568</v>
      </c>
      <c r="T172" s="292">
        <v>4818</v>
      </c>
      <c r="U172" s="292">
        <v>5750</v>
      </c>
      <c r="V172" s="302">
        <v>13770</v>
      </c>
      <c r="W172" s="302">
        <v>6523</v>
      </c>
      <c r="X172" s="302">
        <v>7247</v>
      </c>
      <c r="Z172" s="302" t="s">
        <v>38</v>
      </c>
    </row>
    <row r="173" spans="1:26" x14ac:dyDescent="0.2">
      <c r="A173" s="299" t="s">
        <v>1015</v>
      </c>
      <c r="B173" s="305" t="s">
        <v>38</v>
      </c>
      <c r="C173" s="309" t="s">
        <v>89</v>
      </c>
      <c r="D173" s="309">
        <v>8434</v>
      </c>
      <c r="E173" s="309">
        <v>2795</v>
      </c>
      <c r="F173" s="309">
        <v>5639</v>
      </c>
      <c r="G173" s="309">
        <v>7595</v>
      </c>
      <c r="H173" s="309">
        <v>2520</v>
      </c>
      <c r="I173" s="309">
        <v>5075</v>
      </c>
      <c r="J173" s="309">
        <v>8464</v>
      </c>
      <c r="K173" s="309">
        <v>3011</v>
      </c>
      <c r="L173" s="309">
        <v>5453</v>
      </c>
      <c r="M173" s="309">
        <v>8845</v>
      </c>
      <c r="N173" s="309">
        <v>3353</v>
      </c>
      <c r="O173" s="309">
        <v>5492</v>
      </c>
      <c r="P173" s="302">
        <v>8771</v>
      </c>
      <c r="Q173" s="302">
        <v>3677</v>
      </c>
      <c r="R173" s="302">
        <v>5094</v>
      </c>
      <c r="S173" s="292">
        <v>8920</v>
      </c>
      <c r="T173" s="292">
        <v>4068</v>
      </c>
      <c r="U173" s="292">
        <v>4852</v>
      </c>
      <c r="V173" s="302">
        <v>9738</v>
      </c>
      <c r="W173" s="302">
        <v>4307</v>
      </c>
      <c r="X173" s="302">
        <v>5431</v>
      </c>
      <c r="Z173" s="302" t="s">
        <v>38</v>
      </c>
    </row>
    <row r="174" spans="1:26" x14ac:dyDescent="0.2">
      <c r="A174" s="299" t="s">
        <v>1016</v>
      </c>
      <c r="B174" s="305" t="s">
        <v>38</v>
      </c>
      <c r="C174" s="309" t="s">
        <v>90</v>
      </c>
      <c r="D174" s="309">
        <v>5089</v>
      </c>
      <c r="E174" s="309">
        <v>1563</v>
      </c>
      <c r="F174" s="309">
        <v>3526</v>
      </c>
      <c r="G174" s="309">
        <v>5015</v>
      </c>
      <c r="H174" s="309">
        <v>1410</v>
      </c>
      <c r="I174" s="309">
        <v>3605</v>
      </c>
      <c r="J174" s="309">
        <v>5066</v>
      </c>
      <c r="K174" s="309">
        <v>1375</v>
      </c>
      <c r="L174" s="309">
        <v>3691</v>
      </c>
      <c r="M174" s="309">
        <v>6251</v>
      </c>
      <c r="N174" s="309">
        <v>2094</v>
      </c>
      <c r="O174" s="309">
        <v>4157</v>
      </c>
      <c r="P174" s="302">
        <v>5893</v>
      </c>
      <c r="Q174" s="302">
        <v>2332</v>
      </c>
      <c r="R174" s="302">
        <v>3561</v>
      </c>
      <c r="S174" s="292">
        <v>6398</v>
      </c>
      <c r="T174" s="292">
        <v>2625</v>
      </c>
      <c r="U174" s="292">
        <v>3773</v>
      </c>
      <c r="V174" s="302">
        <v>7206</v>
      </c>
      <c r="W174" s="302">
        <v>3059</v>
      </c>
      <c r="X174" s="302">
        <v>4147</v>
      </c>
      <c r="Z174" s="302" t="s">
        <v>38</v>
      </c>
    </row>
    <row r="175" spans="1:26" x14ac:dyDescent="0.2">
      <c r="A175" s="299" t="s">
        <v>1017</v>
      </c>
      <c r="B175" s="305" t="s">
        <v>38</v>
      </c>
      <c r="C175" s="309" t="s">
        <v>91</v>
      </c>
      <c r="D175" s="309">
        <v>2992</v>
      </c>
      <c r="E175" s="309">
        <v>774</v>
      </c>
      <c r="F175" s="309">
        <v>2218</v>
      </c>
      <c r="G175" s="309">
        <v>3470</v>
      </c>
      <c r="H175" s="309">
        <v>800</v>
      </c>
      <c r="I175" s="309">
        <v>2670</v>
      </c>
      <c r="J175" s="309">
        <v>3554</v>
      </c>
      <c r="K175" s="309">
        <v>757</v>
      </c>
      <c r="L175" s="309">
        <v>2797</v>
      </c>
      <c r="M175" s="309">
        <v>4460</v>
      </c>
      <c r="N175" s="309">
        <v>1046</v>
      </c>
      <c r="O175" s="309">
        <v>3414</v>
      </c>
      <c r="P175" s="302">
        <v>5396</v>
      </c>
      <c r="Q175" s="302">
        <v>1618</v>
      </c>
      <c r="R175" s="302">
        <v>3778</v>
      </c>
      <c r="S175" s="292">
        <v>5902</v>
      </c>
      <c r="T175" s="302">
        <v>1981</v>
      </c>
      <c r="U175" s="302">
        <v>3921</v>
      </c>
      <c r="V175" s="302">
        <v>7107</v>
      </c>
      <c r="W175" s="302">
        <v>2688</v>
      </c>
      <c r="X175" s="302">
        <v>4419</v>
      </c>
      <c r="Z175" s="302" t="s">
        <v>38</v>
      </c>
    </row>
    <row r="176" spans="1:26" x14ac:dyDescent="0.2">
      <c r="A176" s="299" t="s">
        <v>1018</v>
      </c>
      <c r="B176" s="305" t="s">
        <v>38</v>
      </c>
      <c r="C176" s="309" t="s">
        <v>92</v>
      </c>
      <c r="D176" s="309">
        <v>159311</v>
      </c>
      <c r="E176" s="309">
        <v>70130</v>
      </c>
      <c r="F176" s="309">
        <v>89181</v>
      </c>
      <c r="G176" s="309">
        <v>164170</v>
      </c>
      <c r="H176" s="309">
        <v>74840</v>
      </c>
      <c r="I176" s="309">
        <v>89330</v>
      </c>
      <c r="J176" s="309">
        <v>163845</v>
      </c>
      <c r="K176" s="309">
        <v>76805</v>
      </c>
      <c r="L176" s="309">
        <v>87040</v>
      </c>
      <c r="M176" s="309">
        <v>177141</v>
      </c>
      <c r="N176" s="309">
        <v>83241</v>
      </c>
      <c r="O176" s="309">
        <v>93900</v>
      </c>
      <c r="P176" s="302">
        <v>202953</v>
      </c>
      <c r="Q176" s="302">
        <v>96099</v>
      </c>
      <c r="R176" s="302">
        <v>106854</v>
      </c>
      <c r="S176" s="292" t="s">
        <v>604</v>
      </c>
      <c r="T176" s="292" t="s">
        <v>604</v>
      </c>
      <c r="U176" s="292" t="s">
        <v>604</v>
      </c>
      <c r="V176" s="292" t="s">
        <v>604</v>
      </c>
      <c r="W176" s="292" t="s">
        <v>604</v>
      </c>
      <c r="X176" s="292" t="s">
        <v>604</v>
      </c>
      <c r="Z176" s="302" t="s">
        <v>38</v>
      </c>
    </row>
    <row r="177" spans="1:26" x14ac:dyDescent="0.2">
      <c r="A177" s="299" t="s">
        <v>1019</v>
      </c>
      <c r="B177" s="305" t="s">
        <v>38</v>
      </c>
      <c r="C177" s="312" t="s">
        <v>93</v>
      </c>
      <c r="D177" s="312">
        <v>82977</v>
      </c>
      <c r="E177" s="312">
        <v>31250</v>
      </c>
      <c r="F177" s="312">
        <v>51727</v>
      </c>
      <c r="G177" s="312">
        <v>80685</v>
      </c>
      <c r="H177" s="312">
        <v>32425</v>
      </c>
      <c r="I177" s="312">
        <v>48265</v>
      </c>
      <c r="J177" s="312">
        <v>96173</v>
      </c>
      <c r="K177" s="312">
        <v>42198</v>
      </c>
      <c r="L177" s="312">
        <v>53975</v>
      </c>
      <c r="M177" s="312">
        <v>114297</v>
      </c>
      <c r="N177" s="312">
        <v>51072</v>
      </c>
      <c r="O177" s="312">
        <v>63225</v>
      </c>
      <c r="P177" s="302">
        <v>130507</v>
      </c>
      <c r="Q177" s="302">
        <v>58789</v>
      </c>
      <c r="R177" s="302">
        <v>71718</v>
      </c>
      <c r="S177" s="292">
        <v>151637</v>
      </c>
      <c r="T177" s="292">
        <v>70173</v>
      </c>
      <c r="U177" s="292">
        <v>81464</v>
      </c>
      <c r="V177" s="302">
        <v>172928</v>
      </c>
      <c r="W177" s="302">
        <v>78597</v>
      </c>
      <c r="X177" s="302">
        <v>94331</v>
      </c>
      <c r="Z177" s="302" t="s">
        <v>38</v>
      </c>
    </row>
    <row r="178" spans="1:26" x14ac:dyDescent="0.2">
      <c r="A178" s="299" t="s">
        <v>1020</v>
      </c>
      <c r="B178" s="305" t="s">
        <v>38</v>
      </c>
      <c r="C178" s="169" t="s">
        <v>94</v>
      </c>
      <c r="D178" s="309">
        <v>168116</v>
      </c>
      <c r="E178" s="309">
        <v>83305</v>
      </c>
      <c r="F178" s="309">
        <v>84811</v>
      </c>
      <c r="G178" s="309">
        <v>169695</v>
      </c>
      <c r="H178" s="309">
        <v>84310</v>
      </c>
      <c r="I178" s="309">
        <v>85385</v>
      </c>
      <c r="J178" s="309">
        <v>152461</v>
      </c>
      <c r="K178" s="309">
        <v>75951</v>
      </c>
      <c r="L178" s="309">
        <v>76510</v>
      </c>
      <c r="M178" s="309">
        <v>136369</v>
      </c>
      <c r="N178" s="309">
        <v>67712</v>
      </c>
      <c r="O178" s="309">
        <v>68657</v>
      </c>
      <c r="P178" s="302">
        <v>127640</v>
      </c>
      <c r="Q178" s="302">
        <v>63018</v>
      </c>
      <c r="R178" s="302">
        <v>64622</v>
      </c>
      <c r="S178" s="292">
        <v>132631</v>
      </c>
      <c r="T178" s="292">
        <v>65931</v>
      </c>
      <c r="U178" s="292">
        <v>66700</v>
      </c>
      <c r="V178" s="302">
        <v>137470</v>
      </c>
      <c r="W178" s="302">
        <v>68209</v>
      </c>
      <c r="X178" s="302">
        <v>69261</v>
      </c>
      <c r="Z178" s="302" t="s">
        <v>38</v>
      </c>
    </row>
    <row r="179" spans="1:26" x14ac:dyDescent="0.2">
      <c r="A179" s="299" t="s">
        <v>1021</v>
      </c>
      <c r="B179" s="305" t="s">
        <v>39</v>
      </c>
      <c r="C179" s="309" t="s">
        <v>73</v>
      </c>
      <c r="D179" s="309">
        <v>301646</v>
      </c>
      <c r="E179" s="309">
        <v>145265</v>
      </c>
      <c r="F179" s="309">
        <v>156381</v>
      </c>
      <c r="G179" s="309">
        <v>301110</v>
      </c>
      <c r="H179" s="309">
        <v>147055</v>
      </c>
      <c r="I179" s="309">
        <v>154050</v>
      </c>
      <c r="J179" s="309">
        <v>278677</v>
      </c>
      <c r="K179" s="309">
        <v>136304</v>
      </c>
      <c r="L179" s="309">
        <v>142373</v>
      </c>
      <c r="M179" s="309">
        <v>275257</v>
      </c>
      <c r="N179" s="309">
        <v>133467</v>
      </c>
      <c r="O179" s="309">
        <v>141790</v>
      </c>
      <c r="P179" s="302">
        <v>300943</v>
      </c>
      <c r="Q179" s="302">
        <v>147559</v>
      </c>
      <c r="R179" s="302">
        <v>153384</v>
      </c>
      <c r="S179" s="292">
        <v>338449</v>
      </c>
      <c r="T179" s="292">
        <v>169175</v>
      </c>
      <c r="U179" s="292">
        <v>169274</v>
      </c>
      <c r="V179" s="302">
        <v>367115</v>
      </c>
      <c r="W179" s="302">
        <v>180910</v>
      </c>
      <c r="X179" s="302">
        <v>186204</v>
      </c>
      <c r="Z179" s="302" t="s">
        <v>39</v>
      </c>
    </row>
    <row r="180" spans="1:26" x14ac:dyDescent="0.2">
      <c r="A180" s="299" t="s">
        <v>1022</v>
      </c>
      <c r="B180" s="305" t="s">
        <v>39</v>
      </c>
      <c r="C180" s="309" t="s">
        <v>74</v>
      </c>
      <c r="D180" s="309">
        <v>19398</v>
      </c>
      <c r="E180" s="309">
        <v>9932</v>
      </c>
      <c r="F180" s="309">
        <v>9466</v>
      </c>
      <c r="G180" s="309">
        <v>23115</v>
      </c>
      <c r="H180" s="309">
        <v>11710</v>
      </c>
      <c r="I180" s="309">
        <v>11405</v>
      </c>
      <c r="J180" s="309">
        <v>17772</v>
      </c>
      <c r="K180" s="309">
        <v>9209</v>
      </c>
      <c r="L180" s="309">
        <v>8563</v>
      </c>
      <c r="M180" s="309">
        <v>18857</v>
      </c>
      <c r="N180" s="309">
        <v>9575</v>
      </c>
      <c r="O180" s="309">
        <v>9282</v>
      </c>
      <c r="P180" s="302">
        <v>19232</v>
      </c>
      <c r="Q180" s="302">
        <v>9724</v>
      </c>
      <c r="R180" s="302">
        <v>9508</v>
      </c>
      <c r="S180" s="292">
        <v>25426</v>
      </c>
      <c r="T180" s="292">
        <v>12992</v>
      </c>
      <c r="U180" s="292">
        <v>12434</v>
      </c>
      <c r="V180" s="302">
        <v>21515</v>
      </c>
      <c r="W180" s="302">
        <v>10966</v>
      </c>
      <c r="X180" s="302">
        <v>10549</v>
      </c>
      <c r="Z180" s="302" t="s">
        <v>39</v>
      </c>
    </row>
    <row r="181" spans="1:26" x14ac:dyDescent="0.2">
      <c r="A181" s="299" t="s">
        <v>1023</v>
      </c>
      <c r="B181" s="305" t="s">
        <v>39</v>
      </c>
      <c r="C181" s="310" t="s">
        <v>75</v>
      </c>
      <c r="D181" s="309">
        <v>16673</v>
      </c>
      <c r="E181" s="309">
        <v>8527</v>
      </c>
      <c r="F181" s="309">
        <v>8146</v>
      </c>
      <c r="G181" s="309">
        <v>22205</v>
      </c>
      <c r="H181" s="309">
        <v>11325</v>
      </c>
      <c r="I181" s="309">
        <v>10880</v>
      </c>
      <c r="J181" s="309">
        <v>16192</v>
      </c>
      <c r="K181" s="309">
        <v>8327</v>
      </c>
      <c r="L181" s="309">
        <v>7865</v>
      </c>
      <c r="M181" s="309">
        <v>17248</v>
      </c>
      <c r="N181" s="309">
        <v>8950</v>
      </c>
      <c r="O181" s="309">
        <v>8298</v>
      </c>
      <c r="P181" s="302">
        <v>18700</v>
      </c>
      <c r="Q181" s="302">
        <v>9492</v>
      </c>
      <c r="R181" s="302">
        <v>9208</v>
      </c>
      <c r="S181" s="292">
        <v>20385</v>
      </c>
      <c r="T181" s="292">
        <v>10362</v>
      </c>
      <c r="U181" s="292">
        <v>10023</v>
      </c>
      <c r="V181" s="302">
        <v>22245</v>
      </c>
      <c r="W181" s="302">
        <v>11375</v>
      </c>
      <c r="X181" s="302">
        <v>10870</v>
      </c>
      <c r="Z181" s="302" t="s">
        <v>39</v>
      </c>
    </row>
    <row r="182" spans="1:26" x14ac:dyDescent="0.2">
      <c r="A182" s="299" t="s">
        <v>1024</v>
      </c>
      <c r="B182" s="305" t="s">
        <v>39</v>
      </c>
      <c r="C182" s="310" t="s">
        <v>76</v>
      </c>
      <c r="D182" s="309">
        <v>20924</v>
      </c>
      <c r="E182" s="309">
        <v>10708</v>
      </c>
      <c r="F182" s="309">
        <v>10216</v>
      </c>
      <c r="G182" s="309">
        <v>19170</v>
      </c>
      <c r="H182" s="309">
        <v>9925</v>
      </c>
      <c r="I182" s="309">
        <v>9240</v>
      </c>
      <c r="J182" s="309">
        <v>19582</v>
      </c>
      <c r="K182" s="309">
        <v>10076</v>
      </c>
      <c r="L182" s="309">
        <v>9506</v>
      </c>
      <c r="M182" s="309">
        <v>16024</v>
      </c>
      <c r="N182" s="309">
        <v>8299</v>
      </c>
      <c r="O182" s="309">
        <v>7725</v>
      </c>
      <c r="P182" s="302">
        <v>18074</v>
      </c>
      <c r="Q182" s="302">
        <v>9384</v>
      </c>
      <c r="R182" s="302">
        <v>8690</v>
      </c>
      <c r="S182" s="292">
        <v>19043</v>
      </c>
      <c r="T182" s="292">
        <v>9780</v>
      </c>
      <c r="U182" s="292">
        <v>9263</v>
      </c>
      <c r="V182" s="302">
        <v>23648</v>
      </c>
      <c r="W182" s="302">
        <v>12173</v>
      </c>
      <c r="X182" s="302">
        <v>11475</v>
      </c>
      <c r="Z182" s="302" t="s">
        <v>39</v>
      </c>
    </row>
    <row r="183" spans="1:26" x14ac:dyDescent="0.2">
      <c r="A183" s="299" t="s">
        <v>1025</v>
      </c>
      <c r="B183" s="305" t="s">
        <v>39</v>
      </c>
      <c r="C183" s="309" t="s">
        <v>77</v>
      </c>
      <c r="D183" s="309">
        <v>20173</v>
      </c>
      <c r="E183" s="309">
        <v>10081</v>
      </c>
      <c r="F183" s="309">
        <v>10092</v>
      </c>
      <c r="G183" s="309">
        <v>19055</v>
      </c>
      <c r="H183" s="309">
        <v>9655</v>
      </c>
      <c r="I183" s="309">
        <v>9400</v>
      </c>
      <c r="J183" s="309">
        <v>22060</v>
      </c>
      <c r="K183" s="309">
        <v>11055</v>
      </c>
      <c r="L183" s="309">
        <v>11005</v>
      </c>
      <c r="M183" s="309">
        <v>15681</v>
      </c>
      <c r="N183" s="309">
        <v>7990</v>
      </c>
      <c r="O183" s="309">
        <v>7691</v>
      </c>
      <c r="P183" s="302">
        <v>17867</v>
      </c>
      <c r="Q183" s="302">
        <v>9455</v>
      </c>
      <c r="R183" s="302">
        <v>8412</v>
      </c>
      <c r="S183" s="292">
        <v>18673</v>
      </c>
      <c r="T183" s="292">
        <v>9745</v>
      </c>
      <c r="U183" s="292">
        <v>8928</v>
      </c>
      <c r="V183" s="302">
        <v>21801</v>
      </c>
      <c r="W183" s="302">
        <v>11184</v>
      </c>
      <c r="X183" s="302">
        <v>10617</v>
      </c>
      <c r="Z183" s="302" t="s">
        <v>39</v>
      </c>
    </row>
    <row r="184" spans="1:26" x14ac:dyDescent="0.2">
      <c r="A184" s="299" t="s">
        <v>1026</v>
      </c>
      <c r="B184" s="305" t="s">
        <v>39</v>
      </c>
      <c r="C184" s="309" t="s">
        <v>78</v>
      </c>
      <c r="D184" s="309">
        <v>20743</v>
      </c>
      <c r="E184" s="309">
        <v>10369</v>
      </c>
      <c r="F184" s="309">
        <v>10374</v>
      </c>
      <c r="G184" s="309">
        <v>26715</v>
      </c>
      <c r="H184" s="309">
        <v>13640</v>
      </c>
      <c r="I184" s="309">
        <v>13075</v>
      </c>
      <c r="J184" s="309">
        <v>24873</v>
      </c>
      <c r="K184" s="309">
        <v>12347</v>
      </c>
      <c r="L184" s="309">
        <v>12526</v>
      </c>
      <c r="M184" s="309">
        <v>24558</v>
      </c>
      <c r="N184" s="309">
        <v>11594</v>
      </c>
      <c r="O184" s="309">
        <v>12964</v>
      </c>
      <c r="P184" s="302">
        <v>22768</v>
      </c>
      <c r="Q184" s="302">
        <v>11390</v>
      </c>
      <c r="R184" s="302">
        <v>11378</v>
      </c>
      <c r="S184" s="292">
        <v>24552</v>
      </c>
      <c r="T184" s="292">
        <v>12454</v>
      </c>
      <c r="U184" s="292">
        <v>12098</v>
      </c>
      <c r="V184" s="302">
        <v>22627</v>
      </c>
      <c r="W184" s="302">
        <v>11295</v>
      </c>
      <c r="X184" s="302">
        <v>11332</v>
      </c>
      <c r="Z184" s="302" t="s">
        <v>39</v>
      </c>
    </row>
    <row r="185" spans="1:26" x14ac:dyDescent="0.2">
      <c r="A185" s="299" t="s">
        <v>1027</v>
      </c>
      <c r="B185" s="305" t="s">
        <v>39</v>
      </c>
      <c r="C185" s="309" t="s">
        <v>79</v>
      </c>
      <c r="D185" s="309">
        <v>20009</v>
      </c>
      <c r="E185" s="309">
        <v>10506</v>
      </c>
      <c r="F185" s="309">
        <v>9503</v>
      </c>
      <c r="G185" s="309">
        <v>22525</v>
      </c>
      <c r="H185" s="309">
        <v>11495</v>
      </c>
      <c r="I185" s="309">
        <v>11035</v>
      </c>
      <c r="J185" s="309">
        <v>23600</v>
      </c>
      <c r="K185" s="309">
        <v>11975</v>
      </c>
      <c r="L185" s="309">
        <v>11625</v>
      </c>
      <c r="M185" s="309">
        <v>29451</v>
      </c>
      <c r="N185" s="309">
        <v>14218</v>
      </c>
      <c r="O185" s="309">
        <v>15233</v>
      </c>
      <c r="P185" s="302">
        <v>30686</v>
      </c>
      <c r="Q185" s="302">
        <v>14687</v>
      </c>
      <c r="R185" s="302">
        <v>15999</v>
      </c>
      <c r="S185" s="292">
        <v>33998</v>
      </c>
      <c r="T185" s="292">
        <v>16924</v>
      </c>
      <c r="U185" s="292">
        <v>17074</v>
      </c>
      <c r="V185" s="302">
        <v>28899</v>
      </c>
      <c r="W185" s="302">
        <v>14139</v>
      </c>
      <c r="X185" s="302">
        <v>14760</v>
      </c>
      <c r="Z185" s="302" t="s">
        <v>39</v>
      </c>
    </row>
    <row r="186" spans="1:26" x14ac:dyDescent="0.2">
      <c r="A186" s="299" t="s">
        <v>1028</v>
      </c>
      <c r="B186" s="305" t="s">
        <v>39</v>
      </c>
      <c r="C186" s="309" t="s">
        <v>80</v>
      </c>
      <c r="D186" s="309">
        <v>18986</v>
      </c>
      <c r="E186" s="309">
        <v>9773</v>
      </c>
      <c r="F186" s="309">
        <v>9213</v>
      </c>
      <c r="G186" s="309">
        <v>19215</v>
      </c>
      <c r="H186" s="309">
        <v>10170</v>
      </c>
      <c r="I186" s="309">
        <v>9045</v>
      </c>
      <c r="J186" s="309">
        <v>21961</v>
      </c>
      <c r="K186" s="309">
        <v>11172</v>
      </c>
      <c r="L186" s="309">
        <v>10789</v>
      </c>
      <c r="M186" s="309">
        <v>23991</v>
      </c>
      <c r="N186" s="309">
        <v>11927</v>
      </c>
      <c r="O186" s="309">
        <v>12064</v>
      </c>
      <c r="P186" s="302">
        <v>29685</v>
      </c>
      <c r="Q186" s="302">
        <v>14914</v>
      </c>
      <c r="R186" s="302">
        <v>14771</v>
      </c>
      <c r="S186" s="292">
        <v>33577</v>
      </c>
      <c r="T186" s="292">
        <v>17445</v>
      </c>
      <c r="U186" s="292">
        <v>16132</v>
      </c>
      <c r="V186" s="302">
        <v>30776</v>
      </c>
      <c r="W186" s="302">
        <v>14919</v>
      </c>
      <c r="X186" s="302">
        <v>15857</v>
      </c>
      <c r="Z186" s="302" t="s">
        <v>39</v>
      </c>
    </row>
    <row r="187" spans="1:26" x14ac:dyDescent="0.2">
      <c r="A187" s="299" t="s">
        <v>1029</v>
      </c>
      <c r="B187" s="305" t="s">
        <v>39</v>
      </c>
      <c r="C187" s="309" t="s">
        <v>81</v>
      </c>
      <c r="D187" s="309">
        <v>21161</v>
      </c>
      <c r="E187" s="309">
        <v>10570</v>
      </c>
      <c r="F187" s="309">
        <v>10591</v>
      </c>
      <c r="G187" s="309">
        <v>17280</v>
      </c>
      <c r="H187" s="309">
        <v>8905</v>
      </c>
      <c r="I187" s="309">
        <v>8375</v>
      </c>
      <c r="J187" s="309">
        <v>17033</v>
      </c>
      <c r="K187" s="309">
        <v>8435</v>
      </c>
      <c r="L187" s="309">
        <v>8598</v>
      </c>
      <c r="M187" s="309">
        <v>20122</v>
      </c>
      <c r="N187" s="309">
        <v>9969</v>
      </c>
      <c r="O187" s="309">
        <v>10153</v>
      </c>
      <c r="P187" s="302">
        <v>26682</v>
      </c>
      <c r="Q187" s="302">
        <v>13236</v>
      </c>
      <c r="R187" s="302">
        <v>13446</v>
      </c>
      <c r="S187" s="292">
        <v>28371</v>
      </c>
      <c r="T187" s="292">
        <v>14343</v>
      </c>
      <c r="U187" s="292">
        <v>14028</v>
      </c>
      <c r="V187" s="302">
        <v>30770</v>
      </c>
      <c r="W187" s="302">
        <v>14823</v>
      </c>
      <c r="X187" s="302">
        <v>15947</v>
      </c>
      <c r="Z187" s="302" t="s">
        <v>39</v>
      </c>
    </row>
    <row r="188" spans="1:26" x14ac:dyDescent="0.2">
      <c r="A188" s="299" t="s">
        <v>1030</v>
      </c>
      <c r="B188" s="305" t="s">
        <v>39</v>
      </c>
      <c r="C188" s="309" t="s">
        <v>82</v>
      </c>
      <c r="D188" s="309">
        <v>20302</v>
      </c>
      <c r="E188" s="309">
        <v>9639</v>
      </c>
      <c r="F188" s="309">
        <v>10663</v>
      </c>
      <c r="G188" s="309">
        <v>17370</v>
      </c>
      <c r="H188" s="309">
        <v>8670</v>
      </c>
      <c r="I188" s="309">
        <v>8700</v>
      </c>
      <c r="J188" s="309">
        <v>16176</v>
      </c>
      <c r="K188" s="309">
        <v>8232</v>
      </c>
      <c r="L188" s="309">
        <v>7944</v>
      </c>
      <c r="M188" s="309">
        <v>18920</v>
      </c>
      <c r="N188" s="309">
        <v>9451</v>
      </c>
      <c r="O188" s="309">
        <v>9469</v>
      </c>
      <c r="P188" s="302">
        <v>21530</v>
      </c>
      <c r="Q188" s="302">
        <v>10440</v>
      </c>
      <c r="R188" s="302">
        <v>11090</v>
      </c>
      <c r="S188" s="292">
        <v>25498</v>
      </c>
      <c r="T188" s="292">
        <v>13122</v>
      </c>
      <c r="U188" s="292">
        <v>12376</v>
      </c>
      <c r="V188" s="302">
        <v>29664</v>
      </c>
      <c r="W188" s="302">
        <v>14741</v>
      </c>
      <c r="X188" s="302">
        <v>14923</v>
      </c>
      <c r="Z188" s="302" t="s">
        <v>39</v>
      </c>
    </row>
    <row r="189" spans="1:26" x14ac:dyDescent="0.2">
      <c r="A189" s="299" t="s">
        <v>1031</v>
      </c>
      <c r="B189" s="305" t="s">
        <v>39</v>
      </c>
      <c r="C189" s="309" t="s">
        <v>83</v>
      </c>
      <c r="D189" s="309">
        <v>23751</v>
      </c>
      <c r="E189" s="309">
        <v>11539</v>
      </c>
      <c r="F189" s="309">
        <v>12212</v>
      </c>
      <c r="G189" s="309">
        <v>19200</v>
      </c>
      <c r="H189" s="309">
        <v>9500</v>
      </c>
      <c r="I189" s="309">
        <v>9700</v>
      </c>
      <c r="J189" s="309">
        <v>15525</v>
      </c>
      <c r="K189" s="309">
        <v>7820</v>
      </c>
      <c r="L189" s="309">
        <v>7705</v>
      </c>
      <c r="M189" s="309">
        <v>15122</v>
      </c>
      <c r="N189" s="309">
        <v>7339</v>
      </c>
      <c r="O189" s="309">
        <v>7783</v>
      </c>
      <c r="P189" s="302">
        <v>18753</v>
      </c>
      <c r="Q189" s="302">
        <v>9118</v>
      </c>
      <c r="R189" s="302">
        <v>9635</v>
      </c>
      <c r="S189" s="292">
        <v>22877</v>
      </c>
      <c r="T189" s="292">
        <v>11327</v>
      </c>
      <c r="U189" s="292">
        <v>11550</v>
      </c>
      <c r="V189" s="302">
        <v>26382</v>
      </c>
      <c r="W189" s="302">
        <v>13217</v>
      </c>
      <c r="X189" s="302">
        <v>13165</v>
      </c>
      <c r="Z189" s="302" t="s">
        <v>39</v>
      </c>
    </row>
    <row r="190" spans="1:26" x14ac:dyDescent="0.2">
      <c r="A190" s="299" t="s">
        <v>1032</v>
      </c>
      <c r="B190" s="305" t="s">
        <v>39</v>
      </c>
      <c r="C190" s="309" t="s">
        <v>84</v>
      </c>
      <c r="D190" s="309">
        <v>24715</v>
      </c>
      <c r="E190" s="309">
        <v>12061</v>
      </c>
      <c r="F190" s="309">
        <v>12654</v>
      </c>
      <c r="G190" s="309">
        <v>18150</v>
      </c>
      <c r="H190" s="309">
        <v>8690</v>
      </c>
      <c r="I190" s="309">
        <v>9460</v>
      </c>
      <c r="J190" s="309">
        <v>15223</v>
      </c>
      <c r="K190" s="309">
        <v>7502</v>
      </c>
      <c r="L190" s="309">
        <v>7721</v>
      </c>
      <c r="M190" s="309">
        <v>14246</v>
      </c>
      <c r="N190" s="309">
        <v>7192</v>
      </c>
      <c r="O190" s="309">
        <v>7054</v>
      </c>
      <c r="P190" s="302">
        <v>17056</v>
      </c>
      <c r="Q190" s="302">
        <v>8404</v>
      </c>
      <c r="R190" s="302">
        <v>8652</v>
      </c>
      <c r="S190" s="292">
        <v>19007</v>
      </c>
      <c r="T190" s="292">
        <v>9360</v>
      </c>
      <c r="U190" s="292">
        <v>9647</v>
      </c>
      <c r="V190" s="302">
        <v>24748</v>
      </c>
      <c r="W190" s="302">
        <v>12359</v>
      </c>
      <c r="X190" s="302">
        <v>12389</v>
      </c>
      <c r="Z190" s="302" t="s">
        <v>39</v>
      </c>
    </row>
    <row r="191" spans="1:26" x14ac:dyDescent="0.2">
      <c r="A191" s="299" t="s">
        <v>1033</v>
      </c>
      <c r="B191" s="305" t="s">
        <v>39</v>
      </c>
      <c r="C191" s="309" t="s">
        <v>85</v>
      </c>
      <c r="D191" s="309">
        <v>22359</v>
      </c>
      <c r="E191" s="309">
        <v>10823</v>
      </c>
      <c r="F191" s="309">
        <v>11536</v>
      </c>
      <c r="G191" s="309">
        <v>20150</v>
      </c>
      <c r="H191" s="309">
        <v>9870</v>
      </c>
      <c r="I191" s="309">
        <v>10280</v>
      </c>
      <c r="J191" s="309">
        <v>15947</v>
      </c>
      <c r="K191" s="309">
        <v>7931</v>
      </c>
      <c r="L191" s="309">
        <v>8016</v>
      </c>
      <c r="M191" s="309">
        <v>13113</v>
      </c>
      <c r="N191" s="309">
        <v>6597</v>
      </c>
      <c r="O191" s="309">
        <v>6516</v>
      </c>
      <c r="P191" s="302">
        <v>13051</v>
      </c>
      <c r="Q191" s="302">
        <v>6277</v>
      </c>
      <c r="R191" s="302">
        <v>6774</v>
      </c>
      <c r="S191" s="292">
        <v>16619</v>
      </c>
      <c r="T191" s="292">
        <v>8102</v>
      </c>
      <c r="U191" s="292">
        <v>8517</v>
      </c>
      <c r="V191" s="302">
        <v>21933</v>
      </c>
      <c r="W191" s="302">
        <v>10896</v>
      </c>
      <c r="X191" s="302">
        <v>11037</v>
      </c>
      <c r="Z191" s="302" t="s">
        <v>39</v>
      </c>
    </row>
    <row r="192" spans="1:26" x14ac:dyDescent="0.2">
      <c r="A192" s="299" t="s">
        <v>1034</v>
      </c>
      <c r="B192" s="305" t="s">
        <v>39</v>
      </c>
      <c r="C192" s="309" t="s">
        <v>86</v>
      </c>
      <c r="D192" s="309">
        <v>17308</v>
      </c>
      <c r="E192" s="309">
        <v>7947</v>
      </c>
      <c r="F192" s="309">
        <v>9361</v>
      </c>
      <c r="G192" s="309">
        <v>19045</v>
      </c>
      <c r="H192" s="309">
        <v>9185</v>
      </c>
      <c r="I192" s="309">
        <v>9860</v>
      </c>
      <c r="J192" s="309">
        <v>13724</v>
      </c>
      <c r="K192" s="309">
        <v>6610</v>
      </c>
      <c r="L192" s="309">
        <v>7114</v>
      </c>
      <c r="M192" s="309">
        <v>11717</v>
      </c>
      <c r="N192" s="309">
        <v>5713</v>
      </c>
      <c r="O192" s="309">
        <v>6004</v>
      </c>
      <c r="P192" s="302">
        <v>12186</v>
      </c>
      <c r="Q192" s="302">
        <v>6161</v>
      </c>
      <c r="R192" s="302">
        <v>6025</v>
      </c>
      <c r="S192" s="292">
        <v>14196</v>
      </c>
      <c r="T192" s="292">
        <v>7037</v>
      </c>
      <c r="U192" s="292">
        <v>7159</v>
      </c>
      <c r="V192" s="302">
        <v>17645</v>
      </c>
      <c r="W192" s="302">
        <v>8679</v>
      </c>
      <c r="X192" s="302">
        <v>8965</v>
      </c>
      <c r="Z192" s="302" t="s">
        <v>39</v>
      </c>
    </row>
    <row r="193" spans="1:26" x14ac:dyDescent="0.2">
      <c r="A193" s="299" t="s">
        <v>1035</v>
      </c>
      <c r="B193" s="305" t="s">
        <v>39</v>
      </c>
      <c r="C193" s="309" t="s">
        <v>87</v>
      </c>
      <c r="D193" s="309">
        <v>12565</v>
      </c>
      <c r="E193" s="309">
        <v>5193</v>
      </c>
      <c r="F193" s="309">
        <v>7372</v>
      </c>
      <c r="G193" s="309">
        <v>14475</v>
      </c>
      <c r="H193" s="309">
        <v>6550</v>
      </c>
      <c r="I193" s="309">
        <v>7925</v>
      </c>
      <c r="J193" s="309">
        <v>13093</v>
      </c>
      <c r="K193" s="309">
        <v>6039</v>
      </c>
      <c r="L193" s="309">
        <v>7054</v>
      </c>
      <c r="M193" s="309">
        <v>10917</v>
      </c>
      <c r="N193" s="309">
        <v>5151</v>
      </c>
      <c r="O193" s="309">
        <v>5766</v>
      </c>
      <c r="P193" s="302">
        <v>10089</v>
      </c>
      <c r="Q193" s="302">
        <v>4934</v>
      </c>
      <c r="R193" s="302">
        <v>5155</v>
      </c>
      <c r="S193" s="292">
        <v>10387</v>
      </c>
      <c r="T193" s="292">
        <v>4882</v>
      </c>
      <c r="U193" s="292">
        <v>5505</v>
      </c>
      <c r="V193" s="302">
        <v>13586</v>
      </c>
      <c r="W193" s="302">
        <v>6496</v>
      </c>
      <c r="X193" s="302">
        <v>7090</v>
      </c>
      <c r="Z193" s="302" t="s">
        <v>39</v>
      </c>
    </row>
    <row r="194" spans="1:26" x14ac:dyDescent="0.2">
      <c r="A194" s="299" t="s">
        <v>1036</v>
      </c>
      <c r="B194" s="305" t="s">
        <v>39</v>
      </c>
      <c r="C194" s="309" t="s">
        <v>88</v>
      </c>
      <c r="D194" s="309">
        <v>9514</v>
      </c>
      <c r="E194" s="309">
        <v>3532</v>
      </c>
      <c r="F194" s="309">
        <v>5982</v>
      </c>
      <c r="G194" s="309">
        <v>9805</v>
      </c>
      <c r="H194" s="309">
        <v>3770</v>
      </c>
      <c r="I194" s="309">
        <v>6035</v>
      </c>
      <c r="J194" s="309">
        <v>11040</v>
      </c>
      <c r="K194" s="309">
        <v>4737</v>
      </c>
      <c r="L194" s="309">
        <v>6303</v>
      </c>
      <c r="M194" s="309">
        <v>8677</v>
      </c>
      <c r="N194" s="309">
        <v>3697</v>
      </c>
      <c r="O194" s="309">
        <v>4980</v>
      </c>
      <c r="P194" s="302">
        <v>8165</v>
      </c>
      <c r="Q194" s="302">
        <v>3698</v>
      </c>
      <c r="R194" s="302">
        <v>4467</v>
      </c>
      <c r="S194" s="292">
        <v>9032</v>
      </c>
      <c r="T194" s="292">
        <v>4370</v>
      </c>
      <c r="U194" s="292">
        <v>4662</v>
      </c>
      <c r="V194" s="302">
        <v>11394</v>
      </c>
      <c r="W194" s="302">
        <v>5335</v>
      </c>
      <c r="X194" s="302">
        <v>6059</v>
      </c>
      <c r="Z194" s="302" t="s">
        <v>39</v>
      </c>
    </row>
    <row r="195" spans="1:26" x14ac:dyDescent="0.2">
      <c r="A195" s="299" t="s">
        <v>1037</v>
      </c>
      <c r="B195" s="305" t="s">
        <v>39</v>
      </c>
      <c r="C195" s="309" t="s">
        <v>89</v>
      </c>
      <c r="D195" s="309">
        <v>6853</v>
      </c>
      <c r="E195" s="309">
        <v>2253</v>
      </c>
      <c r="F195" s="309">
        <v>4600</v>
      </c>
      <c r="G195" s="309">
        <v>6715</v>
      </c>
      <c r="H195" s="309">
        <v>2205</v>
      </c>
      <c r="I195" s="309">
        <v>4510</v>
      </c>
      <c r="J195" s="309">
        <v>7753</v>
      </c>
      <c r="K195" s="309">
        <v>2918</v>
      </c>
      <c r="L195" s="309">
        <v>4835</v>
      </c>
      <c r="M195" s="309">
        <v>7743</v>
      </c>
      <c r="N195" s="309">
        <v>3069</v>
      </c>
      <c r="O195" s="309">
        <v>4674</v>
      </c>
      <c r="P195" s="302">
        <v>7530</v>
      </c>
      <c r="Q195" s="302">
        <v>3087</v>
      </c>
      <c r="R195" s="302">
        <v>4443</v>
      </c>
      <c r="S195" s="292">
        <v>7268</v>
      </c>
      <c r="T195" s="292">
        <v>3254</v>
      </c>
      <c r="U195" s="292">
        <v>4014</v>
      </c>
      <c r="V195" s="302">
        <v>7967</v>
      </c>
      <c r="W195" s="302">
        <v>3550</v>
      </c>
      <c r="X195" s="302">
        <v>4417</v>
      </c>
      <c r="Z195" s="302" t="s">
        <v>39</v>
      </c>
    </row>
    <row r="196" spans="1:26" x14ac:dyDescent="0.2">
      <c r="A196" s="299" t="s">
        <v>1038</v>
      </c>
      <c r="B196" s="305" t="s">
        <v>39</v>
      </c>
      <c r="C196" s="309" t="s">
        <v>90</v>
      </c>
      <c r="D196" s="309">
        <v>3997</v>
      </c>
      <c r="E196" s="309">
        <v>1264</v>
      </c>
      <c r="F196" s="309">
        <v>2733</v>
      </c>
      <c r="G196" s="309">
        <v>4160</v>
      </c>
      <c r="H196" s="309">
        <v>1180</v>
      </c>
      <c r="I196" s="309">
        <v>2985</v>
      </c>
      <c r="J196" s="309">
        <v>4181</v>
      </c>
      <c r="K196" s="309">
        <v>1260</v>
      </c>
      <c r="L196" s="309">
        <v>2921</v>
      </c>
      <c r="M196" s="309">
        <v>5250</v>
      </c>
      <c r="N196" s="309">
        <v>1807</v>
      </c>
      <c r="O196" s="309">
        <v>3443</v>
      </c>
      <c r="P196" s="302">
        <v>4667</v>
      </c>
      <c r="Q196" s="302">
        <v>1854</v>
      </c>
      <c r="R196" s="302">
        <v>2813</v>
      </c>
      <c r="S196" s="292">
        <v>4884</v>
      </c>
      <c r="T196" s="292">
        <v>2073</v>
      </c>
      <c r="U196" s="292">
        <v>2811</v>
      </c>
      <c r="V196" s="302">
        <v>5998</v>
      </c>
      <c r="W196" s="302">
        <v>2620</v>
      </c>
      <c r="X196" s="302">
        <v>3378</v>
      </c>
      <c r="Z196" s="302" t="s">
        <v>39</v>
      </c>
    </row>
    <row r="197" spans="1:26" x14ac:dyDescent="0.2">
      <c r="A197" s="299" t="s">
        <v>1039</v>
      </c>
      <c r="B197" s="305" t="s">
        <v>39</v>
      </c>
      <c r="C197" s="309" t="s">
        <v>91</v>
      </c>
      <c r="D197" s="309">
        <v>2215</v>
      </c>
      <c r="E197" s="309">
        <v>548</v>
      </c>
      <c r="F197" s="309">
        <v>1667</v>
      </c>
      <c r="G197" s="309">
        <v>2755</v>
      </c>
      <c r="H197" s="309">
        <v>615</v>
      </c>
      <c r="I197" s="309">
        <v>2150</v>
      </c>
      <c r="J197" s="309">
        <v>2942</v>
      </c>
      <c r="K197" s="309">
        <v>659</v>
      </c>
      <c r="L197" s="309">
        <v>2283</v>
      </c>
      <c r="M197" s="309">
        <v>3620</v>
      </c>
      <c r="N197" s="309">
        <v>929</v>
      </c>
      <c r="O197" s="309">
        <v>2691</v>
      </c>
      <c r="P197" s="302">
        <v>4222</v>
      </c>
      <c r="Q197" s="302">
        <v>1304</v>
      </c>
      <c r="R197" s="302">
        <v>2918</v>
      </c>
      <c r="S197" s="292">
        <v>4656</v>
      </c>
      <c r="T197" s="302">
        <v>1603</v>
      </c>
      <c r="U197" s="302">
        <v>3053</v>
      </c>
      <c r="V197" s="302">
        <v>5517</v>
      </c>
      <c r="W197" s="302">
        <v>2143</v>
      </c>
      <c r="X197" s="302">
        <v>3374</v>
      </c>
      <c r="Z197" s="302" t="s">
        <v>39</v>
      </c>
    </row>
    <row r="198" spans="1:26" x14ac:dyDescent="0.2">
      <c r="A198" s="299" t="s">
        <v>1040</v>
      </c>
      <c r="B198" s="305" t="s">
        <v>39</v>
      </c>
      <c r="C198" s="309" t="s">
        <v>92</v>
      </c>
      <c r="D198" s="309">
        <v>141111</v>
      </c>
      <c r="E198" s="309">
        <v>64772</v>
      </c>
      <c r="F198" s="309">
        <v>76339</v>
      </c>
      <c r="G198" s="309">
        <v>149305</v>
      </c>
      <c r="H198" s="309">
        <v>70955</v>
      </c>
      <c r="I198" s="309">
        <v>78350</v>
      </c>
      <c r="J198" s="309">
        <v>150758</v>
      </c>
      <c r="K198" s="309">
        <v>72452</v>
      </c>
      <c r="L198" s="309">
        <v>78306</v>
      </c>
      <c r="M198" s="309">
        <v>164594</v>
      </c>
      <c r="N198" s="309">
        <v>78445</v>
      </c>
      <c r="O198" s="309">
        <v>86149</v>
      </c>
      <c r="P198" s="302">
        <v>189269</v>
      </c>
      <c r="Q198" s="302">
        <v>91973</v>
      </c>
      <c r="R198" s="302">
        <v>97296</v>
      </c>
      <c r="S198" s="292" t="s">
        <v>604</v>
      </c>
      <c r="T198" s="292" t="s">
        <v>604</v>
      </c>
      <c r="U198" s="292" t="s">
        <v>604</v>
      </c>
      <c r="V198" s="292" t="s">
        <v>604</v>
      </c>
      <c r="W198" s="292" t="s">
        <v>604</v>
      </c>
      <c r="X198" s="292" t="s">
        <v>604</v>
      </c>
      <c r="Z198" s="302" t="s">
        <v>39</v>
      </c>
    </row>
    <row r="199" spans="1:26" x14ac:dyDescent="0.2">
      <c r="A199" s="299" t="s">
        <v>1041</v>
      </c>
      <c r="B199" s="305" t="s">
        <v>39</v>
      </c>
      <c r="C199" s="312" t="s">
        <v>93</v>
      </c>
      <c r="D199" s="312">
        <v>80170</v>
      </c>
      <c r="E199" s="312">
        <v>33615</v>
      </c>
      <c r="F199" s="312">
        <v>46555</v>
      </c>
      <c r="G199" s="312">
        <v>81240</v>
      </c>
      <c r="H199" s="312">
        <v>36155</v>
      </c>
      <c r="I199" s="312">
        <v>45070</v>
      </c>
      <c r="J199" s="312">
        <v>93015</v>
      </c>
      <c r="K199" s="312">
        <v>42751</v>
      </c>
      <c r="L199" s="312">
        <v>50264</v>
      </c>
      <c r="M199" s="312">
        <v>109598</v>
      </c>
      <c r="N199" s="312">
        <v>50105</v>
      </c>
      <c r="O199" s="312">
        <v>59493</v>
      </c>
      <c r="P199" s="302">
        <v>129529</v>
      </c>
      <c r="Q199" s="302">
        <v>61426</v>
      </c>
      <c r="R199" s="302">
        <v>68103</v>
      </c>
      <c r="S199" s="292">
        <v>141635</v>
      </c>
      <c r="T199" s="292">
        <v>69306</v>
      </c>
      <c r="U199" s="292">
        <v>72329</v>
      </c>
      <c r="V199" s="302">
        <v>156741</v>
      </c>
      <c r="W199" s="302">
        <v>74387</v>
      </c>
      <c r="X199" s="302">
        <v>82354</v>
      </c>
      <c r="Z199" s="302" t="s">
        <v>39</v>
      </c>
    </row>
    <row r="200" spans="1:26" x14ac:dyDescent="0.2">
      <c r="A200" s="299" t="s">
        <v>1042</v>
      </c>
      <c r="B200" s="305" t="s">
        <v>39</v>
      </c>
      <c r="C200" s="169" t="s">
        <v>94</v>
      </c>
      <c r="D200" s="309">
        <v>160535</v>
      </c>
      <c r="E200" s="309">
        <v>80493</v>
      </c>
      <c r="F200" s="309">
        <v>80042</v>
      </c>
      <c r="G200" s="309">
        <v>151805</v>
      </c>
      <c r="H200" s="309">
        <v>76100</v>
      </c>
      <c r="I200" s="309">
        <v>75705</v>
      </c>
      <c r="J200" s="309">
        <v>127919</v>
      </c>
      <c r="K200" s="309">
        <v>63852</v>
      </c>
      <c r="L200" s="309">
        <v>64067</v>
      </c>
      <c r="M200" s="309">
        <v>110663</v>
      </c>
      <c r="N200" s="309">
        <v>55022</v>
      </c>
      <c r="O200" s="309">
        <v>55641</v>
      </c>
      <c r="P200" s="302">
        <v>111684</v>
      </c>
      <c r="Q200" s="302">
        <v>55590</v>
      </c>
      <c r="R200" s="302">
        <v>56094</v>
      </c>
      <c r="S200" s="292">
        <v>127937</v>
      </c>
      <c r="T200" s="292">
        <v>64596</v>
      </c>
      <c r="U200" s="292">
        <v>63341</v>
      </c>
      <c r="V200" s="302">
        <v>138628</v>
      </c>
      <c r="W200" s="302">
        <v>69789</v>
      </c>
      <c r="X200" s="302">
        <v>68839</v>
      </c>
      <c r="Z200" s="302" t="s">
        <v>39</v>
      </c>
    </row>
    <row r="201" spans="1:26" x14ac:dyDescent="0.2">
      <c r="A201" s="299" t="s">
        <v>1043</v>
      </c>
      <c r="B201" s="305" t="s">
        <v>40</v>
      </c>
      <c r="C201" s="309" t="s">
        <v>73</v>
      </c>
      <c r="D201" s="309">
        <v>273857</v>
      </c>
      <c r="E201" s="309">
        <v>130235</v>
      </c>
      <c r="F201" s="309">
        <v>143622</v>
      </c>
      <c r="G201" s="309">
        <v>268005</v>
      </c>
      <c r="H201" s="309">
        <v>128245</v>
      </c>
      <c r="I201" s="309">
        <v>139760</v>
      </c>
      <c r="J201" s="309">
        <v>257154</v>
      </c>
      <c r="K201" s="309">
        <v>124164</v>
      </c>
      <c r="L201" s="309">
        <v>132990</v>
      </c>
      <c r="M201" s="309">
        <v>257417</v>
      </c>
      <c r="N201" s="309">
        <v>123976</v>
      </c>
      <c r="O201" s="309">
        <v>133441</v>
      </c>
      <c r="P201" s="302">
        <v>273565</v>
      </c>
      <c r="Q201" s="302">
        <v>130709</v>
      </c>
      <c r="R201" s="302">
        <v>142856</v>
      </c>
      <c r="S201" s="292">
        <v>312466</v>
      </c>
      <c r="T201" s="292">
        <v>150654</v>
      </c>
      <c r="U201" s="292">
        <v>161812</v>
      </c>
      <c r="V201" s="461">
        <v>329984</v>
      </c>
      <c r="W201" s="461">
        <v>157512</v>
      </c>
      <c r="X201" s="461">
        <v>172473</v>
      </c>
      <c r="Z201" s="302" t="s">
        <v>40</v>
      </c>
    </row>
    <row r="202" spans="1:26" x14ac:dyDescent="0.2">
      <c r="A202" s="299" t="s">
        <v>1044</v>
      </c>
      <c r="B202" s="305" t="s">
        <v>40</v>
      </c>
      <c r="C202" s="309" t="s">
        <v>74</v>
      </c>
      <c r="D202" s="309">
        <v>17343</v>
      </c>
      <c r="E202" s="309">
        <v>8936</v>
      </c>
      <c r="F202" s="309">
        <v>8407</v>
      </c>
      <c r="G202" s="309">
        <v>19670</v>
      </c>
      <c r="H202" s="309">
        <v>10100</v>
      </c>
      <c r="I202" s="309">
        <v>9570</v>
      </c>
      <c r="J202" s="309">
        <v>14855</v>
      </c>
      <c r="K202" s="309">
        <v>7645</v>
      </c>
      <c r="L202" s="309">
        <v>7210</v>
      </c>
      <c r="M202" s="309">
        <v>17735</v>
      </c>
      <c r="N202" s="309">
        <v>9023</v>
      </c>
      <c r="O202" s="309">
        <v>8712</v>
      </c>
      <c r="P202" s="302">
        <v>18118</v>
      </c>
      <c r="Q202" s="302">
        <v>9110</v>
      </c>
      <c r="R202" s="302">
        <v>9008</v>
      </c>
      <c r="S202" s="292">
        <v>24513</v>
      </c>
      <c r="T202" s="292">
        <v>12513</v>
      </c>
      <c r="U202" s="292">
        <v>12000</v>
      </c>
      <c r="V202" s="302">
        <v>21259</v>
      </c>
      <c r="W202" s="302">
        <v>10810</v>
      </c>
      <c r="X202" s="302">
        <v>10449</v>
      </c>
      <c r="Z202" s="302" t="s">
        <v>40</v>
      </c>
    </row>
    <row r="203" spans="1:26" x14ac:dyDescent="0.2">
      <c r="A203" s="299" t="s">
        <v>1045</v>
      </c>
      <c r="B203" s="305" t="s">
        <v>40</v>
      </c>
      <c r="C203" s="310" t="s">
        <v>75</v>
      </c>
      <c r="D203" s="309">
        <v>15676</v>
      </c>
      <c r="E203" s="309">
        <v>7919</v>
      </c>
      <c r="F203" s="309">
        <v>7757</v>
      </c>
      <c r="G203" s="309">
        <v>19865</v>
      </c>
      <c r="H203" s="309">
        <v>10160</v>
      </c>
      <c r="I203" s="309">
        <v>9705</v>
      </c>
      <c r="J203" s="309">
        <v>15537</v>
      </c>
      <c r="K203" s="309">
        <v>8057</v>
      </c>
      <c r="L203" s="309">
        <v>7480</v>
      </c>
      <c r="M203" s="309">
        <v>15795</v>
      </c>
      <c r="N203" s="309">
        <v>8035</v>
      </c>
      <c r="O203" s="309">
        <v>7760</v>
      </c>
      <c r="P203" s="302">
        <v>18618</v>
      </c>
      <c r="Q203" s="302">
        <v>9463</v>
      </c>
      <c r="R203" s="302">
        <v>9155</v>
      </c>
      <c r="S203" s="292">
        <v>20930</v>
      </c>
      <c r="T203" s="292">
        <v>10808</v>
      </c>
      <c r="U203" s="292">
        <v>10122</v>
      </c>
      <c r="V203" s="302">
        <v>22750</v>
      </c>
      <c r="W203" s="302">
        <v>11562</v>
      </c>
      <c r="X203" s="302">
        <v>11189</v>
      </c>
      <c r="Z203" s="302" t="s">
        <v>40</v>
      </c>
    </row>
    <row r="204" spans="1:26" x14ac:dyDescent="0.2">
      <c r="A204" s="299" t="s">
        <v>1046</v>
      </c>
      <c r="B204" s="305" t="s">
        <v>40</v>
      </c>
      <c r="C204" s="310" t="s">
        <v>76</v>
      </c>
      <c r="D204" s="309">
        <v>20680</v>
      </c>
      <c r="E204" s="309">
        <v>10602</v>
      </c>
      <c r="F204" s="309">
        <v>10078</v>
      </c>
      <c r="G204" s="309">
        <v>17480</v>
      </c>
      <c r="H204" s="309">
        <v>8950</v>
      </c>
      <c r="I204" s="309">
        <v>8530</v>
      </c>
      <c r="J204" s="309">
        <v>19052</v>
      </c>
      <c r="K204" s="309">
        <v>9793</v>
      </c>
      <c r="L204" s="309">
        <v>9259</v>
      </c>
      <c r="M204" s="309">
        <v>15051</v>
      </c>
      <c r="N204" s="309">
        <v>7728</v>
      </c>
      <c r="O204" s="309">
        <v>7323</v>
      </c>
      <c r="P204" s="302">
        <v>17664</v>
      </c>
      <c r="Q204" s="302">
        <v>8995</v>
      </c>
      <c r="R204" s="302">
        <v>8669</v>
      </c>
      <c r="S204" s="292">
        <v>20305</v>
      </c>
      <c r="T204" s="292">
        <v>10438</v>
      </c>
      <c r="U204" s="292">
        <v>9867</v>
      </c>
      <c r="V204" s="302">
        <v>24107</v>
      </c>
      <c r="W204" s="302">
        <v>12361</v>
      </c>
      <c r="X204" s="302">
        <v>11746</v>
      </c>
      <c r="Z204" s="302" t="s">
        <v>40</v>
      </c>
    </row>
    <row r="205" spans="1:26" x14ac:dyDescent="0.2">
      <c r="A205" s="299" t="s">
        <v>1047</v>
      </c>
      <c r="B205" s="305" t="s">
        <v>40</v>
      </c>
      <c r="C205" s="309" t="s">
        <v>77</v>
      </c>
      <c r="D205" s="309">
        <v>19159</v>
      </c>
      <c r="E205" s="309">
        <v>9557</v>
      </c>
      <c r="F205" s="309">
        <v>9602</v>
      </c>
      <c r="G205" s="309">
        <v>16265</v>
      </c>
      <c r="H205" s="309">
        <v>8085</v>
      </c>
      <c r="I205" s="309">
        <v>8185</v>
      </c>
      <c r="J205" s="309">
        <v>20270</v>
      </c>
      <c r="K205" s="309">
        <v>10300</v>
      </c>
      <c r="L205" s="309">
        <v>9970</v>
      </c>
      <c r="M205" s="309">
        <v>15787</v>
      </c>
      <c r="N205" s="309">
        <v>8169</v>
      </c>
      <c r="O205" s="309">
        <v>7618</v>
      </c>
      <c r="P205" s="302">
        <v>16908</v>
      </c>
      <c r="Q205" s="302">
        <v>8503</v>
      </c>
      <c r="R205" s="302">
        <v>8405</v>
      </c>
      <c r="S205" s="292">
        <v>20511</v>
      </c>
      <c r="T205" s="292">
        <v>10591</v>
      </c>
      <c r="U205" s="292">
        <v>9920</v>
      </c>
      <c r="V205" s="302">
        <v>21338</v>
      </c>
      <c r="W205" s="302">
        <v>11025</v>
      </c>
      <c r="X205" s="302">
        <v>10313</v>
      </c>
      <c r="Z205" s="302" t="s">
        <v>40</v>
      </c>
    </row>
    <row r="206" spans="1:26" x14ac:dyDescent="0.2">
      <c r="A206" s="299" t="s">
        <v>1048</v>
      </c>
      <c r="B206" s="305" t="s">
        <v>40</v>
      </c>
      <c r="C206" s="309" t="s">
        <v>78</v>
      </c>
      <c r="D206" s="309">
        <v>16200</v>
      </c>
      <c r="E206" s="309">
        <v>7911</v>
      </c>
      <c r="F206" s="309">
        <v>8289</v>
      </c>
      <c r="G206" s="309">
        <v>20305</v>
      </c>
      <c r="H206" s="309">
        <v>10120</v>
      </c>
      <c r="I206" s="309">
        <v>10180</v>
      </c>
      <c r="J206" s="309">
        <v>19019</v>
      </c>
      <c r="K206" s="309">
        <v>9571</v>
      </c>
      <c r="L206" s="309">
        <v>9448</v>
      </c>
      <c r="M206" s="309">
        <v>21019</v>
      </c>
      <c r="N206" s="309">
        <v>10186</v>
      </c>
      <c r="O206" s="309">
        <v>10833</v>
      </c>
      <c r="P206" s="302">
        <v>17976</v>
      </c>
      <c r="Q206" s="302">
        <v>8452</v>
      </c>
      <c r="R206" s="302">
        <v>9524</v>
      </c>
      <c r="S206" s="292">
        <v>21726</v>
      </c>
      <c r="T206" s="292">
        <v>10315</v>
      </c>
      <c r="U206" s="292">
        <v>11411</v>
      </c>
      <c r="V206" s="302">
        <v>19116</v>
      </c>
      <c r="W206" s="302">
        <v>9511</v>
      </c>
      <c r="X206" s="302">
        <v>9605</v>
      </c>
      <c r="Z206" s="302" t="s">
        <v>40</v>
      </c>
    </row>
    <row r="207" spans="1:26" x14ac:dyDescent="0.2">
      <c r="A207" s="299" t="s">
        <v>1049</v>
      </c>
      <c r="B207" s="305" t="s">
        <v>40</v>
      </c>
      <c r="C207" s="309" t="s">
        <v>79</v>
      </c>
      <c r="D207" s="309">
        <v>15685</v>
      </c>
      <c r="E207" s="309">
        <v>7902</v>
      </c>
      <c r="F207" s="309">
        <v>7783</v>
      </c>
      <c r="G207" s="309">
        <v>17360</v>
      </c>
      <c r="H207" s="309">
        <v>8705</v>
      </c>
      <c r="I207" s="309">
        <v>8655</v>
      </c>
      <c r="J207" s="309">
        <v>18016</v>
      </c>
      <c r="K207" s="309">
        <v>8962</v>
      </c>
      <c r="L207" s="309">
        <v>9054</v>
      </c>
      <c r="M207" s="309">
        <v>23204</v>
      </c>
      <c r="N207" s="309">
        <v>11452</v>
      </c>
      <c r="O207" s="309">
        <v>11752</v>
      </c>
      <c r="P207" s="302">
        <v>20467</v>
      </c>
      <c r="Q207" s="302">
        <v>9721</v>
      </c>
      <c r="R207" s="302">
        <v>10746</v>
      </c>
      <c r="S207" s="292">
        <v>24957</v>
      </c>
      <c r="T207" s="292">
        <v>11545</v>
      </c>
      <c r="U207" s="292">
        <v>13412</v>
      </c>
      <c r="V207" s="302">
        <v>21177</v>
      </c>
      <c r="W207" s="302">
        <v>10086</v>
      </c>
      <c r="X207" s="302">
        <v>11091</v>
      </c>
      <c r="Z207" s="302" t="s">
        <v>40</v>
      </c>
    </row>
    <row r="208" spans="1:26" x14ac:dyDescent="0.2">
      <c r="A208" s="299" t="s">
        <v>1050</v>
      </c>
      <c r="B208" s="305" t="s">
        <v>40</v>
      </c>
      <c r="C208" s="309" t="s">
        <v>80</v>
      </c>
      <c r="D208" s="309">
        <v>16412</v>
      </c>
      <c r="E208" s="309">
        <v>8108</v>
      </c>
      <c r="F208" s="309">
        <v>8304</v>
      </c>
      <c r="G208" s="309">
        <v>15520</v>
      </c>
      <c r="H208" s="309">
        <v>7865</v>
      </c>
      <c r="I208" s="309">
        <v>7655</v>
      </c>
      <c r="J208" s="309">
        <v>19380</v>
      </c>
      <c r="K208" s="309">
        <v>9682</v>
      </c>
      <c r="L208" s="309">
        <v>9698</v>
      </c>
      <c r="M208" s="309">
        <v>20084</v>
      </c>
      <c r="N208" s="309">
        <v>9966</v>
      </c>
      <c r="O208" s="309">
        <v>10118</v>
      </c>
      <c r="P208" s="302">
        <v>23327</v>
      </c>
      <c r="Q208" s="302">
        <v>11096</v>
      </c>
      <c r="R208" s="302">
        <v>12231</v>
      </c>
      <c r="S208" s="292">
        <v>24129</v>
      </c>
      <c r="T208" s="292">
        <v>11640</v>
      </c>
      <c r="U208" s="292">
        <v>12489</v>
      </c>
      <c r="V208" s="302">
        <v>23126</v>
      </c>
      <c r="W208" s="302">
        <v>10357</v>
      </c>
      <c r="X208" s="302">
        <v>12769</v>
      </c>
      <c r="Z208" s="302" t="s">
        <v>40</v>
      </c>
    </row>
    <row r="209" spans="1:26" x14ac:dyDescent="0.2">
      <c r="A209" s="299" t="s">
        <v>1051</v>
      </c>
      <c r="B209" s="305" t="s">
        <v>40</v>
      </c>
      <c r="C209" s="309" t="s">
        <v>81</v>
      </c>
      <c r="D209" s="309">
        <v>18162</v>
      </c>
      <c r="E209" s="309">
        <v>8837</v>
      </c>
      <c r="F209" s="309">
        <v>9325</v>
      </c>
      <c r="G209" s="309">
        <v>15195</v>
      </c>
      <c r="H209" s="309">
        <v>7625</v>
      </c>
      <c r="I209" s="309">
        <v>7570</v>
      </c>
      <c r="J209" s="309">
        <v>16147</v>
      </c>
      <c r="K209" s="309">
        <v>8023</v>
      </c>
      <c r="L209" s="309">
        <v>8124</v>
      </c>
      <c r="M209" s="309">
        <v>17362</v>
      </c>
      <c r="N209" s="309">
        <v>8488</v>
      </c>
      <c r="O209" s="309">
        <v>8874</v>
      </c>
      <c r="P209" s="302">
        <v>23869</v>
      </c>
      <c r="Q209" s="302">
        <v>11594</v>
      </c>
      <c r="R209" s="302">
        <v>12275</v>
      </c>
      <c r="S209" s="292">
        <v>22210</v>
      </c>
      <c r="T209" s="292">
        <v>10692</v>
      </c>
      <c r="U209" s="292">
        <v>11518</v>
      </c>
      <c r="V209" s="302">
        <v>23979</v>
      </c>
      <c r="W209" s="302">
        <v>10742</v>
      </c>
      <c r="X209" s="302">
        <v>13238</v>
      </c>
      <c r="Z209" s="302" t="s">
        <v>40</v>
      </c>
    </row>
    <row r="210" spans="1:26" x14ac:dyDescent="0.2">
      <c r="A210" s="299" t="s">
        <v>1052</v>
      </c>
      <c r="B210" s="305" t="s">
        <v>40</v>
      </c>
      <c r="C210" s="309" t="s">
        <v>82</v>
      </c>
      <c r="D210" s="309">
        <v>18521</v>
      </c>
      <c r="E210" s="309">
        <v>8705</v>
      </c>
      <c r="F210" s="309">
        <v>9816</v>
      </c>
      <c r="G210" s="309">
        <v>16095</v>
      </c>
      <c r="H210" s="309">
        <v>7910</v>
      </c>
      <c r="I210" s="309">
        <v>8180</v>
      </c>
      <c r="J210" s="309">
        <v>15208</v>
      </c>
      <c r="K210" s="309">
        <v>7648</v>
      </c>
      <c r="L210" s="309">
        <v>7560</v>
      </c>
      <c r="M210" s="309">
        <v>18252</v>
      </c>
      <c r="N210" s="309">
        <v>9029</v>
      </c>
      <c r="O210" s="309">
        <v>9223</v>
      </c>
      <c r="P210" s="302">
        <v>20106</v>
      </c>
      <c r="Q210" s="302">
        <v>9840</v>
      </c>
      <c r="R210" s="302">
        <v>10266</v>
      </c>
      <c r="S210" s="292">
        <v>23846</v>
      </c>
      <c r="T210" s="292">
        <v>11354</v>
      </c>
      <c r="U210" s="292">
        <v>12492</v>
      </c>
      <c r="V210" s="302">
        <v>24572</v>
      </c>
      <c r="W210" s="302">
        <v>11218</v>
      </c>
      <c r="X210" s="302">
        <v>13354</v>
      </c>
      <c r="Z210" s="302" t="s">
        <v>40</v>
      </c>
    </row>
    <row r="211" spans="1:26" x14ac:dyDescent="0.2">
      <c r="A211" s="299" t="s">
        <v>1053</v>
      </c>
      <c r="B211" s="305" t="s">
        <v>40</v>
      </c>
      <c r="C211" s="309" t="s">
        <v>83</v>
      </c>
      <c r="D211" s="309">
        <v>22196</v>
      </c>
      <c r="E211" s="309">
        <v>10564</v>
      </c>
      <c r="F211" s="309">
        <v>11632</v>
      </c>
      <c r="G211" s="309">
        <v>17430</v>
      </c>
      <c r="H211" s="309">
        <v>8500</v>
      </c>
      <c r="I211" s="309">
        <v>8930</v>
      </c>
      <c r="J211" s="309">
        <v>14687</v>
      </c>
      <c r="K211" s="309">
        <v>7343</v>
      </c>
      <c r="L211" s="309">
        <v>7344</v>
      </c>
      <c r="M211" s="309">
        <v>15246</v>
      </c>
      <c r="N211" s="309">
        <v>7468</v>
      </c>
      <c r="O211" s="309">
        <v>7778</v>
      </c>
      <c r="P211" s="302">
        <v>16523</v>
      </c>
      <c r="Q211" s="302">
        <v>7898</v>
      </c>
      <c r="R211" s="302">
        <v>8625</v>
      </c>
      <c r="S211" s="292">
        <v>22897</v>
      </c>
      <c r="T211" s="292">
        <v>10893</v>
      </c>
      <c r="U211" s="292">
        <v>12004</v>
      </c>
      <c r="V211" s="302">
        <v>22730</v>
      </c>
      <c r="W211" s="302">
        <v>10757</v>
      </c>
      <c r="X211" s="302">
        <v>11973</v>
      </c>
      <c r="Z211" s="302" t="s">
        <v>40</v>
      </c>
    </row>
    <row r="212" spans="1:26" x14ac:dyDescent="0.2">
      <c r="A212" s="299" t="s">
        <v>1054</v>
      </c>
      <c r="B212" s="305" t="s">
        <v>40</v>
      </c>
      <c r="C212" s="309" t="s">
        <v>84</v>
      </c>
      <c r="D212" s="309">
        <v>23700</v>
      </c>
      <c r="E212" s="309">
        <v>11552</v>
      </c>
      <c r="F212" s="309">
        <v>12148</v>
      </c>
      <c r="G212" s="309">
        <v>17090</v>
      </c>
      <c r="H212" s="309">
        <v>8070</v>
      </c>
      <c r="I212" s="309">
        <v>9020</v>
      </c>
      <c r="J212" s="309">
        <v>14993</v>
      </c>
      <c r="K212" s="309">
        <v>7360</v>
      </c>
      <c r="L212" s="309">
        <v>7633</v>
      </c>
      <c r="M212" s="309">
        <v>13974</v>
      </c>
      <c r="N212" s="309">
        <v>7007</v>
      </c>
      <c r="O212" s="309">
        <v>6967</v>
      </c>
      <c r="P212" s="302">
        <v>16659</v>
      </c>
      <c r="Q212" s="302">
        <v>7983</v>
      </c>
      <c r="R212" s="302">
        <v>8676</v>
      </c>
      <c r="S212" s="292">
        <v>18969</v>
      </c>
      <c r="T212" s="292">
        <v>9260</v>
      </c>
      <c r="U212" s="292">
        <v>9709</v>
      </c>
      <c r="V212" s="302">
        <v>22648</v>
      </c>
      <c r="W212" s="302">
        <v>10776</v>
      </c>
      <c r="X212" s="302">
        <v>11872</v>
      </c>
      <c r="Z212" s="302" t="s">
        <v>40</v>
      </c>
    </row>
    <row r="213" spans="1:26" x14ac:dyDescent="0.2">
      <c r="A213" s="299" t="s">
        <v>1055</v>
      </c>
      <c r="B213" s="305" t="s">
        <v>40</v>
      </c>
      <c r="C213" s="309" t="s">
        <v>85</v>
      </c>
      <c r="D213" s="309">
        <v>20957</v>
      </c>
      <c r="E213" s="309">
        <v>10182</v>
      </c>
      <c r="F213" s="309">
        <v>10775</v>
      </c>
      <c r="G213" s="309">
        <v>19310</v>
      </c>
      <c r="H213" s="309">
        <v>9140</v>
      </c>
      <c r="I213" s="309">
        <v>10170</v>
      </c>
      <c r="J213" s="309">
        <v>15193</v>
      </c>
      <c r="K213" s="309">
        <v>7373</v>
      </c>
      <c r="L213" s="309">
        <v>7820</v>
      </c>
      <c r="M213" s="309">
        <v>12912</v>
      </c>
      <c r="N213" s="309">
        <v>6459</v>
      </c>
      <c r="O213" s="309">
        <v>6453</v>
      </c>
      <c r="P213" s="302">
        <v>13532</v>
      </c>
      <c r="Q213" s="302">
        <v>6534</v>
      </c>
      <c r="R213" s="302">
        <v>6998</v>
      </c>
      <c r="S213" s="292">
        <v>14988</v>
      </c>
      <c r="T213" s="292">
        <v>7184</v>
      </c>
      <c r="U213" s="292">
        <v>7804</v>
      </c>
      <c r="V213" s="302">
        <v>21110</v>
      </c>
      <c r="W213" s="302">
        <v>10100</v>
      </c>
      <c r="X213" s="302">
        <v>11009</v>
      </c>
      <c r="Z213" s="302" t="s">
        <v>40</v>
      </c>
    </row>
    <row r="214" spans="1:26" x14ac:dyDescent="0.2">
      <c r="A214" s="299" t="s">
        <v>1056</v>
      </c>
      <c r="B214" s="305" t="s">
        <v>40</v>
      </c>
      <c r="C214" s="309" t="s">
        <v>86</v>
      </c>
      <c r="D214" s="309">
        <v>15717</v>
      </c>
      <c r="E214" s="309">
        <v>7124</v>
      </c>
      <c r="F214" s="309">
        <v>8593</v>
      </c>
      <c r="G214" s="309">
        <v>18755</v>
      </c>
      <c r="H214" s="309">
        <v>8955</v>
      </c>
      <c r="I214" s="309">
        <v>9805</v>
      </c>
      <c r="J214" s="309">
        <v>13658</v>
      </c>
      <c r="K214" s="309">
        <v>6462</v>
      </c>
      <c r="L214" s="309">
        <v>7196</v>
      </c>
      <c r="M214" s="309">
        <v>12018</v>
      </c>
      <c r="N214" s="309">
        <v>5860</v>
      </c>
      <c r="O214" s="309">
        <v>6158</v>
      </c>
      <c r="P214" s="302">
        <v>12088</v>
      </c>
      <c r="Q214" s="302">
        <v>5862</v>
      </c>
      <c r="R214" s="302">
        <v>6226</v>
      </c>
      <c r="S214" s="292">
        <v>13652</v>
      </c>
      <c r="T214" s="292">
        <v>6638</v>
      </c>
      <c r="U214" s="292">
        <v>7014</v>
      </c>
      <c r="V214" s="302">
        <v>17059</v>
      </c>
      <c r="W214" s="302">
        <v>8301</v>
      </c>
      <c r="X214" s="302">
        <v>8758</v>
      </c>
      <c r="Z214" s="302" t="s">
        <v>40</v>
      </c>
    </row>
    <row r="215" spans="1:26" x14ac:dyDescent="0.2">
      <c r="A215" s="299" t="s">
        <v>1057</v>
      </c>
      <c r="B215" s="305" t="s">
        <v>40</v>
      </c>
      <c r="C215" s="309" t="s">
        <v>87</v>
      </c>
      <c r="D215" s="309">
        <v>11735</v>
      </c>
      <c r="E215" s="309">
        <v>4788</v>
      </c>
      <c r="F215" s="309">
        <v>6947</v>
      </c>
      <c r="G215" s="309">
        <v>14315</v>
      </c>
      <c r="H215" s="309">
        <v>6390</v>
      </c>
      <c r="I215" s="309">
        <v>7925</v>
      </c>
      <c r="J215" s="309">
        <v>13549</v>
      </c>
      <c r="K215" s="309">
        <v>6010</v>
      </c>
      <c r="L215" s="309">
        <v>7539</v>
      </c>
      <c r="M215" s="309">
        <v>11022</v>
      </c>
      <c r="N215" s="309">
        <v>5071</v>
      </c>
      <c r="O215" s="309">
        <v>5951</v>
      </c>
      <c r="P215" s="302">
        <v>10367</v>
      </c>
      <c r="Q215" s="302">
        <v>5049</v>
      </c>
      <c r="R215" s="302">
        <v>5318</v>
      </c>
      <c r="S215" s="292">
        <v>11164</v>
      </c>
      <c r="T215" s="292">
        <v>5209</v>
      </c>
      <c r="U215" s="292">
        <v>5955</v>
      </c>
      <c r="V215" s="302">
        <v>12789</v>
      </c>
      <c r="W215" s="302">
        <v>5972</v>
      </c>
      <c r="X215" s="302">
        <v>6817</v>
      </c>
      <c r="Z215" s="302" t="s">
        <v>40</v>
      </c>
    </row>
    <row r="216" spans="1:26" x14ac:dyDescent="0.2">
      <c r="A216" s="299" t="s">
        <v>1058</v>
      </c>
      <c r="B216" s="305" t="s">
        <v>40</v>
      </c>
      <c r="C216" s="309" t="s">
        <v>88</v>
      </c>
      <c r="D216" s="309">
        <v>8976</v>
      </c>
      <c r="E216" s="309">
        <v>3333</v>
      </c>
      <c r="F216" s="309">
        <v>5643</v>
      </c>
      <c r="G216" s="309">
        <v>9715</v>
      </c>
      <c r="H216" s="309">
        <v>3750</v>
      </c>
      <c r="I216" s="309">
        <v>5965</v>
      </c>
      <c r="J216" s="309">
        <v>11846</v>
      </c>
      <c r="K216" s="309">
        <v>4944</v>
      </c>
      <c r="L216" s="309">
        <v>6902</v>
      </c>
      <c r="M216" s="309">
        <v>9253</v>
      </c>
      <c r="N216" s="309">
        <v>3921</v>
      </c>
      <c r="O216" s="309">
        <v>5332</v>
      </c>
      <c r="P216" s="302">
        <v>9276</v>
      </c>
      <c r="Q216" s="302">
        <v>4221</v>
      </c>
      <c r="R216" s="302">
        <v>5055</v>
      </c>
      <c r="S216" s="292">
        <v>9228</v>
      </c>
      <c r="T216" s="292">
        <v>4249</v>
      </c>
      <c r="U216" s="292">
        <v>4979</v>
      </c>
      <c r="V216" s="302">
        <v>11159</v>
      </c>
      <c r="W216" s="302">
        <v>5173</v>
      </c>
      <c r="X216" s="302">
        <v>5986</v>
      </c>
      <c r="Z216" s="302" t="s">
        <v>40</v>
      </c>
    </row>
    <row r="217" spans="1:26" x14ac:dyDescent="0.2">
      <c r="A217" s="299" t="s">
        <v>1059</v>
      </c>
      <c r="B217" s="305" t="s">
        <v>40</v>
      </c>
      <c r="C217" s="309" t="s">
        <v>89</v>
      </c>
      <c r="D217" s="309">
        <v>6542</v>
      </c>
      <c r="E217" s="309">
        <v>2295</v>
      </c>
      <c r="F217" s="309">
        <v>4247</v>
      </c>
      <c r="G217" s="309">
        <v>6680</v>
      </c>
      <c r="H217" s="309">
        <v>2105</v>
      </c>
      <c r="I217" s="309">
        <v>4575</v>
      </c>
      <c r="J217" s="309">
        <v>8159</v>
      </c>
      <c r="K217" s="309">
        <v>3034</v>
      </c>
      <c r="L217" s="309">
        <v>5125</v>
      </c>
      <c r="M217" s="309">
        <v>8508</v>
      </c>
      <c r="N217" s="309">
        <v>3154</v>
      </c>
      <c r="O217" s="309">
        <v>5354</v>
      </c>
      <c r="P217" s="302">
        <v>7458</v>
      </c>
      <c r="Q217" s="302">
        <v>3074</v>
      </c>
      <c r="R217" s="302">
        <v>4384</v>
      </c>
      <c r="S217" s="292">
        <v>7620</v>
      </c>
      <c r="T217" s="292">
        <v>3358</v>
      </c>
      <c r="U217" s="292">
        <v>4262</v>
      </c>
      <c r="V217" s="302">
        <v>8153</v>
      </c>
      <c r="W217" s="302">
        <v>3632</v>
      </c>
      <c r="X217" s="302">
        <v>4521</v>
      </c>
      <c r="Z217" s="302" t="s">
        <v>40</v>
      </c>
    </row>
    <row r="218" spans="1:26" x14ac:dyDescent="0.2">
      <c r="A218" s="299" t="s">
        <v>1060</v>
      </c>
      <c r="B218" s="305" t="s">
        <v>40</v>
      </c>
      <c r="C218" s="309" t="s">
        <v>90</v>
      </c>
      <c r="D218" s="309">
        <v>3985</v>
      </c>
      <c r="E218" s="309">
        <v>1300</v>
      </c>
      <c r="F218" s="309">
        <v>2685</v>
      </c>
      <c r="G218" s="309">
        <v>4180</v>
      </c>
      <c r="H218" s="309">
        <v>1185</v>
      </c>
      <c r="I218" s="309">
        <v>2995</v>
      </c>
      <c r="J218" s="309">
        <v>4584</v>
      </c>
      <c r="K218" s="309">
        <v>1332</v>
      </c>
      <c r="L218" s="309">
        <v>3252</v>
      </c>
      <c r="M218" s="309">
        <v>6094</v>
      </c>
      <c r="N218" s="309">
        <v>2027</v>
      </c>
      <c r="O218" s="309">
        <v>4067</v>
      </c>
      <c r="P218" s="302">
        <v>5281</v>
      </c>
      <c r="Q218" s="302">
        <v>1926</v>
      </c>
      <c r="R218" s="302">
        <v>3355</v>
      </c>
      <c r="S218" s="292">
        <v>5539</v>
      </c>
      <c r="T218" s="292">
        <v>2318</v>
      </c>
      <c r="U218" s="292">
        <v>3221</v>
      </c>
      <c r="V218" s="302">
        <v>6490</v>
      </c>
      <c r="W218" s="302">
        <v>2745</v>
      </c>
      <c r="X218" s="302">
        <v>3745</v>
      </c>
      <c r="Z218" s="302" t="s">
        <v>40</v>
      </c>
    </row>
    <row r="219" spans="1:26" x14ac:dyDescent="0.2">
      <c r="A219" s="299" t="s">
        <v>1061</v>
      </c>
      <c r="B219" s="305" t="s">
        <v>40</v>
      </c>
      <c r="C219" s="309" t="s">
        <v>91</v>
      </c>
      <c r="D219" s="309">
        <v>2211</v>
      </c>
      <c r="E219" s="309">
        <v>620</v>
      </c>
      <c r="F219" s="309">
        <v>1591</v>
      </c>
      <c r="G219" s="309">
        <v>2770</v>
      </c>
      <c r="H219" s="309">
        <v>630</v>
      </c>
      <c r="I219" s="309">
        <v>2145</v>
      </c>
      <c r="J219" s="309">
        <v>3001</v>
      </c>
      <c r="K219" s="309">
        <v>625</v>
      </c>
      <c r="L219" s="309">
        <v>2376</v>
      </c>
      <c r="M219" s="309">
        <v>4101</v>
      </c>
      <c r="N219" s="309">
        <v>933</v>
      </c>
      <c r="O219" s="309">
        <v>3168</v>
      </c>
      <c r="P219" s="302">
        <v>5328</v>
      </c>
      <c r="Q219" s="302">
        <v>1388</v>
      </c>
      <c r="R219" s="302">
        <v>3940</v>
      </c>
      <c r="S219" s="292">
        <v>5282</v>
      </c>
      <c r="T219" s="302">
        <v>1649</v>
      </c>
      <c r="U219" s="302">
        <v>3633</v>
      </c>
      <c r="V219" s="302">
        <v>6422</v>
      </c>
      <c r="W219" s="302">
        <v>2384</v>
      </c>
      <c r="X219" s="302">
        <v>4038</v>
      </c>
      <c r="Z219" s="302" t="s">
        <v>40</v>
      </c>
    </row>
    <row r="220" spans="1:26" x14ac:dyDescent="0.2">
      <c r="A220" s="299" t="s">
        <v>1062</v>
      </c>
      <c r="B220" s="305" t="s">
        <v>40</v>
      </c>
      <c r="C220" s="309" t="s">
        <v>92</v>
      </c>
      <c r="D220" s="309">
        <v>125001</v>
      </c>
      <c r="E220" s="309">
        <v>56223</v>
      </c>
      <c r="F220" s="309">
        <v>68778</v>
      </c>
      <c r="G220" s="309">
        <v>124915</v>
      </c>
      <c r="H220" s="309">
        <v>57030</v>
      </c>
      <c r="I220" s="309">
        <v>67885</v>
      </c>
      <c r="J220" s="309">
        <v>128444</v>
      </c>
      <c r="K220" s="309">
        <v>60040</v>
      </c>
      <c r="L220" s="309">
        <v>68404</v>
      </c>
      <c r="M220" s="309">
        <v>141886</v>
      </c>
      <c r="N220" s="309">
        <v>66573</v>
      </c>
      <c r="O220" s="309">
        <v>75313</v>
      </c>
      <c r="P220" s="302">
        <v>164298</v>
      </c>
      <c r="Q220" s="302">
        <v>76902</v>
      </c>
      <c r="R220" s="302">
        <v>87396</v>
      </c>
      <c r="S220" s="292" t="s">
        <v>604</v>
      </c>
      <c r="T220" s="292" t="s">
        <v>604</v>
      </c>
      <c r="U220" s="292" t="s">
        <v>604</v>
      </c>
      <c r="V220" s="292" t="s">
        <v>604</v>
      </c>
      <c r="W220" s="292" t="s">
        <v>604</v>
      </c>
      <c r="X220" s="292" t="s">
        <v>604</v>
      </c>
      <c r="Z220" s="302" t="s">
        <v>40</v>
      </c>
    </row>
    <row r="221" spans="1:26" x14ac:dyDescent="0.2">
      <c r="A221" s="299" t="s">
        <v>1063</v>
      </c>
      <c r="B221" s="305" t="s">
        <v>40</v>
      </c>
      <c r="C221" s="312" t="s">
        <v>93</v>
      </c>
      <c r="D221" s="312">
        <v>67434</v>
      </c>
      <c r="E221" s="312">
        <v>26798</v>
      </c>
      <c r="F221" s="312">
        <v>40636</v>
      </c>
      <c r="G221" s="312">
        <v>64615</v>
      </c>
      <c r="H221" s="312">
        <v>26145</v>
      </c>
      <c r="I221" s="312">
        <v>38480</v>
      </c>
      <c r="J221" s="312">
        <v>74878</v>
      </c>
      <c r="K221" s="312">
        <v>32408</v>
      </c>
      <c r="L221" s="312">
        <v>42470</v>
      </c>
      <c r="M221" s="312">
        <v>90384</v>
      </c>
      <c r="N221" s="312">
        <v>40299</v>
      </c>
      <c r="O221" s="312">
        <v>50085</v>
      </c>
      <c r="P221" s="302">
        <v>106505</v>
      </c>
      <c r="Q221" s="302">
        <v>47615</v>
      </c>
      <c r="R221" s="302">
        <v>58890</v>
      </c>
      <c r="S221" s="292">
        <v>125966</v>
      </c>
      <c r="T221" s="292">
        <v>57594</v>
      </c>
      <c r="U221" s="292">
        <v>68372</v>
      </c>
      <c r="V221" s="302">
        <v>139135</v>
      </c>
      <c r="W221" s="302">
        <v>62548</v>
      </c>
      <c r="X221" s="302">
        <v>76587</v>
      </c>
      <c r="Z221" s="302" t="s">
        <v>40</v>
      </c>
    </row>
    <row r="222" spans="1:26" x14ac:dyDescent="0.2">
      <c r="A222" s="299" t="s">
        <v>1064</v>
      </c>
      <c r="B222" s="305" t="s">
        <v>40</v>
      </c>
      <c r="C222" s="169" t="s">
        <v>94</v>
      </c>
      <c r="D222" s="309">
        <v>148856</v>
      </c>
      <c r="E222" s="309">
        <v>74012</v>
      </c>
      <c r="F222" s="309">
        <v>74844</v>
      </c>
      <c r="G222" s="309">
        <v>143095</v>
      </c>
      <c r="H222" s="309">
        <v>71215</v>
      </c>
      <c r="I222" s="309">
        <v>71880</v>
      </c>
      <c r="J222" s="309">
        <v>128710</v>
      </c>
      <c r="K222" s="309">
        <v>64124</v>
      </c>
      <c r="L222" s="309">
        <v>64586</v>
      </c>
      <c r="M222" s="309">
        <v>115531</v>
      </c>
      <c r="N222" s="309">
        <v>57403</v>
      </c>
      <c r="O222" s="309">
        <v>58128</v>
      </c>
      <c r="P222" s="302">
        <v>109257</v>
      </c>
      <c r="Q222" s="302">
        <v>53802</v>
      </c>
      <c r="R222" s="302">
        <v>55455</v>
      </c>
      <c r="S222" s="292">
        <v>116499</v>
      </c>
      <c r="T222" s="292">
        <v>56990</v>
      </c>
      <c r="U222" s="292">
        <v>59509</v>
      </c>
      <c r="V222" s="302">
        <v>118047</v>
      </c>
      <c r="W222" s="302">
        <v>57857</v>
      </c>
      <c r="X222" s="302">
        <v>60190</v>
      </c>
      <c r="Z222" s="302" t="s">
        <v>40</v>
      </c>
    </row>
    <row r="223" spans="1:26" x14ac:dyDescent="0.2">
      <c r="A223" s="299" t="s">
        <v>1065</v>
      </c>
      <c r="B223" s="305" t="s">
        <v>41</v>
      </c>
      <c r="C223" s="309" t="s">
        <v>73</v>
      </c>
      <c r="D223" s="309">
        <v>229810</v>
      </c>
      <c r="E223" s="309">
        <v>111236</v>
      </c>
      <c r="F223" s="309">
        <v>118574</v>
      </c>
      <c r="G223" s="309">
        <v>217665</v>
      </c>
      <c r="H223" s="309">
        <v>105310</v>
      </c>
      <c r="I223" s="309">
        <v>112355</v>
      </c>
      <c r="J223" s="309">
        <v>209873</v>
      </c>
      <c r="K223" s="309">
        <v>101031</v>
      </c>
      <c r="L223" s="309">
        <v>108842</v>
      </c>
      <c r="M223" s="309">
        <v>207650</v>
      </c>
      <c r="N223" s="309">
        <v>99017</v>
      </c>
      <c r="O223" s="309">
        <v>108633</v>
      </c>
      <c r="P223" s="302">
        <v>214402</v>
      </c>
      <c r="Q223" s="302">
        <v>102784</v>
      </c>
      <c r="R223" s="302">
        <v>111618</v>
      </c>
      <c r="S223" s="292">
        <v>254557</v>
      </c>
      <c r="T223" s="292">
        <v>126224</v>
      </c>
      <c r="U223" s="292">
        <v>128333</v>
      </c>
      <c r="V223" s="302">
        <v>289071</v>
      </c>
      <c r="W223" s="302">
        <v>140495</v>
      </c>
      <c r="X223" s="302">
        <v>148569</v>
      </c>
      <c r="Z223" s="302" t="s">
        <v>41</v>
      </c>
    </row>
    <row r="224" spans="1:26" x14ac:dyDescent="0.2">
      <c r="A224" s="299" t="s">
        <v>1066</v>
      </c>
      <c r="B224" s="305" t="s">
        <v>41</v>
      </c>
      <c r="C224" s="309" t="s">
        <v>74</v>
      </c>
      <c r="D224" s="309">
        <v>15668</v>
      </c>
      <c r="E224" s="309">
        <v>8059</v>
      </c>
      <c r="F224" s="309">
        <v>7609</v>
      </c>
      <c r="G224" s="309">
        <v>16090</v>
      </c>
      <c r="H224" s="309">
        <v>8190</v>
      </c>
      <c r="I224" s="309">
        <v>7900</v>
      </c>
      <c r="J224" s="309">
        <v>13488</v>
      </c>
      <c r="K224" s="309">
        <v>6890</v>
      </c>
      <c r="L224" s="309">
        <v>6598</v>
      </c>
      <c r="M224" s="309">
        <v>16326</v>
      </c>
      <c r="N224" s="309">
        <v>8420</v>
      </c>
      <c r="O224" s="309">
        <v>7906</v>
      </c>
      <c r="P224" s="302">
        <v>15536</v>
      </c>
      <c r="Q224" s="302">
        <v>7953</v>
      </c>
      <c r="R224" s="302">
        <v>7583</v>
      </c>
      <c r="S224" s="292">
        <v>20945</v>
      </c>
      <c r="T224" s="292">
        <v>10714</v>
      </c>
      <c r="U224" s="292">
        <v>10231</v>
      </c>
      <c r="V224" s="302">
        <v>19027</v>
      </c>
      <c r="W224" s="302">
        <v>9549</v>
      </c>
      <c r="X224" s="302">
        <v>9478</v>
      </c>
      <c r="Z224" s="302" t="s">
        <v>41</v>
      </c>
    </row>
    <row r="225" spans="1:26" x14ac:dyDescent="0.2">
      <c r="A225" s="299" t="s">
        <v>1067</v>
      </c>
      <c r="B225" s="305" t="s">
        <v>41</v>
      </c>
      <c r="C225" s="310" t="s">
        <v>75</v>
      </c>
      <c r="D225" s="309">
        <v>15528</v>
      </c>
      <c r="E225" s="309">
        <v>7977</v>
      </c>
      <c r="F225" s="309">
        <v>7551</v>
      </c>
      <c r="G225" s="309">
        <v>17330</v>
      </c>
      <c r="H225" s="309">
        <v>8900</v>
      </c>
      <c r="I225" s="309">
        <v>8430</v>
      </c>
      <c r="J225" s="309">
        <v>13386</v>
      </c>
      <c r="K225" s="309">
        <v>6779</v>
      </c>
      <c r="L225" s="309">
        <v>6607</v>
      </c>
      <c r="M225" s="309">
        <v>14215</v>
      </c>
      <c r="N225" s="309">
        <v>7188</v>
      </c>
      <c r="O225" s="309">
        <v>7027</v>
      </c>
      <c r="P225" s="302">
        <v>14286</v>
      </c>
      <c r="Q225" s="302">
        <v>7544</v>
      </c>
      <c r="R225" s="302">
        <v>6742</v>
      </c>
      <c r="S225" s="292">
        <v>16325</v>
      </c>
      <c r="T225" s="292">
        <v>8361</v>
      </c>
      <c r="U225" s="292">
        <v>7964</v>
      </c>
      <c r="V225" s="302">
        <v>18782</v>
      </c>
      <c r="W225" s="302">
        <v>9581</v>
      </c>
      <c r="X225" s="302">
        <v>9201</v>
      </c>
      <c r="Z225" s="302" t="s">
        <v>41</v>
      </c>
    </row>
    <row r="226" spans="1:26" x14ac:dyDescent="0.2">
      <c r="A226" s="299" t="s">
        <v>1068</v>
      </c>
      <c r="B226" s="305" t="s">
        <v>41</v>
      </c>
      <c r="C226" s="310" t="s">
        <v>76</v>
      </c>
      <c r="D226" s="309">
        <v>19725</v>
      </c>
      <c r="E226" s="309">
        <v>10233</v>
      </c>
      <c r="F226" s="309">
        <v>9492</v>
      </c>
      <c r="G226" s="309">
        <v>15775</v>
      </c>
      <c r="H226" s="309">
        <v>8020</v>
      </c>
      <c r="I226" s="309">
        <v>7755</v>
      </c>
      <c r="J226" s="309">
        <v>15926</v>
      </c>
      <c r="K226" s="309">
        <v>8134</v>
      </c>
      <c r="L226" s="309">
        <v>7792</v>
      </c>
      <c r="M226" s="309">
        <v>12961</v>
      </c>
      <c r="N226" s="309">
        <v>6608</v>
      </c>
      <c r="O226" s="309">
        <v>6353</v>
      </c>
      <c r="P226" s="302">
        <v>14079</v>
      </c>
      <c r="Q226" s="302">
        <v>7291</v>
      </c>
      <c r="R226" s="302">
        <v>6788</v>
      </c>
      <c r="S226" s="292">
        <v>14984</v>
      </c>
      <c r="T226" s="292">
        <v>7616</v>
      </c>
      <c r="U226" s="292">
        <v>7368</v>
      </c>
      <c r="V226" s="302">
        <v>18206</v>
      </c>
      <c r="W226" s="302">
        <v>9325</v>
      </c>
      <c r="X226" s="302">
        <v>8881</v>
      </c>
      <c r="Z226" s="302" t="s">
        <v>41</v>
      </c>
    </row>
    <row r="227" spans="1:26" x14ac:dyDescent="0.2">
      <c r="A227" s="299" t="s">
        <v>1069</v>
      </c>
      <c r="B227" s="305" t="s">
        <v>41</v>
      </c>
      <c r="C227" s="309" t="s">
        <v>77</v>
      </c>
      <c r="D227" s="309">
        <v>17389</v>
      </c>
      <c r="E227" s="309">
        <v>8870</v>
      </c>
      <c r="F227" s="309">
        <v>8519</v>
      </c>
      <c r="G227" s="309">
        <v>15845</v>
      </c>
      <c r="H227" s="309">
        <v>8215</v>
      </c>
      <c r="I227" s="309">
        <v>7630</v>
      </c>
      <c r="J227" s="309">
        <v>17496</v>
      </c>
      <c r="K227" s="309">
        <v>8805</v>
      </c>
      <c r="L227" s="309">
        <v>8691</v>
      </c>
      <c r="M227" s="309">
        <v>12859</v>
      </c>
      <c r="N227" s="309">
        <v>6467</v>
      </c>
      <c r="O227" s="309">
        <v>6392</v>
      </c>
      <c r="P227" s="302">
        <v>13531</v>
      </c>
      <c r="Q227" s="302">
        <v>6793</v>
      </c>
      <c r="R227" s="302">
        <v>6738</v>
      </c>
      <c r="S227" s="292">
        <v>16061</v>
      </c>
      <c r="T227" s="292">
        <v>8180</v>
      </c>
      <c r="U227" s="292">
        <v>7881</v>
      </c>
      <c r="V227" s="302">
        <v>15895</v>
      </c>
      <c r="W227" s="302">
        <v>8040</v>
      </c>
      <c r="X227" s="302">
        <v>7855</v>
      </c>
      <c r="Z227" s="302" t="s">
        <v>41</v>
      </c>
    </row>
    <row r="228" spans="1:26" x14ac:dyDescent="0.2">
      <c r="A228" s="299" t="s">
        <v>1070</v>
      </c>
      <c r="B228" s="305" t="s">
        <v>41</v>
      </c>
      <c r="C228" s="309" t="s">
        <v>78</v>
      </c>
      <c r="D228" s="309">
        <v>14407</v>
      </c>
      <c r="E228" s="309">
        <v>7235</v>
      </c>
      <c r="F228" s="309">
        <v>7172</v>
      </c>
      <c r="G228" s="309">
        <v>18035</v>
      </c>
      <c r="H228" s="309">
        <v>9220</v>
      </c>
      <c r="I228" s="309">
        <v>8815</v>
      </c>
      <c r="J228" s="309">
        <v>17724</v>
      </c>
      <c r="K228" s="309">
        <v>8753</v>
      </c>
      <c r="L228" s="309">
        <v>8971</v>
      </c>
      <c r="M228" s="309">
        <v>16507</v>
      </c>
      <c r="N228" s="309">
        <v>7813</v>
      </c>
      <c r="O228" s="309">
        <v>8694</v>
      </c>
      <c r="P228" s="302">
        <v>15390</v>
      </c>
      <c r="Q228" s="302">
        <v>7238</v>
      </c>
      <c r="R228" s="302">
        <v>8152</v>
      </c>
      <c r="S228" s="292">
        <v>19987</v>
      </c>
      <c r="T228" s="292">
        <v>10139</v>
      </c>
      <c r="U228" s="292">
        <v>9848</v>
      </c>
      <c r="V228" s="302">
        <v>18363</v>
      </c>
      <c r="W228" s="302">
        <v>8981</v>
      </c>
      <c r="X228" s="302">
        <v>9379</v>
      </c>
      <c r="Z228" s="302" t="s">
        <v>41</v>
      </c>
    </row>
    <row r="229" spans="1:26" x14ac:dyDescent="0.2">
      <c r="A229" s="299" t="s">
        <v>1071</v>
      </c>
      <c r="B229" s="305" t="s">
        <v>41</v>
      </c>
      <c r="C229" s="309" t="s">
        <v>79</v>
      </c>
      <c r="D229" s="309">
        <v>12435</v>
      </c>
      <c r="E229" s="309">
        <v>6312</v>
      </c>
      <c r="F229" s="309">
        <v>6123</v>
      </c>
      <c r="G229" s="309">
        <v>13555</v>
      </c>
      <c r="H229" s="309">
        <v>6790</v>
      </c>
      <c r="I229" s="309">
        <v>6765</v>
      </c>
      <c r="J229" s="309">
        <v>15704</v>
      </c>
      <c r="K229" s="309">
        <v>7898</v>
      </c>
      <c r="L229" s="309">
        <v>7806</v>
      </c>
      <c r="M229" s="309">
        <v>18862</v>
      </c>
      <c r="N229" s="309">
        <v>8972</v>
      </c>
      <c r="O229" s="309">
        <v>9890</v>
      </c>
      <c r="P229" s="302">
        <v>18422</v>
      </c>
      <c r="Q229" s="302">
        <v>8673</v>
      </c>
      <c r="R229" s="302">
        <v>9749</v>
      </c>
      <c r="S229" s="292">
        <v>22113</v>
      </c>
      <c r="T229" s="292">
        <v>10696</v>
      </c>
      <c r="U229" s="292">
        <v>11417</v>
      </c>
      <c r="V229" s="302">
        <v>24716</v>
      </c>
      <c r="W229" s="302">
        <v>11887</v>
      </c>
      <c r="X229" s="302">
        <v>12829</v>
      </c>
      <c r="Z229" s="302" t="s">
        <v>41</v>
      </c>
    </row>
    <row r="230" spans="1:26" x14ac:dyDescent="0.2">
      <c r="A230" s="299" t="s">
        <v>1072</v>
      </c>
      <c r="B230" s="305" t="s">
        <v>41</v>
      </c>
      <c r="C230" s="309" t="s">
        <v>80</v>
      </c>
      <c r="D230" s="309">
        <v>13647</v>
      </c>
      <c r="E230" s="309">
        <v>6636</v>
      </c>
      <c r="F230" s="309">
        <v>7011</v>
      </c>
      <c r="G230" s="309">
        <v>11540</v>
      </c>
      <c r="H230" s="309">
        <v>5785</v>
      </c>
      <c r="I230" s="309">
        <v>5755</v>
      </c>
      <c r="J230" s="309">
        <v>15786</v>
      </c>
      <c r="K230" s="309">
        <v>7945</v>
      </c>
      <c r="L230" s="309">
        <v>7841</v>
      </c>
      <c r="M230" s="309">
        <v>17005</v>
      </c>
      <c r="N230" s="309">
        <v>8171</v>
      </c>
      <c r="O230" s="309">
        <v>8834</v>
      </c>
      <c r="P230" s="302">
        <v>19864</v>
      </c>
      <c r="Q230" s="302">
        <v>9549</v>
      </c>
      <c r="R230" s="302">
        <v>10315</v>
      </c>
      <c r="S230" s="292">
        <v>25213</v>
      </c>
      <c r="T230" s="292">
        <v>12892</v>
      </c>
      <c r="U230" s="292">
        <v>12321</v>
      </c>
      <c r="V230" s="302">
        <v>27868</v>
      </c>
      <c r="W230" s="302">
        <v>13136</v>
      </c>
      <c r="X230" s="302">
        <v>14732</v>
      </c>
      <c r="Z230" s="302" t="s">
        <v>41</v>
      </c>
    </row>
    <row r="231" spans="1:26" x14ac:dyDescent="0.2">
      <c r="A231" s="299" t="s">
        <v>1073</v>
      </c>
      <c r="B231" s="305" t="s">
        <v>41</v>
      </c>
      <c r="C231" s="309" t="s">
        <v>81</v>
      </c>
      <c r="D231" s="309">
        <v>16551</v>
      </c>
      <c r="E231" s="309">
        <v>7925</v>
      </c>
      <c r="F231" s="309">
        <v>8626</v>
      </c>
      <c r="G231" s="309">
        <v>11205</v>
      </c>
      <c r="H231" s="309">
        <v>5575</v>
      </c>
      <c r="I231" s="309">
        <v>5630</v>
      </c>
      <c r="J231" s="309">
        <v>12160</v>
      </c>
      <c r="K231" s="309">
        <v>5981</v>
      </c>
      <c r="L231" s="309">
        <v>6179</v>
      </c>
      <c r="M231" s="309">
        <v>14024</v>
      </c>
      <c r="N231" s="309">
        <v>6833</v>
      </c>
      <c r="O231" s="309">
        <v>7191</v>
      </c>
      <c r="P231" s="302">
        <v>17905</v>
      </c>
      <c r="Q231" s="302">
        <v>8835</v>
      </c>
      <c r="R231" s="302">
        <v>9070</v>
      </c>
      <c r="S231" s="292">
        <v>21254</v>
      </c>
      <c r="T231" s="292">
        <v>10941</v>
      </c>
      <c r="U231" s="292">
        <v>10313</v>
      </c>
      <c r="V231" s="302">
        <v>25778</v>
      </c>
      <c r="W231" s="302">
        <v>12391</v>
      </c>
      <c r="X231" s="302">
        <v>13387</v>
      </c>
      <c r="Z231" s="302" t="s">
        <v>41</v>
      </c>
    </row>
    <row r="232" spans="1:26" x14ac:dyDescent="0.2">
      <c r="A232" s="299" t="s">
        <v>1074</v>
      </c>
      <c r="B232" s="305" t="s">
        <v>41</v>
      </c>
      <c r="C232" s="309" t="s">
        <v>82</v>
      </c>
      <c r="D232" s="309">
        <v>16924</v>
      </c>
      <c r="E232" s="309">
        <v>8242</v>
      </c>
      <c r="F232" s="309">
        <v>8682</v>
      </c>
      <c r="G232" s="309">
        <v>12670</v>
      </c>
      <c r="H232" s="309">
        <v>6100</v>
      </c>
      <c r="I232" s="309">
        <v>6570</v>
      </c>
      <c r="J232" s="309">
        <v>10777</v>
      </c>
      <c r="K232" s="309">
        <v>5291</v>
      </c>
      <c r="L232" s="309">
        <v>5486</v>
      </c>
      <c r="M232" s="309">
        <v>13835</v>
      </c>
      <c r="N232" s="309">
        <v>6846</v>
      </c>
      <c r="O232" s="309">
        <v>6989</v>
      </c>
      <c r="P232" s="302">
        <v>15387</v>
      </c>
      <c r="Q232" s="302">
        <v>7234</v>
      </c>
      <c r="R232" s="302">
        <v>8153</v>
      </c>
      <c r="S232" s="292">
        <v>19118</v>
      </c>
      <c r="T232" s="292">
        <v>9432</v>
      </c>
      <c r="U232" s="292">
        <v>9686</v>
      </c>
      <c r="V232" s="302">
        <v>22961</v>
      </c>
      <c r="W232" s="302">
        <v>11088</v>
      </c>
      <c r="X232" s="302">
        <v>11874</v>
      </c>
      <c r="Z232" s="302" t="s">
        <v>41</v>
      </c>
    </row>
    <row r="233" spans="1:26" x14ac:dyDescent="0.2">
      <c r="A233" s="299" t="s">
        <v>1075</v>
      </c>
      <c r="B233" s="305" t="s">
        <v>41</v>
      </c>
      <c r="C233" s="309" t="s">
        <v>83</v>
      </c>
      <c r="D233" s="309">
        <v>17144</v>
      </c>
      <c r="E233" s="309">
        <v>8508</v>
      </c>
      <c r="F233" s="309">
        <v>8636</v>
      </c>
      <c r="G233" s="309">
        <v>14870</v>
      </c>
      <c r="H233" s="309">
        <v>7135</v>
      </c>
      <c r="I233" s="309">
        <v>7740</v>
      </c>
      <c r="J233" s="309">
        <v>10499</v>
      </c>
      <c r="K233" s="309">
        <v>5163</v>
      </c>
      <c r="L233" s="309">
        <v>5336</v>
      </c>
      <c r="M233" s="309">
        <v>11169</v>
      </c>
      <c r="N233" s="309">
        <v>5504</v>
      </c>
      <c r="O233" s="309">
        <v>5665</v>
      </c>
      <c r="P233" s="302">
        <v>12363</v>
      </c>
      <c r="Q233" s="302">
        <v>5958</v>
      </c>
      <c r="R233" s="302">
        <v>6405</v>
      </c>
      <c r="S233" s="292">
        <v>17134</v>
      </c>
      <c r="T233" s="292">
        <v>8390</v>
      </c>
      <c r="U233" s="292">
        <v>8744</v>
      </c>
      <c r="V233" s="302">
        <v>19568</v>
      </c>
      <c r="W233" s="302">
        <v>9443</v>
      </c>
      <c r="X233" s="302">
        <v>10125</v>
      </c>
      <c r="Z233" s="302" t="s">
        <v>41</v>
      </c>
    </row>
    <row r="234" spans="1:26" x14ac:dyDescent="0.2">
      <c r="A234" s="299" t="s">
        <v>1076</v>
      </c>
      <c r="B234" s="305" t="s">
        <v>41</v>
      </c>
      <c r="C234" s="309" t="s">
        <v>84</v>
      </c>
      <c r="D234" s="309">
        <v>16377</v>
      </c>
      <c r="E234" s="309">
        <v>8186</v>
      </c>
      <c r="F234" s="309">
        <v>8191</v>
      </c>
      <c r="G234" s="309">
        <v>14840</v>
      </c>
      <c r="H234" s="309">
        <v>7140</v>
      </c>
      <c r="I234" s="309">
        <v>7700</v>
      </c>
      <c r="J234" s="309">
        <v>11613</v>
      </c>
      <c r="K234" s="309">
        <v>5587</v>
      </c>
      <c r="L234" s="309">
        <v>6026</v>
      </c>
      <c r="M234" s="309">
        <v>9734</v>
      </c>
      <c r="N234" s="309">
        <v>4739</v>
      </c>
      <c r="O234" s="309">
        <v>4995</v>
      </c>
      <c r="P234" s="302">
        <v>12049</v>
      </c>
      <c r="Q234" s="302">
        <v>6024</v>
      </c>
      <c r="R234" s="302">
        <v>6025</v>
      </c>
      <c r="S234" s="292">
        <v>14052</v>
      </c>
      <c r="T234" s="292">
        <v>7059</v>
      </c>
      <c r="U234" s="292">
        <v>6993</v>
      </c>
      <c r="V234" s="302">
        <v>19026</v>
      </c>
      <c r="W234" s="302">
        <v>9453</v>
      </c>
      <c r="X234" s="302">
        <v>9573</v>
      </c>
      <c r="Z234" s="302" t="s">
        <v>41</v>
      </c>
    </row>
    <row r="235" spans="1:26" x14ac:dyDescent="0.2">
      <c r="A235" s="299" t="s">
        <v>1077</v>
      </c>
      <c r="B235" s="305" t="s">
        <v>41</v>
      </c>
      <c r="C235" s="309" t="s">
        <v>85</v>
      </c>
      <c r="D235" s="309">
        <v>14513</v>
      </c>
      <c r="E235" s="309">
        <v>7075</v>
      </c>
      <c r="F235" s="309">
        <v>7438</v>
      </c>
      <c r="G235" s="309">
        <v>14470</v>
      </c>
      <c r="H235" s="309">
        <v>7150</v>
      </c>
      <c r="I235" s="309">
        <v>7320</v>
      </c>
      <c r="J235" s="309">
        <v>12800</v>
      </c>
      <c r="K235" s="309">
        <v>6092</v>
      </c>
      <c r="L235" s="309">
        <v>6708</v>
      </c>
      <c r="M235" s="309">
        <v>9234</v>
      </c>
      <c r="N235" s="309">
        <v>4604</v>
      </c>
      <c r="O235" s="309">
        <v>4630</v>
      </c>
      <c r="P235" s="302">
        <v>9408</v>
      </c>
      <c r="Q235" s="302">
        <v>4697</v>
      </c>
      <c r="R235" s="302">
        <v>4711</v>
      </c>
      <c r="S235" s="292">
        <v>11083</v>
      </c>
      <c r="T235" s="292">
        <v>5435</v>
      </c>
      <c r="U235" s="292">
        <v>5648</v>
      </c>
      <c r="V235" s="302">
        <v>16125</v>
      </c>
      <c r="W235" s="302">
        <v>7968</v>
      </c>
      <c r="X235" s="302">
        <v>8157</v>
      </c>
      <c r="Z235" s="302" t="s">
        <v>41</v>
      </c>
    </row>
    <row r="236" spans="1:26" x14ac:dyDescent="0.2">
      <c r="A236" s="299" t="s">
        <v>1078</v>
      </c>
      <c r="B236" s="305" t="s">
        <v>41</v>
      </c>
      <c r="C236" s="309" t="s">
        <v>86</v>
      </c>
      <c r="D236" s="309">
        <v>12180</v>
      </c>
      <c r="E236" s="309">
        <v>5574</v>
      </c>
      <c r="F236" s="309">
        <v>6606</v>
      </c>
      <c r="G236" s="309">
        <v>12775</v>
      </c>
      <c r="H236" s="309">
        <v>6245</v>
      </c>
      <c r="I236" s="309">
        <v>6530</v>
      </c>
      <c r="J236" s="309">
        <v>11799</v>
      </c>
      <c r="K236" s="309">
        <v>5499</v>
      </c>
      <c r="L236" s="309">
        <v>6300</v>
      </c>
      <c r="M236" s="309">
        <v>9288</v>
      </c>
      <c r="N236" s="309">
        <v>4421</v>
      </c>
      <c r="O236" s="309">
        <v>4867</v>
      </c>
      <c r="P236" s="302">
        <v>8407</v>
      </c>
      <c r="Q236" s="302">
        <v>4035</v>
      </c>
      <c r="R236" s="302">
        <v>4372</v>
      </c>
      <c r="S236" s="292">
        <v>10172</v>
      </c>
      <c r="T236" s="292">
        <v>5079</v>
      </c>
      <c r="U236" s="292">
        <v>5093</v>
      </c>
      <c r="V236" s="302">
        <v>12530</v>
      </c>
      <c r="W236" s="302">
        <v>6170</v>
      </c>
      <c r="X236" s="302">
        <v>6359</v>
      </c>
      <c r="Z236" s="302" t="s">
        <v>41</v>
      </c>
    </row>
    <row r="237" spans="1:26" x14ac:dyDescent="0.2">
      <c r="A237" s="299" t="s">
        <v>1079</v>
      </c>
      <c r="B237" s="305" t="s">
        <v>41</v>
      </c>
      <c r="C237" s="309" t="s">
        <v>87</v>
      </c>
      <c r="D237" s="309">
        <v>9818</v>
      </c>
      <c r="E237" s="309">
        <v>4023</v>
      </c>
      <c r="F237" s="309">
        <v>5795</v>
      </c>
      <c r="G237" s="309">
        <v>10215</v>
      </c>
      <c r="H237" s="309">
        <v>4535</v>
      </c>
      <c r="I237" s="309">
        <v>5675</v>
      </c>
      <c r="J237" s="309">
        <v>10575</v>
      </c>
      <c r="K237" s="309">
        <v>4866</v>
      </c>
      <c r="L237" s="309">
        <v>5709</v>
      </c>
      <c r="M237" s="309">
        <v>9583</v>
      </c>
      <c r="N237" s="309">
        <v>4271</v>
      </c>
      <c r="O237" s="309">
        <v>5312</v>
      </c>
      <c r="P237" s="302">
        <v>7079</v>
      </c>
      <c r="Q237" s="302">
        <v>3277</v>
      </c>
      <c r="R237" s="302">
        <v>3802</v>
      </c>
      <c r="S237" s="292">
        <v>7495</v>
      </c>
      <c r="T237" s="292">
        <v>3585</v>
      </c>
      <c r="U237" s="292">
        <v>3910</v>
      </c>
      <c r="V237" s="302">
        <v>9325</v>
      </c>
      <c r="W237" s="302">
        <v>4423</v>
      </c>
      <c r="X237" s="302">
        <v>4901</v>
      </c>
      <c r="Z237" s="302" t="s">
        <v>41</v>
      </c>
    </row>
    <row r="238" spans="1:26" x14ac:dyDescent="0.2">
      <c r="A238" s="299" t="s">
        <v>1080</v>
      </c>
      <c r="B238" s="305" t="s">
        <v>41</v>
      </c>
      <c r="C238" s="309" t="s">
        <v>88</v>
      </c>
      <c r="D238" s="309">
        <v>7584</v>
      </c>
      <c r="E238" s="309">
        <v>2927</v>
      </c>
      <c r="F238" s="309">
        <v>4657</v>
      </c>
      <c r="G238" s="309">
        <v>7620</v>
      </c>
      <c r="H238" s="309">
        <v>2970</v>
      </c>
      <c r="I238" s="309">
        <v>4650</v>
      </c>
      <c r="J238" s="309">
        <v>8484</v>
      </c>
      <c r="K238" s="309">
        <v>3700</v>
      </c>
      <c r="L238" s="309">
        <v>4784</v>
      </c>
      <c r="M238" s="309">
        <v>8164</v>
      </c>
      <c r="N238" s="309">
        <v>3387</v>
      </c>
      <c r="O238" s="309">
        <v>4777</v>
      </c>
      <c r="P238" s="302">
        <v>6726</v>
      </c>
      <c r="Q238" s="302">
        <v>2849</v>
      </c>
      <c r="R238" s="302">
        <v>3877</v>
      </c>
      <c r="S238" s="292">
        <v>6180</v>
      </c>
      <c r="T238" s="292">
        <v>2837</v>
      </c>
      <c r="U238" s="292">
        <v>3343</v>
      </c>
      <c r="V238" s="302">
        <v>7975</v>
      </c>
      <c r="W238" s="302">
        <v>3747</v>
      </c>
      <c r="X238" s="302">
        <v>4227</v>
      </c>
      <c r="Z238" s="302" t="s">
        <v>41</v>
      </c>
    </row>
    <row r="239" spans="1:26" x14ac:dyDescent="0.2">
      <c r="A239" s="299" t="s">
        <v>1081</v>
      </c>
      <c r="B239" s="305" t="s">
        <v>41</v>
      </c>
      <c r="C239" s="309" t="s">
        <v>89</v>
      </c>
      <c r="D239" s="309">
        <v>5336</v>
      </c>
      <c r="E239" s="309">
        <v>1961</v>
      </c>
      <c r="F239" s="309">
        <v>3375</v>
      </c>
      <c r="G239" s="309">
        <v>5480</v>
      </c>
      <c r="H239" s="309">
        <v>1820</v>
      </c>
      <c r="I239" s="309">
        <v>3660</v>
      </c>
      <c r="J239" s="309">
        <v>5951</v>
      </c>
      <c r="K239" s="309">
        <v>2173</v>
      </c>
      <c r="L239" s="309">
        <v>3778</v>
      </c>
      <c r="M239" s="309">
        <v>6756</v>
      </c>
      <c r="N239" s="309">
        <v>2630</v>
      </c>
      <c r="O239" s="309">
        <v>4126</v>
      </c>
      <c r="P239" s="302">
        <v>6045</v>
      </c>
      <c r="Q239" s="302">
        <v>2381</v>
      </c>
      <c r="R239" s="302">
        <v>3664</v>
      </c>
      <c r="S239" s="292">
        <v>4939</v>
      </c>
      <c r="T239" s="292">
        <v>2176</v>
      </c>
      <c r="U239" s="292">
        <v>2763</v>
      </c>
      <c r="V239" s="302">
        <v>5628</v>
      </c>
      <c r="W239" s="302">
        <v>2502</v>
      </c>
      <c r="X239" s="302">
        <v>3126</v>
      </c>
      <c r="Z239" s="302" t="s">
        <v>41</v>
      </c>
    </row>
    <row r="240" spans="1:26" x14ac:dyDescent="0.2">
      <c r="A240" s="299" t="s">
        <v>1082</v>
      </c>
      <c r="B240" s="305" t="s">
        <v>41</v>
      </c>
      <c r="C240" s="309" t="s">
        <v>90</v>
      </c>
      <c r="D240" s="309">
        <v>3003</v>
      </c>
      <c r="E240" s="309">
        <v>1008</v>
      </c>
      <c r="F240" s="309">
        <v>1995</v>
      </c>
      <c r="G240" s="309">
        <v>3315</v>
      </c>
      <c r="H240" s="309">
        <v>1005</v>
      </c>
      <c r="I240" s="309">
        <v>2315</v>
      </c>
      <c r="J240" s="309">
        <v>3396</v>
      </c>
      <c r="K240" s="309">
        <v>973</v>
      </c>
      <c r="L240" s="309">
        <v>2423</v>
      </c>
      <c r="M240" s="309">
        <v>4345</v>
      </c>
      <c r="N240" s="309">
        <v>1503</v>
      </c>
      <c r="O240" s="309">
        <v>2842</v>
      </c>
      <c r="P240" s="302">
        <v>4384</v>
      </c>
      <c r="Q240" s="302">
        <v>1503</v>
      </c>
      <c r="R240" s="302">
        <v>2881</v>
      </c>
      <c r="S240" s="292">
        <v>3753</v>
      </c>
      <c r="T240" s="292">
        <v>1515</v>
      </c>
      <c r="U240" s="292">
        <v>2238</v>
      </c>
      <c r="V240" s="302">
        <v>3775</v>
      </c>
      <c r="W240" s="302">
        <v>1597</v>
      </c>
      <c r="X240" s="302">
        <v>2176</v>
      </c>
      <c r="Z240" s="302" t="s">
        <v>41</v>
      </c>
    </row>
    <row r="241" spans="1:26" x14ac:dyDescent="0.2">
      <c r="A241" s="299" t="s">
        <v>1083</v>
      </c>
      <c r="B241" s="305" t="s">
        <v>41</v>
      </c>
      <c r="C241" s="309" t="s">
        <v>91</v>
      </c>
      <c r="D241" s="309">
        <v>1581</v>
      </c>
      <c r="E241" s="309">
        <v>485</v>
      </c>
      <c r="F241" s="309">
        <v>1096</v>
      </c>
      <c r="G241" s="309">
        <v>2030</v>
      </c>
      <c r="H241" s="309">
        <v>520</v>
      </c>
      <c r="I241" s="309">
        <v>1515</v>
      </c>
      <c r="J241" s="309">
        <v>2309</v>
      </c>
      <c r="K241" s="309">
        <v>502</v>
      </c>
      <c r="L241" s="309">
        <v>1807</v>
      </c>
      <c r="M241" s="309">
        <v>2783</v>
      </c>
      <c r="N241" s="309">
        <v>640</v>
      </c>
      <c r="O241" s="309">
        <v>2143</v>
      </c>
      <c r="P241" s="302">
        <v>3541</v>
      </c>
      <c r="Q241" s="302">
        <v>950</v>
      </c>
      <c r="R241" s="302">
        <v>2591</v>
      </c>
      <c r="S241" s="292">
        <v>3749</v>
      </c>
      <c r="T241" s="302">
        <v>1177</v>
      </c>
      <c r="U241" s="302">
        <v>2572</v>
      </c>
      <c r="V241" s="302">
        <v>3523</v>
      </c>
      <c r="W241" s="302">
        <v>1214</v>
      </c>
      <c r="X241" s="302">
        <v>2309</v>
      </c>
      <c r="Z241" s="302" t="s">
        <v>41</v>
      </c>
    </row>
    <row r="242" spans="1:26" x14ac:dyDescent="0.2">
      <c r="A242" s="299" t="s">
        <v>1084</v>
      </c>
      <c r="B242" s="305" t="s">
        <v>41</v>
      </c>
      <c r="C242" s="309" t="s">
        <v>92</v>
      </c>
      <c r="D242" s="309">
        <v>110779</v>
      </c>
      <c r="E242" s="309">
        <v>51873</v>
      </c>
      <c r="F242" s="309">
        <v>58906</v>
      </c>
      <c r="G242" s="309">
        <v>108050</v>
      </c>
      <c r="H242" s="309">
        <v>50645</v>
      </c>
      <c r="I242" s="309">
        <v>57405</v>
      </c>
      <c r="J242" s="309">
        <v>110391</v>
      </c>
      <c r="K242" s="309">
        <v>51524</v>
      </c>
      <c r="L242" s="309">
        <v>58867</v>
      </c>
      <c r="M242" s="309">
        <v>122824</v>
      </c>
      <c r="N242" s="309">
        <v>57170</v>
      </c>
      <c r="O242" s="309">
        <v>65654</v>
      </c>
      <c r="P242" s="302">
        <v>141103</v>
      </c>
      <c r="Q242" s="302">
        <v>66746</v>
      </c>
      <c r="R242" s="302">
        <v>74357</v>
      </c>
      <c r="S242" s="292" t="s">
        <v>604</v>
      </c>
      <c r="T242" s="292" t="s">
        <v>604</v>
      </c>
      <c r="U242" s="292" t="s">
        <v>604</v>
      </c>
      <c r="V242" s="292" t="s">
        <v>604</v>
      </c>
      <c r="W242" s="292" t="s">
        <v>604</v>
      </c>
      <c r="X242" s="292" t="s">
        <v>604</v>
      </c>
      <c r="Z242" s="302" t="s">
        <v>41</v>
      </c>
    </row>
    <row r="243" spans="1:26" x14ac:dyDescent="0.2">
      <c r="A243" s="299" t="s">
        <v>1085</v>
      </c>
      <c r="B243" s="305" t="s">
        <v>41</v>
      </c>
      <c r="C243" s="312" t="s">
        <v>93</v>
      </c>
      <c r="D243" s="312">
        <v>56129</v>
      </c>
      <c r="E243" s="312">
        <v>23746</v>
      </c>
      <c r="F243" s="312">
        <v>32383</v>
      </c>
      <c r="G243" s="312">
        <v>55795</v>
      </c>
      <c r="H243" s="312">
        <v>23950</v>
      </c>
      <c r="I243" s="312">
        <v>31850</v>
      </c>
      <c r="J243" s="312">
        <v>64183</v>
      </c>
      <c r="K243" s="312">
        <v>28015</v>
      </c>
      <c r="L243" s="312">
        <v>36168</v>
      </c>
      <c r="M243" s="312">
        <v>76834</v>
      </c>
      <c r="N243" s="312">
        <v>33687</v>
      </c>
      <c r="O243" s="312">
        <v>43147</v>
      </c>
      <c r="P243" s="302">
        <v>94467</v>
      </c>
      <c r="Q243" s="302">
        <v>42541</v>
      </c>
      <c r="R243" s="302">
        <v>51926</v>
      </c>
      <c r="S243" s="292">
        <v>113327</v>
      </c>
      <c r="T243" s="292">
        <v>54690</v>
      </c>
      <c r="U243" s="292">
        <v>58637</v>
      </c>
      <c r="V243" s="302">
        <v>135838</v>
      </c>
      <c r="W243" s="302">
        <v>63505</v>
      </c>
      <c r="X243" s="302">
        <v>72333</v>
      </c>
      <c r="Z243" s="302" t="s">
        <v>41</v>
      </c>
    </row>
    <row r="244" spans="1:26" x14ac:dyDescent="0.2">
      <c r="A244" s="299" t="s">
        <v>1086</v>
      </c>
      <c r="B244" s="305" t="s">
        <v>41</v>
      </c>
      <c r="C244" s="169" t="s">
        <v>94</v>
      </c>
      <c r="D244" s="309">
        <v>119031</v>
      </c>
      <c r="E244" s="309">
        <v>59363</v>
      </c>
      <c r="F244" s="309">
        <v>59668</v>
      </c>
      <c r="G244" s="309">
        <v>109610</v>
      </c>
      <c r="H244" s="309">
        <v>54660</v>
      </c>
      <c r="I244" s="309">
        <v>54950</v>
      </c>
      <c r="J244" s="309">
        <v>99482</v>
      </c>
      <c r="K244" s="309">
        <v>49507</v>
      </c>
      <c r="L244" s="309">
        <v>49975</v>
      </c>
      <c r="M244" s="309">
        <v>84826</v>
      </c>
      <c r="N244" s="309">
        <v>41847</v>
      </c>
      <c r="O244" s="309">
        <v>42979</v>
      </c>
      <c r="P244" s="302">
        <v>73305</v>
      </c>
      <c r="Q244" s="302">
        <v>36039</v>
      </c>
      <c r="R244" s="302">
        <v>37266</v>
      </c>
      <c r="S244" s="292">
        <v>85836</v>
      </c>
      <c r="T244" s="292">
        <v>43135</v>
      </c>
      <c r="U244" s="292">
        <v>42701</v>
      </c>
      <c r="V244" s="302">
        <v>93909</v>
      </c>
      <c r="W244" s="302">
        <v>46879</v>
      </c>
      <c r="X244" s="302">
        <v>47030</v>
      </c>
      <c r="Z244" s="302" t="s">
        <v>41</v>
      </c>
    </row>
    <row r="245" spans="1:26" x14ac:dyDescent="0.2">
      <c r="A245" s="299" t="s">
        <v>1087</v>
      </c>
      <c r="B245" s="305" t="s">
        <v>42</v>
      </c>
      <c r="C245" s="309" t="s">
        <v>73</v>
      </c>
      <c r="D245" s="309">
        <v>257522</v>
      </c>
      <c r="E245" s="309">
        <v>124120</v>
      </c>
      <c r="F245" s="309">
        <v>133402</v>
      </c>
      <c r="G245" s="309">
        <v>220280</v>
      </c>
      <c r="H245" s="309">
        <v>105765</v>
      </c>
      <c r="I245" s="309">
        <v>114515</v>
      </c>
      <c r="J245" s="309">
        <v>179529</v>
      </c>
      <c r="K245" s="309">
        <v>86627</v>
      </c>
      <c r="L245" s="309">
        <v>92902</v>
      </c>
      <c r="M245" s="309">
        <v>181248</v>
      </c>
      <c r="N245" s="309">
        <v>86950</v>
      </c>
      <c r="O245" s="309">
        <v>94298</v>
      </c>
      <c r="P245" s="302">
        <v>202825</v>
      </c>
      <c r="Q245" s="302">
        <v>97003</v>
      </c>
      <c r="R245" s="302">
        <v>105822</v>
      </c>
      <c r="S245" s="292">
        <v>246270</v>
      </c>
      <c r="T245" s="292">
        <v>122029</v>
      </c>
      <c r="U245" s="292">
        <v>124241</v>
      </c>
      <c r="V245" s="302">
        <v>259146</v>
      </c>
      <c r="W245" s="302">
        <v>123841</v>
      </c>
      <c r="X245" s="302">
        <v>135303</v>
      </c>
      <c r="Z245" s="302" t="s">
        <v>42</v>
      </c>
    </row>
    <row r="246" spans="1:26" x14ac:dyDescent="0.2">
      <c r="A246" s="299" t="s">
        <v>1088</v>
      </c>
      <c r="B246" s="305" t="s">
        <v>42</v>
      </c>
      <c r="C246" s="309" t="s">
        <v>74</v>
      </c>
      <c r="D246" s="309">
        <v>19778</v>
      </c>
      <c r="E246" s="309">
        <v>10178</v>
      </c>
      <c r="F246" s="309">
        <v>9600</v>
      </c>
      <c r="G246" s="309">
        <v>18025</v>
      </c>
      <c r="H246" s="309">
        <v>9120</v>
      </c>
      <c r="I246" s="309">
        <v>8905</v>
      </c>
      <c r="J246" s="309">
        <v>12347</v>
      </c>
      <c r="K246" s="309">
        <v>6369</v>
      </c>
      <c r="L246" s="309">
        <v>5978</v>
      </c>
      <c r="M246" s="309">
        <v>15256</v>
      </c>
      <c r="N246" s="309">
        <v>7790</v>
      </c>
      <c r="O246" s="309">
        <v>7466</v>
      </c>
      <c r="P246" s="302">
        <v>16751</v>
      </c>
      <c r="Q246" s="302">
        <v>8586</v>
      </c>
      <c r="R246" s="302">
        <v>8165</v>
      </c>
      <c r="S246" s="292">
        <v>19149</v>
      </c>
      <c r="T246" s="292">
        <v>9618</v>
      </c>
      <c r="U246" s="292">
        <v>9531</v>
      </c>
      <c r="V246" s="302">
        <v>16135</v>
      </c>
      <c r="W246" s="302">
        <v>8104</v>
      </c>
      <c r="X246" s="302">
        <v>8030</v>
      </c>
      <c r="Z246" s="302" t="s">
        <v>42</v>
      </c>
    </row>
    <row r="247" spans="1:26" x14ac:dyDescent="0.2">
      <c r="A247" s="299" t="s">
        <v>1089</v>
      </c>
      <c r="B247" s="305" t="s">
        <v>42</v>
      </c>
      <c r="C247" s="310" t="s">
        <v>75</v>
      </c>
      <c r="D247" s="309">
        <v>15830</v>
      </c>
      <c r="E247" s="309">
        <v>7995</v>
      </c>
      <c r="F247" s="309">
        <v>7835</v>
      </c>
      <c r="G247" s="309">
        <v>17960</v>
      </c>
      <c r="H247" s="309">
        <v>9180</v>
      </c>
      <c r="I247" s="309">
        <v>8780</v>
      </c>
      <c r="J247" s="309">
        <v>11252</v>
      </c>
      <c r="K247" s="309">
        <v>5795</v>
      </c>
      <c r="L247" s="309">
        <v>5457</v>
      </c>
      <c r="M247" s="309">
        <v>13084</v>
      </c>
      <c r="N247" s="309">
        <v>6679</v>
      </c>
      <c r="O247" s="309">
        <v>6405</v>
      </c>
      <c r="P247" s="302">
        <v>14166</v>
      </c>
      <c r="Q247" s="302">
        <v>7032</v>
      </c>
      <c r="R247" s="302">
        <v>7134</v>
      </c>
      <c r="S247" s="292">
        <v>15360</v>
      </c>
      <c r="T247" s="292">
        <v>7811</v>
      </c>
      <c r="U247" s="292">
        <v>7549</v>
      </c>
      <c r="V247" s="302">
        <v>15159</v>
      </c>
      <c r="W247" s="302">
        <v>7829</v>
      </c>
      <c r="X247" s="302">
        <v>7329</v>
      </c>
      <c r="Z247" s="302" t="s">
        <v>42</v>
      </c>
    </row>
    <row r="248" spans="1:26" x14ac:dyDescent="0.2">
      <c r="A248" s="299" t="s">
        <v>1090</v>
      </c>
      <c r="B248" s="305" t="s">
        <v>42</v>
      </c>
      <c r="C248" s="310" t="s">
        <v>76</v>
      </c>
      <c r="D248" s="309">
        <v>18768</v>
      </c>
      <c r="E248" s="309">
        <v>9677</v>
      </c>
      <c r="F248" s="309">
        <v>9091</v>
      </c>
      <c r="G248" s="309">
        <v>15610</v>
      </c>
      <c r="H248" s="309">
        <v>7955</v>
      </c>
      <c r="I248" s="309">
        <v>7655</v>
      </c>
      <c r="J248" s="309">
        <v>13463</v>
      </c>
      <c r="K248" s="309">
        <v>6844</v>
      </c>
      <c r="L248" s="309">
        <v>6619</v>
      </c>
      <c r="M248" s="309">
        <v>11404</v>
      </c>
      <c r="N248" s="309">
        <v>5877</v>
      </c>
      <c r="O248" s="309">
        <v>5527</v>
      </c>
      <c r="P248" s="302">
        <v>14083</v>
      </c>
      <c r="Q248" s="302">
        <v>7127</v>
      </c>
      <c r="R248" s="302">
        <v>6956</v>
      </c>
      <c r="S248" s="292">
        <v>13878</v>
      </c>
      <c r="T248" s="292">
        <v>7046</v>
      </c>
      <c r="U248" s="292">
        <v>6832</v>
      </c>
      <c r="V248" s="302">
        <v>15419</v>
      </c>
      <c r="W248" s="302">
        <v>7734</v>
      </c>
      <c r="X248" s="302">
        <v>7685</v>
      </c>
      <c r="Z248" s="302" t="s">
        <v>42</v>
      </c>
    </row>
    <row r="249" spans="1:26" x14ac:dyDescent="0.2">
      <c r="A249" s="299" t="s">
        <v>1091</v>
      </c>
      <c r="B249" s="305" t="s">
        <v>42</v>
      </c>
      <c r="C249" s="309" t="s">
        <v>77</v>
      </c>
      <c r="D249" s="309">
        <v>17730</v>
      </c>
      <c r="E249" s="309">
        <v>8851</v>
      </c>
      <c r="F249" s="309">
        <v>8879</v>
      </c>
      <c r="G249" s="309">
        <v>14875</v>
      </c>
      <c r="H249" s="309">
        <v>7325</v>
      </c>
      <c r="I249" s="309">
        <v>7550</v>
      </c>
      <c r="J249" s="309">
        <v>15606</v>
      </c>
      <c r="K249" s="309">
        <v>7815</v>
      </c>
      <c r="L249" s="309">
        <v>7791</v>
      </c>
      <c r="M249" s="309">
        <v>10690</v>
      </c>
      <c r="N249" s="309">
        <v>5430</v>
      </c>
      <c r="O249" s="309">
        <v>5260</v>
      </c>
      <c r="P249" s="302">
        <v>12603</v>
      </c>
      <c r="Q249" s="302">
        <v>6173</v>
      </c>
      <c r="R249" s="302">
        <v>6430</v>
      </c>
      <c r="S249" s="292">
        <v>13410</v>
      </c>
      <c r="T249" s="292">
        <v>6472</v>
      </c>
      <c r="U249" s="292">
        <v>6938</v>
      </c>
      <c r="V249" s="302">
        <v>14124</v>
      </c>
      <c r="W249" s="302">
        <v>7149</v>
      </c>
      <c r="X249" s="302">
        <v>6975</v>
      </c>
      <c r="Z249" s="302" t="s">
        <v>42</v>
      </c>
    </row>
    <row r="250" spans="1:26" x14ac:dyDescent="0.2">
      <c r="A250" s="299" t="s">
        <v>1092</v>
      </c>
      <c r="B250" s="305" t="s">
        <v>42</v>
      </c>
      <c r="C250" s="309" t="s">
        <v>78</v>
      </c>
      <c r="D250" s="309">
        <v>18832</v>
      </c>
      <c r="E250" s="309">
        <v>9217</v>
      </c>
      <c r="F250" s="309">
        <v>9615</v>
      </c>
      <c r="G250" s="309">
        <v>18540</v>
      </c>
      <c r="H250" s="309">
        <v>9255</v>
      </c>
      <c r="I250" s="309">
        <v>9290</v>
      </c>
      <c r="J250" s="309">
        <v>17600</v>
      </c>
      <c r="K250" s="309">
        <v>8495</v>
      </c>
      <c r="L250" s="309">
        <v>9105</v>
      </c>
      <c r="M250" s="309">
        <v>15994</v>
      </c>
      <c r="N250" s="309">
        <v>7403</v>
      </c>
      <c r="O250" s="309">
        <v>8591</v>
      </c>
      <c r="P250" s="302">
        <v>15790</v>
      </c>
      <c r="Q250" s="302">
        <v>6874</v>
      </c>
      <c r="R250" s="302">
        <v>8916</v>
      </c>
      <c r="S250" s="292">
        <v>21685</v>
      </c>
      <c r="T250" s="292">
        <v>10240</v>
      </c>
      <c r="U250" s="292">
        <v>11445</v>
      </c>
      <c r="V250" s="302">
        <v>18593</v>
      </c>
      <c r="W250" s="302">
        <v>8572</v>
      </c>
      <c r="X250" s="302">
        <v>10021</v>
      </c>
      <c r="Z250" s="302" t="s">
        <v>42</v>
      </c>
    </row>
    <row r="251" spans="1:26" x14ac:dyDescent="0.2">
      <c r="A251" s="299" t="s">
        <v>1093</v>
      </c>
      <c r="B251" s="305" t="s">
        <v>42</v>
      </c>
      <c r="C251" s="309" t="s">
        <v>79</v>
      </c>
      <c r="D251" s="309">
        <v>18405</v>
      </c>
      <c r="E251" s="309">
        <v>9579</v>
      </c>
      <c r="F251" s="309">
        <v>8826</v>
      </c>
      <c r="G251" s="309">
        <v>13865</v>
      </c>
      <c r="H251" s="309">
        <v>6865</v>
      </c>
      <c r="I251" s="309">
        <v>7000</v>
      </c>
      <c r="J251" s="309">
        <v>14945</v>
      </c>
      <c r="K251" s="309">
        <v>7484</v>
      </c>
      <c r="L251" s="309">
        <v>7461</v>
      </c>
      <c r="M251" s="309">
        <v>21047</v>
      </c>
      <c r="N251" s="309">
        <v>9863</v>
      </c>
      <c r="O251" s="309">
        <v>11184</v>
      </c>
      <c r="P251" s="302">
        <v>20781</v>
      </c>
      <c r="Q251" s="302">
        <v>9426</v>
      </c>
      <c r="R251" s="302">
        <v>11355</v>
      </c>
      <c r="S251" s="292">
        <v>33838</v>
      </c>
      <c r="T251" s="292">
        <v>16910</v>
      </c>
      <c r="U251" s="292">
        <v>16928</v>
      </c>
      <c r="V251" s="302">
        <v>31532</v>
      </c>
      <c r="W251" s="302">
        <v>14393</v>
      </c>
      <c r="X251" s="302">
        <v>17139</v>
      </c>
      <c r="Z251" s="302" t="s">
        <v>42</v>
      </c>
    </row>
    <row r="252" spans="1:26" x14ac:dyDescent="0.2">
      <c r="A252" s="299" t="s">
        <v>1094</v>
      </c>
      <c r="B252" s="305" t="s">
        <v>42</v>
      </c>
      <c r="C252" s="309" t="s">
        <v>80</v>
      </c>
      <c r="D252" s="309">
        <v>17581</v>
      </c>
      <c r="E252" s="309">
        <v>9066</v>
      </c>
      <c r="F252" s="309">
        <v>8515</v>
      </c>
      <c r="G252" s="309">
        <v>12595</v>
      </c>
      <c r="H252" s="309">
        <v>6460</v>
      </c>
      <c r="I252" s="309">
        <v>6135</v>
      </c>
      <c r="J252" s="309">
        <v>12530</v>
      </c>
      <c r="K252" s="309">
        <v>6247</v>
      </c>
      <c r="L252" s="309">
        <v>6283</v>
      </c>
      <c r="M252" s="309">
        <v>17072</v>
      </c>
      <c r="N252" s="309">
        <v>8211</v>
      </c>
      <c r="O252" s="309">
        <v>8861</v>
      </c>
      <c r="P252" s="302">
        <v>21487</v>
      </c>
      <c r="Q252" s="302">
        <v>10128</v>
      </c>
      <c r="R252" s="302">
        <v>11359</v>
      </c>
      <c r="S252" s="292">
        <v>30077</v>
      </c>
      <c r="T252" s="292">
        <v>15580</v>
      </c>
      <c r="U252" s="292">
        <v>14497</v>
      </c>
      <c r="V252" s="302">
        <v>31947</v>
      </c>
      <c r="W252" s="302">
        <v>15190</v>
      </c>
      <c r="X252" s="302">
        <v>16758</v>
      </c>
      <c r="Z252" s="302" t="s">
        <v>42</v>
      </c>
    </row>
    <row r="253" spans="1:26" x14ac:dyDescent="0.2">
      <c r="A253" s="299" t="s">
        <v>1095</v>
      </c>
      <c r="B253" s="305" t="s">
        <v>42</v>
      </c>
      <c r="C253" s="309" t="s">
        <v>81</v>
      </c>
      <c r="D253" s="309">
        <v>18386</v>
      </c>
      <c r="E253" s="309">
        <v>9190</v>
      </c>
      <c r="F253" s="309">
        <v>9196</v>
      </c>
      <c r="G253" s="309">
        <v>11945</v>
      </c>
      <c r="H253" s="309">
        <v>5960</v>
      </c>
      <c r="I253" s="309">
        <v>5990</v>
      </c>
      <c r="J253" s="309">
        <v>9242</v>
      </c>
      <c r="K253" s="309">
        <v>4517</v>
      </c>
      <c r="L253" s="309">
        <v>4725</v>
      </c>
      <c r="M253" s="309">
        <v>12540</v>
      </c>
      <c r="N253" s="309">
        <v>6048</v>
      </c>
      <c r="O253" s="309">
        <v>6492</v>
      </c>
      <c r="P253" s="302">
        <v>19693</v>
      </c>
      <c r="Q253" s="302">
        <v>9510</v>
      </c>
      <c r="R253" s="302">
        <v>10183</v>
      </c>
      <c r="S253" s="292">
        <v>21335</v>
      </c>
      <c r="T253" s="292">
        <v>10728</v>
      </c>
      <c r="U253" s="292">
        <v>10607</v>
      </c>
      <c r="V253" s="302">
        <v>23610</v>
      </c>
      <c r="W253" s="302">
        <v>11356</v>
      </c>
      <c r="X253" s="302">
        <v>12254</v>
      </c>
      <c r="Z253" s="302" t="s">
        <v>42</v>
      </c>
    </row>
    <row r="254" spans="1:26" x14ac:dyDescent="0.2">
      <c r="A254" s="299" t="s">
        <v>1096</v>
      </c>
      <c r="B254" s="305" t="s">
        <v>42</v>
      </c>
      <c r="C254" s="309" t="s">
        <v>82</v>
      </c>
      <c r="D254" s="309">
        <v>16780</v>
      </c>
      <c r="E254" s="309">
        <v>8261</v>
      </c>
      <c r="F254" s="309">
        <v>8519</v>
      </c>
      <c r="G254" s="309">
        <v>12765</v>
      </c>
      <c r="H254" s="309">
        <v>6330</v>
      </c>
      <c r="I254" s="309">
        <v>6435</v>
      </c>
      <c r="J254" s="309">
        <v>9140</v>
      </c>
      <c r="K254" s="309">
        <v>4568</v>
      </c>
      <c r="L254" s="309">
        <v>4572</v>
      </c>
      <c r="M254" s="309">
        <v>10614</v>
      </c>
      <c r="N254" s="309">
        <v>5086</v>
      </c>
      <c r="O254" s="309">
        <v>5528</v>
      </c>
      <c r="P254" s="302">
        <v>14523</v>
      </c>
      <c r="Q254" s="302">
        <v>7105</v>
      </c>
      <c r="R254" s="302">
        <v>7418</v>
      </c>
      <c r="S254" s="292">
        <v>17393</v>
      </c>
      <c r="T254" s="292">
        <v>8654</v>
      </c>
      <c r="U254" s="292">
        <v>8739</v>
      </c>
      <c r="V254" s="302">
        <v>18636</v>
      </c>
      <c r="W254" s="302">
        <v>8916</v>
      </c>
      <c r="X254" s="302">
        <v>9720</v>
      </c>
      <c r="Z254" s="302" t="s">
        <v>42</v>
      </c>
    </row>
    <row r="255" spans="1:26" x14ac:dyDescent="0.2">
      <c r="A255" s="299" t="s">
        <v>1097</v>
      </c>
      <c r="B255" s="305" t="s">
        <v>42</v>
      </c>
      <c r="C255" s="309" t="s">
        <v>83</v>
      </c>
      <c r="D255" s="309">
        <v>18621</v>
      </c>
      <c r="E255" s="309">
        <v>9226</v>
      </c>
      <c r="F255" s="309">
        <v>9395</v>
      </c>
      <c r="G255" s="309">
        <v>13780</v>
      </c>
      <c r="H255" s="309">
        <v>6785</v>
      </c>
      <c r="I255" s="309">
        <v>6995</v>
      </c>
      <c r="J255" s="309">
        <v>9152</v>
      </c>
      <c r="K255" s="309">
        <v>4537</v>
      </c>
      <c r="L255" s="309">
        <v>4615</v>
      </c>
      <c r="M255" s="309">
        <v>8139</v>
      </c>
      <c r="N255" s="309">
        <v>3933</v>
      </c>
      <c r="O255" s="309">
        <v>4206</v>
      </c>
      <c r="P255" s="302">
        <v>10958</v>
      </c>
      <c r="Q255" s="302">
        <v>5525</v>
      </c>
      <c r="R255" s="302">
        <v>5433</v>
      </c>
      <c r="S255" s="292">
        <v>15098</v>
      </c>
      <c r="T255" s="292">
        <v>7356</v>
      </c>
      <c r="U255" s="292">
        <v>7742</v>
      </c>
      <c r="V255" s="302">
        <v>15466</v>
      </c>
      <c r="W255" s="302">
        <v>7453</v>
      </c>
      <c r="X255" s="302">
        <v>8012</v>
      </c>
      <c r="Z255" s="302" t="s">
        <v>42</v>
      </c>
    </row>
    <row r="256" spans="1:26" x14ac:dyDescent="0.2">
      <c r="A256" s="299" t="s">
        <v>1098</v>
      </c>
      <c r="B256" s="305" t="s">
        <v>42</v>
      </c>
      <c r="C256" s="309" t="s">
        <v>84</v>
      </c>
      <c r="D256" s="309">
        <v>18763</v>
      </c>
      <c r="E256" s="309">
        <v>9107</v>
      </c>
      <c r="F256" s="309">
        <v>9656</v>
      </c>
      <c r="G256" s="309">
        <v>13100</v>
      </c>
      <c r="H256" s="309">
        <v>6340</v>
      </c>
      <c r="I256" s="309">
        <v>6760</v>
      </c>
      <c r="J256" s="309">
        <v>9818</v>
      </c>
      <c r="K256" s="309">
        <v>4885</v>
      </c>
      <c r="L256" s="309">
        <v>4933</v>
      </c>
      <c r="M256" s="309">
        <v>7937</v>
      </c>
      <c r="N256" s="309">
        <v>3946</v>
      </c>
      <c r="O256" s="309">
        <v>3991</v>
      </c>
      <c r="P256" s="302">
        <v>9365</v>
      </c>
      <c r="Q256" s="302">
        <v>4589</v>
      </c>
      <c r="R256" s="302">
        <v>4776</v>
      </c>
      <c r="S256" s="292">
        <v>11525</v>
      </c>
      <c r="T256" s="292">
        <v>5732</v>
      </c>
      <c r="U256" s="292">
        <v>5793</v>
      </c>
      <c r="V256" s="302">
        <v>14570</v>
      </c>
      <c r="W256" s="302">
        <v>6935</v>
      </c>
      <c r="X256" s="302">
        <v>7635</v>
      </c>
      <c r="Z256" s="302" t="s">
        <v>42</v>
      </c>
    </row>
    <row r="257" spans="1:26" x14ac:dyDescent="0.2">
      <c r="A257" s="299" t="s">
        <v>1099</v>
      </c>
      <c r="B257" s="305" t="s">
        <v>42</v>
      </c>
      <c r="C257" s="309" t="s">
        <v>85</v>
      </c>
      <c r="D257" s="309">
        <v>16340</v>
      </c>
      <c r="E257" s="309">
        <v>7842</v>
      </c>
      <c r="F257" s="309">
        <v>8498</v>
      </c>
      <c r="G257" s="309">
        <v>14325</v>
      </c>
      <c r="H257" s="309">
        <v>6960</v>
      </c>
      <c r="I257" s="309">
        <v>7365</v>
      </c>
      <c r="J257" s="309">
        <v>9937</v>
      </c>
      <c r="K257" s="309">
        <v>4886</v>
      </c>
      <c r="L257" s="309">
        <v>5051</v>
      </c>
      <c r="M257" s="309">
        <v>7834</v>
      </c>
      <c r="N257" s="309">
        <v>3854</v>
      </c>
      <c r="O257" s="309">
        <v>3980</v>
      </c>
      <c r="P257" s="302">
        <v>7058</v>
      </c>
      <c r="Q257" s="302">
        <v>3283</v>
      </c>
      <c r="R257" s="302">
        <v>3775</v>
      </c>
      <c r="S257" s="292">
        <v>8856</v>
      </c>
      <c r="T257" s="292">
        <v>4412</v>
      </c>
      <c r="U257" s="292">
        <v>4444</v>
      </c>
      <c r="V257" s="302">
        <v>13346</v>
      </c>
      <c r="W257" s="302">
        <v>6273</v>
      </c>
      <c r="X257" s="302">
        <v>7073</v>
      </c>
      <c r="Z257" s="302" t="s">
        <v>42</v>
      </c>
    </row>
    <row r="258" spans="1:26" x14ac:dyDescent="0.2">
      <c r="A258" s="299" t="s">
        <v>1100</v>
      </c>
      <c r="B258" s="305" t="s">
        <v>42</v>
      </c>
      <c r="C258" s="309" t="s">
        <v>86</v>
      </c>
      <c r="D258" s="309">
        <v>13214</v>
      </c>
      <c r="E258" s="309">
        <v>5774</v>
      </c>
      <c r="F258" s="309">
        <v>7440</v>
      </c>
      <c r="G258" s="309">
        <v>13930</v>
      </c>
      <c r="H258" s="309">
        <v>6520</v>
      </c>
      <c r="I258" s="309">
        <v>7410</v>
      </c>
      <c r="J258" s="309">
        <v>8757</v>
      </c>
      <c r="K258" s="309">
        <v>4229</v>
      </c>
      <c r="L258" s="309">
        <v>4528</v>
      </c>
      <c r="M258" s="309">
        <v>7651</v>
      </c>
      <c r="N258" s="309">
        <v>3792</v>
      </c>
      <c r="O258" s="309">
        <v>3859</v>
      </c>
      <c r="P258" s="302">
        <v>6640</v>
      </c>
      <c r="Q258" s="302">
        <v>3354</v>
      </c>
      <c r="R258" s="302">
        <v>3286</v>
      </c>
      <c r="S258" s="292">
        <v>7271</v>
      </c>
      <c r="T258" s="292">
        <v>3422</v>
      </c>
      <c r="U258" s="292">
        <v>3849</v>
      </c>
      <c r="V258" s="302">
        <v>10104</v>
      </c>
      <c r="W258" s="302">
        <v>4813</v>
      </c>
      <c r="X258" s="302">
        <v>5291</v>
      </c>
      <c r="Z258" s="302" t="s">
        <v>42</v>
      </c>
    </row>
    <row r="259" spans="1:26" x14ac:dyDescent="0.2">
      <c r="A259" s="299" t="s">
        <v>1101</v>
      </c>
      <c r="B259" s="305" t="s">
        <v>42</v>
      </c>
      <c r="C259" s="309" t="s">
        <v>87</v>
      </c>
      <c r="D259" s="309">
        <v>10217</v>
      </c>
      <c r="E259" s="309">
        <v>3998</v>
      </c>
      <c r="F259" s="309">
        <v>6219</v>
      </c>
      <c r="G259" s="309">
        <v>10890</v>
      </c>
      <c r="H259" s="309">
        <v>4880</v>
      </c>
      <c r="I259" s="309">
        <v>6010</v>
      </c>
      <c r="J259" s="309">
        <v>8446</v>
      </c>
      <c r="K259" s="309">
        <v>3879</v>
      </c>
      <c r="L259" s="309">
        <v>4567</v>
      </c>
      <c r="M259" s="309">
        <v>6836</v>
      </c>
      <c r="N259" s="309">
        <v>3321</v>
      </c>
      <c r="O259" s="309">
        <v>3515</v>
      </c>
      <c r="P259" s="302">
        <v>5493</v>
      </c>
      <c r="Q259" s="302">
        <v>2806</v>
      </c>
      <c r="R259" s="302">
        <v>2687</v>
      </c>
      <c r="S259" s="292">
        <v>5303</v>
      </c>
      <c r="T259" s="292">
        <v>2546</v>
      </c>
      <c r="U259" s="292">
        <v>2757</v>
      </c>
      <c r="V259" s="302">
        <v>7016</v>
      </c>
      <c r="W259" s="302">
        <v>3338</v>
      </c>
      <c r="X259" s="302">
        <v>3678</v>
      </c>
      <c r="Z259" s="302" t="s">
        <v>42</v>
      </c>
    </row>
    <row r="260" spans="1:26" x14ac:dyDescent="0.2">
      <c r="A260" s="299" t="s">
        <v>1102</v>
      </c>
      <c r="B260" s="305" t="s">
        <v>42</v>
      </c>
      <c r="C260" s="309" t="s">
        <v>88</v>
      </c>
      <c r="D260" s="309">
        <v>8058</v>
      </c>
      <c r="E260" s="309">
        <v>2924</v>
      </c>
      <c r="F260" s="309">
        <v>5134</v>
      </c>
      <c r="G260" s="309">
        <v>7905</v>
      </c>
      <c r="H260" s="309">
        <v>2945</v>
      </c>
      <c r="I260" s="309">
        <v>4960</v>
      </c>
      <c r="J260" s="309">
        <v>7471</v>
      </c>
      <c r="K260" s="309">
        <v>3071</v>
      </c>
      <c r="L260" s="309">
        <v>4400</v>
      </c>
      <c r="M260" s="309">
        <v>5321</v>
      </c>
      <c r="N260" s="309">
        <v>2379</v>
      </c>
      <c r="O260" s="309">
        <v>2942</v>
      </c>
      <c r="P260" s="302">
        <v>4908</v>
      </c>
      <c r="Q260" s="302">
        <v>2440</v>
      </c>
      <c r="R260" s="302">
        <v>2468</v>
      </c>
      <c r="S260" s="292">
        <v>4370</v>
      </c>
      <c r="T260" s="292">
        <v>2138</v>
      </c>
      <c r="U260" s="292">
        <v>2232</v>
      </c>
      <c r="V260" s="302">
        <v>5458</v>
      </c>
      <c r="W260" s="302">
        <v>2456</v>
      </c>
      <c r="X260" s="302">
        <v>3002</v>
      </c>
      <c r="Z260" s="302" t="s">
        <v>42</v>
      </c>
    </row>
    <row r="261" spans="1:26" x14ac:dyDescent="0.2">
      <c r="A261" s="299" t="s">
        <v>1103</v>
      </c>
      <c r="B261" s="305" t="s">
        <v>42</v>
      </c>
      <c r="C261" s="309" t="s">
        <v>89</v>
      </c>
      <c r="D261" s="309">
        <v>5635</v>
      </c>
      <c r="E261" s="309">
        <v>1908</v>
      </c>
      <c r="F261" s="309">
        <v>3727</v>
      </c>
      <c r="G261" s="309">
        <v>5070</v>
      </c>
      <c r="H261" s="309">
        <v>1605</v>
      </c>
      <c r="I261" s="309">
        <v>3465</v>
      </c>
      <c r="J261" s="309">
        <v>5174</v>
      </c>
      <c r="K261" s="309">
        <v>1874</v>
      </c>
      <c r="L261" s="309">
        <v>3300</v>
      </c>
      <c r="M261" s="309">
        <v>4570</v>
      </c>
      <c r="N261" s="309">
        <v>1830</v>
      </c>
      <c r="O261" s="309">
        <v>2740</v>
      </c>
      <c r="P261" s="302">
        <v>3854</v>
      </c>
      <c r="Q261" s="302">
        <v>1556</v>
      </c>
      <c r="R261" s="302">
        <v>2298</v>
      </c>
      <c r="S261" s="292">
        <v>3430</v>
      </c>
      <c r="T261" s="292">
        <v>1671</v>
      </c>
      <c r="U261" s="292">
        <v>1759</v>
      </c>
      <c r="V261" s="302">
        <v>3417</v>
      </c>
      <c r="W261" s="302">
        <v>1482</v>
      </c>
      <c r="X261" s="302">
        <v>1935</v>
      </c>
      <c r="Z261" s="302" t="s">
        <v>42</v>
      </c>
    </row>
    <row r="262" spans="1:26" x14ac:dyDescent="0.2">
      <c r="A262" s="299" t="s">
        <v>1104</v>
      </c>
      <c r="B262" s="305" t="s">
        <v>42</v>
      </c>
      <c r="C262" s="309" t="s">
        <v>90</v>
      </c>
      <c r="D262" s="309">
        <v>3121</v>
      </c>
      <c r="E262" s="309">
        <v>917</v>
      </c>
      <c r="F262" s="309">
        <v>2204</v>
      </c>
      <c r="G262" s="309">
        <v>3120</v>
      </c>
      <c r="H262" s="309">
        <v>850</v>
      </c>
      <c r="I262" s="309">
        <v>2270</v>
      </c>
      <c r="J262" s="309">
        <v>2923</v>
      </c>
      <c r="K262" s="309">
        <v>811</v>
      </c>
      <c r="L262" s="309">
        <v>2112</v>
      </c>
      <c r="M262" s="309">
        <v>3188</v>
      </c>
      <c r="N262" s="309">
        <v>1028</v>
      </c>
      <c r="O262" s="309">
        <v>2160</v>
      </c>
      <c r="P262" s="302">
        <v>2459</v>
      </c>
      <c r="Q262" s="302">
        <v>892</v>
      </c>
      <c r="R262" s="302">
        <v>1567</v>
      </c>
      <c r="S262" s="292">
        <v>2345</v>
      </c>
      <c r="T262" s="292">
        <v>1008</v>
      </c>
      <c r="U262" s="292">
        <v>1337</v>
      </c>
      <c r="V262" s="302">
        <v>2384</v>
      </c>
      <c r="W262" s="302">
        <v>1001</v>
      </c>
      <c r="X262" s="302">
        <v>1383</v>
      </c>
      <c r="Z262" s="302" t="s">
        <v>42</v>
      </c>
    </row>
    <row r="263" spans="1:26" x14ac:dyDescent="0.2">
      <c r="A263" s="299" t="s">
        <v>1105</v>
      </c>
      <c r="B263" s="305" t="s">
        <v>42</v>
      </c>
      <c r="C263" s="309" t="s">
        <v>91</v>
      </c>
      <c r="D263" s="309">
        <v>1463</v>
      </c>
      <c r="E263" s="309">
        <v>410</v>
      </c>
      <c r="F263" s="309">
        <v>1053</v>
      </c>
      <c r="G263" s="309">
        <v>1975</v>
      </c>
      <c r="H263" s="309">
        <v>420</v>
      </c>
      <c r="I263" s="309">
        <v>1545</v>
      </c>
      <c r="J263" s="309">
        <v>1726</v>
      </c>
      <c r="K263" s="309">
        <v>321</v>
      </c>
      <c r="L263" s="309">
        <v>1405</v>
      </c>
      <c r="M263" s="309">
        <v>2071</v>
      </c>
      <c r="N263" s="309">
        <v>480</v>
      </c>
      <c r="O263" s="309">
        <v>1591</v>
      </c>
      <c r="P263" s="302">
        <v>2213</v>
      </c>
      <c r="Q263" s="302">
        <v>597</v>
      </c>
      <c r="R263" s="302">
        <v>1616</v>
      </c>
      <c r="S263" s="292">
        <v>1947</v>
      </c>
      <c r="T263" s="302">
        <v>685</v>
      </c>
      <c r="U263" s="302">
        <v>1262</v>
      </c>
      <c r="V263" s="302">
        <v>2230</v>
      </c>
      <c r="W263" s="302">
        <v>847</v>
      </c>
      <c r="X263" s="302">
        <v>1383</v>
      </c>
      <c r="Z263" s="302" t="s">
        <v>42</v>
      </c>
    </row>
    <row r="264" spans="1:26" x14ac:dyDescent="0.2">
      <c r="A264" s="299" t="s">
        <v>1106</v>
      </c>
      <c r="B264" s="305" t="s">
        <v>42</v>
      </c>
      <c r="C264" s="309" t="s">
        <v>92</v>
      </c>
      <c r="D264" s="309">
        <v>127103</v>
      </c>
      <c r="E264" s="309">
        <v>59217</v>
      </c>
      <c r="F264" s="309">
        <v>67886</v>
      </c>
      <c r="G264" s="309">
        <v>116120</v>
      </c>
      <c r="H264" s="309">
        <v>54110</v>
      </c>
      <c r="I264" s="309">
        <v>62010</v>
      </c>
      <c r="J264" s="309">
        <v>108769</v>
      </c>
      <c r="K264" s="309">
        <v>51545</v>
      </c>
      <c r="L264" s="309">
        <v>57224</v>
      </c>
      <c r="M264" s="309">
        <v>123973</v>
      </c>
      <c r="N264" s="309">
        <v>58791</v>
      </c>
      <c r="O264" s="309">
        <v>65182</v>
      </c>
      <c r="P264" s="302">
        <v>147824</v>
      </c>
      <c r="Q264" s="302">
        <v>70355</v>
      </c>
      <c r="R264" s="302">
        <v>77469</v>
      </c>
      <c r="S264" s="292" t="s">
        <v>604</v>
      </c>
      <c r="T264" s="292" t="s">
        <v>604</v>
      </c>
      <c r="U264" s="292" t="s">
        <v>604</v>
      </c>
      <c r="V264" s="292" t="s">
        <v>604</v>
      </c>
      <c r="W264" s="292" t="s">
        <v>604</v>
      </c>
      <c r="X264" s="292" t="s">
        <v>604</v>
      </c>
      <c r="Z264" s="302" t="s">
        <v>42</v>
      </c>
    </row>
    <row r="265" spans="1:26" x14ac:dyDescent="0.2">
      <c r="A265" s="299" t="s">
        <v>1107</v>
      </c>
      <c r="B265" s="305" t="s">
        <v>42</v>
      </c>
      <c r="C265" s="312" t="s">
        <v>93</v>
      </c>
      <c r="D265" s="312">
        <v>69278</v>
      </c>
      <c r="E265" s="312">
        <v>29627</v>
      </c>
      <c r="F265" s="312">
        <v>39651</v>
      </c>
      <c r="G265" s="312">
        <v>61650</v>
      </c>
      <c r="H265" s="312">
        <v>26415</v>
      </c>
      <c r="I265" s="312">
        <v>35250</v>
      </c>
      <c r="J265" s="312">
        <v>68852</v>
      </c>
      <c r="K265" s="312">
        <v>31091</v>
      </c>
      <c r="L265" s="312">
        <v>37761</v>
      </c>
      <c r="M265" s="312">
        <v>82163</v>
      </c>
      <c r="N265" s="312">
        <v>37404</v>
      </c>
      <c r="O265" s="312">
        <v>44759</v>
      </c>
      <c r="P265" s="302">
        <v>100393</v>
      </c>
      <c r="Q265" s="302">
        <v>46444</v>
      </c>
      <c r="R265" s="302">
        <v>53949</v>
      </c>
      <c r="S265" s="292">
        <v>133381</v>
      </c>
      <c r="T265" s="292">
        <v>65623</v>
      </c>
      <c r="U265" s="292">
        <v>67758</v>
      </c>
      <c r="V265" s="302">
        <v>146524</v>
      </c>
      <c r="W265" s="302">
        <v>67446</v>
      </c>
      <c r="X265" s="302">
        <v>79078</v>
      </c>
      <c r="Z265" s="302" t="s">
        <v>42</v>
      </c>
    </row>
    <row r="266" spans="1:26" x14ac:dyDescent="0.2">
      <c r="A266" s="299" t="s">
        <v>1108</v>
      </c>
      <c r="B266" s="305" t="s">
        <v>42</v>
      </c>
      <c r="C266" s="169" t="s">
        <v>94</v>
      </c>
      <c r="D266" s="309">
        <v>130419</v>
      </c>
      <c r="E266" s="309">
        <v>64903</v>
      </c>
      <c r="F266" s="309">
        <v>65516</v>
      </c>
      <c r="G266" s="309">
        <v>104160</v>
      </c>
      <c r="H266" s="309">
        <v>51655</v>
      </c>
      <c r="I266" s="309">
        <v>52505</v>
      </c>
      <c r="J266" s="309">
        <v>70760</v>
      </c>
      <c r="K266" s="309">
        <v>35082</v>
      </c>
      <c r="L266" s="309">
        <v>35678</v>
      </c>
      <c r="M266" s="309">
        <v>57275</v>
      </c>
      <c r="N266" s="309">
        <v>28159</v>
      </c>
      <c r="O266" s="309">
        <v>29116</v>
      </c>
      <c r="P266" s="302">
        <v>55005</v>
      </c>
      <c r="Q266" s="302">
        <v>26649</v>
      </c>
      <c r="R266" s="302">
        <v>28356</v>
      </c>
      <c r="S266" s="292">
        <v>61764</v>
      </c>
      <c r="T266" s="292">
        <v>30554</v>
      </c>
      <c r="U266" s="292">
        <v>31210</v>
      </c>
      <c r="V266" s="302">
        <v>62944</v>
      </c>
      <c r="W266" s="302">
        <v>31242</v>
      </c>
      <c r="X266" s="302">
        <v>31702</v>
      </c>
      <c r="Z266" s="302" t="s">
        <v>42</v>
      </c>
    </row>
    <row r="267" spans="1:26" x14ac:dyDescent="0.2">
      <c r="A267" s="299" t="s">
        <v>1109</v>
      </c>
      <c r="B267" s="305" t="s">
        <v>43</v>
      </c>
      <c r="C267" s="309" t="s">
        <v>73</v>
      </c>
      <c r="D267" s="309">
        <v>222124</v>
      </c>
      <c r="E267" s="309">
        <v>107140</v>
      </c>
      <c r="F267" s="309">
        <v>114984</v>
      </c>
      <c r="G267" s="309">
        <v>187195</v>
      </c>
      <c r="H267" s="309">
        <v>89820</v>
      </c>
      <c r="I267" s="309">
        <v>97375</v>
      </c>
      <c r="J267" s="309">
        <v>144616</v>
      </c>
      <c r="K267" s="309">
        <v>68782</v>
      </c>
      <c r="L267" s="309">
        <v>75834</v>
      </c>
      <c r="M267" s="309">
        <v>148502</v>
      </c>
      <c r="N267" s="309">
        <v>69611</v>
      </c>
      <c r="O267" s="309">
        <v>78891</v>
      </c>
      <c r="P267" s="302">
        <v>165238</v>
      </c>
      <c r="Q267" s="302">
        <v>78993</v>
      </c>
      <c r="R267" s="302">
        <v>86245</v>
      </c>
      <c r="S267" s="292">
        <v>182493</v>
      </c>
      <c r="T267" s="292">
        <v>88914</v>
      </c>
      <c r="U267" s="292">
        <v>93579</v>
      </c>
      <c r="V267" s="302">
        <v>183157</v>
      </c>
      <c r="W267" s="302">
        <v>85942</v>
      </c>
      <c r="X267" s="302">
        <v>97214</v>
      </c>
      <c r="Z267" s="302" t="s">
        <v>43</v>
      </c>
    </row>
    <row r="268" spans="1:26" x14ac:dyDescent="0.2">
      <c r="A268" s="299" t="s">
        <v>1110</v>
      </c>
      <c r="B268" s="305" t="s">
        <v>43</v>
      </c>
      <c r="C268" s="309" t="s">
        <v>74</v>
      </c>
      <c r="D268" s="309">
        <v>14784</v>
      </c>
      <c r="E268" s="309">
        <v>7580</v>
      </c>
      <c r="F268" s="309">
        <v>7204</v>
      </c>
      <c r="G268" s="309">
        <v>12380</v>
      </c>
      <c r="H268" s="309">
        <v>6260</v>
      </c>
      <c r="I268" s="309">
        <v>6120</v>
      </c>
      <c r="J268" s="309">
        <v>7274</v>
      </c>
      <c r="K268" s="309">
        <v>3681</v>
      </c>
      <c r="L268" s="309">
        <v>3593</v>
      </c>
      <c r="M268" s="309">
        <v>9047</v>
      </c>
      <c r="N268" s="309">
        <v>4602</v>
      </c>
      <c r="O268" s="309">
        <v>4445</v>
      </c>
      <c r="P268" s="302">
        <v>10196</v>
      </c>
      <c r="Q268" s="302">
        <v>5282</v>
      </c>
      <c r="R268" s="302">
        <v>4914</v>
      </c>
      <c r="S268" s="292">
        <v>11900</v>
      </c>
      <c r="T268" s="292">
        <v>6060</v>
      </c>
      <c r="U268" s="292">
        <v>5840</v>
      </c>
      <c r="V268" s="302">
        <v>9075</v>
      </c>
      <c r="W268" s="302">
        <v>4540</v>
      </c>
      <c r="X268" s="302">
        <v>4535</v>
      </c>
      <c r="Z268" s="302" t="s">
        <v>43</v>
      </c>
    </row>
    <row r="269" spans="1:26" x14ac:dyDescent="0.2">
      <c r="A269" s="299" t="s">
        <v>1111</v>
      </c>
      <c r="B269" s="305" t="s">
        <v>43</v>
      </c>
      <c r="C269" s="310" t="s">
        <v>75</v>
      </c>
      <c r="D269" s="309">
        <v>11348</v>
      </c>
      <c r="E269" s="309">
        <v>5818</v>
      </c>
      <c r="F269" s="309">
        <v>5530</v>
      </c>
      <c r="G269" s="309">
        <v>11780</v>
      </c>
      <c r="H269" s="309">
        <v>5980</v>
      </c>
      <c r="I269" s="309">
        <v>5800</v>
      </c>
      <c r="J269" s="309">
        <v>6561</v>
      </c>
      <c r="K269" s="309">
        <v>3266</v>
      </c>
      <c r="L269" s="309">
        <v>3295</v>
      </c>
      <c r="M269" s="309">
        <v>7232</v>
      </c>
      <c r="N269" s="309">
        <v>3631</v>
      </c>
      <c r="O269" s="309">
        <v>3601</v>
      </c>
      <c r="P269" s="302">
        <v>8293</v>
      </c>
      <c r="Q269" s="302">
        <v>4059</v>
      </c>
      <c r="R269" s="302">
        <v>4234</v>
      </c>
      <c r="S269" s="292">
        <v>8559</v>
      </c>
      <c r="T269" s="292">
        <v>4292</v>
      </c>
      <c r="U269" s="292">
        <v>4267</v>
      </c>
      <c r="V269" s="302">
        <v>8824</v>
      </c>
      <c r="W269" s="302">
        <v>4454</v>
      </c>
      <c r="X269" s="302">
        <v>4370</v>
      </c>
      <c r="Z269" s="302" t="s">
        <v>43</v>
      </c>
    </row>
    <row r="270" spans="1:26" x14ac:dyDescent="0.2">
      <c r="A270" s="299" t="s">
        <v>1112</v>
      </c>
      <c r="B270" s="305" t="s">
        <v>43</v>
      </c>
      <c r="C270" s="310" t="s">
        <v>76</v>
      </c>
      <c r="D270" s="309">
        <v>13594</v>
      </c>
      <c r="E270" s="309">
        <v>6918</v>
      </c>
      <c r="F270" s="309">
        <v>6676</v>
      </c>
      <c r="G270" s="309">
        <v>10255</v>
      </c>
      <c r="H270" s="309">
        <v>5240</v>
      </c>
      <c r="I270" s="309">
        <v>5015</v>
      </c>
      <c r="J270" s="309">
        <v>8001</v>
      </c>
      <c r="K270" s="309">
        <v>3996</v>
      </c>
      <c r="L270" s="309">
        <v>4005</v>
      </c>
      <c r="M270" s="309">
        <v>6262</v>
      </c>
      <c r="N270" s="309">
        <v>3081</v>
      </c>
      <c r="O270" s="309">
        <v>3181</v>
      </c>
      <c r="P270" s="302">
        <v>7378</v>
      </c>
      <c r="Q270" s="302">
        <v>3611</v>
      </c>
      <c r="R270" s="302">
        <v>3767</v>
      </c>
      <c r="S270" s="292">
        <v>7621</v>
      </c>
      <c r="T270" s="292">
        <v>3814</v>
      </c>
      <c r="U270" s="292">
        <v>3807</v>
      </c>
      <c r="V270" s="302">
        <v>9007</v>
      </c>
      <c r="W270" s="302">
        <v>4518</v>
      </c>
      <c r="X270" s="302">
        <v>4489</v>
      </c>
      <c r="Z270" s="302" t="s">
        <v>43</v>
      </c>
    </row>
    <row r="271" spans="1:26" x14ac:dyDescent="0.2">
      <c r="A271" s="299" t="s">
        <v>1113</v>
      </c>
      <c r="B271" s="305" t="s">
        <v>43</v>
      </c>
      <c r="C271" s="309" t="s">
        <v>77</v>
      </c>
      <c r="D271" s="309">
        <v>15000</v>
      </c>
      <c r="E271" s="309">
        <v>7516</v>
      </c>
      <c r="F271" s="309">
        <v>7484</v>
      </c>
      <c r="G271" s="309">
        <v>11650</v>
      </c>
      <c r="H271" s="309">
        <v>5740</v>
      </c>
      <c r="I271" s="309">
        <v>5910</v>
      </c>
      <c r="J271" s="309">
        <v>10436</v>
      </c>
      <c r="K271" s="309">
        <v>5053</v>
      </c>
      <c r="L271" s="309">
        <v>5383</v>
      </c>
      <c r="M271" s="309">
        <v>6799</v>
      </c>
      <c r="N271" s="309">
        <v>3249</v>
      </c>
      <c r="O271" s="309">
        <v>3550</v>
      </c>
      <c r="P271" s="302">
        <v>7189</v>
      </c>
      <c r="Q271" s="302">
        <v>3579</v>
      </c>
      <c r="R271" s="302">
        <v>3610</v>
      </c>
      <c r="S271" s="292">
        <v>7916</v>
      </c>
      <c r="T271" s="292">
        <v>4009</v>
      </c>
      <c r="U271" s="292">
        <v>3907</v>
      </c>
      <c r="V271" s="302">
        <v>8205</v>
      </c>
      <c r="W271" s="302">
        <v>4007</v>
      </c>
      <c r="X271" s="302">
        <v>4198</v>
      </c>
      <c r="Z271" s="302" t="s">
        <v>43</v>
      </c>
    </row>
    <row r="272" spans="1:26" x14ac:dyDescent="0.2">
      <c r="A272" s="299" t="s">
        <v>1114</v>
      </c>
      <c r="B272" s="305" t="s">
        <v>43</v>
      </c>
      <c r="C272" s="309" t="s">
        <v>78</v>
      </c>
      <c r="D272" s="309">
        <v>18712</v>
      </c>
      <c r="E272" s="309">
        <v>9343</v>
      </c>
      <c r="F272" s="309">
        <v>9369</v>
      </c>
      <c r="G272" s="309">
        <v>21055</v>
      </c>
      <c r="H272" s="309">
        <v>10185</v>
      </c>
      <c r="I272" s="309">
        <v>10870</v>
      </c>
      <c r="J272" s="309">
        <v>15547</v>
      </c>
      <c r="K272" s="309">
        <v>7256</v>
      </c>
      <c r="L272" s="309">
        <v>8291</v>
      </c>
      <c r="M272" s="309">
        <v>16718</v>
      </c>
      <c r="N272" s="309">
        <v>7174</v>
      </c>
      <c r="O272" s="309">
        <v>9544</v>
      </c>
      <c r="P272" s="302">
        <v>14938</v>
      </c>
      <c r="Q272" s="302">
        <v>6827</v>
      </c>
      <c r="R272" s="302">
        <v>8111</v>
      </c>
      <c r="S272" s="292">
        <v>17279</v>
      </c>
      <c r="T272" s="292">
        <v>8613</v>
      </c>
      <c r="U272" s="292">
        <v>8666</v>
      </c>
      <c r="V272" s="302">
        <v>16960</v>
      </c>
      <c r="W272" s="302">
        <v>7968</v>
      </c>
      <c r="X272" s="302">
        <v>8992</v>
      </c>
      <c r="Z272" s="302" t="s">
        <v>43</v>
      </c>
    </row>
    <row r="273" spans="1:26" x14ac:dyDescent="0.2">
      <c r="A273" s="299" t="s">
        <v>1115</v>
      </c>
      <c r="B273" s="305" t="s">
        <v>43</v>
      </c>
      <c r="C273" s="309" t="s">
        <v>79</v>
      </c>
      <c r="D273" s="309">
        <v>16772</v>
      </c>
      <c r="E273" s="309">
        <v>9013</v>
      </c>
      <c r="F273" s="309">
        <v>7759</v>
      </c>
      <c r="G273" s="309">
        <v>15560</v>
      </c>
      <c r="H273" s="309">
        <v>8025</v>
      </c>
      <c r="I273" s="309">
        <v>7540</v>
      </c>
      <c r="J273" s="309">
        <v>14393</v>
      </c>
      <c r="K273" s="309">
        <v>7218</v>
      </c>
      <c r="L273" s="309">
        <v>7175</v>
      </c>
      <c r="M273" s="309">
        <v>21130</v>
      </c>
      <c r="N273" s="309">
        <v>9913</v>
      </c>
      <c r="O273" s="309">
        <v>11217</v>
      </c>
      <c r="P273" s="302">
        <v>24453</v>
      </c>
      <c r="Q273" s="302">
        <v>11427</v>
      </c>
      <c r="R273" s="302">
        <v>13026</v>
      </c>
      <c r="S273" s="292">
        <v>26021</v>
      </c>
      <c r="T273" s="292">
        <v>12467</v>
      </c>
      <c r="U273" s="292">
        <v>13554</v>
      </c>
      <c r="V273" s="302">
        <v>23401</v>
      </c>
      <c r="W273" s="302">
        <v>10688</v>
      </c>
      <c r="X273" s="302">
        <v>12713</v>
      </c>
      <c r="Z273" s="302" t="s">
        <v>43</v>
      </c>
    </row>
    <row r="274" spans="1:26" x14ac:dyDescent="0.2">
      <c r="A274" s="299" t="s">
        <v>1116</v>
      </c>
      <c r="B274" s="305" t="s">
        <v>43</v>
      </c>
      <c r="C274" s="309" t="s">
        <v>80</v>
      </c>
      <c r="D274" s="309">
        <v>14480</v>
      </c>
      <c r="E274" s="309">
        <v>7585</v>
      </c>
      <c r="F274" s="309">
        <v>6895</v>
      </c>
      <c r="G274" s="309">
        <v>11850</v>
      </c>
      <c r="H274" s="309">
        <v>6270</v>
      </c>
      <c r="I274" s="309">
        <v>5580</v>
      </c>
      <c r="J274" s="309">
        <v>12271</v>
      </c>
      <c r="K274" s="309">
        <v>6324</v>
      </c>
      <c r="L274" s="309">
        <v>5947</v>
      </c>
      <c r="M274" s="309">
        <v>14156</v>
      </c>
      <c r="N274" s="309">
        <v>6855</v>
      </c>
      <c r="O274" s="309">
        <v>7301</v>
      </c>
      <c r="P274" s="302">
        <v>20347</v>
      </c>
      <c r="Q274" s="302">
        <v>10193</v>
      </c>
      <c r="R274" s="302">
        <v>10154</v>
      </c>
      <c r="S274" s="292">
        <v>22008</v>
      </c>
      <c r="T274" s="292">
        <v>10830</v>
      </c>
      <c r="U274" s="292">
        <v>11178</v>
      </c>
      <c r="V274" s="302">
        <v>19387</v>
      </c>
      <c r="W274" s="302">
        <v>9221</v>
      </c>
      <c r="X274" s="302">
        <v>10166</v>
      </c>
      <c r="Z274" s="302" t="s">
        <v>43</v>
      </c>
    </row>
    <row r="275" spans="1:26" x14ac:dyDescent="0.2">
      <c r="A275" s="299" t="s">
        <v>1117</v>
      </c>
      <c r="B275" s="305" t="s">
        <v>43</v>
      </c>
      <c r="C275" s="309" t="s">
        <v>81</v>
      </c>
      <c r="D275" s="309">
        <v>14827</v>
      </c>
      <c r="E275" s="309">
        <v>7573</v>
      </c>
      <c r="F275" s="309">
        <v>7254</v>
      </c>
      <c r="G275" s="309">
        <v>10015</v>
      </c>
      <c r="H275" s="309">
        <v>5300</v>
      </c>
      <c r="I275" s="309">
        <v>4715</v>
      </c>
      <c r="J275" s="309">
        <v>8858</v>
      </c>
      <c r="K275" s="309">
        <v>4446</v>
      </c>
      <c r="L275" s="309">
        <v>4412</v>
      </c>
      <c r="M275" s="309">
        <v>10388</v>
      </c>
      <c r="N275" s="309">
        <v>5117</v>
      </c>
      <c r="O275" s="309">
        <v>5271</v>
      </c>
      <c r="P275" s="302">
        <v>14609</v>
      </c>
      <c r="Q275" s="302">
        <v>7090</v>
      </c>
      <c r="R275" s="302">
        <v>7519</v>
      </c>
      <c r="S275" s="292">
        <v>17182</v>
      </c>
      <c r="T275" s="292">
        <v>8731</v>
      </c>
      <c r="U275" s="292">
        <v>8451</v>
      </c>
      <c r="V275" s="302">
        <v>14800</v>
      </c>
      <c r="W275" s="302">
        <v>7060</v>
      </c>
      <c r="X275" s="302">
        <v>7740</v>
      </c>
      <c r="Z275" s="302" t="s">
        <v>43</v>
      </c>
    </row>
    <row r="276" spans="1:26" x14ac:dyDescent="0.2">
      <c r="A276" s="299" t="s">
        <v>1118</v>
      </c>
      <c r="B276" s="305" t="s">
        <v>43</v>
      </c>
      <c r="C276" s="309" t="s">
        <v>82</v>
      </c>
      <c r="D276" s="309">
        <v>14509</v>
      </c>
      <c r="E276" s="309">
        <v>7039</v>
      </c>
      <c r="F276" s="309">
        <v>7470</v>
      </c>
      <c r="G276" s="309">
        <v>9865</v>
      </c>
      <c r="H276" s="309">
        <v>5035</v>
      </c>
      <c r="I276" s="309">
        <v>4830</v>
      </c>
      <c r="J276" s="309">
        <v>7774</v>
      </c>
      <c r="K276" s="309">
        <v>3886</v>
      </c>
      <c r="L276" s="309">
        <v>3888</v>
      </c>
      <c r="M276" s="309">
        <v>9753</v>
      </c>
      <c r="N276" s="309">
        <v>4852</v>
      </c>
      <c r="O276" s="309">
        <v>4901</v>
      </c>
      <c r="P276" s="302">
        <v>11022</v>
      </c>
      <c r="Q276" s="302">
        <v>5283</v>
      </c>
      <c r="R276" s="302">
        <v>5739</v>
      </c>
      <c r="S276" s="292">
        <v>13669</v>
      </c>
      <c r="T276" s="292">
        <v>6733</v>
      </c>
      <c r="U276" s="292">
        <v>6936</v>
      </c>
      <c r="V276" s="302">
        <v>12848</v>
      </c>
      <c r="W276" s="302">
        <v>5857</v>
      </c>
      <c r="X276" s="302">
        <v>6991</v>
      </c>
      <c r="Z276" s="302" t="s">
        <v>43</v>
      </c>
    </row>
    <row r="277" spans="1:26" x14ac:dyDescent="0.2">
      <c r="A277" s="299" t="s">
        <v>1119</v>
      </c>
      <c r="B277" s="305" t="s">
        <v>43</v>
      </c>
      <c r="C277" s="309" t="s">
        <v>83</v>
      </c>
      <c r="D277" s="309">
        <v>17018</v>
      </c>
      <c r="E277" s="309">
        <v>8165</v>
      </c>
      <c r="F277" s="309">
        <v>8853</v>
      </c>
      <c r="G277" s="309">
        <v>10625</v>
      </c>
      <c r="H277" s="309">
        <v>5245</v>
      </c>
      <c r="I277" s="309">
        <v>5380</v>
      </c>
      <c r="J277" s="309">
        <v>7356</v>
      </c>
      <c r="K277" s="309">
        <v>3768</v>
      </c>
      <c r="L277" s="309">
        <v>3588</v>
      </c>
      <c r="M277" s="309">
        <v>7876</v>
      </c>
      <c r="N277" s="309">
        <v>3818</v>
      </c>
      <c r="O277" s="309">
        <v>4058</v>
      </c>
      <c r="P277" s="302">
        <v>8656</v>
      </c>
      <c r="Q277" s="302">
        <v>4221</v>
      </c>
      <c r="R277" s="302">
        <v>4435</v>
      </c>
      <c r="S277" s="292">
        <v>11414</v>
      </c>
      <c r="T277" s="292">
        <v>5585</v>
      </c>
      <c r="U277" s="292">
        <v>5829</v>
      </c>
      <c r="V277" s="302">
        <v>12174</v>
      </c>
      <c r="W277" s="302">
        <v>5714</v>
      </c>
      <c r="X277" s="302">
        <v>6460</v>
      </c>
      <c r="Z277" s="302" t="s">
        <v>43</v>
      </c>
    </row>
    <row r="278" spans="1:26" x14ac:dyDescent="0.2">
      <c r="A278" s="299" t="s">
        <v>1120</v>
      </c>
      <c r="B278" s="305" t="s">
        <v>43</v>
      </c>
      <c r="C278" s="309" t="s">
        <v>84</v>
      </c>
      <c r="D278" s="309">
        <v>17040</v>
      </c>
      <c r="E278" s="309">
        <v>8398</v>
      </c>
      <c r="F278" s="309">
        <v>8642</v>
      </c>
      <c r="G278" s="309">
        <v>11065</v>
      </c>
      <c r="H278" s="309">
        <v>5260</v>
      </c>
      <c r="I278" s="309">
        <v>5810</v>
      </c>
      <c r="J278" s="309">
        <v>7527</v>
      </c>
      <c r="K278" s="309">
        <v>3690</v>
      </c>
      <c r="L278" s="309">
        <v>3837</v>
      </c>
      <c r="M278" s="309">
        <v>7076</v>
      </c>
      <c r="N278" s="309">
        <v>3549</v>
      </c>
      <c r="O278" s="309">
        <v>3527</v>
      </c>
      <c r="P278" s="302">
        <v>8378</v>
      </c>
      <c r="Q278" s="302">
        <v>4238</v>
      </c>
      <c r="R278" s="302">
        <v>4140</v>
      </c>
      <c r="S278" s="292">
        <v>8703</v>
      </c>
      <c r="T278" s="292">
        <v>4240</v>
      </c>
      <c r="U278" s="292">
        <v>4463</v>
      </c>
      <c r="V278" s="302">
        <v>11896</v>
      </c>
      <c r="W278" s="302">
        <v>5492</v>
      </c>
      <c r="X278" s="302">
        <v>6404</v>
      </c>
      <c r="Z278" s="302" t="s">
        <v>43</v>
      </c>
    </row>
    <row r="279" spans="1:26" x14ac:dyDescent="0.2">
      <c r="A279" s="299" t="s">
        <v>1121</v>
      </c>
      <c r="B279" s="305" t="s">
        <v>43</v>
      </c>
      <c r="C279" s="309" t="s">
        <v>85</v>
      </c>
      <c r="D279" s="309">
        <v>14778</v>
      </c>
      <c r="E279" s="309">
        <v>7156</v>
      </c>
      <c r="F279" s="309">
        <v>7622</v>
      </c>
      <c r="G279" s="309">
        <v>12785</v>
      </c>
      <c r="H279" s="309">
        <v>5980</v>
      </c>
      <c r="I279" s="309">
        <v>6805</v>
      </c>
      <c r="J279" s="309">
        <v>8003</v>
      </c>
      <c r="K279" s="309">
        <v>3908</v>
      </c>
      <c r="L279" s="309">
        <v>4095</v>
      </c>
      <c r="M279" s="309">
        <v>6453</v>
      </c>
      <c r="N279" s="309">
        <v>3272</v>
      </c>
      <c r="O279" s="309">
        <v>3181</v>
      </c>
      <c r="P279" s="302">
        <v>6321</v>
      </c>
      <c r="Q279" s="302">
        <v>2976</v>
      </c>
      <c r="R279" s="302">
        <v>3345</v>
      </c>
      <c r="S279" s="292">
        <v>7131</v>
      </c>
      <c r="T279" s="292">
        <v>3301</v>
      </c>
      <c r="U279" s="292">
        <v>3830</v>
      </c>
      <c r="V279" s="302">
        <v>10240</v>
      </c>
      <c r="W279" s="302">
        <v>4812</v>
      </c>
      <c r="X279" s="302">
        <v>5428</v>
      </c>
      <c r="Z279" s="302" t="s">
        <v>43</v>
      </c>
    </row>
    <row r="280" spans="1:26" x14ac:dyDescent="0.2">
      <c r="A280" s="299" t="s">
        <v>1122</v>
      </c>
      <c r="B280" s="305" t="s">
        <v>43</v>
      </c>
      <c r="C280" s="309" t="s">
        <v>86</v>
      </c>
      <c r="D280" s="309">
        <v>12144</v>
      </c>
      <c r="E280" s="309">
        <v>5372</v>
      </c>
      <c r="F280" s="309">
        <v>6772</v>
      </c>
      <c r="G280" s="309">
        <v>12285</v>
      </c>
      <c r="H280" s="309">
        <v>5835</v>
      </c>
      <c r="I280" s="309">
        <v>6450</v>
      </c>
      <c r="J280" s="309">
        <v>7497</v>
      </c>
      <c r="K280" s="309">
        <v>3450</v>
      </c>
      <c r="L280" s="309">
        <v>4047</v>
      </c>
      <c r="M280" s="309">
        <v>5944</v>
      </c>
      <c r="N280" s="309">
        <v>2895</v>
      </c>
      <c r="O280" s="309">
        <v>3049</v>
      </c>
      <c r="P280" s="302">
        <v>6123</v>
      </c>
      <c r="Q280" s="302">
        <v>2903</v>
      </c>
      <c r="R280" s="302">
        <v>3220</v>
      </c>
      <c r="S280" s="292">
        <v>6677</v>
      </c>
      <c r="T280" s="292">
        <v>3075</v>
      </c>
      <c r="U280" s="292">
        <v>3602</v>
      </c>
      <c r="V280" s="302">
        <v>7354</v>
      </c>
      <c r="W280" s="302">
        <v>3380</v>
      </c>
      <c r="X280" s="302">
        <v>3974</v>
      </c>
      <c r="Z280" s="302" t="s">
        <v>43</v>
      </c>
    </row>
    <row r="281" spans="1:26" x14ac:dyDescent="0.2">
      <c r="A281" s="299" t="s">
        <v>1123</v>
      </c>
      <c r="B281" s="305" t="s">
        <v>43</v>
      </c>
      <c r="C281" s="309" t="s">
        <v>87</v>
      </c>
      <c r="D281" s="309">
        <v>9603</v>
      </c>
      <c r="E281" s="309">
        <v>3847</v>
      </c>
      <c r="F281" s="309">
        <v>5756</v>
      </c>
      <c r="G281" s="309">
        <v>9420</v>
      </c>
      <c r="H281" s="309">
        <v>4240</v>
      </c>
      <c r="I281" s="309">
        <v>5175</v>
      </c>
      <c r="J281" s="309">
        <v>7728</v>
      </c>
      <c r="K281" s="309">
        <v>3348</v>
      </c>
      <c r="L281" s="309">
        <v>4380</v>
      </c>
      <c r="M281" s="309">
        <v>5644</v>
      </c>
      <c r="N281" s="309">
        <v>2697</v>
      </c>
      <c r="O281" s="309">
        <v>2947</v>
      </c>
      <c r="P281" s="302">
        <v>4850</v>
      </c>
      <c r="Q281" s="302">
        <v>2392</v>
      </c>
      <c r="R281" s="302">
        <v>2458</v>
      </c>
      <c r="S281" s="292">
        <v>5011</v>
      </c>
      <c r="T281" s="292">
        <v>2325</v>
      </c>
      <c r="U281" s="292">
        <v>2686</v>
      </c>
      <c r="V281" s="302">
        <v>5731</v>
      </c>
      <c r="W281" s="302">
        <v>2611</v>
      </c>
      <c r="X281" s="302">
        <v>3120</v>
      </c>
      <c r="Z281" s="302" t="s">
        <v>43</v>
      </c>
    </row>
    <row r="282" spans="1:26" x14ac:dyDescent="0.2">
      <c r="A282" s="299" t="s">
        <v>1124</v>
      </c>
      <c r="B282" s="305" t="s">
        <v>43</v>
      </c>
      <c r="C282" s="309" t="s">
        <v>88</v>
      </c>
      <c r="D282" s="309">
        <v>7739</v>
      </c>
      <c r="E282" s="309">
        <v>2778</v>
      </c>
      <c r="F282" s="309">
        <v>4961</v>
      </c>
      <c r="G282" s="309">
        <v>6880</v>
      </c>
      <c r="H282" s="309">
        <v>2510</v>
      </c>
      <c r="I282" s="309">
        <v>4375</v>
      </c>
      <c r="J282" s="309">
        <v>6550</v>
      </c>
      <c r="K282" s="309">
        <v>2714</v>
      </c>
      <c r="L282" s="309">
        <v>3836</v>
      </c>
      <c r="M282" s="309">
        <v>4873</v>
      </c>
      <c r="N282" s="309">
        <v>1935</v>
      </c>
      <c r="O282" s="309">
        <v>2938</v>
      </c>
      <c r="P282" s="302">
        <v>4266</v>
      </c>
      <c r="Q282" s="302">
        <v>1953</v>
      </c>
      <c r="R282" s="302">
        <v>2313</v>
      </c>
      <c r="S282" s="292">
        <v>4091</v>
      </c>
      <c r="T282" s="292">
        <v>1897</v>
      </c>
      <c r="U282" s="292">
        <v>2194</v>
      </c>
      <c r="V282" s="302">
        <v>4986</v>
      </c>
      <c r="W282" s="302">
        <v>2287</v>
      </c>
      <c r="X282" s="302">
        <v>2698</v>
      </c>
      <c r="Z282" s="302" t="s">
        <v>43</v>
      </c>
    </row>
    <row r="283" spans="1:26" x14ac:dyDescent="0.2">
      <c r="A283" s="299" t="s">
        <v>1125</v>
      </c>
      <c r="B283" s="305" t="s">
        <v>43</v>
      </c>
      <c r="C283" s="309" t="s">
        <v>89</v>
      </c>
      <c r="D283" s="309">
        <v>5477</v>
      </c>
      <c r="E283" s="309">
        <v>1789</v>
      </c>
      <c r="F283" s="309">
        <v>3688</v>
      </c>
      <c r="G283" s="309">
        <v>4780</v>
      </c>
      <c r="H283" s="309">
        <v>1500</v>
      </c>
      <c r="I283" s="309">
        <v>3275</v>
      </c>
      <c r="J283" s="309">
        <v>4577</v>
      </c>
      <c r="K283" s="309">
        <v>1707</v>
      </c>
      <c r="L283" s="309">
        <v>2870</v>
      </c>
      <c r="M283" s="309">
        <v>4415</v>
      </c>
      <c r="N283" s="309">
        <v>1600</v>
      </c>
      <c r="O283" s="309">
        <v>2815</v>
      </c>
      <c r="P283" s="302">
        <v>3680</v>
      </c>
      <c r="Q283" s="302">
        <v>1538</v>
      </c>
      <c r="R283" s="302">
        <v>2142</v>
      </c>
      <c r="S283" s="292">
        <v>3035</v>
      </c>
      <c r="T283" s="292">
        <v>1396</v>
      </c>
      <c r="U283" s="292">
        <v>1639</v>
      </c>
      <c r="V283" s="302">
        <v>3539</v>
      </c>
      <c r="W283" s="302">
        <v>1496</v>
      </c>
      <c r="X283" s="302">
        <v>2043</v>
      </c>
      <c r="Z283" s="302" t="s">
        <v>43</v>
      </c>
    </row>
    <row r="284" spans="1:26" x14ac:dyDescent="0.2">
      <c r="A284" s="299" t="s">
        <v>1126</v>
      </c>
      <c r="B284" s="305" t="s">
        <v>43</v>
      </c>
      <c r="C284" s="309" t="s">
        <v>90</v>
      </c>
      <c r="D284" s="309">
        <v>2933</v>
      </c>
      <c r="E284" s="309">
        <v>883</v>
      </c>
      <c r="F284" s="309">
        <v>2050</v>
      </c>
      <c r="G284" s="309">
        <v>3080</v>
      </c>
      <c r="H284" s="309">
        <v>845</v>
      </c>
      <c r="I284" s="309">
        <v>2235</v>
      </c>
      <c r="J284" s="309">
        <v>2577</v>
      </c>
      <c r="K284" s="309">
        <v>716</v>
      </c>
      <c r="L284" s="309">
        <v>1861</v>
      </c>
      <c r="M284" s="309">
        <v>2794</v>
      </c>
      <c r="N284" s="309">
        <v>889</v>
      </c>
      <c r="O284" s="309">
        <v>1905</v>
      </c>
      <c r="P284" s="302">
        <v>2440</v>
      </c>
      <c r="Q284" s="302">
        <v>861</v>
      </c>
      <c r="R284" s="302">
        <v>1579</v>
      </c>
      <c r="S284" s="292">
        <v>2265</v>
      </c>
      <c r="T284" s="292">
        <v>903</v>
      </c>
      <c r="U284" s="292">
        <v>1362</v>
      </c>
      <c r="V284" s="302">
        <v>2540</v>
      </c>
      <c r="W284" s="302">
        <v>1024</v>
      </c>
      <c r="X284" s="302">
        <v>1516</v>
      </c>
      <c r="Z284" s="302" t="s">
        <v>43</v>
      </c>
    </row>
    <row r="285" spans="1:26" x14ac:dyDescent="0.2">
      <c r="A285" s="299" t="s">
        <v>1127</v>
      </c>
      <c r="B285" s="305" t="s">
        <v>43</v>
      </c>
      <c r="C285" s="309" t="s">
        <v>91</v>
      </c>
      <c r="D285" s="309">
        <v>1366</v>
      </c>
      <c r="E285" s="309">
        <v>367</v>
      </c>
      <c r="F285" s="309">
        <v>999</v>
      </c>
      <c r="G285" s="309">
        <v>1870</v>
      </c>
      <c r="H285" s="309">
        <v>375</v>
      </c>
      <c r="I285" s="309">
        <v>1490</v>
      </c>
      <c r="J285" s="309">
        <v>1686</v>
      </c>
      <c r="K285" s="309">
        <v>355</v>
      </c>
      <c r="L285" s="309">
        <v>1331</v>
      </c>
      <c r="M285" s="309">
        <v>1942</v>
      </c>
      <c r="N285" s="309">
        <v>482</v>
      </c>
      <c r="O285" s="309">
        <v>1460</v>
      </c>
      <c r="P285" s="302">
        <v>2099</v>
      </c>
      <c r="Q285" s="302">
        <v>560</v>
      </c>
      <c r="R285" s="302">
        <v>1539</v>
      </c>
      <c r="S285" s="292">
        <v>2011</v>
      </c>
      <c r="T285" s="302">
        <v>643</v>
      </c>
      <c r="U285" s="302">
        <v>1368</v>
      </c>
      <c r="V285" s="302">
        <v>2190</v>
      </c>
      <c r="W285" s="302">
        <v>813</v>
      </c>
      <c r="X285" s="302">
        <v>1377</v>
      </c>
      <c r="Z285" s="302" t="s">
        <v>43</v>
      </c>
    </row>
    <row r="286" spans="1:26" x14ac:dyDescent="0.2">
      <c r="A286" s="299" t="s">
        <v>1128</v>
      </c>
      <c r="B286" s="305" t="s">
        <v>43</v>
      </c>
      <c r="C286" s="309" t="s">
        <v>92</v>
      </c>
      <c r="D286" s="309">
        <v>113672</v>
      </c>
      <c r="E286" s="309">
        <v>52689</v>
      </c>
      <c r="F286" s="309">
        <v>60983</v>
      </c>
      <c r="G286" s="309">
        <v>104265</v>
      </c>
      <c r="H286" s="309">
        <v>48240</v>
      </c>
      <c r="I286" s="309">
        <v>56025</v>
      </c>
      <c r="J286" s="309">
        <v>89459</v>
      </c>
      <c r="K286" s="309">
        <v>41363</v>
      </c>
      <c r="L286" s="309">
        <v>48096</v>
      </c>
      <c r="M286" s="309">
        <v>102679</v>
      </c>
      <c r="N286" s="309">
        <v>47005</v>
      </c>
      <c r="O286" s="309">
        <v>55674</v>
      </c>
      <c r="P286" s="302">
        <v>121296</v>
      </c>
      <c r="Q286" s="302">
        <v>57407</v>
      </c>
      <c r="R286" s="302">
        <v>63889</v>
      </c>
      <c r="S286" s="292" t="s">
        <v>604</v>
      </c>
      <c r="T286" s="292" t="s">
        <v>604</v>
      </c>
      <c r="U286" s="292" t="s">
        <v>604</v>
      </c>
      <c r="V286" s="292" t="s">
        <v>604</v>
      </c>
      <c r="W286" s="292" t="s">
        <v>604</v>
      </c>
      <c r="X286" s="292" t="s">
        <v>604</v>
      </c>
      <c r="Z286" s="302" t="s">
        <v>43</v>
      </c>
    </row>
    <row r="287" spans="1:26" x14ac:dyDescent="0.2">
      <c r="A287" s="299" t="s">
        <v>1129</v>
      </c>
      <c r="B287" s="305" t="s">
        <v>43</v>
      </c>
      <c r="C287" s="312" t="s">
        <v>93</v>
      </c>
      <c r="D287" s="312">
        <v>71290</v>
      </c>
      <c r="E287" s="312">
        <v>31024</v>
      </c>
      <c r="F287" s="312">
        <v>40266</v>
      </c>
      <c r="G287" s="312">
        <v>67885</v>
      </c>
      <c r="H287" s="312">
        <v>29790</v>
      </c>
      <c r="I287" s="312">
        <v>38100</v>
      </c>
      <c r="J287" s="312">
        <v>65808</v>
      </c>
      <c r="K287" s="312">
        <v>29539</v>
      </c>
      <c r="L287" s="312">
        <v>36269</v>
      </c>
      <c r="M287" s="312">
        <v>78958</v>
      </c>
      <c r="N287" s="312">
        <v>35093</v>
      </c>
      <c r="O287" s="312">
        <v>43865</v>
      </c>
      <c r="P287" s="302">
        <v>94076</v>
      </c>
      <c r="Q287" s="302">
        <v>43755</v>
      </c>
      <c r="R287" s="302">
        <v>50321</v>
      </c>
      <c r="S287" s="292">
        <v>102447</v>
      </c>
      <c r="T287" s="292">
        <v>48909</v>
      </c>
      <c r="U287" s="292">
        <v>53538</v>
      </c>
      <c r="V287" s="302">
        <v>103509</v>
      </c>
      <c r="W287" s="302">
        <v>46249</v>
      </c>
      <c r="X287" s="302">
        <v>57260</v>
      </c>
      <c r="Z287" s="302" t="s">
        <v>43</v>
      </c>
    </row>
    <row r="288" spans="1:26" x14ac:dyDescent="0.2">
      <c r="A288" s="299" t="s">
        <v>1130</v>
      </c>
      <c r="B288" s="305" t="s">
        <v>43</v>
      </c>
      <c r="C288" s="169" t="s">
        <v>94</v>
      </c>
      <c r="D288" s="309">
        <v>108452</v>
      </c>
      <c r="E288" s="309">
        <v>54451</v>
      </c>
      <c r="F288" s="309">
        <v>54001</v>
      </c>
      <c r="G288" s="309">
        <v>82930</v>
      </c>
      <c r="H288" s="309">
        <v>41585</v>
      </c>
      <c r="I288" s="309">
        <v>41345</v>
      </c>
      <c r="J288" s="309">
        <v>55157</v>
      </c>
      <c r="K288" s="309">
        <v>27419</v>
      </c>
      <c r="L288" s="309">
        <v>27738</v>
      </c>
      <c r="M288" s="309">
        <v>45823</v>
      </c>
      <c r="N288" s="309">
        <v>22606</v>
      </c>
      <c r="O288" s="309">
        <v>23217</v>
      </c>
      <c r="P288" s="302">
        <v>43943</v>
      </c>
      <c r="Q288" s="302">
        <v>21582</v>
      </c>
      <c r="R288" s="302">
        <v>22361</v>
      </c>
      <c r="S288" s="292">
        <v>50416</v>
      </c>
      <c r="T288" s="292">
        <v>25080</v>
      </c>
      <c r="U288" s="292">
        <v>25336</v>
      </c>
      <c r="V288" s="302">
        <v>51115</v>
      </c>
      <c r="W288" s="302">
        <v>25357</v>
      </c>
      <c r="X288" s="302">
        <v>25758</v>
      </c>
      <c r="Z288" s="302" t="s">
        <v>43</v>
      </c>
    </row>
    <row r="289" spans="1:26" x14ac:dyDescent="0.2">
      <c r="A289" s="299" t="s">
        <v>1131</v>
      </c>
      <c r="B289" s="305" t="s">
        <v>44</v>
      </c>
      <c r="C289" s="309" t="s">
        <v>73</v>
      </c>
      <c r="D289" s="309">
        <v>259156</v>
      </c>
      <c r="E289" s="309">
        <v>122569</v>
      </c>
      <c r="F289" s="309">
        <v>136587</v>
      </c>
      <c r="G289" s="309">
        <v>240080</v>
      </c>
      <c r="H289" s="309">
        <v>115060</v>
      </c>
      <c r="I289" s="309">
        <v>125020</v>
      </c>
      <c r="J289" s="309">
        <v>202650</v>
      </c>
      <c r="K289" s="309">
        <v>97987</v>
      </c>
      <c r="L289" s="309">
        <v>104663</v>
      </c>
      <c r="M289" s="309">
        <v>202204</v>
      </c>
      <c r="N289" s="309">
        <v>97494</v>
      </c>
      <c r="O289" s="309">
        <v>104710</v>
      </c>
      <c r="P289" s="302">
        <v>216505</v>
      </c>
      <c r="Q289" s="302">
        <v>103668</v>
      </c>
      <c r="R289" s="302">
        <v>112837</v>
      </c>
      <c r="S289" s="292">
        <v>254926</v>
      </c>
      <c r="T289" s="292">
        <v>126224</v>
      </c>
      <c r="U289" s="292">
        <v>128702</v>
      </c>
      <c r="V289" s="302">
        <v>264240</v>
      </c>
      <c r="W289" s="302">
        <v>127243</v>
      </c>
      <c r="X289" s="302">
        <v>136989</v>
      </c>
      <c r="Z289" s="302" t="s">
        <v>44</v>
      </c>
    </row>
    <row r="290" spans="1:26" x14ac:dyDescent="0.2">
      <c r="A290" s="299" t="s">
        <v>1132</v>
      </c>
      <c r="B290" s="305" t="s">
        <v>44</v>
      </c>
      <c r="C290" s="309" t="s">
        <v>74</v>
      </c>
      <c r="D290" s="309">
        <v>17529</v>
      </c>
      <c r="E290" s="309">
        <v>8966</v>
      </c>
      <c r="F290" s="309">
        <v>8563</v>
      </c>
      <c r="G290" s="309">
        <v>18840</v>
      </c>
      <c r="H290" s="309">
        <v>9580</v>
      </c>
      <c r="I290" s="309">
        <v>9260</v>
      </c>
      <c r="J290" s="309">
        <v>11733</v>
      </c>
      <c r="K290" s="309">
        <v>6028</v>
      </c>
      <c r="L290" s="309">
        <v>5705</v>
      </c>
      <c r="M290" s="309">
        <v>14545</v>
      </c>
      <c r="N290" s="309">
        <v>7357</v>
      </c>
      <c r="O290" s="309">
        <v>7188</v>
      </c>
      <c r="P290" s="302">
        <v>14734</v>
      </c>
      <c r="Q290" s="302">
        <v>7445</v>
      </c>
      <c r="R290" s="302">
        <v>7289</v>
      </c>
      <c r="S290" s="292">
        <v>18112</v>
      </c>
      <c r="T290" s="292">
        <v>9206</v>
      </c>
      <c r="U290" s="292">
        <v>8906</v>
      </c>
      <c r="V290" s="302">
        <v>14932</v>
      </c>
      <c r="W290" s="302">
        <v>7619</v>
      </c>
      <c r="X290" s="302">
        <v>7313</v>
      </c>
      <c r="Z290" s="302" t="s">
        <v>44</v>
      </c>
    </row>
    <row r="291" spans="1:26" x14ac:dyDescent="0.2">
      <c r="A291" s="299" t="s">
        <v>1133</v>
      </c>
      <c r="B291" s="305" t="s">
        <v>44</v>
      </c>
      <c r="C291" s="310" t="s">
        <v>75</v>
      </c>
      <c r="D291" s="309">
        <v>13873</v>
      </c>
      <c r="E291" s="309">
        <v>7150</v>
      </c>
      <c r="F291" s="309">
        <v>6723</v>
      </c>
      <c r="G291" s="309">
        <v>18655</v>
      </c>
      <c r="H291" s="309">
        <v>9560</v>
      </c>
      <c r="I291" s="309">
        <v>9095</v>
      </c>
      <c r="J291" s="309">
        <v>11082</v>
      </c>
      <c r="K291" s="309">
        <v>5777</v>
      </c>
      <c r="L291" s="309">
        <v>5305</v>
      </c>
      <c r="M291" s="309">
        <v>12189</v>
      </c>
      <c r="N291" s="309">
        <v>6244</v>
      </c>
      <c r="O291" s="309">
        <v>5945</v>
      </c>
      <c r="P291" s="302">
        <v>13677</v>
      </c>
      <c r="Q291" s="302">
        <v>6884</v>
      </c>
      <c r="R291" s="302">
        <v>6793</v>
      </c>
      <c r="S291" s="292">
        <v>15775</v>
      </c>
      <c r="T291" s="292">
        <v>8020</v>
      </c>
      <c r="U291" s="292">
        <v>7755</v>
      </c>
      <c r="V291" s="302">
        <v>14743</v>
      </c>
      <c r="W291" s="302">
        <v>7507</v>
      </c>
      <c r="X291" s="302">
        <v>7235</v>
      </c>
      <c r="Z291" s="302" t="s">
        <v>44</v>
      </c>
    </row>
    <row r="292" spans="1:26" x14ac:dyDescent="0.2">
      <c r="A292" s="299" t="s">
        <v>1134</v>
      </c>
      <c r="B292" s="305" t="s">
        <v>44</v>
      </c>
      <c r="C292" s="310" t="s">
        <v>76</v>
      </c>
      <c r="D292" s="309">
        <v>17404</v>
      </c>
      <c r="E292" s="309">
        <v>8777</v>
      </c>
      <c r="F292" s="309">
        <v>8627</v>
      </c>
      <c r="G292" s="309">
        <v>15585</v>
      </c>
      <c r="H292" s="309">
        <v>7970</v>
      </c>
      <c r="I292" s="309">
        <v>7615</v>
      </c>
      <c r="J292" s="309">
        <v>14256</v>
      </c>
      <c r="K292" s="309">
        <v>7173</v>
      </c>
      <c r="L292" s="309">
        <v>7083</v>
      </c>
      <c r="M292" s="309">
        <v>10720</v>
      </c>
      <c r="N292" s="309">
        <v>5443</v>
      </c>
      <c r="O292" s="309">
        <v>5277</v>
      </c>
      <c r="P292" s="302">
        <v>13637</v>
      </c>
      <c r="Q292" s="302">
        <v>6873</v>
      </c>
      <c r="R292" s="302">
        <v>6764</v>
      </c>
      <c r="S292" s="292">
        <v>15234</v>
      </c>
      <c r="T292" s="292">
        <v>7796</v>
      </c>
      <c r="U292" s="292">
        <v>7438</v>
      </c>
      <c r="V292" s="302">
        <v>15574</v>
      </c>
      <c r="W292" s="302">
        <v>7903</v>
      </c>
      <c r="X292" s="302">
        <v>7670</v>
      </c>
      <c r="Z292" s="302" t="s">
        <v>44</v>
      </c>
    </row>
    <row r="293" spans="1:26" x14ac:dyDescent="0.2">
      <c r="A293" s="299" t="s">
        <v>1135</v>
      </c>
      <c r="B293" s="305" t="s">
        <v>44</v>
      </c>
      <c r="C293" s="309" t="s">
        <v>77</v>
      </c>
      <c r="D293" s="309">
        <v>17372</v>
      </c>
      <c r="E293" s="309">
        <v>8578</v>
      </c>
      <c r="F293" s="309">
        <v>8794</v>
      </c>
      <c r="G293" s="309">
        <v>15010</v>
      </c>
      <c r="H293" s="309">
        <v>7400</v>
      </c>
      <c r="I293" s="309">
        <v>7610</v>
      </c>
      <c r="J293" s="309">
        <v>17044</v>
      </c>
      <c r="K293" s="309">
        <v>8593</v>
      </c>
      <c r="L293" s="309">
        <v>8451</v>
      </c>
      <c r="M293" s="309">
        <v>11222</v>
      </c>
      <c r="N293" s="309">
        <v>5733</v>
      </c>
      <c r="O293" s="309">
        <v>5489</v>
      </c>
      <c r="P293" s="302">
        <v>12974</v>
      </c>
      <c r="Q293" s="302">
        <v>6559</v>
      </c>
      <c r="R293" s="302">
        <v>6415</v>
      </c>
      <c r="S293" s="292">
        <v>14253</v>
      </c>
      <c r="T293" s="292">
        <v>7229</v>
      </c>
      <c r="U293" s="292">
        <v>7024</v>
      </c>
      <c r="V293" s="302">
        <v>14571</v>
      </c>
      <c r="W293" s="302">
        <v>7252</v>
      </c>
      <c r="X293" s="302">
        <v>7318</v>
      </c>
      <c r="Z293" s="302" t="s">
        <v>44</v>
      </c>
    </row>
    <row r="294" spans="1:26" x14ac:dyDescent="0.2">
      <c r="A294" s="299" t="s">
        <v>1136</v>
      </c>
      <c r="B294" s="305" t="s">
        <v>44</v>
      </c>
      <c r="C294" s="309" t="s">
        <v>78</v>
      </c>
      <c r="D294" s="309">
        <v>19059</v>
      </c>
      <c r="E294" s="309">
        <v>9168</v>
      </c>
      <c r="F294" s="309">
        <v>9891</v>
      </c>
      <c r="G294" s="309">
        <v>23130</v>
      </c>
      <c r="H294" s="309">
        <v>11350</v>
      </c>
      <c r="I294" s="309">
        <v>11775</v>
      </c>
      <c r="J294" s="309">
        <v>20563</v>
      </c>
      <c r="K294" s="309">
        <v>10103</v>
      </c>
      <c r="L294" s="309">
        <v>10460</v>
      </c>
      <c r="M294" s="309">
        <v>19854</v>
      </c>
      <c r="N294" s="309">
        <v>9408</v>
      </c>
      <c r="O294" s="309">
        <v>10446</v>
      </c>
      <c r="P294" s="302">
        <v>18313</v>
      </c>
      <c r="Q294" s="302">
        <v>8840</v>
      </c>
      <c r="R294" s="302">
        <v>9473</v>
      </c>
      <c r="S294" s="292">
        <v>18835</v>
      </c>
      <c r="T294" s="292">
        <v>9328</v>
      </c>
      <c r="U294" s="292">
        <v>9507</v>
      </c>
      <c r="V294" s="302">
        <v>16363</v>
      </c>
      <c r="W294" s="302">
        <v>7936</v>
      </c>
      <c r="X294" s="302">
        <v>8426</v>
      </c>
      <c r="Z294" s="302" t="s">
        <v>44</v>
      </c>
    </row>
    <row r="295" spans="1:26" x14ac:dyDescent="0.2">
      <c r="A295" s="299" t="s">
        <v>1137</v>
      </c>
      <c r="B295" s="305" t="s">
        <v>44</v>
      </c>
      <c r="C295" s="309" t="s">
        <v>79</v>
      </c>
      <c r="D295" s="309">
        <v>17965</v>
      </c>
      <c r="E295" s="309">
        <v>9382</v>
      </c>
      <c r="F295" s="309">
        <v>8583</v>
      </c>
      <c r="G295" s="309">
        <v>18360</v>
      </c>
      <c r="H295" s="309">
        <v>9170</v>
      </c>
      <c r="I295" s="309">
        <v>9190</v>
      </c>
      <c r="J295" s="309">
        <v>17858</v>
      </c>
      <c r="K295" s="309">
        <v>9088</v>
      </c>
      <c r="L295" s="309">
        <v>8770</v>
      </c>
      <c r="M295" s="309">
        <v>25179</v>
      </c>
      <c r="N295" s="309">
        <v>12482</v>
      </c>
      <c r="O295" s="309">
        <v>12697</v>
      </c>
      <c r="P295" s="302">
        <v>23263</v>
      </c>
      <c r="Q295" s="302">
        <v>11080</v>
      </c>
      <c r="R295" s="302">
        <v>12183</v>
      </c>
      <c r="S295" s="292">
        <v>28062</v>
      </c>
      <c r="T295" s="292">
        <v>13971</v>
      </c>
      <c r="U295" s="292">
        <v>14091</v>
      </c>
      <c r="V295" s="302">
        <v>24001</v>
      </c>
      <c r="W295" s="302">
        <v>11268</v>
      </c>
      <c r="X295" s="302">
        <v>12733</v>
      </c>
      <c r="Z295" s="302" t="s">
        <v>44</v>
      </c>
    </row>
    <row r="296" spans="1:26" x14ac:dyDescent="0.2">
      <c r="A296" s="299" t="s">
        <v>1138</v>
      </c>
      <c r="B296" s="305" t="s">
        <v>44</v>
      </c>
      <c r="C296" s="309" t="s">
        <v>80</v>
      </c>
      <c r="D296" s="309">
        <v>16513</v>
      </c>
      <c r="E296" s="309">
        <v>8533</v>
      </c>
      <c r="F296" s="309">
        <v>7980</v>
      </c>
      <c r="G296" s="309">
        <v>15655</v>
      </c>
      <c r="H296" s="309">
        <v>8075</v>
      </c>
      <c r="I296" s="309">
        <v>7580</v>
      </c>
      <c r="J296" s="309">
        <v>15922</v>
      </c>
      <c r="K296" s="309">
        <v>7954</v>
      </c>
      <c r="L296" s="309">
        <v>7968</v>
      </c>
      <c r="M296" s="309">
        <v>19024</v>
      </c>
      <c r="N296" s="309">
        <v>9448</v>
      </c>
      <c r="O296" s="309">
        <v>9576</v>
      </c>
      <c r="P296" s="302">
        <v>23066</v>
      </c>
      <c r="Q296" s="302">
        <v>10821</v>
      </c>
      <c r="R296" s="302">
        <v>12245</v>
      </c>
      <c r="S296" s="292">
        <v>28539</v>
      </c>
      <c r="T296" s="292">
        <v>14862</v>
      </c>
      <c r="U296" s="292">
        <v>13677</v>
      </c>
      <c r="V296" s="302">
        <v>25900</v>
      </c>
      <c r="W296" s="302">
        <v>12527</v>
      </c>
      <c r="X296" s="302">
        <v>13373</v>
      </c>
      <c r="Z296" s="302" t="s">
        <v>44</v>
      </c>
    </row>
    <row r="297" spans="1:26" x14ac:dyDescent="0.2">
      <c r="A297" s="299" t="s">
        <v>1139</v>
      </c>
      <c r="B297" s="305" t="s">
        <v>44</v>
      </c>
      <c r="C297" s="309" t="s">
        <v>81</v>
      </c>
      <c r="D297" s="309">
        <v>17082</v>
      </c>
      <c r="E297" s="309">
        <v>8448</v>
      </c>
      <c r="F297" s="309">
        <v>8634</v>
      </c>
      <c r="G297" s="309">
        <v>13675</v>
      </c>
      <c r="H297" s="309">
        <v>7055</v>
      </c>
      <c r="I297" s="309">
        <v>6620</v>
      </c>
      <c r="J297" s="309">
        <v>12376</v>
      </c>
      <c r="K297" s="309">
        <v>6001</v>
      </c>
      <c r="L297" s="309">
        <v>6375</v>
      </c>
      <c r="M297" s="309">
        <v>14290</v>
      </c>
      <c r="N297" s="309">
        <v>6939</v>
      </c>
      <c r="O297" s="309">
        <v>7351</v>
      </c>
      <c r="P297" s="302">
        <v>21121</v>
      </c>
      <c r="Q297" s="302">
        <v>10376</v>
      </c>
      <c r="R297" s="302">
        <v>10745</v>
      </c>
      <c r="S297" s="292">
        <v>22684</v>
      </c>
      <c r="T297" s="292">
        <v>11685</v>
      </c>
      <c r="U297" s="292">
        <v>10999</v>
      </c>
      <c r="V297" s="302">
        <v>23605</v>
      </c>
      <c r="W297" s="302">
        <v>11377</v>
      </c>
      <c r="X297" s="302">
        <v>12227</v>
      </c>
      <c r="Z297" s="302" t="s">
        <v>44</v>
      </c>
    </row>
    <row r="298" spans="1:26" x14ac:dyDescent="0.2">
      <c r="A298" s="299" t="s">
        <v>1140</v>
      </c>
      <c r="B298" s="305" t="s">
        <v>44</v>
      </c>
      <c r="C298" s="309" t="s">
        <v>82</v>
      </c>
      <c r="D298" s="309">
        <v>16623</v>
      </c>
      <c r="E298" s="309">
        <v>8030</v>
      </c>
      <c r="F298" s="309">
        <v>8593</v>
      </c>
      <c r="G298" s="309">
        <v>13365</v>
      </c>
      <c r="H298" s="309">
        <v>6755</v>
      </c>
      <c r="I298" s="309">
        <v>6610</v>
      </c>
      <c r="J298" s="309">
        <v>11897</v>
      </c>
      <c r="K298" s="309">
        <v>5897</v>
      </c>
      <c r="L298" s="309">
        <v>6000</v>
      </c>
      <c r="M298" s="309">
        <v>13396</v>
      </c>
      <c r="N298" s="309">
        <v>6366</v>
      </c>
      <c r="O298" s="309">
        <v>7030</v>
      </c>
      <c r="P298" s="302">
        <v>15575</v>
      </c>
      <c r="Q298" s="302">
        <v>7357</v>
      </c>
      <c r="R298" s="302">
        <v>8218</v>
      </c>
      <c r="S298" s="292">
        <v>20135</v>
      </c>
      <c r="T298" s="292">
        <v>10037</v>
      </c>
      <c r="U298" s="292">
        <v>10098</v>
      </c>
      <c r="V298" s="302">
        <v>21153</v>
      </c>
      <c r="W298" s="302">
        <v>10289</v>
      </c>
      <c r="X298" s="302">
        <v>10864</v>
      </c>
      <c r="Z298" s="302" t="s">
        <v>44</v>
      </c>
    </row>
    <row r="299" spans="1:26" x14ac:dyDescent="0.2">
      <c r="A299" s="299" t="s">
        <v>1141</v>
      </c>
      <c r="B299" s="305" t="s">
        <v>44</v>
      </c>
      <c r="C299" s="309" t="s">
        <v>83</v>
      </c>
      <c r="D299" s="309">
        <v>19572</v>
      </c>
      <c r="E299" s="309">
        <v>9226</v>
      </c>
      <c r="F299" s="309">
        <v>10346</v>
      </c>
      <c r="G299" s="309">
        <v>13820</v>
      </c>
      <c r="H299" s="309">
        <v>6715</v>
      </c>
      <c r="I299" s="309">
        <v>7105</v>
      </c>
      <c r="J299" s="309">
        <v>11151</v>
      </c>
      <c r="K299" s="309">
        <v>5657</v>
      </c>
      <c r="L299" s="309">
        <v>5494</v>
      </c>
      <c r="M299" s="309">
        <v>10532</v>
      </c>
      <c r="N299" s="309">
        <v>5004</v>
      </c>
      <c r="O299" s="309">
        <v>5528</v>
      </c>
      <c r="P299" s="302">
        <v>11856</v>
      </c>
      <c r="Q299" s="302">
        <v>5589</v>
      </c>
      <c r="R299" s="302">
        <v>6267</v>
      </c>
      <c r="S299" s="292">
        <v>17656</v>
      </c>
      <c r="T299" s="292">
        <v>8674</v>
      </c>
      <c r="U299" s="292">
        <v>8982</v>
      </c>
      <c r="V299" s="302">
        <v>19172</v>
      </c>
      <c r="W299" s="302">
        <v>9311</v>
      </c>
      <c r="X299" s="302">
        <v>9861</v>
      </c>
      <c r="Z299" s="302" t="s">
        <v>44</v>
      </c>
    </row>
    <row r="300" spans="1:26" x14ac:dyDescent="0.2">
      <c r="A300" s="299" t="s">
        <v>1142</v>
      </c>
      <c r="B300" s="305" t="s">
        <v>44</v>
      </c>
      <c r="C300" s="309" t="s">
        <v>84</v>
      </c>
      <c r="D300" s="309">
        <v>20082</v>
      </c>
      <c r="E300" s="309">
        <v>9724</v>
      </c>
      <c r="F300" s="309">
        <v>10358</v>
      </c>
      <c r="G300" s="309">
        <v>13245</v>
      </c>
      <c r="H300" s="309">
        <v>6305</v>
      </c>
      <c r="I300" s="309">
        <v>6940</v>
      </c>
      <c r="J300" s="309">
        <v>10782</v>
      </c>
      <c r="K300" s="309">
        <v>5408</v>
      </c>
      <c r="L300" s="309">
        <v>5374</v>
      </c>
      <c r="M300" s="309">
        <v>10061</v>
      </c>
      <c r="N300" s="309">
        <v>4903</v>
      </c>
      <c r="O300" s="309">
        <v>5158</v>
      </c>
      <c r="P300" s="302">
        <v>10846</v>
      </c>
      <c r="Q300" s="302">
        <v>5109</v>
      </c>
      <c r="R300" s="302">
        <v>5737</v>
      </c>
      <c r="S300" s="292">
        <v>13416</v>
      </c>
      <c r="T300" s="292">
        <v>6204</v>
      </c>
      <c r="U300" s="292">
        <v>7212</v>
      </c>
      <c r="V300" s="302">
        <v>18521</v>
      </c>
      <c r="W300" s="302">
        <v>8821</v>
      </c>
      <c r="X300" s="302">
        <v>9700</v>
      </c>
      <c r="Z300" s="302" t="s">
        <v>44</v>
      </c>
    </row>
    <row r="301" spans="1:26" x14ac:dyDescent="0.2">
      <c r="A301" s="299" t="s">
        <v>1143</v>
      </c>
      <c r="B301" s="305" t="s">
        <v>44</v>
      </c>
      <c r="C301" s="309" t="s">
        <v>85</v>
      </c>
      <c r="D301" s="309">
        <v>17811</v>
      </c>
      <c r="E301" s="309">
        <v>8369</v>
      </c>
      <c r="F301" s="309">
        <v>9442</v>
      </c>
      <c r="G301" s="309">
        <v>14960</v>
      </c>
      <c r="H301" s="309">
        <v>7040</v>
      </c>
      <c r="I301" s="309">
        <v>7915</v>
      </c>
      <c r="J301" s="309">
        <v>10620</v>
      </c>
      <c r="K301" s="309">
        <v>5235</v>
      </c>
      <c r="L301" s="309">
        <v>5385</v>
      </c>
      <c r="M301" s="309">
        <v>9136</v>
      </c>
      <c r="N301" s="309">
        <v>4661</v>
      </c>
      <c r="O301" s="309">
        <v>4475</v>
      </c>
      <c r="P301" s="302">
        <v>8453</v>
      </c>
      <c r="Q301" s="302">
        <v>3990</v>
      </c>
      <c r="R301" s="302">
        <v>4463</v>
      </c>
      <c r="S301" s="292">
        <v>10613</v>
      </c>
      <c r="T301" s="292">
        <v>4956</v>
      </c>
      <c r="U301" s="292">
        <v>5657</v>
      </c>
      <c r="V301" s="302">
        <v>16097</v>
      </c>
      <c r="W301" s="302">
        <v>7677</v>
      </c>
      <c r="X301" s="302">
        <v>8420</v>
      </c>
      <c r="Z301" s="302" t="s">
        <v>44</v>
      </c>
    </row>
    <row r="302" spans="1:26" x14ac:dyDescent="0.2">
      <c r="A302" s="299" t="s">
        <v>1144</v>
      </c>
      <c r="B302" s="305" t="s">
        <v>44</v>
      </c>
      <c r="C302" s="309" t="s">
        <v>86</v>
      </c>
      <c r="D302" s="309">
        <v>14370</v>
      </c>
      <c r="E302" s="309">
        <v>6252</v>
      </c>
      <c r="F302" s="309">
        <v>8118</v>
      </c>
      <c r="G302" s="309">
        <v>14360</v>
      </c>
      <c r="H302" s="309">
        <v>6760</v>
      </c>
      <c r="I302" s="309">
        <v>7600</v>
      </c>
      <c r="J302" s="309">
        <v>9221</v>
      </c>
      <c r="K302" s="309">
        <v>4439</v>
      </c>
      <c r="L302" s="309">
        <v>4782</v>
      </c>
      <c r="M302" s="309">
        <v>8129</v>
      </c>
      <c r="N302" s="309">
        <v>4092</v>
      </c>
      <c r="O302" s="309">
        <v>4037</v>
      </c>
      <c r="P302" s="302">
        <v>7817</v>
      </c>
      <c r="Q302" s="302">
        <v>3727</v>
      </c>
      <c r="R302" s="302">
        <v>4090</v>
      </c>
      <c r="S302" s="292">
        <v>9243</v>
      </c>
      <c r="T302" s="292">
        <v>4263</v>
      </c>
      <c r="U302" s="292">
        <v>4980</v>
      </c>
      <c r="V302" s="302">
        <v>11896</v>
      </c>
      <c r="W302" s="302">
        <v>5604</v>
      </c>
      <c r="X302" s="302">
        <v>6292</v>
      </c>
      <c r="Z302" s="302" t="s">
        <v>44</v>
      </c>
    </row>
    <row r="303" spans="1:26" x14ac:dyDescent="0.2">
      <c r="A303" s="299" t="s">
        <v>1145</v>
      </c>
      <c r="B303" s="305" t="s">
        <v>44</v>
      </c>
      <c r="C303" s="309" t="s">
        <v>87</v>
      </c>
      <c r="D303" s="309">
        <v>11671</v>
      </c>
      <c r="E303" s="309">
        <v>4614</v>
      </c>
      <c r="F303" s="309">
        <v>7057</v>
      </c>
      <c r="G303" s="309">
        <v>11220</v>
      </c>
      <c r="H303" s="309">
        <v>4815</v>
      </c>
      <c r="I303" s="309">
        <v>6405</v>
      </c>
      <c r="J303" s="309">
        <v>9082</v>
      </c>
      <c r="K303" s="309">
        <v>4035</v>
      </c>
      <c r="L303" s="309">
        <v>5047</v>
      </c>
      <c r="M303" s="309">
        <v>7139</v>
      </c>
      <c r="N303" s="309">
        <v>3413</v>
      </c>
      <c r="O303" s="309">
        <v>3726</v>
      </c>
      <c r="P303" s="302">
        <v>6799</v>
      </c>
      <c r="Q303" s="302">
        <v>3387</v>
      </c>
      <c r="R303" s="302">
        <v>3412</v>
      </c>
      <c r="S303" s="292">
        <v>6680</v>
      </c>
      <c r="T303" s="292">
        <v>3121</v>
      </c>
      <c r="U303" s="292">
        <v>3559</v>
      </c>
      <c r="V303" s="302">
        <v>8821</v>
      </c>
      <c r="W303" s="302">
        <v>4128</v>
      </c>
      <c r="X303" s="302">
        <v>4690</v>
      </c>
      <c r="Z303" s="302" t="s">
        <v>44</v>
      </c>
    </row>
    <row r="304" spans="1:26" x14ac:dyDescent="0.2">
      <c r="A304" s="299" t="s">
        <v>1146</v>
      </c>
      <c r="B304" s="305" t="s">
        <v>44</v>
      </c>
      <c r="C304" s="309" t="s">
        <v>88</v>
      </c>
      <c r="D304" s="309">
        <v>9506</v>
      </c>
      <c r="E304" s="309">
        <v>3407</v>
      </c>
      <c r="F304" s="309">
        <v>6099</v>
      </c>
      <c r="G304" s="309">
        <v>8290</v>
      </c>
      <c r="H304" s="309">
        <v>3120</v>
      </c>
      <c r="I304" s="309">
        <v>5170</v>
      </c>
      <c r="J304" s="309">
        <v>7804</v>
      </c>
      <c r="K304" s="309">
        <v>3209</v>
      </c>
      <c r="L304" s="309">
        <v>4595</v>
      </c>
      <c r="M304" s="309">
        <v>5604</v>
      </c>
      <c r="N304" s="309">
        <v>2375</v>
      </c>
      <c r="O304" s="309">
        <v>3229</v>
      </c>
      <c r="P304" s="302">
        <v>5171</v>
      </c>
      <c r="Q304" s="302">
        <v>2364</v>
      </c>
      <c r="R304" s="302">
        <v>2807</v>
      </c>
      <c r="S304" s="292">
        <v>5895</v>
      </c>
      <c r="T304" s="292">
        <v>2787</v>
      </c>
      <c r="U304" s="292">
        <v>3108</v>
      </c>
      <c r="V304" s="302">
        <v>7148</v>
      </c>
      <c r="W304" s="302">
        <v>3201</v>
      </c>
      <c r="X304" s="302">
        <v>3947</v>
      </c>
      <c r="Z304" s="302" t="s">
        <v>44</v>
      </c>
    </row>
    <row r="305" spans="1:26" x14ac:dyDescent="0.2">
      <c r="A305" s="299" t="s">
        <v>1147</v>
      </c>
      <c r="B305" s="305" t="s">
        <v>44</v>
      </c>
      <c r="C305" s="309" t="s">
        <v>89</v>
      </c>
      <c r="D305" s="309">
        <v>6865</v>
      </c>
      <c r="E305" s="309">
        <v>2273</v>
      </c>
      <c r="F305" s="309">
        <v>4592</v>
      </c>
      <c r="G305" s="309">
        <v>5810</v>
      </c>
      <c r="H305" s="309">
        <v>1845</v>
      </c>
      <c r="I305" s="309">
        <v>3965</v>
      </c>
      <c r="J305" s="309">
        <v>5688</v>
      </c>
      <c r="K305" s="309">
        <v>1971</v>
      </c>
      <c r="L305" s="309">
        <v>3717</v>
      </c>
      <c r="M305" s="309">
        <v>5068</v>
      </c>
      <c r="N305" s="309">
        <v>1909</v>
      </c>
      <c r="O305" s="309">
        <v>3159</v>
      </c>
      <c r="P305" s="302">
        <v>4041</v>
      </c>
      <c r="Q305" s="302">
        <v>1670</v>
      </c>
      <c r="R305" s="302">
        <v>2371</v>
      </c>
      <c r="S305" s="292">
        <v>4506</v>
      </c>
      <c r="T305" s="292">
        <v>2083</v>
      </c>
      <c r="U305" s="292">
        <v>2423</v>
      </c>
      <c r="V305" s="302">
        <v>4886</v>
      </c>
      <c r="W305" s="302">
        <v>2120</v>
      </c>
      <c r="X305" s="302">
        <v>2766</v>
      </c>
      <c r="Z305" s="302" t="s">
        <v>44</v>
      </c>
    </row>
    <row r="306" spans="1:26" x14ac:dyDescent="0.2">
      <c r="A306" s="299" t="s">
        <v>1148</v>
      </c>
      <c r="B306" s="305" t="s">
        <v>44</v>
      </c>
      <c r="C306" s="309" t="s">
        <v>90</v>
      </c>
      <c r="D306" s="309">
        <v>3911</v>
      </c>
      <c r="E306" s="309">
        <v>1216</v>
      </c>
      <c r="F306" s="309">
        <v>2695</v>
      </c>
      <c r="G306" s="309">
        <v>3780</v>
      </c>
      <c r="H306" s="309">
        <v>1040</v>
      </c>
      <c r="I306" s="309">
        <v>2745</v>
      </c>
      <c r="J306" s="309">
        <v>3349</v>
      </c>
      <c r="K306" s="309">
        <v>970</v>
      </c>
      <c r="L306" s="309">
        <v>2379</v>
      </c>
      <c r="M306" s="309">
        <v>3504</v>
      </c>
      <c r="N306" s="309">
        <v>1128</v>
      </c>
      <c r="O306" s="309">
        <v>2376</v>
      </c>
      <c r="P306" s="302">
        <v>2656</v>
      </c>
      <c r="Q306" s="302">
        <v>976</v>
      </c>
      <c r="R306" s="302">
        <v>1680</v>
      </c>
      <c r="S306" s="292">
        <v>2867</v>
      </c>
      <c r="T306" s="292">
        <v>1178</v>
      </c>
      <c r="U306" s="292">
        <v>1689</v>
      </c>
      <c r="V306" s="302">
        <v>3640</v>
      </c>
      <c r="W306" s="302">
        <v>1543</v>
      </c>
      <c r="X306" s="302">
        <v>2097</v>
      </c>
      <c r="Z306" s="302" t="s">
        <v>44</v>
      </c>
    </row>
    <row r="307" spans="1:26" x14ac:dyDescent="0.2">
      <c r="A307" s="299" t="s">
        <v>1149</v>
      </c>
      <c r="B307" s="305" t="s">
        <v>44</v>
      </c>
      <c r="C307" s="309" t="s">
        <v>91</v>
      </c>
      <c r="D307" s="309">
        <v>1948</v>
      </c>
      <c r="E307" s="309">
        <v>456</v>
      </c>
      <c r="F307" s="309">
        <v>1492</v>
      </c>
      <c r="G307" s="309">
        <v>2310</v>
      </c>
      <c r="H307" s="309">
        <v>495</v>
      </c>
      <c r="I307" s="309">
        <v>1815</v>
      </c>
      <c r="J307" s="309">
        <v>2222</v>
      </c>
      <c r="K307" s="309">
        <v>449</v>
      </c>
      <c r="L307" s="309">
        <v>1773</v>
      </c>
      <c r="M307" s="309">
        <v>2612</v>
      </c>
      <c r="N307" s="309">
        <v>589</v>
      </c>
      <c r="O307" s="309">
        <v>2023</v>
      </c>
      <c r="P307" s="302">
        <v>2506</v>
      </c>
      <c r="Q307" s="302">
        <v>621</v>
      </c>
      <c r="R307" s="302">
        <v>1885</v>
      </c>
      <c r="S307" s="292">
        <v>2421</v>
      </c>
      <c r="T307" s="302">
        <v>824</v>
      </c>
      <c r="U307" s="302">
        <v>1597</v>
      </c>
      <c r="V307" s="302">
        <v>3217</v>
      </c>
      <c r="W307" s="302">
        <v>1160</v>
      </c>
      <c r="X307" s="302">
        <v>2057</v>
      </c>
      <c r="Z307" s="302" t="s">
        <v>44</v>
      </c>
    </row>
    <row r="308" spans="1:26" x14ac:dyDescent="0.2">
      <c r="A308" s="299" t="s">
        <v>1150</v>
      </c>
      <c r="B308" s="305" t="s">
        <v>44</v>
      </c>
      <c r="C308" s="309" t="s">
        <v>92</v>
      </c>
      <c r="D308" s="309">
        <v>125507</v>
      </c>
      <c r="E308" s="309">
        <v>55968</v>
      </c>
      <c r="F308" s="309">
        <v>69539</v>
      </c>
      <c r="G308" s="309">
        <v>125950</v>
      </c>
      <c r="H308" s="309">
        <v>58330</v>
      </c>
      <c r="I308" s="309">
        <v>67620</v>
      </c>
      <c r="J308" s="309">
        <v>117466</v>
      </c>
      <c r="K308" s="309">
        <v>55641</v>
      </c>
      <c r="L308" s="309">
        <v>61825</v>
      </c>
      <c r="M308" s="309">
        <v>131899</v>
      </c>
      <c r="N308" s="309">
        <v>62801</v>
      </c>
      <c r="O308" s="309">
        <v>69098</v>
      </c>
      <c r="P308" s="302">
        <v>150946</v>
      </c>
      <c r="Q308" s="302">
        <v>71762</v>
      </c>
      <c r="R308" s="302">
        <v>79184</v>
      </c>
      <c r="S308" s="292" t="s">
        <v>604</v>
      </c>
      <c r="T308" s="292" t="s">
        <v>604</v>
      </c>
      <c r="U308" s="292" t="s">
        <v>604</v>
      </c>
      <c r="V308" s="292" t="s">
        <v>604</v>
      </c>
      <c r="W308" s="292" t="s">
        <v>604</v>
      </c>
      <c r="X308" s="292" t="s">
        <v>604</v>
      </c>
      <c r="Z308" s="302" t="s">
        <v>44</v>
      </c>
    </row>
    <row r="309" spans="1:26" x14ac:dyDescent="0.2">
      <c r="A309" s="299" t="s">
        <v>1151</v>
      </c>
      <c r="B309" s="305" t="s">
        <v>44</v>
      </c>
      <c r="C309" s="312" t="s">
        <v>93</v>
      </c>
      <c r="D309" s="312">
        <v>73420</v>
      </c>
      <c r="E309" s="312">
        <v>29381</v>
      </c>
      <c r="F309" s="312">
        <v>44039</v>
      </c>
      <c r="G309" s="312">
        <v>70075</v>
      </c>
      <c r="H309" s="312">
        <v>29775</v>
      </c>
      <c r="I309" s="312">
        <v>40290</v>
      </c>
      <c r="J309" s="312">
        <v>77189</v>
      </c>
      <c r="K309" s="312">
        <v>35033</v>
      </c>
      <c r="L309" s="312">
        <v>42156</v>
      </c>
      <c r="M309" s="312">
        <v>92300</v>
      </c>
      <c r="N309" s="312">
        <v>42630</v>
      </c>
      <c r="O309" s="312">
        <v>49670</v>
      </c>
      <c r="P309" s="302">
        <v>106343</v>
      </c>
      <c r="Q309" s="302">
        <v>49282</v>
      </c>
      <c r="R309" s="302">
        <v>57061</v>
      </c>
      <c r="S309" s="292">
        <v>126040</v>
      </c>
      <c r="T309" s="292">
        <v>61440</v>
      </c>
      <c r="U309" s="292">
        <v>64600</v>
      </c>
      <c r="V309" s="302">
        <v>137084</v>
      </c>
      <c r="W309" s="302">
        <v>63347</v>
      </c>
      <c r="X309" s="302">
        <v>73737</v>
      </c>
      <c r="Z309" s="302" t="s">
        <v>44</v>
      </c>
    </row>
    <row r="310" spans="1:26" x14ac:dyDescent="0.2">
      <c r="A310" s="299" t="s">
        <v>1152</v>
      </c>
      <c r="B310" s="305" t="s">
        <v>44</v>
      </c>
      <c r="C310" s="169" t="s">
        <v>94</v>
      </c>
      <c r="D310" s="309">
        <v>133649</v>
      </c>
      <c r="E310" s="309">
        <v>66601</v>
      </c>
      <c r="F310" s="309">
        <v>67048</v>
      </c>
      <c r="G310" s="309">
        <v>114120</v>
      </c>
      <c r="H310" s="309">
        <v>56725</v>
      </c>
      <c r="I310" s="309">
        <v>57395</v>
      </c>
      <c r="J310" s="309">
        <v>85184</v>
      </c>
      <c r="K310" s="309">
        <v>42346</v>
      </c>
      <c r="L310" s="309">
        <v>42838</v>
      </c>
      <c r="M310" s="309">
        <v>70305</v>
      </c>
      <c r="N310" s="309">
        <v>34693</v>
      </c>
      <c r="O310" s="309">
        <v>35612</v>
      </c>
      <c r="P310" s="302">
        <v>65565</v>
      </c>
      <c r="Q310" s="302">
        <v>31900</v>
      </c>
      <c r="R310" s="302">
        <v>33665</v>
      </c>
      <c r="S310" s="292">
        <v>76816</v>
      </c>
      <c r="T310" s="292">
        <v>38204</v>
      </c>
      <c r="U310" s="292">
        <v>38612</v>
      </c>
      <c r="V310" s="302">
        <v>78916</v>
      </c>
      <c r="W310" s="302">
        <v>39341</v>
      </c>
      <c r="X310" s="302">
        <v>39575</v>
      </c>
      <c r="Z310" s="302" t="s">
        <v>44</v>
      </c>
    </row>
    <row r="311" spans="1:26" x14ac:dyDescent="0.2">
      <c r="A311" s="299" t="s">
        <v>1153</v>
      </c>
      <c r="B311" s="305" t="s">
        <v>45</v>
      </c>
      <c r="C311" s="309" t="s">
        <v>73</v>
      </c>
      <c r="D311" s="309">
        <v>209080</v>
      </c>
      <c r="E311" s="309">
        <v>99208</v>
      </c>
      <c r="F311" s="309">
        <v>109872</v>
      </c>
      <c r="G311" s="309">
        <v>203215</v>
      </c>
      <c r="H311" s="309">
        <v>97710</v>
      </c>
      <c r="I311" s="309">
        <v>105505</v>
      </c>
      <c r="J311" s="309">
        <v>196159</v>
      </c>
      <c r="K311" s="309">
        <v>94437</v>
      </c>
      <c r="L311" s="309">
        <v>101722</v>
      </c>
      <c r="M311" s="309">
        <v>200100</v>
      </c>
      <c r="N311" s="309">
        <v>96266</v>
      </c>
      <c r="O311" s="309">
        <v>103834</v>
      </c>
      <c r="P311" s="302">
        <v>206822</v>
      </c>
      <c r="Q311" s="302">
        <v>99964</v>
      </c>
      <c r="R311" s="302">
        <v>106858</v>
      </c>
      <c r="S311" s="292">
        <v>239056</v>
      </c>
      <c r="T311" s="292">
        <v>118023</v>
      </c>
      <c r="U311" s="292">
        <v>121033</v>
      </c>
      <c r="V311" s="302">
        <v>261203</v>
      </c>
      <c r="W311" s="302">
        <v>128795</v>
      </c>
      <c r="X311" s="302">
        <v>132406</v>
      </c>
      <c r="Z311" s="302" t="s">
        <v>45</v>
      </c>
    </row>
    <row r="312" spans="1:26" x14ac:dyDescent="0.2">
      <c r="A312" s="299" t="s">
        <v>1154</v>
      </c>
      <c r="B312" s="305" t="s">
        <v>45</v>
      </c>
      <c r="C312" s="309" t="s">
        <v>74</v>
      </c>
      <c r="D312" s="309">
        <v>13742</v>
      </c>
      <c r="E312" s="309">
        <v>6953</v>
      </c>
      <c r="F312" s="309">
        <v>6789</v>
      </c>
      <c r="G312" s="309">
        <v>14765</v>
      </c>
      <c r="H312" s="309">
        <v>7630</v>
      </c>
      <c r="I312" s="309">
        <v>7135</v>
      </c>
      <c r="J312" s="309">
        <v>11545</v>
      </c>
      <c r="K312" s="309">
        <v>5841</v>
      </c>
      <c r="L312" s="309">
        <v>5704</v>
      </c>
      <c r="M312" s="309">
        <v>13075</v>
      </c>
      <c r="N312" s="309">
        <v>6695</v>
      </c>
      <c r="O312" s="309">
        <v>6380</v>
      </c>
      <c r="P312" s="302">
        <v>12015</v>
      </c>
      <c r="Q312" s="302">
        <v>6210</v>
      </c>
      <c r="R312" s="302">
        <v>5805</v>
      </c>
      <c r="S312" s="292">
        <v>15916</v>
      </c>
      <c r="T312" s="292">
        <v>8064</v>
      </c>
      <c r="U312" s="292">
        <v>7852</v>
      </c>
      <c r="V312" s="302">
        <v>15699</v>
      </c>
      <c r="W312" s="302">
        <v>8074</v>
      </c>
      <c r="X312" s="302">
        <v>7625</v>
      </c>
      <c r="Z312" s="302" t="s">
        <v>45</v>
      </c>
    </row>
    <row r="313" spans="1:26" x14ac:dyDescent="0.2">
      <c r="A313" s="299" t="s">
        <v>1155</v>
      </c>
      <c r="B313" s="305" t="s">
        <v>45</v>
      </c>
      <c r="C313" s="310" t="s">
        <v>75</v>
      </c>
      <c r="D313" s="309">
        <v>12354</v>
      </c>
      <c r="E313" s="309">
        <v>6238</v>
      </c>
      <c r="F313" s="309">
        <v>6116</v>
      </c>
      <c r="G313" s="309">
        <v>15235</v>
      </c>
      <c r="H313" s="309">
        <v>7770</v>
      </c>
      <c r="I313" s="309">
        <v>7465</v>
      </c>
      <c r="J313" s="309">
        <v>12243</v>
      </c>
      <c r="K313" s="309">
        <v>6281</v>
      </c>
      <c r="L313" s="309">
        <v>5962</v>
      </c>
      <c r="M313" s="309">
        <v>12544</v>
      </c>
      <c r="N313" s="309">
        <v>6383</v>
      </c>
      <c r="O313" s="309">
        <v>6161</v>
      </c>
      <c r="P313" s="302">
        <v>12898</v>
      </c>
      <c r="Q313" s="302">
        <v>6670</v>
      </c>
      <c r="R313" s="302">
        <v>6228</v>
      </c>
      <c r="S313" s="292">
        <v>14421</v>
      </c>
      <c r="T313" s="292">
        <v>7357</v>
      </c>
      <c r="U313" s="292">
        <v>7064</v>
      </c>
      <c r="V313" s="302">
        <v>16133</v>
      </c>
      <c r="W313" s="302">
        <v>8076</v>
      </c>
      <c r="X313" s="302">
        <v>8057</v>
      </c>
      <c r="Z313" s="302" t="s">
        <v>45</v>
      </c>
    </row>
    <row r="314" spans="1:26" x14ac:dyDescent="0.2">
      <c r="A314" s="299" t="s">
        <v>1156</v>
      </c>
      <c r="B314" s="305" t="s">
        <v>45</v>
      </c>
      <c r="C314" s="310" t="s">
        <v>76</v>
      </c>
      <c r="D314" s="309">
        <v>15503</v>
      </c>
      <c r="E314" s="309">
        <v>7861</v>
      </c>
      <c r="F314" s="309">
        <v>7642</v>
      </c>
      <c r="G314" s="309">
        <v>13630</v>
      </c>
      <c r="H314" s="309">
        <v>7120</v>
      </c>
      <c r="I314" s="309">
        <v>6510</v>
      </c>
      <c r="J314" s="309">
        <v>14031</v>
      </c>
      <c r="K314" s="309">
        <v>7263</v>
      </c>
      <c r="L314" s="309">
        <v>6768</v>
      </c>
      <c r="M314" s="309">
        <v>12064</v>
      </c>
      <c r="N314" s="309">
        <v>6217</v>
      </c>
      <c r="O314" s="309">
        <v>5847</v>
      </c>
      <c r="P314" s="302">
        <v>13890</v>
      </c>
      <c r="Q314" s="302">
        <v>7237</v>
      </c>
      <c r="R314" s="302">
        <v>6653</v>
      </c>
      <c r="S314" s="292">
        <v>14590</v>
      </c>
      <c r="T314" s="292">
        <v>7670</v>
      </c>
      <c r="U314" s="292">
        <v>6920</v>
      </c>
      <c r="V314" s="302">
        <v>16481</v>
      </c>
      <c r="W314" s="302">
        <v>8604</v>
      </c>
      <c r="X314" s="302">
        <v>7877</v>
      </c>
      <c r="Z314" s="302" t="s">
        <v>45</v>
      </c>
    </row>
    <row r="315" spans="1:26" x14ac:dyDescent="0.2">
      <c r="A315" s="299" t="s">
        <v>1157</v>
      </c>
      <c r="B315" s="305" t="s">
        <v>45</v>
      </c>
      <c r="C315" s="309" t="s">
        <v>77</v>
      </c>
      <c r="D315" s="309">
        <v>14872</v>
      </c>
      <c r="E315" s="309">
        <v>7311</v>
      </c>
      <c r="F315" s="309">
        <v>7561</v>
      </c>
      <c r="G315" s="309">
        <v>12605</v>
      </c>
      <c r="H315" s="309">
        <v>6480</v>
      </c>
      <c r="I315" s="309">
        <v>6120</v>
      </c>
      <c r="J315" s="309">
        <v>15381</v>
      </c>
      <c r="K315" s="309">
        <v>7757</v>
      </c>
      <c r="L315" s="309">
        <v>7624</v>
      </c>
      <c r="M315" s="309">
        <v>12646</v>
      </c>
      <c r="N315" s="309">
        <v>6456</v>
      </c>
      <c r="O315" s="309">
        <v>6190</v>
      </c>
      <c r="P315" s="302">
        <v>13494</v>
      </c>
      <c r="Q315" s="302">
        <v>7191</v>
      </c>
      <c r="R315" s="302">
        <v>6303</v>
      </c>
      <c r="S315" s="292">
        <v>15104</v>
      </c>
      <c r="T315" s="292">
        <v>8066</v>
      </c>
      <c r="U315" s="292">
        <v>7038</v>
      </c>
      <c r="V315" s="302">
        <v>15042</v>
      </c>
      <c r="W315" s="302">
        <v>8152</v>
      </c>
      <c r="X315" s="302">
        <v>6890</v>
      </c>
      <c r="Z315" s="302" t="s">
        <v>45</v>
      </c>
    </row>
    <row r="316" spans="1:26" x14ac:dyDescent="0.2">
      <c r="A316" s="299" t="s">
        <v>1158</v>
      </c>
      <c r="B316" s="305" t="s">
        <v>45</v>
      </c>
      <c r="C316" s="309" t="s">
        <v>78</v>
      </c>
      <c r="D316" s="309">
        <v>12987</v>
      </c>
      <c r="E316" s="309">
        <v>6395</v>
      </c>
      <c r="F316" s="309">
        <v>6592</v>
      </c>
      <c r="G316" s="309">
        <v>14530</v>
      </c>
      <c r="H316" s="309">
        <v>7225</v>
      </c>
      <c r="I316" s="309">
        <v>7305</v>
      </c>
      <c r="J316" s="309">
        <v>14305</v>
      </c>
      <c r="K316" s="309">
        <v>7183</v>
      </c>
      <c r="L316" s="309">
        <v>7122</v>
      </c>
      <c r="M316" s="309">
        <v>16063</v>
      </c>
      <c r="N316" s="309">
        <v>7853</v>
      </c>
      <c r="O316" s="309">
        <v>8210</v>
      </c>
      <c r="P316" s="302">
        <v>13010</v>
      </c>
      <c r="Q316" s="302">
        <v>6536</v>
      </c>
      <c r="R316" s="302">
        <v>6474</v>
      </c>
      <c r="S316" s="292">
        <v>16066</v>
      </c>
      <c r="T316" s="292">
        <v>8185</v>
      </c>
      <c r="U316" s="292">
        <v>7881</v>
      </c>
      <c r="V316" s="302">
        <v>15132</v>
      </c>
      <c r="W316" s="302">
        <v>7737</v>
      </c>
      <c r="X316" s="302">
        <v>7395</v>
      </c>
      <c r="Z316" s="302" t="s">
        <v>45</v>
      </c>
    </row>
    <row r="317" spans="1:26" x14ac:dyDescent="0.2">
      <c r="A317" s="299" t="s">
        <v>1159</v>
      </c>
      <c r="B317" s="305" t="s">
        <v>45</v>
      </c>
      <c r="C317" s="309" t="s">
        <v>79</v>
      </c>
      <c r="D317" s="309">
        <v>12203</v>
      </c>
      <c r="E317" s="309">
        <v>6059</v>
      </c>
      <c r="F317" s="309">
        <v>6144</v>
      </c>
      <c r="G317" s="309">
        <v>13985</v>
      </c>
      <c r="H317" s="309">
        <v>6915</v>
      </c>
      <c r="I317" s="309">
        <v>7075</v>
      </c>
      <c r="J317" s="309">
        <v>13748</v>
      </c>
      <c r="K317" s="309">
        <v>6800</v>
      </c>
      <c r="L317" s="309">
        <v>6948</v>
      </c>
      <c r="M317" s="309">
        <v>16700</v>
      </c>
      <c r="N317" s="309">
        <v>8231</v>
      </c>
      <c r="O317" s="309">
        <v>8469</v>
      </c>
      <c r="P317" s="302">
        <v>15727</v>
      </c>
      <c r="Q317" s="302">
        <v>7568</v>
      </c>
      <c r="R317" s="302">
        <v>8159</v>
      </c>
      <c r="S317" s="292">
        <v>19345</v>
      </c>
      <c r="T317" s="292">
        <v>9551</v>
      </c>
      <c r="U317" s="292">
        <v>9794</v>
      </c>
      <c r="V317" s="302">
        <v>18467</v>
      </c>
      <c r="W317" s="302">
        <v>9216</v>
      </c>
      <c r="X317" s="302">
        <v>9251</v>
      </c>
      <c r="Z317" s="302" t="s">
        <v>45</v>
      </c>
    </row>
    <row r="318" spans="1:26" x14ac:dyDescent="0.2">
      <c r="A318" s="299" t="s">
        <v>1160</v>
      </c>
      <c r="B318" s="305" t="s">
        <v>45</v>
      </c>
      <c r="C318" s="309" t="s">
        <v>80</v>
      </c>
      <c r="D318" s="309">
        <v>12284</v>
      </c>
      <c r="E318" s="309">
        <v>6025</v>
      </c>
      <c r="F318" s="309">
        <v>6259</v>
      </c>
      <c r="G318" s="309">
        <v>12630</v>
      </c>
      <c r="H318" s="309">
        <v>6400</v>
      </c>
      <c r="I318" s="309">
        <v>6230</v>
      </c>
      <c r="J318" s="309">
        <v>15320</v>
      </c>
      <c r="K318" s="309">
        <v>7558</v>
      </c>
      <c r="L318" s="309">
        <v>7762</v>
      </c>
      <c r="M318" s="309">
        <v>15698</v>
      </c>
      <c r="N318" s="309">
        <v>7722</v>
      </c>
      <c r="O318" s="309">
        <v>7976</v>
      </c>
      <c r="P318" s="302">
        <v>16366</v>
      </c>
      <c r="Q318" s="302">
        <v>7823</v>
      </c>
      <c r="R318" s="302">
        <v>8543</v>
      </c>
      <c r="S318" s="292">
        <v>19608</v>
      </c>
      <c r="T318" s="292">
        <v>10051</v>
      </c>
      <c r="U318" s="292">
        <v>9557</v>
      </c>
      <c r="V318" s="302">
        <v>20458</v>
      </c>
      <c r="W318" s="302">
        <v>10112</v>
      </c>
      <c r="X318" s="302">
        <v>10346</v>
      </c>
      <c r="Z318" s="302" t="s">
        <v>45</v>
      </c>
    </row>
    <row r="319" spans="1:26" x14ac:dyDescent="0.2">
      <c r="A319" s="299" t="s">
        <v>1161</v>
      </c>
      <c r="B319" s="305" t="s">
        <v>45</v>
      </c>
      <c r="C319" s="309" t="s">
        <v>81</v>
      </c>
      <c r="D319" s="309">
        <v>13646</v>
      </c>
      <c r="E319" s="309">
        <v>6423</v>
      </c>
      <c r="F319" s="309">
        <v>7223</v>
      </c>
      <c r="G319" s="309">
        <v>12000</v>
      </c>
      <c r="H319" s="309">
        <v>6105</v>
      </c>
      <c r="I319" s="309">
        <v>5895</v>
      </c>
      <c r="J319" s="309">
        <v>13198</v>
      </c>
      <c r="K319" s="309">
        <v>6490</v>
      </c>
      <c r="L319" s="309">
        <v>6708</v>
      </c>
      <c r="M319" s="309">
        <v>14028</v>
      </c>
      <c r="N319" s="309">
        <v>6942</v>
      </c>
      <c r="O319" s="309">
        <v>7086</v>
      </c>
      <c r="P319" s="302">
        <v>16986</v>
      </c>
      <c r="Q319" s="302">
        <v>8080</v>
      </c>
      <c r="R319" s="302">
        <v>8906</v>
      </c>
      <c r="S319" s="292">
        <v>17112</v>
      </c>
      <c r="T319" s="292">
        <v>8544</v>
      </c>
      <c r="U319" s="292">
        <v>8568</v>
      </c>
      <c r="V319" s="302">
        <v>21133</v>
      </c>
      <c r="W319" s="302">
        <v>10204</v>
      </c>
      <c r="X319" s="302">
        <v>10929</v>
      </c>
      <c r="Z319" s="302" t="s">
        <v>45</v>
      </c>
    </row>
    <row r="320" spans="1:26" x14ac:dyDescent="0.2">
      <c r="A320" s="299" t="s">
        <v>1162</v>
      </c>
      <c r="B320" s="305" t="s">
        <v>45</v>
      </c>
      <c r="C320" s="309" t="s">
        <v>82</v>
      </c>
      <c r="D320" s="309">
        <v>13760</v>
      </c>
      <c r="E320" s="309">
        <v>6457</v>
      </c>
      <c r="F320" s="309">
        <v>7303</v>
      </c>
      <c r="G320" s="309">
        <v>12175</v>
      </c>
      <c r="H320" s="309">
        <v>5975</v>
      </c>
      <c r="I320" s="309">
        <v>6200</v>
      </c>
      <c r="J320" s="309">
        <v>12060</v>
      </c>
      <c r="K320" s="309">
        <v>6049</v>
      </c>
      <c r="L320" s="309">
        <v>6011</v>
      </c>
      <c r="M320" s="309">
        <v>14546</v>
      </c>
      <c r="N320" s="309">
        <v>7065</v>
      </c>
      <c r="O320" s="309">
        <v>7481</v>
      </c>
      <c r="P320" s="302">
        <v>15029</v>
      </c>
      <c r="Q320" s="302">
        <v>7341</v>
      </c>
      <c r="R320" s="302">
        <v>7688</v>
      </c>
      <c r="S320" s="292">
        <v>16638</v>
      </c>
      <c r="T320" s="292">
        <v>8047</v>
      </c>
      <c r="U320" s="292">
        <v>8591</v>
      </c>
      <c r="V320" s="302">
        <v>19927</v>
      </c>
      <c r="W320" s="302">
        <v>9898</v>
      </c>
      <c r="X320" s="302">
        <v>10029</v>
      </c>
      <c r="Z320" s="302" t="s">
        <v>45</v>
      </c>
    </row>
    <row r="321" spans="1:26" x14ac:dyDescent="0.2">
      <c r="A321" s="299" t="s">
        <v>1163</v>
      </c>
      <c r="B321" s="305" t="s">
        <v>45</v>
      </c>
      <c r="C321" s="309" t="s">
        <v>83</v>
      </c>
      <c r="D321" s="309">
        <v>16669</v>
      </c>
      <c r="E321" s="309">
        <v>7821</v>
      </c>
      <c r="F321" s="309">
        <v>8848</v>
      </c>
      <c r="G321" s="309">
        <v>12830</v>
      </c>
      <c r="H321" s="309">
        <v>6060</v>
      </c>
      <c r="I321" s="309">
        <v>6770</v>
      </c>
      <c r="J321" s="309">
        <v>11423</v>
      </c>
      <c r="K321" s="309">
        <v>5747</v>
      </c>
      <c r="L321" s="309">
        <v>5676</v>
      </c>
      <c r="M321" s="309">
        <v>12561</v>
      </c>
      <c r="N321" s="309">
        <v>6101</v>
      </c>
      <c r="O321" s="309">
        <v>6460</v>
      </c>
      <c r="P321" s="302">
        <v>13650</v>
      </c>
      <c r="Q321" s="302">
        <v>6736</v>
      </c>
      <c r="R321" s="302">
        <v>6914</v>
      </c>
      <c r="S321" s="292">
        <v>16338</v>
      </c>
      <c r="T321" s="292">
        <v>7857</v>
      </c>
      <c r="U321" s="292">
        <v>8481</v>
      </c>
      <c r="V321" s="302">
        <v>17003</v>
      </c>
      <c r="W321" s="302">
        <v>8593</v>
      </c>
      <c r="X321" s="302">
        <v>8410</v>
      </c>
      <c r="Z321" s="302" t="s">
        <v>45</v>
      </c>
    </row>
    <row r="322" spans="1:26" x14ac:dyDescent="0.2">
      <c r="A322" s="299" t="s">
        <v>1164</v>
      </c>
      <c r="B322" s="305" t="s">
        <v>45</v>
      </c>
      <c r="C322" s="309" t="s">
        <v>84</v>
      </c>
      <c r="D322" s="309">
        <v>18870</v>
      </c>
      <c r="E322" s="309">
        <v>9074</v>
      </c>
      <c r="F322" s="309">
        <v>9796</v>
      </c>
      <c r="G322" s="309">
        <v>12660</v>
      </c>
      <c r="H322" s="309">
        <v>5930</v>
      </c>
      <c r="I322" s="309">
        <v>6725</v>
      </c>
      <c r="J322" s="309">
        <v>11073</v>
      </c>
      <c r="K322" s="309">
        <v>5380</v>
      </c>
      <c r="L322" s="309">
        <v>5693</v>
      </c>
      <c r="M322" s="309">
        <v>11161</v>
      </c>
      <c r="N322" s="309">
        <v>5574</v>
      </c>
      <c r="O322" s="309">
        <v>5587</v>
      </c>
      <c r="P322" s="302">
        <v>13457</v>
      </c>
      <c r="Q322" s="302">
        <v>6445</v>
      </c>
      <c r="R322" s="302">
        <v>7012</v>
      </c>
      <c r="S322" s="292">
        <v>15157</v>
      </c>
      <c r="T322" s="292">
        <v>7355</v>
      </c>
      <c r="U322" s="292">
        <v>7802</v>
      </c>
      <c r="V322" s="302">
        <v>16344</v>
      </c>
      <c r="W322" s="302">
        <v>7943</v>
      </c>
      <c r="X322" s="302">
        <v>8401</v>
      </c>
      <c r="Z322" s="302" t="s">
        <v>45</v>
      </c>
    </row>
    <row r="323" spans="1:26" x14ac:dyDescent="0.2">
      <c r="A323" s="299" t="s">
        <v>1165</v>
      </c>
      <c r="B323" s="305" t="s">
        <v>45</v>
      </c>
      <c r="C323" s="309" t="s">
        <v>85</v>
      </c>
      <c r="D323" s="309">
        <v>16810</v>
      </c>
      <c r="E323" s="309">
        <v>8187</v>
      </c>
      <c r="F323" s="309">
        <v>8623</v>
      </c>
      <c r="G323" s="309">
        <v>14430</v>
      </c>
      <c r="H323" s="309">
        <v>6840</v>
      </c>
      <c r="I323" s="309">
        <v>7590</v>
      </c>
      <c r="J323" s="309">
        <v>10920</v>
      </c>
      <c r="K323" s="309">
        <v>5272</v>
      </c>
      <c r="L323" s="309">
        <v>5648</v>
      </c>
      <c r="M323" s="309">
        <v>10116</v>
      </c>
      <c r="N323" s="309">
        <v>5055</v>
      </c>
      <c r="O323" s="309">
        <v>5061</v>
      </c>
      <c r="P323" s="302">
        <v>10932</v>
      </c>
      <c r="Q323" s="302">
        <v>5166</v>
      </c>
      <c r="R323" s="302">
        <v>5766</v>
      </c>
      <c r="S323" s="292">
        <v>13084</v>
      </c>
      <c r="T323" s="292">
        <v>6483</v>
      </c>
      <c r="U323" s="292">
        <v>6601</v>
      </c>
      <c r="V323" s="302">
        <v>15355</v>
      </c>
      <c r="W323" s="302">
        <v>7423</v>
      </c>
      <c r="X323" s="302">
        <v>7932</v>
      </c>
      <c r="Z323" s="302" t="s">
        <v>45</v>
      </c>
    </row>
    <row r="324" spans="1:26" x14ac:dyDescent="0.2">
      <c r="A324" s="299" t="s">
        <v>1166</v>
      </c>
      <c r="B324" s="305" t="s">
        <v>45</v>
      </c>
      <c r="C324" s="309" t="s">
        <v>86</v>
      </c>
      <c r="D324" s="309">
        <v>12677</v>
      </c>
      <c r="E324" s="309">
        <v>5834</v>
      </c>
      <c r="F324" s="309">
        <v>6843</v>
      </c>
      <c r="G324" s="309">
        <v>14285</v>
      </c>
      <c r="H324" s="309">
        <v>6770</v>
      </c>
      <c r="I324" s="309">
        <v>7515</v>
      </c>
      <c r="J324" s="309">
        <v>9774</v>
      </c>
      <c r="K324" s="309">
        <v>4600</v>
      </c>
      <c r="L324" s="309">
        <v>5174</v>
      </c>
      <c r="M324" s="309">
        <v>8808</v>
      </c>
      <c r="N324" s="309">
        <v>4235</v>
      </c>
      <c r="O324" s="309">
        <v>4573</v>
      </c>
      <c r="P324" s="302">
        <v>9435</v>
      </c>
      <c r="Q324" s="302">
        <v>4513</v>
      </c>
      <c r="R324" s="302">
        <v>4922</v>
      </c>
      <c r="S324" s="292">
        <v>12010</v>
      </c>
      <c r="T324" s="292">
        <v>5791</v>
      </c>
      <c r="U324" s="292">
        <v>6219</v>
      </c>
      <c r="V324" s="302">
        <v>13850</v>
      </c>
      <c r="W324" s="302">
        <v>6712</v>
      </c>
      <c r="X324" s="302">
        <v>7138</v>
      </c>
      <c r="Z324" s="302" t="s">
        <v>45</v>
      </c>
    </row>
    <row r="325" spans="1:26" x14ac:dyDescent="0.2">
      <c r="A325" s="299" t="s">
        <v>1167</v>
      </c>
      <c r="B325" s="305" t="s">
        <v>45</v>
      </c>
      <c r="C325" s="309" t="s">
        <v>87</v>
      </c>
      <c r="D325" s="309">
        <v>8479</v>
      </c>
      <c r="E325" s="309">
        <v>3679</v>
      </c>
      <c r="F325" s="309">
        <v>4800</v>
      </c>
      <c r="G325" s="309">
        <v>10710</v>
      </c>
      <c r="H325" s="309">
        <v>4775</v>
      </c>
      <c r="I325" s="309">
        <v>5930</v>
      </c>
      <c r="J325" s="309">
        <v>10089</v>
      </c>
      <c r="K325" s="309">
        <v>4445</v>
      </c>
      <c r="L325" s="309">
        <v>5644</v>
      </c>
      <c r="M325" s="309">
        <v>8035</v>
      </c>
      <c r="N325" s="309">
        <v>3677</v>
      </c>
      <c r="O325" s="309">
        <v>4358</v>
      </c>
      <c r="P325" s="302">
        <v>8273</v>
      </c>
      <c r="Q325" s="302">
        <v>3963</v>
      </c>
      <c r="R325" s="302">
        <v>4310</v>
      </c>
      <c r="S325" s="292">
        <v>9372</v>
      </c>
      <c r="T325" s="292">
        <v>4395</v>
      </c>
      <c r="U325" s="292">
        <v>4977</v>
      </c>
      <c r="V325" s="302">
        <v>11515</v>
      </c>
      <c r="W325" s="302">
        <v>5516</v>
      </c>
      <c r="X325" s="302">
        <v>5999</v>
      </c>
      <c r="Z325" s="302" t="s">
        <v>45</v>
      </c>
    </row>
    <row r="326" spans="1:26" x14ac:dyDescent="0.2">
      <c r="A326" s="299" t="s">
        <v>1168</v>
      </c>
      <c r="B326" s="305" t="s">
        <v>45</v>
      </c>
      <c r="C326" s="309" t="s">
        <v>88</v>
      </c>
      <c r="D326" s="309">
        <v>6081</v>
      </c>
      <c r="E326" s="309">
        <v>2309</v>
      </c>
      <c r="F326" s="309">
        <v>3772</v>
      </c>
      <c r="G326" s="309">
        <v>7390</v>
      </c>
      <c r="H326" s="309">
        <v>2835</v>
      </c>
      <c r="I326" s="309">
        <v>4555</v>
      </c>
      <c r="J326" s="309">
        <v>9085</v>
      </c>
      <c r="K326" s="309">
        <v>3819</v>
      </c>
      <c r="L326" s="309">
        <v>5266</v>
      </c>
      <c r="M326" s="309">
        <v>6883</v>
      </c>
      <c r="N326" s="309">
        <v>2906</v>
      </c>
      <c r="O326" s="309">
        <v>3977</v>
      </c>
      <c r="P326" s="302">
        <v>7047</v>
      </c>
      <c r="Q326" s="302">
        <v>3148</v>
      </c>
      <c r="R326" s="302">
        <v>3899</v>
      </c>
      <c r="S326" s="292">
        <v>8048</v>
      </c>
      <c r="T326" s="292">
        <v>3846</v>
      </c>
      <c r="U326" s="292">
        <v>4202</v>
      </c>
      <c r="V326" s="302">
        <v>9895</v>
      </c>
      <c r="W326" s="302">
        <v>4549</v>
      </c>
      <c r="X326" s="302">
        <v>5346</v>
      </c>
      <c r="Z326" s="302" t="s">
        <v>45</v>
      </c>
    </row>
    <row r="327" spans="1:26" x14ac:dyDescent="0.2">
      <c r="A327" s="299" t="s">
        <v>1169</v>
      </c>
      <c r="B327" s="305" t="s">
        <v>45</v>
      </c>
      <c r="C327" s="309" t="s">
        <v>89</v>
      </c>
      <c r="D327" s="309">
        <v>4271</v>
      </c>
      <c r="E327" s="309">
        <v>1458</v>
      </c>
      <c r="F327" s="309">
        <v>2813</v>
      </c>
      <c r="G327" s="309">
        <v>4705</v>
      </c>
      <c r="H327" s="309">
        <v>1655</v>
      </c>
      <c r="I327" s="309">
        <v>3050</v>
      </c>
      <c r="J327" s="309">
        <v>6250</v>
      </c>
      <c r="K327" s="309">
        <v>2375</v>
      </c>
      <c r="L327" s="309">
        <v>3875</v>
      </c>
      <c r="M327" s="309">
        <v>6805</v>
      </c>
      <c r="N327" s="309">
        <v>2588</v>
      </c>
      <c r="O327" s="309">
        <v>4217</v>
      </c>
      <c r="P327" s="302">
        <v>6069</v>
      </c>
      <c r="Q327" s="302">
        <v>2461</v>
      </c>
      <c r="R327" s="302">
        <v>3608</v>
      </c>
      <c r="S327" s="292">
        <v>6726</v>
      </c>
      <c r="T327" s="292">
        <v>3089</v>
      </c>
      <c r="U327" s="292">
        <v>3637</v>
      </c>
      <c r="V327" s="302">
        <v>7361</v>
      </c>
      <c r="W327" s="302">
        <v>3310</v>
      </c>
      <c r="X327" s="302">
        <v>4049</v>
      </c>
      <c r="Z327" s="302" t="s">
        <v>45</v>
      </c>
    </row>
    <row r="328" spans="1:26" x14ac:dyDescent="0.2">
      <c r="A328" s="299" t="s">
        <v>1170</v>
      </c>
      <c r="B328" s="305" t="s">
        <v>45</v>
      </c>
      <c r="C328" s="309" t="s">
        <v>90</v>
      </c>
      <c r="D328" s="309">
        <v>2478</v>
      </c>
      <c r="E328" s="309">
        <v>742</v>
      </c>
      <c r="F328" s="309">
        <v>1736</v>
      </c>
      <c r="G328" s="309">
        <v>2785</v>
      </c>
      <c r="H328" s="309">
        <v>780</v>
      </c>
      <c r="I328" s="309">
        <v>2010</v>
      </c>
      <c r="J328" s="309">
        <v>3550</v>
      </c>
      <c r="K328" s="309">
        <v>1086</v>
      </c>
      <c r="L328" s="309">
        <v>2464</v>
      </c>
      <c r="M328" s="309">
        <v>5000</v>
      </c>
      <c r="N328" s="309">
        <v>1695</v>
      </c>
      <c r="O328" s="309">
        <v>3305</v>
      </c>
      <c r="P328" s="302">
        <v>4109</v>
      </c>
      <c r="Q328" s="302">
        <v>1533</v>
      </c>
      <c r="R328" s="302">
        <v>2576</v>
      </c>
      <c r="S328" s="292">
        <v>4933</v>
      </c>
      <c r="T328" s="292">
        <v>2048</v>
      </c>
      <c r="U328" s="292">
        <v>2885</v>
      </c>
      <c r="V328" s="302">
        <v>5729</v>
      </c>
      <c r="W328" s="302">
        <v>2501</v>
      </c>
      <c r="X328" s="302">
        <v>3228</v>
      </c>
      <c r="Z328" s="302" t="s">
        <v>45</v>
      </c>
    </row>
    <row r="329" spans="1:26" x14ac:dyDescent="0.2">
      <c r="A329" s="299" t="s">
        <v>1171</v>
      </c>
      <c r="B329" s="305" t="s">
        <v>45</v>
      </c>
      <c r="C329" s="309" t="s">
        <v>91</v>
      </c>
      <c r="D329" s="309">
        <v>1394</v>
      </c>
      <c r="E329" s="309">
        <v>382</v>
      </c>
      <c r="F329" s="309">
        <v>1012</v>
      </c>
      <c r="G329" s="309">
        <v>1865</v>
      </c>
      <c r="H329" s="309">
        <v>440</v>
      </c>
      <c r="I329" s="309">
        <v>1420</v>
      </c>
      <c r="J329" s="309">
        <v>2164</v>
      </c>
      <c r="K329" s="309">
        <v>491</v>
      </c>
      <c r="L329" s="309">
        <v>1673</v>
      </c>
      <c r="M329" s="309">
        <v>3367</v>
      </c>
      <c r="N329" s="309">
        <v>871</v>
      </c>
      <c r="O329" s="309">
        <v>2496</v>
      </c>
      <c r="P329" s="302">
        <v>4435</v>
      </c>
      <c r="Q329" s="302">
        <v>1343</v>
      </c>
      <c r="R329" s="302">
        <v>3092</v>
      </c>
      <c r="S329" s="292">
        <v>4588</v>
      </c>
      <c r="T329" s="302">
        <v>1624</v>
      </c>
      <c r="U329" s="302">
        <v>2964</v>
      </c>
      <c r="V329" s="302">
        <v>5679</v>
      </c>
      <c r="W329" s="302">
        <v>2175</v>
      </c>
      <c r="X329" s="302">
        <v>3504</v>
      </c>
      <c r="Z329" s="302" t="s">
        <v>45</v>
      </c>
    </row>
    <row r="330" spans="1:26" x14ac:dyDescent="0.2">
      <c r="A330" s="299" t="s">
        <v>1172</v>
      </c>
      <c r="B330" s="305" t="s">
        <v>45</v>
      </c>
      <c r="C330" s="309" t="s">
        <v>92</v>
      </c>
      <c r="D330" s="309">
        <v>94951</v>
      </c>
      <c r="E330" s="309">
        <v>42477</v>
      </c>
      <c r="F330" s="309">
        <v>52474</v>
      </c>
      <c r="G330" s="309">
        <v>94565</v>
      </c>
      <c r="H330" s="309">
        <v>43670</v>
      </c>
      <c r="I330" s="309">
        <v>50895</v>
      </c>
      <c r="J330" s="309">
        <v>98220</v>
      </c>
      <c r="K330" s="309">
        <v>45628</v>
      </c>
      <c r="L330" s="309">
        <v>52592</v>
      </c>
      <c r="M330" s="309">
        <v>107804</v>
      </c>
      <c r="N330" s="309">
        <v>50423</v>
      </c>
      <c r="O330" s="309">
        <v>57381</v>
      </c>
      <c r="P330" s="302">
        <v>114762</v>
      </c>
      <c r="Q330" s="302">
        <v>54491</v>
      </c>
      <c r="R330" s="302">
        <v>60271</v>
      </c>
      <c r="S330" s="292" t="s">
        <v>604</v>
      </c>
      <c r="T330" s="292" t="s">
        <v>604</v>
      </c>
      <c r="U330" s="292" t="s">
        <v>604</v>
      </c>
      <c r="V330" s="292" t="s">
        <v>604</v>
      </c>
      <c r="W330" s="292" t="s">
        <v>604</v>
      </c>
      <c r="X330" s="292" t="s">
        <v>604</v>
      </c>
      <c r="Z330" s="302" t="s">
        <v>45</v>
      </c>
    </row>
    <row r="331" spans="1:26" x14ac:dyDescent="0.2">
      <c r="A331" s="299" t="s">
        <v>1173</v>
      </c>
      <c r="B331" s="305" t="s">
        <v>45</v>
      </c>
      <c r="C331" s="312" t="s">
        <v>93</v>
      </c>
      <c r="D331" s="312">
        <v>50374</v>
      </c>
      <c r="E331" s="312">
        <v>19911</v>
      </c>
      <c r="F331" s="312">
        <v>30463</v>
      </c>
      <c r="G331" s="312">
        <v>48365</v>
      </c>
      <c r="H331" s="312">
        <v>19755</v>
      </c>
      <c r="I331" s="312">
        <v>28600</v>
      </c>
      <c r="J331" s="312">
        <v>57358</v>
      </c>
      <c r="K331" s="312">
        <v>24719</v>
      </c>
      <c r="L331" s="312">
        <v>32639</v>
      </c>
      <c r="M331" s="312">
        <v>67787</v>
      </c>
      <c r="N331" s="312">
        <v>29913</v>
      </c>
      <c r="O331" s="312">
        <v>37874</v>
      </c>
      <c r="P331" s="302">
        <v>73078</v>
      </c>
      <c r="Q331" s="302">
        <v>32830</v>
      </c>
      <c r="R331" s="302">
        <v>40248</v>
      </c>
      <c r="S331" s="292">
        <v>83750</v>
      </c>
      <c r="T331" s="292">
        <v>39632</v>
      </c>
      <c r="U331" s="292">
        <v>44118</v>
      </c>
      <c r="V331" s="302">
        <v>92919</v>
      </c>
      <c r="W331" s="302">
        <v>43836</v>
      </c>
      <c r="X331" s="302">
        <v>49083</v>
      </c>
      <c r="Z331" s="302" t="s">
        <v>45</v>
      </c>
    </row>
    <row r="332" spans="1:26" x14ac:dyDescent="0.2">
      <c r="A332" s="299" t="s">
        <v>1174</v>
      </c>
      <c r="B332" s="305" t="s">
        <v>45</v>
      </c>
      <c r="C332" s="169" t="s">
        <v>94</v>
      </c>
      <c r="D332" s="309">
        <v>114129</v>
      </c>
      <c r="E332" s="309">
        <v>56731</v>
      </c>
      <c r="F332" s="309">
        <v>57398</v>
      </c>
      <c r="G332" s="309">
        <v>108655</v>
      </c>
      <c r="H332" s="309">
        <v>54040</v>
      </c>
      <c r="I332" s="309">
        <v>54615</v>
      </c>
      <c r="J332" s="309">
        <v>97939</v>
      </c>
      <c r="K332" s="309">
        <v>48809</v>
      </c>
      <c r="L332" s="309">
        <v>49130</v>
      </c>
      <c r="M332" s="309">
        <v>92296</v>
      </c>
      <c r="N332" s="309">
        <v>45843</v>
      </c>
      <c r="O332" s="309">
        <v>46453</v>
      </c>
      <c r="P332" s="302">
        <v>92037</v>
      </c>
      <c r="Q332" s="302">
        <v>45453</v>
      </c>
      <c r="R332" s="302">
        <v>46584</v>
      </c>
      <c r="S332" s="292">
        <v>107248</v>
      </c>
      <c r="T332" s="292">
        <v>53583</v>
      </c>
      <c r="U332" s="292">
        <v>53665</v>
      </c>
      <c r="V332" s="302">
        <v>116702</v>
      </c>
      <c r="W332" s="302">
        <v>58454</v>
      </c>
      <c r="X332" s="302">
        <v>58248</v>
      </c>
      <c r="Z332" s="302" t="s">
        <v>45</v>
      </c>
    </row>
    <row r="333" spans="1:26" x14ac:dyDescent="0.2">
      <c r="A333" s="299" t="s">
        <v>1175</v>
      </c>
      <c r="B333" s="305" t="s">
        <v>46</v>
      </c>
      <c r="C333" s="309" t="s">
        <v>73</v>
      </c>
      <c r="D333" s="309">
        <v>245598</v>
      </c>
      <c r="E333" s="309">
        <v>120023</v>
      </c>
      <c r="F333" s="309">
        <v>125575</v>
      </c>
      <c r="G333" s="309">
        <v>247695</v>
      </c>
      <c r="H333" s="309">
        <v>121630</v>
      </c>
      <c r="I333" s="309">
        <v>126065</v>
      </c>
      <c r="J333" s="309">
        <v>239788</v>
      </c>
      <c r="K333" s="309">
        <v>117553</v>
      </c>
      <c r="L333" s="309">
        <v>122235</v>
      </c>
      <c r="M333" s="309">
        <v>229492</v>
      </c>
      <c r="N333" s="309">
        <v>111164</v>
      </c>
      <c r="O333" s="309">
        <v>118328</v>
      </c>
      <c r="P333" s="302">
        <v>224262</v>
      </c>
      <c r="Q333" s="302">
        <v>107972</v>
      </c>
      <c r="R333" s="302">
        <v>116290</v>
      </c>
      <c r="S333" s="292">
        <v>237232</v>
      </c>
      <c r="T333" s="292">
        <v>114209</v>
      </c>
      <c r="U333" s="292">
        <v>123023</v>
      </c>
      <c r="V333" s="302">
        <v>262052</v>
      </c>
      <c r="W333" s="302">
        <v>126385</v>
      </c>
      <c r="X333" s="302">
        <v>135668</v>
      </c>
      <c r="Z333" s="302" t="s">
        <v>46</v>
      </c>
    </row>
    <row r="334" spans="1:26" x14ac:dyDescent="0.2">
      <c r="A334" s="299" t="s">
        <v>1176</v>
      </c>
      <c r="B334" s="305" t="s">
        <v>46</v>
      </c>
      <c r="C334" s="309" t="s">
        <v>74</v>
      </c>
      <c r="D334" s="309">
        <v>21620</v>
      </c>
      <c r="E334" s="309">
        <v>11120</v>
      </c>
      <c r="F334" s="309">
        <v>10500</v>
      </c>
      <c r="G334" s="309">
        <v>19610</v>
      </c>
      <c r="H334" s="309">
        <v>10225</v>
      </c>
      <c r="I334" s="309">
        <v>9385</v>
      </c>
      <c r="J334" s="309">
        <v>13672</v>
      </c>
      <c r="K334" s="309">
        <v>6996</v>
      </c>
      <c r="L334" s="309">
        <v>6676</v>
      </c>
      <c r="M334" s="309">
        <v>14314</v>
      </c>
      <c r="N334" s="309">
        <v>7399</v>
      </c>
      <c r="O334" s="309">
        <v>6915</v>
      </c>
      <c r="P334" s="302">
        <v>12429</v>
      </c>
      <c r="Q334" s="302">
        <v>6381</v>
      </c>
      <c r="R334" s="302">
        <v>6048</v>
      </c>
      <c r="S334" s="292">
        <v>13661</v>
      </c>
      <c r="T334" s="292">
        <v>6986</v>
      </c>
      <c r="U334" s="292">
        <v>6675</v>
      </c>
      <c r="V334" s="302">
        <v>16491</v>
      </c>
      <c r="W334" s="302">
        <v>8504</v>
      </c>
      <c r="X334" s="302">
        <v>7987</v>
      </c>
      <c r="Z334" s="302" t="s">
        <v>46</v>
      </c>
    </row>
    <row r="335" spans="1:26" x14ac:dyDescent="0.2">
      <c r="A335" s="299" t="s">
        <v>1177</v>
      </c>
      <c r="B335" s="305" t="s">
        <v>46</v>
      </c>
      <c r="C335" s="310" t="s">
        <v>75</v>
      </c>
      <c r="D335" s="309">
        <v>19950</v>
      </c>
      <c r="E335" s="309">
        <v>10195</v>
      </c>
      <c r="F335" s="309">
        <v>9755</v>
      </c>
      <c r="G335" s="309">
        <v>21240</v>
      </c>
      <c r="H335" s="309">
        <v>10915</v>
      </c>
      <c r="I335" s="309">
        <v>10325</v>
      </c>
      <c r="J335" s="309">
        <v>15778</v>
      </c>
      <c r="K335" s="309">
        <v>8161</v>
      </c>
      <c r="L335" s="309">
        <v>7617</v>
      </c>
      <c r="M335" s="309">
        <v>13890</v>
      </c>
      <c r="N335" s="309">
        <v>7140</v>
      </c>
      <c r="O335" s="309">
        <v>6750</v>
      </c>
      <c r="P335" s="302">
        <v>14553</v>
      </c>
      <c r="Q335" s="302">
        <v>7413</v>
      </c>
      <c r="R335" s="302">
        <v>7140</v>
      </c>
      <c r="S335" s="292">
        <v>13230</v>
      </c>
      <c r="T335" s="292">
        <v>6721</v>
      </c>
      <c r="U335" s="292">
        <v>6509</v>
      </c>
      <c r="V335" s="302">
        <v>16862</v>
      </c>
      <c r="W335" s="302">
        <v>8589</v>
      </c>
      <c r="X335" s="302">
        <v>8273</v>
      </c>
      <c r="Z335" s="302" t="s">
        <v>46</v>
      </c>
    </row>
    <row r="336" spans="1:26" x14ac:dyDescent="0.2">
      <c r="A336" s="299" t="s">
        <v>1178</v>
      </c>
      <c r="B336" s="305" t="s">
        <v>46</v>
      </c>
      <c r="C336" s="310" t="s">
        <v>76</v>
      </c>
      <c r="D336" s="309">
        <v>23024</v>
      </c>
      <c r="E336" s="309">
        <v>11762</v>
      </c>
      <c r="F336" s="309">
        <v>11262</v>
      </c>
      <c r="G336" s="309">
        <v>19915</v>
      </c>
      <c r="H336" s="309">
        <v>10260</v>
      </c>
      <c r="I336" s="309">
        <v>9655</v>
      </c>
      <c r="J336" s="309">
        <v>19122</v>
      </c>
      <c r="K336" s="309">
        <v>9918</v>
      </c>
      <c r="L336" s="309">
        <v>9204</v>
      </c>
      <c r="M336" s="309">
        <v>13931</v>
      </c>
      <c r="N336" s="309">
        <v>7100</v>
      </c>
      <c r="O336" s="309">
        <v>6831</v>
      </c>
      <c r="P336" s="302">
        <v>14655</v>
      </c>
      <c r="Q336" s="302">
        <v>7529</v>
      </c>
      <c r="R336" s="302">
        <v>7126</v>
      </c>
      <c r="S336" s="292">
        <v>14365</v>
      </c>
      <c r="T336" s="292">
        <v>7317</v>
      </c>
      <c r="U336" s="292">
        <v>7048</v>
      </c>
      <c r="V336" s="302">
        <v>15965</v>
      </c>
      <c r="W336" s="302">
        <v>8196</v>
      </c>
      <c r="X336" s="302">
        <v>7769</v>
      </c>
      <c r="Z336" s="302" t="s">
        <v>46</v>
      </c>
    </row>
    <row r="337" spans="1:26" x14ac:dyDescent="0.2">
      <c r="A337" s="299" t="s">
        <v>1179</v>
      </c>
      <c r="B337" s="305" t="s">
        <v>46</v>
      </c>
      <c r="C337" s="309" t="s">
        <v>77</v>
      </c>
      <c r="D337" s="309">
        <v>16759</v>
      </c>
      <c r="E337" s="309">
        <v>8413</v>
      </c>
      <c r="F337" s="309">
        <v>8346</v>
      </c>
      <c r="G337" s="309">
        <v>17600</v>
      </c>
      <c r="H337" s="309">
        <v>8980</v>
      </c>
      <c r="I337" s="309">
        <v>8620</v>
      </c>
      <c r="J337" s="309">
        <v>20412</v>
      </c>
      <c r="K337" s="309">
        <v>10439</v>
      </c>
      <c r="L337" s="309">
        <v>9973</v>
      </c>
      <c r="M337" s="309">
        <v>15355</v>
      </c>
      <c r="N337" s="309">
        <v>7818</v>
      </c>
      <c r="O337" s="309">
        <v>7537</v>
      </c>
      <c r="P337" s="302">
        <v>13478</v>
      </c>
      <c r="Q337" s="302">
        <v>6859</v>
      </c>
      <c r="R337" s="302">
        <v>6619</v>
      </c>
      <c r="S337" s="292">
        <v>15358</v>
      </c>
      <c r="T337" s="292">
        <v>7839</v>
      </c>
      <c r="U337" s="292">
        <v>7519</v>
      </c>
      <c r="V337" s="302">
        <v>14367</v>
      </c>
      <c r="W337" s="302">
        <v>7320</v>
      </c>
      <c r="X337" s="302">
        <v>7047</v>
      </c>
      <c r="Z337" s="302" t="s">
        <v>46</v>
      </c>
    </row>
    <row r="338" spans="1:26" x14ac:dyDescent="0.2">
      <c r="A338" s="299" t="s">
        <v>1180</v>
      </c>
      <c r="B338" s="305" t="s">
        <v>46</v>
      </c>
      <c r="C338" s="309" t="s">
        <v>78</v>
      </c>
      <c r="D338" s="309">
        <v>13084</v>
      </c>
      <c r="E338" s="309">
        <v>6039</v>
      </c>
      <c r="F338" s="309">
        <v>7045</v>
      </c>
      <c r="G338" s="309">
        <v>18795</v>
      </c>
      <c r="H338" s="309">
        <v>9370</v>
      </c>
      <c r="I338" s="309">
        <v>9425</v>
      </c>
      <c r="J338" s="309">
        <v>17009</v>
      </c>
      <c r="K338" s="309">
        <v>8765</v>
      </c>
      <c r="L338" s="309">
        <v>8244</v>
      </c>
      <c r="M338" s="309">
        <v>16198</v>
      </c>
      <c r="N338" s="309">
        <v>8251</v>
      </c>
      <c r="O338" s="309">
        <v>7947</v>
      </c>
      <c r="P338" s="302">
        <v>11736</v>
      </c>
      <c r="Q338" s="302">
        <v>6088</v>
      </c>
      <c r="R338" s="302">
        <v>5648</v>
      </c>
      <c r="S338" s="292">
        <v>14976</v>
      </c>
      <c r="T338" s="292">
        <v>7541</v>
      </c>
      <c r="U338" s="292">
        <v>7435</v>
      </c>
      <c r="V338" s="302">
        <v>14104</v>
      </c>
      <c r="W338" s="302">
        <v>7094</v>
      </c>
      <c r="X338" s="302">
        <v>7010</v>
      </c>
      <c r="Z338" s="302" t="s">
        <v>46</v>
      </c>
    </row>
    <row r="339" spans="1:26" x14ac:dyDescent="0.2">
      <c r="A339" s="299" t="s">
        <v>1181</v>
      </c>
      <c r="B339" s="305" t="s">
        <v>46</v>
      </c>
      <c r="C339" s="309" t="s">
        <v>79</v>
      </c>
      <c r="D339" s="309">
        <v>15889</v>
      </c>
      <c r="E339" s="309">
        <v>7427</v>
      </c>
      <c r="F339" s="309">
        <v>8462</v>
      </c>
      <c r="G339" s="309">
        <v>16175</v>
      </c>
      <c r="H339" s="309">
        <v>7990</v>
      </c>
      <c r="I339" s="309">
        <v>8185</v>
      </c>
      <c r="J339" s="309">
        <v>15500</v>
      </c>
      <c r="K339" s="309">
        <v>7831</v>
      </c>
      <c r="L339" s="309">
        <v>7669</v>
      </c>
      <c r="M339" s="309">
        <v>16416</v>
      </c>
      <c r="N339" s="309">
        <v>8008</v>
      </c>
      <c r="O339" s="309">
        <v>8408</v>
      </c>
      <c r="P339" s="302">
        <v>13173</v>
      </c>
      <c r="Q339" s="302">
        <v>6451</v>
      </c>
      <c r="R339" s="302">
        <v>6722</v>
      </c>
      <c r="S339" s="292">
        <v>14662</v>
      </c>
      <c r="T339" s="292">
        <v>7169</v>
      </c>
      <c r="U339" s="292">
        <v>7493</v>
      </c>
      <c r="V339" s="302">
        <v>16939</v>
      </c>
      <c r="W339" s="302">
        <v>8077</v>
      </c>
      <c r="X339" s="302">
        <v>8862</v>
      </c>
      <c r="Z339" s="302" t="s">
        <v>46</v>
      </c>
    </row>
    <row r="340" spans="1:26" x14ac:dyDescent="0.2">
      <c r="A340" s="299" t="s">
        <v>1182</v>
      </c>
      <c r="B340" s="305" t="s">
        <v>46</v>
      </c>
      <c r="C340" s="309" t="s">
        <v>80</v>
      </c>
      <c r="D340" s="309">
        <v>19373</v>
      </c>
      <c r="E340" s="309">
        <v>9506</v>
      </c>
      <c r="F340" s="309">
        <v>9867</v>
      </c>
      <c r="G340" s="309">
        <v>14635</v>
      </c>
      <c r="H340" s="309">
        <v>7205</v>
      </c>
      <c r="I340" s="309">
        <v>7430</v>
      </c>
      <c r="J340" s="309">
        <v>18573</v>
      </c>
      <c r="K340" s="309">
        <v>9202</v>
      </c>
      <c r="L340" s="309">
        <v>9371</v>
      </c>
      <c r="M340" s="309">
        <v>16406</v>
      </c>
      <c r="N340" s="309">
        <v>8140</v>
      </c>
      <c r="O340" s="309">
        <v>8266</v>
      </c>
      <c r="P340" s="302">
        <v>15796</v>
      </c>
      <c r="Q340" s="302">
        <v>7748</v>
      </c>
      <c r="R340" s="302">
        <v>8048</v>
      </c>
      <c r="S340" s="292">
        <v>14484</v>
      </c>
      <c r="T340" s="292">
        <v>6983</v>
      </c>
      <c r="U340" s="292">
        <v>7501</v>
      </c>
      <c r="V340" s="302">
        <v>19291</v>
      </c>
      <c r="W340" s="302">
        <v>8952</v>
      </c>
      <c r="X340" s="302">
        <v>10340</v>
      </c>
      <c r="Z340" s="302" t="s">
        <v>46</v>
      </c>
    </row>
    <row r="341" spans="1:26" x14ac:dyDescent="0.2">
      <c r="A341" s="299" t="s">
        <v>1183</v>
      </c>
      <c r="B341" s="305" t="s">
        <v>46</v>
      </c>
      <c r="C341" s="309" t="s">
        <v>81</v>
      </c>
      <c r="D341" s="309">
        <v>21553</v>
      </c>
      <c r="E341" s="309">
        <v>10689</v>
      </c>
      <c r="F341" s="309">
        <v>10864</v>
      </c>
      <c r="G341" s="309">
        <v>15595</v>
      </c>
      <c r="H341" s="309">
        <v>7560</v>
      </c>
      <c r="I341" s="309">
        <v>8035</v>
      </c>
      <c r="J341" s="309">
        <v>15440</v>
      </c>
      <c r="K341" s="309">
        <v>7545</v>
      </c>
      <c r="L341" s="309">
        <v>7895</v>
      </c>
      <c r="M341" s="309">
        <v>15197</v>
      </c>
      <c r="N341" s="309">
        <v>7537</v>
      </c>
      <c r="O341" s="309">
        <v>7660</v>
      </c>
      <c r="P341" s="302">
        <v>17160</v>
      </c>
      <c r="Q341" s="302">
        <v>8274</v>
      </c>
      <c r="R341" s="302">
        <v>8886</v>
      </c>
      <c r="S341" s="292">
        <v>14734</v>
      </c>
      <c r="T341" s="292">
        <v>7205</v>
      </c>
      <c r="U341" s="292">
        <v>7529</v>
      </c>
      <c r="V341" s="302">
        <v>19189</v>
      </c>
      <c r="W341" s="302">
        <v>9130</v>
      </c>
      <c r="X341" s="302">
        <v>10059</v>
      </c>
      <c r="Z341" s="302" t="s">
        <v>46</v>
      </c>
    </row>
    <row r="342" spans="1:26" x14ac:dyDescent="0.2">
      <c r="A342" s="299" t="s">
        <v>1184</v>
      </c>
      <c r="B342" s="305" t="s">
        <v>46</v>
      </c>
      <c r="C342" s="309" t="s">
        <v>82</v>
      </c>
      <c r="D342" s="309">
        <v>18302</v>
      </c>
      <c r="E342" s="309">
        <v>9298</v>
      </c>
      <c r="F342" s="309">
        <v>9004</v>
      </c>
      <c r="G342" s="309">
        <v>17640</v>
      </c>
      <c r="H342" s="309">
        <v>8690</v>
      </c>
      <c r="I342" s="309">
        <v>8950</v>
      </c>
      <c r="J342" s="309">
        <v>14015</v>
      </c>
      <c r="K342" s="309">
        <v>6850</v>
      </c>
      <c r="L342" s="309">
        <v>7165</v>
      </c>
      <c r="M342" s="309">
        <v>17877</v>
      </c>
      <c r="N342" s="309">
        <v>8760</v>
      </c>
      <c r="O342" s="309">
        <v>9117</v>
      </c>
      <c r="P342" s="302">
        <v>16460</v>
      </c>
      <c r="Q342" s="302">
        <v>8181</v>
      </c>
      <c r="R342" s="302">
        <v>8279</v>
      </c>
      <c r="S342" s="292">
        <v>17071</v>
      </c>
      <c r="T342" s="292">
        <v>8102</v>
      </c>
      <c r="U342" s="292">
        <v>8969</v>
      </c>
      <c r="V342" s="302">
        <v>17440</v>
      </c>
      <c r="W342" s="302">
        <v>8453</v>
      </c>
      <c r="X342" s="302">
        <v>8987</v>
      </c>
      <c r="Z342" s="302" t="s">
        <v>46</v>
      </c>
    </row>
    <row r="343" spans="1:26" x14ac:dyDescent="0.2">
      <c r="A343" s="299" t="s">
        <v>1185</v>
      </c>
      <c r="B343" s="305" t="s">
        <v>46</v>
      </c>
      <c r="C343" s="309" t="s">
        <v>83</v>
      </c>
      <c r="D343" s="309">
        <v>17249</v>
      </c>
      <c r="E343" s="309">
        <v>8710</v>
      </c>
      <c r="F343" s="309">
        <v>8539</v>
      </c>
      <c r="G343" s="309">
        <v>19390</v>
      </c>
      <c r="H343" s="309">
        <v>9630</v>
      </c>
      <c r="I343" s="309">
        <v>9760</v>
      </c>
      <c r="J343" s="309">
        <v>14623</v>
      </c>
      <c r="K343" s="309">
        <v>7088</v>
      </c>
      <c r="L343" s="309">
        <v>7535</v>
      </c>
      <c r="M343" s="309">
        <v>14730</v>
      </c>
      <c r="N343" s="309">
        <v>7231</v>
      </c>
      <c r="O343" s="309">
        <v>7499</v>
      </c>
      <c r="P343" s="302">
        <v>14589</v>
      </c>
      <c r="Q343" s="302">
        <v>7027</v>
      </c>
      <c r="R343" s="302">
        <v>7562</v>
      </c>
      <c r="S343" s="292">
        <v>17659</v>
      </c>
      <c r="T343" s="292">
        <v>8569</v>
      </c>
      <c r="U343" s="292">
        <v>9090</v>
      </c>
      <c r="V343" s="302">
        <v>16213</v>
      </c>
      <c r="W343" s="302">
        <v>7945</v>
      </c>
      <c r="X343" s="302">
        <v>8268</v>
      </c>
      <c r="Z343" s="302" t="s">
        <v>46</v>
      </c>
    </row>
    <row r="344" spans="1:26" x14ac:dyDescent="0.2">
      <c r="A344" s="299" t="s">
        <v>1186</v>
      </c>
      <c r="B344" s="305" t="s">
        <v>46</v>
      </c>
      <c r="C344" s="309" t="s">
        <v>84</v>
      </c>
      <c r="D344" s="309">
        <v>15621</v>
      </c>
      <c r="E344" s="309">
        <v>7827</v>
      </c>
      <c r="F344" s="309">
        <v>7794</v>
      </c>
      <c r="G344" s="309">
        <v>16170</v>
      </c>
      <c r="H344" s="309">
        <v>8185</v>
      </c>
      <c r="I344" s="309">
        <v>7985</v>
      </c>
      <c r="J344" s="309">
        <v>16139</v>
      </c>
      <c r="K344" s="309">
        <v>7888</v>
      </c>
      <c r="L344" s="309">
        <v>8251</v>
      </c>
      <c r="M344" s="309">
        <v>13050</v>
      </c>
      <c r="N344" s="309">
        <v>6337</v>
      </c>
      <c r="O344" s="309">
        <v>6713</v>
      </c>
      <c r="P344" s="302">
        <v>16399</v>
      </c>
      <c r="Q344" s="302">
        <v>8012</v>
      </c>
      <c r="R344" s="302">
        <v>8387</v>
      </c>
      <c r="S344" s="292">
        <v>16520</v>
      </c>
      <c r="T344" s="292">
        <v>8245</v>
      </c>
      <c r="U344" s="292">
        <v>8275</v>
      </c>
      <c r="V344" s="302">
        <v>17371</v>
      </c>
      <c r="W344" s="302">
        <v>8339</v>
      </c>
      <c r="X344" s="302">
        <v>9032</v>
      </c>
      <c r="Z344" s="302" t="s">
        <v>46</v>
      </c>
    </row>
    <row r="345" spans="1:26" x14ac:dyDescent="0.2">
      <c r="A345" s="299" t="s">
        <v>1187</v>
      </c>
      <c r="B345" s="305" t="s">
        <v>46</v>
      </c>
      <c r="C345" s="309" t="s">
        <v>85</v>
      </c>
      <c r="D345" s="309">
        <v>13076</v>
      </c>
      <c r="E345" s="309">
        <v>6460</v>
      </c>
      <c r="F345" s="309">
        <v>6616</v>
      </c>
      <c r="G345" s="309">
        <v>14600</v>
      </c>
      <c r="H345" s="309">
        <v>7335</v>
      </c>
      <c r="I345" s="309">
        <v>7265</v>
      </c>
      <c r="J345" s="309">
        <v>16879</v>
      </c>
      <c r="K345" s="309">
        <v>8385</v>
      </c>
      <c r="L345" s="309">
        <v>8494</v>
      </c>
      <c r="M345" s="309">
        <v>13003</v>
      </c>
      <c r="N345" s="309">
        <v>6262</v>
      </c>
      <c r="O345" s="309">
        <v>6741</v>
      </c>
      <c r="P345" s="302">
        <v>12988</v>
      </c>
      <c r="Q345" s="302">
        <v>6254</v>
      </c>
      <c r="R345" s="302">
        <v>6734</v>
      </c>
      <c r="S345" s="292">
        <v>13674</v>
      </c>
      <c r="T345" s="292">
        <v>6744</v>
      </c>
      <c r="U345" s="292">
        <v>6930</v>
      </c>
      <c r="V345" s="302">
        <v>16958</v>
      </c>
      <c r="W345" s="302">
        <v>8232</v>
      </c>
      <c r="X345" s="302">
        <v>8726</v>
      </c>
      <c r="Z345" s="302" t="s">
        <v>46</v>
      </c>
    </row>
    <row r="346" spans="1:26" x14ac:dyDescent="0.2">
      <c r="A346" s="299" t="s">
        <v>1188</v>
      </c>
      <c r="B346" s="305" t="s">
        <v>46</v>
      </c>
      <c r="C346" s="309" t="s">
        <v>86</v>
      </c>
      <c r="D346" s="309">
        <v>10427</v>
      </c>
      <c r="E346" s="309">
        <v>4866</v>
      </c>
      <c r="F346" s="309">
        <v>5561</v>
      </c>
      <c r="G346" s="309">
        <v>12265</v>
      </c>
      <c r="H346" s="309">
        <v>6020</v>
      </c>
      <c r="I346" s="309">
        <v>6245</v>
      </c>
      <c r="J346" s="309">
        <v>13161</v>
      </c>
      <c r="K346" s="309">
        <v>6527</v>
      </c>
      <c r="L346" s="309">
        <v>6634</v>
      </c>
      <c r="M346" s="309">
        <v>13194</v>
      </c>
      <c r="N346" s="309">
        <v>6401</v>
      </c>
      <c r="O346" s="309">
        <v>6793</v>
      </c>
      <c r="P346" s="302">
        <v>11167</v>
      </c>
      <c r="Q346" s="302">
        <v>5283</v>
      </c>
      <c r="R346" s="302">
        <v>5884</v>
      </c>
      <c r="S346" s="292">
        <v>14561</v>
      </c>
      <c r="T346" s="292">
        <v>7127</v>
      </c>
      <c r="U346" s="292">
        <v>7434</v>
      </c>
      <c r="V346" s="302">
        <v>14751</v>
      </c>
      <c r="W346" s="302">
        <v>7207</v>
      </c>
      <c r="X346" s="302">
        <v>7544</v>
      </c>
      <c r="Z346" s="302" t="s">
        <v>46</v>
      </c>
    </row>
    <row r="347" spans="1:26" x14ac:dyDescent="0.2">
      <c r="A347" s="299" t="s">
        <v>1189</v>
      </c>
      <c r="B347" s="305" t="s">
        <v>46</v>
      </c>
      <c r="C347" s="309" t="s">
        <v>87</v>
      </c>
      <c r="D347" s="309">
        <v>7563</v>
      </c>
      <c r="E347" s="309">
        <v>3197</v>
      </c>
      <c r="F347" s="309">
        <v>4366</v>
      </c>
      <c r="G347" s="309">
        <v>8910</v>
      </c>
      <c r="H347" s="309">
        <v>4000</v>
      </c>
      <c r="I347" s="309">
        <v>4910</v>
      </c>
      <c r="J347" s="309">
        <v>10726</v>
      </c>
      <c r="K347" s="309">
        <v>5019</v>
      </c>
      <c r="L347" s="309">
        <v>5707</v>
      </c>
      <c r="M347" s="309">
        <v>12432</v>
      </c>
      <c r="N347" s="309">
        <v>5805</v>
      </c>
      <c r="O347" s="309">
        <v>6627</v>
      </c>
      <c r="P347" s="302">
        <v>10759</v>
      </c>
      <c r="Q347" s="302">
        <v>4967</v>
      </c>
      <c r="R347" s="302">
        <v>5792</v>
      </c>
      <c r="S347" s="292">
        <v>11053</v>
      </c>
      <c r="T347" s="292">
        <v>5167</v>
      </c>
      <c r="U347" s="292">
        <v>5886</v>
      </c>
      <c r="V347" s="302">
        <v>11868</v>
      </c>
      <c r="W347" s="302">
        <v>5703</v>
      </c>
      <c r="X347" s="302">
        <v>6165</v>
      </c>
      <c r="Z347" s="302" t="s">
        <v>46</v>
      </c>
    </row>
    <row r="348" spans="1:26" x14ac:dyDescent="0.2">
      <c r="A348" s="299" t="s">
        <v>1190</v>
      </c>
      <c r="B348" s="305" t="s">
        <v>46</v>
      </c>
      <c r="C348" s="309" t="s">
        <v>88</v>
      </c>
      <c r="D348" s="309">
        <v>5503</v>
      </c>
      <c r="E348" s="309">
        <v>2209</v>
      </c>
      <c r="F348" s="309">
        <v>3294</v>
      </c>
      <c r="G348" s="309">
        <v>6540</v>
      </c>
      <c r="H348" s="309">
        <v>2540</v>
      </c>
      <c r="I348" s="309">
        <v>4000</v>
      </c>
      <c r="J348" s="309">
        <v>8283</v>
      </c>
      <c r="K348" s="309">
        <v>3596</v>
      </c>
      <c r="L348" s="309">
        <v>4687</v>
      </c>
      <c r="M348" s="309">
        <v>9292</v>
      </c>
      <c r="N348" s="309">
        <v>4144</v>
      </c>
      <c r="O348" s="309">
        <v>5148</v>
      </c>
      <c r="P348" s="302">
        <v>10440</v>
      </c>
      <c r="Q348" s="302">
        <v>4652</v>
      </c>
      <c r="R348" s="302">
        <v>5788</v>
      </c>
      <c r="S348" s="292">
        <v>9508</v>
      </c>
      <c r="T348" s="292">
        <v>4206</v>
      </c>
      <c r="U348" s="292">
        <v>5302</v>
      </c>
      <c r="V348" s="302">
        <v>12125</v>
      </c>
      <c r="W348" s="302">
        <v>5653</v>
      </c>
      <c r="X348" s="302">
        <v>6472</v>
      </c>
      <c r="Z348" s="302" t="s">
        <v>46</v>
      </c>
    </row>
    <row r="349" spans="1:26" x14ac:dyDescent="0.2">
      <c r="A349" s="299" t="s">
        <v>1191</v>
      </c>
      <c r="B349" s="305" t="s">
        <v>46</v>
      </c>
      <c r="C349" s="309" t="s">
        <v>89</v>
      </c>
      <c r="D349" s="309">
        <v>3632</v>
      </c>
      <c r="E349" s="309">
        <v>1345</v>
      </c>
      <c r="F349" s="309">
        <v>2287</v>
      </c>
      <c r="G349" s="309">
        <v>4415</v>
      </c>
      <c r="H349" s="309">
        <v>1505</v>
      </c>
      <c r="I349" s="309">
        <v>2915</v>
      </c>
      <c r="J349" s="309">
        <v>5450</v>
      </c>
      <c r="K349" s="309">
        <v>2028</v>
      </c>
      <c r="L349" s="309">
        <v>3422</v>
      </c>
      <c r="M349" s="309">
        <v>7035</v>
      </c>
      <c r="N349" s="309">
        <v>2728</v>
      </c>
      <c r="O349" s="309">
        <v>4307</v>
      </c>
      <c r="P349" s="302">
        <v>8915</v>
      </c>
      <c r="Q349" s="302">
        <v>3679</v>
      </c>
      <c r="R349" s="302">
        <v>5236</v>
      </c>
      <c r="S349" s="292">
        <v>8719</v>
      </c>
      <c r="T349" s="292">
        <v>3651</v>
      </c>
      <c r="U349" s="292">
        <v>5068</v>
      </c>
      <c r="V349" s="302">
        <v>8726</v>
      </c>
      <c r="W349" s="302">
        <v>3832</v>
      </c>
      <c r="X349" s="302">
        <v>4894</v>
      </c>
      <c r="Z349" s="302" t="s">
        <v>46</v>
      </c>
    </row>
    <row r="350" spans="1:26" x14ac:dyDescent="0.2">
      <c r="A350" s="299" t="s">
        <v>1192</v>
      </c>
      <c r="B350" s="305" t="s">
        <v>46</v>
      </c>
      <c r="C350" s="309" t="s">
        <v>90</v>
      </c>
      <c r="D350" s="309">
        <v>1927</v>
      </c>
      <c r="E350" s="309">
        <v>625</v>
      </c>
      <c r="F350" s="309">
        <v>1302</v>
      </c>
      <c r="G350" s="309">
        <v>2600</v>
      </c>
      <c r="H350" s="309">
        <v>775</v>
      </c>
      <c r="I350" s="309">
        <v>1820</v>
      </c>
      <c r="J350" s="309">
        <v>3115</v>
      </c>
      <c r="K350" s="309">
        <v>901</v>
      </c>
      <c r="L350" s="309">
        <v>2214</v>
      </c>
      <c r="M350" s="309">
        <v>4317</v>
      </c>
      <c r="N350" s="309">
        <v>1440</v>
      </c>
      <c r="O350" s="309">
        <v>2877</v>
      </c>
      <c r="P350" s="302">
        <v>5343</v>
      </c>
      <c r="Q350" s="302">
        <v>2047</v>
      </c>
      <c r="R350" s="302">
        <v>3296</v>
      </c>
      <c r="S350" s="292">
        <v>6941</v>
      </c>
      <c r="T350" s="292">
        <v>2726</v>
      </c>
      <c r="U350" s="292">
        <v>4215</v>
      </c>
      <c r="V350" s="302">
        <v>6418</v>
      </c>
      <c r="W350" s="302">
        <v>2653</v>
      </c>
      <c r="X350" s="302">
        <v>3765</v>
      </c>
      <c r="Z350" s="302" t="s">
        <v>46</v>
      </c>
    </row>
    <row r="351" spans="1:26" x14ac:dyDescent="0.2">
      <c r="A351" s="299" t="s">
        <v>1193</v>
      </c>
      <c r="B351" s="305" t="s">
        <v>46</v>
      </c>
      <c r="C351" s="309" t="s">
        <v>91</v>
      </c>
      <c r="D351" s="309">
        <v>1046</v>
      </c>
      <c r="E351" s="309">
        <v>335</v>
      </c>
      <c r="F351" s="309">
        <v>711</v>
      </c>
      <c r="G351" s="309">
        <v>1600</v>
      </c>
      <c r="H351" s="309">
        <v>455</v>
      </c>
      <c r="I351" s="309">
        <v>1150</v>
      </c>
      <c r="J351" s="309">
        <v>1891</v>
      </c>
      <c r="K351" s="309">
        <v>414</v>
      </c>
      <c r="L351" s="309">
        <v>1477</v>
      </c>
      <c r="M351" s="309">
        <v>2855</v>
      </c>
      <c r="N351" s="309">
        <v>663</v>
      </c>
      <c r="O351" s="309">
        <v>2192</v>
      </c>
      <c r="P351" s="302">
        <v>4222</v>
      </c>
      <c r="Q351" s="302">
        <v>1127</v>
      </c>
      <c r="R351" s="302">
        <v>3095</v>
      </c>
      <c r="S351" s="292">
        <v>6056</v>
      </c>
      <c r="T351" s="302">
        <v>1911</v>
      </c>
      <c r="U351" s="302">
        <v>4145</v>
      </c>
      <c r="V351" s="302">
        <v>6974</v>
      </c>
      <c r="W351" s="302">
        <v>2506</v>
      </c>
      <c r="X351" s="302">
        <v>4468</v>
      </c>
      <c r="Z351" s="302" t="s">
        <v>46</v>
      </c>
    </row>
    <row r="352" spans="1:26" x14ac:dyDescent="0.2">
      <c r="A352" s="299" t="s">
        <v>1194</v>
      </c>
      <c r="B352" s="305" t="s">
        <v>46</v>
      </c>
      <c r="C352" s="309" t="s">
        <v>92</v>
      </c>
      <c r="D352" s="309">
        <v>112685</v>
      </c>
      <c r="E352" s="309">
        <v>53898</v>
      </c>
      <c r="F352" s="309">
        <v>58787</v>
      </c>
      <c r="G352" s="309">
        <v>113350</v>
      </c>
      <c r="H352" s="309">
        <v>54685</v>
      </c>
      <c r="I352" s="309">
        <v>58665</v>
      </c>
      <c r="J352" s="309">
        <v>113321</v>
      </c>
      <c r="K352" s="309">
        <v>54520</v>
      </c>
      <c r="L352" s="309">
        <v>58801</v>
      </c>
      <c r="M352" s="309">
        <v>115592</v>
      </c>
      <c r="N352" s="309">
        <v>54431</v>
      </c>
      <c r="O352" s="309">
        <v>61161</v>
      </c>
      <c r="P352" s="302">
        <v>122152</v>
      </c>
      <c r="Q352" s="302">
        <v>57361</v>
      </c>
      <c r="R352" s="302">
        <v>64791</v>
      </c>
      <c r="S352" s="292" t="s">
        <v>604</v>
      </c>
      <c r="T352" s="292" t="s">
        <v>604</v>
      </c>
      <c r="U352" s="292" t="s">
        <v>604</v>
      </c>
      <c r="V352" s="292" t="s">
        <v>604</v>
      </c>
      <c r="W352" s="292" t="s">
        <v>604</v>
      </c>
      <c r="X352" s="292" t="s">
        <v>604</v>
      </c>
      <c r="Z352" s="302" t="s">
        <v>46</v>
      </c>
    </row>
    <row r="353" spans="1:26" x14ac:dyDescent="0.2">
      <c r="A353" s="299" t="s">
        <v>1195</v>
      </c>
      <c r="B353" s="305" t="s">
        <v>46</v>
      </c>
      <c r="C353" s="312" t="s">
        <v>93</v>
      </c>
      <c r="D353" s="312">
        <v>44340</v>
      </c>
      <c r="E353" s="312">
        <v>18931</v>
      </c>
      <c r="F353" s="312">
        <v>25409</v>
      </c>
      <c r="G353" s="312">
        <v>48905</v>
      </c>
      <c r="H353" s="312">
        <v>21390</v>
      </c>
      <c r="I353" s="312">
        <v>27505</v>
      </c>
      <c r="J353" s="312">
        <v>60517</v>
      </c>
      <c r="K353" s="312">
        <v>27285</v>
      </c>
      <c r="L353" s="312">
        <v>33232</v>
      </c>
      <c r="M353" s="312">
        <v>70625</v>
      </c>
      <c r="N353" s="312">
        <v>31391</v>
      </c>
      <c r="O353" s="312">
        <v>39234</v>
      </c>
      <c r="P353" s="302">
        <v>77703</v>
      </c>
      <c r="Q353" s="302">
        <v>34542</v>
      </c>
      <c r="R353" s="302">
        <v>43161</v>
      </c>
      <c r="S353" s="292">
        <v>94362</v>
      </c>
      <c r="T353" s="292">
        <v>42857</v>
      </c>
      <c r="U353" s="292">
        <v>51505</v>
      </c>
      <c r="V353" s="302">
        <v>107165</v>
      </c>
      <c r="W353" s="302">
        <v>48790</v>
      </c>
      <c r="X353" s="302">
        <v>58375</v>
      </c>
      <c r="Z353" s="302" t="s">
        <v>46</v>
      </c>
    </row>
    <row r="354" spans="1:26" x14ac:dyDescent="0.2">
      <c r="A354" s="299" t="s">
        <v>1196</v>
      </c>
      <c r="B354" s="305" t="s">
        <v>46</v>
      </c>
      <c r="C354" s="169" t="s">
        <v>94</v>
      </c>
      <c r="D354" s="309">
        <v>132913</v>
      </c>
      <c r="E354" s="309">
        <v>66125</v>
      </c>
      <c r="F354" s="309">
        <v>66788</v>
      </c>
      <c r="G354" s="309">
        <v>134340</v>
      </c>
      <c r="H354" s="309">
        <v>66940</v>
      </c>
      <c r="I354" s="309">
        <v>67400</v>
      </c>
      <c r="J354" s="309">
        <v>126467</v>
      </c>
      <c r="K354" s="309">
        <v>63033</v>
      </c>
      <c r="L354" s="309">
        <v>63434</v>
      </c>
      <c r="M354" s="309">
        <v>113900</v>
      </c>
      <c r="N354" s="309">
        <v>56733</v>
      </c>
      <c r="O354" s="309">
        <v>57167</v>
      </c>
      <c r="P354" s="302">
        <v>102098</v>
      </c>
      <c r="Q354" s="302">
        <v>50596</v>
      </c>
      <c r="R354" s="302">
        <v>51502</v>
      </c>
      <c r="S354" s="292">
        <v>98482</v>
      </c>
      <c r="T354" s="292">
        <v>48724</v>
      </c>
      <c r="U354" s="292">
        <v>49758</v>
      </c>
      <c r="V354" s="302">
        <v>102565</v>
      </c>
      <c r="W354" s="302">
        <v>50808</v>
      </c>
      <c r="X354" s="302">
        <v>51757</v>
      </c>
      <c r="Z354" s="302" t="s">
        <v>46</v>
      </c>
    </row>
    <row r="355" spans="1:26" x14ac:dyDescent="0.2">
      <c r="A355" s="299" t="s">
        <v>1197</v>
      </c>
      <c r="B355" s="305" t="s">
        <v>47</v>
      </c>
      <c r="C355" s="309" t="s">
        <v>73</v>
      </c>
      <c r="D355" s="309">
        <v>228370</v>
      </c>
      <c r="E355" s="309">
        <v>112056</v>
      </c>
      <c r="F355" s="309">
        <v>116314</v>
      </c>
      <c r="G355" s="309">
        <v>234890</v>
      </c>
      <c r="H355" s="309">
        <v>115130</v>
      </c>
      <c r="I355" s="309">
        <v>119755</v>
      </c>
      <c r="J355" s="309">
        <v>226263</v>
      </c>
      <c r="K355" s="309">
        <v>110905</v>
      </c>
      <c r="L355" s="309">
        <v>115358</v>
      </c>
      <c r="M355" s="309">
        <v>231602</v>
      </c>
      <c r="N355" s="309">
        <v>113134</v>
      </c>
      <c r="O355" s="309">
        <v>118468</v>
      </c>
      <c r="P355" s="302">
        <v>243006</v>
      </c>
      <c r="Q355" s="302">
        <v>117459</v>
      </c>
      <c r="R355" s="302">
        <v>125547</v>
      </c>
      <c r="S355" s="292">
        <v>273936</v>
      </c>
      <c r="T355" s="292">
        <v>135811</v>
      </c>
      <c r="U355" s="292">
        <v>138125</v>
      </c>
      <c r="V355" s="302">
        <v>305909</v>
      </c>
      <c r="W355" s="302">
        <v>151050</v>
      </c>
      <c r="X355" s="302">
        <v>154861</v>
      </c>
      <c r="Z355" s="302" t="s">
        <v>47</v>
      </c>
    </row>
    <row r="356" spans="1:26" x14ac:dyDescent="0.2">
      <c r="A356" s="299" t="s">
        <v>1198</v>
      </c>
      <c r="B356" s="305" t="s">
        <v>47</v>
      </c>
      <c r="C356" s="309" t="s">
        <v>74</v>
      </c>
      <c r="D356" s="309">
        <v>17785</v>
      </c>
      <c r="E356" s="309">
        <v>9177</v>
      </c>
      <c r="F356" s="309">
        <v>8608</v>
      </c>
      <c r="G356" s="309">
        <v>17690</v>
      </c>
      <c r="H356" s="309">
        <v>9015</v>
      </c>
      <c r="I356" s="309">
        <v>8675</v>
      </c>
      <c r="J356" s="309">
        <v>13603</v>
      </c>
      <c r="K356" s="309">
        <v>7001</v>
      </c>
      <c r="L356" s="309">
        <v>6602</v>
      </c>
      <c r="M356" s="309">
        <v>16063</v>
      </c>
      <c r="N356" s="309">
        <v>8168</v>
      </c>
      <c r="O356" s="309">
        <v>7895</v>
      </c>
      <c r="P356" s="302">
        <v>16176</v>
      </c>
      <c r="Q356" s="302">
        <v>8383</v>
      </c>
      <c r="R356" s="302">
        <v>7793</v>
      </c>
      <c r="S356" s="292">
        <v>19704</v>
      </c>
      <c r="T356" s="292">
        <v>10095</v>
      </c>
      <c r="U356" s="292">
        <v>9609</v>
      </c>
      <c r="V356" s="302">
        <v>19881</v>
      </c>
      <c r="W356" s="302">
        <v>10142</v>
      </c>
      <c r="X356" s="302">
        <v>9739</v>
      </c>
      <c r="Z356" s="302" t="s">
        <v>47</v>
      </c>
    </row>
    <row r="357" spans="1:26" x14ac:dyDescent="0.2">
      <c r="A357" s="299" t="s">
        <v>1199</v>
      </c>
      <c r="B357" s="305" t="s">
        <v>47</v>
      </c>
      <c r="C357" s="310" t="s">
        <v>75</v>
      </c>
      <c r="D357" s="309">
        <v>16223</v>
      </c>
      <c r="E357" s="309">
        <v>8314</v>
      </c>
      <c r="F357" s="309">
        <v>7909</v>
      </c>
      <c r="G357" s="309">
        <v>19120</v>
      </c>
      <c r="H357" s="309">
        <v>9785</v>
      </c>
      <c r="I357" s="309">
        <v>9335</v>
      </c>
      <c r="J357" s="309">
        <v>13754</v>
      </c>
      <c r="K357" s="309">
        <v>7017</v>
      </c>
      <c r="L357" s="309">
        <v>6737</v>
      </c>
      <c r="M357" s="309">
        <v>14083</v>
      </c>
      <c r="N357" s="309">
        <v>7273</v>
      </c>
      <c r="O357" s="309">
        <v>6810</v>
      </c>
      <c r="P357" s="302">
        <v>16359</v>
      </c>
      <c r="Q357" s="302">
        <v>8473</v>
      </c>
      <c r="R357" s="302">
        <v>7886</v>
      </c>
      <c r="S357" s="292">
        <v>16915</v>
      </c>
      <c r="T357" s="292">
        <v>8740</v>
      </c>
      <c r="U357" s="292">
        <v>8175</v>
      </c>
      <c r="V357" s="302">
        <v>20469</v>
      </c>
      <c r="W357" s="302">
        <v>10557</v>
      </c>
      <c r="X357" s="302">
        <v>9912</v>
      </c>
      <c r="Z357" s="302" t="s">
        <v>47</v>
      </c>
    </row>
    <row r="358" spans="1:26" x14ac:dyDescent="0.2">
      <c r="A358" s="299" t="s">
        <v>1200</v>
      </c>
      <c r="B358" s="305" t="s">
        <v>47</v>
      </c>
      <c r="C358" s="310" t="s">
        <v>76</v>
      </c>
      <c r="D358" s="309">
        <v>18726</v>
      </c>
      <c r="E358" s="309">
        <v>9648</v>
      </c>
      <c r="F358" s="309">
        <v>9078</v>
      </c>
      <c r="G358" s="309">
        <v>17195</v>
      </c>
      <c r="H358" s="309">
        <v>8830</v>
      </c>
      <c r="I358" s="309">
        <v>8365</v>
      </c>
      <c r="J358" s="309">
        <v>16488</v>
      </c>
      <c r="K358" s="309">
        <v>8421</v>
      </c>
      <c r="L358" s="309">
        <v>8067</v>
      </c>
      <c r="M358" s="309">
        <v>13183</v>
      </c>
      <c r="N358" s="309">
        <v>6752</v>
      </c>
      <c r="O358" s="309">
        <v>6431</v>
      </c>
      <c r="P358" s="302">
        <v>15993</v>
      </c>
      <c r="Q358" s="302">
        <v>8045</v>
      </c>
      <c r="R358" s="302">
        <v>7948</v>
      </c>
      <c r="S358" s="292">
        <v>16877</v>
      </c>
      <c r="T358" s="292">
        <v>8609</v>
      </c>
      <c r="U358" s="292">
        <v>8268</v>
      </c>
      <c r="V358" s="302">
        <v>19995</v>
      </c>
      <c r="W358" s="302">
        <v>10109</v>
      </c>
      <c r="X358" s="302">
        <v>9888</v>
      </c>
      <c r="Z358" s="302" t="s">
        <v>47</v>
      </c>
    </row>
    <row r="359" spans="1:26" x14ac:dyDescent="0.2">
      <c r="A359" s="299" t="s">
        <v>1201</v>
      </c>
      <c r="B359" s="305" t="s">
        <v>47</v>
      </c>
      <c r="C359" s="309" t="s">
        <v>77</v>
      </c>
      <c r="D359" s="309">
        <v>16482</v>
      </c>
      <c r="E359" s="309">
        <v>8303</v>
      </c>
      <c r="F359" s="309">
        <v>8179</v>
      </c>
      <c r="G359" s="309">
        <v>15730</v>
      </c>
      <c r="H359" s="309">
        <v>8010</v>
      </c>
      <c r="I359" s="309">
        <v>7720</v>
      </c>
      <c r="J359" s="309">
        <v>18771</v>
      </c>
      <c r="K359" s="309">
        <v>9639</v>
      </c>
      <c r="L359" s="309">
        <v>9132</v>
      </c>
      <c r="M359" s="309">
        <v>13705</v>
      </c>
      <c r="N359" s="309">
        <v>6989</v>
      </c>
      <c r="O359" s="309">
        <v>6716</v>
      </c>
      <c r="P359" s="302">
        <v>15151</v>
      </c>
      <c r="Q359" s="302">
        <v>7713</v>
      </c>
      <c r="R359" s="302">
        <v>7438</v>
      </c>
      <c r="S359" s="292">
        <v>19033</v>
      </c>
      <c r="T359" s="292">
        <v>9943</v>
      </c>
      <c r="U359" s="292">
        <v>9090</v>
      </c>
      <c r="V359" s="302">
        <v>18556</v>
      </c>
      <c r="W359" s="302">
        <v>9910</v>
      </c>
      <c r="X359" s="302">
        <v>8645</v>
      </c>
      <c r="Z359" s="302" t="s">
        <v>47</v>
      </c>
    </row>
    <row r="360" spans="1:26" x14ac:dyDescent="0.2">
      <c r="A360" s="299" t="s">
        <v>1202</v>
      </c>
      <c r="B360" s="305" t="s">
        <v>47</v>
      </c>
      <c r="C360" s="309" t="s">
        <v>78</v>
      </c>
      <c r="D360" s="309">
        <v>14395</v>
      </c>
      <c r="E360" s="309">
        <v>7235</v>
      </c>
      <c r="F360" s="309">
        <v>7160</v>
      </c>
      <c r="G360" s="309">
        <v>18530</v>
      </c>
      <c r="H360" s="309">
        <v>9305</v>
      </c>
      <c r="I360" s="309">
        <v>9230</v>
      </c>
      <c r="J360" s="309">
        <v>17827</v>
      </c>
      <c r="K360" s="309">
        <v>9033</v>
      </c>
      <c r="L360" s="309">
        <v>8794</v>
      </c>
      <c r="M360" s="309">
        <v>18765</v>
      </c>
      <c r="N360" s="309">
        <v>9315</v>
      </c>
      <c r="O360" s="309">
        <v>9450</v>
      </c>
      <c r="P360" s="302">
        <v>16276</v>
      </c>
      <c r="Q360" s="302">
        <v>7843</v>
      </c>
      <c r="R360" s="302">
        <v>8433</v>
      </c>
      <c r="S360" s="292">
        <v>21934</v>
      </c>
      <c r="T360" s="292">
        <v>11051</v>
      </c>
      <c r="U360" s="292">
        <v>10883</v>
      </c>
      <c r="V360" s="302">
        <v>19812</v>
      </c>
      <c r="W360" s="302">
        <v>10421</v>
      </c>
      <c r="X360" s="302">
        <v>9391</v>
      </c>
      <c r="Z360" s="302" t="s">
        <v>47</v>
      </c>
    </row>
    <row r="361" spans="1:26" x14ac:dyDescent="0.2">
      <c r="A361" s="299" t="s">
        <v>1203</v>
      </c>
      <c r="B361" s="305" t="s">
        <v>47</v>
      </c>
      <c r="C361" s="309" t="s">
        <v>79</v>
      </c>
      <c r="D361" s="309">
        <v>14592</v>
      </c>
      <c r="E361" s="309">
        <v>7328</v>
      </c>
      <c r="F361" s="309">
        <v>7264</v>
      </c>
      <c r="G361" s="309">
        <v>15825</v>
      </c>
      <c r="H361" s="309">
        <v>7990</v>
      </c>
      <c r="I361" s="309">
        <v>7830</v>
      </c>
      <c r="J361" s="309">
        <v>16378</v>
      </c>
      <c r="K361" s="309">
        <v>8328</v>
      </c>
      <c r="L361" s="309">
        <v>8050</v>
      </c>
      <c r="M361" s="309">
        <v>21803</v>
      </c>
      <c r="N361" s="309">
        <v>10792</v>
      </c>
      <c r="O361" s="309">
        <v>11011</v>
      </c>
      <c r="P361" s="302">
        <v>17620</v>
      </c>
      <c r="Q361" s="302">
        <v>8161</v>
      </c>
      <c r="R361" s="302">
        <v>9459</v>
      </c>
      <c r="S361" s="292">
        <v>20878</v>
      </c>
      <c r="T361" s="292">
        <v>10293</v>
      </c>
      <c r="U361" s="292">
        <v>10585</v>
      </c>
      <c r="V361" s="302">
        <v>20770</v>
      </c>
      <c r="W361" s="302">
        <v>10134</v>
      </c>
      <c r="X361" s="302">
        <v>10638</v>
      </c>
      <c r="Z361" s="302" t="s">
        <v>47</v>
      </c>
    </row>
    <row r="362" spans="1:26" x14ac:dyDescent="0.2">
      <c r="A362" s="299" t="s">
        <v>1204</v>
      </c>
      <c r="B362" s="305" t="s">
        <v>47</v>
      </c>
      <c r="C362" s="309" t="s">
        <v>80</v>
      </c>
      <c r="D362" s="309">
        <v>15659</v>
      </c>
      <c r="E362" s="309">
        <v>7807</v>
      </c>
      <c r="F362" s="309">
        <v>7852</v>
      </c>
      <c r="G362" s="309">
        <v>14400</v>
      </c>
      <c r="H362" s="309">
        <v>7250</v>
      </c>
      <c r="I362" s="309">
        <v>7150</v>
      </c>
      <c r="J362" s="309">
        <v>17154</v>
      </c>
      <c r="K362" s="309">
        <v>8664</v>
      </c>
      <c r="L362" s="309">
        <v>8490</v>
      </c>
      <c r="M362" s="309">
        <v>18878</v>
      </c>
      <c r="N362" s="309">
        <v>9673</v>
      </c>
      <c r="O362" s="309">
        <v>9205</v>
      </c>
      <c r="P362" s="302">
        <v>20935</v>
      </c>
      <c r="Q362" s="302">
        <v>9934</v>
      </c>
      <c r="R362" s="302">
        <v>11001</v>
      </c>
      <c r="S362" s="292">
        <v>21507</v>
      </c>
      <c r="T362" s="292">
        <v>10743</v>
      </c>
      <c r="U362" s="292">
        <v>10764</v>
      </c>
      <c r="V362" s="302">
        <v>23680</v>
      </c>
      <c r="W362" s="302">
        <v>11156</v>
      </c>
      <c r="X362" s="302">
        <v>12524</v>
      </c>
      <c r="Z362" s="302" t="s">
        <v>47</v>
      </c>
    </row>
    <row r="363" spans="1:26" x14ac:dyDescent="0.2">
      <c r="A363" s="299" t="s">
        <v>1205</v>
      </c>
      <c r="B363" s="305" t="s">
        <v>47</v>
      </c>
      <c r="C363" s="309" t="s">
        <v>81</v>
      </c>
      <c r="D363" s="309">
        <v>16971</v>
      </c>
      <c r="E363" s="309">
        <v>8313</v>
      </c>
      <c r="F363" s="309">
        <v>8658</v>
      </c>
      <c r="G363" s="309">
        <v>14390</v>
      </c>
      <c r="H363" s="309">
        <v>7320</v>
      </c>
      <c r="I363" s="309">
        <v>7070</v>
      </c>
      <c r="J363" s="309">
        <v>14277</v>
      </c>
      <c r="K363" s="309">
        <v>7189</v>
      </c>
      <c r="L363" s="309">
        <v>7088</v>
      </c>
      <c r="M363" s="309">
        <v>15740</v>
      </c>
      <c r="N363" s="309">
        <v>8021</v>
      </c>
      <c r="O363" s="309">
        <v>7719</v>
      </c>
      <c r="P363" s="302">
        <v>20799</v>
      </c>
      <c r="Q363" s="302">
        <v>10185</v>
      </c>
      <c r="R363" s="302">
        <v>10614</v>
      </c>
      <c r="S363" s="292">
        <v>20012</v>
      </c>
      <c r="T363" s="292">
        <v>9989</v>
      </c>
      <c r="U363" s="292">
        <v>10023</v>
      </c>
      <c r="V363" s="302">
        <v>24925</v>
      </c>
      <c r="W363" s="302">
        <v>11928</v>
      </c>
      <c r="X363" s="302">
        <v>12998</v>
      </c>
      <c r="Z363" s="302" t="s">
        <v>47</v>
      </c>
    </row>
    <row r="364" spans="1:26" x14ac:dyDescent="0.2">
      <c r="A364" s="299" t="s">
        <v>1206</v>
      </c>
      <c r="B364" s="305" t="s">
        <v>47</v>
      </c>
      <c r="C364" s="309" t="s">
        <v>82</v>
      </c>
      <c r="D364" s="309">
        <v>15996</v>
      </c>
      <c r="E364" s="309">
        <v>7840</v>
      </c>
      <c r="F364" s="309">
        <v>8156</v>
      </c>
      <c r="G364" s="309">
        <v>15010</v>
      </c>
      <c r="H364" s="309">
        <v>7455</v>
      </c>
      <c r="I364" s="309">
        <v>7555</v>
      </c>
      <c r="J364" s="309">
        <v>13426</v>
      </c>
      <c r="K364" s="309">
        <v>6623</v>
      </c>
      <c r="L364" s="309">
        <v>6803</v>
      </c>
      <c r="M364" s="309">
        <v>16429</v>
      </c>
      <c r="N364" s="309">
        <v>8187</v>
      </c>
      <c r="O364" s="309">
        <v>8242</v>
      </c>
      <c r="P364" s="302">
        <v>17171</v>
      </c>
      <c r="Q364" s="302">
        <v>8701</v>
      </c>
      <c r="R364" s="302">
        <v>8470</v>
      </c>
      <c r="S364" s="292">
        <v>19679</v>
      </c>
      <c r="T364" s="292">
        <v>9771</v>
      </c>
      <c r="U364" s="292">
        <v>9908</v>
      </c>
      <c r="V364" s="302">
        <v>23462</v>
      </c>
      <c r="W364" s="302">
        <v>11520</v>
      </c>
      <c r="X364" s="302">
        <v>11942</v>
      </c>
      <c r="Z364" s="302" t="s">
        <v>47</v>
      </c>
    </row>
    <row r="365" spans="1:26" x14ac:dyDescent="0.2">
      <c r="A365" s="299" t="s">
        <v>1207</v>
      </c>
      <c r="B365" s="305" t="s">
        <v>47</v>
      </c>
      <c r="C365" s="309" t="s">
        <v>83</v>
      </c>
      <c r="D365" s="309">
        <v>17961</v>
      </c>
      <c r="E365" s="309">
        <v>8755</v>
      </c>
      <c r="F365" s="309">
        <v>9206</v>
      </c>
      <c r="G365" s="309">
        <v>16155</v>
      </c>
      <c r="H365" s="309">
        <v>7905</v>
      </c>
      <c r="I365" s="309">
        <v>8250</v>
      </c>
      <c r="J365" s="309">
        <v>13293</v>
      </c>
      <c r="K365" s="309">
        <v>6693</v>
      </c>
      <c r="L365" s="309">
        <v>6600</v>
      </c>
      <c r="M365" s="309">
        <v>13470</v>
      </c>
      <c r="N365" s="309">
        <v>6706</v>
      </c>
      <c r="O365" s="309">
        <v>6764</v>
      </c>
      <c r="P365" s="302">
        <v>15110</v>
      </c>
      <c r="Q365" s="302">
        <v>7584</v>
      </c>
      <c r="R365" s="302">
        <v>7526</v>
      </c>
      <c r="S365" s="292">
        <v>19341</v>
      </c>
      <c r="T365" s="292">
        <v>9474</v>
      </c>
      <c r="U365" s="292">
        <v>9867</v>
      </c>
      <c r="V365" s="302">
        <v>20284</v>
      </c>
      <c r="W365" s="302">
        <v>10218</v>
      </c>
      <c r="X365" s="302">
        <v>10066</v>
      </c>
      <c r="Z365" s="302" t="s">
        <v>47</v>
      </c>
    </row>
    <row r="366" spans="1:26" x14ac:dyDescent="0.2">
      <c r="A366" s="299" t="s">
        <v>1208</v>
      </c>
      <c r="B366" s="305" t="s">
        <v>47</v>
      </c>
      <c r="C366" s="309" t="s">
        <v>84</v>
      </c>
      <c r="D366" s="309">
        <v>17986</v>
      </c>
      <c r="E366" s="309">
        <v>8988</v>
      </c>
      <c r="F366" s="309">
        <v>8998</v>
      </c>
      <c r="G366" s="309">
        <v>14890</v>
      </c>
      <c r="H366" s="309">
        <v>7280</v>
      </c>
      <c r="I366" s="309">
        <v>7610</v>
      </c>
      <c r="J366" s="309">
        <v>13584</v>
      </c>
      <c r="K366" s="309">
        <v>6739</v>
      </c>
      <c r="L366" s="309">
        <v>6845</v>
      </c>
      <c r="M366" s="309">
        <v>12580</v>
      </c>
      <c r="N366" s="309">
        <v>6277</v>
      </c>
      <c r="O366" s="309">
        <v>6303</v>
      </c>
      <c r="P366" s="302">
        <v>15129</v>
      </c>
      <c r="Q366" s="302">
        <v>7412</v>
      </c>
      <c r="R366" s="302">
        <v>7717</v>
      </c>
      <c r="S366" s="292">
        <v>16567</v>
      </c>
      <c r="T366" s="292">
        <v>8263</v>
      </c>
      <c r="U366" s="292">
        <v>8304</v>
      </c>
      <c r="V366" s="302">
        <v>19897</v>
      </c>
      <c r="W366" s="302">
        <v>9884</v>
      </c>
      <c r="X366" s="302">
        <v>10013</v>
      </c>
      <c r="Z366" s="302" t="s">
        <v>47</v>
      </c>
    </row>
    <row r="367" spans="1:26" x14ac:dyDescent="0.2">
      <c r="A367" s="299" t="s">
        <v>1209</v>
      </c>
      <c r="B367" s="305" t="s">
        <v>47</v>
      </c>
      <c r="C367" s="309" t="s">
        <v>85</v>
      </c>
      <c r="D367" s="309">
        <v>15039</v>
      </c>
      <c r="E367" s="309">
        <v>7548</v>
      </c>
      <c r="F367" s="309">
        <v>7491</v>
      </c>
      <c r="G367" s="309">
        <v>15920</v>
      </c>
      <c r="H367" s="309">
        <v>7755</v>
      </c>
      <c r="I367" s="309">
        <v>8165</v>
      </c>
      <c r="J367" s="309">
        <v>13902</v>
      </c>
      <c r="K367" s="309">
        <v>6860</v>
      </c>
      <c r="L367" s="309">
        <v>7042</v>
      </c>
      <c r="M367" s="309">
        <v>11874</v>
      </c>
      <c r="N367" s="309">
        <v>5930</v>
      </c>
      <c r="O367" s="309">
        <v>5944</v>
      </c>
      <c r="P367" s="302">
        <v>11948</v>
      </c>
      <c r="Q367" s="302">
        <v>5891</v>
      </c>
      <c r="R367" s="302">
        <v>6057</v>
      </c>
      <c r="S367" s="292">
        <v>13525</v>
      </c>
      <c r="T367" s="292">
        <v>6847</v>
      </c>
      <c r="U367" s="292">
        <v>6678</v>
      </c>
      <c r="V367" s="302">
        <v>18124</v>
      </c>
      <c r="W367" s="302">
        <v>8995</v>
      </c>
      <c r="X367" s="302">
        <v>9129</v>
      </c>
      <c r="Z367" s="302" t="s">
        <v>47</v>
      </c>
    </row>
    <row r="368" spans="1:26" x14ac:dyDescent="0.2">
      <c r="A368" s="299" t="s">
        <v>1210</v>
      </c>
      <c r="B368" s="305" t="s">
        <v>47</v>
      </c>
      <c r="C368" s="309" t="s">
        <v>86</v>
      </c>
      <c r="D368" s="309">
        <v>10738</v>
      </c>
      <c r="E368" s="309">
        <v>5136</v>
      </c>
      <c r="F368" s="309">
        <v>5602</v>
      </c>
      <c r="G368" s="309">
        <v>14240</v>
      </c>
      <c r="H368" s="309">
        <v>7035</v>
      </c>
      <c r="I368" s="309">
        <v>7205</v>
      </c>
      <c r="J368" s="309">
        <v>11894</v>
      </c>
      <c r="K368" s="309">
        <v>5671</v>
      </c>
      <c r="L368" s="309">
        <v>6223</v>
      </c>
      <c r="M368" s="309">
        <v>11091</v>
      </c>
      <c r="N368" s="309">
        <v>5428</v>
      </c>
      <c r="O368" s="309">
        <v>5663</v>
      </c>
      <c r="P368" s="302">
        <v>10570</v>
      </c>
      <c r="Q368" s="302">
        <v>5024</v>
      </c>
      <c r="R368" s="302">
        <v>5546</v>
      </c>
      <c r="S368" s="292">
        <v>12786</v>
      </c>
      <c r="T368" s="292">
        <v>6247</v>
      </c>
      <c r="U368" s="292">
        <v>6539</v>
      </c>
      <c r="V368" s="302">
        <v>14881</v>
      </c>
      <c r="W368" s="302">
        <v>7491</v>
      </c>
      <c r="X368" s="302">
        <v>7390</v>
      </c>
      <c r="Z368" s="302" t="s">
        <v>47</v>
      </c>
    </row>
    <row r="369" spans="1:26" x14ac:dyDescent="0.2">
      <c r="A369" s="299" t="s">
        <v>1211</v>
      </c>
      <c r="B369" s="305" t="s">
        <v>47</v>
      </c>
      <c r="C369" s="309" t="s">
        <v>87</v>
      </c>
      <c r="D369" s="309">
        <v>7429</v>
      </c>
      <c r="E369" s="309">
        <v>3150</v>
      </c>
      <c r="F369" s="309">
        <v>4279</v>
      </c>
      <c r="G369" s="309">
        <v>10350</v>
      </c>
      <c r="H369" s="309">
        <v>4790</v>
      </c>
      <c r="I369" s="309">
        <v>5560</v>
      </c>
      <c r="J369" s="309">
        <v>11245</v>
      </c>
      <c r="K369" s="309">
        <v>5174</v>
      </c>
      <c r="L369" s="309">
        <v>6071</v>
      </c>
      <c r="M369" s="309">
        <v>10209</v>
      </c>
      <c r="N369" s="309">
        <v>4673</v>
      </c>
      <c r="O369" s="309">
        <v>5536</v>
      </c>
      <c r="P369" s="302">
        <v>9579</v>
      </c>
      <c r="Q369" s="302">
        <v>4615</v>
      </c>
      <c r="R369" s="302">
        <v>4964</v>
      </c>
      <c r="S369" s="292">
        <v>9635</v>
      </c>
      <c r="T369" s="292">
        <v>4658</v>
      </c>
      <c r="U369" s="292">
        <v>4977</v>
      </c>
      <c r="V369" s="302">
        <v>11661</v>
      </c>
      <c r="W369" s="302">
        <v>5754</v>
      </c>
      <c r="X369" s="302">
        <v>5907</v>
      </c>
      <c r="Z369" s="302" t="s">
        <v>47</v>
      </c>
    </row>
    <row r="370" spans="1:26" x14ac:dyDescent="0.2">
      <c r="A370" s="299" t="s">
        <v>1212</v>
      </c>
      <c r="B370" s="305" t="s">
        <v>47</v>
      </c>
      <c r="C370" s="309" t="s">
        <v>88</v>
      </c>
      <c r="D370" s="309">
        <v>5322</v>
      </c>
      <c r="E370" s="309">
        <v>2115</v>
      </c>
      <c r="F370" s="309">
        <v>3207</v>
      </c>
      <c r="G370" s="309">
        <v>6755</v>
      </c>
      <c r="H370" s="309">
        <v>2705</v>
      </c>
      <c r="I370" s="309">
        <v>4050</v>
      </c>
      <c r="J370" s="309">
        <v>9169</v>
      </c>
      <c r="K370" s="309">
        <v>3963</v>
      </c>
      <c r="L370" s="309">
        <v>5206</v>
      </c>
      <c r="M370" s="309">
        <v>8385</v>
      </c>
      <c r="N370" s="309">
        <v>3589</v>
      </c>
      <c r="O370" s="309">
        <v>4796</v>
      </c>
      <c r="P370" s="302">
        <v>8333</v>
      </c>
      <c r="Q370" s="302">
        <v>3745</v>
      </c>
      <c r="R370" s="302">
        <v>4588</v>
      </c>
      <c r="S370" s="292">
        <v>8426</v>
      </c>
      <c r="T370" s="292">
        <v>3994</v>
      </c>
      <c r="U370" s="292">
        <v>4432</v>
      </c>
      <c r="V370" s="302">
        <v>10449</v>
      </c>
      <c r="W370" s="302">
        <v>4921</v>
      </c>
      <c r="X370" s="302">
        <v>5528</v>
      </c>
      <c r="Z370" s="302" t="s">
        <v>47</v>
      </c>
    </row>
    <row r="371" spans="1:26" x14ac:dyDescent="0.2">
      <c r="A371" s="299" t="s">
        <v>1213</v>
      </c>
      <c r="B371" s="305" t="s">
        <v>47</v>
      </c>
      <c r="C371" s="309" t="s">
        <v>89</v>
      </c>
      <c r="D371" s="309">
        <v>3791</v>
      </c>
      <c r="E371" s="309">
        <v>1393</v>
      </c>
      <c r="F371" s="309">
        <v>2398</v>
      </c>
      <c r="G371" s="309">
        <v>4385</v>
      </c>
      <c r="H371" s="309">
        <v>1500</v>
      </c>
      <c r="I371" s="309">
        <v>2885</v>
      </c>
      <c r="J371" s="309">
        <v>6257</v>
      </c>
      <c r="K371" s="309">
        <v>2440</v>
      </c>
      <c r="L371" s="309">
        <v>3817</v>
      </c>
      <c r="M371" s="309">
        <v>7393</v>
      </c>
      <c r="N371" s="309">
        <v>2857</v>
      </c>
      <c r="O371" s="309">
        <v>4536</v>
      </c>
      <c r="P371" s="302">
        <v>6931</v>
      </c>
      <c r="Q371" s="302">
        <v>2834</v>
      </c>
      <c r="R371" s="302">
        <v>4097</v>
      </c>
      <c r="S371" s="292">
        <v>7246</v>
      </c>
      <c r="T371" s="292">
        <v>3291</v>
      </c>
      <c r="U371" s="292">
        <v>3955</v>
      </c>
      <c r="V371" s="302">
        <v>7388</v>
      </c>
      <c r="W371" s="302">
        <v>3332</v>
      </c>
      <c r="X371" s="302">
        <v>4055</v>
      </c>
      <c r="Z371" s="302" t="s">
        <v>47</v>
      </c>
    </row>
    <row r="372" spans="1:26" x14ac:dyDescent="0.2">
      <c r="A372" s="299" t="s">
        <v>1214</v>
      </c>
      <c r="B372" s="305" t="s">
        <v>47</v>
      </c>
      <c r="C372" s="309" t="s">
        <v>90</v>
      </c>
      <c r="D372" s="309">
        <v>2111</v>
      </c>
      <c r="E372" s="309">
        <v>707</v>
      </c>
      <c r="F372" s="309">
        <v>1404</v>
      </c>
      <c r="G372" s="309">
        <v>2600</v>
      </c>
      <c r="H372" s="309">
        <v>785</v>
      </c>
      <c r="I372" s="309">
        <v>1820</v>
      </c>
      <c r="J372" s="309">
        <v>3221</v>
      </c>
      <c r="K372" s="309">
        <v>984</v>
      </c>
      <c r="L372" s="309">
        <v>2237</v>
      </c>
      <c r="M372" s="309">
        <v>4800</v>
      </c>
      <c r="N372" s="309">
        <v>1670</v>
      </c>
      <c r="O372" s="309">
        <v>3130</v>
      </c>
      <c r="P372" s="302">
        <v>4709</v>
      </c>
      <c r="Q372" s="302">
        <v>1703</v>
      </c>
      <c r="R372" s="302">
        <v>3006</v>
      </c>
      <c r="S372" s="292">
        <v>5179</v>
      </c>
      <c r="T372" s="292">
        <v>2151</v>
      </c>
      <c r="U372" s="292">
        <v>3028</v>
      </c>
      <c r="V372" s="302">
        <v>5766</v>
      </c>
      <c r="W372" s="302">
        <v>2430</v>
      </c>
      <c r="X372" s="302">
        <v>3336</v>
      </c>
      <c r="Z372" s="302" t="s">
        <v>47</v>
      </c>
    </row>
    <row r="373" spans="1:26" x14ac:dyDescent="0.2">
      <c r="A373" s="299" t="s">
        <v>1215</v>
      </c>
      <c r="B373" s="305" t="s">
        <v>47</v>
      </c>
      <c r="C373" s="309" t="s">
        <v>91</v>
      </c>
      <c r="D373" s="309">
        <v>1164</v>
      </c>
      <c r="E373" s="309">
        <v>299</v>
      </c>
      <c r="F373" s="309">
        <v>865</v>
      </c>
      <c r="G373" s="309">
        <v>1695</v>
      </c>
      <c r="H373" s="309">
        <v>415</v>
      </c>
      <c r="I373" s="309">
        <v>1285</v>
      </c>
      <c r="J373" s="309">
        <v>2020</v>
      </c>
      <c r="K373" s="309">
        <v>466</v>
      </c>
      <c r="L373" s="309">
        <v>1554</v>
      </c>
      <c r="M373" s="309">
        <v>3151</v>
      </c>
      <c r="N373" s="309">
        <v>834</v>
      </c>
      <c r="O373" s="309">
        <v>2317</v>
      </c>
      <c r="P373" s="302">
        <v>4217</v>
      </c>
      <c r="Q373" s="302">
        <v>1213</v>
      </c>
      <c r="R373" s="302">
        <v>3004</v>
      </c>
      <c r="S373" s="292">
        <v>4692</v>
      </c>
      <c r="T373" s="302">
        <v>1652</v>
      </c>
      <c r="U373" s="302">
        <v>3040</v>
      </c>
      <c r="V373" s="302">
        <v>5909</v>
      </c>
      <c r="W373" s="302">
        <v>2148</v>
      </c>
      <c r="X373" s="302">
        <v>3760</v>
      </c>
      <c r="Z373" s="302" t="s">
        <v>47</v>
      </c>
    </row>
    <row r="374" spans="1:26" x14ac:dyDescent="0.2">
      <c r="A374" s="299" t="s">
        <v>1216</v>
      </c>
      <c r="B374" s="305" t="s">
        <v>47</v>
      </c>
      <c r="C374" s="309" t="s">
        <v>92</v>
      </c>
      <c r="D374" s="309">
        <v>103971</v>
      </c>
      <c r="E374" s="309">
        <v>49941</v>
      </c>
      <c r="F374" s="309">
        <v>54030</v>
      </c>
      <c r="G374" s="309">
        <v>108220</v>
      </c>
      <c r="H374" s="309">
        <v>51810</v>
      </c>
      <c r="I374" s="309">
        <v>56410</v>
      </c>
      <c r="J374" s="309">
        <v>110463</v>
      </c>
      <c r="K374" s="309">
        <v>53084</v>
      </c>
      <c r="L374" s="309">
        <v>57379</v>
      </c>
      <c r="M374" s="309">
        <v>123852</v>
      </c>
      <c r="N374" s="309">
        <v>59441</v>
      </c>
      <c r="O374" s="309">
        <v>64411</v>
      </c>
      <c r="P374" s="302">
        <v>141594</v>
      </c>
      <c r="Q374" s="302">
        <v>67434</v>
      </c>
      <c r="R374" s="302">
        <v>74160</v>
      </c>
      <c r="S374" s="292" t="s">
        <v>604</v>
      </c>
      <c r="T374" s="292" t="s">
        <v>604</v>
      </c>
      <c r="U374" s="292" t="s">
        <v>604</v>
      </c>
      <c r="V374" s="292" t="s">
        <v>604</v>
      </c>
      <c r="W374" s="292" t="s">
        <v>604</v>
      </c>
      <c r="X374" s="292" t="s">
        <v>604</v>
      </c>
      <c r="Z374" s="302" t="s">
        <v>47</v>
      </c>
    </row>
    <row r="375" spans="1:26" x14ac:dyDescent="0.2">
      <c r="A375" s="299" t="s">
        <v>1217</v>
      </c>
      <c r="B375" s="305" t="s">
        <v>47</v>
      </c>
      <c r="C375" s="312" t="s">
        <v>93</v>
      </c>
      <c r="D375" s="312">
        <v>47921</v>
      </c>
      <c r="E375" s="312">
        <v>21101</v>
      </c>
      <c r="F375" s="312">
        <v>26820</v>
      </c>
      <c r="G375" s="312">
        <v>50980</v>
      </c>
      <c r="H375" s="312">
        <v>22520</v>
      </c>
      <c r="I375" s="312">
        <v>28460</v>
      </c>
      <c r="J375" s="312">
        <v>63066</v>
      </c>
      <c r="K375" s="312">
        <v>28865</v>
      </c>
      <c r="L375" s="312">
        <v>34201</v>
      </c>
      <c r="M375" s="312">
        <v>78088</v>
      </c>
      <c r="N375" s="312">
        <v>36027</v>
      </c>
      <c r="O375" s="312">
        <v>42061</v>
      </c>
      <c r="P375" s="302">
        <v>90096</v>
      </c>
      <c r="Q375" s="302">
        <v>41022</v>
      </c>
      <c r="R375" s="302">
        <v>49074</v>
      </c>
      <c r="S375" s="292">
        <v>108143</v>
      </c>
      <c r="T375" s="292">
        <v>51994</v>
      </c>
      <c r="U375" s="292">
        <v>56149</v>
      </c>
      <c r="V375" s="302">
        <v>119155</v>
      </c>
      <c r="W375" s="302">
        <v>56885</v>
      </c>
      <c r="X375" s="302">
        <v>62270</v>
      </c>
      <c r="Z375" s="302" t="s">
        <v>47</v>
      </c>
    </row>
    <row r="376" spans="1:26" x14ac:dyDescent="0.2">
      <c r="A376" s="299" t="s">
        <v>1218</v>
      </c>
      <c r="B376" s="305" t="s">
        <v>47</v>
      </c>
      <c r="C376" s="169" t="s">
        <v>94</v>
      </c>
      <c r="D376" s="309">
        <v>124399</v>
      </c>
      <c r="E376" s="309">
        <v>62115</v>
      </c>
      <c r="F376" s="309">
        <v>62284</v>
      </c>
      <c r="G376" s="309">
        <v>126665</v>
      </c>
      <c r="H376" s="309">
        <v>63320</v>
      </c>
      <c r="I376" s="309">
        <v>63345</v>
      </c>
      <c r="J376" s="309">
        <v>115800</v>
      </c>
      <c r="K376" s="309">
        <v>57821</v>
      </c>
      <c r="L376" s="309">
        <v>57979</v>
      </c>
      <c r="M376" s="309">
        <v>107750</v>
      </c>
      <c r="N376" s="309">
        <v>53693</v>
      </c>
      <c r="O376" s="309">
        <v>54057</v>
      </c>
      <c r="P376" s="302">
        <v>101412</v>
      </c>
      <c r="Q376" s="302">
        <v>50028</v>
      </c>
      <c r="R376" s="302">
        <v>51384</v>
      </c>
      <c r="S376" s="292">
        <v>108900</v>
      </c>
      <c r="T376" s="292">
        <v>54598</v>
      </c>
      <c r="U376" s="292">
        <v>54302</v>
      </c>
      <c r="V376" s="302">
        <v>122723</v>
      </c>
      <c r="W376" s="302">
        <v>61418</v>
      </c>
      <c r="X376" s="302">
        <v>61305</v>
      </c>
      <c r="Z376" s="302" t="s">
        <v>47</v>
      </c>
    </row>
    <row r="377" spans="1:26" x14ac:dyDescent="0.2">
      <c r="A377" s="299" t="s">
        <v>1219</v>
      </c>
      <c r="B377" s="305" t="s">
        <v>48</v>
      </c>
      <c r="C377" s="309" t="s">
        <v>73</v>
      </c>
      <c r="D377" s="309">
        <v>208893</v>
      </c>
      <c r="E377" s="309">
        <v>100875</v>
      </c>
      <c r="F377" s="309">
        <v>108018</v>
      </c>
      <c r="G377" s="309">
        <v>206955</v>
      </c>
      <c r="H377" s="309">
        <v>101100</v>
      </c>
      <c r="I377" s="309">
        <v>105855</v>
      </c>
      <c r="J377" s="309">
        <v>198938</v>
      </c>
      <c r="K377" s="309">
        <v>97162</v>
      </c>
      <c r="L377" s="309">
        <v>101776</v>
      </c>
      <c r="M377" s="309">
        <v>204397</v>
      </c>
      <c r="N377" s="309">
        <v>99914</v>
      </c>
      <c r="O377" s="309">
        <v>104483</v>
      </c>
      <c r="P377" s="302">
        <v>212352</v>
      </c>
      <c r="Q377" s="302">
        <v>104248</v>
      </c>
      <c r="R377" s="302">
        <v>108104</v>
      </c>
      <c r="S377" s="292">
        <v>253957</v>
      </c>
      <c r="T377" s="292">
        <v>127397</v>
      </c>
      <c r="U377" s="292">
        <v>126560</v>
      </c>
      <c r="V377" s="302">
        <v>288182</v>
      </c>
      <c r="W377" s="302">
        <v>143200</v>
      </c>
      <c r="X377" s="302">
        <v>144979</v>
      </c>
      <c r="Z377" s="302" t="s">
        <v>48</v>
      </c>
    </row>
    <row r="378" spans="1:26" x14ac:dyDescent="0.2">
      <c r="A378" s="299" t="s">
        <v>1220</v>
      </c>
      <c r="B378" s="305" t="s">
        <v>48</v>
      </c>
      <c r="C378" s="309" t="s">
        <v>74</v>
      </c>
      <c r="D378" s="309">
        <v>14047</v>
      </c>
      <c r="E378" s="309">
        <v>7163</v>
      </c>
      <c r="F378" s="309">
        <v>6884</v>
      </c>
      <c r="G378" s="309">
        <v>15440</v>
      </c>
      <c r="H378" s="309">
        <v>7955</v>
      </c>
      <c r="I378" s="309">
        <v>7485</v>
      </c>
      <c r="J378" s="309">
        <v>12519</v>
      </c>
      <c r="K378" s="309">
        <v>6358</v>
      </c>
      <c r="L378" s="309">
        <v>6161</v>
      </c>
      <c r="M378" s="309">
        <v>14405</v>
      </c>
      <c r="N378" s="309">
        <v>7463</v>
      </c>
      <c r="O378" s="309">
        <v>6942</v>
      </c>
      <c r="P378" s="302">
        <v>14247</v>
      </c>
      <c r="Q378" s="302">
        <v>7330</v>
      </c>
      <c r="R378" s="302">
        <v>6917</v>
      </c>
      <c r="S378" s="292">
        <v>19725</v>
      </c>
      <c r="T378" s="292">
        <v>10149</v>
      </c>
      <c r="U378" s="292">
        <v>9576</v>
      </c>
      <c r="V378" s="302">
        <v>18221</v>
      </c>
      <c r="W378" s="302">
        <v>9399</v>
      </c>
      <c r="X378" s="302">
        <v>8822</v>
      </c>
      <c r="Z378" s="302" t="s">
        <v>48</v>
      </c>
    </row>
    <row r="379" spans="1:26" x14ac:dyDescent="0.2">
      <c r="A379" s="299" t="s">
        <v>1221</v>
      </c>
      <c r="B379" s="305" t="s">
        <v>48</v>
      </c>
      <c r="C379" s="310" t="s">
        <v>75</v>
      </c>
      <c r="D379" s="309">
        <v>12696</v>
      </c>
      <c r="E379" s="309">
        <v>6432</v>
      </c>
      <c r="F379" s="309">
        <v>6264</v>
      </c>
      <c r="G379" s="309">
        <v>15515</v>
      </c>
      <c r="H379" s="309">
        <v>8030</v>
      </c>
      <c r="I379" s="309">
        <v>7480</v>
      </c>
      <c r="J379" s="309">
        <v>11784</v>
      </c>
      <c r="K379" s="309">
        <v>5952</v>
      </c>
      <c r="L379" s="309">
        <v>5832</v>
      </c>
      <c r="M379" s="309">
        <v>12919</v>
      </c>
      <c r="N379" s="309">
        <v>6673</v>
      </c>
      <c r="O379" s="309">
        <v>6246</v>
      </c>
      <c r="P379" s="302">
        <v>13473</v>
      </c>
      <c r="Q379" s="302">
        <v>6803</v>
      </c>
      <c r="R379" s="302">
        <v>6670</v>
      </c>
      <c r="S379" s="292">
        <v>14899</v>
      </c>
      <c r="T379" s="292">
        <v>7545</v>
      </c>
      <c r="U379" s="292">
        <v>7354</v>
      </c>
      <c r="V379" s="302">
        <v>19107</v>
      </c>
      <c r="W379" s="302">
        <v>9744</v>
      </c>
      <c r="X379" s="302">
        <v>9363</v>
      </c>
      <c r="Z379" s="302" t="s">
        <v>48</v>
      </c>
    </row>
    <row r="380" spans="1:26" x14ac:dyDescent="0.2">
      <c r="A380" s="299" t="s">
        <v>1222</v>
      </c>
      <c r="B380" s="305" t="s">
        <v>48</v>
      </c>
      <c r="C380" s="310" t="s">
        <v>76</v>
      </c>
      <c r="D380" s="309">
        <v>15553</v>
      </c>
      <c r="E380" s="309">
        <v>7922</v>
      </c>
      <c r="F380" s="309">
        <v>7631</v>
      </c>
      <c r="G380" s="309">
        <v>13290</v>
      </c>
      <c r="H380" s="309">
        <v>6755</v>
      </c>
      <c r="I380" s="309">
        <v>6535</v>
      </c>
      <c r="J380" s="309">
        <v>14037</v>
      </c>
      <c r="K380" s="309">
        <v>7230</v>
      </c>
      <c r="L380" s="309">
        <v>6807</v>
      </c>
      <c r="M380" s="309">
        <v>12028</v>
      </c>
      <c r="N380" s="309">
        <v>6174</v>
      </c>
      <c r="O380" s="309">
        <v>5854</v>
      </c>
      <c r="P380" s="302">
        <v>13348</v>
      </c>
      <c r="Q380" s="302">
        <v>6853</v>
      </c>
      <c r="R380" s="302">
        <v>6495</v>
      </c>
      <c r="S380" s="292">
        <v>13945</v>
      </c>
      <c r="T380" s="292">
        <v>7115</v>
      </c>
      <c r="U380" s="292">
        <v>6830</v>
      </c>
      <c r="V380" s="302">
        <v>18658</v>
      </c>
      <c r="W380" s="302">
        <v>9706</v>
      </c>
      <c r="X380" s="302">
        <v>8952</v>
      </c>
      <c r="Z380" s="302" t="s">
        <v>48</v>
      </c>
    </row>
    <row r="381" spans="1:26" x14ac:dyDescent="0.2">
      <c r="A381" s="299" t="s">
        <v>1223</v>
      </c>
      <c r="B381" s="305" t="s">
        <v>48</v>
      </c>
      <c r="C381" s="309" t="s">
        <v>77</v>
      </c>
      <c r="D381" s="309">
        <v>14337</v>
      </c>
      <c r="E381" s="309">
        <v>7277</v>
      </c>
      <c r="F381" s="309">
        <v>7060</v>
      </c>
      <c r="G381" s="309">
        <v>13485</v>
      </c>
      <c r="H381" s="309">
        <v>6945</v>
      </c>
      <c r="I381" s="309">
        <v>6540</v>
      </c>
      <c r="J381" s="309">
        <v>15895</v>
      </c>
      <c r="K381" s="309">
        <v>8255</v>
      </c>
      <c r="L381" s="309">
        <v>7640</v>
      </c>
      <c r="M381" s="309">
        <v>12306</v>
      </c>
      <c r="N381" s="309">
        <v>6289</v>
      </c>
      <c r="O381" s="309">
        <v>6017</v>
      </c>
      <c r="P381" s="302">
        <v>13410</v>
      </c>
      <c r="Q381" s="302">
        <v>7100</v>
      </c>
      <c r="R381" s="302">
        <v>6310</v>
      </c>
      <c r="S381" s="292">
        <v>14677</v>
      </c>
      <c r="T381" s="292">
        <v>7594</v>
      </c>
      <c r="U381" s="292">
        <v>7083</v>
      </c>
      <c r="V381" s="302">
        <v>16174</v>
      </c>
      <c r="W381" s="302">
        <v>8431</v>
      </c>
      <c r="X381" s="302">
        <v>7743</v>
      </c>
      <c r="Z381" s="302" t="s">
        <v>48</v>
      </c>
    </row>
    <row r="382" spans="1:26" x14ac:dyDescent="0.2">
      <c r="A382" s="299" t="s">
        <v>1224</v>
      </c>
      <c r="B382" s="305" t="s">
        <v>48</v>
      </c>
      <c r="C382" s="309" t="s">
        <v>78</v>
      </c>
      <c r="D382" s="309">
        <v>13855</v>
      </c>
      <c r="E382" s="309">
        <v>6873</v>
      </c>
      <c r="F382" s="309">
        <v>6982</v>
      </c>
      <c r="G382" s="309">
        <v>18040</v>
      </c>
      <c r="H382" s="309">
        <v>9070</v>
      </c>
      <c r="I382" s="309">
        <v>8975</v>
      </c>
      <c r="J382" s="309">
        <v>17143</v>
      </c>
      <c r="K382" s="309">
        <v>8514</v>
      </c>
      <c r="L382" s="309">
        <v>8629</v>
      </c>
      <c r="M382" s="309">
        <v>18231</v>
      </c>
      <c r="N382" s="309">
        <v>8891</v>
      </c>
      <c r="O382" s="309">
        <v>9340</v>
      </c>
      <c r="P382" s="302">
        <v>16037</v>
      </c>
      <c r="Q382" s="302">
        <v>7892</v>
      </c>
      <c r="R382" s="302">
        <v>8145</v>
      </c>
      <c r="S382" s="292">
        <v>18612</v>
      </c>
      <c r="T382" s="292">
        <v>9613</v>
      </c>
      <c r="U382" s="292">
        <v>8999</v>
      </c>
      <c r="V382" s="302">
        <v>16756</v>
      </c>
      <c r="W382" s="302">
        <v>8765</v>
      </c>
      <c r="X382" s="302">
        <v>7991</v>
      </c>
      <c r="Z382" s="302" t="s">
        <v>48</v>
      </c>
    </row>
    <row r="383" spans="1:26" x14ac:dyDescent="0.2">
      <c r="A383" s="299" t="s">
        <v>1225</v>
      </c>
      <c r="B383" s="305" t="s">
        <v>48</v>
      </c>
      <c r="C383" s="309" t="s">
        <v>79</v>
      </c>
      <c r="D383" s="309">
        <v>13585</v>
      </c>
      <c r="E383" s="309">
        <v>6984</v>
      </c>
      <c r="F383" s="309">
        <v>6601</v>
      </c>
      <c r="G383" s="309">
        <v>15155</v>
      </c>
      <c r="H383" s="309">
        <v>7695</v>
      </c>
      <c r="I383" s="309">
        <v>7465</v>
      </c>
      <c r="J383" s="309">
        <v>16417</v>
      </c>
      <c r="K383" s="309">
        <v>8229</v>
      </c>
      <c r="L383" s="309">
        <v>8188</v>
      </c>
      <c r="M383" s="309">
        <v>20739</v>
      </c>
      <c r="N383" s="309">
        <v>10260</v>
      </c>
      <c r="O383" s="309">
        <v>10479</v>
      </c>
      <c r="P383" s="302">
        <v>19965</v>
      </c>
      <c r="Q383" s="302">
        <v>9527</v>
      </c>
      <c r="R383" s="302">
        <v>10438</v>
      </c>
      <c r="S383" s="292">
        <v>26231</v>
      </c>
      <c r="T383" s="292">
        <v>13110</v>
      </c>
      <c r="U383" s="292">
        <v>13121</v>
      </c>
      <c r="V383" s="302">
        <v>20808</v>
      </c>
      <c r="W383" s="302">
        <v>10110</v>
      </c>
      <c r="X383" s="302">
        <v>10698</v>
      </c>
      <c r="Z383" s="302" t="s">
        <v>48</v>
      </c>
    </row>
    <row r="384" spans="1:26" x14ac:dyDescent="0.2">
      <c r="A384" s="299" t="s">
        <v>1226</v>
      </c>
      <c r="B384" s="305" t="s">
        <v>48</v>
      </c>
      <c r="C384" s="309" t="s">
        <v>80</v>
      </c>
      <c r="D384" s="309">
        <v>13492</v>
      </c>
      <c r="E384" s="309">
        <v>6729</v>
      </c>
      <c r="F384" s="309">
        <v>6763</v>
      </c>
      <c r="G384" s="309">
        <v>13055</v>
      </c>
      <c r="H384" s="309">
        <v>6775</v>
      </c>
      <c r="I384" s="309">
        <v>6280</v>
      </c>
      <c r="J384" s="309">
        <v>15933</v>
      </c>
      <c r="K384" s="309">
        <v>8086</v>
      </c>
      <c r="L384" s="309">
        <v>7847</v>
      </c>
      <c r="M384" s="309">
        <v>17392</v>
      </c>
      <c r="N384" s="309">
        <v>8610</v>
      </c>
      <c r="O384" s="309">
        <v>8782</v>
      </c>
      <c r="P384" s="302">
        <v>20587</v>
      </c>
      <c r="Q384" s="302">
        <v>10337</v>
      </c>
      <c r="R384" s="302">
        <v>10250</v>
      </c>
      <c r="S384" s="292">
        <v>25465</v>
      </c>
      <c r="T384" s="292">
        <v>13164</v>
      </c>
      <c r="U384" s="292">
        <v>12301</v>
      </c>
      <c r="V384" s="302">
        <v>24910</v>
      </c>
      <c r="W384" s="302">
        <v>11868</v>
      </c>
      <c r="X384" s="302">
        <v>13042</v>
      </c>
      <c r="Z384" s="302" t="s">
        <v>48</v>
      </c>
    </row>
    <row r="385" spans="1:26" x14ac:dyDescent="0.2">
      <c r="A385" s="299" t="s">
        <v>1227</v>
      </c>
      <c r="B385" s="305" t="s">
        <v>48</v>
      </c>
      <c r="C385" s="309" t="s">
        <v>81</v>
      </c>
      <c r="D385" s="309">
        <v>14719</v>
      </c>
      <c r="E385" s="309">
        <v>7259</v>
      </c>
      <c r="F385" s="309">
        <v>7460</v>
      </c>
      <c r="G385" s="309">
        <v>11970</v>
      </c>
      <c r="H385" s="309">
        <v>6230</v>
      </c>
      <c r="I385" s="309">
        <v>5740</v>
      </c>
      <c r="J385" s="309">
        <v>12157</v>
      </c>
      <c r="K385" s="309">
        <v>6065</v>
      </c>
      <c r="L385" s="309">
        <v>6092</v>
      </c>
      <c r="M385" s="309">
        <v>14618</v>
      </c>
      <c r="N385" s="309">
        <v>7326</v>
      </c>
      <c r="O385" s="309">
        <v>7292</v>
      </c>
      <c r="P385" s="302">
        <v>18623</v>
      </c>
      <c r="Q385" s="302">
        <v>9304</v>
      </c>
      <c r="R385" s="302">
        <v>9319</v>
      </c>
      <c r="S385" s="292">
        <v>21144</v>
      </c>
      <c r="T385" s="292">
        <v>11161</v>
      </c>
      <c r="U385" s="292">
        <v>9983</v>
      </c>
      <c r="V385" s="302">
        <v>25902</v>
      </c>
      <c r="W385" s="302">
        <v>12588</v>
      </c>
      <c r="X385" s="302">
        <v>13314</v>
      </c>
      <c r="Z385" s="302" t="s">
        <v>48</v>
      </c>
    </row>
    <row r="386" spans="1:26" x14ac:dyDescent="0.2">
      <c r="A386" s="299" t="s">
        <v>1228</v>
      </c>
      <c r="B386" s="305" t="s">
        <v>48</v>
      </c>
      <c r="C386" s="309" t="s">
        <v>82</v>
      </c>
      <c r="D386" s="309">
        <v>14127</v>
      </c>
      <c r="E386" s="309">
        <v>6857</v>
      </c>
      <c r="F386" s="309">
        <v>7270</v>
      </c>
      <c r="G386" s="309">
        <v>12400</v>
      </c>
      <c r="H386" s="309">
        <v>6135</v>
      </c>
      <c r="I386" s="309">
        <v>6270</v>
      </c>
      <c r="J386" s="309">
        <v>11706</v>
      </c>
      <c r="K386" s="309">
        <v>5885</v>
      </c>
      <c r="L386" s="309">
        <v>5821</v>
      </c>
      <c r="M386" s="309">
        <v>14235</v>
      </c>
      <c r="N386" s="309">
        <v>7063</v>
      </c>
      <c r="O386" s="309">
        <v>7172</v>
      </c>
      <c r="P386" s="302">
        <v>14884</v>
      </c>
      <c r="Q386" s="302">
        <v>7319</v>
      </c>
      <c r="R386" s="302">
        <v>7565</v>
      </c>
      <c r="S386" s="292">
        <v>18144</v>
      </c>
      <c r="T386" s="292">
        <v>9014</v>
      </c>
      <c r="U386" s="292">
        <v>9130</v>
      </c>
      <c r="V386" s="302">
        <v>24158</v>
      </c>
      <c r="W386" s="302">
        <v>12137</v>
      </c>
      <c r="X386" s="302">
        <v>12021</v>
      </c>
      <c r="Z386" s="302" t="s">
        <v>48</v>
      </c>
    </row>
    <row r="387" spans="1:26" x14ac:dyDescent="0.2">
      <c r="A387" s="299" t="s">
        <v>1229</v>
      </c>
      <c r="B387" s="305" t="s">
        <v>48</v>
      </c>
      <c r="C387" s="309" t="s">
        <v>83</v>
      </c>
      <c r="D387" s="309">
        <v>15990</v>
      </c>
      <c r="E387" s="309">
        <v>7685</v>
      </c>
      <c r="F387" s="309">
        <v>8305</v>
      </c>
      <c r="G387" s="309">
        <v>13245</v>
      </c>
      <c r="H387" s="309">
        <v>6565</v>
      </c>
      <c r="I387" s="309">
        <v>6680</v>
      </c>
      <c r="J387" s="309">
        <v>11008</v>
      </c>
      <c r="K387" s="309">
        <v>5682</v>
      </c>
      <c r="L387" s="309">
        <v>5326</v>
      </c>
      <c r="M387" s="309">
        <v>11224</v>
      </c>
      <c r="N387" s="309">
        <v>5440</v>
      </c>
      <c r="O387" s="309">
        <v>5784</v>
      </c>
      <c r="P387" s="302">
        <v>13130</v>
      </c>
      <c r="Q387" s="302">
        <v>6370</v>
      </c>
      <c r="R387" s="302">
        <v>6760</v>
      </c>
      <c r="S387" s="292">
        <v>16704</v>
      </c>
      <c r="T387" s="292">
        <v>8389</v>
      </c>
      <c r="U387" s="292">
        <v>8315</v>
      </c>
      <c r="V387" s="302">
        <v>20904</v>
      </c>
      <c r="W387" s="302">
        <v>10706</v>
      </c>
      <c r="X387" s="302">
        <v>10198</v>
      </c>
      <c r="Z387" s="302" t="s">
        <v>48</v>
      </c>
    </row>
    <row r="388" spans="1:26" x14ac:dyDescent="0.2">
      <c r="A388" s="299" t="s">
        <v>1230</v>
      </c>
      <c r="B388" s="305" t="s">
        <v>48</v>
      </c>
      <c r="C388" s="309" t="s">
        <v>84</v>
      </c>
      <c r="D388" s="309">
        <v>16490</v>
      </c>
      <c r="E388" s="309">
        <v>8128</v>
      </c>
      <c r="F388" s="309">
        <v>8362</v>
      </c>
      <c r="G388" s="309">
        <v>12445</v>
      </c>
      <c r="H388" s="309">
        <v>6010</v>
      </c>
      <c r="I388" s="309">
        <v>6435</v>
      </c>
      <c r="J388" s="309">
        <v>11194</v>
      </c>
      <c r="K388" s="309">
        <v>5550</v>
      </c>
      <c r="L388" s="309">
        <v>5644</v>
      </c>
      <c r="M388" s="309">
        <v>10695</v>
      </c>
      <c r="N388" s="309">
        <v>5443</v>
      </c>
      <c r="O388" s="309">
        <v>5252</v>
      </c>
      <c r="P388" s="302">
        <v>12409</v>
      </c>
      <c r="Q388" s="302">
        <v>6170</v>
      </c>
      <c r="R388" s="302">
        <v>6239</v>
      </c>
      <c r="S388" s="292">
        <v>14502</v>
      </c>
      <c r="T388" s="292">
        <v>7153</v>
      </c>
      <c r="U388" s="292">
        <v>7349</v>
      </c>
      <c r="V388" s="302">
        <v>18942</v>
      </c>
      <c r="W388" s="302">
        <v>9487</v>
      </c>
      <c r="X388" s="302">
        <v>9455</v>
      </c>
      <c r="Z388" s="302" t="s">
        <v>48</v>
      </c>
    </row>
    <row r="389" spans="1:26" x14ac:dyDescent="0.2">
      <c r="A389" s="299" t="s">
        <v>1231</v>
      </c>
      <c r="B389" s="305" t="s">
        <v>48</v>
      </c>
      <c r="C389" s="309" t="s">
        <v>85</v>
      </c>
      <c r="D389" s="309">
        <v>15286</v>
      </c>
      <c r="E389" s="309">
        <v>7567</v>
      </c>
      <c r="F389" s="309">
        <v>7719</v>
      </c>
      <c r="G389" s="309">
        <v>13445</v>
      </c>
      <c r="H389" s="309">
        <v>6460</v>
      </c>
      <c r="I389" s="309">
        <v>6990</v>
      </c>
      <c r="J389" s="309">
        <v>11220</v>
      </c>
      <c r="K389" s="309">
        <v>5511</v>
      </c>
      <c r="L389" s="309">
        <v>5709</v>
      </c>
      <c r="M389" s="309">
        <v>9688</v>
      </c>
      <c r="N389" s="309">
        <v>5035</v>
      </c>
      <c r="O389" s="309">
        <v>4653</v>
      </c>
      <c r="P389" s="302">
        <v>9425</v>
      </c>
      <c r="Q389" s="302">
        <v>4498</v>
      </c>
      <c r="R389" s="302">
        <v>4927</v>
      </c>
      <c r="S389" s="292">
        <v>12205</v>
      </c>
      <c r="T389" s="292">
        <v>6044</v>
      </c>
      <c r="U389" s="292">
        <v>6161</v>
      </c>
      <c r="V389" s="302">
        <v>16370</v>
      </c>
      <c r="W389" s="302">
        <v>8212</v>
      </c>
      <c r="X389" s="302">
        <v>8158</v>
      </c>
      <c r="Z389" s="302" t="s">
        <v>48</v>
      </c>
    </row>
    <row r="390" spans="1:26" x14ac:dyDescent="0.2">
      <c r="A390" s="299" t="s">
        <v>1232</v>
      </c>
      <c r="B390" s="305" t="s">
        <v>48</v>
      </c>
      <c r="C390" s="309" t="s">
        <v>86</v>
      </c>
      <c r="D390" s="309">
        <v>11676</v>
      </c>
      <c r="E390" s="309">
        <v>5415</v>
      </c>
      <c r="F390" s="309">
        <v>6261</v>
      </c>
      <c r="G390" s="309">
        <v>12845</v>
      </c>
      <c r="H390" s="309">
        <v>6250</v>
      </c>
      <c r="I390" s="309">
        <v>6595</v>
      </c>
      <c r="J390" s="309">
        <v>9715</v>
      </c>
      <c r="K390" s="309">
        <v>4656</v>
      </c>
      <c r="L390" s="309">
        <v>5059</v>
      </c>
      <c r="M390" s="309">
        <v>8895</v>
      </c>
      <c r="N390" s="309">
        <v>4400</v>
      </c>
      <c r="O390" s="309">
        <v>4495</v>
      </c>
      <c r="P390" s="302">
        <v>8446</v>
      </c>
      <c r="Q390" s="302">
        <v>4235</v>
      </c>
      <c r="R390" s="302">
        <v>4211</v>
      </c>
      <c r="S390" s="292">
        <v>10845</v>
      </c>
      <c r="T390" s="292">
        <v>5314</v>
      </c>
      <c r="U390" s="292">
        <v>5531</v>
      </c>
      <c r="V390" s="302">
        <v>13322</v>
      </c>
      <c r="W390" s="302">
        <v>6587</v>
      </c>
      <c r="X390" s="302">
        <v>6735</v>
      </c>
      <c r="Z390" s="302" t="s">
        <v>48</v>
      </c>
    </row>
    <row r="391" spans="1:26" x14ac:dyDescent="0.2">
      <c r="A391" s="299" t="s">
        <v>1233</v>
      </c>
      <c r="B391" s="305" t="s">
        <v>48</v>
      </c>
      <c r="C391" s="309" t="s">
        <v>87</v>
      </c>
      <c r="D391" s="309">
        <v>8535</v>
      </c>
      <c r="E391" s="309">
        <v>3536</v>
      </c>
      <c r="F391" s="309">
        <v>4999</v>
      </c>
      <c r="G391" s="309">
        <v>10320</v>
      </c>
      <c r="H391" s="309">
        <v>4695</v>
      </c>
      <c r="I391" s="309">
        <v>5630</v>
      </c>
      <c r="J391" s="309">
        <v>9357</v>
      </c>
      <c r="K391" s="309">
        <v>4173</v>
      </c>
      <c r="L391" s="309">
        <v>5184</v>
      </c>
      <c r="M391" s="309">
        <v>8095</v>
      </c>
      <c r="N391" s="309">
        <v>3799</v>
      </c>
      <c r="O391" s="309">
        <v>4296</v>
      </c>
      <c r="P391" s="302">
        <v>7209</v>
      </c>
      <c r="Q391" s="302">
        <v>3602</v>
      </c>
      <c r="R391" s="302">
        <v>3607</v>
      </c>
      <c r="S391" s="292">
        <v>7916</v>
      </c>
      <c r="T391" s="292">
        <v>3790</v>
      </c>
      <c r="U391" s="292">
        <v>4126</v>
      </c>
      <c r="V391" s="302">
        <v>10566</v>
      </c>
      <c r="W391" s="302">
        <v>5087</v>
      </c>
      <c r="X391" s="302">
        <v>5479</v>
      </c>
      <c r="Z391" s="302" t="s">
        <v>48</v>
      </c>
    </row>
    <row r="392" spans="1:26" x14ac:dyDescent="0.2">
      <c r="A392" s="299" t="s">
        <v>1234</v>
      </c>
      <c r="B392" s="305" t="s">
        <v>48</v>
      </c>
      <c r="C392" s="309" t="s">
        <v>88</v>
      </c>
      <c r="D392" s="309">
        <v>6413</v>
      </c>
      <c r="E392" s="309">
        <v>2452</v>
      </c>
      <c r="F392" s="309">
        <v>3961</v>
      </c>
      <c r="G392" s="309">
        <v>7070</v>
      </c>
      <c r="H392" s="309">
        <v>2725</v>
      </c>
      <c r="I392" s="309">
        <v>4345</v>
      </c>
      <c r="J392" s="309">
        <v>8048</v>
      </c>
      <c r="K392" s="309">
        <v>3427</v>
      </c>
      <c r="L392" s="309">
        <v>4621</v>
      </c>
      <c r="M392" s="309">
        <v>6526</v>
      </c>
      <c r="N392" s="309">
        <v>2798</v>
      </c>
      <c r="O392" s="309">
        <v>3728</v>
      </c>
      <c r="P392" s="302">
        <v>5960</v>
      </c>
      <c r="Q392" s="302">
        <v>2734</v>
      </c>
      <c r="R392" s="302">
        <v>3226</v>
      </c>
      <c r="S392" s="292">
        <v>6676</v>
      </c>
      <c r="T392" s="292">
        <v>3196</v>
      </c>
      <c r="U392" s="292">
        <v>3480</v>
      </c>
      <c r="V392" s="302">
        <v>8904</v>
      </c>
      <c r="W392" s="302">
        <v>4159</v>
      </c>
      <c r="X392" s="302">
        <v>4743</v>
      </c>
      <c r="Z392" s="302" t="s">
        <v>48</v>
      </c>
    </row>
    <row r="393" spans="1:26" x14ac:dyDescent="0.2">
      <c r="A393" s="299" t="s">
        <v>1235</v>
      </c>
      <c r="B393" s="305" t="s">
        <v>48</v>
      </c>
      <c r="C393" s="309" t="s">
        <v>89</v>
      </c>
      <c r="D393" s="309">
        <v>4301</v>
      </c>
      <c r="E393" s="309">
        <v>1467</v>
      </c>
      <c r="F393" s="309">
        <v>2834</v>
      </c>
      <c r="G393" s="309">
        <v>4690</v>
      </c>
      <c r="H393" s="309">
        <v>1610</v>
      </c>
      <c r="I393" s="309">
        <v>3085</v>
      </c>
      <c r="J393" s="309">
        <v>5754</v>
      </c>
      <c r="K393" s="309">
        <v>2218</v>
      </c>
      <c r="L393" s="309">
        <v>3536</v>
      </c>
      <c r="M393" s="309">
        <v>5757</v>
      </c>
      <c r="N393" s="309">
        <v>2199</v>
      </c>
      <c r="O393" s="309">
        <v>3558</v>
      </c>
      <c r="P393" s="302">
        <v>4981</v>
      </c>
      <c r="Q393" s="302">
        <v>2056</v>
      </c>
      <c r="R393" s="302">
        <v>2925</v>
      </c>
      <c r="S393" s="292">
        <v>5297</v>
      </c>
      <c r="T393" s="292">
        <v>2455</v>
      </c>
      <c r="U393" s="292">
        <v>2842</v>
      </c>
      <c r="V393" s="302">
        <v>6131</v>
      </c>
      <c r="W393" s="302">
        <v>2765</v>
      </c>
      <c r="X393" s="302">
        <v>3366</v>
      </c>
      <c r="Z393" s="302" t="s">
        <v>48</v>
      </c>
    </row>
    <row r="394" spans="1:26" x14ac:dyDescent="0.2">
      <c r="A394" s="299" t="s">
        <v>1236</v>
      </c>
      <c r="B394" s="305" t="s">
        <v>48</v>
      </c>
      <c r="C394" s="309" t="s">
        <v>90</v>
      </c>
      <c r="D394" s="309">
        <v>2469</v>
      </c>
      <c r="E394" s="309">
        <v>762</v>
      </c>
      <c r="F394" s="309">
        <v>1707</v>
      </c>
      <c r="G394" s="309">
        <v>2800</v>
      </c>
      <c r="H394" s="309">
        <v>775</v>
      </c>
      <c r="I394" s="309">
        <v>2025</v>
      </c>
      <c r="J394" s="309">
        <v>3139</v>
      </c>
      <c r="K394" s="309">
        <v>926</v>
      </c>
      <c r="L394" s="309">
        <v>2213</v>
      </c>
      <c r="M394" s="309">
        <v>3945</v>
      </c>
      <c r="N394" s="309">
        <v>1347</v>
      </c>
      <c r="O394" s="309">
        <v>2598</v>
      </c>
      <c r="P394" s="302">
        <v>3319</v>
      </c>
      <c r="Q394" s="302">
        <v>1278</v>
      </c>
      <c r="R394" s="302">
        <v>2041</v>
      </c>
      <c r="S394" s="292">
        <v>3685</v>
      </c>
      <c r="T394" s="292">
        <v>1526</v>
      </c>
      <c r="U394" s="292">
        <v>2159</v>
      </c>
      <c r="V394" s="302">
        <v>4358</v>
      </c>
      <c r="W394" s="302">
        <v>1879</v>
      </c>
      <c r="X394" s="302">
        <v>2478</v>
      </c>
      <c r="Z394" s="302" t="s">
        <v>48</v>
      </c>
    </row>
    <row r="395" spans="1:26" x14ac:dyDescent="0.2">
      <c r="A395" s="299" t="s">
        <v>1237</v>
      </c>
      <c r="B395" s="305" t="s">
        <v>48</v>
      </c>
      <c r="C395" s="309" t="s">
        <v>91</v>
      </c>
      <c r="D395" s="309">
        <v>1322</v>
      </c>
      <c r="E395" s="309">
        <v>367</v>
      </c>
      <c r="F395" s="309">
        <v>955</v>
      </c>
      <c r="G395" s="309">
        <v>1735</v>
      </c>
      <c r="H395" s="309">
        <v>430</v>
      </c>
      <c r="I395" s="309">
        <v>1305</v>
      </c>
      <c r="J395" s="309">
        <v>1912</v>
      </c>
      <c r="K395" s="309">
        <v>445</v>
      </c>
      <c r="L395" s="309">
        <v>1467</v>
      </c>
      <c r="M395" s="309">
        <v>2699</v>
      </c>
      <c r="N395" s="309">
        <v>704</v>
      </c>
      <c r="O395" s="309">
        <v>1995</v>
      </c>
      <c r="P395" s="302">
        <v>2899</v>
      </c>
      <c r="Q395" s="302">
        <v>840</v>
      </c>
      <c r="R395" s="302">
        <v>2059</v>
      </c>
      <c r="S395" s="292">
        <v>3285</v>
      </c>
      <c r="T395" s="302">
        <v>1065</v>
      </c>
      <c r="U395" s="302">
        <v>2220</v>
      </c>
      <c r="V395" s="302">
        <v>3991</v>
      </c>
      <c r="W395" s="302">
        <v>1570</v>
      </c>
      <c r="X395" s="302">
        <v>2421</v>
      </c>
      <c r="Z395" s="302" t="s">
        <v>48</v>
      </c>
    </row>
    <row r="396" spans="1:26" x14ac:dyDescent="0.2">
      <c r="A396" s="299" t="s">
        <v>1238</v>
      </c>
      <c r="B396" s="305" t="s">
        <v>48</v>
      </c>
      <c r="C396" s="309" t="s">
        <v>92</v>
      </c>
      <c r="D396" s="309">
        <v>97228</v>
      </c>
      <c r="E396" s="309">
        <v>45192</v>
      </c>
      <c r="F396" s="309">
        <v>52036</v>
      </c>
      <c r="G396" s="309">
        <v>101050</v>
      </c>
      <c r="H396" s="309">
        <v>48155</v>
      </c>
      <c r="I396" s="309">
        <v>52895</v>
      </c>
      <c r="J396" s="309">
        <v>104623</v>
      </c>
      <c r="K396" s="309">
        <v>50131</v>
      </c>
      <c r="L396" s="309">
        <v>54492</v>
      </c>
      <c r="M396" s="309">
        <v>119041</v>
      </c>
      <c r="N396" s="309">
        <v>57453</v>
      </c>
      <c r="O396" s="309">
        <v>61588</v>
      </c>
      <c r="P396" s="302">
        <v>130973</v>
      </c>
      <c r="Q396" s="302">
        <v>63826</v>
      </c>
      <c r="R396" s="302">
        <v>67147</v>
      </c>
      <c r="S396" s="292" t="s">
        <v>604</v>
      </c>
      <c r="T396" s="292" t="s">
        <v>604</v>
      </c>
      <c r="U396" s="292" t="s">
        <v>604</v>
      </c>
      <c r="V396" s="292" t="s">
        <v>604</v>
      </c>
      <c r="W396" s="292" t="s">
        <v>604</v>
      </c>
      <c r="X396" s="292" t="s">
        <v>604</v>
      </c>
      <c r="Z396" s="302" t="s">
        <v>48</v>
      </c>
    </row>
    <row r="397" spans="1:26" x14ac:dyDescent="0.2">
      <c r="A397" s="299" t="s">
        <v>1239</v>
      </c>
      <c r="B397" s="305" t="s">
        <v>48</v>
      </c>
      <c r="C397" s="312" t="s">
        <v>93</v>
      </c>
      <c r="D397" s="312">
        <v>52192</v>
      </c>
      <c r="E397" s="312">
        <v>22278</v>
      </c>
      <c r="F397" s="312">
        <v>29914</v>
      </c>
      <c r="G397" s="312">
        <v>54320</v>
      </c>
      <c r="H397" s="312">
        <v>24145</v>
      </c>
      <c r="I397" s="312">
        <v>30170</v>
      </c>
      <c r="J397" s="312">
        <v>63275</v>
      </c>
      <c r="K397" s="312">
        <v>29010</v>
      </c>
      <c r="L397" s="312">
        <v>34265</v>
      </c>
      <c r="M397" s="312">
        <v>77467</v>
      </c>
      <c r="N397" s="312">
        <v>36034</v>
      </c>
      <c r="O397" s="312">
        <v>41433</v>
      </c>
      <c r="P397" s="302">
        <v>87244</v>
      </c>
      <c r="Q397" s="302">
        <v>41480</v>
      </c>
      <c r="R397" s="302">
        <v>45764</v>
      </c>
      <c r="S397" s="292">
        <v>103248</v>
      </c>
      <c r="T397" s="292">
        <v>51130</v>
      </c>
      <c r="U397" s="292">
        <v>52118</v>
      </c>
      <c r="V397" s="302">
        <v>114643</v>
      </c>
      <c r="W397" s="302">
        <v>55163</v>
      </c>
      <c r="X397" s="302">
        <v>59480</v>
      </c>
      <c r="Z397" s="302" t="s">
        <v>48</v>
      </c>
    </row>
    <row r="398" spans="1:26" x14ac:dyDescent="0.2">
      <c r="A398" s="299" t="s">
        <v>1240</v>
      </c>
      <c r="B398" s="305" t="s">
        <v>48</v>
      </c>
      <c r="C398" s="169" t="s">
        <v>94</v>
      </c>
      <c r="D398" s="309">
        <v>111665</v>
      </c>
      <c r="E398" s="309">
        <v>55683</v>
      </c>
      <c r="F398" s="309">
        <v>55982</v>
      </c>
      <c r="G398" s="309">
        <v>105910</v>
      </c>
      <c r="H398" s="309">
        <v>52945</v>
      </c>
      <c r="I398" s="309">
        <v>52965</v>
      </c>
      <c r="J398" s="309">
        <v>94315</v>
      </c>
      <c r="K398" s="309">
        <v>47031</v>
      </c>
      <c r="L398" s="309">
        <v>47284</v>
      </c>
      <c r="M398" s="309">
        <v>85356</v>
      </c>
      <c r="N398" s="309">
        <v>42461</v>
      </c>
      <c r="O398" s="309">
        <v>42895</v>
      </c>
      <c r="P398" s="302">
        <v>81374</v>
      </c>
      <c r="Q398" s="302">
        <v>40421</v>
      </c>
      <c r="R398" s="302">
        <v>40953</v>
      </c>
      <c r="S398" s="292">
        <v>99176</v>
      </c>
      <c r="T398" s="292">
        <v>49895</v>
      </c>
      <c r="U398" s="292">
        <v>49281</v>
      </c>
      <c r="V398" s="302">
        <v>114038</v>
      </c>
      <c r="W398" s="302">
        <v>57407</v>
      </c>
      <c r="X398" s="302">
        <v>56631</v>
      </c>
      <c r="Z398" s="302" t="s">
        <v>48</v>
      </c>
    </row>
    <row r="399" spans="1:26" x14ac:dyDescent="0.2">
      <c r="A399" s="299" t="s">
        <v>1241</v>
      </c>
      <c r="B399" s="305" t="s">
        <v>49</v>
      </c>
      <c r="C399" s="309" t="s">
        <v>73</v>
      </c>
      <c r="D399" s="309">
        <v>261232</v>
      </c>
      <c r="E399" s="309">
        <v>127271</v>
      </c>
      <c r="F399" s="309">
        <v>133961</v>
      </c>
      <c r="G399" s="309">
        <v>201875</v>
      </c>
      <c r="H399" s="309">
        <v>98245</v>
      </c>
      <c r="I399" s="309">
        <v>103630</v>
      </c>
      <c r="J399" s="309">
        <v>157522</v>
      </c>
      <c r="K399" s="309">
        <v>75893</v>
      </c>
      <c r="L399" s="309">
        <v>81629</v>
      </c>
      <c r="M399" s="309">
        <v>164686</v>
      </c>
      <c r="N399" s="309">
        <v>77994</v>
      </c>
      <c r="O399" s="309">
        <v>86692</v>
      </c>
      <c r="P399" s="302">
        <v>175789</v>
      </c>
      <c r="Q399" s="302">
        <v>84219</v>
      </c>
      <c r="R399" s="302">
        <v>91570</v>
      </c>
      <c r="S399" s="292">
        <v>206125</v>
      </c>
      <c r="T399" s="292">
        <v>101405</v>
      </c>
      <c r="U399" s="292">
        <v>104720</v>
      </c>
      <c r="V399" s="302">
        <v>216587</v>
      </c>
      <c r="W399" s="302">
        <v>103298</v>
      </c>
      <c r="X399" s="302">
        <v>113291</v>
      </c>
      <c r="Z399" s="302" t="s">
        <v>49</v>
      </c>
    </row>
    <row r="400" spans="1:26" x14ac:dyDescent="0.2">
      <c r="A400" s="299" t="s">
        <v>1242</v>
      </c>
      <c r="B400" s="305" t="s">
        <v>49</v>
      </c>
      <c r="C400" s="309" t="s">
        <v>74</v>
      </c>
      <c r="D400" s="309">
        <v>21586</v>
      </c>
      <c r="E400" s="309">
        <v>11043</v>
      </c>
      <c r="F400" s="309">
        <v>10543</v>
      </c>
      <c r="G400" s="309">
        <v>15285</v>
      </c>
      <c r="H400" s="309">
        <v>7865</v>
      </c>
      <c r="I400" s="309">
        <v>7420</v>
      </c>
      <c r="J400" s="309">
        <v>8958</v>
      </c>
      <c r="K400" s="309">
        <v>4542</v>
      </c>
      <c r="L400" s="309">
        <v>4416</v>
      </c>
      <c r="M400" s="309">
        <v>11737</v>
      </c>
      <c r="N400" s="309">
        <v>5976</v>
      </c>
      <c r="O400" s="309">
        <v>5761</v>
      </c>
      <c r="P400" s="302">
        <v>11121</v>
      </c>
      <c r="Q400" s="302">
        <v>5698</v>
      </c>
      <c r="R400" s="302">
        <v>5423</v>
      </c>
      <c r="S400" s="292">
        <v>12289</v>
      </c>
      <c r="T400" s="292">
        <v>6299</v>
      </c>
      <c r="U400" s="292">
        <v>5990</v>
      </c>
      <c r="V400" s="302">
        <v>11211</v>
      </c>
      <c r="W400" s="302">
        <v>5763</v>
      </c>
      <c r="X400" s="302">
        <v>5448</v>
      </c>
      <c r="Z400" s="302" t="s">
        <v>49</v>
      </c>
    </row>
    <row r="401" spans="1:26" x14ac:dyDescent="0.2">
      <c r="A401" s="299" t="s">
        <v>1243</v>
      </c>
      <c r="B401" s="305" t="s">
        <v>49</v>
      </c>
      <c r="C401" s="310" t="s">
        <v>75</v>
      </c>
      <c r="D401" s="309">
        <v>15910</v>
      </c>
      <c r="E401" s="309">
        <v>8086</v>
      </c>
      <c r="F401" s="309">
        <v>7824</v>
      </c>
      <c r="G401" s="309">
        <v>14370</v>
      </c>
      <c r="H401" s="309">
        <v>7370</v>
      </c>
      <c r="I401" s="309">
        <v>7000</v>
      </c>
      <c r="J401" s="309">
        <v>7995</v>
      </c>
      <c r="K401" s="309">
        <v>4040</v>
      </c>
      <c r="L401" s="309">
        <v>3955</v>
      </c>
      <c r="M401" s="309">
        <v>9749</v>
      </c>
      <c r="N401" s="309">
        <v>4914</v>
      </c>
      <c r="O401" s="309">
        <v>4835</v>
      </c>
      <c r="P401" s="302">
        <v>9819</v>
      </c>
      <c r="Q401" s="302">
        <v>4949</v>
      </c>
      <c r="R401" s="302">
        <v>4870</v>
      </c>
      <c r="S401" s="292">
        <v>9583</v>
      </c>
      <c r="T401" s="292">
        <v>4806</v>
      </c>
      <c r="U401" s="292">
        <v>4777</v>
      </c>
      <c r="V401" s="302">
        <v>9975</v>
      </c>
      <c r="W401" s="302">
        <v>5028</v>
      </c>
      <c r="X401" s="302">
        <v>4947</v>
      </c>
      <c r="Z401" s="302" t="s">
        <v>49</v>
      </c>
    </row>
    <row r="402" spans="1:26" x14ac:dyDescent="0.2">
      <c r="A402" s="299" t="s">
        <v>1244</v>
      </c>
      <c r="B402" s="305" t="s">
        <v>49</v>
      </c>
      <c r="C402" s="310" t="s">
        <v>76</v>
      </c>
      <c r="D402" s="309">
        <v>16958</v>
      </c>
      <c r="E402" s="309">
        <v>8758</v>
      </c>
      <c r="F402" s="309">
        <v>8200</v>
      </c>
      <c r="G402" s="309">
        <v>12465</v>
      </c>
      <c r="H402" s="309">
        <v>6290</v>
      </c>
      <c r="I402" s="309">
        <v>6180</v>
      </c>
      <c r="J402" s="309">
        <v>10113</v>
      </c>
      <c r="K402" s="309">
        <v>5229</v>
      </c>
      <c r="L402" s="309">
        <v>4884</v>
      </c>
      <c r="M402" s="309">
        <v>8342</v>
      </c>
      <c r="N402" s="309">
        <v>4184</v>
      </c>
      <c r="O402" s="309">
        <v>4158</v>
      </c>
      <c r="P402" s="302">
        <v>9626</v>
      </c>
      <c r="Q402" s="302">
        <v>4886</v>
      </c>
      <c r="R402" s="302">
        <v>4740</v>
      </c>
      <c r="S402" s="292">
        <v>9118</v>
      </c>
      <c r="T402" s="292">
        <v>4655</v>
      </c>
      <c r="U402" s="292">
        <v>4463</v>
      </c>
      <c r="V402" s="302">
        <v>9957</v>
      </c>
      <c r="W402" s="302">
        <v>5069</v>
      </c>
      <c r="X402" s="302">
        <v>4888</v>
      </c>
      <c r="Z402" s="302" t="s">
        <v>49</v>
      </c>
    </row>
    <row r="403" spans="1:26" x14ac:dyDescent="0.2">
      <c r="A403" s="299" t="s">
        <v>1245</v>
      </c>
      <c r="B403" s="305" t="s">
        <v>49</v>
      </c>
      <c r="C403" s="309" t="s">
        <v>77</v>
      </c>
      <c r="D403" s="309">
        <v>16600</v>
      </c>
      <c r="E403" s="309">
        <v>8000</v>
      </c>
      <c r="F403" s="309">
        <v>8600</v>
      </c>
      <c r="G403" s="309">
        <v>12870</v>
      </c>
      <c r="H403" s="309">
        <v>6405</v>
      </c>
      <c r="I403" s="309">
        <v>6465</v>
      </c>
      <c r="J403" s="309">
        <v>12076</v>
      </c>
      <c r="K403" s="309">
        <v>6114</v>
      </c>
      <c r="L403" s="309">
        <v>5962</v>
      </c>
      <c r="M403" s="309">
        <v>8306</v>
      </c>
      <c r="N403" s="309">
        <v>4098</v>
      </c>
      <c r="O403" s="309">
        <v>4208</v>
      </c>
      <c r="P403" s="302">
        <v>9217</v>
      </c>
      <c r="Q403" s="302">
        <v>4429</v>
      </c>
      <c r="R403" s="302">
        <v>4788</v>
      </c>
      <c r="S403" s="292">
        <v>10800</v>
      </c>
      <c r="T403" s="292">
        <v>5306</v>
      </c>
      <c r="U403" s="292">
        <v>5494</v>
      </c>
      <c r="V403" s="302">
        <v>10635</v>
      </c>
      <c r="W403" s="302">
        <v>5090</v>
      </c>
      <c r="X403" s="302">
        <v>5545</v>
      </c>
      <c r="Z403" s="302" t="s">
        <v>49</v>
      </c>
    </row>
    <row r="404" spans="1:26" x14ac:dyDescent="0.2">
      <c r="A404" s="299" t="s">
        <v>1246</v>
      </c>
      <c r="B404" s="305" t="s">
        <v>49</v>
      </c>
      <c r="C404" s="309" t="s">
        <v>78</v>
      </c>
      <c r="D404" s="309">
        <v>21928</v>
      </c>
      <c r="E404" s="309">
        <v>10710</v>
      </c>
      <c r="F404" s="309">
        <v>11218</v>
      </c>
      <c r="G404" s="309">
        <v>19335</v>
      </c>
      <c r="H404" s="309">
        <v>9590</v>
      </c>
      <c r="I404" s="309">
        <v>9745</v>
      </c>
      <c r="J404" s="309">
        <v>15793</v>
      </c>
      <c r="K404" s="309">
        <v>7665</v>
      </c>
      <c r="L404" s="309">
        <v>8128</v>
      </c>
      <c r="M404" s="309">
        <v>15152</v>
      </c>
      <c r="N404" s="309">
        <v>6842</v>
      </c>
      <c r="O404" s="309">
        <v>8310</v>
      </c>
      <c r="P404" s="302">
        <v>15150</v>
      </c>
      <c r="Q404" s="302">
        <v>6599</v>
      </c>
      <c r="R404" s="302">
        <v>8551</v>
      </c>
      <c r="S404" s="292">
        <v>20453</v>
      </c>
      <c r="T404" s="292">
        <v>9496</v>
      </c>
      <c r="U404" s="292">
        <v>10957</v>
      </c>
      <c r="V404" s="302">
        <v>18476</v>
      </c>
      <c r="W404" s="302">
        <v>8224</v>
      </c>
      <c r="X404" s="302">
        <v>10252</v>
      </c>
      <c r="Z404" s="302" t="s">
        <v>49</v>
      </c>
    </row>
    <row r="405" spans="1:26" x14ac:dyDescent="0.2">
      <c r="A405" s="299" t="s">
        <v>1247</v>
      </c>
      <c r="B405" s="305" t="s">
        <v>49</v>
      </c>
      <c r="C405" s="309" t="s">
        <v>79</v>
      </c>
      <c r="D405" s="309">
        <v>21728</v>
      </c>
      <c r="E405" s="309">
        <v>11641</v>
      </c>
      <c r="F405" s="309">
        <v>10087</v>
      </c>
      <c r="G405" s="309">
        <v>15885</v>
      </c>
      <c r="H405" s="309">
        <v>8015</v>
      </c>
      <c r="I405" s="309">
        <v>7870</v>
      </c>
      <c r="J405" s="309">
        <v>14307</v>
      </c>
      <c r="K405" s="309">
        <v>7154</v>
      </c>
      <c r="L405" s="309">
        <v>7153</v>
      </c>
      <c r="M405" s="309">
        <v>20008</v>
      </c>
      <c r="N405" s="309">
        <v>9202</v>
      </c>
      <c r="O405" s="309">
        <v>10806</v>
      </c>
      <c r="P405" s="302">
        <v>21410</v>
      </c>
      <c r="Q405" s="302">
        <v>9953</v>
      </c>
      <c r="R405" s="302">
        <v>11457</v>
      </c>
      <c r="S405" s="292">
        <v>29744</v>
      </c>
      <c r="T405" s="292">
        <v>14497</v>
      </c>
      <c r="U405" s="292">
        <v>15247</v>
      </c>
      <c r="V405" s="302">
        <v>28750</v>
      </c>
      <c r="W405" s="302">
        <v>13243</v>
      </c>
      <c r="X405" s="302">
        <v>15507</v>
      </c>
      <c r="Z405" s="302" t="s">
        <v>49</v>
      </c>
    </row>
    <row r="406" spans="1:26" x14ac:dyDescent="0.2">
      <c r="A406" s="299" t="s">
        <v>1248</v>
      </c>
      <c r="B406" s="305" t="s">
        <v>49</v>
      </c>
      <c r="C406" s="309" t="s">
        <v>80</v>
      </c>
      <c r="D406" s="309">
        <v>19551</v>
      </c>
      <c r="E406" s="309">
        <v>10296</v>
      </c>
      <c r="F406" s="309">
        <v>9255</v>
      </c>
      <c r="G406" s="309">
        <v>13400</v>
      </c>
      <c r="H406" s="309">
        <v>7165</v>
      </c>
      <c r="I406" s="309">
        <v>6235</v>
      </c>
      <c r="J406" s="309">
        <v>12401</v>
      </c>
      <c r="K406" s="309">
        <v>6228</v>
      </c>
      <c r="L406" s="309">
        <v>6173</v>
      </c>
      <c r="M406" s="309">
        <v>15658</v>
      </c>
      <c r="N406" s="309">
        <v>7583</v>
      </c>
      <c r="O406" s="309">
        <v>8075</v>
      </c>
      <c r="P406" s="302">
        <v>20509</v>
      </c>
      <c r="Q406" s="302">
        <v>10008</v>
      </c>
      <c r="R406" s="302">
        <v>10501</v>
      </c>
      <c r="S406" s="292">
        <v>24867</v>
      </c>
      <c r="T406" s="292">
        <v>12634</v>
      </c>
      <c r="U406" s="292">
        <v>12233</v>
      </c>
      <c r="V406" s="302">
        <v>27313</v>
      </c>
      <c r="W406" s="302">
        <v>12944</v>
      </c>
      <c r="X406" s="302">
        <v>14369</v>
      </c>
      <c r="Z406" s="302" t="s">
        <v>49</v>
      </c>
    </row>
    <row r="407" spans="1:26" x14ac:dyDescent="0.2">
      <c r="A407" s="299" t="s">
        <v>1249</v>
      </c>
      <c r="B407" s="305" t="s">
        <v>49</v>
      </c>
      <c r="C407" s="309" t="s">
        <v>81</v>
      </c>
      <c r="D407" s="309">
        <v>18909</v>
      </c>
      <c r="E407" s="309">
        <v>9761</v>
      </c>
      <c r="F407" s="309">
        <v>9148</v>
      </c>
      <c r="G407" s="309">
        <v>11710</v>
      </c>
      <c r="H407" s="309">
        <v>6155</v>
      </c>
      <c r="I407" s="309">
        <v>5555</v>
      </c>
      <c r="J407" s="309">
        <v>9384</v>
      </c>
      <c r="K407" s="309">
        <v>4623</v>
      </c>
      <c r="L407" s="309">
        <v>4761</v>
      </c>
      <c r="M407" s="309">
        <v>11609</v>
      </c>
      <c r="N407" s="309">
        <v>5708</v>
      </c>
      <c r="O407" s="309">
        <v>5901</v>
      </c>
      <c r="P407" s="302">
        <v>17401</v>
      </c>
      <c r="Q407" s="302">
        <v>8782</v>
      </c>
      <c r="R407" s="302">
        <v>8619</v>
      </c>
      <c r="S407" s="292">
        <v>17490</v>
      </c>
      <c r="T407" s="292">
        <v>8797</v>
      </c>
      <c r="U407" s="292">
        <v>8693</v>
      </c>
      <c r="V407" s="302">
        <v>19005</v>
      </c>
      <c r="W407" s="302">
        <v>9294</v>
      </c>
      <c r="X407" s="302">
        <v>9711</v>
      </c>
      <c r="Z407" s="302" t="s">
        <v>49</v>
      </c>
    </row>
    <row r="408" spans="1:26" x14ac:dyDescent="0.2">
      <c r="A408" s="299" t="s">
        <v>1250</v>
      </c>
      <c r="B408" s="305" t="s">
        <v>49</v>
      </c>
      <c r="C408" s="309" t="s">
        <v>82</v>
      </c>
      <c r="D408" s="309">
        <v>16438</v>
      </c>
      <c r="E408" s="309">
        <v>8376</v>
      </c>
      <c r="F408" s="309">
        <v>8062</v>
      </c>
      <c r="G408" s="309">
        <v>12210</v>
      </c>
      <c r="H408" s="309">
        <v>6140</v>
      </c>
      <c r="I408" s="309">
        <v>6065</v>
      </c>
      <c r="J408" s="309">
        <v>8524</v>
      </c>
      <c r="K408" s="309">
        <v>4256</v>
      </c>
      <c r="L408" s="309">
        <v>4268</v>
      </c>
      <c r="M408" s="309">
        <v>10650</v>
      </c>
      <c r="N408" s="309">
        <v>5166</v>
      </c>
      <c r="O408" s="309">
        <v>5484</v>
      </c>
      <c r="P408" s="302">
        <v>12212</v>
      </c>
      <c r="Q408" s="302">
        <v>5959</v>
      </c>
      <c r="R408" s="302">
        <v>6253</v>
      </c>
      <c r="S408" s="292">
        <v>15076</v>
      </c>
      <c r="T408" s="292">
        <v>7815</v>
      </c>
      <c r="U408" s="292">
        <v>7261</v>
      </c>
      <c r="V408" s="302">
        <v>14801</v>
      </c>
      <c r="W408" s="302">
        <v>7214</v>
      </c>
      <c r="X408" s="302">
        <v>7588</v>
      </c>
      <c r="Z408" s="302" t="s">
        <v>49</v>
      </c>
    </row>
    <row r="409" spans="1:26" x14ac:dyDescent="0.2">
      <c r="A409" s="299" t="s">
        <v>1251</v>
      </c>
      <c r="B409" s="305" t="s">
        <v>49</v>
      </c>
      <c r="C409" s="309" t="s">
        <v>83</v>
      </c>
      <c r="D409" s="309">
        <v>17661</v>
      </c>
      <c r="E409" s="309">
        <v>8770</v>
      </c>
      <c r="F409" s="309">
        <v>8891</v>
      </c>
      <c r="G409" s="309">
        <v>12675</v>
      </c>
      <c r="H409" s="309">
        <v>6365</v>
      </c>
      <c r="I409" s="309">
        <v>6310</v>
      </c>
      <c r="J409" s="309">
        <v>8328</v>
      </c>
      <c r="K409" s="309">
        <v>4155</v>
      </c>
      <c r="L409" s="309">
        <v>4173</v>
      </c>
      <c r="M409" s="309">
        <v>8542</v>
      </c>
      <c r="N409" s="309">
        <v>4143</v>
      </c>
      <c r="O409" s="309">
        <v>4399</v>
      </c>
      <c r="P409" s="302">
        <v>9298</v>
      </c>
      <c r="Q409" s="302">
        <v>4661</v>
      </c>
      <c r="R409" s="302">
        <v>4637</v>
      </c>
      <c r="S409" s="292">
        <v>13367</v>
      </c>
      <c r="T409" s="292">
        <v>6744</v>
      </c>
      <c r="U409" s="292">
        <v>6623</v>
      </c>
      <c r="V409" s="302">
        <v>12604</v>
      </c>
      <c r="W409" s="302">
        <v>6173</v>
      </c>
      <c r="X409" s="302">
        <v>6431</v>
      </c>
      <c r="Z409" s="302" t="s">
        <v>49</v>
      </c>
    </row>
    <row r="410" spans="1:26" x14ac:dyDescent="0.2">
      <c r="A410" s="299" t="s">
        <v>1252</v>
      </c>
      <c r="B410" s="305" t="s">
        <v>49</v>
      </c>
      <c r="C410" s="309" t="s">
        <v>84</v>
      </c>
      <c r="D410" s="309">
        <v>17480</v>
      </c>
      <c r="E410" s="309">
        <v>8574</v>
      </c>
      <c r="F410" s="309">
        <v>8906</v>
      </c>
      <c r="G410" s="309">
        <v>11710</v>
      </c>
      <c r="H410" s="309">
        <v>5795</v>
      </c>
      <c r="I410" s="309">
        <v>5915</v>
      </c>
      <c r="J410" s="309">
        <v>9113</v>
      </c>
      <c r="K410" s="309">
        <v>4472</v>
      </c>
      <c r="L410" s="309">
        <v>4641</v>
      </c>
      <c r="M410" s="309">
        <v>7889</v>
      </c>
      <c r="N410" s="309">
        <v>3940</v>
      </c>
      <c r="O410" s="309">
        <v>3949</v>
      </c>
      <c r="P410" s="302">
        <v>8781</v>
      </c>
      <c r="Q410" s="302">
        <v>4214</v>
      </c>
      <c r="R410" s="302">
        <v>4567</v>
      </c>
      <c r="S410" s="292">
        <v>10173</v>
      </c>
      <c r="T410" s="292">
        <v>4923</v>
      </c>
      <c r="U410" s="292">
        <v>5250</v>
      </c>
      <c r="V410" s="302">
        <v>12896</v>
      </c>
      <c r="W410" s="302">
        <v>6342</v>
      </c>
      <c r="X410" s="302">
        <v>6555</v>
      </c>
      <c r="Z410" s="302" t="s">
        <v>49</v>
      </c>
    </row>
    <row r="411" spans="1:26" x14ac:dyDescent="0.2">
      <c r="A411" s="299" t="s">
        <v>1253</v>
      </c>
      <c r="B411" s="305" t="s">
        <v>49</v>
      </c>
      <c r="C411" s="309" t="s">
        <v>85</v>
      </c>
      <c r="D411" s="309">
        <v>15521</v>
      </c>
      <c r="E411" s="309">
        <v>7564</v>
      </c>
      <c r="F411" s="309">
        <v>7957</v>
      </c>
      <c r="G411" s="309">
        <v>12695</v>
      </c>
      <c r="H411" s="309">
        <v>6130</v>
      </c>
      <c r="I411" s="309">
        <v>6565</v>
      </c>
      <c r="J411" s="309">
        <v>9450</v>
      </c>
      <c r="K411" s="309">
        <v>4686</v>
      </c>
      <c r="L411" s="309">
        <v>4764</v>
      </c>
      <c r="M411" s="309">
        <v>7500</v>
      </c>
      <c r="N411" s="309">
        <v>3742</v>
      </c>
      <c r="O411" s="309">
        <v>3758</v>
      </c>
      <c r="P411" s="302">
        <v>7114</v>
      </c>
      <c r="Q411" s="302">
        <v>3321</v>
      </c>
      <c r="R411" s="302">
        <v>3793</v>
      </c>
      <c r="S411" s="292">
        <v>7901</v>
      </c>
      <c r="T411" s="292">
        <v>3843</v>
      </c>
      <c r="U411" s="292">
        <v>4058</v>
      </c>
      <c r="V411" s="302">
        <v>11828</v>
      </c>
      <c r="W411" s="302">
        <v>5684</v>
      </c>
      <c r="X411" s="302">
        <v>6144</v>
      </c>
      <c r="Z411" s="302" t="s">
        <v>49</v>
      </c>
    </row>
    <row r="412" spans="1:26" x14ac:dyDescent="0.2">
      <c r="A412" s="299" t="s">
        <v>1254</v>
      </c>
      <c r="B412" s="305" t="s">
        <v>49</v>
      </c>
      <c r="C412" s="309" t="s">
        <v>86</v>
      </c>
      <c r="D412" s="309">
        <v>12793</v>
      </c>
      <c r="E412" s="309">
        <v>5624</v>
      </c>
      <c r="F412" s="309">
        <v>7169</v>
      </c>
      <c r="G412" s="309">
        <v>11965</v>
      </c>
      <c r="H412" s="309">
        <v>5725</v>
      </c>
      <c r="I412" s="309">
        <v>6240</v>
      </c>
      <c r="J412" s="309">
        <v>8083</v>
      </c>
      <c r="K412" s="309">
        <v>3911</v>
      </c>
      <c r="L412" s="309">
        <v>4172</v>
      </c>
      <c r="M412" s="309">
        <v>7652</v>
      </c>
      <c r="N412" s="309">
        <v>3688</v>
      </c>
      <c r="O412" s="309">
        <v>3964</v>
      </c>
      <c r="P412" s="302">
        <v>6144</v>
      </c>
      <c r="Q412" s="302">
        <v>3017</v>
      </c>
      <c r="R412" s="302">
        <v>3127</v>
      </c>
      <c r="S412" s="292">
        <v>7228</v>
      </c>
      <c r="T412" s="292">
        <v>3487</v>
      </c>
      <c r="U412" s="292">
        <v>3741</v>
      </c>
      <c r="V412" s="302">
        <v>8815</v>
      </c>
      <c r="W412" s="302">
        <v>4184</v>
      </c>
      <c r="X412" s="302">
        <v>4631</v>
      </c>
      <c r="Z412" s="302" t="s">
        <v>49</v>
      </c>
    </row>
    <row r="413" spans="1:26" x14ac:dyDescent="0.2">
      <c r="A413" s="299" t="s">
        <v>1255</v>
      </c>
      <c r="B413" s="305" t="s">
        <v>49</v>
      </c>
      <c r="C413" s="309" t="s">
        <v>87</v>
      </c>
      <c r="D413" s="309">
        <v>9841</v>
      </c>
      <c r="E413" s="309">
        <v>3953</v>
      </c>
      <c r="F413" s="309">
        <v>5888</v>
      </c>
      <c r="G413" s="309">
        <v>9325</v>
      </c>
      <c r="H413" s="309">
        <v>4155</v>
      </c>
      <c r="I413" s="309">
        <v>5170</v>
      </c>
      <c r="J413" s="309">
        <v>7828</v>
      </c>
      <c r="K413" s="309">
        <v>3566</v>
      </c>
      <c r="L413" s="309">
        <v>4262</v>
      </c>
      <c r="M413" s="309">
        <v>6978</v>
      </c>
      <c r="N413" s="309">
        <v>3254</v>
      </c>
      <c r="O413" s="309">
        <v>3724</v>
      </c>
      <c r="P413" s="302">
        <v>5327</v>
      </c>
      <c r="Q413" s="302">
        <v>2584</v>
      </c>
      <c r="R413" s="302">
        <v>2743</v>
      </c>
      <c r="S413" s="292">
        <v>5395</v>
      </c>
      <c r="T413" s="292">
        <v>2560</v>
      </c>
      <c r="U413" s="292">
        <v>2835</v>
      </c>
      <c r="V413" s="302">
        <v>6432</v>
      </c>
      <c r="W413" s="302">
        <v>3078</v>
      </c>
      <c r="X413" s="302">
        <v>3354</v>
      </c>
      <c r="Z413" s="302" t="s">
        <v>49</v>
      </c>
    </row>
    <row r="414" spans="1:26" x14ac:dyDescent="0.2">
      <c r="A414" s="299" t="s">
        <v>1256</v>
      </c>
      <c r="B414" s="305" t="s">
        <v>49</v>
      </c>
      <c r="C414" s="309" t="s">
        <v>88</v>
      </c>
      <c r="D414" s="309">
        <v>7927</v>
      </c>
      <c r="E414" s="309">
        <v>2896</v>
      </c>
      <c r="F414" s="309">
        <v>5031</v>
      </c>
      <c r="G414" s="309">
        <v>6790</v>
      </c>
      <c r="H414" s="309">
        <v>2500</v>
      </c>
      <c r="I414" s="309">
        <v>4290</v>
      </c>
      <c r="J414" s="309">
        <v>6463</v>
      </c>
      <c r="K414" s="309">
        <v>2692</v>
      </c>
      <c r="L414" s="309">
        <v>3771</v>
      </c>
      <c r="M414" s="309">
        <v>5281</v>
      </c>
      <c r="N414" s="309">
        <v>2318</v>
      </c>
      <c r="O414" s="309">
        <v>2963</v>
      </c>
      <c r="P414" s="302">
        <v>4764</v>
      </c>
      <c r="Q414" s="302">
        <v>2167</v>
      </c>
      <c r="R414" s="302">
        <v>2597</v>
      </c>
      <c r="S414" s="292">
        <v>4490</v>
      </c>
      <c r="T414" s="292">
        <v>2160</v>
      </c>
      <c r="U414" s="292">
        <v>2330</v>
      </c>
      <c r="V414" s="302">
        <v>5395</v>
      </c>
      <c r="W414" s="302">
        <v>2505</v>
      </c>
      <c r="X414" s="302">
        <v>2890</v>
      </c>
      <c r="Z414" s="302" t="s">
        <v>49</v>
      </c>
    </row>
    <row r="415" spans="1:26" x14ac:dyDescent="0.2">
      <c r="A415" s="299" t="s">
        <v>1257</v>
      </c>
      <c r="B415" s="305" t="s">
        <v>49</v>
      </c>
      <c r="C415" s="309" t="s">
        <v>89</v>
      </c>
      <c r="D415" s="309">
        <v>5649</v>
      </c>
      <c r="E415" s="309">
        <v>1861</v>
      </c>
      <c r="F415" s="309">
        <v>3788</v>
      </c>
      <c r="G415" s="309">
        <v>4505</v>
      </c>
      <c r="H415" s="309">
        <v>1435</v>
      </c>
      <c r="I415" s="309">
        <v>3070</v>
      </c>
      <c r="J415" s="309">
        <v>4541</v>
      </c>
      <c r="K415" s="309">
        <v>1578</v>
      </c>
      <c r="L415" s="309">
        <v>2963</v>
      </c>
      <c r="M415" s="309">
        <v>4617</v>
      </c>
      <c r="N415" s="309">
        <v>1760</v>
      </c>
      <c r="O415" s="309">
        <v>2857</v>
      </c>
      <c r="P415" s="302">
        <v>3786</v>
      </c>
      <c r="Q415" s="302">
        <v>1535</v>
      </c>
      <c r="R415" s="302">
        <v>2251</v>
      </c>
      <c r="S415" s="292">
        <v>3478</v>
      </c>
      <c r="T415" s="292">
        <v>1545</v>
      </c>
      <c r="U415" s="292">
        <v>1933</v>
      </c>
      <c r="V415" s="302">
        <v>3594</v>
      </c>
      <c r="W415" s="302">
        <v>1539</v>
      </c>
      <c r="X415" s="302">
        <v>2055</v>
      </c>
      <c r="Z415" s="302" t="s">
        <v>49</v>
      </c>
    </row>
    <row r="416" spans="1:26" x14ac:dyDescent="0.2">
      <c r="A416" s="299" t="s">
        <v>1258</v>
      </c>
      <c r="B416" s="305" t="s">
        <v>49</v>
      </c>
      <c r="C416" s="309" t="s">
        <v>90</v>
      </c>
      <c r="D416" s="309">
        <v>3160</v>
      </c>
      <c r="E416" s="309">
        <v>946</v>
      </c>
      <c r="F416" s="309">
        <v>2214</v>
      </c>
      <c r="G416" s="309">
        <v>2885</v>
      </c>
      <c r="H416" s="309">
        <v>765</v>
      </c>
      <c r="I416" s="309">
        <v>2120</v>
      </c>
      <c r="J416" s="309">
        <v>2614</v>
      </c>
      <c r="K416" s="309">
        <v>709</v>
      </c>
      <c r="L416" s="309">
        <v>1905</v>
      </c>
      <c r="M416" s="309">
        <v>2998</v>
      </c>
      <c r="N416" s="309">
        <v>960</v>
      </c>
      <c r="O416" s="309">
        <v>2038</v>
      </c>
      <c r="P416" s="302">
        <v>2278</v>
      </c>
      <c r="Q416" s="302">
        <v>956</v>
      </c>
      <c r="R416" s="302">
        <v>1322</v>
      </c>
      <c r="S416" s="292">
        <v>2542</v>
      </c>
      <c r="T416" s="292">
        <v>1079</v>
      </c>
      <c r="U416" s="292">
        <v>1463</v>
      </c>
      <c r="V416" s="302">
        <v>2554</v>
      </c>
      <c r="W416" s="302">
        <v>1083</v>
      </c>
      <c r="X416" s="302">
        <v>1471</v>
      </c>
      <c r="Z416" s="302" t="s">
        <v>49</v>
      </c>
    </row>
    <row r="417" spans="1:26" x14ac:dyDescent="0.2">
      <c r="A417" s="299" t="s">
        <v>1259</v>
      </c>
      <c r="B417" s="305" t="s">
        <v>49</v>
      </c>
      <c r="C417" s="309" t="s">
        <v>91</v>
      </c>
      <c r="D417" s="309">
        <v>1592</v>
      </c>
      <c r="E417" s="309">
        <v>412</v>
      </c>
      <c r="F417" s="309">
        <v>1180</v>
      </c>
      <c r="G417" s="309">
        <v>1800</v>
      </c>
      <c r="H417" s="309">
        <v>380</v>
      </c>
      <c r="I417" s="309">
        <v>1415</v>
      </c>
      <c r="J417" s="309">
        <v>1551</v>
      </c>
      <c r="K417" s="309">
        <v>273</v>
      </c>
      <c r="L417" s="309">
        <v>1278</v>
      </c>
      <c r="M417" s="309">
        <v>2018</v>
      </c>
      <c r="N417" s="309">
        <v>516</v>
      </c>
      <c r="O417" s="309">
        <v>1502</v>
      </c>
      <c r="P417" s="302">
        <v>1832</v>
      </c>
      <c r="Q417" s="302">
        <v>501</v>
      </c>
      <c r="R417" s="302">
        <v>1331</v>
      </c>
      <c r="S417" s="292">
        <v>2131</v>
      </c>
      <c r="T417" s="302">
        <v>759</v>
      </c>
      <c r="U417" s="302">
        <v>1372</v>
      </c>
      <c r="V417" s="302">
        <v>2346</v>
      </c>
      <c r="W417" s="302">
        <v>841</v>
      </c>
      <c r="X417" s="302">
        <v>1505</v>
      </c>
      <c r="Z417" s="302" t="s">
        <v>49</v>
      </c>
    </row>
    <row r="418" spans="1:26" x14ac:dyDescent="0.2">
      <c r="A418" s="299" t="s">
        <v>1260</v>
      </c>
      <c r="B418" s="305" t="s">
        <v>49</v>
      </c>
      <c r="C418" s="309" t="s">
        <v>92</v>
      </c>
      <c r="D418" s="309">
        <v>133136</v>
      </c>
      <c r="E418" s="309">
        <v>63012</v>
      </c>
      <c r="F418" s="309">
        <v>70124</v>
      </c>
      <c r="G418" s="309">
        <v>108625</v>
      </c>
      <c r="H418" s="309">
        <v>51545</v>
      </c>
      <c r="I418" s="309">
        <v>57080</v>
      </c>
      <c r="J418" s="309">
        <v>94646</v>
      </c>
      <c r="K418" s="309">
        <v>44676</v>
      </c>
      <c r="L418" s="309">
        <v>49970</v>
      </c>
      <c r="M418" s="309">
        <v>111420</v>
      </c>
      <c r="N418" s="309">
        <v>51933</v>
      </c>
      <c r="O418" s="309">
        <v>59487</v>
      </c>
      <c r="P418" s="302">
        <v>130607</v>
      </c>
      <c r="Q418" s="302">
        <v>62397</v>
      </c>
      <c r="R418" s="302">
        <v>68210</v>
      </c>
      <c r="S418" s="292" t="s">
        <v>604</v>
      </c>
      <c r="T418" s="292" t="s">
        <v>604</v>
      </c>
      <c r="U418" s="292" t="s">
        <v>604</v>
      </c>
      <c r="V418" s="292" t="s">
        <v>604</v>
      </c>
      <c r="W418" s="292" t="s">
        <v>604</v>
      </c>
      <c r="X418" s="292" t="s">
        <v>604</v>
      </c>
      <c r="Z418" s="302" t="s">
        <v>49</v>
      </c>
    </row>
    <row r="419" spans="1:26" x14ac:dyDescent="0.2">
      <c r="A419" s="299" t="s">
        <v>1261</v>
      </c>
      <c r="B419" s="305" t="s">
        <v>49</v>
      </c>
      <c r="C419" s="312" t="s">
        <v>93</v>
      </c>
      <c r="D419" s="312">
        <v>75648</v>
      </c>
      <c r="E419" s="312">
        <v>33616</v>
      </c>
      <c r="F419" s="312">
        <v>42032</v>
      </c>
      <c r="G419" s="312">
        <v>64125</v>
      </c>
      <c r="H419" s="312">
        <v>28795</v>
      </c>
      <c r="I419" s="312">
        <v>35345</v>
      </c>
      <c r="J419" s="312">
        <v>65368</v>
      </c>
      <c r="K419" s="312">
        <v>29745</v>
      </c>
      <c r="L419" s="312">
        <v>35623</v>
      </c>
      <c r="M419" s="312">
        <v>80011</v>
      </c>
      <c r="N419" s="312">
        <v>36089</v>
      </c>
      <c r="O419" s="312">
        <v>43922</v>
      </c>
      <c r="P419" s="302">
        <v>98369</v>
      </c>
      <c r="Q419" s="302">
        <v>46024</v>
      </c>
      <c r="R419" s="302">
        <v>52345</v>
      </c>
      <c r="S419" s="292">
        <v>123173</v>
      </c>
      <c r="T419" s="292">
        <v>59666</v>
      </c>
      <c r="U419" s="292">
        <v>63507</v>
      </c>
      <c r="V419" s="302">
        <v>132146</v>
      </c>
      <c r="W419" s="302">
        <v>60720</v>
      </c>
      <c r="X419" s="302">
        <v>71426</v>
      </c>
      <c r="Z419" s="302" t="s">
        <v>49</v>
      </c>
    </row>
    <row r="420" spans="1:26" x14ac:dyDescent="0.2">
      <c r="A420" s="299" t="s">
        <v>1262</v>
      </c>
      <c r="B420" s="305" t="s">
        <v>49</v>
      </c>
      <c r="C420" s="169" t="s">
        <v>94</v>
      </c>
      <c r="D420" s="309">
        <v>128096</v>
      </c>
      <c r="E420" s="309">
        <v>64259</v>
      </c>
      <c r="F420" s="309">
        <v>63837</v>
      </c>
      <c r="G420" s="309">
        <v>93250</v>
      </c>
      <c r="H420" s="309">
        <v>46700</v>
      </c>
      <c r="I420" s="309">
        <v>46550</v>
      </c>
      <c r="J420" s="309">
        <v>62876</v>
      </c>
      <c r="K420" s="309">
        <v>31217</v>
      </c>
      <c r="L420" s="309">
        <v>31659</v>
      </c>
      <c r="M420" s="309">
        <v>53266</v>
      </c>
      <c r="N420" s="309">
        <v>26061</v>
      </c>
      <c r="O420" s="309">
        <v>27205</v>
      </c>
      <c r="P420" s="302">
        <v>45191</v>
      </c>
      <c r="Q420" s="302">
        <v>21832</v>
      </c>
      <c r="R420" s="302">
        <v>23359</v>
      </c>
      <c r="S420" s="292">
        <v>50127</v>
      </c>
      <c r="T420" s="292">
        <v>25025</v>
      </c>
      <c r="U420" s="292">
        <v>25102</v>
      </c>
      <c r="V420" s="302">
        <v>51480</v>
      </c>
      <c r="W420" s="302">
        <v>25836</v>
      </c>
      <c r="X420" s="302">
        <v>25644</v>
      </c>
      <c r="Z420" s="302" t="s">
        <v>49</v>
      </c>
    </row>
    <row r="421" spans="1:26" x14ac:dyDescent="0.2">
      <c r="A421" s="299" t="s">
        <v>1263</v>
      </c>
      <c r="B421" s="305" t="s">
        <v>50</v>
      </c>
      <c r="C421" s="309" t="s">
        <v>73</v>
      </c>
      <c r="D421" s="309">
        <v>218528</v>
      </c>
      <c r="E421" s="309">
        <v>96490</v>
      </c>
      <c r="F421" s="309">
        <v>122038</v>
      </c>
      <c r="G421" s="309">
        <v>188225</v>
      </c>
      <c r="H421" s="309">
        <v>85490</v>
      </c>
      <c r="I421" s="309">
        <v>102740</v>
      </c>
      <c r="J421" s="309">
        <v>125892</v>
      </c>
      <c r="K421" s="309">
        <v>57677</v>
      </c>
      <c r="L421" s="309">
        <v>68215</v>
      </c>
      <c r="M421" s="309">
        <v>138394</v>
      </c>
      <c r="N421" s="309">
        <v>65014</v>
      </c>
      <c r="O421" s="309">
        <v>73380</v>
      </c>
      <c r="P421" s="302">
        <v>158921</v>
      </c>
      <c r="Q421" s="302">
        <v>75957</v>
      </c>
      <c r="R421" s="302">
        <v>82964</v>
      </c>
      <c r="S421" s="292">
        <v>158649</v>
      </c>
      <c r="T421" s="292">
        <v>78194</v>
      </c>
      <c r="U421" s="292">
        <v>80455</v>
      </c>
      <c r="V421" s="302">
        <v>143376</v>
      </c>
      <c r="W421" s="302">
        <v>67064</v>
      </c>
      <c r="X421" s="302">
        <v>76314</v>
      </c>
      <c r="Z421" s="302" t="s">
        <v>50</v>
      </c>
    </row>
    <row r="422" spans="1:26" x14ac:dyDescent="0.2">
      <c r="A422" s="299" t="s">
        <v>1264</v>
      </c>
      <c r="B422" s="305" t="s">
        <v>50</v>
      </c>
      <c r="C422" s="309" t="s">
        <v>74</v>
      </c>
      <c r="D422" s="309">
        <v>12780</v>
      </c>
      <c r="E422" s="309">
        <v>6473</v>
      </c>
      <c r="F422" s="309">
        <v>6307</v>
      </c>
      <c r="G422" s="309">
        <v>8410</v>
      </c>
      <c r="H422" s="309">
        <v>4310</v>
      </c>
      <c r="I422" s="309">
        <v>4100</v>
      </c>
      <c r="J422" s="309">
        <v>5410</v>
      </c>
      <c r="K422" s="309">
        <v>2692</v>
      </c>
      <c r="L422" s="309">
        <v>2718</v>
      </c>
      <c r="M422" s="309">
        <v>7230</v>
      </c>
      <c r="N422" s="309">
        <v>3687</v>
      </c>
      <c r="O422" s="309">
        <v>3543</v>
      </c>
      <c r="P422" s="302">
        <v>9954</v>
      </c>
      <c r="Q422" s="302">
        <v>5104</v>
      </c>
      <c r="R422" s="302">
        <v>4850</v>
      </c>
      <c r="S422" s="292">
        <v>9189</v>
      </c>
      <c r="T422" s="292">
        <v>4749</v>
      </c>
      <c r="U422" s="292">
        <v>4440</v>
      </c>
      <c r="V422" s="302">
        <v>6171</v>
      </c>
      <c r="W422" s="302">
        <v>3162</v>
      </c>
      <c r="X422" s="302">
        <v>3011</v>
      </c>
      <c r="Z422" s="302" t="s">
        <v>50</v>
      </c>
    </row>
    <row r="423" spans="1:26" x14ac:dyDescent="0.2">
      <c r="A423" s="299" t="s">
        <v>1265</v>
      </c>
      <c r="B423" s="305" t="s">
        <v>50</v>
      </c>
      <c r="C423" s="310" t="s">
        <v>75</v>
      </c>
      <c r="D423" s="309">
        <v>9281</v>
      </c>
      <c r="E423" s="309">
        <v>4634</v>
      </c>
      <c r="F423" s="309">
        <v>4647</v>
      </c>
      <c r="G423" s="309">
        <v>8030</v>
      </c>
      <c r="H423" s="309">
        <v>4100</v>
      </c>
      <c r="I423" s="309">
        <v>3930</v>
      </c>
      <c r="J423" s="309">
        <v>4875</v>
      </c>
      <c r="K423" s="309">
        <v>2405</v>
      </c>
      <c r="L423" s="309">
        <v>2470</v>
      </c>
      <c r="M423" s="309">
        <v>5960</v>
      </c>
      <c r="N423" s="309">
        <v>2980</v>
      </c>
      <c r="O423" s="309">
        <v>2980</v>
      </c>
      <c r="P423" s="302">
        <v>7644</v>
      </c>
      <c r="Q423" s="302">
        <v>4075</v>
      </c>
      <c r="R423" s="302">
        <v>3569</v>
      </c>
      <c r="S423" s="292">
        <v>7614</v>
      </c>
      <c r="T423" s="292">
        <v>3973</v>
      </c>
      <c r="U423" s="292">
        <v>3641</v>
      </c>
      <c r="V423" s="302">
        <v>6364</v>
      </c>
      <c r="W423" s="302">
        <v>3256</v>
      </c>
      <c r="X423" s="302">
        <v>3108</v>
      </c>
      <c r="Z423" s="302" t="s">
        <v>50</v>
      </c>
    </row>
    <row r="424" spans="1:26" x14ac:dyDescent="0.2">
      <c r="A424" s="299" t="s">
        <v>1266</v>
      </c>
      <c r="B424" s="305" t="s">
        <v>50</v>
      </c>
      <c r="C424" s="310" t="s">
        <v>76</v>
      </c>
      <c r="D424" s="309">
        <v>9468</v>
      </c>
      <c r="E424" s="309">
        <v>4819</v>
      </c>
      <c r="F424" s="309">
        <v>4649</v>
      </c>
      <c r="G424" s="309">
        <v>7110</v>
      </c>
      <c r="H424" s="309">
        <v>3580</v>
      </c>
      <c r="I424" s="309">
        <v>3530</v>
      </c>
      <c r="J424" s="309">
        <v>5287</v>
      </c>
      <c r="K424" s="309">
        <v>2628</v>
      </c>
      <c r="L424" s="309">
        <v>2659</v>
      </c>
      <c r="M424" s="309">
        <v>5542</v>
      </c>
      <c r="N424" s="309">
        <v>2762</v>
      </c>
      <c r="O424" s="309">
        <v>2780</v>
      </c>
      <c r="P424" s="302">
        <v>6092</v>
      </c>
      <c r="Q424" s="302">
        <v>3035</v>
      </c>
      <c r="R424" s="302">
        <v>3057</v>
      </c>
      <c r="S424" s="292">
        <v>6442</v>
      </c>
      <c r="T424" s="292">
        <v>3244</v>
      </c>
      <c r="U424" s="292">
        <v>3198</v>
      </c>
      <c r="V424" s="302">
        <v>6484</v>
      </c>
      <c r="W424" s="302">
        <v>3292</v>
      </c>
      <c r="X424" s="302">
        <v>3192</v>
      </c>
      <c r="Z424" s="302" t="s">
        <v>50</v>
      </c>
    </row>
    <row r="425" spans="1:26" x14ac:dyDescent="0.2">
      <c r="A425" s="299" t="s">
        <v>1267</v>
      </c>
      <c r="B425" s="305" t="s">
        <v>50</v>
      </c>
      <c r="C425" s="309" t="s">
        <v>77</v>
      </c>
      <c r="D425" s="309">
        <v>13982</v>
      </c>
      <c r="E425" s="309">
        <v>5870</v>
      </c>
      <c r="F425" s="309">
        <v>8112</v>
      </c>
      <c r="G425" s="309">
        <v>11840</v>
      </c>
      <c r="H425" s="309">
        <v>4975</v>
      </c>
      <c r="I425" s="309">
        <v>6865</v>
      </c>
      <c r="J425" s="309">
        <v>8318</v>
      </c>
      <c r="K425" s="309">
        <v>3872</v>
      </c>
      <c r="L425" s="309">
        <v>4446</v>
      </c>
      <c r="M425" s="309">
        <v>6438</v>
      </c>
      <c r="N425" s="309">
        <v>3081</v>
      </c>
      <c r="O425" s="309">
        <v>3357</v>
      </c>
      <c r="P425" s="302">
        <v>6398</v>
      </c>
      <c r="Q425" s="302">
        <v>3167</v>
      </c>
      <c r="R425" s="302">
        <v>3231</v>
      </c>
      <c r="S425" s="292">
        <v>6475</v>
      </c>
      <c r="T425" s="292">
        <v>3296</v>
      </c>
      <c r="U425" s="292">
        <v>3179</v>
      </c>
      <c r="V425" s="302">
        <v>6707</v>
      </c>
      <c r="W425" s="302">
        <v>3390</v>
      </c>
      <c r="X425" s="302">
        <v>3317</v>
      </c>
      <c r="Z425" s="302" t="s">
        <v>50</v>
      </c>
    </row>
    <row r="426" spans="1:26" x14ac:dyDescent="0.2">
      <c r="A426" s="299" t="s">
        <v>1268</v>
      </c>
      <c r="B426" s="305" t="s">
        <v>50</v>
      </c>
      <c r="C426" s="309" t="s">
        <v>78</v>
      </c>
      <c r="D426" s="309">
        <v>26647</v>
      </c>
      <c r="E426" s="309">
        <v>10870</v>
      </c>
      <c r="F426" s="309">
        <v>15777</v>
      </c>
      <c r="G426" s="309">
        <v>32530</v>
      </c>
      <c r="H426" s="309">
        <v>13785</v>
      </c>
      <c r="I426" s="309">
        <v>18745</v>
      </c>
      <c r="J426" s="309">
        <v>15949</v>
      </c>
      <c r="K426" s="309">
        <v>6731</v>
      </c>
      <c r="L426" s="309">
        <v>9218</v>
      </c>
      <c r="M426" s="309">
        <v>14122</v>
      </c>
      <c r="N426" s="309">
        <v>6125</v>
      </c>
      <c r="O426" s="309">
        <v>7997</v>
      </c>
      <c r="P426" s="302">
        <v>11662</v>
      </c>
      <c r="Q426" s="302">
        <v>5222</v>
      </c>
      <c r="R426" s="302">
        <v>6440</v>
      </c>
      <c r="S426" s="292">
        <v>11322</v>
      </c>
      <c r="T426" s="292">
        <v>5553</v>
      </c>
      <c r="U426" s="292">
        <v>5769</v>
      </c>
      <c r="V426" s="302">
        <v>12202</v>
      </c>
      <c r="W426" s="302">
        <v>5850</v>
      </c>
      <c r="X426" s="302">
        <v>6352</v>
      </c>
      <c r="Z426" s="302" t="s">
        <v>50</v>
      </c>
    </row>
    <row r="427" spans="1:26" x14ac:dyDescent="0.2">
      <c r="A427" s="299" t="s">
        <v>1269</v>
      </c>
      <c r="B427" s="305" t="s">
        <v>50</v>
      </c>
      <c r="C427" s="309" t="s">
        <v>79</v>
      </c>
      <c r="D427" s="309">
        <v>22240</v>
      </c>
      <c r="E427" s="309">
        <v>11141</v>
      </c>
      <c r="F427" s="309">
        <v>11099</v>
      </c>
      <c r="G427" s="309">
        <v>23240</v>
      </c>
      <c r="H427" s="309">
        <v>11330</v>
      </c>
      <c r="I427" s="309">
        <v>11905</v>
      </c>
      <c r="J427" s="309">
        <v>14051</v>
      </c>
      <c r="K427" s="309">
        <v>6631</v>
      </c>
      <c r="L427" s="309">
        <v>7420</v>
      </c>
      <c r="M427" s="309">
        <v>17109</v>
      </c>
      <c r="N427" s="309">
        <v>8054</v>
      </c>
      <c r="O427" s="309">
        <v>9055</v>
      </c>
      <c r="P427" s="302">
        <v>17388</v>
      </c>
      <c r="Q427" s="302">
        <v>7890</v>
      </c>
      <c r="R427" s="302">
        <v>9498</v>
      </c>
      <c r="S427" s="292">
        <v>16602</v>
      </c>
      <c r="T427" s="292">
        <v>8278</v>
      </c>
      <c r="U427" s="292">
        <v>8324</v>
      </c>
      <c r="V427" s="302">
        <v>13065</v>
      </c>
      <c r="W427" s="302">
        <v>5965</v>
      </c>
      <c r="X427" s="302">
        <v>7099</v>
      </c>
      <c r="Z427" s="302" t="s">
        <v>50</v>
      </c>
    </row>
    <row r="428" spans="1:26" x14ac:dyDescent="0.2">
      <c r="A428" s="299" t="s">
        <v>1270</v>
      </c>
      <c r="B428" s="305" t="s">
        <v>50</v>
      </c>
      <c r="C428" s="309" t="s">
        <v>80</v>
      </c>
      <c r="D428" s="309">
        <v>17106</v>
      </c>
      <c r="E428" s="309">
        <v>8701</v>
      </c>
      <c r="F428" s="309">
        <v>8405</v>
      </c>
      <c r="G428" s="309">
        <v>14260</v>
      </c>
      <c r="H428" s="309">
        <v>7485</v>
      </c>
      <c r="I428" s="309">
        <v>6775</v>
      </c>
      <c r="J428" s="309">
        <v>12285</v>
      </c>
      <c r="K428" s="309">
        <v>5988</v>
      </c>
      <c r="L428" s="309">
        <v>6297</v>
      </c>
      <c r="M428" s="309">
        <v>13240</v>
      </c>
      <c r="N428" s="309">
        <v>6507</v>
      </c>
      <c r="O428" s="309">
        <v>6733</v>
      </c>
      <c r="P428" s="302">
        <v>17817</v>
      </c>
      <c r="Q428" s="302">
        <v>8648</v>
      </c>
      <c r="R428" s="302">
        <v>9169</v>
      </c>
      <c r="S428" s="292">
        <v>18345</v>
      </c>
      <c r="T428" s="292">
        <v>9429</v>
      </c>
      <c r="U428" s="292">
        <v>8916</v>
      </c>
      <c r="V428" s="302">
        <v>12077</v>
      </c>
      <c r="W428" s="302">
        <v>5502</v>
      </c>
      <c r="X428" s="302">
        <v>6575</v>
      </c>
      <c r="Z428" s="302" t="s">
        <v>50</v>
      </c>
    </row>
    <row r="429" spans="1:26" x14ac:dyDescent="0.2">
      <c r="A429" s="299" t="s">
        <v>1271</v>
      </c>
      <c r="B429" s="305" t="s">
        <v>50</v>
      </c>
      <c r="C429" s="309" t="s">
        <v>81</v>
      </c>
      <c r="D429" s="309">
        <v>15215</v>
      </c>
      <c r="E429" s="309">
        <v>7291</v>
      </c>
      <c r="F429" s="309">
        <v>7924</v>
      </c>
      <c r="G429" s="309">
        <v>10745</v>
      </c>
      <c r="H429" s="309">
        <v>5605</v>
      </c>
      <c r="I429" s="309">
        <v>5140</v>
      </c>
      <c r="J429" s="309">
        <v>8933</v>
      </c>
      <c r="K429" s="309">
        <v>4508</v>
      </c>
      <c r="L429" s="309">
        <v>4425</v>
      </c>
      <c r="M429" s="309">
        <v>10309</v>
      </c>
      <c r="N429" s="309">
        <v>4956</v>
      </c>
      <c r="O429" s="309">
        <v>5353</v>
      </c>
      <c r="P429" s="302">
        <v>14952</v>
      </c>
      <c r="Q429" s="302">
        <v>7565</v>
      </c>
      <c r="R429" s="302">
        <v>7387</v>
      </c>
      <c r="S429" s="292">
        <v>14400</v>
      </c>
      <c r="T429" s="292">
        <v>7110</v>
      </c>
      <c r="U429" s="292">
        <v>7290</v>
      </c>
      <c r="V429" s="302">
        <v>10568</v>
      </c>
      <c r="W429" s="302">
        <v>4794</v>
      </c>
      <c r="X429" s="302">
        <v>5774</v>
      </c>
      <c r="Z429" s="302" t="s">
        <v>50</v>
      </c>
    </row>
    <row r="430" spans="1:26" x14ac:dyDescent="0.2">
      <c r="A430" s="299" t="s">
        <v>1272</v>
      </c>
      <c r="B430" s="305" t="s">
        <v>50</v>
      </c>
      <c r="C430" s="309" t="s">
        <v>82</v>
      </c>
      <c r="D430" s="309">
        <v>13575</v>
      </c>
      <c r="E430" s="309">
        <v>6299</v>
      </c>
      <c r="F430" s="309">
        <v>7276</v>
      </c>
      <c r="G430" s="309">
        <v>10180</v>
      </c>
      <c r="H430" s="309">
        <v>5130</v>
      </c>
      <c r="I430" s="309">
        <v>5055</v>
      </c>
      <c r="J430" s="309">
        <v>7439</v>
      </c>
      <c r="K430" s="309">
        <v>3722</v>
      </c>
      <c r="L430" s="309">
        <v>3717</v>
      </c>
      <c r="M430" s="309">
        <v>10579</v>
      </c>
      <c r="N430" s="309">
        <v>5153</v>
      </c>
      <c r="O430" s="309">
        <v>5426</v>
      </c>
      <c r="P430" s="302">
        <v>11737</v>
      </c>
      <c r="Q430" s="302">
        <v>5989</v>
      </c>
      <c r="R430" s="302">
        <v>5748</v>
      </c>
      <c r="S430" s="292">
        <v>12432</v>
      </c>
      <c r="T430" s="292">
        <v>6325</v>
      </c>
      <c r="U430" s="292">
        <v>6107</v>
      </c>
      <c r="V430" s="302">
        <v>9588</v>
      </c>
      <c r="W430" s="302">
        <v>4480</v>
      </c>
      <c r="X430" s="302">
        <v>5108</v>
      </c>
      <c r="Z430" s="302" t="s">
        <v>50</v>
      </c>
    </row>
    <row r="431" spans="1:26" x14ac:dyDescent="0.2">
      <c r="A431" s="299" t="s">
        <v>1273</v>
      </c>
      <c r="B431" s="305" t="s">
        <v>50</v>
      </c>
      <c r="C431" s="309" t="s">
        <v>83</v>
      </c>
      <c r="D431" s="309">
        <v>14564</v>
      </c>
      <c r="E431" s="309">
        <v>6512</v>
      </c>
      <c r="F431" s="309">
        <v>8052</v>
      </c>
      <c r="G431" s="309">
        <v>10060</v>
      </c>
      <c r="H431" s="309">
        <v>4730</v>
      </c>
      <c r="I431" s="309">
        <v>5330</v>
      </c>
      <c r="J431" s="309">
        <v>6606</v>
      </c>
      <c r="K431" s="309">
        <v>3333</v>
      </c>
      <c r="L431" s="309">
        <v>3273</v>
      </c>
      <c r="M431" s="309">
        <v>9212</v>
      </c>
      <c r="N431" s="309">
        <v>4522</v>
      </c>
      <c r="O431" s="309">
        <v>4690</v>
      </c>
      <c r="P431" s="302">
        <v>9378</v>
      </c>
      <c r="Q431" s="302">
        <v>4451</v>
      </c>
      <c r="R431" s="302">
        <v>4927</v>
      </c>
      <c r="S431" s="292">
        <v>11376</v>
      </c>
      <c r="T431" s="292">
        <v>5477</v>
      </c>
      <c r="U431" s="292">
        <v>5899</v>
      </c>
      <c r="V431" s="302">
        <v>10199</v>
      </c>
      <c r="W431" s="302">
        <v>4765</v>
      </c>
      <c r="X431" s="302">
        <v>5434</v>
      </c>
      <c r="Z431" s="302" t="s">
        <v>50</v>
      </c>
    </row>
    <row r="432" spans="1:26" x14ac:dyDescent="0.2">
      <c r="A432" s="299" t="s">
        <v>1274</v>
      </c>
      <c r="B432" s="305" t="s">
        <v>50</v>
      </c>
      <c r="C432" s="309" t="s">
        <v>84</v>
      </c>
      <c r="D432" s="309">
        <v>14551</v>
      </c>
      <c r="E432" s="309">
        <v>6380</v>
      </c>
      <c r="F432" s="309">
        <v>8171</v>
      </c>
      <c r="G432" s="309">
        <v>9885</v>
      </c>
      <c r="H432" s="309">
        <v>4520</v>
      </c>
      <c r="I432" s="309">
        <v>5365</v>
      </c>
      <c r="J432" s="309">
        <v>6559</v>
      </c>
      <c r="K432" s="309">
        <v>3154</v>
      </c>
      <c r="L432" s="309">
        <v>3405</v>
      </c>
      <c r="M432" s="309">
        <v>8012</v>
      </c>
      <c r="N432" s="309">
        <v>3955</v>
      </c>
      <c r="O432" s="309">
        <v>4057</v>
      </c>
      <c r="P432" s="302">
        <v>10798</v>
      </c>
      <c r="Q432" s="302">
        <v>5172</v>
      </c>
      <c r="R432" s="302">
        <v>5626</v>
      </c>
      <c r="S432" s="292">
        <v>9475</v>
      </c>
      <c r="T432" s="292">
        <v>4711</v>
      </c>
      <c r="U432" s="292">
        <v>4764</v>
      </c>
      <c r="V432" s="302">
        <v>11082</v>
      </c>
      <c r="W432" s="302">
        <v>5042</v>
      </c>
      <c r="X432" s="302">
        <v>6040</v>
      </c>
      <c r="Z432" s="302" t="s">
        <v>50</v>
      </c>
    </row>
    <row r="433" spans="1:26" x14ac:dyDescent="0.2">
      <c r="A433" s="299" t="s">
        <v>1275</v>
      </c>
      <c r="B433" s="305" t="s">
        <v>50</v>
      </c>
      <c r="C433" s="309" t="s">
        <v>85</v>
      </c>
      <c r="D433" s="309">
        <v>13096</v>
      </c>
      <c r="E433" s="309">
        <v>5470</v>
      </c>
      <c r="F433" s="309">
        <v>7626</v>
      </c>
      <c r="G433" s="309">
        <v>10275</v>
      </c>
      <c r="H433" s="309">
        <v>4645</v>
      </c>
      <c r="I433" s="309">
        <v>5630</v>
      </c>
      <c r="J433" s="309">
        <v>6408</v>
      </c>
      <c r="K433" s="309">
        <v>3032</v>
      </c>
      <c r="L433" s="309">
        <v>3376</v>
      </c>
      <c r="M433" s="309">
        <v>6457</v>
      </c>
      <c r="N433" s="309">
        <v>3319</v>
      </c>
      <c r="O433" s="309">
        <v>3138</v>
      </c>
      <c r="P433" s="302">
        <v>8660</v>
      </c>
      <c r="Q433" s="302">
        <v>3990</v>
      </c>
      <c r="R433" s="302">
        <v>4670</v>
      </c>
      <c r="S433" s="292">
        <v>7686</v>
      </c>
      <c r="T433" s="292">
        <v>3633</v>
      </c>
      <c r="U433" s="292">
        <v>4053</v>
      </c>
      <c r="V433" s="302">
        <v>10440</v>
      </c>
      <c r="W433" s="302">
        <v>4820</v>
      </c>
      <c r="X433" s="302">
        <v>5620</v>
      </c>
      <c r="Z433" s="302" t="s">
        <v>50</v>
      </c>
    </row>
    <row r="434" spans="1:26" x14ac:dyDescent="0.2">
      <c r="A434" s="299" t="s">
        <v>1276</v>
      </c>
      <c r="B434" s="305" t="s">
        <v>50</v>
      </c>
      <c r="C434" s="309" t="s">
        <v>86</v>
      </c>
      <c r="D434" s="309">
        <v>11038</v>
      </c>
      <c r="E434" s="309">
        <v>4361</v>
      </c>
      <c r="F434" s="309">
        <v>6677</v>
      </c>
      <c r="G434" s="309">
        <v>9675</v>
      </c>
      <c r="H434" s="309">
        <v>4235</v>
      </c>
      <c r="I434" s="309">
        <v>5440</v>
      </c>
      <c r="J434" s="309">
        <v>5894</v>
      </c>
      <c r="K434" s="309">
        <v>2580</v>
      </c>
      <c r="L434" s="309">
        <v>3314</v>
      </c>
      <c r="M434" s="309">
        <v>5959</v>
      </c>
      <c r="N434" s="309">
        <v>2844</v>
      </c>
      <c r="O434" s="309">
        <v>3115</v>
      </c>
      <c r="P434" s="302">
        <v>7025</v>
      </c>
      <c r="Q434" s="302">
        <v>3337</v>
      </c>
      <c r="R434" s="302">
        <v>3688</v>
      </c>
      <c r="S434" s="292">
        <v>8176</v>
      </c>
      <c r="T434" s="292">
        <v>3717</v>
      </c>
      <c r="U434" s="292">
        <v>4459</v>
      </c>
      <c r="V434" s="302">
        <v>7828</v>
      </c>
      <c r="W434" s="302">
        <v>3665</v>
      </c>
      <c r="X434" s="302">
        <v>4165</v>
      </c>
      <c r="Z434" s="302" t="s">
        <v>50</v>
      </c>
    </row>
    <row r="435" spans="1:26" x14ac:dyDescent="0.2">
      <c r="A435" s="299" t="s">
        <v>1277</v>
      </c>
      <c r="B435" s="305" t="s">
        <v>50</v>
      </c>
      <c r="C435" s="309" t="s">
        <v>87</v>
      </c>
      <c r="D435" s="309">
        <v>8462</v>
      </c>
      <c r="E435" s="309">
        <v>2899</v>
      </c>
      <c r="F435" s="309">
        <v>5563</v>
      </c>
      <c r="G435" s="309">
        <v>7735</v>
      </c>
      <c r="H435" s="309">
        <v>3040</v>
      </c>
      <c r="I435" s="309">
        <v>4700</v>
      </c>
      <c r="J435" s="309">
        <v>5599</v>
      </c>
      <c r="K435" s="309">
        <v>2445</v>
      </c>
      <c r="L435" s="309">
        <v>3154</v>
      </c>
      <c r="M435" s="309">
        <v>5247</v>
      </c>
      <c r="N435" s="309">
        <v>2416</v>
      </c>
      <c r="O435" s="309">
        <v>2831</v>
      </c>
      <c r="P435" s="302">
        <v>5235</v>
      </c>
      <c r="Q435" s="302">
        <v>2470</v>
      </c>
      <c r="R435" s="302">
        <v>2765</v>
      </c>
      <c r="S435" s="292">
        <v>6271</v>
      </c>
      <c r="T435" s="292">
        <v>2855</v>
      </c>
      <c r="U435" s="292">
        <v>3416</v>
      </c>
      <c r="V435" s="302">
        <v>5854</v>
      </c>
      <c r="W435" s="302">
        <v>2632</v>
      </c>
      <c r="X435" s="302">
        <v>3222</v>
      </c>
      <c r="Z435" s="302" t="s">
        <v>50</v>
      </c>
    </row>
    <row r="436" spans="1:26" x14ac:dyDescent="0.2">
      <c r="A436" s="299" t="s">
        <v>1278</v>
      </c>
      <c r="B436" s="305" t="s">
        <v>50</v>
      </c>
      <c r="C436" s="309" t="s">
        <v>88</v>
      </c>
      <c r="D436" s="309">
        <v>6727</v>
      </c>
      <c r="E436" s="309">
        <v>2199</v>
      </c>
      <c r="F436" s="309">
        <v>4528</v>
      </c>
      <c r="G436" s="309">
        <v>5720</v>
      </c>
      <c r="H436" s="309">
        <v>1895</v>
      </c>
      <c r="I436" s="309">
        <v>3825</v>
      </c>
      <c r="J436" s="309">
        <v>4830</v>
      </c>
      <c r="K436" s="309">
        <v>1885</v>
      </c>
      <c r="L436" s="309">
        <v>2945</v>
      </c>
      <c r="M436" s="309">
        <v>4426</v>
      </c>
      <c r="N436" s="309">
        <v>1808</v>
      </c>
      <c r="O436" s="309">
        <v>2618</v>
      </c>
      <c r="P436" s="302">
        <v>4924</v>
      </c>
      <c r="Q436" s="302">
        <v>2184</v>
      </c>
      <c r="R436" s="302">
        <v>2740</v>
      </c>
      <c r="S436" s="292">
        <v>4657</v>
      </c>
      <c r="T436" s="292">
        <v>2256</v>
      </c>
      <c r="U436" s="292">
        <v>2401</v>
      </c>
      <c r="V436" s="302">
        <v>5470</v>
      </c>
      <c r="W436" s="302">
        <v>2500</v>
      </c>
      <c r="X436" s="302">
        <v>2970</v>
      </c>
      <c r="Z436" s="302" t="s">
        <v>50</v>
      </c>
    </row>
    <row r="437" spans="1:26" x14ac:dyDescent="0.2">
      <c r="A437" s="299" t="s">
        <v>1279</v>
      </c>
      <c r="B437" s="305" t="s">
        <v>50</v>
      </c>
      <c r="C437" s="309" t="s">
        <v>89</v>
      </c>
      <c r="D437" s="309">
        <v>5030</v>
      </c>
      <c r="E437" s="309">
        <v>1395</v>
      </c>
      <c r="F437" s="309">
        <v>3635</v>
      </c>
      <c r="G437" s="309">
        <v>3905</v>
      </c>
      <c r="H437" s="309">
        <v>1075</v>
      </c>
      <c r="I437" s="309">
        <v>2830</v>
      </c>
      <c r="J437" s="309">
        <v>3719</v>
      </c>
      <c r="K437" s="309">
        <v>1203</v>
      </c>
      <c r="L437" s="309">
        <v>2516</v>
      </c>
      <c r="M437" s="309">
        <v>3798</v>
      </c>
      <c r="N437" s="309">
        <v>1447</v>
      </c>
      <c r="O437" s="309">
        <v>2351</v>
      </c>
      <c r="P437" s="302">
        <v>3857</v>
      </c>
      <c r="Q437" s="302">
        <v>1742</v>
      </c>
      <c r="R437" s="302">
        <v>2115</v>
      </c>
      <c r="S437" s="292">
        <v>3262</v>
      </c>
      <c r="T437" s="292">
        <v>1654</v>
      </c>
      <c r="U437" s="292">
        <v>1608</v>
      </c>
      <c r="V437" s="302">
        <v>4022</v>
      </c>
      <c r="W437" s="302">
        <v>1800</v>
      </c>
      <c r="X437" s="302">
        <v>2222</v>
      </c>
      <c r="Z437" s="302" t="s">
        <v>50</v>
      </c>
    </row>
    <row r="438" spans="1:26" x14ac:dyDescent="0.2">
      <c r="A438" s="299" t="s">
        <v>1280</v>
      </c>
      <c r="B438" s="305" t="s">
        <v>50</v>
      </c>
      <c r="C438" s="309" t="s">
        <v>90</v>
      </c>
      <c r="D438" s="309">
        <v>2964</v>
      </c>
      <c r="E438" s="309">
        <v>809</v>
      </c>
      <c r="F438" s="309">
        <v>2155</v>
      </c>
      <c r="G438" s="309">
        <v>2695</v>
      </c>
      <c r="H438" s="309">
        <v>655</v>
      </c>
      <c r="I438" s="309">
        <v>2040</v>
      </c>
      <c r="J438" s="309">
        <v>2235</v>
      </c>
      <c r="K438" s="309">
        <v>580</v>
      </c>
      <c r="L438" s="309">
        <v>1655</v>
      </c>
      <c r="M438" s="309">
        <v>2743</v>
      </c>
      <c r="N438" s="309">
        <v>890</v>
      </c>
      <c r="O438" s="309">
        <v>1853</v>
      </c>
      <c r="P438" s="302">
        <v>2893</v>
      </c>
      <c r="Q438" s="302">
        <v>1121</v>
      </c>
      <c r="R438" s="302">
        <v>1772</v>
      </c>
      <c r="S438" s="292">
        <v>2458</v>
      </c>
      <c r="T438" s="292">
        <v>1066</v>
      </c>
      <c r="U438" s="292">
        <v>1392</v>
      </c>
      <c r="V438" s="302">
        <v>2794</v>
      </c>
      <c r="W438" s="302">
        <v>1232</v>
      </c>
      <c r="X438" s="302">
        <v>1561</v>
      </c>
      <c r="Z438" s="302" t="s">
        <v>50</v>
      </c>
    </row>
    <row r="439" spans="1:26" x14ac:dyDescent="0.2">
      <c r="A439" s="299" t="s">
        <v>1281</v>
      </c>
      <c r="B439" s="305" t="s">
        <v>50</v>
      </c>
      <c r="C439" s="309" t="s">
        <v>91</v>
      </c>
      <c r="D439" s="309">
        <v>1802</v>
      </c>
      <c r="E439" s="309">
        <v>367</v>
      </c>
      <c r="F439" s="309">
        <v>1435</v>
      </c>
      <c r="G439" s="309">
        <v>1930</v>
      </c>
      <c r="H439" s="309">
        <v>390</v>
      </c>
      <c r="I439" s="309">
        <v>1540</v>
      </c>
      <c r="J439" s="309">
        <v>1495</v>
      </c>
      <c r="K439" s="309">
        <v>288</v>
      </c>
      <c r="L439" s="309">
        <v>1207</v>
      </c>
      <c r="M439" s="309">
        <v>2011</v>
      </c>
      <c r="N439" s="309">
        <v>508</v>
      </c>
      <c r="O439" s="309">
        <v>1503</v>
      </c>
      <c r="P439" s="302">
        <v>2507</v>
      </c>
      <c r="Q439" s="302">
        <v>795</v>
      </c>
      <c r="R439" s="302">
        <v>1712</v>
      </c>
      <c r="S439" s="292">
        <v>2467</v>
      </c>
      <c r="T439" s="302">
        <v>868</v>
      </c>
      <c r="U439" s="302">
        <v>1599</v>
      </c>
      <c r="V439" s="302">
        <v>2461</v>
      </c>
      <c r="W439" s="302">
        <v>917</v>
      </c>
      <c r="X439" s="302">
        <v>1544</v>
      </c>
      <c r="Z439" s="302" t="s">
        <v>50</v>
      </c>
    </row>
    <row r="440" spans="1:26" x14ac:dyDescent="0.2">
      <c r="A440" s="299" t="s">
        <v>1282</v>
      </c>
      <c r="B440" s="305" t="s">
        <v>50</v>
      </c>
      <c r="C440" s="309" t="s">
        <v>92</v>
      </c>
      <c r="D440" s="309">
        <v>134566</v>
      </c>
      <c r="E440" s="309">
        <v>54385</v>
      </c>
      <c r="F440" s="309">
        <v>80181</v>
      </c>
      <c r="G440" s="309">
        <v>121510</v>
      </c>
      <c r="H440" s="309">
        <v>51585</v>
      </c>
      <c r="I440" s="309">
        <v>69925</v>
      </c>
      <c r="J440" s="309">
        <v>82763</v>
      </c>
      <c r="K440" s="309">
        <v>36178</v>
      </c>
      <c r="L440" s="309">
        <v>46585</v>
      </c>
      <c r="M440" s="309">
        <v>91989</v>
      </c>
      <c r="N440" s="309">
        <v>41866</v>
      </c>
      <c r="O440" s="309">
        <v>50123</v>
      </c>
      <c r="P440" s="302">
        <v>110817</v>
      </c>
      <c r="Q440" s="302">
        <v>52374</v>
      </c>
      <c r="R440" s="302">
        <v>58443</v>
      </c>
      <c r="S440" s="292" t="s">
        <v>604</v>
      </c>
      <c r="T440" s="292" t="s">
        <v>604</v>
      </c>
      <c r="U440" s="292" t="s">
        <v>604</v>
      </c>
      <c r="V440" s="292" t="s">
        <v>604</v>
      </c>
      <c r="W440" s="292" t="s">
        <v>604</v>
      </c>
      <c r="X440" s="292" t="s">
        <v>604</v>
      </c>
      <c r="Z440" s="302" t="s">
        <v>50</v>
      </c>
    </row>
    <row r="441" spans="1:26" x14ac:dyDescent="0.2">
      <c r="A441" s="299" t="s">
        <v>1283</v>
      </c>
      <c r="B441" s="305" t="s">
        <v>50</v>
      </c>
      <c r="C441" s="312" t="s">
        <v>93</v>
      </c>
      <c r="D441" s="312">
        <v>101287</v>
      </c>
      <c r="E441" s="312">
        <v>37585</v>
      </c>
      <c r="F441" s="312">
        <v>63702</v>
      </c>
      <c r="G441" s="312">
        <v>96575</v>
      </c>
      <c r="H441" s="312">
        <v>38920</v>
      </c>
      <c r="I441" s="312">
        <v>57655</v>
      </c>
      <c r="J441" s="312">
        <v>65974</v>
      </c>
      <c r="K441" s="312">
        <v>27837</v>
      </c>
      <c r="L441" s="312">
        <v>38137</v>
      </c>
      <c r="M441" s="312">
        <v>72173</v>
      </c>
      <c r="N441" s="312">
        <v>31910</v>
      </c>
      <c r="O441" s="312">
        <v>40263</v>
      </c>
      <c r="P441" s="302">
        <v>86025</v>
      </c>
      <c r="Q441" s="302">
        <v>39594</v>
      </c>
      <c r="R441" s="302">
        <v>46431</v>
      </c>
      <c r="S441" s="292">
        <v>81697</v>
      </c>
      <c r="T441" s="292">
        <v>39294</v>
      </c>
      <c r="U441" s="292">
        <v>42403</v>
      </c>
      <c r="V441" s="302">
        <v>76365</v>
      </c>
      <c r="W441" s="302">
        <v>33627</v>
      </c>
      <c r="X441" s="302">
        <v>42738</v>
      </c>
      <c r="Z441" s="302" t="s">
        <v>50</v>
      </c>
    </row>
    <row r="442" spans="1:26" x14ac:dyDescent="0.2">
      <c r="A442" s="299" t="s">
        <v>1284</v>
      </c>
      <c r="B442" s="305" t="s">
        <v>50</v>
      </c>
      <c r="C442" s="169" t="s">
        <v>94</v>
      </c>
      <c r="D442" s="309">
        <v>83962</v>
      </c>
      <c r="E442" s="309">
        <v>42105</v>
      </c>
      <c r="F442" s="309">
        <v>41857</v>
      </c>
      <c r="G442" s="309">
        <v>66720</v>
      </c>
      <c r="H442" s="309">
        <v>33905</v>
      </c>
      <c r="I442" s="309">
        <v>32815</v>
      </c>
      <c r="J442" s="309">
        <v>43129</v>
      </c>
      <c r="K442" s="309">
        <v>21499</v>
      </c>
      <c r="L442" s="309">
        <v>21630</v>
      </c>
      <c r="M442" s="309">
        <v>46405</v>
      </c>
      <c r="N442" s="309">
        <v>23148</v>
      </c>
      <c r="O442" s="309">
        <v>23257</v>
      </c>
      <c r="P442" s="302">
        <v>48103</v>
      </c>
      <c r="Q442" s="302">
        <v>23586</v>
      </c>
      <c r="R442" s="302">
        <v>24517</v>
      </c>
      <c r="S442" s="292">
        <v>52570</v>
      </c>
      <c r="T442" s="292">
        <v>26350</v>
      </c>
      <c r="U442" s="292">
        <v>26220</v>
      </c>
      <c r="V442" s="302">
        <v>46724</v>
      </c>
      <c r="W442" s="302">
        <v>23096</v>
      </c>
      <c r="X442" s="302">
        <v>23628</v>
      </c>
      <c r="Z442" s="302" t="s">
        <v>50</v>
      </c>
    </row>
    <row r="443" spans="1:26" x14ac:dyDescent="0.2">
      <c r="A443" s="299" t="s">
        <v>1285</v>
      </c>
      <c r="B443" s="305" t="s">
        <v>51</v>
      </c>
      <c r="C443" s="309" t="s">
        <v>73</v>
      </c>
      <c r="D443" s="309">
        <v>146010</v>
      </c>
      <c r="E443" s="309">
        <v>67925</v>
      </c>
      <c r="F443" s="309">
        <v>78085</v>
      </c>
      <c r="G443" s="309">
        <v>140525</v>
      </c>
      <c r="H443" s="309">
        <v>66585</v>
      </c>
      <c r="I443" s="309">
        <v>73940</v>
      </c>
      <c r="J443" s="309">
        <v>131236</v>
      </c>
      <c r="K443" s="309">
        <v>62953</v>
      </c>
      <c r="L443" s="309">
        <v>68283</v>
      </c>
      <c r="M443" s="309">
        <v>132996</v>
      </c>
      <c r="N443" s="309">
        <v>64172</v>
      </c>
      <c r="O443" s="309">
        <v>68824</v>
      </c>
      <c r="P443" s="302">
        <v>147271</v>
      </c>
      <c r="Q443" s="302">
        <v>71984</v>
      </c>
      <c r="R443" s="302">
        <v>75287</v>
      </c>
      <c r="S443" s="292">
        <v>160060</v>
      </c>
      <c r="T443" s="292">
        <v>78103</v>
      </c>
      <c r="U443" s="292">
        <v>81957</v>
      </c>
      <c r="V443" s="302">
        <v>168061</v>
      </c>
      <c r="W443" s="302">
        <v>81016</v>
      </c>
      <c r="X443" s="302">
        <v>87049</v>
      </c>
      <c r="Z443" s="302" t="s">
        <v>51</v>
      </c>
    </row>
    <row r="444" spans="1:26" x14ac:dyDescent="0.2">
      <c r="A444" s="299" t="s">
        <v>1286</v>
      </c>
      <c r="B444" s="305" t="s">
        <v>51</v>
      </c>
      <c r="C444" s="309" t="s">
        <v>74</v>
      </c>
      <c r="D444" s="309">
        <v>9111</v>
      </c>
      <c r="E444" s="309">
        <v>4604</v>
      </c>
      <c r="F444" s="309">
        <v>4507</v>
      </c>
      <c r="G444" s="309">
        <v>9645</v>
      </c>
      <c r="H444" s="309">
        <v>4960</v>
      </c>
      <c r="I444" s="309">
        <v>4685</v>
      </c>
      <c r="J444" s="309">
        <v>7290</v>
      </c>
      <c r="K444" s="309">
        <v>3764</v>
      </c>
      <c r="L444" s="309">
        <v>3526</v>
      </c>
      <c r="M444" s="309">
        <v>8202</v>
      </c>
      <c r="N444" s="309">
        <v>4150</v>
      </c>
      <c r="O444" s="309">
        <v>4052</v>
      </c>
      <c r="P444" s="302">
        <v>9214</v>
      </c>
      <c r="Q444" s="302">
        <v>4701</v>
      </c>
      <c r="R444" s="302">
        <v>4513</v>
      </c>
      <c r="S444" s="292">
        <v>10964</v>
      </c>
      <c r="T444" s="292">
        <v>5616</v>
      </c>
      <c r="U444" s="292">
        <v>5348</v>
      </c>
      <c r="V444" s="302">
        <v>9559</v>
      </c>
      <c r="W444" s="302">
        <v>4931</v>
      </c>
      <c r="X444" s="302">
        <v>4628</v>
      </c>
      <c r="Z444" s="302" t="s">
        <v>51</v>
      </c>
    </row>
    <row r="445" spans="1:26" x14ac:dyDescent="0.2">
      <c r="A445" s="299" t="s">
        <v>1287</v>
      </c>
      <c r="B445" s="305" t="s">
        <v>51</v>
      </c>
      <c r="C445" s="310" t="s">
        <v>75</v>
      </c>
      <c r="D445" s="309">
        <v>8479</v>
      </c>
      <c r="E445" s="309">
        <v>4304</v>
      </c>
      <c r="F445" s="309">
        <v>4175</v>
      </c>
      <c r="G445" s="309">
        <v>9835</v>
      </c>
      <c r="H445" s="309">
        <v>4970</v>
      </c>
      <c r="I445" s="309">
        <v>4865</v>
      </c>
      <c r="J445" s="309">
        <v>7611</v>
      </c>
      <c r="K445" s="309">
        <v>3955</v>
      </c>
      <c r="L445" s="309">
        <v>3656</v>
      </c>
      <c r="M445" s="309">
        <v>7453</v>
      </c>
      <c r="N445" s="309">
        <v>3841</v>
      </c>
      <c r="O445" s="309">
        <v>3612</v>
      </c>
      <c r="P445" s="302">
        <v>8573</v>
      </c>
      <c r="Q445" s="302">
        <v>4364</v>
      </c>
      <c r="R445" s="302">
        <v>4209</v>
      </c>
      <c r="S445" s="292">
        <v>8966</v>
      </c>
      <c r="T445" s="292">
        <v>4546</v>
      </c>
      <c r="U445" s="292">
        <v>4420</v>
      </c>
      <c r="V445" s="302">
        <v>10512</v>
      </c>
      <c r="W445" s="302">
        <v>5303</v>
      </c>
      <c r="X445" s="302">
        <v>5209</v>
      </c>
      <c r="Z445" s="302" t="s">
        <v>51</v>
      </c>
    </row>
    <row r="446" spans="1:26" x14ac:dyDescent="0.2">
      <c r="A446" s="299" t="s">
        <v>1288</v>
      </c>
      <c r="B446" s="305" t="s">
        <v>51</v>
      </c>
      <c r="C446" s="310" t="s">
        <v>76</v>
      </c>
      <c r="D446" s="309">
        <v>10915</v>
      </c>
      <c r="E446" s="309">
        <v>5541</v>
      </c>
      <c r="F446" s="309">
        <v>5374</v>
      </c>
      <c r="G446" s="309">
        <v>8405</v>
      </c>
      <c r="H446" s="309">
        <v>4215</v>
      </c>
      <c r="I446" s="309">
        <v>4190</v>
      </c>
      <c r="J446" s="309">
        <v>8727</v>
      </c>
      <c r="K446" s="309">
        <v>4551</v>
      </c>
      <c r="L446" s="309">
        <v>4176</v>
      </c>
      <c r="M446" s="309">
        <v>7131</v>
      </c>
      <c r="N446" s="309">
        <v>3659</v>
      </c>
      <c r="O446" s="309">
        <v>3472</v>
      </c>
      <c r="P446" s="302">
        <v>8475</v>
      </c>
      <c r="Q446" s="302">
        <v>4274</v>
      </c>
      <c r="R446" s="302">
        <v>4201</v>
      </c>
      <c r="S446" s="292">
        <v>8541</v>
      </c>
      <c r="T446" s="292">
        <v>4186</v>
      </c>
      <c r="U446" s="292">
        <v>4355</v>
      </c>
      <c r="V446" s="302">
        <v>10586</v>
      </c>
      <c r="W446" s="302">
        <v>5313</v>
      </c>
      <c r="X446" s="302">
        <v>5273</v>
      </c>
      <c r="Z446" s="302" t="s">
        <v>51</v>
      </c>
    </row>
    <row r="447" spans="1:26" x14ac:dyDescent="0.2">
      <c r="A447" s="299" t="s">
        <v>1289</v>
      </c>
      <c r="B447" s="305" t="s">
        <v>51</v>
      </c>
      <c r="C447" s="309" t="s">
        <v>77</v>
      </c>
      <c r="D447" s="309">
        <v>10224</v>
      </c>
      <c r="E447" s="309">
        <v>4882</v>
      </c>
      <c r="F447" s="309">
        <v>5342</v>
      </c>
      <c r="G447" s="309">
        <v>8430</v>
      </c>
      <c r="H447" s="309">
        <v>4165</v>
      </c>
      <c r="I447" s="309">
        <v>4265</v>
      </c>
      <c r="J447" s="309">
        <v>9290</v>
      </c>
      <c r="K447" s="309">
        <v>4664</v>
      </c>
      <c r="L447" s="309">
        <v>4626</v>
      </c>
      <c r="M447" s="309">
        <v>7679</v>
      </c>
      <c r="N447" s="309">
        <v>3919</v>
      </c>
      <c r="O447" s="309">
        <v>3760</v>
      </c>
      <c r="P447" s="302">
        <v>8779</v>
      </c>
      <c r="Q447" s="302">
        <v>4560</v>
      </c>
      <c r="R447" s="302">
        <v>4219</v>
      </c>
      <c r="S447" s="292">
        <v>9864</v>
      </c>
      <c r="T447" s="292">
        <v>4858</v>
      </c>
      <c r="U447" s="292">
        <v>5006</v>
      </c>
      <c r="V447" s="302">
        <v>9450</v>
      </c>
      <c r="W447" s="302">
        <v>4617</v>
      </c>
      <c r="X447" s="302">
        <v>4833</v>
      </c>
      <c r="Z447" s="302" t="s">
        <v>51</v>
      </c>
    </row>
    <row r="448" spans="1:26" x14ac:dyDescent="0.2">
      <c r="A448" s="299" t="s">
        <v>1290</v>
      </c>
      <c r="B448" s="305" t="s">
        <v>51</v>
      </c>
      <c r="C448" s="309" t="s">
        <v>78</v>
      </c>
      <c r="D448" s="309">
        <v>9000</v>
      </c>
      <c r="E448" s="309">
        <v>4245</v>
      </c>
      <c r="F448" s="309">
        <v>4755</v>
      </c>
      <c r="G448" s="309">
        <v>11850</v>
      </c>
      <c r="H448" s="309">
        <v>5820</v>
      </c>
      <c r="I448" s="309">
        <v>6030</v>
      </c>
      <c r="J448" s="309">
        <v>9178</v>
      </c>
      <c r="K448" s="309">
        <v>4539</v>
      </c>
      <c r="L448" s="309">
        <v>4639</v>
      </c>
      <c r="M448" s="309">
        <v>10877</v>
      </c>
      <c r="N448" s="309">
        <v>5495</v>
      </c>
      <c r="O448" s="309">
        <v>5382</v>
      </c>
      <c r="P448" s="302">
        <v>11754</v>
      </c>
      <c r="Q448" s="302">
        <v>5879</v>
      </c>
      <c r="R448" s="302">
        <v>5875</v>
      </c>
      <c r="S448" s="292">
        <v>13505</v>
      </c>
      <c r="T448" s="292">
        <v>6386</v>
      </c>
      <c r="U448" s="292">
        <v>7119</v>
      </c>
      <c r="V448" s="302">
        <v>11155</v>
      </c>
      <c r="W448" s="302">
        <v>5044</v>
      </c>
      <c r="X448" s="302">
        <v>6110</v>
      </c>
      <c r="Z448" s="302" t="s">
        <v>51</v>
      </c>
    </row>
    <row r="449" spans="1:26" x14ac:dyDescent="0.2">
      <c r="A449" s="299" t="s">
        <v>1291</v>
      </c>
      <c r="B449" s="305" t="s">
        <v>51</v>
      </c>
      <c r="C449" s="309" t="s">
        <v>79</v>
      </c>
      <c r="D449" s="309">
        <v>8227</v>
      </c>
      <c r="E449" s="309">
        <v>4104</v>
      </c>
      <c r="F449" s="309">
        <v>4123</v>
      </c>
      <c r="G449" s="309">
        <v>9860</v>
      </c>
      <c r="H449" s="309">
        <v>5045</v>
      </c>
      <c r="I449" s="309">
        <v>4815</v>
      </c>
      <c r="J449" s="309">
        <v>9603</v>
      </c>
      <c r="K449" s="309">
        <v>4707</v>
      </c>
      <c r="L449" s="309">
        <v>4896</v>
      </c>
      <c r="M449" s="309">
        <v>11894</v>
      </c>
      <c r="N449" s="309">
        <v>5904</v>
      </c>
      <c r="O449" s="309">
        <v>5990</v>
      </c>
      <c r="P449" s="302">
        <v>12818</v>
      </c>
      <c r="Q449" s="302">
        <v>6625</v>
      </c>
      <c r="R449" s="302">
        <v>6193</v>
      </c>
      <c r="S449" s="292">
        <v>12358</v>
      </c>
      <c r="T449" s="292">
        <v>6159</v>
      </c>
      <c r="U449" s="292">
        <v>6199</v>
      </c>
      <c r="V449" s="302">
        <v>10986</v>
      </c>
      <c r="W449" s="302">
        <v>5283</v>
      </c>
      <c r="X449" s="302">
        <v>5703</v>
      </c>
      <c r="Z449" s="302" t="s">
        <v>51</v>
      </c>
    </row>
    <row r="450" spans="1:26" x14ac:dyDescent="0.2">
      <c r="A450" s="299" t="s">
        <v>1292</v>
      </c>
      <c r="B450" s="305" t="s">
        <v>51</v>
      </c>
      <c r="C450" s="309" t="s">
        <v>80</v>
      </c>
      <c r="D450" s="309">
        <v>8490</v>
      </c>
      <c r="E450" s="309">
        <v>4078</v>
      </c>
      <c r="F450" s="309">
        <v>4412</v>
      </c>
      <c r="G450" s="309">
        <v>8310</v>
      </c>
      <c r="H450" s="309">
        <v>4240</v>
      </c>
      <c r="I450" s="309">
        <v>4065</v>
      </c>
      <c r="J450" s="309">
        <v>11312</v>
      </c>
      <c r="K450" s="309">
        <v>5717</v>
      </c>
      <c r="L450" s="309">
        <v>5595</v>
      </c>
      <c r="M450" s="309">
        <v>10780</v>
      </c>
      <c r="N450" s="309">
        <v>5416</v>
      </c>
      <c r="O450" s="309">
        <v>5364</v>
      </c>
      <c r="P450" s="302">
        <v>12799</v>
      </c>
      <c r="Q450" s="302">
        <v>6492</v>
      </c>
      <c r="R450" s="302">
        <v>6307</v>
      </c>
      <c r="S450" s="292">
        <v>13356</v>
      </c>
      <c r="T450" s="292">
        <v>6580</v>
      </c>
      <c r="U450" s="292">
        <v>6776</v>
      </c>
      <c r="V450" s="302">
        <v>12285</v>
      </c>
      <c r="W450" s="302">
        <v>5828</v>
      </c>
      <c r="X450" s="302">
        <v>6457</v>
      </c>
      <c r="Z450" s="302" t="s">
        <v>51</v>
      </c>
    </row>
    <row r="451" spans="1:26" x14ac:dyDescent="0.2">
      <c r="A451" s="299" t="s">
        <v>1293</v>
      </c>
      <c r="B451" s="305" t="s">
        <v>51</v>
      </c>
      <c r="C451" s="309" t="s">
        <v>81</v>
      </c>
      <c r="D451" s="309">
        <v>9861</v>
      </c>
      <c r="E451" s="309">
        <v>4671</v>
      </c>
      <c r="F451" s="309">
        <v>5190</v>
      </c>
      <c r="G451" s="309">
        <v>7785</v>
      </c>
      <c r="H451" s="309">
        <v>3915</v>
      </c>
      <c r="I451" s="309">
        <v>3870</v>
      </c>
      <c r="J451" s="309">
        <v>8775</v>
      </c>
      <c r="K451" s="309">
        <v>4501</v>
      </c>
      <c r="L451" s="309">
        <v>4274</v>
      </c>
      <c r="M451" s="309">
        <v>9557</v>
      </c>
      <c r="N451" s="309">
        <v>4784</v>
      </c>
      <c r="O451" s="309">
        <v>4773</v>
      </c>
      <c r="P451" s="302">
        <v>12861</v>
      </c>
      <c r="Q451" s="302">
        <v>6276</v>
      </c>
      <c r="R451" s="302">
        <v>6585</v>
      </c>
      <c r="S451" s="292">
        <v>13407</v>
      </c>
      <c r="T451" s="292">
        <v>6742</v>
      </c>
      <c r="U451" s="292">
        <v>6665</v>
      </c>
      <c r="V451" s="302">
        <v>12980</v>
      </c>
      <c r="W451" s="302">
        <v>6126</v>
      </c>
      <c r="X451" s="302">
        <v>6854</v>
      </c>
      <c r="Z451" s="302" t="s">
        <v>51</v>
      </c>
    </row>
    <row r="452" spans="1:26" x14ac:dyDescent="0.2">
      <c r="A452" s="299" t="s">
        <v>1294</v>
      </c>
      <c r="B452" s="305" t="s">
        <v>51</v>
      </c>
      <c r="C452" s="309" t="s">
        <v>82</v>
      </c>
      <c r="D452" s="309">
        <v>10159</v>
      </c>
      <c r="E452" s="309">
        <v>4761</v>
      </c>
      <c r="F452" s="309">
        <v>5398</v>
      </c>
      <c r="G452" s="309">
        <v>8195</v>
      </c>
      <c r="H452" s="309">
        <v>3995</v>
      </c>
      <c r="I452" s="309">
        <v>4200</v>
      </c>
      <c r="J452" s="309">
        <v>7544</v>
      </c>
      <c r="K452" s="309">
        <v>3748</v>
      </c>
      <c r="L452" s="309">
        <v>3796</v>
      </c>
      <c r="M452" s="309">
        <v>10625</v>
      </c>
      <c r="N452" s="309">
        <v>5296</v>
      </c>
      <c r="O452" s="309">
        <v>5329</v>
      </c>
      <c r="P452" s="302">
        <v>10466</v>
      </c>
      <c r="Q452" s="302">
        <v>5247</v>
      </c>
      <c r="R452" s="302">
        <v>5219</v>
      </c>
      <c r="S452" s="292">
        <v>12157</v>
      </c>
      <c r="T452" s="292">
        <v>6074</v>
      </c>
      <c r="U452" s="292">
        <v>6083</v>
      </c>
      <c r="V452" s="302">
        <v>13492</v>
      </c>
      <c r="W452" s="302">
        <v>6478</v>
      </c>
      <c r="X452" s="302">
        <v>7014</v>
      </c>
      <c r="Z452" s="302" t="s">
        <v>51</v>
      </c>
    </row>
    <row r="453" spans="1:26" x14ac:dyDescent="0.2">
      <c r="A453" s="299" t="s">
        <v>1295</v>
      </c>
      <c r="B453" s="305" t="s">
        <v>51</v>
      </c>
      <c r="C453" s="309" t="s">
        <v>83</v>
      </c>
      <c r="D453" s="309">
        <v>11831</v>
      </c>
      <c r="E453" s="309">
        <v>5561</v>
      </c>
      <c r="F453" s="309">
        <v>6270</v>
      </c>
      <c r="G453" s="309">
        <v>9125</v>
      </c>
      <c r="H453" s="309">
        <v>4335</v>
      </c>
      <c r="I453" s="309">
        <v>4790</v>
      </c>
      <c r="J453" s="309">
        <v>7161</v>
      </c>
      <c r="K453" s="309">
        <v>3573</v>
      </c>
      <c r="L453" s="309">
        <v>3588</v>
      </c>
      <c r="M453" s="309">
        <v>8286</v>
      </c>
      <c r="N453" s="309">
        <v>4111</v>
      </c>
      <c r="O453" s="309">
        <v>4175</v>
      </c>
      <c r="P453" s="302">
        <v>9432</v>
      </c>
      <c r="Q453" s="302">
        <v>4555</v>
      </c>
      <c r="R453" s="302">
        <v>4877</v>
      </c>
      <c r="S453" s="292">
        <v>11126</v>
      </c>
      <c r="T453" s="292">
        <v>5466</v>
      </c>
      <c r="U453" s="292">
        <v>5660</v>
      </c>
      <c r="V453" s="302">
        <v>12690</v>
      </c>
      <c r="W453" s="302">
        <v>6190</v>
      </c>
      <c r="X453" s="302">
        <v>6500</v>
      </c>
      <c r="Z453" s="302" t="s">
        <v>51</v>
      </c>
    </row>
    <row r="454" spans="1:26" x14ac:dyDescent="0.2">
      <c r="A454" s="299" t="s">
        <v>1296</v>
      </c>
      <c r="B454" s="305" t="s">
        <v>51</v>
      </c>
      <c r="C454" s="309" t="s">
        <v>84</v>
      </c>
      <c r="D454" s="309">
        <v>12283</v>
      </c>
      <c r="E454" s="309">
        <v>5830</v>
      </c>
      <c r="F454" s="309">
        <v>6453</v>
      </c>
      <c r="G454" s="309">
        <v>9330</v>
      </c>
      <c r="H454" s="309">
        <v>4310</v>
      </c>
      <c r="I454" s="309">
        <v>5020</v>
      </c>
      <c r="J454" s="309">
        <v>7414</v>
      </c>
      <c r="K454" s="309">
        <v>3622</v>
      </c>
      <c r="L454" s="309">
        <v>3792</v>
      </c>
      <c r="M454" s="309">
        <v>6839</v>
      </c>
      <c r="N454" s="309">
        <v>3425</v>
      </c>
      <c r="O454" s="309">
        <v>3414</v>
      </c>
      <c r="P454" s="302">
        <v>9771</v>
      </c>
      <c r="Q454" s="302">
        <v>4742</v>
      </c>
      <c r="R454" s="302">
        <v>5029</v>
      </c>
      <c r="S454" s="292">
        <v>9504</v>
      </c>
      <c r="T454" s="292">
        <v>4784</v>
      </c>
      <c r="U454" s="292">
        <v>4720</v>
      </c>
      <c r="V454" s="302">
        <v>11634</v>
      </c>
      <c r="W454" s="302">
        <v>5759</v>
      </c>
      <c r="X454" s="302">
        <v>5876</v>
      </c>
      <c r="Z454" s="302" t="s">
        <v>51</v>
      </c>
    </row>
    <row r="455" spans="1:26" x14ac:dyDescent="0.2">
      <c r="A455" s="299" t="s">
        <v>1297</v>
      </c>
      <c r="B455" s="305" t="s">
        <v>51</v>
      </c>
      <c r="C455" s="309" t="s">
        <v>85</v>
      </c>
      <c r="D455" s="309">
        <v>10725</v>
      </c>
      <c r="E455" s="309">
        <v>5118</v>
      </c>
      <c r="F455" s="309">
        <v>5607</v>
      </c>
      <c r="G455" s="309">
        <v>10160</v>
      </c>
      <c r="H455" s="309">
        <v>4790</v>
      </c>
      <c r="I455" s="309">
        <v>5370</v>
      </c>
      <c r="J455" s="309">
        <v>7914</v>
      </c>
      <c r="K455" s="309">
        <v>3683</v>
      </c>
      <c r="L455" s="309">
        <v>4231</v>
      </c>
      <c r="M455" s="309">
        <v>6153</v>
      </c>
      <c r="N455" s="309">
        <v>3021</v>
      </c>
      <c r="O455" s="309">
        <v>3132</v>
      </c>
      <c r="P455" s="302">
        <v>7138</v>
      </c>
      <c r="Q455" s="302">
        <v>3607</v>
      </c>
      <c r="R455" s="302">
        <v>3531</v>
      </c>
      <c r="S455" s="292">
        <v>7972</v>
      </c>
      <c r="T455" s="292">
        <v>3955</v>
      </c>
      <c r="U455" s="292">
        <v>4017</v>
      </c>
      <c r="V455" s="302">
        <v>10188</v>
      </c>
      <c r="W455" s="302">
        <v>5073</v>
      </c>
      <c r="X455" s="302">
        <v>5115</v>
      </c>
      <c r="Z455" s="302" t="s">
        <v>51</v>
      </c>
    </row>
    <row r="456" spans="1:26" x14ac:dyDescent="0.2">
      <c r="A456" s="299" t="s">
        <v>1298</v>
      </c>
      <c r="B456" s="305" t="s">
        <v>51</v>
      </c>
      <c r="C456" s="309" t="s">
        <v>86</v>
      </c>
      <c r="D456" s="309">
        <v>8319</v>
      </c>
      <c r="E456" s="309">
        <v>3747</v>
      </c>
      <c r="F456" s="309">
        <v>4572</v>
      </c>
      <c r="G456" s="309">
        <v>9640</v>
      </c>
      <c r="H456" s="309">
        <v>4530</v>
      </c>
      <c r="I456" s="309">
        <v>5110</v>
      </c>
      <c r="J456" s="309">
        <v>7404</v>
      </c>
      <c r="K456" s="309">
        <v>3433</v>
      </c>
      <c r="L456" s="309">
        <v>3971</v>
      </c>
      <c r="M456" s="309">
        <v>5947</v>
      </c>
      <c r="N456" s="309">
        <v>2909</v>
      </c>
      <c r="O456" s="309">
        <v>3038</v>
      </c>
      <c r="P456" s="302">
        <v>5514</v>
      </c>
      <c r="Q456" s="302">
        <v>2708</v>
      </c>
      <c r="R456" s="302">
        <v>2806</v>
      </c>
      <c r="S456" s="292">
        <v>7982</v>
      </c>
      <c r="T456" s="292">
        <v>3878</v>
      </c>
      <c r="U456" s="292">
        <v>4104</v>
      </c>
      <c r="V456" s="302">
        <v>8221</v>
      </c>
      <c r="W456" s="302">
        <v>4011</v>
      </c>
      <c r="X456" s="302">
        <v>4211</v>
      </c>
      <c r="Z456" s="302" t="s">
        <v>51</v>
      </c>
    </row>
    <row r="457" spans="1:26" x14ac:dyDescent="0.2">
      <c r="A457" s="299" t="s">
        <v>1299</v>
      </c>
      <c r="B457" s="305" t="s">
        <v>51</v>
      </c>
      <c r="C457" s="309" t="s">
        <v>87</v>
      </c>
      <c r="D457" s="309">
        <v>6218</v>
      </c>
      <c r="E457" s="309">
        <v>2458</v>
      </c>
      <c r="F457" s="309">
        <v>3760</v>
      </c>
      <c r="G457" s="309">
        <v>7285</v>
      </c>
      <c r="H457" s="309">
        <v>3155</v>
      </c>
      <c r="I457" s="309">
        <v>4125</v>
      </c>
      <c r="J457" s="309">
        <v>7261</v>
      </c>
      <c r="K457" s="309">
        <v>3208</v>
      </c>
      <c r="L457" s="309">
        <v>4053</v>
      </c>
      <c r="M457" s="309">
        <v>5927</v>
      </c>
      <c r="N457" s="309">
        <v>2595</v>
      </c>
      <c r="O457" s="309">
        <v>3332</v>
      </c>
      <c r="P457" s="302">
        <v>4860</v>
      </c>
      <c r="Q457" s="302">
        <v>2278</v>
      </c>
      <c r="R457" s="302">
        <v>2582</v>
      </c>
      <c r="S457" s="292">
        <v>5694</v>
      </c>
      <c r="T457" s="292">
        <v>2818</v>
      </c>
      <c r="U457" s="292">
        <v>2876</v>
      </c>
      <c r="V457" s="302">
        <v>6726</v>
      </c>
      <c r="W457" s="302">
        <v>3250</v>
      </c>
      <c r="X457" s="302">
        <v>3476</v>
      </c>
      <c r="Z457" s="302" t="s">
        <v>51</v>
      </c>
    </row>
    <row r="458" spans="1:26" x14ac:dyDescent="0.2">
      <c r="A458" s="299" t="s">
        <v>1300</v>
      </c>
      <c r="B458" s="305" t="s">
        <v>51</v>
      </c>
      <c r="C458" s="309" t="s">
        <v>88</v>
      </c>
      <c r="D458" s="309">
        <v>5042</v>
      </c>
      <c r="E458" s="309">
        <v>1828</v>
      </c>
      <c r="F458" s="309">
        <v>3214</v>
      </c>
      <c r="G458" s="309">
        <v>5100</v>
      </c>
      <c r="H458" s="309">
        <v>1960</v>
      </c>
      <c r="I458" s="309">
        <v>3140</v>
      </c>
      <c r="J458" s="309">
        <v>6249</v>
      </c>
      <c r="K458" s="309">
        <v>2591</v>
      </c>
      <c r="L458" s="309">
        <v>3658</v>
      </c>
      <c r="M458" s="309">
        <v>5309</v>
      </c>
      <c r="N458" s="309">
        <v>2177</v>
      </c>
      <c r="O458" s="309">
        <v>3132</v>
      </c>
      <c r="P458" s="302">
        <v>4482</v>
      </c>
      <c r="Q458" s="302">
        <v>2025</v>
      </c>
      <c r="R458" s="302">
        <v>2457</v>
      </c>
      <c r="S458" s="292">
        <v>4547</v>
      </c>
      <c r="T458" s="292">
        <v>2145</v>
      </c>
      <c r="U458" s="292">
        <v>2402</v>
      </c>
      <c r="V458" s="302">
        <v>6601</v>
      </c>
      <c r="W458" s="302">
        <v>3085</v>
      </c>
      <c r="X458" s="302">
        <v>3516</v>
      </c>
      <c r="Z458" s="302" t="s">
        <v>51</v>
      </c>
    </row>
    <row r="459" spans="1:26" x14ac:dyDescent="0.2">
      <c r="A459" s="299" t="s">
        <v>1301</v>
      </c>
      <c r="B459" s="305" t="s">
        <v>51</v>
      </c>
      <c r="C459" s="309" t="s">
        <v>89</v>
      </c>
      <c r="D459" s="309">
        <v>3669</v>
      </c>
      <c r="E459" s="309">
        <v>1243</v>
      </c>
      <c r="F459" s="309">
        <v>2426</v>
      </c>
      <c r="G459" s="309">
        <v>3535</v>
      </c>
      <c r="H459" s="309">
        <v>1115</v>
      </c>
      <c r="I459" s="309">
        <v>2420</v>
      </c>
      <c r="J459" s="309">
        <v>4352</v>
      </c>
      <c r="K459" s="309">
        <v>1581</v>
      </c>
      <c r="L459" s="309">
        <v>2771</v>
      </c>
      <c r="M459" s="309">
        <v>4816</v>
      </c>
      <c r="N459" s="309">
        <v>1809</v>
      </c>
      <c r="O459" s="309">
        <v>3007</v>
      </c>
      <c r="P459" s="302">
        <v>4187</v>
      </c>
      <c r="Q459" s="302">
        <v>1626</v>
      </c>
      <c r="R459" s="302">
        <v>2561</v>
      </c>
      <c r="S459" s="292">
        <v>3753</v>
      </c>
      <c r="T459" s="292">
        <v>1664</v>
      </c>
      <c r="U459" s="292">
        <v>2089</v>
      </c>
      <c r="V459" s="302">
        <v>4550</v>
      </c>
      <c r="W459" s="302">
        <v>2144</v>
      </c>
      <c r="X459" s="302">
        <v>2406</v>
      </c>
      <c r="Z459" s="302" t="s">
        <v>51</v>
      </c>
    </row>
    <row r="460" spans="1:26" x14ac:dyDescent="0.2">
      <c r="A460" s="299" t="s">
        <v>1302</v>
      </c>
      <c r="B460" s="305" t="s">
        <v>51</v>
      </c>
      <c r="C460" s="309" t="s">
        <v>90</v>
      </c>
      <c r="D460" s="309">
        <v>2196</v>
      </c>
      <c r="E460" s="309">
        <v>633</v>
      </c>
      <c r="F460" s="309">
        <v>1563</v>
      </c>
      <c r="G460" s="309">
        <v>2410</v>
      </c>
      <c r="H460" s="309">
        <v>665</v>
      </c>
      <c r="I460" s="309">
        <v>1745</v>
      </c>
      <c r="J460" s="309">
        <v>2474</v>
      </c>
      <c r="K460" s="309">
        <v>746</v>
      </c>
      <c r="L460" s="309">
        <v>1728</v>
      </c>
      <c r="M460" s="309">
        <v>3276</v>
      </c>
      <c r="N460" s="309">
        <v>1129</v>
      </c>
      <c r="O460" s="309">
        <v>2147</v>
      </c>
      <c r="P460" s="302">
        <v>3172</v>
      </c>
      <c r="Q460" s="302">
        <v>1141</v>
      </c>
      <c r="R460" s="302">
        <v>2031</v>
      </c>
      <c r="S460" s="292">
        <v>3022</v>
      </c>
      <c r="T460" s="292">
        <v>1220</v>
      </c>
      <c r="U460" s="292">
        <v>1802</v>
      </c>
      <c r="V460" s="302">
        <v>3178</v>
      </c>
      <c r="W460" s="302">
        <v>1381</v>
      </c>
      <c r="X460" s="302">
        <v>1800</v>
      </c>
      <c r="Z460" s="302" t="s">
        <v>51</v>
      </c>
    </row>
    <row r="461" spans="1:26" x14ac:dyDescent="0.2">
      <c r="A461" s="299" t="s">
        <v>1303</v>
      </c>
      <c r="B461" s="305" t="s">
        <v>51</v>
      </c>
      <c r="C461" s="309" t="s">
        <v>91</v>
      </c>
      <c r="D461" s="309">
        <v>1261</v>
      </c>
      <c r="E461" s="309">
        <v>317</v>
      </c>
      <c r="F461" s="309">
        <v>944</v>
      </c>
      <c r="G461" s="309">
        <v>1620</v>
      </c>
      <c r="H461" s="309">
        <v>390</v>
      </c>
      <c r="I461" s="309">
        <v>1230</v>
      </c>
      <c r="J461" s="309">
        <v>1677</v>
      </c>
      <c r="K461" s="309">
        <v>370</v>
      </c>
      <c r="L461" s="309">
        <v>1307</v>
      </c>
      <c r="M461" s="309">
        <v>2245</v>
      </c>
      <c r="N461" s="309">
        <v>532</v>
      </c>
      <c r="O461" s="309">
        <v>1713</v>
      </c>
      <c r="P461" s="302">
        <v>2976</v>
      </c>
      <c r="Q461" s="302">
        <v>884</v>
      </c>
      <c r="R461" s="302">
        <v>2092</v>
      </c>
      <c r="S461" s="292">
        <v>3342</v>
      </c>
      <c r="T461" s="302">
        <v>1026</v>
      </c>
      <c r="U461" s="302">
        <v>2316</v>
      </c>
      <c r="V461" s="302">
        <v>3268</v>
      </c>
      <c r="W461" s="302">
        <v>1200</v>
      </c>
      <c r="X461" s="302">
        <v>2068</v>
      </c>
      <c r="Z461" s="302" t="s">
        <v>51</v>
      </c>
    </row>
    <row r="462" spans="1:26" x14ac:dyDescent="0.2">
      <c r="A462" s="299" t="s">
        <v>1304</v>
      </c>
      <c r="B462" s="305" t="s">
        <v>51</v>
      </c>
      <c r="C462" s="309" t="s">
        <v>92</v>
      </c>
      <c r="D462" s="309">
        <v>68681</v>
      </c>
      <c r="E462" s="309">
        <v>29519</v>
      </c>
      <c r="F462" s="309">
        <v>39162</v>
      </c>
      <c r="G462" s="309">
        <v>66840</v>
      </c>
      <c r="H462" s="309">
        <v>29945</v>
      </c>
      <c r="I462" s="309">
        <v>36895</v>
      </c>
      <c r="J462" s="309">
        <v>66279</v>
      </c>
      <c r="K462" s="309">
        <v>30600</v>
      </c>
      <c r="L462" s="309">
        <v>35679</v>
      </c>
      <c r="M462" s="309">
        <v>74217</v>
      </c>
      <c r="N462" s="309">
        <v>34944</v>
      </c>
      <c r="O462" s="309">
        <v>39273</v>
      </c>
      <c r="P462" s="302">
        <v>89286</v>
      </c>
      <c r="Q462" s="302">
        <v>43283</v>
      </c>
      <c r="R462" s="302">
        <v>46003</v>
      </c>
      <c r="S462" s="292" t="s">
        <v>604</v>
      </c>
      <c r="T462" s="292" t="s">
        <v>604</v>
      </c>
      <c r="U462" s="292" t="s">
        <v>604</v>
      </c>
      <c r="V462" s="292" t="s">
        <v>604</v>
      </c>
      <c r="W462" s="292" t="s">
        <v>604</v>
      </c>
      <c r="X462" s="292" t="s">
        <v>604</v>
      </c>
      <c r="Z462" s="302" t="s">
        <v>51</v>
      </c>
    </row>
    <row r="463" spans="1:26" x14ac:dyDescent="0.2">
      <c r="A463" s="299" t="s">
        <v>1305</v>
      </c>
      <c r="B463" s="305" t="s">
        <v>51</v>
      </c>
      <c r="C463" s="312" t="s">
        <v>93</v>
      </c>
      <c r="D463" s="312">
        <v>38180</v>
      </c>
      <c r="E463" s="312">
        <v>14077</v>
      </c>
      <c r="F463" s="312">
        <v>24103</v>
      </c>
      <c r="G463" s="312">
        <v>37325</v>
      </c>
      <c r="H463" s="312">
        <v>14990</v>
      </c>
      <c r="I463" s="312">
        <v>22345</v>
      </c>
      <c r="J463" s="312">
        <v>40698</v>
      </c>
      <c r="K463" s="312">
        <v>17365</v>
      </c>
      <c r="L463" s="312">
        <v>23333</v>
      </c>
      <c r="M463" s="312">
        <v>50011</v>
      </c>
      <c r="N463" s="312">
        <v>22583</v>
      </c>
      <c r="O463" s="312">
        <v>27428</v>
      </c>
      <c r="P463" s="302">
        <v>61411</v>
      </c>
      <c r="Q463" s="302">
        <v>29127</v>
      </c>
      <c r="R463" s="302">
        <v>32284</v>
      </c>
      <c r="S463" s="292">
        <v>67003</v>
      </c>
      <c r="T463" s="292">
        <v>31439</v>
      </c>
      <c r="U463" s="292">
        <v>35564</v>
      </c>
      <c r="V463" s="302">
        <v>69235</v>
      </c>
      <c r="W463" s="302">
        <v>31610</v>
      </c>
      <c r="X463" s="302">
        <v>37625</v>
      </c>
      <c r="Z463" s="302" t="s">
        <v>51</v>
      </c>
    </row>
    <row r="464" spans="1:26" x14ac:dyDescent="0.2">
      <c r="A464" s="299" t="s">
        <v>1306</v>
      </c>
      <c r="B464" s="305" t="s">
        <v>51</v>
      </c>
      <c r="C464" s="169" t="s">
        <v>94</v>
      </c>
      <c r="D464" s="309">
        <v>77329</v>
      </c>
      <c r="E464" s="309">
        <v>38406</v>
      </c>
      <c r="F464" s="309">
        <v>38923</v>
      </c>
      <c r="G464" s="309">
        <v>73685</v>
      </c>
      <c r="H464" s="309">
        <v>36645</v>
      </c>
      <c r="I464" s="309">
        <v>37040</v>
      </c>
      <c r="J464" s="309">
        <v>64957</v>
      </c>
      <c r="K464" s="309">
        <v>32353</v>
      </c>
      <c r="L464" s="309">
        <v>32604</v>
      </c>
      <c r="M464" s="309">
        <v>58779</v>
      </c>
      <c r="N464" s="309">
        <v>29228</v>
      </c>
      <c r="O464" s="309">
        <v>29551</v>
      </c>
      <c r="P464" s="302">
        <v>57985</v>
      </c>
      <c r="Q464" s="302">
        <v>28701</v>
      </c>
      <c r="R464" s="302">
        <v>29284</v>
      </c>
      <c r="S464" s="292">
        <v>62787</v>
      </c>
      <c r="T464" s="292">
        <v>31362</v>
      </c>
      <c r="U464" s="292">
        <v>31425</v>
      </c>
      <c r="V464" s="302">
        <v>66231</v>
      </c>
      <c r="W464" s="302">
        <v>32919</v>
      </c>
      <c r="X464" s="302">
        <v>33312</v>
      </c>
      <c r="Z464" s="302" t="s">
        <v>51</v>
      </c>
    </row>
    <row r="465" spans="1:26" x14ac:dyDescent="0.2">
      <c r="A465" s="299" t="s">
        <v>1307</v>
      </c>
      <c r="B465" s="305" t="s">
        <v>52</v>
      </c>
      <c r="C465" s="309" t="s">
        <v>73</v>
      </c>
      <c r="D465" s="309">
        <v>341626</v>
      </c>
      <c r="E465" s="309">
        <v>163608</v>
      </c>
      <c r="F465" s="309">
        <v>178018</v>
      </c>
      <c r="G465" s="309">
        <v>307515</v>
      </c>
      <c r="H465" s="309">
        <v>147985</v>
      </c>
      <c r="I465" s="309">
        <v>159530</v>
      </c>
      <c r="J465" s="309">
        <v>244143</v>
      </c>
      <c r="K465" s="309">
        <v>117342</v>
      </c>
      <c r="L465" s="309">
        <v>126801</v>
      </c>
      <c r="M465" s="309">
        <v>244834</v>
      </c>
      <c r="N465" s="309">
        <v>116565</v>
      </c>
      <c r="O465" s="309">
        <v>128269</v>
      </c>
      <c r="P465" s="302">
        <v>266170</v>
      </c>
      <c r="Q465" s="302">
        <v>131153</v>
      </c>
      <c r="R465" s="302">
        <v>135017</v>
      </c>
      <c r="S465" s="292">
        <v>303086</v>
      </c>
      <c r="T465" s="292">
        <v>150921</v>
      </c>
      <c r="U465" s="292">
        <v>152165</v>
      </c>
      <c r="V465" s="302">
        <v>317651</v>
      </c>
      <c r="W465" s="302">
        <v>153941</v>
      </c>
      <c r="X465" s="302">
        <v>163712</v>
      </c>
      <c r="Z465" s="302" t="s">
        <v>52</v>
      </c>
    </row>
    <row r="466" spans="1:26" x14ac:dyDescent="0.2">
      <c r="A466" s="299" t="s">
        <v>1308</v>
      </c>
      <c r="B466" s="305" t="s">
        <v>52</v>
      </c>
      <c r="C466" s="309" t="s">
        <v>74</v>
      </c>
      <c r="D466" s="309">
        <v>25916</v>
      </c>
      <c r="E466" s="309">
        <v>13242</v>
      </c>
      <c r="F466" s="309">
        <v>12674</v>
      </c>
      <c r="G466" s="309">
        <v>24045</v>
      </c>
      <c r="H466" s="309">
        <v>12285</v>
      </c>
      <c r="I466" s="309">
        <v>11760</v>
      </c>
      <c r="J466" s="309">
        <v>13893</v>
      </c>
      <c r="K466" s="309">
        <v>7002</v>
      </c>
      <c r="L466" s="309">
        <v>6891</v>
      </c>
      <c r="M466" s="309">
        <v>18126</v>
      </c>
      <c r="N466" s="309">
        <v>9221</v>
      </c>
      <c r="O466" s="309">
        <v>8905</v>
      </c>
      <c r="P466" s="302">
        <v>18063</v>
      </c>
      <c r="Q466" s="302">
        <v>9260</v>
      </c>
      <c r="R466" s="302">
        <v>8803</v>
      </c>
      <c r="S466" s="292">
        <v>20701</v>
      </c>
      <c r="T466" s="292">
        <v>10590</v>
      </c>
      <c r="U466" s="292">
        <v>10111</v>
      </c>
      <c r="V466" s="302">
        <v>15265</v>
      </c>
      <c r="W466" s="302">
        <v>7777</v>
      </c>
      <c r="X466" s="302">
        <v>7488</v>
      </c>
      <c r="Z466" s="302" t="s">
        <v>52</v>
      </c>
    </row>
    <row r="467" spans="1:26" x14ac:dyDescent="0.2">
      <c r="A467" s="299" t="s">
        <v>1309</v>
      </c>
      <c r="B467" s="305" t="s">
        <v>52</v>
      </c>
      <c r="C467" s="310" t="s">
        <v>75</v>
      </c>
      <c r="D467" s="309">
        <v>20475</v>
      </c>
      <c r="E467" s="309">
        <v>10481</v>
      </c>
      <c r="F467" s="309">
        <v>9994</v>
      </c>
      <c r="G467" s="309">
        <v>24330</v>
      </c>
      <c r="H467" s="309">
        <v>12410</v>
      </c>
      <c r="I467" s="309">
        <v>11915</v>
      </c>
      <c r="J467" s="309">
        <v>12950</v>
      </c>
      <c r="K467" s="309">
        <v>6595</v>
      </c>
      <c r="L467" s="309">
        <v>6355</v>
      </c>
      <c r="M467" s="309">
        <v>14897</v>
      </c>
      <c r="N467" s="309">
        <v>7539</v>
      </c>
      <c r="O467" s="309">
        <v>7358</v>
      </c>
      <c r="P467" s="302">
        <v>15669</v>
      </c>
      <c r="Q467" s="302">
        <v>7962</v>
      </c>
      <c r="R467" s="302">
        <v>7707</v>
      </c>
      <c r="S467" s="292">
        <v>16376</v>
      </c>
      <c r="T467" s="292">
        <v>8153</v>
      </c>
      <c r="U467" s="292">
        <v>8223</v>
      </c>
      <c r="V467" s="302">
        <v>14940</v>
      </c>
      <c r="W467" s="302">
        <v>7619</v>
      </c>
      <c r="X467" s="302">
        <v>7320</v>
      </c>
      <c r="Z467" s="302" t="s">
        <v>52</v>
      </c>
    </row>
    <row r="468" spans="1:26" x14ac:dyDescent="0.2">
      <c r="A468" s="299" t="s">
        <v>1310</v>
      </c>
      <c r="B468" s="305" t="s">
        <v>52</v>
      </c>
      <c r="C468" s="310" t="s">
        <v>76</v>
      </c>
      <c r="D468" s="309">
        <v>23692</v>
      </c>
      <c r="E468" s="309">
        <v>12354</v>
      </c>
      <c r="F468" s="309">
        <v>11338</v>
      </c>
      <c r="G468" s="309">
        <v>21170</v>
      </c>
      <c r="H468" s="309">
        <v>10845</v>
      </c>
      <c r="I468" s="309">
        <v>10330</v>
      </c>
      <c r="J468" s="309">
        <v>16862</v>
      </c>
      <c r="K468" s="309">
        <v>8426</v>
      </c>
      <c r="L468" s="309">
        <v>8436</v>
      </c>
      <c r="M468" s="309">
        <v>12293</v>
      </c>
      <c r="N468" s="309">
        <v>6244</v>
      </c>
      <c r="O468" s="309">
        <v>6049</v>
      </c>
      <c r="P468" s="302">
        <v>14591</v>
      </c>
      <c r="Q468" s="302">
        <v>7392</v>
      </c>
      <c r="R468" s="302">
        <v>7199</v>
      </c>
      <c r="S468" s="292">
        <v>14754</v>
      </c>
      <c r="T468" s="292">
        <v>7519</v>
      </c>
      <c r="U468" s="292">
        <v>7235</v>
      </c>
      <c r="V468" s="302">
        <v>15485</v>
      </c>
      <c r="W468" s="302">
        <v>7940</v>
      </c>
      <c r="X468" s="302">
        <v>7545</v>
      </c>
      <c r="Z468" s="302" t="s">
        <v>52</v>
      </c>
    </row>
    <row r="469" spans="1:26" x14ac:dyDescent="0.2">
      <c r="A469" s="299" t="s">
        <v>1311</v>
      </c>
      <c r="B469" s="305" t="s">
        <v>52</v>
      </c>
      <c r="C469" s="309" t="s">
        <v>77</v>
      </c>
      <c r="D469" s="309">
        <v>22343</v>
      </c>
      <c r="E469" s="309">
        <v>11294</v>
      </c>
      <c r="F469" s="309">
        <v>11049</v>
      </c>
      <c r="G469" s="309">
        <v>20375</v>
      </c>
      <c r="H469" s="309">
        <v>10060</v>
      </c>
      <c r="I469" s="309">
        <v>10315</v>
      </c>
      <c r="J469" s="309">
        <v>20957</v>
      </c>
      <c r="K469" s="309">
        <v>10303</v>
      </c>
      <c r="L469" s="309">
        <v>10654</v>
      </c>
      <c r="M469" s="309">
        <v>12430</v>
      </c>
      <c r="N469" s="309">
        <v>6094</v>
      </c>
      <c r="O469" s="309">
        <v>6336</v>
      </c>
      <c r="P469" s="302">
        <v>13775</v>
      </c>
      <c r="Q469" s="302">
        <v>6888</v>
      </c>
      <c r="R469" s="302">
        <v>6887</v>
      </c>
      <c r="S469" s="292">
        <v>14058</v>
      </c>
      <c r="T469" s="292">
        <v>7045</v>
      </c>
      <c r="U469" s="292">
        <v>7013</v>
      </c>
      <c r="V469" s="302">
        <v>14934</v>
      </c>
      <c r="W469" s="302">
        <v>7394</v>
      </c>
      <c r="X469" s="302">
        <v>7540</v>
      </c>
      <c r="Z469" s="302" t="s">
        <v>52</v>
      </c>
    </row>
    <row r="470" spans="1:26" x14ac:dyDescent="0.2">
      <c r="A470" s="299" t="s">
        <v>1312</v>
      </c>
      <c r="B470" s="305" t="s">
        <v>52</v>
      </c>
      <c r="C470" s="309" t="s">
        <v>78</v>
      </c>
      <c r="D470" s="309">
        <v>25975</v>
      </c>
      <c r="E470" s="309">
        <v>12678</v>
      </c>
      <c r="F470" s="309">
        <v>13297</v>
      </c>
      <c r="G470" s="309">
        <v>28935</v>
      </c>
      <c r="H470" s="309">
        <v>14570</v>
      </c>
      <c r="I470" s="309">
        <v>14365</v>
      </c>
      <c r="J470" s="309">
        <v>26185</v>
      </c>
      <c r="K470" s="309">
        <v>12800</v>
      </c>
      <c r="L470" s="309">
        <v>13385</v>
      </c>
      <c r="M470" s="309">
        <v>23973</v>
      </c>
      <c r="N470" s="309">
        <v>10883</v>
      </c>
      <c r="O470" s="309">
        <v>13090</v>
      </c>
      <c r="P470" s="302">
        <v>22828</v>
      </c>
      <c r="Q470" s="302">
        <v>11213</v>
      </c>
      <c r="R470" s="302">
        <v>11615</v>
      </c>
      <c r="S470" s="292">
        <v>26702</v>
      </c>
      <c r="T470" s="292">
        <v>12870</v>
      </c>
      <c r="U470" s="292">
        <v>13832</v>
      </c>
      <c r="V470" s="302">
        <v>26755</v>
      </c>
      <c r="W470" s="302">
        <v>12240</v>
      </c>
      <c r="X470" s="302">
        <v>14515</v>
      </c>
      <c r="Z470" s="302" t="s">
        <v>52</v>
      </c>
    </row>
    <row r="471" spans="1:26" x14ac:dyDescent="0.2">
      <c r="A471" s="299" t="s">
        <v>1313</v>
      </c>
      <c r="B471" s="305" t="s">
        <v>52</v>
      </c>
      <c r="C471" s="309" t="s">
        <v>79</v>
      </c>
      <c r="D471" s="309">
        <v>24647</v>
      </c>
      <c r="E471" s="309">
        <v>12917</v>
      </c>
      <c r="F471" s="309">
        <v>11730</v>
      </c>
      <c r="G471" s="309">
        <v>21780</v>
      </c>
      <c r="H471" s="309">
        <v>10890</v>
      </c>
      <c r="I471" s="309">
        <v>10895</v>
      </c>
      <c r="J471" s="309">
        <v>21916</v>
      </c>
      <c r="K471" s="309">
        <v>11191</v>
      </c>
      <c r="L471" s="309">
        <v>10725</v>
      </c>
      <c r="M471" s="309">
        <v>33986</v>
      </c>
      <c r="N471" s="309">
        <v>15865</v>
      </c>
      <c r="O471" s="309">
        <v>18121</v>
      </c>
      <c r="P471" s="302">
        <v>36351</v>
      </c>
      <c r="Q471" s="302">
        <v>17847</v>
      </c>
      <c r="R471" s="302">
        <v>18504</v>
      </c>
      <c r="S471" s="292">
        <v>43135</v>
      </c>
      <c r="T471" s="292">
        <v>21717</v>
      </c>
      <c r="U471" s="292">
        <v>21418</v>
      </c>
      <c r="V471" s="302">
        <v>45337</v>
      </c>
      <c r="W471" s="302">
        <v>21364</v>
      </c>
      <c r="X471" s="302">
        <v>23973</v>
      </c>
      <c r="Z471" s="302" t="s">
        <v>52</v>
      </c>
    </row>
    <row r="472" spans="1:26" x14ac:dyDescent="0.2">
      <c r="A472" s="299" t="s">
        <v>1314</v>
      </c>
      <c r="B472" s="305" t="s">
        <v>52</v>
      </c>
      <c r="C472" s="309" t="s">
        <v>80</v>
      </c>
      <c r="D472" s="309">
        <v>23613</v>
      </c>
      <c r="E472" s="309">
        <v>11909</v>
      </c>
      <c r="F472" s="309">
        <v>11704</v>
      </c>
      <c r="G472" s="309">
        <v>18730</v>
      </c>
      <c r="H472" s="309">
        <v>9605</v>
      </c>
      <c r="I472" s="309">
        <v>9125</v>
      </c>
      <c r="J472" s="309">
        <v>17726</v>
      </c>
      <c r="K472" s="309">
        <v>9041</v>
      </c>
      <c r="L472" s="309">
        <v>8685</v>
      </c>
      <c r="M472" s="309">
        <v>24885</v>
      </c>
      <c r="N472" s="309">
        <v>12168</v>
      </c>
      <c r="O472" s="309">
        <v>12717</v>
      </c>
      <c r="P472" s="302">
        <v>32872</v>
      </c>
      <c r="Q472" s="302">
        <v>16730</v>
      </c>
      <c r="R472" s="302">
        <v>16142</v>
      </c>
      <c r="S472" s="292">
        <v>37005</v>
      </c>
      <c r="T472" s="292">
        <v>18588</v>
      </c>
      <c r="U472" s="292">
        <v>18417</v>
      </c>
      <c r="V472" s="302">
        <v>36561</v>
      </c>
      <c r="W472" s="302">
        <v>17997</v>
      </c>
      <c r="X472" s="302">
        <v>18564</v>
      </c>
      <c r="Z472" s="302" t="s">
        <v>52</v>
      </c>
    </row>
    <row r="473" spans="1:26" x14ac:dyDescent="0.2">
      <c r="A473" s="299" t="s">
        <v>1315</v>
      </c>
      <c r="B473" s="305" t="s">
        <v>52</v>
      </c>
      <c r="C473" s="309" t="s">
        <v>81</v>
      </c>
      <c r="D473" s="309">
        <v>24468</v>
      </c>
      <c r="E473" s="309">
        <v>12220</v>
      </c>
      <c r="F473" s="309">
        <v>12248</v>
      </c>
      <c r="G473" s="309">
        <v>16860</v>
      </c>
      <c r="H473" s="309">
        <v>8645</v>
      </c>
      <c r="I473" s="309">
        <v>8215</v>
      </c>
      <c r="J473" s="309">
        <v>13263</v>
      </c>
      <c r="K473" s="309">
        <v>6578</v>
      </c>
      <c r="L473" s="309">
        <v>6685</v>
      </c>
      <c r="M473" s="309">
        <v>16590</v>
      </c>
      <c r="N473" s="309">
        <v>8254</v>
      </c>
      <c r="O473" s="309">
        <v>8336</v>
      </c>
      <c r="P473" s="302">
        <v>26285</v>
      </c>
      <c r="Q473" s="302">
        <v>13158</v>
      </c>
      <c r="R473" s="302">
        <v>13127</v>
      </c>
      <c r="S473" s="292">
        <v>27198</v>
      </c>
      <c r="T473" s="292">
        <v>14287</v>
      </c>
      <c r="U473" s="292">
        <v>12911</v>
      </c>
      <c r="V473" s="302">
        <v>26433</v>
      </c>
      <c r="W473" s="302">
        <v>13185</v>
      </c>
      <c r="X473" s="302">
        <v>13248</v>
      </c>
      <c r="Z473" s="302" t="s">
        <v>52</v>
      </c>
    </row>
    <row r="474" spans="1:26" x14ac:dyDescent="0.2">
      <c r="A474" s="299" t="s">
        <v>1316</v>
      </c>
      <c r="B474" s="305" t="s">
        <v>52</v>
      </c>
      <c r="C474" s="309" t="s">
        <v>82</v>
      </c>
      <c r="D474" s="309">
        <v>22945</v>
      </c>
      <c r="E474" s="309">
        <v>11172</v>
      </c>
      <c r="F474" s="309">
        <v>11773</v>
      </c>
      <c r="G474" s="309">
        <v>18000</v>
      </c>
      <c r="H474" s="309">
        <v>8870</v>
      </c>
      <c r="I474" s="309">
        <v>9130</v>
      </c>
      <c r="J474" s="309">
        <v>13028</v>
      </c>
      <c r="K474" s="309">
        <v>6349</v>
      </c>
      <c r="L474" s="309">
        <v>6679</v>
      </c>
      <c r="M474" s="309">
        <v>13953</v>
      </c>
      <c r="N474" s="309">
        <v>6918</v>
      </c>
      <c r="O474" s="309">
        <v>7035</v>
      </c>
      <c r="P474" s="302">
        <v>18483</v>
      </c>
      <c r="Q474" s="302">
        <v>9254</v>
      </c>
      <c r="R474" s="302">
        <v>9229</v>
      </c>
      <c r="S474" s="292">
        <v>23088</v>
      </c>
      <c r="T474" s="292">
        <v>11819</v>
      </c>
      <c r="U474" s="292">
        <v>11269</v>
      </c>
      <c r="V474" s="302">
        <v>22440</v>
      </c>
      <c r="W474" s="302">
        <v>11022</v>
      </c>
      <c r="X474" s="302">
        <v>11421</v>
      </c>
      <c r="Z474" s="302" t="s">
        <v>52</v>
      </c>
    </row>
    <row r="475" spans="1:26" x14ac:dyDescent="0.2">
      <c r="A475" s="299" t="s">
        <v>1317</v>
      </c>
      <c r="B475" s="305" t="s">
        <v>52</v>
      </c>
      <c r="C475" s="309" t="s">
        <v>83</v>
      </c>
      <c r="D475" s="309">
        <v>25102</v>
      </c>
      <c r="E475" s="309">
        <v>12101</v>
      </c>
      <c r="F475" s="309">
        <v>13001</v>
      </c>
      <c r="G475" s="309">
        <v>19060</v>
      </c>
      <c r="H475" s="309">
        <v>9280</v>
      </c>
      <c r="I475" s="309">
        <v>9780</v>
      </c>
      <c r="J475" s="309">
        <v>12630</v>
      </c>
      <c r="K475" s="309">
        <v>6295</v>
      </c>
      <c r="L475" s="309">
        <v>6335</v>
      </c>
      <c r="M475" s="309">
        <v>11215</v>
      </c>
      <c r="N475" s="309">
        <v>5346</v>
      </c>
      <c r="O475" s="309">
        <v>5869</v>
      </c>
      <c r="P475" s="302">
        <v>13811</v>
      </c>
      <c r="Q475" s="302">
        <v>6837</v>
      </c>
      <c r="R475" s="302">
        <v>6974</v>
      </c>
      <c r="S475" s="292">
        <v>20897</v>
      </c>
      <c r="T475" s="292">
        <v>10438</v>
      </c>
      <c r="U475" s="292">
        <v>10459</v>
      </c>
      <c r="V475" s="302">
        <v>20415</v>
      </c>
      <c r="W475" s="302">
        <v>10149</v>
      </c>
      <c r="X475" s="302">
        <v>10266</v>
      </c>
      <c r="Z475" s="302" t="s">
        <v>52</v>
      </c>
    </row>
    <row r="476" spans="1:26" x14ac:dyDescent="0.2">
      <c r="A476" s="299" t="s">
        <v>1318</v>
      </c>
      <c r="B476" s="305" t="s">
        <v>52</v>
      </c>
      <c r="C476" s="309" t="s">
        <v>84</v>
      </c>
      <c r="D476" s="309">
        <v>24177</v>
      </c>
      <c r="E476" s="309">
        <v>11770</v>
      </c>
      <c r="F476" s="309">
        <v>12407</v>
      </c>
      <c r="G476" s="309">
        <v>18500</v>
      </c>
      <c r="H476" s="309">
        <v>8835</v>
      </c>
      <c r="I476" s="309">
        <v>9665</v>
      </c>
      <c r="J476" s="309">
        <v>13570</v>
      </c>
      <c r="K476" s="309">
        <v>6636</v>
      </c>
      <c r="L476" s="309">
        <v>6934</v>
      </c>
      <c r="M476" s="309">
        <v>10971</v>
      </c>
      <c r="N476" s="309">
        <v>5377</v>
      </c>
      <c r="O476" s="309">
        <v>5594</v>
      </c>
      <c r="P476" s="302">
        <v>11534</v>
      </c>
      <c r="Q476" s="302">
        <v>5581</v>
      </c>
      <c r="R476" s="302">
        <v>5953</v>
      </c>
      <c r="S476" s="292">
        <v>15601</v>
      </c>
      <c r="T476" s="292">
        <v>7602</v>
      </c>
      <c r="U476" s="292">
        <v>7999</v>
      </c>
      <c r="V476" s="302">
        <v>20468</v>
      </c>
      <c r="W476" s="302">
        <v>10087</v>
      </c>
      <c r="X476" s="302">
        <v>10381</v>
      </c>
      <c r="Z476" s="302" t="s">
        <v>52</v>
      </c>
    </row>
    <row r="477" spans="1:26" x14ac:dyDescent="0.2">
      <c r="A477" s="299" t="s">
        <v>1319</v>
      </c>
      <c r="B477" s="305" t="s">
        <v>52</v>
      </c>
      <c r="C477" s="309" t="s">
        <v>85</v>
      </c>
      <c r="D477" s="309">
        <v>20999</v>
      </c>
      <c r="E477" s="309">
        <v>9973</v>
      </c>
      <c r="F477" s="309">
        <v>11026</v>
      </c>
      <c r="G477" s="309">
        <v>19615</v>
      </c>
      <c r="H477" s="309">
        <v>9420</v>
      </c>
      <c r="I477" s="309">
        <v>10195</v>
      </c>
      <c r="J477" s="309">
        <v>14088</v>
      </c>
      <c r="K477" s="309">
        <v>6873</v>
      </c>
      <c r="L477" s="309">
        <v>7215</v>
      </c>
      <c r="M477" s="309">
        <v>10480</v>
      </c>
      <c r="N477" s="309">
        <v>5165</v>
      </c>
      <c r="O477" s="309">
        <v>5315</v>
      </c>
      <c r="P477" s="302">
        <v>8823</v>
      </c>
      <c r="Q477" s="302">
        <v>4118</v>
      </c>
      <c r="R477" s="302">
        <v>4705</v>
      </c>
      <c r="S477" s="292">
        <v>11372</v>
      </c>
      <c r="T477" s="292">
        <v>5547</v>
      </c>
      <c r="U477" s="292">
        <v>5825</v>
      </c>
      <c r="V477" s="302">
        <v>18187</v>
      </c>
      <c r="W477" s="302">
        <v>8726</v>
      </c>
      <c r="X477" s="302">
        <v>9461</v>
      </c>
      <c r="Z477" s="302" t="s">
        <v>52</v>
      </c>
    </row>
    <row r="478" spans="1:26" x14ac:dyDescent="0.2">
      <c r="A478" s="299" t="s">
        <v>1320</v>
      </c>
      <c r="B478" s="305" t="s">
        <v>52</v>
      </c>
      <c r="C478" s="309" t="s">
        <v>86</v>
      </c>
      <c r="D478" s="309">
        <v>17458</v>
      </c>
      <c r="E478" s="309">
        <v>7598</v>
      </c>
      <c r="F478" s="309">
        <v>9860</v>
      </c>
      <c r="G478" s="309">
        <v>17770</v>
      </c>
      <c r="H478" s="309">
        <v>8500</v>
      </c>
      <c r="I478" s="309">
        <v>9270</v>
      </c>
      <c r="J478" s="309">
        <v>12490</v>
      </c>
      <c r="K478" s="309">
        <v>5994</v>
      </c>
      <c r="L478" s="309">
        <v>6496</v>
      </c>
      <c r="M478" s="309">
        <v>10458</v>
      </c>
      <c r="N478" s="309">
        <v>5114</v>
      </c>
      <c r="O478" s="309">
        <v>5344</v>
      </c>
      <c r="P478" s="302">
        <v>8476</v>
      </c>
      <c r="Q478" s="302">
        <v>4091</v>
      </c>
      <c r="R478" s="302">
        <v>4385</v>
      </c>
      <c r="S478" s="292">
        <v>9012</v>
      </c>
      <c r="T478" s="292">
        <v>4473</v>
      </c>
      <c r="U478" s="292">
        <v>4539</v>
      </c>
      <c r="V478" s="302">
        <v>13171</v>
      </c>
      <c r="W478" s="302">
        <v>6311</v>
      </c>
      <c r="X478" s="302">
        <v>6860</v>
      </c>
      <c r="Z478" s="302" t="s">
        <v>52</v>
      </c>
    </row>
    <row r="479" spans="1:26" x14ac:dyDescent="0.2">
      <c r="A479" s="299" t="s">
        <v>1321</v>
      </c>
      <c r="B479" s="305" t="s">
        <v>52</v>
      </c>
      <c r="C479" s="309" t="s">
        <v>87</v>
      </c>
      <c r="D479" s="309">
        <v>14028</v>
      </c>
      <c r="E479" s="309">
        <v>5458</v>
      </c>
      <c r="F479" s="309">
        <v>8570</v>
      </c>
      <c r="G479" s="309">
        <v>13930</v>
      </c>
      <c r="H479" s="309">
        <v>6070</v>
      </c>
      <c r="I479" s="309">
        <v>7860</v>
      </c>
      <c r="J479" s="309">
        <v>11714</v>
      </c>
      <c r="K479" s="309">
        <v>5309</v>
      </c>
      <c r="L479" s="309">
        <v>6405</v>
      </c>
      <c r="M479" s="309">
        <v>9497</v>
      </c>
      <c r="N479" s="309">
        <v>4532</v>
      </c>
      <c r="O479" s="309">
        <v>4965</v>
      </c>
      <c r="P479" s="302">
        <v>7151</v>
      </c>
      <c r="Q479" s="302">
        <v>3561</v>
      </c>
      <c r="R479" s="302">
        <v>3590</v>
      </c>
      <c r="S479" s="292">
        <v>6623</v>
      </c>
      <c r="T479" s="292">
        <v>3107</v>
      </c>
      <c r="U479" s="292">
        <v>3516</v>
      </c>
      <c r="V479" s="302">
        <v>8978</v>
      </c>
      <c r="W479" s="302">
        <v>4220</v>
      </c>
      <c r="X479" s="302">
        <v>4758</v>
      </c>
      <c r="Z479" s="302" t="s">
        <v>52</v>
      </c>
    </row>
    <row r="480" spans="1:26" x14ac:dyDescent="0.2">
      <c r="A480" s="299" t="s">
        <v>1322</v>
      </c>
      <c r="B480" s="305" t="s">
        <v>52</v>
      </c>
      <c r="C480" s="309" t="s">
        <v>88</v>
      </c>
      <c r="D480" s="309">
        <v>11086</v>
      </c>
      <c r="E480" s="309">
        <v>3949</v>
      </c>
      <c r="F480" s="309">
        <v>7137</v>
      </c>
      <c r="G480" s="309">
        <v>10220</v>
      </c>
      <c r="H480" s="309">
        <v>3800</v>
      </c>
      <c r="I480" s="309">
        <v>6420</v>
      </c>
      <c r="J480" s="309">
        <v>9536</v>
      </c>
      <c r="K480" s="309">
        <v>3936</v>
      </c>
      <c r="L480" s="309">
        <v>5600</v>
      </c>
      <c r="M480" s="309">
        <v>7583</v>
      </c>
      <c r="N480" s="309">
        <v>3251</v>
      </c>
      <c r="O480" s="309">
        <v>4332</v>
      </c>
      <c r="P480" s="302">
        <v>6326</v>
      </c>
      <c r="Q480" s="302">
        <v>2959</v>
      </c>
      <c r="R480" s="302">
        <v>3367</v>
      </c>
      <c r="S480" s="292">
        <v>5994</v>
      </c>
      <c r="T480" s="292">
        <v>2819</v>
      </c>
      <c r="U480" s="292">
        <v>3175</v>
      </c>
      <c r="V480" s="302">
        <v>6858</v>
      </c>
      <c r="W480" s="302">
        <v>3256</v>
      </c>
      <c r="X480" s="302">
        <v>3602</v>
      </c>
      <c r="Z480" s="302" t="s">
        <v>52</v>
      </c>
    </row>
    <row r="481" spans="1:26" x14ac:dyDescent="0.2">
      <c r="A481" s="299" t="s">
        <v>1323</v>
      </c>
      <c r="B481" s="305" t="s">
        <v>52</v>
      </c>
      <c r="C481" s="309" t="s">
        <v>89</v>
      </c>
      <c r="D481" s="309">
        <v>8062</v>
      </c>
      <c r="E481" s="309">
        <v>2600</v>
      </c>
      <c r="F481" s="309">
        <v>5462</v>
      </c>
      <c r="G481" s="309">
        <v>7065</v>
      </c>
      <c r="H481" s="309">
        <v>2140</v>
      </c>
      <c r="I481" s="309">
        <v>4925</v>
      </c>
      <c r="J481" s="309">
        <v>6698</v>
      </c>
      <c r="K481" s="309">
        <v>2385</v>
      </c>
      <c r="L481" s="309">
        <v>4313</v>
      </c>
      <c r="M481" s="309">
        <v>6506</v>
      </c>
      <c r="N481" s="309">
        <v>2560</v>
      </c>
      <c r="O481" s="309">
        <v>3946</v>
      </c>
      <c r="P481" s="302">
        <v>5089</v>
      </c>
      <c r="Q481" s="302">
        <v>2259</v>
      </c>
      <c r="R481" s="302">
        <v>2830</v>
      </c>
      <c r="S481" s="292">
        <v>4438</v>
      </c>
      <c r="T481" s="292">
        <v>2013</v>
      </c>
      <c r="U481" s="292">
        <v>2425</v>
      </c>
      <c r="V481" s="302">
        <v>4638</v>
      </c>
      <c r="W481" s="302">
        <v>2007</v>
      </c>
      <c r="X481" s="302">
        <v>2631</v>
      </c>
      <c r="Z481" s="302" t="s">
        <v>52</v>
      </c>
    </row>
    <row r="482" spans="1:26" x14ac:dyDescent="0.2">
      <c r="A482" s="299" t="s">
        <v>1324</v>
      </c>
      <c r="B482" s="305" t="s">
        <v>52</v>
      </c>
      <c r="C482" s="309" t="s">
        <v>90</v>
      </c>
      <c r="D482" s="309">
        <v>4442</v>
      </c>
      <c r="E482" s="309">
        <v>1352</v>
      </c>
      <c r="F482" s="309">
        <v>3090</v>
      </c>
      <c r="G482" s="309">
        <v>4345</v>
      </c>
      <c r="H482" s="309">
        <v>1140</v>
      </c>
      <c r="I482" s="309">
        <v>3205</v>
      </c>
      <c r="J482" s="309">
        <v>3938</v>
      </c>
      <c r="K482" s="309">
        <v>1112</v>
      </c>
      <c r="L482" s="309">
        <v>2826</v>
      </c>
      <c r="M482" s="309">
        <v>4134</v>
      </c>
      <c r="N482" s="309">
        <v>1381</v>
      </c>
      <c r="O482" s="309">
        <v>2753</v>
      </c>
      <c r="P482" s="302">
        <v>3331</v>
      </c>
      <c r="Q482" s="302">
        <v>1235</v>
      </c>
      <c r="R482" s="302">
        <v>2096</v>
      </c>
      <c r="S482" s="292">
        <v>3287</v>
      </c>
      <c r="T482" s="292">
        <v>1363</v>
      </c>
      <c r="U482" s="292">
        <v>1924</v>
      </c>
      <c r="V482" s="302">
        <v>3622</v>
      </c>
      <c r="W482" s="302">
        <v>1524</v>
      </c>
      <c r="X482" s="302">
        <v>2098</v>
      </c>
      <c r="Z482" s="302" t="s">
        <v>52</v>
      </c>
    </row>
    <row r="483" spans="1:26" x14ac:dyDescent="0.2">
      <c r="A483" s="299" t="s">
        <v>1325</v>
      </c>
      <c r="B483" s="305" t="s">
        <v>52</v>
      </c>
      <c r="C483" s="309" t="s">
        <v>91</v>
      </c>
      <c r="D483" s="309">
        <v>2198</v>
      </c>
      <c r="E483" s="309">
        <v>540</v>
      </c>
      <c r="F483" s="309">
        <v>1658</v>
      </c>
      <c r="G483" s="309">
        <v>2785</v>
      </c>
      <c r="H483" s="309">
        <v>620</v>
      </c>
      <c r="I483" s="309">
        <v>2155</v>
      </c>
      <c r="J483" s="309">
        <v>2699</v>
      </c>
      <c r="K483" s="309">
        <v>517</v>
      </c>
      <c r="L483" s="309">
        <v>2182</v>
      </c>
      <c r="M483" s="309">
        <v>2857</v>
      </c>
      <c r="N483" s="309">
        <v>653</v>
      </c>
      <c r="O483" s="309">
        <v>2204</v>
      </c>
      <c r="P483" s="302">
        <v>2712</v>
      </c>
      <c r="Q483" s="302">
        <v>808</v>
      </c>
      <c r="R483" s="302">
        <v>1904</v>
      </c>
      <c r="S483" s="292">
        <v>2845</v>
      </c>
      <c r="T483" s="302">
        <v>971</v>
      </c>
      <c r="U483" s="302">
        <v>1874</v>
      </c>
      <c r="V483" s="302">
        <v>3164</v>
      </c>
      <c r="W483" s="302">
        <v>1123</v>
      </c>
      <c r="X483" s="302">
        <v>2041</v>
      </c>
      <c r="Z483" s="302" t="s">
        <v>52</v>
      </c>
    </row>
    <row r="484" spans="1:26" x14ac:dyDescent="0.2">
      <c r="A484" s="299" t="s">
        <v>1326</v>
      </c>
      <c r="B484" s="305" t="s">
        <v>52</v>
      </c>
      <c r="C484" s="309" t="s">
        <v>92</v>
      </c>
      <c r="D484" s="309">
        <v>172143</v>
      </c>
      <c r="E484" s="309">
        <v>79063</v>
      </c>
      <c r="F484" s="309">
        <v>93080</v>
      </c>
      <c r="G484" s="309">
        <v>165845</v>
      </c>
      <c r="H484" s="309">
        <v>77550</v>
      </c>
      <c r="I484" s="309">
        <v>88295</v>
      </c>
      <c r="J484" s="309">
        <v>149535</v>
      </c>
      <c r="K484" s="309">
        <v>70378</v>
      </c>
      <c r="L484" s="309">
        <v>79157</v>
      </c>
      <c r="M484" s="309">
        <v>170202</v>
      </c>
      <c r="N484" s="309">
        <v>79977</v>
      </c>
      <c r="O484" s="309">
        <v>90225</v>
      </c>
      <c r="P484" s="302">
        <v>197563</v>
      </c>
      <c r="Q484" s="302">
        <v>97331</v>
      </c>
      <c r="R484" s="302">
        <v>100232</v>
      </c>
      <c r="S484" s="292" t="s">
        <v>604</v>
      </c>
      <c r="T484" s="292" t="s">
        <v>604</v>
      </c>
      <c r="U484" s="292" t="s">
        <v>604</v>
      </c>
      <c r="V484" s="292" t="s">
        <v>604</v>
      </c>
      <c r="W484" s="292" t="s">
        <v>604</v>
      </c>
      <c r="X484" s="292" t="s">
        <v>604</v>
      </c>
      <c r="Z484" s="302" t="s">
        <v>52</v>
      </c>
    </row>
    <row r="485" spans="1:26" x14ac:dyDescent="0.2">
      <c r="A485" s="299" t="s">
        <v>1327</v>
      </c>
      <c r="B485" s="305" t="s">
        <v>52</v>
      </c>
      <c r="C485" s="312" t="s">
        <v>93</v>
      </c>
      <c r="D485" s="312">
        <v>97747</v>
      </c>
      <c r="E485" s="312">
        <v>40740</v>
      </c>
      <c r="F485" s="312">
        <v>57007</v>
      </c>
      <c r="G485" s="312">
        <v>92420</v>
      </c>
      <c r="H485" s="312">
        <v>40045</v>
      </c>
      <c r="I485" s="312">
        <v>52385</v>
      </c>
      <c r="J485" s="312">
        <v>101937</v>
      </c>
      <c r="K485" s="312">
        <v>46339</v>
      </c>
      <c r="L485" s="312">
        <v>55598</v>
      </c>
      <c r="M485" s="312">
        <v>122575</v>
      </c>
      <c r="N485" s="312">
        <v>55801</v>
      </c>
      <c r="O485" s="312">
        <v>66774</v>
      </c>
      <c r="P485" s="302">
        <v>146509</v>
      </c>
      <c r="Q485" s="302">
        <v>71341</v>
      </c>
      <c r="R485" s="302">
        <v>75168</v>
      </c>
      <c r="S485" s="292">
        <v>171699</v>
      </c>
      <c r="T485" s="292">
        <v>84698</v>
      </c>
      <c r="U485" s="292">
        <v>87001</v>
      </c>
      <c r="V485" s="302">
        <v>193217</v>
      </c>
      <c r="W485" s="302">
        <v>90706</v>
      </c>
      <c r="X485" s="302">
        <v>102511</v>
      </c>
      <c r="Z485" s="302" t="s">
        <v>52</v>
      </c>
    </row>
    <row r="486" spans="1:26" x14ac:dyDescent="0.2">
      <c r="A486" s="299" t="s">
        <v>1328</v>
      </c>
      <c r="B486" s="305" t="s">
        <v>52</v>
      </c>
      <c r="C486" s="169" t="s">
        <v>94</v>
      </c>
      <c r="D486" s="309">
        <v>169483</v>
      </c>
      <c r="E486" s="309">
        <v>84545</v>
      </c>
      <c r="F486" s="309">
        <v>84938</v>
      </c>
      <c r="G486" s="309">
        <v>141670</v>
      </c>
      <c r="H486" s="309">
        <v>70435</v>
      </c>
      <c r="I486" s="309">
        <v>71235</v>
      </c>
      <c r="J486" s="309">
        <v>94608</v>
      </c>
      <c r="K486" s="309">
        <v>46964</v>
      </c>
      <c r="L486" s="309">
        <v>47644</v>
      </c>
      <c r="M486" s="309">
        <v>74632</v>
      </c>
      <c r="N486" s="309">
        <v>36588</v>
      </c>
      <c r="O486" s="309">
        <v>38044</v>
      </c>
      <c r="P486" s="302">
        <v>68607</v>
      </c>
      <c r="Q486" s="302">
        <v>33816</v>
      </c>
      <c r="R486" s="302">
        <v>34791</v>
      </c>
      <c r="S486" s="292">
        <v>76601</v>
      </c>
      <c r="T486" s="292">
        <v>38494</v>
      </c>
      <c r="U486" s="292">
        <v>38107</v>
      </c>
      <c r="V486" s="302">
        <v>75727</v>
      </c>
      <c r="W486" s="302">
        <v>38367</v>
      </c>
      <c r="X486" s="302">
        <v>37360</v>
      </c>
      <c r="Z486" s="302" t="s">
        <v>52</v>
      </c>
    </row>
    <row r="487" spans="1:26" x14ac:dyDescent="0.2">
      <c r="A487" s="299" t="s">
        <v>1329</v>
      </c>
      <c r="B487" s="305" t="s">
        <v>53</v>
      </c>
      <c r="C487" s="309" t="s">
        <v>73</v>
      </c>
      <c r="D487" s="309">
        <v>290582</v>
      </c>
      <c r="E487" s="309">
        <v>138736</v>
      </c>
      <c r="F487" s="309">
        <v>151846</v>
      </c>
      <c r="G487" s="309">
        <v>268475</v>
      </c>
      <c r="H487" s="309">
        <v>128130</v>
      </c>
      <c r="I487" s="309">
        <v>140340</v>
      </c>
      <c r="J487" s="309">
        <v>230488</v>
      </c>
      <c r="K487" s="309">
        <v>110100</v>
      </c>
      <c r="L487" s="309">
        <v>120388</v>
      </c>
      <c r="M487" s="309">
        <v>230983</v>
      </c>
      <c r="N487" s="309">
        <v>109243</v>
      </c>
      <c r="O487" s="309">
        <v>121740</v>
      </c>
      <c r="P487" s="302">
        <v>248917</v>
      </c>
      <c r="Q487" s="302">
        <v>119980</v>
      </c>
      <c r="R487" s="302">
        <v>128937</v>
      </c>
      <c r="S487" s="292">
        <v>275885</v>
      </c>
      <c r="T487" s="292">
        <v>134957</v>
      </c>
      <c r="U487" s="292">
        <v>140928</v>
      </c>
      <c r="V487" s="302">
        <v>300551</v>
      </c>
      <c r="W487" s="302">
        <v>142731</v>
      </c>
      <c r="X487" s="302">
        <v>157820</v>
      </c>
      <c r="Z487" s="302" t="s">
        <v>53</v>
      </c>
    </row>
    <row r="488" spans="1:26" x14ac:dyDescent="0.2">
      <c r="A488" s="299" t="s">
        <v>1330</v>
      </c>
      <c r="B488" s="305" t="s">
        <v>53</v>
      </c>
      <c r="C488" s="309" t="s">
        <v>74</v>
      </c>
      <c r="D488" s="309">
        <v>20810</v>
      </c>
      <c r="E488" s="309">
        <v>10532</v>
      </c>
      <c r="F488" s="309">
        <v>10278</v>
      </c>
      <c r="G488" s="309">
        <v>20740</v>
      </c>
      <c r="H488" s="309">
        <v>10570</v>
      </c>
      <c r="I488" s="309">
        <v>10170</v>
      </c>
      <c r="J488" s="309">
        <v>12775</v>
      </c>
      <c r="K488" s="309">
        <v>6534</v>
      </c>
      <c r="L488" s="309">
        <v>6241</v>
      </c>
      <c r="M488" s="309">
        <v>17243</v>
      </c>
      <c r="N488" s="309">
        <v>8625</v>
      </c>
      <c r="O488" s="309">
        <v>8618</v>
      </c>
      <c r="P488" s="302">
        <v>17774</v>
      </c>
      <c r="Q488" s="302">
        <v>9107</v>
      </c>
      <c r="R488" s="302">
        <v>8667</v>
      </c>
      <c r="S488" s="292">
        <v>22004</v>
      </c>
      <c r="T488" s="292">
        <v>11367</v>
      </c>
      <c r="U488" s="292">
        <v>10637</v>
      </c>
      <c r="V488" s="302">
        <v>19127</v>
      </c>
      <c r="W488" s="302">
        <v>9723</v>
      </c>
      <c r="X488" s="302">
        <v>9404</v>
      </c>
      <c r="Z488" s="302" t="s">
        <v>53</v>
      </c>
    </row>
    <row r="489" spans="1:26" x14ac:dyDescent="0.2">
      <c r="A489" s="299" t="s">
        <v>1331</v>
      </c>
      <c r="B489" s="305" t="s">
        <v>53</v>
      </c>
      <c r="C489" s="310" t="s">
        <v>75</v>
      </c>
      <c r="D489" s="309">
        <v>18001</v>
      </c>
      <c r="E489" s="309">
        <v>9134</v>
      </c>
      <c r="F489" s="309">
        <v>8867</v>
      </c>
      <c r="G489" s="309">
        <v>22045</v>
      </c>
      <c r="H489" s="309">
        <v>11130</v>
      </c>
      <c r="I489" s="309">
        <v>10915</v>
      </c>
      <c r="J489" s="309">
        <v>12562</v>
      </c>
      <c r="K489" s="309">
        <v>6334</v>
      </c>
      <c r="L489" s="309">
        <v>6228</v>
      </c>
      <c r="M489" s="309">
        <v>14339</v>
      </c>
      <c r="N489" s="309">
        <v>7332</v>
      </c>
      <c r="O489" s="309">
        <v>7007</v>
      </c>
      <c r="P489" s="302">
        <v>16506</v>
      </c>
      <c r="Q489" s="302">
        <v>8330</v>
      </c>
      <c r="R489" s="302">
        <v>8176</v>
      </c>
      <c r="S489" s="292">
        <v>16665</v>
      </c>
      <c r="T489" s="292">
        <v>8538</v>
      </c>
      <c r="U489" s="292">
        <v>8127</v>
      </c>
      <c r="V489" s="302">
        <v>18172</v>
      </c>
      <c r="W489" s="302">
        <v>9343</v>
      </c>
      <c r="X489" s="302">
        <v>8829</v>
      </c>
      <c r="Z489" s="302" t="s">
        <v>53</v>
      </c>
    </row>
    <row r="490" spans="1:26" x14ac:dyDescent="0.2">
      <c r="A490" s="299" t="s">
        <v>1332</v>
      </c>
      <c r="B490" s="305" t="s">
        <v>53</v>
      </c>
      <c r="C490" s="310" t="s">
        <v>76</v>
      </c>
      <c r="D490" s="309">
        <v>22515</v>
      </c>
      <c r="E490" s="309">
        <v>11368</v>
      </c>
      <c r="F490" s="309">
        <v>11147</v>
      </c>
      <c r="G490" s="309">
        <v>19080</v>
      </c>
      <c r="H490" s="309">
        <v>9710</v>
      </c>
      <c r="I490" s="309">
        <v>9365</v>
      </c>
      <c r="J490" s="309">
        <v>17081</v>
      </c>
      <c r="K490" s="309">
        <v>8660</v>
      </c>
      <c r="L490" s="309">
        <v>8421</v>
      </c>
      <c r="M490" s="309">
        <v>12213</v>
      </c>
      <c r="N490" s="309">
        <v>6186</v>
      </c>
      <c r="O490" s="309">
        <v>6027</v>
      </c>
      <c r="P490" s="302">
        <v>15306</v>
      </c>
      <c r="Q490" s="302">
        <v>7545</v>
      </c>
      <c r="R490" s="302">
        <v>7761</v>
      </c>
      <c r="S490" s="292">
        <v>15268</v>
      </c>
      <c r="T490" s="292">
        <v>7689</v>
      </c>
      <c r="U490" s="292">
        <v>7579</v>
      </c>
      <c r="V490" s="302">
        <v>17580</v>
      </c>
      <c r="W490" s="302">
        <v>8811</v>
      </c>
      <c r="X490" s="302">
        <v>8769</v>
      </c>
      <c r="Z490" s="302" t="s">
        <v>53</v>
      </c>
    </row>
    <row r="491" spans="1:26" x14ac:dyDescent="0.2">
      <c r="A491" s="299" t="s">
        <v>1333</v>
      </c>
      <c r="B491" s="305" t="s">
        <v>53</v>
      </c>
      <c r="C491" s="309" t="s">
        <v>77</v>
      </c>
      <c r="D491" s="309">
        <v>20230</v>
      </c>
      <c r="E491" s="309">
        <v>10064</v>
      </c>
      <c r="F491" s="309">
        <v>10166</v>
      </c>
      <c r="G491" s="309">
        <v>17785</v>
      </c>
      <c r="H491" s="309">
        <v>8845</v>
      </c>
      <c r="I491" s="309">
        <v>8940</v>
      </c>
      <c r="J491" s="309">
        <v>20196</v>
      </c>
      <c r="K491" s="309">
        <v>10103</v>
      </c>
      <c r="L491" s="309">
        <v>10093</v>
      </c>
      <c r="M491" s="309">
        <v>12196</v>
      </c>
      <c r="N491" s="309">
        <v>6012</v>
      </c>
      <c r="O491" s="309">
        <v>6184</v>
      </c>
      <c r="P491" s="302">
        <v>14366</v>
      </c>
      <c r="Q491" s="302">
        <v>7514</v>
      </c>
      <c r="R491" s="302">
        <v>6852</v>
      </c>
      <c r="S491" s="292">
        <v>16127</v>
      </c>
      <c r="T491" s="292">
        <v>7958</v>
      </c>
      <c r="U491" s="292">
        <v>8169</v>
      </c>
      <c r="V491" s="302">
        <v>15670</v>
      </c>
      <c r="W491" s="302">
        <v>7850</v>
      </c>
      <c r="X491" s="302">
        <v>7820</v>
      </c>
      <c r="Z491" s="302" t="s">
        <v>53</v>
      </c>
    </row>
    <row r="492" spans="1:26" x14ac:dyDescent="0.2">
      <c r="A492" s="299" t="s">
        <v>1334</v>
      </c>
      <c r="B492" s="305" t="s">
        <v>53</v>
      </c>
      <c r="C492" s="309" t="s">
        <v>78</v>
      </c>
      <c r="D492" s="309">
        <v>19850</v>
      </c>
      <c r="E492" s="309">
        <v>9651</v>
      </c>
      <c r="F492" s="309">
        <v>10199</v>
      </c>
      <c r="G492" s="309">
        <v>22085</v>
      </c>
      <c r="H492" s="309">
        <v>10990</v>
      </c>
      <c r="I492" s="309">
        <v>11100</v>
      </c>
      <c r="J492" s="309">
        <v>20772</v>
      </c>
      <c r="K492" s="309">
        <v>10138</v>
      </c>
      <c r="L492" s="309">
        <v>10634</v>
      </c>
      <c r="M492" s="309">
        <v>20739</v>
      </c>
      <c r="N492" s="309">
        <v>9466</v>
      </c>
      <c r="O492" s="309">
        <v>11273</v>
      </c>
      <c r="P492" s="302">
        <v>18739</v>
      </c>
      <c r="Q492" s="302">
        <v>8802</v>
      </c>
      <c r="R492" s="302">
        <v>9937</v>
      </c>
      <c r="S492" s="292">
        <v>20883</v>
      </c>
      <c r="T492" s="292">
        <v>10129</v>
      </c>
      <c r="U492" s="292">
        <v>10754</v>
      </c>
      <c r="V492" s="302">
        <v>18810</v>
      </c>
      <c r="W492" s="302">
        <v>8777</v>
      </c>
      <c r="X492" s="302">
        <v>10033</v>
      </c>
      <c r="Z492" s="302" t="s">
        <v>53</v>
      </c>
    </row>
    <row r="493" spans="1:26" x14ac:dyDescent="0.2">
      <c r="A493" s="299" t="s">
        <v>1335</v>
      </c>
      <c r="B493" s="305" t="s">
        <v>53</v>
      </c>
      <c r="C493" s="309" t="s">
        <v>79</v>
      </c>
      <c r="D493" s="309">
        <v>18405</v>
      </c>
      <c r="E493" s="309">
        <v>9519</v>
      </c>
      <c r="F493" s="309">
        <v>8886</v>
      </c>
      <c r="G493" s="309">
        <v>16955</v>
      </c>
      <c r="H493" s="309">
        <v>8370</v>
      </c>
      <c r="I493" s="309">
        <v>8590</v>
      </c>
      <c r="J493" s="309">
        <v>17324</v>
      </c>
      <c r="K493" s="309">
        <v>8790</v>
      </c>
      <c r="L493" s="309">
        <v>8534</v>
      </c>
      <c r="M493" s="309">
        <v>27100</v>
      </c>
      <c r="N493" s="309">
        <v>12732</v>
      </c>
      <c r="O493" s="309">
        <v>14368</v>
      </c>
      <c r="P493" s="302">
        <v>23730</v>
      </c>
      <c r="Q493" s="302">
        <v>11412</v>
      </c>
      <c r="R493" s="302">
        <v>12318</v>
      </c>
      <c r="S493" s="292">
        <v>26465</v>
      </c>
      <c r="T493" s="292">
        <v>12934</v>
      </c>
      <c r="U493" s="292">
        <v>13531</v>
      </c>
      <c r="V493" s="302">
        <v>27583</v>
      </c>
      <c r="W493" s="302">
        <v>12625</v>
      </c>
      <c r="X493" s="302">
        <v>14958</v>
      </c>
      <c r="Z493" s="302" t="s">
        <v>53</v>
      </c>
    </row>
    <row r="494" spans="1:26" x14ac:dyDescent="0.2">
      <c r="A494" s="299" t="s">
        <v>1336</v>
      </c>
      <c r="B494" s="305" t="s">
        <v>53</v>
      </c>
      <c r="C494" s="309" t="s">
        <v>80</v>
      </c>
      <c r="D494" s="309">
        <v>18078</v>
      </c>
      <c r="E494" s="309">
        <v>9013</v>
      </c>
      <c r="F494" s="309">
        <v>9065</v>
      </c>
      <c r="G494" s="309">
        <v>15420</v>
      </c>
      <c r="H494" s="309">
        <v>7675</v>
      </c>
      <c r="I494" s="309">
        <v>7745</v>
      </c>
      <c r="J494" s="309">
        <v>15860</v>
      </c>
      <c r="K494" s="309">
        <v>7916</v>
      </c>
      <c r="L494" s="309">
        <v>7944</v>
      </c>
      <c r="M494" s="309">
        <v>21167</v>
      </c>
      <c r="N494" s="309">
        <v>10238</v>
      </c>
      <c r="O494" s="309">
        <v>10929</v>
      </c>
      <c r="P494" s="302">
        <v>26848</v>
      </c>
      <c r="Q494" s="302">
        <v>13227</v>
      </c>
      <c r="R494" s="302">
        <v>13621</v>
      </c>
      <c r="S494" s="292">
        <v>28663</v>
      </c>
      <c r="T494" s="292">
        <v>14575</v>
      </c>
      <c r="U494" s="292">
        <v>14088</v>
      </c>
      <c r="V494" s="302">
        <v>30848</v>
      </c>
      <c r="W494" s="302">
        <v>14223</v>
      </c>
      <c r="X494" s="302">
        <v>16626</v>
      </c>
      <c r="Z494" s="302" t="s">
        <v>53</v>
      </c>
    </row>
    <row r="495" spans="1:26" x14ac:dyDescent="0.2">
      <c r="A495" s="299" t="s">
        <v>1337</v>
      </c>
      <c r="B495" s="305" t="s">
        <v>53</v>
      </c>
      <c r="C495" s="309" t="s">
        <v>81</v>
      </c>
      <c r="D495" s="309">
        <v>20442</v>
      </c>
      <c r="E495" s="309">
        <v>9905</v>
      </c>
      <c r="F495" s="309">
        <v>10537</v>
      </c>
      <c r="G495" s="309">
        <v>14385</v>
      </c>
      <c r="H495" s="309">
        <v>7220</v>
      </c>
      <c r="I495" s="309">
        <v>7165</v>
      </c>
      <c r="J495" s="309">
        <v>12735</v>
      </c>
      <c r="K495" s="309">
        <v>6256</v>
      </c>
      <c r="L495" s="309">
        <v>6479</v>
      </c>
      <c r="M495" s="309">
        <v>15401</v>
      </c>
      <c r="N495" s="309">
        <v>7609</v>
      </c>
      <c r="O495" s="309">
        <v>7792</v>
      </c>
      <c r="P495" s="302">
        <v>24661</v>
      </c>
      <c r="Q495" s="302">
        <v>11983</v>
      </c>
      <c r="R495" s="302">
        <v>12678</v>
      </c>
      <c r="S495" s="292">
        <v>24213</v>
      </c>
      <c r="T495" s="292">
        <v>11956</v>
      </c>
      <c r="U495" s="292">
        <v>12257</v>
      </c>
      <c r="V495" s="302">
        <v>27506</v>
      </c>
      <c r="W495" s="302">
        <v>12970</v>
      </c>
      <c r="X495" s="302">
        <v>14536</v>
      </c>
      <c r="Z495" s="302" t="s">
        <v>53</v>
      </c>
    </row>
    <row r="496" spans="1:26" x14ac:dyDescent="0.2">
      <c r="A496" s="299" t="s">
        <v>1338</v>
      </c>
      <c r="B496" s="305" t="s">
        <v>53</v>
      </c>
      <c r="C496" s="309" t="s">
        <v>82</v>
      </c>
      <c r="D496" s="309">
        <v>19756</v>
      </c>
      <c r="E496" s="309">
        <v>9602</v>
      </c>
      <c r="F496" s="309">
        <v>10154</v>
      </c>
      <c r="G496" s="309">
        <v>15430</v>
      </c>
      <c r="H496" s="309">
        <v>7465</v>
      </c>
      <c r="I496" s="309">
        <v>7965</v>
      </c>
      <c r="J496" s="309">
        <v>12577</v>
      </c>
      <c r="K496" s="309">
        <v>6135</v>
      </c>
      <c r="L496" s="309">
        <v>6442</v>
      </c>
      <c r="M496" s="309">
        <v>13789</v>
      </c>
      <c r="N496" s="309">
        <v>6706</v>
      </c>
      <c r="O496" s="309">
        <v>7083</v>
      </c>
      <c r="P496" s="302">
        <v>18800</v>
      </c>
      <c r="Q496" s="302">
        <v>9197</v>
      </c>
      <c r="R496" s="302">
        <v>9603</v>
      </c>
      <c r="S496" s="292">
        <v>21919</v>
      </c>
      <c r="T496" s="292">
        <v>10936</v>
      </c>
      <c r="U496" s="292">
        <v>10983</v>
      </c>
      <c r="V496" s="302">
        <v>23748</v>
      </c>
      <c r="W496" s="302">
        <v>11205</v>
      </c>
      <c r="X496" s="302">
        <v>12543</v>
      </c>
      <c r="Z496" s="302" t="s">
        <v>53</v>
      </c>
    </row>
    <row r="497" spans="1:26" x14ac:dyDescent="0.2">
      <c r="A497" s="299" t="s">
        <v>1339</v>
      </c>
      <c r="B497" s="305" t="s">
        <v>53</v>
      </c>
      <c r="C497" s="309" t="s">
        <v>83</v>
      </c>
      <c r="D497" s="309">
        <v>21827</v>
      </c>
      <c r="E497" s="309">
        <v>10623</v>
      </c>
      <c r="F497" s="309">
        <v>11204</v>
      </c>
      <c r="G497" s="309">
        <v>17470</v>
      </c>
      <c r="H497" s="309">
        <v>8420</v>
      </c>
      <c r="I497" s="309">
        <v>9050</v>
      </c>
      <c r="J497" s="309">
        <v>12147</v>
      </c>
      <c r="K497" s="309">
        <v>5973</v>
      </c>
      <c r="L497" s="309">
        <v>6174</v>
      </c>
      <c r="M497" s="309">
        <v>11290</v>
      </c>
      <c r="N497" s="309">
        <v>5512</v>
      </c>
      <c r="O497" s="309">
        <v>5778</v>
      </c>
      <c r="P497" s="302">
        <v>13931</v>
      </c>
      <c r="Q497" s="302">
        <v>6951</v>
      </c>
      <c r="R497" s="302">
        <v>6980</v>
      </c>
      <c r="S497" s="292">
        <v>20481</v>
      </c>
      <c r="T497" s="292">
        <v>9834</v>
      </c>
      <c r="U497" s="292">
        <v>10647</v>
      </c>
      <c r="V497" s="302">
        <v>20780</v>
      </c>
      <c r="W497" s="302">
        <v>10065</v>
      </c>
      <c r="X497" s="302">
        <v>10717</v>
      </c>
      <c r="Z497" s="302" t="s">
        <v>53</v>
      </c>
    </row>
    <row r="498" spans="1:26" x14ac:dyDescent="0.2">
      <c r="A498" s="299" t="s">
        <v>1340</v>
      </c>
      <c r="B498" s="305" t="s">
        <v>53</v>
      </c>
      <c r="C498" s="309" t="s">
        <v>84</v>
      </c>
      <c r="D498" s="309">
        <v>20909</v>
      </c>
      <c r="E498" s="309">
        <v>10298</v>
      </c>
      <c r="F498" s="309">
        <v>10611</v>
      </c>
      <c r="G498" s="309">
        <v>16690</v>
      </c>
      <c r="H498" s="309">
        <v>8075</v>
      </c>
      <c r="I498" s="309">
        <v>8615</v>
      </c>
      <c r="J498" s="309">
        <v>13340</v>
      </c>
      <c r="K498" s="309">
        <v>6447</v>
      </c>
      <c r="L498" s="309">
        <v>6893</v>
      </c>
      <c r="M498" s="309">
        <v>11147</v>
      </c>
      <c r="N498" s="309">
        <v>5367</v>
      </c>
      <c r="O498" s="309">
        <v>5780</v>
      </c>
      <c r="P498" s="302">
        <v>12434</v>
      </c>
      <c r="Q498" s="302">
        <v>5968</v>
      </c>
      <c r="R498" s="302">
        <v>6466</v>
      </c>
      <c r="S498" s="292">
        <v>15750</v>
      </c>
      <c r="T498" s="292">
        <v>7596</v>
      </c>
      <c r="U498" s="292">
        <v>8154</v>
      </c>
      <c r="V498" s="302">
        <v>19991</v>
      </c>
      <c r="W498" s="302">
        <v>9543</v>
      </c>
      <c r="X498" s="302">
        <v>10448</v>
      </c>
      <c r="Z498" s="302" t="s">
        <v>53</v>
      </c>
    </row>
    <row r="499" spans="1:26" x14ac:dyDescent="0.2">
      <c r="A499" s="299" t="s">
        <v>1341</v>
      </c>
      <c r="B499" s="305" t="s">
        <v>53</v>
      </c>
      <c r="C499" s="309" t="s">
        <v>85</v>
      </c>
      <c r="D499" s="309">
        <v>18911</v>
      </c>
      <c r="E499" s="309">
        <v>9122</v>
      </c>
      <c r="F499" s="309">
        <v>9789</v>
      </c>
      <c r="G499" s="309">
        <v>17730</v>
      </c>
      <c r="H499" s="309">
        <v>8535</v>
      </c>
      <c r="I499" s="309">
        <v>9195</v>
      </c>
      <c r="J499" s="309">
        <v>14182</v>
      </c>
      <c r="K499" s="309">
        <v>6811</v>
      </c>
      <c r="L499" s="309">
        <v>7371</v>
      </c>
      <c r="M499" s="309">
        <v>10537</v>
      </c>
      <c r="N499" s="309">
        <v>5297</v>
      </c>
      <c r="O499" s="309">
        <v>5240</v>
      </c>
      <c r="P499" s="302">
        <v>9651</v>
      </c>
      <c r="Q499" s="302">
        <v>4578</v>
      </c>
      <c r="R499" s="302">
        <v>5073</v>
      </c>
      <c r="S499" s="292">
        <v>11523</v>
      </c>
      <c r="T499" s="292">
        <v>5442</v>
      </c>
      <c r="U499" s="292">
        <v>6081</v>
      </c>
      <c r="V499" s="302">
        <v>18588</v>
      </c>
      <c r="W499" s="302">
        <v>8574</v>
      </c>
      <c r="X499" s="302">
        <v>10014</v>
      </c>
      <c r="Z499" s="302" t="s">
        <v>53</v>
      </c>
    </row>
    <row r="500" spans="1:26" x14ac:dyDescent="0.2">
      <c r="A500" s="299" t="s">
        <v>1342</v>
      </c>
      <c r="B500" s="305" t="s">
        <v>53</v>
      </c>
      <c r="C500" s="309" t="s">
        <v>86</v>
      </c>
      <c r="D500" s="309">
        <v>15285</v>
      </c>
      <c r="E500" s="309">
        <v>6718</v>
      </c>
      <c r="F500" s="309">
        <v>8567</v>
      </c>
      <c r="G500" s="309">
        <v>16280</v>
      </c>
      <c r="H500" s="309">
        <v>7830</v>
      </c>
      <c r="I500" s="309">
        <v>8450</v>
      </c>
      <c r="J500" s="309">
        <v>12700</v>
      </c>
      <c r="K500" s="309">
        <v>6060</v>
      </c>
      <c r="L500" s="309">
        <v>6640</v>
      </c>
      <c r="M500" s="309">
        <v>10482</v>
      </c>
      <c r="N500" s="309">
        <v>5027</v>
      </c>
      <c r="O500" s="309">
        <v>5455</v>
      </c>
      <c r="P500" s="302">
        <v>8807</v>
      </c>
      <c r="Q500" s="302">
        <v>4267</v>
      </c>
      <c r="R500" s="302">
        <v>4540</v>
      </c>
      <c r="S500" s="292">
        <v>9789</v>
      </c>
      <c r="T500" s="292">
        <v>4829</v>
      </c>
      <c r="U500" s="292">
        <v>4960</v>
      </c>
      <c r="V500" s="302">
        <v>13504</v>
      </c>
      <c r="W500" s="302">
        <v>6465</v>
      </c>
      <c r="X500" s="302">
        <v>7039</v>
      </c>
      <c r="Z500" s="302" t="s">
        <v>53</v>
      </c>
    </row>
    <row r="501" spans="1:26" x14ac:dyDescent="0.2">
      <c r="A501" s="299" t="s">
        <v>1343</v>
      </c>
      <c r="B501" s="305" t="s">
        <v>53</v>
      </c>
      <c r="C501" s="309" t="s">
        <v>87</v>
      </c>
      <c r="D501" s="309">
        <v>12511</v>
      </c>
      <c r="E501" s="309">
        <v>5047</v>
      </c>
      <c r="F501" s="309">
        <v>7464</v>
      </c>
      <c r="G501" s="309">
        <v>13150</v>
      </c>
      <c r="H501" s="309">
        <v>5850</v>
      </c>
      <c r="I501" s="309">
        <v>7300</v>
      </c>
      <c r="J501" s="309">
        <v>12161</v>
      </c>
      <c r="K501" s="309">
        <v>5482</v>
      </c>
      <c r="L501" s="309">
        <v>6679</v>
      </c>
      <c r="M501" s="309">
        <v>9809</v>
      </c>
      <c r="N501" s="309">
        <v>4548</v>
      </c>
      <c r="O501" s="309">
        <v>5261</v>
      </c>
      <c r="P501" s="302">
        <v>7478</v>
      </c>
      <c r="Q501" s="302">
        <v>3460</v>
      </c>
      <c r="R501" s="302">
        <v>4018</v>
      </c>
      <c r="S501" s="292">
        <v>7284</v>
      </c>
      <c r="T501" s="292">
        <v>3464</v>
      </c>
      <c r="U501" s="292">
        <v>3820</v>
      </c>
      <c r="V501" s="302">
        <v>9005</v>
      </c>
      <c r="W501" s="302">
        <v>4268</v>
      </c>
      <c r="X501" s="302">
        <v>4737</v>
      </c>
      <c r="Z501" s="302" t="s">
        <v>53</v>
      </c>
    </row>
    <row r="502" spans="1:26" x14ac:dyDescent="0.2">
      <c r="A502" s="299" t="s">
        <v>1344</v>
      </c>
      <c r="B502" s="305" t="s">
        <v>53</v>
      </c>
      <c r="C502" s="309" t="s">
        <v>88</v>
      </c>
      <c r="D502" s="309">
        <v>9907</v>
      </c>
      <c r="E502" s="309">
        <v>3765</v>
      </c>
      <c r="F502" s="309">
        <v>6142</v>
      </c>
      <c r="G502" s="309">
        <v>9505</v>
      </c>
      <c r="H502" s="309">
        <v>3530</v>
      </c>
      <c r="I502" s="309">
        <v>5975</v>
      </c>
      <c r="J502" s="309">
        <v>10052</v>
      </c>
      <c r="K502" s="309">
        <v>4243</v>
      </c>
      <c r="L502" s="309">
        <v>5809</v>
      </c>
      <c r="M502" s="309">
        <v>8209</v>
      </c>
      <c r="N502" s="309">
        <v>3533</v>
      </c>
      <c r="O502" s="309">
        <v>4676</v>
      </c>
      <c r="P502" s="302">
        <v>6685</v>
      </c>
      <c r="Q502" s="302">
        <v>2870</v>
      </c>
      <c r="R502" s="302">
        <v>3815</v>
      </c>
      <c r="S502" s="292">
        <v>6357</v>
      </c>
      <c r="T502" s="292">
        <v>2869</v>
      </c>
      <c r="U502" s="292">
        <v>3488</v>
      </c>
      <c r="V502" s="302">
        <v>7087</v>
      </c>
      <c r="W502" s="302">
        <v>3251</v>
      </c>
      <c r="X502" s="302">
        <v>3836</v>
      </c>
      <c r="Z502" s="302" t="s">
        <v>53</v>
      </c>
    </row>
    <row r="503" spans="1:26" x14ac:dyDescent="0.2">
      <c r="A503" s="299" t="s">
        <v>1345</v>
      </c>
      <c r="B503" s="305" t="s">
        <v>53</v>
      </c>
      <c r="C503" s="309" t="s">
        <v>89</v>
      </c>
      <c r="D503" s="309">
        <v>7001</v>
      </c>
      <c r="E503" s="309">
        <v>2417</v>
      </c>
      <c r="F503" s="309">
        <v>4584</v>
      </c>
      <c r="G503" s="309">
        <v>6785</v>
      </c>
      <c r="H503" s="309">
        <v>2145</v>
      </c>
      <c r="I503" s="309">
        <v>4640</v>
      </c>
      <c r="J503" s="309">
        <v>7189</v>
      </c>
      <c r="K503" s="309">
        <v>2570</v>
      </c>
      <c r="L503" s="309">
        <v>4619</v>
      </c>
      <c r="M503" s="309">
        <v>7227</v>
      </c>
      <c r="N503" s="309">
        <v>2737</v>
      </c>
      <c r="O503" s="309">
        <v>4490</v>
      </c>
      <c r="P503" s="302">
        <v>5650</v>
      </c>
      <c r="Q503" s="302">
        <v>2301</v>
      </c>
      <c r="R503" s="302">
        <v>3349</v>
      </c>
      <c r="S503" s="292">
        <v>5113</v>
      </c>
      <c r="T503" s="292">
        <v>2241</v>
      </c>
      <c r="U503" s="292">
        <v>2872</v>
      </c>
      <c r="V503" s="302">
        <v>5045</v>
      </c>
      <c r="W503" s="302">
        <v>2198</v>
      </c>
      <c r="X503" s="302">
        <v>2844</v>
      </c>
      <c r="Z503" s="302" t="s">
        <v>53</v>
      </c>
    </row>
    <row r="504" spans="1:26" x14ac:dyDescent="0.2">
      <c r="A504" s="299" t="s">
        <v>1346</v>
      </c>
      <c r="B504" s="305" t="s">
        <v>53</v>
      </c>
      <c r="C504" s="309" t="s">
        <v>90</v>
      </c>
      <c r="D504" s="309">
        <v>4066</v>
      </c>
      <c r="E504" s="309">
        <v>1354</v>
      </c>
      <c r="F504" s="309">
        <v>2712</v>
      </c>
      <c r="G504" s="309">
        <v>4215</v>
      </c>
      <c r="H504" s="309">
        <v>1190</v>
      </c>
      <c r="I504" s="309">
        <v>3025</v>
      </c>
      <c r="J504" s="309">
        <v>4086</v>
      </c>
      <c r="K504" s="309">
        <v>1115</v>
      </c>
      <c r="L504" s="309">
        <v>2971</v>
      </c>
      <c r="M504" s="309">
        <v>4779</v>
      </c>
      <c r="N504" s="309">
        <v>1608</v>
      </c>
      <c r="O504" s="309">
        <v>3171</v>
      </c>
      <c r="P504" s="302">
        <v>4005</v>
      </c>
      <c r="Q504" s="302">
        <v>1491</v>
      </c>
      <c r="R504" s="302">
        <v>2514</v>
      </c>
      <c r="S504" s="292">
        <v>3900</v>
      </c>
      <c r="T504" s="292">
        <v>1524</v>
      </c>
      <c r="U504" s="292">
        <v>2376</v>
      </c>
      <c r="V504" s="302">
        <v>3919</v>
      </c>
      <c r="W504" s="302">
        <v>1566</v>
      </c>
      <c r="X504" s="302">
        <v>2353</v>
      </c>
      <c r="Z504" s="302" t="s">
        <v>53</v>
      </c>
    </row>
    <row r="505" spans="1:26" x14ac:dyDescent="0.2">
      <c r="A505" s="299" t="s">
        <v>1347</v>
      </c>
      <c r="B505" s="305" t="s">
        <v>53</v>
      </c>
      <c r="C505" s="309" t="s">
        <v>91</v>
      </c>
      <c r="D505" s="309">
        <v>2078</v>
      </c>
      <c r="E505" s="309">
        <v>604</v>
      </c>
      <c r="F505" s="309">
        <v>1474</v>
      </c>
      <c r="G505" s="309">
        <v>2725</v>
      </c>
      <c r="H505" s="309">
        <v>585</v>
      </c>
      <c r="I505" s="309">
        <v>2135</v>
      </c>
      <c r="J505" s="309">
        <v>2749</v>
      </c>
      <c r="K505" s="309">
        <v>533</v>
      </c>
      <c r="L505" s="309">
        <v>2216</v>
      </c>
      <c r="M505" s="309">
        <v>3316</v>
      </c>
      <c r="N505" s="309">
        <v>708</v>
      </c>
      <c r="O505" s="309">
        <v>2608</v>
      </c>
      <c r="P505" s="302">
        <v>3546</v>
      </c>
      <c r="Q505" s="302">
        <v>977</v>
      </c>
      <c r="R505" s="302">
        <v>2569</v>
      </c>
      <c r="S505" s="292">
        <v>3481</v>
      </c>
      <c r="T505" s="302">
        <v>1076</v>
      </c>
      <c r="U505" s="302">
        <v>2405</v>
      </c>
      <c r="V505" s="302">
        <v>3588</v>
      </c>
      <c r="W505" s="302">
        <v>1274</v>
      </c>
      <c r="X505" s="302">
        <v>2314</v>
      </c>
      <c r="Z505" s="302" t="s">
        <v>53</v>
      </c>
    </row>
    <row r="506" spans="1:26" x14ac:dyDescent="0.2">
      <c r="A506" s="299" t="s">
        <v>1348</v>
      </c>
      <c r="B506" s="305" t="s">
        <v>53</v>
      </c>
      <c r="C506" s="309" t="s">
        <v>92</v>
      </c>
      <c r="D506" s="309">
        <v>139908</v>
      </c>
      <c r="E506" s="309">
        <v>63728</v>
      </c>
      <c r="F506" s="309">
        <v>76180</v>
      </c>
      <c r="G506" s="309">
        <v>136040</v>
      </c>
      <c r="H506" s="309">
        <v>62400</v>
      </c>
      <c r="I506" s="309">
        <v>73640</v>
      </c>
      <c r="J506" s="309">
        <v>127142</v>
      </c>
      <c r="K506" s="309">
        <v>58866</v>
      </c>
      <c r="L506" s="309">
        <v>68276</v>
      </c>
      <c r="M506" s="309">
        <v>146631</v>
      </c>
      <c r="N506" s="309">
        <v>67619</v>
      </c>
      <c r="O506" s="309">
        <v>79012</v>
      </c>
      <c r="P506" s="302">
        <v>171108</v>
      </c>
      <c r="Q506" s="302">
        <v>81437</v>
      </c>
      <c r="R506" s="302">
        <v>89671</v>
      </c>
      <c r="S506" s="292" t="s">
        <v>604</v>
      </c>
      <c r="T506" s="292" t="s">
        <v>604</v>
      </c>
      <c r="U506" s="292" t="s">
        <v>604</v>
      </c>
      <c r="V506" s="292" t="s">
        <v>604</v>
      </c>
      <c r="W506" s="292" t="s">
        <v>604</v>
      </c>
      <c r="X506" s="292" t="s">
        <v>604</v>
      </c>
      <c r="Z506" s="302" t="s">
        <v>53</v>
      </c>
    </row>
    <row r="507" spans="1:26" x14ac:dyDescent="0.2">
      <c r="A507" s="299" t="s">
        <v>1349</v>
      </c>
      <c r="B507" s="305" t="s">
        <v>53</v>
      </c>
      <c r="C507" s="312" t="s">
        <v>93</v>
      </c>
      <c r="D507" s="312">
        <v>74383</v>
      </c>
      <c r="E507" s="312">
        <v>30577</v>
      </c>
      <c r="F507" s="312">
        <v>43806</v>
      </c>
      <c r="G507" s="312">
        <v>70670</v>
      </c>
      <c r="H507" s="312">
        <v>29195</v>
      </c>
      <c r="I507" s="312">
        <v>41465</v>
      </c>
      <c r="J507" s="312">
        <v>80959</v>
      </c>
      <c r="K507" s="312">
        <v>35432</v>
      </c>
      <c r="L507" s="312">
        <v>45527</v>
      </c>
      <c r="M507" s="312">
        <v>100583</v>
      </c>
      <c r="N507" s="312">
        <v>44300</v>
      </c>
      <c r="O507" s="312">
        <v>56283</v>
      </c>
      <c r="P507" s="302">
        <v>118531</v>
      </c>
      <c r="Q507" s="302">
        <v>54904</v>
      </c>
      <c r="R507" s="302">
        <v>63627</v>
      </c>
      <c r="S507" s="292">
        <v>136552</v>
      </c>
      <c r="T507" s="292">
        <v>65039</v>
      </c>
      <c r="U507" s="292">
        <v>71513</v>
      </c>
      <c r="V507" s="302">
        <v>156968</v>
      </c>
      <c r="W507" s="302">
        <v>70836</v>
      </c>
      <c r="X507" s="302">
        <v>86132</v>
      </c>
      <c r="Z507" s="302" t="s">
        <v>53</v>
      </c>
    </row>
    <row r="508" spans="1:26" x14ac:dyDescent="0.2">
      <c r="A508" s="299" t="s">
        <v>1350</v>
      </c>
      <c r="B508" s="305" t="s">
        <v>53</v>
      </c>
      <c r="C508" s="169" t="s">
        <v>94</v>
      </c>
      <c r="D508" s="309">
        <v>150674</v>
      </c>
      <c r="E508" s="309">
        <v>75008</v>
      </c>
      <c r="F508" s="309">
        <v>75666</v>
      </c>
      <c r="G508" s="309">
        <v>132435</v>
      </c>
      <c r="H508" s="309">
        <v>65730</v>
      </c>
      <c r="I508" s="309">
        <v>66705</v>
      </c>
      <c r="J508" s="309">
        <v>103346</v>
      </c>
      <c r="K508" s="309">
        <v>51234</v>
      </c>
      <c r="L508" s="309">
        <v>52112</v>
      </c>
      <c r="M508" s="309">
        <v>84352</v>
      </c>
      <c r="N508" s="309">
        <v>41624</v>
      </c>
      <c r="O508" s="309">
        <v>42728</v>
      </c>
      <c r="P508" s="302">
        <v>77810</v>
      </c>
      <c r="Q508" s="302">
        <v>38543</v>
      </c>
      <c r="R508" s="302">
        <v>39267</v>
      </c>
      <c r="S508" s="292">
        <v>82197</v>
      </c>
      <c r="T508" s="292">
        <v>40715</v>
      </c>
      <c r="U508" s="292">
        <v>41482</v>
      </c>
      <c r="V508" s="302">
        <v>85443</v>
      </c>
      <c r="W508" s="302">
        <v>42392</v>
      </c>
      <c r="X508" s="302">
        <v>43051</v>
      </c>
      <c r="Z508" s="302" t="s">
        <v>53</v>
      </c>
    </row>
    <row r="509" spans="1:26" x14ac:dyDescent="0.2">
      <c r="A509" s="299" t="s">
        <v>1351</v>
      </c>
      <c r="B509" s="305" t="s">
        <v>54</v>
      </c>
      <c r="C509" s="309" t="s">
        <v>73</v>
      </c>
      <c r="D509" s="309">
        <v>189013</v>
      </c>
      <c r="E509" s="309">
        <v>88819</v>
      </c>
      <c r="F509" s="309">
        <v>100194</v>
      </c>
      <c r="G509" s="309">
        <v>177325</v>
      </c>
      <c r="H509" s="309">
        <v>84205</v>
      </c>
      <c r="I509" s="309">
        <v>93120</v>
      </c>
      <c r="J509" s="309">
        <v>165102</v>
      </c>
      <c r="K509" s="309">
        <v>78882</v>
      </c>
      <c r="L509" s="309">
        <v>86220</v>
      </c>
      <c r="M509" s="309">
        <v>168470</v>
      </c>
      <c r="N509" s="309">
        <v>80845</v>
      </c>
      <c r="O509" s="309">
        <v>87625</v>
      </c>
      <c r="P509" s="302">
        <v>187919</v>
      </c>
      <c r="Q509" s="302">
        <v>91513</v>
      </c>
      <c r="R509" s="302">
        <v>96406</v>
      </c>
      <c r="S509" s="292">
        <v>199693</v>
      </c>
      <c r="T509" s="292">
        <v>98515</v>
      </c>
      <c r="U509" s="292">
        <v>101178</v>
      </c>
      <c r="V509" s="302">
        <v>215187</v>
      </c>
      <c r="W509" s="302">
        <v>104656</v>
      </c>
      <c r="X509" s="302">
        <v>110531</v>
      </c>
      <c r="Z509" s="302" t="s">
        <v>54</v>
      </c>
    </row>
    <row r="510" spans="1:26" x14ac:dyDescent="0.2">
      <c r="A510" s="299" t="s">
        <v>1352</v>
      </c>
      <c r="B510" s="305" t="s">
        <v>54</v>
      </c>
      <c r="C510" s="309" t="s">
        <v>74</v>
      </c>
      <c r="D510" s="309">
        <v>11755</v>
      </c>
      <c r="E510" s="309">
        <v>6060</v>
      </c>
      <c r="F510" s="309">
        <v>5695</v>
      </c>
      <c r="G510" s="309">
        <v>11965</v>
      </c>
      <c r="H510" s="309">
        <v>6240</v>
      </c>
      <c r="I510" s="309">
        <v>5730</v>
      </c>
      <c r="J510" s="309">
        <v>9087</v>
      </c>
      <c r="K510" s="309">
        <v>4619</v>
      </c>
      <c r="L510" s="309">
        <v>4468</v>
      </c>
      <c r="M510" s="309">
        <v>11422</v>
      </c>
      <c r="N510" s="309">
        <v>5860</v>
      </c>
      <c r="O510" s="309">
        <v>5562</v>
      </c>
      <c r="P510" s="302">
        <v>12706</v>
      </c>
      <c r="Q510" s="302">
        <v>6514</v>
      </c>
      <c r="R510" s="302">
        <v>6192</v>
      </c>
      <c r="S510" s="292">
        <v>14830</v>
      </c>
      <c r="T510" s="292">
        <v>7645</v>
      </c>
      <c r="U510" s="292">
        <v>7185</v>
      </c>
      <c r="V510" s="302">
        <v>13532</v>
      </c>
      <c r="W510" s="302">
        <v>6930</v>
      </c>
      <c r="X510" s="302">
        <v>6602</v>
      </c>
      <c r="Z510" s="302" t="s">
        <v>54</v>
      </c>
    </row>
    <row r="511" spans="1:26" x14ac:dyDescent="0.2">
      <c r="A511" s="299" t="s">
        <v>1353</v>
      </c>
      <c r="B511" s="305" t="s">
        <v>54</v>
      </c>
      <c r="C511" s="310" t="s">
        <v>75</v>
      </c>
      <c r="D511" s="309">
        <v>10916</v>
      </c>
      <c r="E511" s="309">
        <v>5483</v>
      </c>
      <c r="F511" s="309">
        <v>5433</v>
      </c>
      <c r="G511" s="309">
        <v>12430</v>
      </c>
      <c r="H511" s="309">
        <v>6350</v>
      </c>
      <c r="I511" s="309">
        <v>6085</v>
      </c>
      <c r="J511" s="309">
        <v>9174</v>
      </c>
      <c r="K511" s="309">
        <v>4756</v>
      </c>
      <c r="L511" s="309">
        <v>4418</v>
      </c>
      <c r="M511" s="309">
        <v>9599</v>
      </c>
      <c r="N511" s="309">
        <v>4994</v>
      </c>
      <c r="O511" s="309">
        <v>4605</v>
      </c>
      <c r="P511" s="302">
        <v>11162</v>
      </c>
      <c r="Q511" s="302">
        <v>5774</v>
      </c>
      <c r="R511" s="302">
        <v>5388</v>
      </c>
      <c r="S511" s="292">
        <v>11407</v>
      </c>
      <c r="T511" s="292">
        <v>5811</v>
      </c>
      <c r="U511" s="292">
        <v>5596</v>
      </c>
      <c r="V511" s="302">
        <v>13300</v>
      </c>
      <c r="W511" s="302">
        <v>6908</v>
      </c>
      <c r="X511" s="302">
        <v>6392</v>
      </c>
      <c r="Z511" s="302" t="s">
        <v>54</v>
      </c>
    </row>
    <row r="512" spans="1:26" x14ac:dyDescent="0.2">
      <c r="A512" s="299" t="s">
        <v>1354</v>
      </c>
      <c r="B512" s="305" t="s">
        <v>54</v>
      </c>
      <c r="C512" s="310" t="s">
        <v>76</v>
      </c>
      <c r="D512" s="309">
        <v>14076</v>
      </c>
      <c r="E512" s="309">
        <v>7250</v>
      </c>
      <c r="F512" s="309">
        <v>6826</v>
      </c>
      <c r="G512" s="309">
        <v>11085</v>
      </c>
      <c r="H512" s="309">
        <v>5710</v>
      </c>
      <c r="I512" s="309">
        <v>5375</v>
      </c>
      <c r="J512" s="309">
        <v>11035</v>
      </c>
      <c r="K512" s="309">
        <v>5735</v>
      </c>
      <c r="L512" s="309">
        <v>5300</v>
      </c>
      <c r="M512" s="309">
        <v>8420</v>
      </c>
      <c r="N512" s="309">
        <v>4341</v>
      </c>
      <c r="O512" s="309">
        <v>4079</v>
      </c>
      <c r="P512" s="302">
        <v>10724</v>
      </c>
      <c r="Q512" s="302">
        <v>5521</v>
      </c>
      <c r="R512" s="302">
        <v>5203</v>
      </c>
      <c r="S512" s="292">
        <v>10474</v>
      </c>
      <c r="T512" s="292">
        <v>5373</v>
      </c>
      <c r="U512" s="292">
        <v>5101</v>
      </c>
      <c r="V512" s="302">
        <v>13169</v>
      </c>
      <c r="W512" s="302">
        <v>6841</v>
      </c>
      <c r="X512" s="302">
        <v>6328</v>
      </c>
      <c r="Z512" s="302" t="s">
        <v>54</v>
      </c>
    </row>
    <row r="513" spans="1:26" x14ac:dyDescent="0.2">
      <c r="A513" s="299" t="s">
        <v>1355</v>
      </c>
      <c r="B513" s="305" t="s">
        <v>54</v>
      </c>
      <c r="C513" s="309" t="s">
        <v>77</v>
      </c>
      <c r="D513" s="309">
        <v>12897</v>
      </c>
      <c r="E513" s="309">
        <v>6463</v>
      </c>
      <c r="F513" s="309">
        <v>6434</v>
      </c>
      <c r="G513" s="309">
        <v>10730</v>
      </c>
      <c r="H513" s="309">
        <v>5400</v>
      </c>
      <c r="I513" s="309">
        <v>5330</v>
      </c>
      <c r="J513" s="309">
        <v>12201</v>
      </c>
      <c r="K513" s="309">
        <v>6209</v>
      </c>
      <c r="L513" s="309">
        <v>5992</v>
      </c>
      <c r="M513" s="309">
        <v>9142</v>
      </c>
      <c r="N513" s="309">
        <v>4713</v>
      </c>
      <c r="O513" s="309">
        <v>4429</v>
      </c>
      <c r="P513" s="302">
        <v>9581</v>
      </c>
      <c r="Q513" s="302">
        <v>5117</v>
      </c>
      <c r="R513" s="302">
        <v>4464</v>
      </c>
      <c r="S513" s="292">
        <v>10409</v>
      </c>
      <c r="T513" s="292">
        <v>5552</v>
      </c>
      <c r="U513" s="292">
        <v>4857</v>
      </c>
      <c r="V513" s="302">
        <v>10678</v>
      </c>
      <c r="W513" s="302">
        <v>5428</v>
      </c>
      <c r="X513" s="302">
        <v>5250</v>
      </c>
      <c r="Z513" s="302" t="s">
        <v>54</v>
      </c>
    </row>
    <row r="514" spans="1:26" x14ac:dyDescent="0.2">
      <c r="A514" s="299" t="s">
        <v>1356</v>
      </c>
      <c r="B514" s="305" t="s">
        <v>54</v>
      </c>
      <c r="C514" s="309" t="s">
        <v>78</v>
      </c>
      <c r="D514" s="309">
        <v>10978</v>
      </c>
      <c r="E514" s="309">
        <v>5301</v>
      </c>
      <c r="F514" s="309">
        <v>5677</v>
      </c>
      <c r="G514" s="309">
        <v>14015</v>
      </c>
      <c r="H514" s="309">
        <v>7070</v>
      </c>
      <c r="I514" s="309">
        <v>6950</v>
      </c>
      <c r="J514" s="309">
        <v>12205</v>
      </c>
      <c r="K514" s="309">
        <v>6099</v>
      </c>
      <c r="L514" s="309">
        <v>6106</v>
      </c>
      <c r="M514" s="309">
        <v>13850</v>
      </c>
      <c r="N514" s="309">
        <v>6629</v>
      </c>
      <c r="O514" s="309">
        <v>7221</v>
      </c>
      <c r="P514" s="302">
        <v>12616</v>
      </c>
      <c r="Q514" s="302">
        <v>6126</v>
      </c>
      <c r="R514" s="302">
        <v>6490</v>
      </c>
      <c r="S514" s="292">
        <v>12452</v>
      </c>
      <c r="T514" s="292">
        <v>6114</v>
      </c>
      <c r="U514" s="292">
        <v>6338</v>
      </c>
      <c r="V514" s="302">
        <v>11167</v>
      </c>
      <c r="W514" s="302">
        <v>5406</v>
      </c>
      <c r="X514" s="302">
        <v>5761</v>
      </c>
      <c r="Z514" s="302" t="s">
        <v>54</v>
      </c>
    </row>
    <row r="515" spans="1:26" x14ac:dyDescent="0.2">
      <c r="A515" s="299" t="s">
        <v>1357</v>
      </c>
      <c r="B515" s="305" t="s">
        <v>54</v>
      </c>
      <c r="C515" s="309" t="s">
        <v>79</v>
      </c>
      <c r="D515" s="309">
        <v>10401</v>
      </c>
      <c r="E515" s="309">
        <v>5114</v>
      </c>
      <c r="F515" s="309">
        <v>5287</v>
      </c>
      <c r="G515" s="309">
        <v>11485</v>
      </c>
      <c r="H515" s="309">
        <v>5770</v>
      </c>
      <c r="I515" s="309">
        <v>5715</v>
      </c>
      <c r="J515" s="309">
        <v>12270</v>
      </c>
      <c r="K515" s="309">
        <v>6090</v>
      </c>
      <c r="L515" s="309">
        <v>6180</v>
      </c>
      <c r="M515" s="309">
        <v>17608</v>
      </c>
      <c r="N515" s="309">
        <v>8660</v>
      </c>
      <c r="O515" s="309">
        <v>8948</v>
      </c>
      <c r="P515" s="302">
        <v>19057</v>
      </c>
      <c r="Q515" s="302">
        <v>9602</v>
      </c>
      <c r="R515" s="302">
        <v>9455</v>
      </c>
      <c r="S515" s="292">
        <v>19877</v>
      </c>
      <c r="T515" s="292">
        <v>9900</v>
      </c>
      <c r="U515" s="292">
        <v>9977</v>
      </c>
      <c r="V515" s="302">
        <v>17211</v>
      </c>
      <c r="W515" s="302">
        <v>8207</v>
      </c>
      <c r="X515" s="302">
        <v>9004</v>
      </c>
      <c r="Z515" s="302" t="s">
        <v>54</v>
      </c>
    </row>
    <row r="516" spans="1:26" x14ac:dyDescent="0.2">
      <c r="A516" s="299" t="s">
        <v>1358</v>
      </c>
      <c r="B516" s="305" t="s">
        <v>54</v>
      </c>
      <c r="C516" s="309" t="s">
        <v>80</v>
      </c>
      <c r="D516" s="309">
        <v>11462</v>
      </c>
      <c r="E516" s="309">
        <v>5545</v>
      </c>
      <c r="F516" s="309">
        <v>5917</v>
      </c>
      <c r="G516" s="309">
        <v>10215</v>
      </c>
      <c r="H516" s="309">
        <v>5160</v>
      </c>
      <c r="I516" s="309">
        <v>5055</v>
      </c>
      <c r="J516" s="309">
        <v>13084</v>
      </c>
      <c r="K516" s="309">
        <v>6679</v>
      </c>
      <c r="L516" s="309">
        <v>6405</v>
      </c>
      <c r="M516" s="309">
        <v>14686</v>
      </c>
      <c r="N516" s="309">
        <v>7295</v>
      </c>
      <c r="O516" s="309">
        <v>7391</v>
      </c>
      <c r="P516" s="302">
        <v>18726</v>
      </c>
      <c r="Q516" s="302">
        <v>9324</v>
      </c>
      <c r="R516" s="302">
        <v>9402</v>
      </c>
      <c r="S516" s="292">
        <v>20904</v>
      </c>
      <c r="T516" s="292">
        <v>10454</v>
      </c>
      <c r="U516" s="292">
        <v>10450</v>
      </c>
      <c r="V516" s="302">
        <v>19143</v>
      </c>
      <c r="W516" s="302">
        <v>9166</v>
      </c>
      <c r="X516" s="302">
        <v>9977</v>
      </c>
      <c r="Z516" s="302" t="s">
        <v>54</v>
      </c>
    </row>
    <row r="517" spans="1:26" x14ac:dyDescent="0.2">
      <c r="A517" s="299" t="s">
        <v>1359</v>
      </c>
      <c r="B517" s="305" t="s">
        <v>54</v>
      </c>
      <c r="C517" s="309" t="s">
        <v>81</v>
      </c>
      <c r="D517" s="309">
        <v>12888</v>
      </c>
      <c r="E517" s="309">
        <v>6141</v>
      </c>
      <c r="F517" s="309">
        <v>6747</v>
      </c>
      <c r="G517" s="309">
        <v>9560</v>
      </c>
      <c r="H517" s="309">
        <v>4760</v>
      </c>
      <c r="I517" s="309">
        <v>4800</v>
      </c>
      <c r="J517" s="309">
        <v>10434</v>
      </c>
      <c r="K517" s="309">
        <v>5163</v>
      </c>
      <c r="L517" s="309">
        <v>5271</v>
      </c>
      <c r="M517" s="309">
        <v>12049</v>
      </c>
      <c r="N517" s="309">
        <v>5960</v>
      </c>
      <c r="O517" s="309">
        <v>6089</v>
      </c>
      <c r="P517" s="302">
        <v>17418</v>
      </c>
      <c r="Q517" s="302">
        <v>8484</v>
      </c>
      <c r="R517" s="302">
        <v>8934</v>
      </c>
      <c r="S517" s="292">
        <v>17255</v>
      </c>
      <c r="T517" s="292">
        <v>8788</v>
      </c>
      <c r="U517" s="292">
        <v>8467</v>
      </c>
      <c r="V517" s="302">
        <v>18954</v>
      </c>
      <c r="W517" s="302">
        <v>9188</v>
      </c>
      <c r="X517" s="302">
        <v>9766</v>
      </c>
      <c r="Z517" s="302" t="s">
        <v>54</v>
      </c>
    </row>
    <row r="518" spans="1:26" x14ac:dyDescent="0.2">
      <c r="A518" s="299" t="s">
        <v>1360</v>
      </c>
      <c r="B518" s="305" t="s">
        <v>54</v>
      </c>
      <c r="C518" s="309" t="s">
        <v>82</v>
      </c>
      <c r="D518" s="309">
        <v>12689</v>
      </c>
      <c r="E518" s="309">
        <v>6033</v>
      </c>
      <c r="F518" s="309">
        <v>6656</v>
      </c>
      <c r="G518" s="309">
        <v>10790</v>
      </c>
      <c r="H518" s="309">
        <v>5225</v>
      </c>
      <c r="I518" s="309">
        <v>5565</v>
      </c>
      <c r="J518" s="309">
        <v>9308</v>
      </c>
      <c r="K518" s="309">
        <v>4624</v>
      </c>
      <c r="L518" s="309">
        <v>4684</v>
      </c>
      <c r="M518" s="309">
        <v>11965</v>
      </c>
      <c r="N518" s="309">
        <v>5988</v>
      </c>
      <c r="O518" s="309">
        <v>5977</v>
      </c>
      <c r="P518" s="302">
        <v>13209</v>
      </c>
      <c r="Q518" s="302">
        <v>6580</v>
      </c>
      <c r="R518" s="302">
        <v>6629</v>
      </c>
      <c r="S518" s="292">
        <v>15504</v>
      </c>
      <c r="T518" s="292">
        <v>7676</v>
      </c>
      <c r="U518" s="292">
        <v>7828</v>
      </c>
      <c r="V518" s="302">
        <v>18119</v>
      </c>
      <c r="W518" s="302">
        <v>8840</v>
      </c>
      <c r="X518" s="302">
        <v>9279</v>
      </c>
      <c r="Z518" s="302" t="s">
        <v>54</v>
      </c>
    </row>
    <row r="519" spans="1:26" x14ac:dyDescent="0.2">
      <c r="A519" s="299" t="s">
        <v>1361</v>
      </c>
      <c r="B519" s="305" t="s">
        <v>54</v>
      </c>
      <c r="C519" s="309" t="s">
        <v>83</v>
      </c>
      <c r="D519" s="309">
        <v>15184</v>
      </c>
      <c r="E519" s="309">
        <v>7128</v>
      </c>
      <c r="F519" s="309">
        <v>8056</v>
      </c>
      <c r="G519" s="309">
        <v>11805</v>
      </c>
      <c r="H519" s="309">
        <v>5565</v>
      </c>
      <c r="I519" s="309">
        <v>6245</v>
      </c>
      <c r="J519" s="309">
        <v>8866</v>
      </c>
      <c r="K519" s="309">
        <v>4382</v>
      </c>
      <c r="L519" s="309">
        <v>4484</v>
      </c>
      <c r="M519" s="309">
        <v>9408</v>
      </c>
      <c r="N519" s="309">
        <v>4628</v>
      </c>
      <c r="O519" s="309">
        <v>4780</v>
      </c>
      <c r="P519" s="302">
        <v>11611</v>
      </c>
      <c r="Q519" s="302">
        <v>5451</v>
      </c>
      <c r="R519" s="302">
        <v>6160</v>
      </c>
      <c r="S519" s="292">
        <v>14039</v>
      </c>
      <c r="T519" s="292">
        <v>6894</v>
      </c>
      <c r="U519" s="292">
        <v>7145</v>
      </c>
      <c r="V519" s="302">
        <v>15525</v>
      </c>
      <c r="W519" s="302">
        <v>7668</v>
      </c>
      <c r="X519" s="302">
        <v>7857</v>
      </c>
      <c r="Z519" s="302" t="s">
        <v>54</v>
      </c>
    </row>
    <row r="520" spans="1:26" x14ac:dyDescent="0.2">
      <c r="A520" s="299" t="s">
        <v>1362</v>
      </c>
      <c r="B520" s="305" t="s">
        <v>54</v>
      </c>
      <c r="C520" s="309" t="s">
        <v>84</v>
      </c>
      <c r="D520" s="309">
        <v>15629</v>
      </c>
      <c r="E520" s="309">
        <v>7483</v>
      </c>
      <c r="F520" s="309">
        <v>8146</v>
      </c>
      <c r="G520" s="309">
        <v>11495</v>
      </c>
      <c r="H520" s="309">
        <v>5435</v>
      </c>
      <c r="I520" s="309">
        <v>6060</v>
      </c>
      <c r="J520" s="309">
        <v>9600</v>
      </c>
      <c r="K520" s="309">
        <v>4610</v>
      </c>
      <c r="L520" s="309">
        <v>4990</v>
      </c>
      <c r="M520" s="309">
        <v>8541</v>
      </c>
      <c r="N520" s="309">
        <v>4246</v>
      </c>
      <c r="O520" s="309">
        <v>4295</v>
      </c>
      <c r="P520" s="302">
        <v>11299</v>
      </c>
      <c r="Q520" s="302">
        <v>5363</v>
      </c>
      <c r="R520" s="302">
        <v>5936</v>
      </c>
      <c r="S520" s="292">
        <v>11294</v>
      </c>
      <c r="T520" s="292">
        <v>5537</v>
      </c>
      <c r="U520" s="292">
        <v>5757</v>
      </c>
      <c r="V520" s="302">
        <v>14482</v>
      </c>
      <c r="W520" s="302">
        <v>7097</v>
      </c>
      <c r="X520" s="302">
        <v>7385</v>
      </c>
      <c r="Z520" s="302" t="s">
        <v>54</v>
      </c>
    </row>
    <row r="521" spans="1:26" x14ac:dyDescent="0.2">
      <c r="A521" s="299" t="s">
        <v>1363</v>
      </c>
      <c r="B521" s="305" t="s">
        <v>54</v>
      </c>
      <c r="C521" s="309" t="s">
        <v>85</v>
      </c>
      <c r="D521" s="309">
        <v>14351</v>
      </c>
      <c r="E521" s="309">
        <v>6745</v>
      </c>
      <c r="F521" s="309">
        <v>7606</v>
      </c>
      <c r="G521" s="309">
        <v>12925</v>
      </c>
      <c r="H521" s="309">
        <v>6080</v>
      </c>
      <c r="I521" s="309">
        <v>6845</v>
      </c>
      <c r="J521" s="309">
        <v>10217</v>
      </c>
      <c r="K521" s="309">
        <v>4817</v>
      </c>
      <c r="L521" s="309">
        <v>5400</v>
      </c>
      <c r="M521" s="309">
        <v>7791</v>
      </c>
      <c r="N521" s="309">
        <v>3806</v>
      </c>
      <c r="O521" s="309">
        <v>3985</v>
      </c>
      <c r="P521" s="302">
        <v>8295</v>
      </c>
      <c r="Q521" s="302">
        <v>4128</v>
      </c>
      <c r="R521" s="302">
        <v>4167</v>
      </c>
      <c r="S521" s="292">
        <v>9349</v>
      </c>
      <c r="T521" s="292">
        <v>4491</v>
      </c>
      <c r="U521" s="292">
        <v>4858</v>
      </c>
      <c r="V521" s="302">
        <v>12585</v>
      </c>
      <c r="W521" s="302">
        <v>6063</v>
      </c>
      <c r="X521" s="302">
        <v>6522</v>
      </c>
      <c r="Z521" s="302" t="s">
        <v>54</v>
      </c>
    </row>
    <row r="522" spans="1:26" x14ac:dyDescent="0.2">
      <c r="A522" s="299" t="s">
        <v>1364</v>
      </c>
      <c r="B522" s="305" t="s">
        <v>54</v>
      </c>
      <c r="C522" s="309" t="s">
        <v>86</v>
      </c>
      <c r="D522" s="309">
        <v>11569</v>
      </c>
      <c r="E522" s="309">
        <v>5223</v>
      </c>
      <c r="F522" s="309">
        <v>6346</v>
      </c>
      <c r="G522" s="309">
        <v>12320</v>
      </c>
      <c r="H522" s="309">
        <v>5735</v>
      </c>
      <c r="I522" s="309">
        <v>6585</v>
      </c>
      <c r="J522" s="309">
        <v>9129</v>
      </c>
      <c r="K522" s="309">
        <v>4259</v>
      </c>
      <c r="L522" s="309">
        <v>4870</v>
      </c>
      <c r="M522" s="309">
        <v>7811</v>
      </c>
      <c r="N522" s="309">
        <v>3702</v>
      </c>
      <c r="O522" s="309">
        <v>4109</v>
      </c>
      <c r="P522" s="302">
        <v>7223</v>
      </c>
      <c r="Q522" s="302">
        <v>3556</v>
      </c>
      <c r="R522" s="302">
        <v>3667</v>
      </c>
      <c r="S522" s="292">
        <v>8777</v>
      </c>
      <c r="T522" s="292">
        <v>4230</v>
      </c>
      <c r="U522" s="292">
        <v>4547</v>
      </c>
      <c r="V522" s="302">
        <v>10251</v>
      </c>
      <c r="W522" s="302">
        <v>4929</v>
      </c>
      <c r="X522" s="302">
        <v>5322</v>
      </c>
      <c r="Z522" s="302" t="s">
        <v>54</v>
      </c>
    </row>
    <row r="523" spans="1:26" x14ac:dyDescent="0.2">
      <c r="A523" s="299" t="s">
        <v>1365</v>
      </c>
      <c r="B523" s="305" t="s">
        <v>54</v>
      </c>
      <c r="C523" s="309" t="s">
        <v>87</v>
      </c>
      <c r="D523" s="309">
        <v>8684</v>
      </c>
      <c r="E523" s="309">
        <v>3499</v>
      </c>
      <c r="F523" s="309">
        <v>5185</v>
      </c>
      <c r="G523" s="309">
        <v>9780</v>
      </c>
      <c r="H523" s="309">
        <v>4180</v>
      </c>
      <c r="I523" s="309">
        <v>5595</v>
      </c>
      <c r="J523" s="309">
        <v>9117</v>
      </c>
      <c r="K523" s="309">
        <v>4058</v>
      </c>
      <c r="L523" s="309">
        <v>5059</v>
      </c>
      <c r="M523" s="309">
        <v>7346</v>
      </c>
      <c r="N523" s="309">
        <v>3297</v>
      </c>
      <c r="O523" s="309">
        <v>4049</v>
      </c>
      <c r="P523" s="302">
        <v>6511</v>
      </c>
      <c r="Q523" s="302">
        <v>3145</v>
      </c>
      <c r="R523" s="302">
        <v>3366</v>
      </c>
      <c r="S523" s="292">
        <v>6374</v>
      </c>
      <c r="T523" s="292">
        <v>2966</v>
      </c>
      <c r="U523" s="292">
        <v>3408</v>
      </c>
      <c r="V523" s="302">
        <v>7879</v>
      </c>
      <c r="W523" s="302">
        <v>3669</v>
      </c>
      <c r="X523" s="302">
        <v>4210</v>
      </c>
      <c r="Z523" s="302" t="s">
        <v>54</v>
      </c>
    </row>
    <row r="524" spans="1:26" x14ac:dyDescent="0.2">
      <c r="A524" s="299" t="s">
        <v>1366</v>
      </c>
      <c r="B524" s="305" t="s">
        <v>54</v>
      </c>
      <c r="C524" s="309" t="s">
        <v>88</v>
      </c>
      <c r="D524" s="309">
        <v>6719</v>
      </c>
      <c r="E524" s="309">
        <v>2515</v>
      </c>
      <c r="F524" s="309">
        <v>4204</v>
      </c>
      <c r="G524" s="309">
        <v>7170</v>
      </c>
      <c r="H524" s="309">
        <v>2740</v>
      </c>
      <c r="I524" s="309">
        <v>4435</v>
      </c>
      <c r="J524" s="309">
        <v>8022</v>
      </c>
      <c r="K524" s="309">
        <v>3294</v>
      </c>
      <c r="L524" s="309">
        <v>4728</v>
      </c>
      <c r="M524" s="309">
        <v>6285</v>
      </c>
      <c r="N524" s="309">
        <v>2635</v>
      </c>
      <c r="O524" s="309">
        <v>3650</v>
      </c>
      <c r="P524" s="302">
        <v>5917</v>
      </c>
      <c r="Q524" s="302">
        <v>2628</v>
      </c>
      <c r="R524" s="302">
        <v>3289</v>
      </c>
      <c r="S524" s="292">
        <v>5506</v>
      </c>
      <c r="T524" s="292">
        <v>2594</v>
      </c>
      <c r="U524" s="292">
        <v>2912</v>
      </c>
      <c r="V524" s="302">
        <v>7104</v>
      </c>
      <c r="W524" s="302">
        <v>3335</v>
      </c>
      <c r="X524" s="302">
        <v>3769</v>
      </c>
      <c r="Z524" s="302" t="s">
        <v>54</v>
      </c>
    </row>
    <row r="525" spans="1:26" x14ac:dyDescent="0.2">
      <c r="A525" s="299" t="s">
        <v>1367</v>
      </c>
      <c r="B525" s="305" t="s">
        <v>54</v>
      </c>
      <c r="C525" s="309" t="s">
        <v>89</v>
      </c>
      <c r="D525" s="309">
        <v>4582</v>
      </c>
      <c r="E525" s="309">
        <v>1554</v>
      </c>
      <c r="F525" s="309">
        <v>3028</v>
      </c>
      <c r="G525" s="309">
        <v>4750</v>
      </c>
      <c r="H525" s="309">
        <v>1525</v>
      </c>
      <c r="I525" s="309">
        <v>3225</v>
      </c>
      <c r="J525" s="309">
        <v>5884</v>
      </c>
      <c r="K525" s="309">
        <v>2077</v>
      </c>
      <c r="L525" s="309">
        <v>3807</v>
      </c>
      <c r="M525" s="309">
        <v>5643</v>
      </c>
      <c r="N525" s="309">
        <v>2158</v>
      </c>
      <c r="O525" s="309">
        <v>3485</v>
      </c>
      <c r="P525" s="302">
        <v>5084</v>
      </c>
      <c r="Q525" s="302">
        <v>2061</v>
      </c>
      <c r="R525" s="302">
        <v>3023</v>
      </c>
      <c r="S525" s="292">
        <v>4524</v>
      </c>
      <c r="T525" s="292">
        <v>2039</v>
      </c>
      <c r="U525" s="292">
        <v>2485</v>
      </c>
      <c r="V525" s="302">
        <v>4760</v>
      </c>
      <c r="W525" s="302">
        <v>2112</v>
      </c>
      <c r="X525" s="302">
        <v>2648</v>
      </c>
      <c r="Z525" s="302" t="s">
        <v>54</v>
      </c>
    </row>
    <row r="526" spans="1:26" x14ac:dyDescent="0.2">
      <c r="A526" s="299" t="s">
        <v>1368</v>
      </c>
      <c r="B526" s="305" t="s">
        <v>54</v>
      </c>
      <c r="C526" s="309" t="s">
        <v>90</v>
      </c>
      <c r="D526" s="309">
        <v>2794</v>
      </c>
      <c r="E526" s="309">
        <v>901</v>
      </c>
      <c r="F526" s="309">
        <v>1893</v>
      </c>
      <c r="G526" s="309">
        <v>2965</v>
      </c>
      <c r="H526" s="309">
        <v>845</v>
      </c>
      <c r="I526" s="309">
        <v>2120</v>
      </c>
      <c r="J526" s="309">
        <v>3296</v>
      </c>
      <c r="K526" s="309">
        <v>963</v>
      </c>
      <c r="L526" s="309">
        <v>2333</v>
      </c>
      <c r="M526" s="309">
        <v>4012</v>
      </c>
      <c r="N526" s="309">
        <v>1285</v>
      </c>
      <c r="O526" s="309">
        <v>2727</v>
      </c>
      <c r="P526" s="302">
        <v>3546</v>
      </c>
      <c r="Q526" s="302">
        <v>1250</v>
      </c>
      <c r="R526" s="302">
        <v>2296</v>
      </c>
      <c r="S526" s="292">
        <v>3441</v>
      </c>
      <c r="T526" s="292">
        <v>1389</v>
      </c>
      <c r="U526" s="292">
        <v>2052</v>
      </c>
      <c r="V526" s="302">
        <v>3741</v>
      </c>
      <c r="W526" s="302">
        <v>1620</v>
      </c>
      <c r="X526" s="302">
        <v>2121</v>
      </c>
      <c r="Z526" s="302" t="s">
        <v>54</v>
      </c>
    </row>
    <row r="527" spans="1:26" x14ac:dyDescent="0.2">
      <c r="A527" s="299" t="s">
        <v>1369</v>
      </c>
      <c r="B527" s="305" t="s">
        <v>54</v>
      </c>
      <c r="C527" s="309" t="s">
        <v>91</v>
      </c>
      <c r="D527" s="309">
        <v>1439</v>
      </c>
      <c r="E527" s="309">
        <v>381</v>
      </c>
      <c r="F527" s="309">
        <v>1058</v>
      </c>
      <c r="G527" s="309">
        <v>1835</v>
      </c>
      <c r="H527" s="309">
        <v>425</v>
      </c>
      <c r="I527" s="309">
        <v>1410</v>
      </c>
      <c r="J527" s="309">
        <v>2173</v>
      </c>
      <c r="K527" s="309">
        <v>448</v>
      </c>
      <c r="L527" s="309">
        <v>1725</v>
      </c>
      <c r="M527" s="309">
        <v>2892</v>
      </c>
      <c r="N527" s="309">
        <v>648</v>
      </c>
      <c r="O527" s="309">
        <v>2244</v>
      </c>
      <c r="P527" s="302">
        <v>3234</v>
      </c>
      <c r="Q527" s="302">
        <v>889</v>
      </c>
      <c r="R527" s="302">
        <v>2345</v>
      </c>
      <c r="S527" s="292">
        <v>3277</v>
      </c>
      <c r="T527" s="302">
        <v>1062</v>
      </c>
      <c r="U527" s="302">
        <v>2215</v>
      </c>
      <c r="V527" s="302">
        <v>3587</v>
      </c>
      <c r="W527" s="302">
        <v>1249</v>
      </c>
      <c r="X527" s="302">
        <v>2338</v>
      </c>
      <c r="Z527" s="302" t="s">
        <v>54</v>
      </c>
    </row>
    <row r="528" spans="1:26" x14ac:dyDescent="0.2">
      <c r="A528" s="299" t="s">
        <v>1370</v>
      </c>
      <c r="B528" s="305" t="s">
        <v>54</v>
      </c>
      <c r="C528" s="309" t="s">
        <v>92</v>
      </c>
      <c r="D528" s="309">
        <v>88458</v>
      </c>
      <c r="E528" s="309">
        <v>38866</v>
      </c>
      <c r="F528" s="309">
        <v>49592</v>
      </c>
      <c r="G528" s="309">
        <v>85235</v>
      </c>
      <c r="H528" s="309">
        <v>38435</v>
      </c>
      <c r="I528" s="309">
        <v>46800</v>
      </c>
      <c r="J528" s="309">
        <v>85154</v>
      </c>
      <c r="K528" s="309">
        <v>39100</v>
      </c>
      <c r="L528" s="309">
        <v>46054</v>
      </c>
      <c r="M528" s="309">
        <v>97224</v>
      </c>
      <c r="N528" s="309">
        <v>45439</v>
      </c>
      <c r="O528" s="309">
        <v>51785</v>
      </c>
      <c r="P528" s="302">
        <v>116425</v>
      </c>
      <c r="Q528" s="302">
        <v>55973</v>
      </c>
      <c r="R528" s="302">
        <v>60452</v>
      </c>
      <c r="S528" s="292" t="s">
        <v>604</v>
      </c>
      <c r="T528" s="292" t="s">
        <v>604</v>
      </c>
      <c r="U528" s="292" t="s">
        <v>604</v>
      </c>
      <c r="V528" s="292" t="s">
        <v>604</v>
      </c>
      <c r="W528" s="292" t="s">
        <v>604</v>
      </c>
      <c r="X528" s="292" t="s">
        <v>604</v>
      </c>
      <c r="Z528" s="302" t="s">
        <v>54</v>
      </c>
    </row>
    <row r="529" spans="1:26" x14ac:dyDescent="0.2">
      <c r="A529" s="299" t="s">
        <v>1371</v>
      </c>
      <c r="B529" s="305" t="s">
        <v>54</v>
      </c>
      <c r="C529" s="312" t="s">
        <v>93</v>
      </c>
      <c r="D529" s="312">
        <v>48992</v>
      </c>
      <c r="E529" s="312">
        <v>18696</v>
      </c>
      <c r="F529" s="312">
        <v>30296</v>
      </c>
      <c r="G529" s="312">
        <v>47660</v>
      </c>
      <c r="H529" s="312">
        <v>19090</v>
      </c>
      <c r="I529" s="312">
        <v>28560</v>
      </c>
      <c r="J529" s="312">
        <v>53492</v>
      </c>
      <c r="K529" s="312">
        <v>22805</v>
      </c>
      <c r="L529" s="312">
        <v>30687</v>
      </c>
      <c r="M529" s="312">
        <v>66128</v>
      </c>
      <c r="N529" s="312">
        <v>29383</v>
      </c>
      <c r="O529" s="312">
        <v>36745</v>
      </c>
      <c r="P529" s="302">
        <v>79856</v>
      </c>
      <c r="Q529" s="302">
        <v>37142</v>
      </c>
      <c r="R529" s="302">
        <v>42714</v>
      </c>
      <c r="S529" s="292">
        <v>83959</v>
      </c>
      <c r="T529" s="292">
        <v>40003</v>
      </c>
      <c r="U529" s="292">
        <v>43956</v>
      </c>
      <c r="V529" s="302">
        <v>91892</v>
      </c>
      <c r="W529" s="302">
        <v>42250</v>
      </c>
      <c r="X529" s="302">
        <v>49642</v>
      </c>
      <c r="Z529" s="302" t="s">
        <v>54</v>
      </c>
    </row>
    <row r="530" spans="1:26" x14ac:dyDescent="0.2">
      <c r="A530" s="299" t="s">
        <v>1372</v>
      </c>
      <c r="B530" s="305" t="s">
        <v>54</v>
      </c>
      <c r="C530" s="169" t="s">
        <v>94</v>
      </c>
      <c r="D530" s="309">
        <v>100555</v>
      </c>
      <c r="E530" s="309">
        <v>49953</v>
      </c>
      <c r="F530" s="309">
        <v>50602</v>
      </c>
      <c r="G530" s="309">
        <v>92090</v>
      </c>
      <c r="H530" s="309">
        <v>45770</v>
      </c>
      <c r="I530" s="309">
        <v>46320</v>
      </c>
      <c r="J530" s="309">
        <v>79948</v>
      </c>
      <c r="K530" s="309">
        <v>39782</v>
      </c>
      <c r="L530" s="309">
        <v>40166</v>
      </c>
      <c r="M530" s="309">
        <v>71246</v>
      </c>
      <c r="N530" s="309">
        <v>35406</v>
      </c>
      <c r="O530" s="309">
        <v>35840</v>
      </c>
      <c r="P530" s="302">
        <v>71481</v>
      </c>
      <c r="Q530" s="302">
        <v>35539</v>
      </c>
      <c r="R530" s="302">
        <v>35942</v>
      </c>
      <c r="S530" s="292">
        <v>76881</v>
      </c>
      <c r="T530" s="292">
        <v>38508</v>
      </c>
      <c r="U530" s="292">
        <v>38373</v>
      </c>
      <c r="V530" s="302">
        <v>80880</v>
      </c>
      <c r="W530" s="302">
        <v>40563</v>
      </c>
      <c r="X530" s="302">
        <v>40317</v>
      </c>
      <c r="Z530" s="302" t="s">
        <v>54</v>
      </c>
    </row>
    <row r="531" spans="1:26" x14ac:dyDescent="0.2">
      <c r="A531" s="299" t="s">
        <v>1373</v>
      </c>
      <c r="B531" s="305" t="s">
        <v>55</v>
      </c>
      <c r="C531" s="309" t="s">
        <v>73</v>
      </c>
      <c r="D531" s="309">
        <v>265388</v>
      </c>
      <c r="E531" s="309">
        <v>130503</v>
      </c>
      <c r="F531" s="309">
        <v>134885</v>
      </c>
      <c r="G531" s="309">
        <v>237390</v>
      </c>
      <c r="H531" s="309">
        <v>116800</v>
      </c>
      <c r="I531" s="309">
        <v>120590</v>
      </c>
      <c r="J531" s="309">
        <v>209128</v>
      </c>
      <c r="K531" s="309">
        <v>102419</v>
      </c>
      <c r="L531" s="309">
        <v>106709</v>
      </c>
      <c r="M531" s="309">
        <v>212170</v>
      </c>
      <c r="N531" s="309">
        <v>103809</v>
      </c>
      <c r="O531" s="309">
        <v>108361</v>
      </c>
      <c r="P531" s="302">
        <v>243884</v>
      </c>
      <c r="Q531" s="302">
        <v>119861</v>
      </c>
      <c r="R531" s="302">
        <v>124023</v>
      </c>
      <c r="S531" s="292">
        <v>307984</v>
      </c>
      <c r="T531" s="292">
        <v>160336</v>
      </c>
      <c r="U531" s="292">
        <v>147648</v>
      </c>
      <c r="V531" s="302">
        <v>351036</v>
      </c>
      <c r="W531" s="302">
        <v>175313</v>
      </c>
      <c r="X531" s="302">
        <v>175726</v>
      </c>
      <c r="Z531" s="302" t="s">
        <v>55</v>
      </c>
    </row>
    <row r="532" spans="1:26" x14ac:dyDescent="0.2">
      <c r="A532" s="299" t="s">
        <v>1374</v>
      </c>
      <c r="B532" s="305" t="s">
        <v>55</v>
      </c>
      <c r="C532" s="309" t="s">
        <v>74</v>
      </c>
      <c r="D532" s="309">
        <v>19332</v>
      </c>
      <c r="E532" s="309">
        <v>9900</v>
      </c>
      <c r="F532" s="309">
        <v>9432</v>
      </c>
      <c r="G532" s="309">
        <v>19695</v>
      </c>
      <c r="H532" s="309">
        <v>10150</v>
      </c>
      <c r="I532" s="309">
        <v>9545</v>
      </c>
      <c r="J532" s="309">
        <v>14883</v>
      </c>
      <c r="K532" s="309">
        <v>7647</v>
      </c>
      <c r="L532" s="309">
        <v>7236</v>
      </c>
      <c r="M532" s="309">
        <v>18939</v>
      </c>
      <c r="N532" s="309">
        <v>9698</v>
      </c>
      <c r="O532" s="309">
        <v>9241</v>
      </c>
      <c r="P532" s="302">
        <v>20807</v>
      </c>
      <c r="Q532" s="302">
        <v>10509</v>
      </c>
      <c r="R532" s="302">
        <v>10298</v>
      </c>
      <c r="S532" s="292">
        <v>25384</v>
      </c>
      <c r="T532" s="292">
        <v>12951</v>
      </c>
      <c r="U532" s="292">
        <v>12433</v>
      </c>
      <c r="V532" s="302">
        <v>23854</v>
      </c>
      <c r="W532" s="302">
        <v>11873</v>
      </c>
      <c r="X532" s="302">
        <v>11981</v>
      </c>
      <c r="Z532" s="302" t="s">
        <v>55</v>
      </c>
    </row>
    <row r="533" spans="1:26" x14ac:dyDescent="0.2">
      <c r="A533" s="299" t="s">
        <v>1375</v>
      </c>
      <c r="B533" s="305" t="s">
        <v>55</v>
      </c>
      <c r="C533" s="310" t="s">
        <v>75</v>
      </c>
      <c r="D533" s="309">
        <v>16969</v>
      </c>
      <c r="E533" s="309">
        <v>8898</v>
      </c>
      <c r="F533" s="309">
        <v>8071</v>
      </c>
      <c r="G533" s="309">
        <v>19295</v>
      </c>
      <c r="H533" s="309">
        <v>9825</v>
      </c>
      <c r="I533" s="309">
        <v>9475</v>
      </c>
      <c r="J533" s="309">
        <v>13660</v>
      </c>
      <c r="K533" s="309">
        <v>6979</v>
      </c>
      <c r="L533" s="309">
        <v>6681</v>
      </c>
      <c r="M533" s="309">
        <v>16543</v>
      </c>
      <c r="N533" s="309">
        <v>8488</v>
      </c>
      <c r="O533" s="309">
        <v>8055</v>
      </c>
      <c r="P533" s="302">
        <v>19693</v>
      </c>
      <c r="Q533" s="302">
        <v>10180</v>
      </c>
      <c r="R533" s="302">
        <v>9513</v>
      </c>
      <c r="S533" s="292">
        <v>20834</v>
      </c>
      <c r="T533" s="292">
        <v>10474</v>
      </c>
      <c r="U533" s="292">
        <v>10360</v>
      </c>
      <c r="V533" s="302">
        <v>23326</v>
      </c>
      <c r="W533" s="302">
        <v>11884</v>
      </c>
      <c r="X533" s="302">
        <v>11442</v>
      </c>
      <c r="Z533" s="302" t="s">
        <v>55</v>
      </c>
    </row>
    <row r="534" spans="1:26" x14ac:dyDescent="0.2">
      <c r="A534" s="299" t="s">
        <v>1376</v>
      </c>
      <c r="B534" s="305" t="s">
        <v>55</v>
      </c>
      <c r="C534" s="310" t="s">
        <v>76</v>
      </c>
      <c r="D534" s="309">
        <v>21355</v>
      </c>
      <c r="E534" s="309">
        <v>11008</v>
      </c>
      <c r="F534" s="309">
        <v>10347</v>
      </c>
      <c r="G534" s="309">
        <v>16870</v>
      </c>
      <c r="H534" s="309">
        <v>8680</v>
      </c>
      <c r="I534" s="309">
        <v>8190</v>
      </c>
      <c r="J534" s="309">
        <v>16308</v>
      </c>
      <c r="K534" s="309">
        <v>8468</v>
      </c>
      <c r="L534" s="309">
        <v>7840</v>
      </c>
      <c r="M534" s="309">
        <v>13838</v>
      </c>
      <c r="N534" s="309">
        <v>7144</v>
      </c>
      <c r="O534" s="309">
        <v>6694</v>
      </c>
      <c r="P534" s="302">
        <v>19301</v>
      </c>
      <c r="Q534" s="302">
        <v>10055</v>
      </c>
      <c r="R534" s="302">
        <v>9246</v>
      </c>
      <c r="S534" s="292">
        <v>19587</v>
      </c>
      <c r="T534" s="292">
        <v>9937</v>
      </c>
      <c r="U534" s="292">
        <v>9650</v>
      </c>
      <c r="V534" s="302">
        <v>23295</v>
      </c>
      <c r="W534" s="302">
        <v>11753</v>
      </c>
      <c r="X534" s="302">
        <v>11542</v>
      </c>
      <c r="Z534" s="302" t="s">
        <v>55</v>
      </c>
    </row>
    <row r="535" spans="1:26" x14ac:dyDescent="0.2">
      <c r="A535" s="299" t="s">
        <v>1377</v>
      </c>
      <c r="B535" s="305" t="s">
        <v>55</v>
      </c>
      <c r="C535" s="309" t="s">
        <v>77</v>
      </c>
      <c r="D535" s="309">
        <v>19772</v>
      </c>
      <c r="E535" s="309">
        <v>10090</v>
      </c>
      <c r="F535" s="309">
        <v>9682</v>
      </c>
      <c r="G535" s="309">
        <v>16445</v>
      </c>
      <c r="H535" s="309">
        <v>8540</v>
      </c>
      <c r="I535" s="309">
        <v>7905</v>
      </c>
      <c r="J535" s="309">
        <v>17933</v>
      </c>
      <c r="K535" s="309">
        <v>9034</v>
      </c>
      <c r="L535" s="309">
        <v>8899</v>
      </c>
      <c r="M535" s="309">
        <v>13398</v>
      </c>
      <c r="N535" s="309">
        <v>6735</v>
      </c>
      <c r="O535" s="309">
        <v>6663</v>
      </c>
      <c r="P535" s="302">
        <v>19293</v>
      </c>
      <c r="Q535" s="302">
        <v>9697</v>
      </c>
      <c r="R535" s="302">
        <v>9596</v>
      </c>
      <c r="S535" s="292">
        <v>20411</v>
      </c>
      <c r="T535" s="292">
        <v>10374</v>
      </c>
      <c r="U535" s="292">
        <v>10037</v>
      </c>
      <c r="V535" s="302">
        <v>22154</v>
      </c>
      <c r="W535" s="302">
        <v>11049</v>
      </c>
      <c r="X535" s="302">
        <v>11105</v>
      </c>
      <c r="Z535" s="302" t="s">
        <v>55</v>
      </c>
    </row>
    <row r="536" spans="1:26" x14ac:dyDescent="0.2">
      <c r="A536" s="299" t="s">
        <v>1378</v>
      </c>
      <c r="B536" s="305" t="s">
        <v>55</v>
      </c>
      <c r="C536" s="309" t="s">
        <v>78</v>
      </c>
      <c r="D536" s="309">
        <v>18705</v>
      </c>
      <c r="E536" s="309">
        <v>9538</v>
      </c>
      <c r="F536" s="309">
        <v>9167</v>
      </c>
      <c r="G536" s="309">
        <v>19980</v>
      </c>
      <c r="H536" s="309">
        <v>10315</v>
      </c>
      <c r="I536" s="309">
        <v>9665</v>
      </c>
      <c r="J536" s="309">
        <v>19296</v>
      </c>
      <c r="K536" s="309">
        <v>9543</v>
      </c>
      <c r="L536" s="309">
        <v>9753</v>
      </c>
      <c r="M536" s="309">
        <v>19150</v>
      </c>
      <c r="N536" s="309">
        <v>9300</v>
      </c>
      <c r="O536" s="309">
        <v>9850</v>
      </c>
      <c r="P536" s="302">
        <v>20484</v>
      </c>
      <c r="Q536" s="302">
        <v>9912</v>
      </c>
      <c r="R536" s="302">
        <v>10572</v>
      </c>
      <c r="S536" s="292">
        <v>32586</v>
      </c>
      <c r="T536" s="292">
        <v>18326</v>
      </c>
      <c r="U536" s="292">
        <v>14260</v>
      </c>
      <c r="V536" s="302">
        <v>28285</v>
      </c>
      <c r="W536" s="302">
        <v>14317</v>
      </c>
      <c r="X536" s="302">
        <v>13968</v>
      </c>
      <c r="Z536" s="302" t="s">
        <v>55</v>
      </c>
    </row>
    <row r="537" spans="1:26" x14ac:dyDescent="0.2">
      <c r="A537" s="299" t="s">
        <v>1379</v>
      </c>
      <c r="B537" s="305" t="s">
        <v>55</v>
      </c>
      <c r="C537" s="309" t="s">
        <v>79</v>
      </c>
      <c r="D537" s="309">
        <v>17119</v>
      </c>
      <c r="E537" s="309">
        <v>9192</v>
      </c>
      <c r="F537" s="309">
        <v>7927</v>
      </c>
      <c r="G537" s="309">
        <v>15385</v>
      </c>
      <c r="H537" s="309">
        <v>7760</v>
      </c>
      <c r="I537" s="309">
        <v>7625</v>
      </c>
      <c r="J537" s="309">
        <v>17086</v>
      </c>
      <c r="K537" s="309">
        <v>8693</v>
      </c>
      <c r="L537" s="309">
        <v>8393</v>
      </c>
      <c r="M537" s="309">
        <v>22269</v>
      </c>
      <c r="N537" s="309">
        <v>10747</v>
      </c>
      <c r="O537" s="309">
        <v>11522</v>
      </c>
      <c r="P537" s="302">
        <v>22719</v>
      </c>
      <c r="Q537" s="302">
        <v>10984</v>
      </c>
      <c r="R537" s="302">
        <v>11735</v>
      </c>
      <c r="S537" s="292">
        <v>40437</v>
      </c>
      <c r="T537" s="292">
        <v>22716</v>
      </c>
      <c r="U537" s="292">
        <v>17721</v>
      </c>
      <c r="V537" s="302">
        <v>36033</v>
      </c>
      <c r="W537" s="302">
        <v>17830</v>
      </c>
      <c r="X537" s="302">
        <v>18206</v>
      </c>
      <c r="Z537" s="302" t="s">
        <v>55</v>
      </c>
    </row>
    <row r="538" spans="1:26" x14ac:dyDescent="0.2">
      <c r="A538" s="299" t="s">
        <v>1380</v>
      </c>
      <c r="B538" s="305" t="s">
        <v>55</v>
      </c>
      <c r="C538" s="309" t="s">
        <v>80</v>
      </c>
      <c r="D538" s="309">
        <v>16368</v>
      </c>
      <c r="E538" s="309">
        <v>8398</v>
      </c>
      <c r="F538" s="309">
        <v>7970</v>
      </c>
      <c r="G538" s="309">
        <v>13715</v>
      </c>
      <c r="H538" s="309">
        <v>7120</v>
      </c>
      <c r="I538" s="309">
        <v>6595</v>
      </c>
      <c r="J538" s="309">
        <v>14610</v>
      </c>
      <c r="K538" s="309">
        <v>7483</v>
      </c>
      <c r="L538" s="309">
        <v>7127</v>
      </c>
      <c r="M538" s="309">
        <v>18763</v>
      </c>
      <c r="N538" s="309">
        <v>9535</v>
      </c>
      <c r="O538" s="309">
        <v>9228</v>
      </c>
      <c r="P538" s="302">
        <v>23046</v>
      </c>
      <c r="Q538" s="302">
        <v>11357</v>
      </c>
      <c r="R538" s="302">
        <v>11689</v>
      </c>
      <c r="S538" s="292">
        <v>31895</v>
      </c>
      <c r="T538" s="292">
        <v>17307</v>
      </c>
      <c r="U538" s="292">
        <v>14588</v>
      </c>
      <c r="V538" s="302">
        <v>36701</v>
      </c>
      <c r="W538" s="302">
        <v>18365</v>
      </c>
      <c r="X538" s="302">
        <v>18336</v>
      </c>
      <c r="Z538" s="302" t="s">
        <v>55</v>
      </c>
    </row>
    <row r="539" spans="1:26" x14ac:dyDescent="0.2">
      <c r="A539" s="299" t="s">
        <v>1381</v>
      </c>
      <c r="B539" s="305" t="s">
        <v>55</v>
      </c>
      <c r="C539" s="309" t="s">
        <v>81</v>
      </c>
      <c r="D539" s="309">
        <v>18495</v>
      </c>
      <c r="E539" s="309">
        <v>9384</v>
      </c>
      <c r="F539" s="309">
        <v>9111</v>
      </c>
      <c r="G539" s="309">
        <v>12775</v>
      </c>
      <c r="H539" s="309">
        <v>6720</v>
      </c>
      <c r="I539" s="309">
        <v>6060</v>
      </c>
      <c r="J539" s="309">
        <v>11111</v>
      </c>
      <c r="K539" s="309">
        <v>5450</v>
      </c>
      <c r="L539" s="309">
        <v>5661</v>
      </c>
      <c r="M539" s="309">
        <v>14079</v>
      </c>
      <c r="N539" s="309">
        <v>7114</v>
      </c>
      <c r="O539" s="309">
        <v>6965</v>
      </c>
      <c r="P539" s="302">
        <v>19612</v>
      </c>
      <c r="Q539" s="302">
        <v>9605</v>
      </c>
      <c r="R539" s="302">
        <v>10007</v>
      </c>
      <c r="S539" s="292">
        <v>23485</v>
      </c>
      <c r="T539" s="292">
        <v>12732</v>
      </c>
      <c r="U539" s="292">
        <v>10753</v>
      </c>
      <c r="V539" s="302">
        <v>32529</v>
      </c>
      <c r="W539" s="302">
        <v>16355</v>
      </c>
      <c r="X539" s="302">
        <v>16174</v>
      </c>
      <c r="Z539" s="302" t="s">
        <v>55</v>
      </c>
    </row>
    <row r="540" spans="1:26" x14ac:dyDescent="0.2">
      <c r="A540" s="299" t="s">
        <v>1382</v>
      </c>
      <c r="B540" s="305" t="s">
        <v>55</v>
      </c>
      <c r="C540" s="309" t="s">
        <v>82</v>
      </c>
      <c r="D540" s="309">
        <v>18060</v>
      </c>
      <c r="E540" s="309">
        <v>8909</v>
      </c>
      <c r="F540" s="309">
        <v>9151</v>
      </c>
      <c r="G540" s="309">
        <v>13455</v>
      </c>
      <c r="H540" s="309">
        <v>6910</v>
      </c>
      <c r="I540" s="309">
        <v>6545</v>
      </c>
      <c r="J540" s="309">
        <v>11246</v>
      </c>
      <c r="K540" s="309">
        <v>5708</v>
      </c>
      <c r="L540" s="309">
        <v>5538</v>
      </c>
      <c r="M540" s="309">
        <v>12182</v>
      </c>
      <c r="N540" s="309">
        <v>5963</v>
      </c>
      <c r="O540" s="309">
        <v>6219</v>
      </c>
      <c r="P540" s="302">
        <v>17122</v>
      </c>
      <c r="Q540" s="302">
        <v>8501</v>
      </c>
      <c r="R540" s="302">
        <v>8621</v>
      </c>
      <c r="S540" s="292">
        <v>21222</v>
      </c>
      <c r="T540" s="292">
        <v>11092</v>
      </c>
      <c r="U540" s="292">
        <v>10130</v>
      </c>
      <c r="V540" s="302">
        <v>27396</v>
      </c>
      <c r="W540" s="302">
        <v>14131</v>
      </c>
      <c r="X540" s="302">
        <v>13265</v>
      </c>
      <c r="Z540" s="302" t="s">
        <v>55</v>
      </c>
    </row>
    <row r="541" spans="1:26" x14ac:dyDescent="0.2">
      <c r="A541" s="299" t="s">
        <v>1383</v>
      </c>
      <c r="B541" s="305" t="s">
        <v>55</v>
      </c>
      <c r="C541" s="309" t="s">
        <v>83</v>
      </c>
      <c r="D541" s="309">
        <v>19807</v>
      </c>
      <c r="E541" s="309">
        <v>9835</v>
      </c>
      <c r="F541" s="309">
        <v>9972</v>
      </c>
      <c r="G541" s="309">
        <v>15310</v>
      </c>
      <c r="H541" s="309">
        <v>7740</v>
      </c>
      <c r="I541" s="309">
        <v>7570</v>
      </c>
      <c r="J541" s="309">
        <v>10808</v>
      </c>
      <c r="K541" s="309">
        <v>5514</v>
      </c>
      <c r="L541" s="309">
        <v>5294</v>
      </c>
      <c r="M541" s="309">
        <v>9804</v>
      </c>
      <c r="N541" s="309">
        <v>4685</v>
      </c>
      <c r="O541" s="309">
        <v>5119</v>
      </c>
      <c r="P541" s="302">
        <v>12807</v>
      </c>
      <c r="Q541" s="302">
        <v>6302</v>
      </c>
      <c r="R541" s="302">
        <v>6505</v>
      </c>
      <c r="S541" s="292">
        <v>17479</v>
      </c>
      <c r="T541" s="292">
        <v>8723</v>
      </c>
      <c r="U541" s="292">
        <v>8756</v>
      </c>
      <c r="V541" s="302">
        <v>22767</v>
      </c>
      <c r="W541" s="302">
        <v>11782</v>
      </c>
      <c r="X541" s="302">
        <v>10985</v>
      </c>
      <c r="Z541" s="302" t="s">
        <v>55</v>
      </c>
    </row>
    <row r="542" spans="1:26" x14ac:dyDescent="0.2">
      <c r="A542" s="299" t="s">
        <v>1384</v>
      </c>
      <c r="B542" s="305" t="s">
        <v>55</v>
      </c>
      <c r="C542" s="309" t="s">
        <v>84</v>
      </c>
      <c r="D542" s="309">
        <v>19237</v>
      </c>
      <c r="E542" s="309">
        <v>9661</v>
      </c>
      <c r="F542" s="309">
        <v>9576</v>
      </c>
      <c r="G542" s="309">
        <v>14765</v>
      </c>
      <c r="H542" s="309">
        <v>7215</v>
      </c>
      <c r="I542" s="309">
        <v>7550</v>
      </c>
      <c r="J542" s="309">
        <v>11211</v>
      </c>
      <c r="K542" s="309">
        <v>5678</v>
      </c>
      <c r="L542" s="309">
        <v>5533</v>
      </c>
      <c r="M542" s="309">
        <v>9806</v>
      </c>
      <c r="N542" s="309">
        <v>4928</v>
      </c>
      <c r="O542" s="309">
        <v>4878</v>
      </c>
      <c r="P542" s="302">
        <v>10976</v>
      </c>
      <c r="Q542" s="302">
        <v>5396</v>
      </c>
      <c r="R542" s="302">
        <v>5580</v>
      </c>
      <c r="S542" s="292">
        <v>14731</v>
      </c>
      <c r="T542" s="292">
        <v>7262</v>
      </c>
      <c r="U542" s="292">
        <v>7469</v>
      </c>
      <c r="V542" s="302">
        <v>20460</v>
      </c>
      <c r="W542" s="302">
        <v>10489</v>
      </c>
      <c r="X542" s="302">
        <v>9971</v>
      </c>
      <c r="Z542" s="302" t="s">
        <v>55</v>
      </c>
    </row>
    <row r="543" spans="1:26" x14ac:dyDescent="0.2">
      <c r="A543" s="299" t="s">
        <v>1385</v>
      </c>
      <c r="B543" s="305" t="s">
        <v>55</v>
      </c>
      <c r="C543" s="309" t="s">
        <v>85</v>
      </c>
      <c r="D543" s="309">
        <v>17061</v>
      </c>
      <c r="E543" s="309">
        <v>8583</v>
      </c>
      <c r="F543" s="309">
        <v>8478</v>
      </c>
      <c r="G543" s="309">
        <v>15640</v>
      </c>
      <c r="H543" s="309">
        <v>7630</v>
      </c>
      <c r="I543" s="309">
        <v>8010</v>
      </c>
      <c r="J543" s="309">
        <v>12035</v>
      </c>
      <c r="K543" s="309">
        <v>5969</v>
      </c>
      <c r="L543" s="309">
        <v>6066</v>
      </c>
      <c r="M543" s="309">
        <v>8982</v>
      </c>
      <c r="N543" s="309">
        <v>4654</v>
      </c>
      <c r="O543" s="309">
        <v>4328</v>
      </c>
      <c r="P543" s="302">
        <v>8123</v>
      </c>
      <c r="Q543" s="302">
        <v>3989</v>
      </c>
      <c r="R543" s="302">
        <v>4134</v>
      </c>
      <c r="S543" s="292">
        <v>10807</v>
      </c>
      <c r="T543" s="292">
        <v>5185</v>
      </c>
      <c r="U543" s="292">
        <v>5622</v>
      </c>
      <c r="V543" s="302">
        <v>16301</v>
      </c>
      <c r="W543" s="302">
        <v>7975</v>
      </c>
      <c r="X543" s="302">
        <v>8326</v>
      </c>
      <c r="Z543" s="302" t="s">
        <v>55</v>
      </c>
    </row>
    <row r="544" spans="1:26" x14ac:dyDescent="0.2">
      <c r="A544" s="299" t="s">
        <v>1386</v>
      </c>
      <c r="B544" s="305" t="s">
        <v>55</v>
      </c>
      <c r="C544" s="309" t="s">
        <v>86</v>
      </c>
      <c r="D544" s="309">
        <v>13835</v>
      </c>
      <c r="E544" s="309">
        <v>6255</v>
      </c>
      <c r="F544" s="309">
        <v>7580</v>
      </c>
      <c r="G544" s="309">
        <v>14310</v>
      </c>
      <c r="H544" s="309">
        <v>6945</v>
      </c>
      <c r="I544" s="309">
        <v>7365</v>
      </c>
      <c r="J544" s="309">
        <v>10457</v>
      </c>
      <c r="K544" s="309">
        <v>4967</v>
      </c>
      <c r="L544" s="309">
        <v>5490</v>
      </c>
      <c r="M544" s="309">
        <v>8505</v>
      </c>
      <c r="N544" s="309">
        <v>4325</v>
      </c>
      <c r="O544" s="309">
        <v>4180</v>
      </c>
      <c r="P544" s="302">
        <v>8084</v>
      </c>
      <c r="Q544" s="302">
        <v>3963</v>
      </c>
      <c r="R544" s="302">
        <v>4121</v>
      </c>
      <c r="S544" s="292">
        <v>8533</v>
      </c>
      <c r="T544" s="292">
        <v>4011</v>
      </c>
      <c r="U544" s="292">
        <v>4522</v>
      </c>
      <c r="V544" s="302">
        <v>12769</v>
      </c>
      <c r="W544" s="302">
        <v>6250</v>
      </c>
      <c r="X544" s="302">
        <v>6519</v>
      </c>
      <c r="Z544" s="302" t="s">
        <v>55</v>
      </c>
    </row>
    <row r="545" spans="1:26" x14ac:dyDescent="0.2">
      <c r="A545" s="299" t="s">
        <v>1387</v>
      </c>
      <c r="B545" s="305" t="s">
        <v>55</v>
      </c>
      <c r="C545" s="309" t="s">
        <v>87</v>
      </c>
      <c r="D545" s="309">
        <v>10652</v>
      </c>
      <c r="E545" s="309">
        <v>4352</v>
      </c>
      <c r="F545" s="309">
        <v>6300</v>
      </c>
      <c r="G545" s="309">
        <v>11325</v>
      </c>
      <c r="H545" s="309">
        <v>5175</v>
      </c>
      <c r="I545" s="309">
        <v>6150</v>
      </c>
      <c r="J545" s="309">
        <v>9865</v>
      </c>
      <c r="K545" s="309">
        <v>4525</v>
      </c>
      <c r="L545" s="309">
        <v>5340</v>
      </c>
      <c r="M545" s="309">
        <v>8117</v>
      </c>
      <c r="N545" s="309">
        <v>3823</v>
      </c>
      <c r="O545" s="309">
        <v>4294</v>
      </c>
      <c r="P545" s="302">
        <v>6652</v>
      </c>
      <c r="Q545" s="302">
        <v>3200</v>
      </c>
      <c r="R545" s="302">
        <v>3452</v>
      </c>
      <c r="S545" s="292">
        <v>5992</v>
      </c>
      <c r="T545" s="292">
        <v>2723</v>
      </c>
      <c r="U545" s="292">
        <v>3269</v>
      </c>
      <c r="V545" s="302">
        <v>9104</v>
      </c>
      <c r="W545" s="302">
        <v>4420</v>
      </c>
      <c r="X545" s="302">
        <v>4684</v>
      </c>
      <c r="Z545" s="302" t="s">
        <v>55</v>
      </c>
    </row>
    <row r="546" spans="1:26" x14ac:dyDescent="0.2">
      <c r="A546" s="299" t="s">
        <v>1388</v>
      </c>
      <c r="B546" s="305" t="s">
        <v>55</v>
      </c>
      <c r="C546" s="309" t="s">
        <v>88</v>
      </c>
      <c r="D546" s="309">
        <v>8281</v>
      </c>
      <c r="E546" s="309">
        <v>3069</v>
      </c>
      <c r="F546" s="309">
        <v>5212</v>
      </c>
      <c r="G546" s="309">
        <v>8155</v>
      </c>
      <c r="H546" s="309">
        <v>3125</v>
      </c>
      <c r="I546" s="309">
        <v>5035</v>
      </c>
      <c r="J546" s="309">
        <v>8075</v>
      </c>
      <c r="K546" s="309">
        <v>3431</v>
      </c>
      <c r="L546" s="309">
        <v>4644</v>
      </c>
      <c r="M546" s="309">
        <v>6568</v>
      </c>
      <c r="N546" s="309">
        <v>2807</v>
      </c>
      <c r="O546" s="309">
        <v>3761</v>
      </c>
      <c r="P546" s="302">
        <v>5386</v>
      </c>
      <c r="Q546" s="302">
        <v>2512</v>
      </c>
      <c r="R546" s="302">
        <v>2874</v>
      </c>
      <c r="S546" s="292">
        <v>5469</v>
      </c>
      <c r="T546" s="292">
        <v>2611</v>
      </c>
      <c r="U546" s="292">
        <v>2858</v>
      </c>
      <c r="V546" s="302">
        <v>6294</v>
      </c>
      <c r="W546" s="302">
        <v>2805</v>
      </c>
      <c r="X546" s="302">
        <v>3489</v>
      </c>
      <c r="Z546" s="302" t="s">
        <v>55</v>
      </c>
    </row>
    <row r="547" spans="1:26" x14ac:dyDescent="0.2">
      <c r="A547" s="299" t="s">
        <v>1389</v>
      </c>
      <c r="B547" s="305" t="s">
        <v>55</v>
      </c>
      <c r="C547" s="309" t="s">
        <v>89</v>
      </c>
      <c r="D547" s="309">
        <v>5990</v>
      </c>
      <c r="E547" s="309">
        <v>2054</v>
      </c>
      <c r="F547" s="309">
        <v>3936</v>
      </c>
      <c r="G547" s="309">
        <v>5260</v>
      </c>
      <c r="H547" s="309">
        <v>1700</v>
      </c>
      <c r="I547" s="309">
        <v>3565</v>
      </c>
      <c r="J547" s="309">
        <v>5668</v>
      </c>
      <c r="K547" s="309">
        <v>2124</v>
      </c>
      <c r="L547" s="309">
        <v>3544</v>
      </c>
      <c r="M547" s="309">
        <v>5389</v>
      </c>
      <c r="N547" s="309">
        <v>2149</v>
      </c>
      <c r="O547" s="309">
        <v>3240</v>
      </c>
      <c r="P547" s="302">
        <v>4324</v>
      </c>
      <c r="Q547" s="302">
        <v>1797</v>
      </c>
      <c r="R547" s="302">
        <v>2527</v>
      </c>
      <c r="S547" s="292">
        <v>4055</v>
      </c>
      <c r="T547" s="292">
        <v>1930</v>
      </c>
      <c r="U547" s="292">
        <v>2125</v>
      </c>
      <c r="V547" s="302">
        <v>4000</v>
      </c>
      <c r="W547" s="302">
        <v>1678</v>
      </c>
      <c r="X547" s="302">
        <v>2322</v>
      </c>
      <c r="Z547" s="302" t="s">
        <v>55</v>
      </c>
    </row>
    <row r="548" spans="1:26" x14ac:dyDescent="0.2">
      <c r="A548" s="299" t="s">
        <v>1390</v>
      </c>
      <c r="B548" s="305" t="s">
        <v>55</v>
      </c>
      <c r="C548" s="309" t="s">
        <v>90</v>
      </c>
      <c r="D548" s="309">
        <v>2978</v>
      </c>
      <c r="E548" s="309">
        <v>974</v>
      </c>
      <c r="F548" s="309">
        <v>2004</v>
      </c>
      <c r="G548" s="309">
        <v>3185</v>
      </c>
      <c r="H548" s="309">
        <v>845</v>
      </c>
      <c r="I548" s="309">
        <v>2340</v>
      </c>
      <c r="J548" s="309">
        <v>3087</v>
      </c>
      <c r="K548" s="309">
        <v>873</v>
      </c>
      <c r="L548" s="309">
        <v>2214</v>
      </c>
      <c r="M548" s="309">
        <v>3529</v>
      </c>
      <c r="N548" s="309">
        <v>1147</v>
      </c>
      <c r="O548" s="309">
        <v>2382</v>
      </c>
      <c r="P548" s="302">
        <v>3093</v>
      </c>
      <c r="Q548" s="302">
        <v>1198</v>
      </c>
      <c r="R548" s="302">
        <v>1895</v>
      </c>
      <c r="S548" s="292">
        <v>2741</v>
      </c>
      <c r="T548" s="292">
        <v>1204</v>
      </c>
      <c r="U548" s="292">
        <v>1537</v>
      </c>
      <c r="V548" s="302">
        <v>3183</v>
      </c>
      <c r="W548" s="302">
        <v>1341</v>
      </c>
      <c r="X548" s="302">
        <v>1842</v>
      </c>
      <c r="Z548" s="302" t="s">
        <v>55</v>
      </c>
    </row>
    <row r="549" spans="1:26" x14ac:dyDescent="0.2">
      <c r="A549" s="299" t="s">
        <v>1391</v>
      </c>
      <c r="B549" s="305" t="s">
        <v>55</v>
      </c>
      <c r="C549" s="309" t="s">
        <v>91</v>
      </c>
      <c r="D549" s="309">
        <v>1372</v>
      </c>
      <c r="E549" s="309">
        <v>403</v>
      </c>
      <c r="F549" s="309">
        <v>969</v>
      </c>
      <c r="G549" s="309">
        <v>1820</v>
      </c>
      <c r="H549" s="309">
        <v>410</v>
      </c>
      <c r="I549" s="309">
        <v>1410</v>
      </c>
      <c r="J549" s="309">
        <v>1789</v>
      </c>
      <c r="K549" s="309">
        <v>333</v>
      </c>
      <c r="L549" s="309">
        <v>1456</v>
      </c>
      <c r="M549" s="309">
        <v>2309</v>
      </c>
      <c r="N549" s="309">
        <v>567</v>
      </c>
      <c r="O549" s="309">
        <v>1742</v>
      </c>
      <c r="P549" s="302">
        <v>2362</v>
      </c>
      <c r="Q549" s="302">
        <v>704</v>
      </c>
      <c r="R549" s="302">
        <v>1658</v>
      </c>
      <c r="S549" s="292">
        <v>2336</v>
      </c>
      <c r="T549" s="302">
        <v>778</v>
      </c>
      <c r="U549" s="302">
        <v>1558</v>
      </c>
      <c r="V549" s="302">
        <v>2585</v>
      </c>
      <c r="W549" s="302">
        <v>1016</v>
      </c>
      <c r="X549" s="302">
        <v>1569</v>
      </c>
      <c r="Z549" s="302" t="s">
        <v>55</v>
      </c>
    </row>
    <row r="550" spans="1:26" x14ac:dyDescent="0.2">
      <c r="A550" s="299" t="s">
        <v>1392</v>
      </c>
      <c r="B550" s="305" t="s">
        <v>55</v>
      </c>
      <c r="C550" s="309" t="s">
        <v>92</v>
      </c>
      <c r="D550" s="309">
        <v>127241</v>
      </c>
      <c r="E550" s="309">
        <v>61181</v>
      </c>
      <c r="F550" s="309">
        <v>66060</v>
      </c>
      <c r="G550" s="309">
        <v>118095</v>
      </c>
      <c r="H550" s="309">
        <v>56780</v>
      </c>
      <c r="I550" s="309">
        <v>61315</v>
      </c>
      <c r="J550" s="309">
        <v>113178</v>
      </c>
      <c r="K550" s="309">
        <v>54418</v>
      </c>
      <c r="L550" s="309">
        <v>58760</v>
      </c>
      <c r="M550" s="309">
        <v>130591</v>
      </c>
      <c r="N550" s="309">
        <v>63324</v>
      </c>
      <c r="O550" s="309">
        <v>67267</v>
      </c>
      <c r="P550" s="302">
        <v>162782</v>
      </c>
      <c r="Q550" s="302">
        <v>80103</v>
      </c>
      <c r="R550" s="302">
        <v>82679</v>
      </c>
      <c r="S550" s="292" t="s">
        <v>604</v>
      </c>
      <c r="T550" s="292" t="s">
        <v>604</v>
      </c>
      <c r="U550" s="292" t="s">
        <v>604</v>
      </c>
      <c r="V550" s="292" t="s">
        <v>604</v>
      </c>
      <c r="W550" s="292" t="s">
        <v>604</v>
      </c>
      <c r="X550" s="292" t="s">
        <v>604</v>
      </c>
      <c r="Z550" s="302" t="s">
        <v>55</v>
      </c>
    </row>
    <row r="551" spans="1:26" x14ac:dyDescent="0.2">
      <c r="A551" s="299" t="s">
        <v>1393</v>
      </c>
      <c r="B551" s="305" t="s">
        <v>55</v>
      </c>
      <c r="C551" s="312" t="s">
        <v>93</v>
      </c>
      <c r="D551" s="312">
        <v>65474</v>
      </c>
      <c r="E551" s="312">
        <v>29240</v>
      </c>
      <c r="F551" s="312">
        <v>36234</v>
      </c>
      <c r="G551" s="312">
        <v>59070</v>
      </c>
      <c r="H551" s="312">
        <v>26490</v>
      </c>
      <c r="I551" s="312">
        <v>32575</v>
      </c>
      <c r="J551" s="312">
        <v>64817</v>
      </c>
      <c r="K551" s="312">
        <v>29543</v>
      </c>
      <c r="L551" s="312">
        <v>35274</v>
      </c>
      <c r="M551" s="312">
        <v>78759</v>
      </c>
      <c r="N551" s="312">
        <v>36722</v>
      </c>
      <c r="O551" s="312">
        <v>42037</v>
      </c>
      <c r="P551" s="302">
        <v>98944</v>
      </c>
      <c r="Q551" s="302">
        <v>47306</v>
      </c>
      <c r="R551" s="302">
        <v>51638</v>
      </c>
      <c r="S551" s="292">
        <v>132013</v>
      </c>
      <c r="T551" s="292">
        <v>70650</v>
      </c>
      <c r="U551" s="292">
        <v>61363</v>
      </c>
      <c r="V551" s="302">
        <v>156643</v>
      </c>
      <c r="W551" s="302">
        <v>77026</v>
      </c>
      <c r="X551" s="302">
        <v>79617</v>
      </c>
      <c r="Z551" s="302" t="s">
        <v>55</v>
      </c>
    </row>
    <row r="552" spans="1:26" x14ac:dyDescent="0.2">
      <c r="A552" s="299" t="s">
        <v>1394</v>
      </c>
      <c r="B552" s="305" t="s">
        <v>55</v>
      </c>
      <c r="C552" s="169" t="s">
        <v>94</v>
      </c>
      <c r="D552" s="309">
        <v>138147</v>
      </c>
      <c r="E552" s="309">
        <v>69322</v>
      </c>
      <c r="F552" s="309">
        <v>68825</v>
      </c>
      <c r="G552" s="309">
        <v>119295</v>
      </c>
      <c r="H552" s="309">
        <v>60020</v>
      </c>
      <c r="I552" s="309">
        <v>59275</v>
      </c>
      <c r="J552" s="309">
        <v>95950</v>
      </c>
      <c r="K552" s="309">
        <v>48001</v>
      </c>
      <c r="L552" s="309">
        <v>47949</v>
      </c>
      <c r="M552" s="309">
        <v>81579</v>
      </c>
      <c r="N552" s="309">
        <v>40485</v>
      </c>
      <c r="O552" s="309">
        <v>41094</v>
      </c>
      <c r="P552" s="302">
        <v>81111</v>
      </c>
      <c r="Q552" s="302">
        <v>39767</v>
      </c>
      <c r="R552" s="302">
        <v>41344</v>
      </c>
      <c r="S552" s="292">
        <v>106077</v>
      </c>
      <c r="T552" s="292">
        <v>54190</v>
      </c>
      <c r="U552" s="292">
        <v>51887</v>
      </c>
      <c r="V552" s="302">
        <v>119531</v>
      </c>
      <c r="W552" s="302">
        <v>60541</v>
      </c>
      <c r="X552" s="302">
        <v>58990</v>
      </c>
      <c r="Z552" s="302" t="s">
        <v>55</v>
      </c>
    </row>
    <row r="553" spans="1:26" x14ac:dyDescent="0.2">
      <c r="A553" s="299" t="s">
        <v>1395</v>
      </c>
      <c r="B553" s="305" t="s">
        <v>56</v>
      </c>
      <c r="C553" s="309" t="s">
        <v>73</v>
      </c>
      <c r="D553" s="309">
        <v>250080</v>
      </c>
      <c r="E553" s="309">
        <v>118668</v>
      </c>
      <c r="F553" s="309">
        <v>131412</v>
      </c>
      <c r="G553" s="309">
        <v>239890</v>
      </c>
      <c r="H553" s="309">
        <v>115220</v>
      </c>
      <c r="I553" s="309">
        <v>124670</v>
      </c>
      <c r="J553" s="309">
        <v>224731</v>
      </c>
      <c r="K553" s="309">
        <v>108483</v>
      </c>
      <c r="L553" s="309">
        <v>116248</v>
      </c>
      <c r="M553" s="309">
        <v>226218</v>
      </c>
      <c r="N553" s="309">
        <v>108992</v>
      </c>
      <c r="O553" s="309">
        <v>117226</v>
      </c>
      <c r="P553" s="302">
        <v>238623</v>
      </c>
      <c r="Q553" s="302">
        <v>115845</v>
      </c>
      <c r="R553" s="302">
        <v>122778</v>
      </c>
      <c r="S553" s="292">
        <v>278970</v>
      </c>
      <c r="T553" s="292">
        <v>138073</v>
      </c>
      <c r="U553" s="292">
        <v>140897</v>
      </c>
      <c r="V553" s="302">
        <v>310259</v>
      </c>
      <c r="W553" s="302">
        <v>153331</v>
      </c>
      <c r="X553" s="302">
        <v>156927</v>
      </c>
      <c r="Z553" s="302" t="s">
        <v>56</v>
      </c>
    </row>
    <row r="554" spans="1:26" x14ac:dyDescent="0.2">
      <c r="A554" s="299" t="s">
        <v>1396</v>
      </c>
      <c r="B554" s="305" t="s">
        <v>56</v>
      </c>
      <c r="C554" s="309" t="s">
        <v>74</v>
      </c>
      <c r="D554" s="309">
        <v>15261</v>
      </c>
      <c r="E554" s="309">
        <v>7927</v>
      </c>
      <c r="F554" s="309">
        <v>7334</v>
      </c>
      <c r="G554" s="309">
        <v>16210</v>
      </c>
      <c r="H554" s="309">
        <v>8250</v>
      </c>
      <c r="I554" s="309">
        <v>7955</v>
      </c>
      <c r="J554" s="309">
        <v>12528</v>
      </c>
      <c r="K554" s="309">
        <v>6421</v>
      </c>
      <c r="L554" s="309">
        <v>6107</v>
      </c>
      <c r="M554" s="309">
        <v>14818</v>
      </c>
      <c r="N554" s="309">
        <v>7542</v>
      </c>
      <c r="O554" s="309">
        <v>7276</v>
      </c>
      <c r="P554" s="302">
        <v>15746</v>
      </c>
      <c r="Q554" s="302">
        <v>8114</v>
      </c>
      <c r="R554" s="302">
        <v>7632</v>
      </c>
      <c r="S554" s="292">
        <v>21666</v>
      </c>
      <c r="T554" s="292">
        <v>11164</v>
      </c>
      <c r="U554" s="292">
        <v>10502</v>
      </c>
      <c r="V554" s="302">
        <v>21194</v>
      </c>
      <c r="W554" s="302">
        <v>10805</v>
      </c>
      <c r="X554" s="302">
        <v>10389</v>
      </c>
      <c r="Z554" s="302" t="s">
        <v>56</v>
      </c>
    </row>
    <row r="555" spans="1:26" x14ac:dyDescent="0.2">
      <c r="A555" s="299" t="s">
        <v>1397</v>
      </c>
      <c r="B555" s="305" t="s">
        <v>56</v>
      </c>
      <c r="C555" s="310" t="s">
        <v>75</v>
      </c>
      <c r="D555" s="309">
        <v>14843</v>
      </c>
      <c r="E555" s="309">
        <v>7602</v>
      </c>
      <c r="F555" s="309">
        <v>7241</v>
      </c>
      <c r="G555" s="309">
        <v>17020</v>
      </c>
      <c r="H555" s="309">
        <v>8740</v>
      </c>
      <c r="I555" s="309">
        <v>8280</v>
      </c>
      <c r="J555" s="309">
        <v>13239</v>
      </c>
      <c r="K555" s="309">
        <v>6835</v>
      </c>
      <c r="L555" s="309">
        <v>6404</v>
      </c>
      <c r="M555" s="309">
        <v>13856</v>
      </c>
      <c r="N555" s="309">
        <v>7023</v>
      </c>
      <c r="O555" s="309">
        <v>6833</v>
      </c>
      <c r="P555" s="302">
        <v>16151</v>
      </c>
      <c r="Q555" s="302">
        <v>8163</v>
      </c>
      <c r="R555" s="302">
        <v>7988</v>
      </c>
      <c r="S555" s="292">
        <v>18924</v>
      </c>
      <c r="T555" s="292">
        <v>9823</v>
      </c>
      <c r="U555" s="292">
        <v>9101</v>
      </c>
      <c r="V555" s="302">
        <v>21733</v>
      </c>
      <c r="W555" s="302">
        <v>11085</v>
      </c>
      <c r="X555" s="302">
        <v>10648</v>
      </c>
      <c r="Z555" s="302" t="s">
        <v>56</v>
      </c>
    </row>
    <row r="556" spans="1:26" x14ac:dyDescent="0.2">
      <c r="A556" s="299" t="s">
        <v>1398</v>
      </c>
      <c r="B556" s="305" t="s">
        <v>56</v>
      </c>
      <c r="C556" s="310" t="s">
        <v>76</v>
      </c>
      <c r="D556" s="309">
        <v>19757</v>
      </c>
      <c r="E556" s="309">
        <v>10157</v>
      </c>
      <c r="F556" s="309">
        <v>9600</v>
      </c>
      <c r="G556" s="309">
        <v>15770</v>
      </c>
      <c r="H556" s="309">
        <v>8225</v>
      </c>
      <c r="I556" s="309">
        <v>7540</v>
      </c>
      <c r="J556" s="309">
        <v>15895</v>
      </c>
      <c r="K556" s="309">
        <v>8084</v>
      </c>
      <c r="L556" s="309">
        <v>7811</v>
      </c>
      <c r="M556" s="309">
        <v>13577</v>
      </c>
      <c r="N556" s="309">
        <v>6916</v>
      </c>
      <c r="O556" s="309">
        <v>6661</v>
      </c>
      <c r="P556" s="302">
        <v>16040</v>
      </c>
      <c r="Q556" s="302">
        <v>8264</v>
      </c>
      <c r="R556" s="302">
        <v>7776</v>
      </c>
      <c r="S556" s="292">
        <v>18579</v>
      </c>
      <c r="T556" s="292">
        <v>9539</v>
      </c>
      <c r="U556" s="292">
        <v>9040</v>
      </c>
      <c r="V556" s="302">
        <v>21425</v>
      </c>
      <c r="W556" s="302">
        <v>10923</v>
      </c>
      <c r="X556" s="302">
        <v>10503</v>
      </c>
      <c r="Z556" s="302" t="s">
        <v>56</v>
      </c>
    </row>
    <row r="557" spans="1:26" x14ac:dyDescent="0.2">
      <c r="A557" s="299" t="s">
        <v>1399</v>
      </c>
      <c r="B557" s="305" t="s">
        <v>56</v>
      </c>
      <c r="C557" s="309" t="s">
        <v>77</v>
      </c>
      <c r="D557" s="309">
        <v>17622</v>
      </c>
      <c r="E557" s="309">
        <v>8778</v>
      </c>
      <c r="F557" s="309">
        <v>8844</v>
      </c>
      <c r="G557" s="309">
        <v>15315</v>
      </c>
      <c r="H557" s="309">
        <v>7795</v>
      </c>
      <c r="I557" s="309">
        <v>7520</v>
      </c>
      <c r="J557" s="309">
        <v>17297</v>
      </c>
      <c r="K557" s="309">
        <v>8825</v>
      </c>
      <c r="L557" s="309">
        <v>8472</v>
      </c>
      <c r="M557" s="309">
        <v>14020</v>
      </c>
      <c r="N557" s="309">
        <v>7181</v>
      </c>
      <c r="O557" s="309">
        <v>6839</v>
      </c>
      <c r="P557" s="302">
        <v>14865</v>
      </c>
      <c r="Q557" s="302">
        <v>7569</v>
      </c>
      <c r="R557" s="302">
        <v>7296</v>
      </c>
      <c r="S557" s="292">
        <v>17937</v>
      </c>
      <c r="T557" s="292">
        <v>9221</v>
      </c>
      <c r="U557" s="292">
        <v>8716</v>
      </c>
      <c r="V557" s="302">
        <v>19315</v>
      </c>
      <c r="W557" s="302">
        <v>10161</v>
      </c>
      <c r="X557" s="302">
        <v>9154</v>
      </c>
      <c r="Z557" s="302" t="s">
        <v>56</v>
      </c>
    </row>
    <row r="558" spans="1:26" x14ac:dyDescent="0.2">
      <c r="A558" s="299" t="s">
        <v>1400</v>
      </c>
      <c r="B558" s="305" t="s">
        <v>56</v>
      </c>
      <c r="C558" s="309" t="s">
        <v>78</v>
      </c>
      <c r="D558" s="309">
        <v>15108</v>
      </c>
      <c r="E558" s="309">
        <v>7353</v>
      </c>
      <c r="F558" s="309">
        <v>7755</v>
      </c>
      <c r="G558" s="309">
        <v>19920</v>
      </c>
      <c r="H558" s="309">
        <v>10110</v>
      </c>
      <c r="I558" s="309">
        <v>9810</v>
      </c>
      <c r="J558" s="309">
        <v>16643</v>
      </c>
      <c r="K558" s="309">
        <v>8357</v>
      </c>
      <c r="L558" s="309">
        <v>8286</v>
      </c>
      <c r="M558" s="309">
        <v>17724</v>
      </c>
      <c r="N558" s="309">
        <v>8633</v>
      </c>
      <c r="O558" s="309">
        <v>9091</v>
      </c>
      <c r="P558" s="302">
        <v>15854</v>
      </c>
      <c r="Q558" s="302">
        <v>8027</v>
      </c>
      <c r="R558" s="302">
        <v>7827</v>
      </c>
      <c r="S558" s="292">
        <v>18894</v>
      </c>
      <c r="T558" s="292">
        <v>9799</v>
      </c>
      <c r="U558" s="292">
        <v>9095</v>
      </c>
      <c r="V558" s="302">
        <v>18967</v>
      </c>
      <c r="W558" s="302">
        <v>9574</v>
      </c>
      <c r="X558" s="302">
        <v>9393</v>
      </c>
      <c r="Z558" s="302" t="s">
        <v>56</v>
      </c>
    </row>
    <row r="559" spans="1:26" x14ac:dyDescent="0.2">
      <c r="A559" s="299" t="s">
        <v>1401</v>
      </c>
      <c r="B559" s="305" t="s">
        <v>56</v>
      </c>
      <c r="C559" s="309" t="s">
        <v>79</v>
      </c>
      <c r="D559" s="309">
        <v>14159</v>
      </c>
      <c r="E559" s="309">
        <v>7137</v>
      </c>
      <c r="F559" s="309">
        <v>7022</v>
      </c>
      <c r="G559" s="309">
        <v>15765</v>
      </c>
      <c r="H559" s="309">
        <v>7940</v>
      </c>
      <c r="I559" s="309">
        <v>7825</v>
      </c>
      <c r="J559" s="309">
        <v>16000</v>
      </c>
      <c r="K559" s="309">
        <v>8086</v>
      </c>
      <c r="L559" s="309">
        <v>7914</v>
      </c>
      <c r="M559" s="309">
        <v>19308</v>
      </c>
      <c r="N559" s="309">
        <v>9518</v>
      </c>
      <c r="O559" s="309">
        <v>9790</v>
      </c>
      <c r="P559" s="302">
        <v>18042</v>
      </c>
      <c r="Q559" s="302">
        <v>8836</v>
      </c>
      <c r="R559" s="302">
        <v>9206</v>
      </c>
      <c r="S559" s="292">
        <v>23814</v>
      </c>
      <c r="T559" s="292">
        <v>11848</v>
      </c>
      <c r="U559" s="292">
        <v>11966</v>
      </c>
      <c r="V559" s="302">
        <v>21735</v>
      </c>
      <c r="W559" s="302">
        <v>10512</v>
      </c>
      <c r="X559" s="302">
        <v>11223</v>
      </c>
      <c r="Z559" s="302" t="s">
        <v>56</v>
      </c>
    </row>
    <row r="560" spans="1:26" x14ac:dyDescent="0.2">
      <c r="A560" s="299" t="s">
        <v>1402</v>
      </c>
      <c r="B560" s="305" t="s">
        <v>56</v>
      </c>
      <c r="C560" s="309" t="s">
        <v>80</v>
      </c>
      <c r="D560" s="309">
        <v>14927</v>
      </c>
      <c r="E560" s="309">
        <v>7221</v>
      </c>
      <c r="F560" s="309">
        <v>7706</v>
      </c>
      <c r="G560" s="309">
        <v>13415</v>
      </c>
      <c r="H560" s="309">
        <v>6755</v>
      </c>
      <c r="I560" s="309">
        <v>6660</v>
      </c>
      <c r="J560" s="309">
        <v>17579</v>
      </c>
      <c r="K560" s="309">
        <v>8844</v>
      </c>
      <c r="L560" s="309">
        <v>8735</v>
      </c>
      <c r="M560" s="309">
        <v>17355</v>
      </c>
      <c r="N560" s="309">
        <v>8589</v>
      </c>
      <c r="O560" s="309">
        <v>8766</v>
      </c>
      <c r="P560" s="302">
        <v>19312</v>
      </c>
      <c r="Q560" s="302">
        <v>9340</v>
      </c>
      <c r="R560" s="302">
        <v>9972</v>
      </c>
      <c r="S560" s="292">
        <v>23935</v>
      </c>
      <c r="T560" s="292">
        <v>11986</v>
      </c>
      <c r="U560" s="292">
        <v>11949</v>
      </c>
      <c r="V560" s="302">
        <v>24904</v>
      </c>
      <c r="W560" s="302">
        <v>12115</v>
      </c>
      <c r="X560" s="302">
        <v>12789</v>
      </c>
      <c r="Z560" s="302" t="s">
        <v>56</v>
      </c>
    </row>
    <row r="561" spans="1:26" x14ac:dyDescent="0.2">
      <c r="A561" s="299" t="s">
        <v>1403</v>
      </c>
      <c r="B561" s="305" t="s">
        <v>56</v>
      </c>
      <c r="C561" s="309" t="s">
        <v>81</v>
      </c>
      <c r="D561" s="309">
        <v>17618</v>
      </c>
      <c r="E561" s="309">
        <v>8495</v>
      </c>
      <c r="F561" s="309">
        <v>9123</v>
      </c>
      <c r="G561" s="309">
        <v>13290</v>
      </c>
      <c r="H561" s="309">
        <v>6650</v>
      </c>
      <c r="I561" s="309">
        <v>6640</v>
      </c>
      <c r="J561" s="309">
        <v>13996</v>
      </c>
      <c r="K561" s="309">
        <v>6909</v>
      </c>
      <c r="L561" s="309">
        <v>7087</v>
      </c>
      <c r="M561" s="309">
        <v>15580</v>
      </c>
      <c r="N561" s="309">
        <v>7699</v>
      </c>
      <c r="O561" s="309">
        <v>7881</v>
      </c>
      <c r="P561" s="302">
        <v>18832</v>
      </c>
      <c r="Q561" s="302">
        <v>8964</v>
      </c>
      <c r="R561" s="302">
        <v>9868</v>
      </c>
      <c r="S561" s="292">
        <v>20642</v>
      </c>
      <c r="T561" s="292">
        <v>10221</v>
      </c>
      <c r="U561" s="292">
        <v>10421</v>
      </c>
      <c r="V561" s="302">
        <v>26228</v>
      </c>
      <c r="W561" s="302">
        <v>12707</v>
      </c>
      <c r="X561" s="302">
        <v>13519</v>
      </c>
      <c r="Z561" s="302" t="s">
        <v>56</v>
      </c>
    </row>
    <row r="562" spans="1:26" x14ac:dyDescent="0.2">
      <c r="A562" s="299" t="s">
        <v>1404</v>
      </c>
      <c r="B562" s="305" t="s">
        <v>56</v>
      </c>
      <c r="C562" s="309" t="s">
        <v>82</v>
      </c>
      <c r="D562" s="309">
        <v>17568</v>
      </c>
      <c r="E562" s="309">
        <v>8436</v>
      </c>
      <c r="F562" s="309">
        <v>9132</v>
      </c>
      <c r="G562" s="309">
        <v>14450</v>
      </c>
      <c r="H562" s="309">
        <v>6995</v>
      </c>
      <c r="I562" s="309">
        <v>7455</v>
      </c>
      <c r="J562" s="309">
        <v>12729</v>
      </c>
      <c r="K562" s="309">
        <v>6259</v>
      </c>
      <c r="L562" s="309">
        <v>6470</v>
      </c>
      <c r="M562" s="309">
        <v>16676</v>
      </c>
      <c r="N562" s="309">
        <v>8320</v>
      </c>
      <c r="O562" s="309">
        <v>8356</v>
      </c>
      <c r="P562" s="302">
        <v>17538</v>
      </c>
      <c r="Q562" s="302">
        <v>8794</v>
      </c>
      <c r="R562" s="302">
        <v>8744</v>
      </c>
      <c r="S562" s="292">
        <v>19654</v>
      </c>
      <c r="T562" s="292">
        <v>9704</v>
      </c>
      <c r="U562" s="292">
        <v>9950</v>
      </c>
      <c r="V562" s="302">
        <v>24784</v>
      </c>
      <c r="W562" s="302">
        <v>12301</v>
      </c>
      <c r="X562" s="302">
        <v>12483</v>
      </c>
      <c r="Z562" s="302" t="s">
        <v>56</v>
      </c>
    </row>
    <row r="563" spans="1:26" x14ac:dyDescent="0.2">
      <c r="A563" s="299" t="s">
        <v>1405</v>
      </c>
      <c r="B563" s="305" t="s">
        <v>56</v>
      </c>
      <c r="C563" s="309" t="s">
        <v>83</v>
      </c>
      <c r="D563" s="309">
        <v>20115</v>
      </c>
      <c r="E563" s="309">
        <v>9592</v>
      </c>
      <c r="F563" s="309">
        <v>10523</v>
      </c>
      <c r="G563" s="309">
        <v>16645</v>
      </c>
      <c r="H563" s="309">
        <v>8035</v>
      </c>
      <c r="I563" s="309">
        <v>8610</v>
      </c>
      <c r="J563" s="309">
        <v>12623</v>
      </c>
      <c r="K563" s="309">
        <v>6270</v>
      </c>
      <c r="L563" s="309">
        <v>6353</v>
      </c>
      <c r="M563" s="309">
        <v>13405</v>
      </c>
      <c r="N563" s="309">
        <v>6560</v>
      </c>
      <c r="O563" s="309">
        <v>6845</v>
      </c>
      <c r="P563" s="302">
        <v>15147</v>
      </c>
      <c r="Q563" s="302">
        <v>7393</v>
      </c>
      <c r="R563" s="302">
        <v>7754</v>
      </c>
      <c r="S563" s="292">
        <v>18561</v>
      </c>
      <c r="T563" s="292">
        <v>8978</v>
      </c>
      <c r="U563" s="292">
        <v>9583</v>
      </c>
      <c r="V563" s="302">
        <v>21114</v>
      </c>
      <c r="W563" s="302">
        <v>10659</v>
      </c>
      <c r="X563" s="302">
        <v>10455</v>
      </c>
      <c r="Z563" s="302" t="s">
        <v>56</v>
      </c>
    </row>
    <row r="564" spans="1:26" x14ac:dyDescent="0.2">
      <c r="A564" s="299" t="s">
        <v>1406</v>
      </c>
      <c r="B564" s="305" t="s">
        <v>56</v>
      </c>
      <c r="C564" s="309" t="s">
        <v>84</v>
      </c>
      <c r="D564" s="309">
        <v>20522</v>
      </c>
      <c r="E564" s="309">
        <v>9988</v>
      </c>
      <c r="F564" s="309">
        <v>10534</v>
      </c>
      <c r="G564" s="309">
        <v>15960</v>
      </c>
      <c r="H564" s="309">
        <v>7690</v>
      </c>
      <c r="I564" s="309">
        <v>8270</v>
      </c>
      <c r="J564" s="309">
        <v>13471</v>
      </c>
      <c r="K564" s="309">
        <v>6556</v>
      </c>
      <c r="L564" s="309">
        <v>6915</v>
      </c>
      <c r="M564" s="309">
        <v>12015</v>
      </c>
      <c r="N564" s="309">
        <v>5993</v>
      </c>
      <c r="O564" s="309">
        <v>6022</v>
      </c>
      <c r="P564" s="302">
        <v>15467</v>
      </c>
      <c r="Q564" s="302">
        <v>7692</v>
      </c>
      <c r="R564" s="302">
        <v>7775</v>
      </c>
      <c r="S564" s="292">
        <v>16456</v>
      </c>
      <c r="T564" s="292">
        <v>8197</v>
      </c>
      <c r="U564" s="292">
        <v>8259</v>
      </c>
      <c r="V564" s="302">
        <v>19420</v>
      </c>
      <c r="W564" s="302">
        <v>9630</v>
      </c>
      <c r="X564" s="302">
        <v>9790</v>
      </c>
      <c r="Z564" s="302" t="s">
        <v>56</v>
      </c>
    </row>
    <row r="565" spans="1:26" x14ac:dyDescent="0.2">
      <c r="A565" s="299" t="s">
        <v>1407</v>
      </c>
      <c r="B565" s="305" t="s">
        <v>56</v>
      </c>
      <c r="C565" s="309" t="s">
        <v>85</v>
      </c>
      <c r="D565" s="309">
        <v>18268</v>
      </c>
      <c r="E565" s="309">
        <v>8755</v>
      </c>
      <c r="F565" s="309">
        <v>9513</v>
      </c>
      <c r="G565" s="309">
        <v>17110</v>
      </c>
      <c r="H565" s="309">
        <v>8165</v>
      </c>
      <c r="I565" s="309">
        <v>8945</v>
      </c>
      <c r="J565" s="309">
        <v>14430</v>
      </c>
      <c r="K565" s="309">
        <v>6969</v>
      </c>
      <c r="L565" s="309">
        <v>7461</v>
      </c>
      <c r="M565" s="309">
        <v>11134</v>
      </c>
      <c r="N565" s="309">
        <v>5548</v>
      </c>
      <c r="O565" s="309">
        <v>5586</v>
      </c>
      <c r="P565" s="302">
        <v>12266</v>
      </c>
      <c r="Q565" s="302">
        <v>5874</v>
      </c>
      <c r="R565" s="302">
        <v>6392</v>
      </c>
      <c r="S565" s="292">
        <v>13945</v>
      </c>
      <c r="T565" s="292">
        <v>6933</v>
      </c>
      <c r="U565" s="292">
        <v>7012</v>
      </c>
      <c r="V565" s="302">
        <v>17007</v>
      </c>
      <c r="W565" s="302">
        <v>8411</v>
      </c>
      <c r="X565" s="302">
        <v>8596</v>
      </c>
      <c r="Z565" s="302" t="s">
        <v>56</v>
      </c>
    </row>
    <row r="566" spans="1:26" x14ac:dyDescent="0.2">
      <c r="A566" s="299" t="s">
        <v>1408</v>
      </c>
      <c r="B566" s="305" t="s">
        <v>56</v>
      </c>
      <c r="C566" s="309" t="s">
        <v>86</v>
      </c>
      <c r="D566" s="309">
        <v>14236</v>
      </c>
      <c r="E566" s="309">
        <v>6371</v>
      </c>
      <c r="F566" s="309">
        <v>7865</v>
      </c>
      <c r="G566" s="309">
        <v>16050</v>
      </c>
      <c r="H566" s="309">
        <v>7715</v>
      </c>
      <c r="I566" s="309">
        <v>8330</v>
      </c>
      <c r="J566" s="309">
        <v>12580</v>
      </c>
      <c r="K566" s="309">
        <v>6019</v>
      </c>
      <c r="L566" s="309">
        <v>6561</v>
      </c>
      <c r="M566" s="309">
        <v>10935</v>
      </c>
      <c r="N566" s="309">
        <v>5230</v>
      </c>
      <c r="O566" s="309">
        <v>5705</v>
      </c>
      <c r="P566" s="302">
        <v>9862</v>
      </c>
      <c r="Q566" s="302">
        <v>4898</v>
      </c>
      <c r="R566" s="302">
        <v>4964</v>
      </c>
      <c r="S566" s="292">
        <v>12578</v>
      </c>
      <c r="T566" s="292">
        <v>6154</v>
      </c>
      <c r="U566" s="292">
        <v>6424</v>
      </c>
      <c r="V566" s="302">
        <v>14501</v>
      </c>
      <c r="W566" s="302">
        <v>7247</v>
      </c>
      <c r="X566" s="302">
        <v>7254</v>
      </c>
      <c r="Z566" s="302" t="s">
        <v>56</v>
      </c>
    </row>
    <row r="567" spans="1:26" x14ac:dyDescent="0.2">
      <c r="A567" s="299" t="s">
        <v>1409</v>
      </c>
      <c r="B567" s="305" t="s">
        <v>56</v>
      </c>
      <c r="C567" s="309" t="s">
        <v>87</v>
      </c>
      <c r="D567" s="309">
        <v>10780</v>
      </c>
      <c r="E567" s="309">
        <v>4346</v>
      </c>
      <c r="F567" s="309">
        <v>6434</v>
      </c>
      <c r="G567" s="309">
        <v>12280</v>
      </c>
      <c r="H567" s="309">
        <v>5360</v>
      </c>
      <c r="I567" s="309">
        <v>6920</v>
      </c>
      <c r="J567" s="309">
        <v>11880</v>
      </c>
      <c r="K567" s="309">
        <v>5399</v>
      </c>
      <c r="L567" s="309">
        <v>6481</v>
      </c>
      <c r="M567" s="309">
        <v>10447</v>
      </c>
      <c r="N567" s="309">
        <v>4815</v>
      </c>
      <c r="O567" s="309">
        <v>5632</v>
      </c>
      <c r="P567" s="302">
        <v>9092</v>
      </c>
      <c r="Q567" s="302">
        <v>4400</v>
      </c>
      <c r="R567" s="302">
        <v>4692</v>
      </c>
      <c r="S567" s="292">
        <v>9165</v>
      </c>
      <c r="T567" s="292">
        <v>4344</v>
      </c>
      <c r="U567" s="292">
        <v>4821</v>
      </c>
      <c r="V567" s="302">
        <v>11275</v>
      </c>
      <c r="W567" s="302">
        <v>5449</v>
      </c>
      <c r="X567" s="302">
        <v>5826</v>
      </c>
      <c r="Z567" s="302" t="s">
        <v>56</v>
      </c>
    </row>
    <row r="568" spans="1:26" x14ac:dyDescent="0.2">
      <c r="A568" s="299" t="s">
        <v>1410</v>
      </c>
      <c r="B568" s="305" t="s">
        <v>56</v>
      </c>
      <c r="C568" s="309" t="s">
        <v>88</v>
      </c>
      <c r="D568" s="309">
        <v>8144</v>
      </c>
      <c r="E568" s="309">
        <v>3079</v>
      </c>
      <c r="F568" s="309">
        <v>5065</v>
      </c>
      <c r="G568" s="309">
        <v>8660</v>
      </c>
      <c r="H568" s="309">
        <v>3235</v>
      </c>
      <c r="I568" s="309">
        <v>5425</v>
      </c>
      <c r="J568" s="309">
        <v>10047</v>
      </c>
      <c r="K568" s="309">
        <v>4235</v>
      </c>
      <c r="L568" s="309">
        <v>5812</v>
      </c>
      <c r="M568" s="309">
        <v>8735</v>
      </c>
      <c r="N568" s="309">
        <v>3748</v>
      </c>
      <c r="O568" s="309">
        <v>4987</v>
      </c>
      <c r="P568" s="302">
        <v>8067</v>
      </c>
      <c r="Q568" s="302">
        <v>3652</v>
      </c>
      <c r="R568" s="302">
        <v>4415</v>
      </c>
      <c r="S568" s="292">
        <v>7652</v>
      </c>
      <c r="T568" s="292">
        <v>3599</v>
      </c>
      <c r="U568" s="292">
        <v>4053</v>
      </c>
      <c r="V568" s="302">
        <v>9634</v>
      </c>
      <c r="W568" s="302">
        <v>4501</v>
      </c>
      <c r="X568" s="302">
        <v>5133</v>
      </c>
      <c r="Z568" s="302" t="s">
        <v>56</v>
      </c>
    </row>
    <row r="569" spans="1:26" x14ac:dyDescent="0.2">
      <c r="A569" s="299" t="s">
        <v>1411</v>
      </c>
      <c r="B569" s="305" t="s">
        <v>56</v>
      </c>
      <c r="C569" s="309" t="s">
        <v>89</v>
      </c>
      <c r="D569" s="309">
        <v>5820</v>
      </c>
      <c r="E569" s="309">
        <v>1902</v>
      </c>
      <c r="F569" s="309">
        <v>3918</v>
      </c>
      <c r="G569" s="309">
        <v>6000</v>
      </c>
      <c r="H569" s="309">
        <v>1955</v>
      </c>
      <c r="I569" s="309">
        <v>4045</v>
      </c>
      <c r="J569" s="309">
        <v>7135</v>
      </c>
      <c r="K569" s="309">
        <v>2637</v>
      </c>
      <c r="L569" s="309">
        <v>4498</v>
      </c>
      <c r="M569" s="309">
        <v>7592</v>
      </c>
      <c r="N569" s="309">
        <v>2944</v>
      </c>
      <c r="O569" s="309">
        <v>4648</v>
      </c>
      <c r="P569" s="302">
        <v>6873</v>
      </c>
      <c r="Q569" s="302">
        <v>2737</v>
      </c>
      <c r="R569" s="302">
        <v>4136</v>
      </c>
      <c r="S569" s="292">
        <v>6449</v>
      </c>
      <c r="T569" s="292">
        <v>2892</v>
      </c>
      <c r="U569" s="292">
        <v>3557</v>
      </c>
      <c r="V569" s="302">
        <v>6645</v>
      </c>
      <c r="W569" s="302">
        <v>2962</v>
      </c>
      <c r="X569" s="302">
        <v>3683</v>
      </c>
      <c r="Z569" s="302" t="s">
        <v>56</v>
      </c>
    </row>
    <row r="570" spans="1:26" x14ac:dyDescent="0.2">
      <c r="A570" s="299" t="s">
        <v>1412</v>
      </c>
      <c r="B570" s="305" t="s">
        <v>56</v>
      </c>
      <c r="C570" s="309" t="s">
        <v>90</v>
      </c>
      <c r="D570" s="309">
        <v>3434</v>
      </c>
      <c r="E570" s="309">
        <v>1039</v>
      </c>
      <c r="F570" s="309">
        <v>2395</v>
      </c>
      <c r="G570" s="309">
        <v>3645</v>
      </c>
      <c r="H570" s="309">
        <v>1030</v>
      </c>
      <c r="I570" s="309">
        <v>2620</v>
      </c>
      <c r="J570" s="309">
        <v>4066</v>
      </c>
      <c r="K570" s="309">
        <v>1192</v>
      </c>
      <c r="L570" s="309">
        <v>2874</v>
      </c>
      <c r="M570" s="309">
        <v>5356</v>
      </c>
      <c r="N570" s="309">
        <v>1835</v>
      </c>
      <c r="O570" s="309">
        <v>3521</v>
      </c>
      <c r="P570" s="302">
        <v>5071</v>
      </c>
      <c r="Q570" s="302">
        <v>1860</v>
      </c>
      <c r="R570" s="302">
        <v>3211</v>
      </c>
      <c r="S570" s="292">
        <v>5104</v>
      </c>
      <c r="T570" s="292">
        <v>2019</v>
      </c>
      <c r="U570" s="292">
        <v>3085</v>
      </c>
      <c r="V570" s="302">
        <v>5159</v>
      </c>
      <c r="W570" s="302">
        <v>2348</v>
      </c>
      <c r="X570" s="302">
        <v>2811</v>
      </c>
      <c r="Z570" s="302" t="s">
        <v>56</v>
      </c>
    </row>
    <row r="571" spans="1:26" x14ac:dyDescent="0.2">
      <c r="A571" s="299" t="s">
        <v>1413</v>
      </c>
      <c r="B571" s="305" t="s">
        <v>56</v>
      </c>
      <c r="C571" s="309" t="s">
        <v>91</v>
      </c>
      <c r="D571" s="309">
        <v>1898</v>
      </c>
      <c r="E571" s="309">
        <v>490</v>
      </c>
      <c r="F571" s="309">
        <v>1408</v>
      </c>
      <c r="G571" s="309">
        <v>2390</v>
      </c>
      <c r="H571" s="309">
        <v>575</v>
      </c>
      <c r="I571" s="309">
        <v>1815</v>
      </c>
      <c r="J571" s="309">
        <v>2593</v>
      </c>
      <c r="K571" s="309">
        <v>586</v>
      </c>
      <c r="L571" s="309">
        <v>2007</v>
      </c>
      <c r="M571" s="309">
        <v>3685</v>
      </c>
      <c r="N571" s="309">
        <v>898</v>
      </c>
      <c r="O571" s="309">
        <v>2787</v>
      </c>
      <c r="P571" s="302">
        <v>4398</v>
      </c>
      <c r="Q571" s="302">
        <v>1268</v>
      </c>
      <c r="R571" s="302">
        <v>3130</v>
      </c>
      <c r="S571" s="292">
        <v>5015</v>
      </c>
      <c r="T571" s="302">
        <v>1652</v>
      </c>
      <c r="U571" s="302">
        <v>3363</v>
      </c>
      <c r="V571" s="302">
        <v>5219</v>
      </c>
      <c r="W571" s="302">
        <v>1941</v>
      </c>
      <c r="X571" s="302">
        <v>3278</v>
      </c>
      <c r="Z571" s="302" t="s">
        <v>56</v>
      </c>
    </row>
    <row r="572" spans="1:26" x14ac:dyDescent="0.2">
      <c r="A572" s="299" t="s">
        <v>1414</v>
      </c>
      <c r="B572" s="305" t="s">
        <v>56</v>
      </c>
      <c r="C572" s="309" t="s">
        <v>92</v>
      </c>
      <c r="D572" s="309">
        <v>116512</v>
      </c>
      <c r="E572" s="309">
        <v>52235</v>
      </c>
      <c r="F572" s="309">
        <v>64277</v>
      </c>
      <c r="G572" s="309">
        <v>113335</v>
      </c>
      <c r="H572" s="309">
        <v>52200</v>
      </c>
      <c r="I572" s="309">
        <v>61135</v>
      </c>
      <c r="J572" s="309">
        <v>112276</v>
      </c>
      <c r="K572" s="309">
        <v>52436</v>
      </c>
      <c r="L572" s="309">
        <v>59840</v>
      </c>
      <c r="M572" s="309">
        <v>122950</v>
      </c>
      <c r="N572" s="309">
        <v>57670</v>
      </c>
      <c r="O572" s="309">
        <v>65280</v>
      </c>
      <c r="P572" s="302">
        <v>138145</v>
      </c>
      <c r="Q572" s="302">
        <v>66146</v>
      </c>
      <c r="R572" s="302">
        <v>71999</v>
      </c>
      <c r="S572" s="292" t="s">
        <v>604</v>
      </c>
      <c r="T572" s="292" t="s">
        <v>604</v>
      </c>
      <c r="U572" s="292" t="s">
        <v>604</v>
      </c>
      <c r="V572" s="292" t="s">
        <v>604</v>
      </c>
      <c r="W572" s="292" t="s">
        <v>604</v>
      </c>
      <c r="X572" s="292" t="s">
        <v>604</v>
      </c>
      <c r="Z572" s="302" t="s">
        <v>56</v>
      </c>
    </row>
    <row r="573" spans="1:26" x14ac:dyDescent="0.2">
      <c r="A573" s="299" t="s">
        <v>1415</v>
      </c>
      <c r="B573" s="305" t="s">
        <v>56</v>
      </c>
      <c r="C573" s="312" t="s">
        <v>93</v>
      </c>
      <c r="D573" s="312">
        <v>63006</v>
      </c>
      <c r="E573" s="312">
        <v>24689</v>
      </c>
      <c r="F573" s="312">
        <v>38317</v>
      </c>
      <c r="G573" s="312">
        <v>61460</v>
      </c>
      <c r="H573" s="312">
        <v>25480</v>
      </c>
      <c r="I573" s="312">
        <v>35975</v>
      </c>
      <c r="J573" s="312">
        <v>67249</v>
      </c>
      <c r="K573" s="312">
        <v>29400</v>
      </c>
      <c r="L573" s="312">
        <v>37849</v>
      </c>
      <c r="M573" s="312">
        <v>78083</v>
      </c>
      <c r="N573" s="312">
        <v>34802</v>
      </c>
      <c r="O573" s="312">
        <v>43281</v>
      </c>
      <c r="P573" s="302">
        <v>87156</v>
      </c>
      <c r="Q573" s="302">
        <v>40071</v>
      </c>
      <c r="R573" s="302">
        <v>47085</v>
      </c>
      <c r="S573" s="292">
        <v>100803</v>
      </c>
      <c r="T573" s="292">
        <v>48387</v>
      </c>
      <c r="U573" s="292">
        <v>52416</v>
      </c>
      <c r="V573" s="302">
        <v>113440</v>
      </c>
      <c r="W573" s="302">
        <v>53911</v>
      </c>
      <c r="X573" s="302">
        <v>59529</v>
      </c>
      <c r="Z573" s="302" t="s">
        <v>56</v>
      </c>
    </row>
    <row r="574" spans="1:26" x14ac:dyDescent="0.2">
      <c r="A574" s="299" t="s">
        <v>1416</v>
      </c>
      <c r="B574" s="305" t="s">
        <v>56</v>
      </c>
      <c r="C574" s="169" t="s">
        <v>94</v>
      </c>
      <c r="D574" s="309">
        <v>133568</v>
      </c>
      <c r="E574" s="309">
        <v>66433</v>
      </c>
      <c r="F574" s="309">
        <v>67135</v>
      </c>
      <c r="G574" s="309">
        <v>126555</v>
      </c>
      <c r="H574" s="309">
        <v>63020</v>
      </c>
      <c r="I574" s="309">
        <v>63535</v>
      </c>
      <c r="J574" s="309">
        <v>112455</v>
      </c>
      <c r="K574" s="309">
        <v>56047</v>
      </c>
      <c r="L574" s="309">
        <v>56408</v>
      </c>
      <c r="M574" s="309">
        <v>103268</v>
      </c>
      <c r="N574" s="309">
        <v>51322</v>
      </c>
      <c r="O574" s="309">
        <v>51946</v>
      </c>
      <c r="P574" s="302">
        <v>100496</v>
      </c>
      <c r="Q574" s="302">
        <v>49703</v>
      </c>
      <c r="R574" s="302">
        <v>50793</v>
      </c>
      <c r="S574" s="292">
        <v>115309</v>
      </c>
      <c r="T574" s="292">
        <v>57295</v>
      </c>
      <c r="U574" s="292">
        <v>58014</v>
      </c>
      <c r="V574" s="302">
        <v>128577</v>
      </c>
      <c r="W574" s="302">
        <v>64568</v>
      </c>
      <c r="X574" s="302">
        <v>64009</v>
      </c>
      <c r="Z574" s="302" t="s">
        <v>56</v>
      </c>
    </row>
    <row r="575" spans="1:26" x14ac:dyDescent="0.2">
      <c r="A575" s="299" t="s">
        <v>1417</v>
      </c>
      <c r="B575" s="305" t="s">
        <v>57</v>
      </c>
      <c r="C575" s="309" t="s">
        <v>73</v>
      </c>
      <c r="D575" s="309">
        <v>181052</v>
      </c>
      <c r="E575" s="309">
        <v>84278</v>
      </c>
      <c r="F575" s="309">
        <v>96774</v>
      </c>
      <c r="G575" s="309">
        <v>174630</v>
      </c>
      <c r="H575" s="309">
        <v>82245</v>
      </c>
      <c r="I575" s="309">
        <v>92385</v>
      </c>
      <c r="J575" s="309">
        <v>157304</v>
      </c>
      <c r="K575" s="309">
        <v>74632</v>
      </c>
      <c r="L575" s="309">
        <v>82672</v>
      </c>
      <c r="M575" s="309">
        <v>160732</v>
      </c>
      <c r="N575" s="309">
        <v>76403</v>
      </c>
      <c r="O575" s="309">
        <v>84329</v>
      </c>
      <c r="P575" s="302">
        <v>172330</v>
      </c>
      <c r="Q575" s="302">
        <v>83331</v>
      </c>
      <c r="R575" s="302">
        <v>88999</v>
      </c>
      <c r="S575" s="292">
        <v>186990</v>
      </c>
      <c r="T575" s="292">
        <v>91149</v>
      </c>
      <c r="U575" s="292">
        <v>95841</v>
      </c>
      <c r="V575" s="302">
        <v>195279</v>
      </c>
      <c r="W575" s="302">
        <v>93961</v>
      </c>
      <c r="X575" s="302">
        <v>101319</v>
      </c>
      <c r="Z575" s="302" t="s">
        <v>57</v>
      </c>
    </row>
    <row r="576" spans="1:26" x14ac:dyDescent="0.2">
      <c r="A576" s="299" t="s">
        <v>1418</v>
      </c>
      <c r="B576" s="305" t="s">
        <v>57</v>
      </c>
      <c r="C576" s="309" t="s">
        <v>74</v>
      </c>
      <c r="D576" s="309">
        <v>10829</v>
      </c>
      <c r="E576" s="309">
        <v>5559</v>
      </c>
      <c r="F576" s="309">
        <v>5270</v>
      </c>
      <c r="G576" s="309">
        <v>11095</v>
      </c>
      <c r="H576" s="309">
        <v>5630</v>
      </c>
      <c r="I576" s="309">
        <v>5460</v>
      </c>
      <c r="J576" s="309">
        <v>7998</v>
      </c>
      <c r="K576" s="309">
        <v>4141</v>
      </c>
      <c r="L576" s="309">
        <v>3857</v>
      </c>
      <c r="M576" s="309">
        <v>9752</v>
      </c>
      <c r="N576" s="309">
        <v>4922</v>
      </c>
      <c r="O576" s="309">
        <v>4830</v>
      </c>
      <c r="P576" s="302">
        <v>11824</v>
      </c>
      <c r="Q576" s="302">
        <v>6031</v>
      </c>
      <c r="R576" s="302">
        <v>5793</v>
      </c>
      <c r="S576" s="292">
        <v>14038</v>
      </c>
      <c r="T576" s="292">
        <v>7213</v>
      </c>
      <c r="U576" s="292">
        <v>6825</v>
      </c>
      <c r="V576" s="302">
        <v>11103</v>
      </c>
      <c r="W576" s="302">
        <v>5705</v>
      </c>
      <c r="X576" s="302">
        <v>5398</v>
      </c>
      <c r="Z576" s="302" t="s">
        <v>57</v>
      </c>
    </row>
    <row r="577" spans="1:26" x14ac:dyDescent="0.2">
      <c r="A577" s="299" t="s">
        <v>1419</v>
      </c>
      <c r="B577" s="305" t="s">
        <v>57</v>
      </c>
      <c r="C577" s="310" t="s">
        <v>75</v>
      </c>
      <c r="D577" s="309">
        <v>9597</v>
      </c>
      <c r="E577" s="309">
        <v>4865</v>
      </c>
      <c r="F577" s="309">
        <v>4732</v>
      </c>
      <c r="G577" s="309">
        <v>11525</v>
      </c>
      <c r="H577" s="309">
        <v>5955</v>
      </c>
      <c r="I577" s="309">
        <v>5570</v>
      </c>
      <c r="J577" s="309">
        <v>8118</v>
      </c>
      <c r="K577" s="309">
        <v>4162</v>
      </c>
      <c r="L577" s="309">
        <v>3956</v>
      </c>
      <c r="M577" s="309">
        <v>8397</v>
      </c>
      <c r="N577" s="309">
        <v>4306</v>
      </c>
      <c r="O577" s="309">
        <v>4091</v>
      </c>
      <c r="P577" s="302">
        <v>9887</v>
      </c>
      <c r="Q577" s="302">
        <v>5061</v>
      </c>
      <c r="R577" s="302">
        <v>4826</v>
      </c>
      <c r="S577" s="292">
        <v>11107</v>
      </c>
      <c r="T577" s="292">
        <v>5630</v>
      </c>
      <c r="U577" s="292">
        <v>5477</v>
      </c>
      <c r="V577" s="302">
        <v>12812</v>
      </c>
      <c r="W577" s="302">
        <v>6530</v>
      </c>
      <c r="X577" s="302">
        <v>6282</v>
      </c>
      <c r="Z577" s="302" t="s">
        <v>57</v>
      </c>
    </row>
    <row r="578" spans="1:26" x14ac:dyDescent="0.2">
      <c r="A578" s="299" t="s">
        <v>1420</v>
      </c>
      <c r="B578" s="305" t="s">
        <v>57</v>
      </c>
      <c r="C578" s="310" t="s">
        <v>76</v>
      </c>
      <c r="D578" s="309">
        <v>12209</v>
      </c>
      <c r="E578" s="309">
        <v>6267</v>
      </c>
      <c r="F578" s="309">
        <v>5942</v>
      </c>
      <c r="G578" s="309">
        <v>10060</v>
      </c>
      <c r="H578" s="309">
        <v>5190</v>
      </c>
      <c r="I578" s="309">
        <v>4875</v>
      </c>
      <c r="J578" s="309">
        <v>9530</v>
      </c>
      <c r="K578" s="309">
        <v>4856</v>
      </c>
      <c r="L578" s="309">
        <v>4674</v>
      </c>
      <c r="M578" s="309">
        <v>7917</v>
      </c>
      <c r="N578" s="309">
        <v>4056</v>
      </c>
      <c r="O578" s="309">
        <v>3861</v>
      </c>
      <c r="P578" s="302">
        <v>9082</v>
      </c>
      <c r="Q578" s="302">
        <v>4610</v>
      </c>
      <c r="R578" s="302">
        <v>4472</v>
      </c>
      <c r="S578" s="292">
        <v>9827</v>
      </c>
      <c r="T578" s="292">
        <v>4992</v>
      </c>
      <c r="U578" s="292">
        <v>4835</v>
      </c>
      <c r="V578" s="302">
        <v>13228</v>
      </c>
      <c r="W578" s="302">
        <v>6775</v>
      </c>
      <c r="X578" s="302">
        <v>6453</v>
      </c>
      <c r="Z578" s="302" t="s">
        <v>57</v>
      </c>
    </row>
    <row r="579" spans="1:26" x14ac:dyDescent="0.2">
      <c r="A579" s="299" t="s">
        <v>1421</v>
      </c>
      <c r="B579" s="305" t="s">
        <v>57</v>
      </c>
      <c r="C579" s="309" t="s">
        <v>77</v>
      </c>
      <c r="D579" s="309">
        <v>11818</v>
      </c>
      <c r="E579" s="309">
        <v>5964</v>
      </c>
      <c r="F579" s="309">
        <v>5854</v>
      </c>
      <c r="G579" s="309">
        <v>9765</v>
      </c>
      <c r="H579" s="309">
        <v>4850</v>
      </c>
      <c r="I579" s="309">
        <v>4915</v>
      </c>
      <c r="J579" s="309">
        <v>10883</v>
      </c>
      <c r="K579" s="309">
        <v>5452</v>
      </c>
      <c r="L579" s="309">
        <v>5431</v>
      </c>
      <c r="M579" s="309">
        <v>8360</v>
      </c>
      <c r="N579" s="309">
        <v>4263</v>
      </c>
      <c r="O579" s="309">
        <v>4097</v>
      </c>
      <c r="P579" s="302">
        <v>8131</v>
      </c>
      <c r="Q579" s="302">
        <v>4234</v>
      </c>
      <c r="R579" s="302">
        <v>3897</v>
      </c>
      <c r="S579" s="292">
        <v>9085</v>
      </c>
      <c r="T579" s="292">
        <v>4453</v>
      </c>
      <c r="U579" s="292">
        <v>4632</v>
      </c>
      <c r="V579" s="302">
        <v>10150</v>
      </c>
      <c r="W579" s="302">
        <v>5166</v>
      </c>
      <c r="X579" s="302">
        <v>4984</v>
      </c>
      <c r="Z579" s="302" t="s">
        <v>57</v>
      </c>
    </row>
    <row r="580" spans="1:26" x14ac:dyDescent="0.2">
      <c r="A580" s="299" t="s">
        <v>1422</v>
      </c>
      <c r="B580" s="305" t="s">
        <v>57</v>
      </c>
      <c r="C580" s="309" t="s">
        <v>78</v>
      </c>
      <c r="D580" s="309">
        <v>11724</v>
      </c>
      <c r="E580" s="309">
        <v>5732</v>
      </c>
      <c r="F580" s="309">
        <v>5992</v>
      </c>
      <c r="G580" s="309">
        <v>14740</v>
      </c>
      <c r="H580" s="309">
        <v>7280</v>
      </c>
      <c r="I580" s="309">
        <v>7460</v>
      </c>
      <c r="J580" s="309">
        <v>10724</v>
      </c>
      <c r="K580" s="309">
        <v>5352</v>
      </c>
      <c r="L580" s="309">
        <v>5372</v>
      </c>
      <c r="M580" s="309">
        <v>11163</v>
      </c>
      <c r="N580" s="309">
        <v>5255</v>
      </c>
      <c r="O580" s="309">
        <v>5908</v>
      </c>
      <c r="P580" s="302">
        <v>9318</v>
      </c>
      <c r="Q580" s="302">
        <v>4425</v>
      </c>
      <c r="R580" s="302">
        <v>4893</v>
      </c>
      <c r="S580" s="292">
        <v>9145</v>
      </c>
      <c r="T580" s="292">
        <v>4479</v>
      </c>
      <c r="U580" s="292">
        <v>4666</v>
      </c>
      <c r="V580" s="302">
        <v>8230</v>
      </c>
      <c r="W580" s="302">
        <v>4066</v>
      </c>
      <c r="X580" s="302">
        <v>4164</v>
      </c>
      <c r="Z580" s="302" t="s">
        <v>57</v>
      </c>
    </row>
    <row r="581" spans="1:26" x14ac:dyDescent="0.2">
      <c r="A581" s="299" t="s">
        <v>1423</v>
      </c>
      <c r="B581" s="305" t="s">
        <v>57</v>
      </c>
      <c r="C581" s="309" t="s">
        <v>79</v>
      </c>
      <c r="D581" s="309">
        <v>11019</v>
      </c>
      <c r="E581" s="309">
        <v>5690</v>
      </c>
      <c r="F581" s="309">
        <v>5329</v>
      </c>
      <c r="G581" s="309">
        <v>13365</v>
      </c>
      <c r="H581" s="309">
        <v>6755</v>
      </c>
      <c r="I581" s="309">
        <v>6615</v>
      </c>
      <c r="J581" s="309">
        <v>11544</v>
      </c>
      <c r="K581" s="309">
        <v>5567</v>
      </c>
      <c r="L581" s="309">
        <v>5977</v>
      </c>
      <c r="M581" s="309">
        <v>13784</v>
      </c>
      <c r="N581" s="309">
        <v>6596</v>
      </c>
      <c r="O581" s="309">
        <v>7188</v>
      </c>
      <c r="P581" s="302">
        <v>13281</v>
      </c>
      <c r="Q581" s="302">
        <v>6484</v>
      </c>
      <c r="R581" s="302">
        <v>6797</v>
      </c>
      <c r="S581" s="292">
        <v>12546</v>
      </c>
      <c r="T581" s="292">
        <v>6096</v>
      </c>
      <c r="U581" s="292">
        <v>6450</v>
      </c>
      <c r="V581" s="302">
        <v>9954</v>
      </c>
      <c r="W581" s="302">
        <v>4737</v>
      </c>
      <c r="X581" s="302">
        <v>5217</v>
      </c>
      <c r="Z581" s="302" t="s">
        <v>57</v>
      </c>
    </row>
    <row r="582" spans="1:26" x14ac:dyDescent="0.2">
      <c r="A582" s="299" t="s">
        <v>1424</v>
      </c>
      <c r="B582" s="305" t="s">
        <v>57</v>
      </c>
      <c r="C582" s="309" t="s">
        <v>80</v>
      </c>
      <c r="D582" s="309">
        <v>10736</v>
      </c>
      <c r="E582" s="309">
        <v>5310</v>
      </c>
      <c r="F582" s="309">
        <v>5426</v>
      </c>
      <c r="G582" s="309">
        <v>10755</v>
      </c>
      <c r="H582" s="309">
        <v>5460</v>
      </c>
      <c r="I582" s="309">
        <v>5295</v>
      </c>
      <c r="J582" s="309">
        <v>13982</v>
      </c>
      <c r="K582" s="309">
        <v>7004</v>
      </c>
      <c r="L582" s="309">
        <v>6978</v>
      </c>
      <c r="M582" s="309">
        <v>13492</v>
      </c>
      <c r="N582" s="309">
        <v>6570</v>
      </c>
      <c r="O582" s="309">
        <v>6922</v>
      </c>
      <c r="P582" s="302">
        <v>16719</v>
      </c>
      <c r="Q582" s="302">
        <v>8197</v>
      </c>
      <c r="R582" s="302">
        <v>8522</v>
      </c>
      <c r="S582" s="292">
        <v>16026</v>
      </c>
      <c r="T582" s="292">
        <v>7744</v>
      </c>
      <c r="U582" s="292">
        <v>8282</v>
      </c>
      <c r="V582" s="302">
        <v>12097</v>
      </c>
      <c r="W582" s="302">
        <v>5614</v>
      </c>
      <c r="X582" s="302">
        <v>6483</v>
      </c>
      <c r="Z582" s="302" t="s">
        <v>57</v>
      </c>
    </row>
    <row r="583" spans="1:26" x14ac:dyDescent="0.2">
      <c r="A583" s="299" t="s">
        <v>1425</v>
      </c>
      <c r="B583" s="305" t="s">
        <v>57</v>
      </c>
      <c r="C583" s="309" t="s">
        <v>81</v>
      </c>
      <c r="D583" s="309">
        <v>11811</v>
      </c>
      <c r="E583" s="309">
        <v>5681</v>
      </c>
      <c r="F583" s="309">
        <v>6130</v>
      </c>
      <c r="G583" s="309">
        <v>9630</v>
      </c>
      <c r="H583" s="309">
        <v>4800</v>
      </c>
      <c r="I583" s="309">
        <v>4830</v>
      </c>
      <c r="J583" s="309">
        <v>11352</v>
      </c>
      <c r="K583" s="309">
        <v>5691</v>
      </c>
      <c r="L583" s="309">
        <v>5661</v>
      </c>
      <c r="M583" s="309">
        <v>12677</v>
      </c>
      <c r="N583" s="309">
        <v>6322</v>
      </c>
      <c r="O583" s="309">
        <v>6355</v>
      </c>
      <c r="P583" s="302">
        <v>17009</v>
      </c>
      <c r="Q583" s="302">
        <v>8419</v>
      </c>
      <c r="R583" s="302">
        <v>8590</v>
      </c>
      <c r="S583" s="292">
        <v>17433</v>
      </c>
      <c r="T583" s="292">
        <v>8673</v>
      </c>
      <c r="U583" s="292">
        <v>8760</v>
      </c>
      <c r="V583" s="302">
        <v>14342</v>
      </c>
      <c r="W583" s="302">
        <v>6590</v>
      </c>
      <c r="X583" s="302">
        <v>7752</v>
      </c>
      <c r="Z583" s="302" t="s">
        <v>57</v>
      </c>
    </row>
    <row r="584" spans="1:26" x14ac:dyDescent="0.2">
      <c r="A584" s="299" t="s">
        <v>1426</v>
      </c>
      <c r="B584" s="305" t="s">
        <v>57</v>
      </c>
      <c r="C584" s="309" t="s">
        <v>82</v>
      </c>
      <c r="D584" s="309">
        <v>11998</v>
      </c>
      <c r="E584" s="309">
        <v>5538</v>
      </c>
      <c r="F584" s="309">
        <v>6460</v>
      </c>
      <c r="G584" s="309">
        <v>10080</v>
      </c>
      <c r="H584" s="309">
        <v>4965</v>
      </c>
      <c r="I584" s="309">
        <v>5115</v>
      </c>
      <c r="J584" s="309">
        <v>9189</v>
      </c>
      <c r="K584" s="309">
        <v>4619</v>
      </c>
      <c r="L584" s="309">
        <v>4570</v>
      </c>
      <c r="M584" s="309">
        <v>13658</v>
      </c>
      <c r="N584" s="309">
        <v>6746</v>
      </c>
      <c r="O584" s="309">
        <v>6912</v>
      </c>
      <c r="P584" s="302">
        <v>13300</v>
      </c>
      <c r="Q584" s="302">
        <v>6626</v>
      </c>
      <c r="R584" s="302">
        <v>6674</v>
      </c>
      <c r="S584" s="292">
        <v>15937</v>
      </c>
      <c r="T584" s="292">
        <v>7904</v>
      </c>
      <c r="U584" s="292">
        <v>8033</v>
      </c>
      <c r="V584" s="302">
        <v>16358</v>
      </c>
      <c r="W584" s="302">
        <v>7654</v>
      </c>
      <c r="X584" s="302">
        <v>8706</v>
      </c>
      <c r="Z584" s="302" t="s">
        <v>57</v>
      </c>
    </row>
    <row r="585" spans="1:26" x14ac:dyDescent="0.2">
      <c r="A585" s="299" t="s">
        <v>1427</v>
      </c>
      <c r="B585" s="305" t="s">
        <v>57</v>
      </c>
      <c r="C585" s="309" t="s">
        <v>83</v>
      </c>
      <c r="D585" s="309">
        <v>14318</v>
      </c>
      <c r="E585" s="309">
        <v>6628</v>
      </c>
      <c r="F585" s="309">
        <v>7690</v>
      </c>
      <c r="G585" s="309">
        <v>11060</v>
      </c>
      <c r="H585" s="309">
        <v>5215</v>
      </c>
      <c r="I585" s="309">
        <v>5845</v>
      </c>
      <c r="J585" s="309">
        <v>8558</v>
      </c>
      <c r="K585" s="309">
        <v>4219</v>
      </c>
      <c r="L585" s="309">
        <v>4339</v>
      </c>
      <c r="M585" s="309">
        <v>10915</v>
      </c>
      <c r="N585" s="309">
        <v>5478</v>
      </c>
      <c r="O585" s="309">
        <v>5437</v>
      </c>
      <c r="P585" s="302">
        <v>11666</v>
      </c>
      <c r="Q585" s="302">
        <v>5726</v>
      </c>
      <c r="R585" s="302">
        <v>5940</v>
      </c>
      <c r="S585" s="292">
        <v>14536</v>
      </c>
      <c r="T585" s="292">
        <v>7251</v>
      </c>
      <c r="U585" s="292">
        <v>7285</v>
      </c>
      <c r="V585" s="302">
        <v>16248</v>
      </c>
      <c r="W585" s="302">
        <v>7926</v>
      </c>
      <c r="X585" s="302">
        <v>8322</v>
      </c>
      <c r="Z585" s="302" t="s">
        <v>57</v>
      </c>
    </row>
    <row r="586" spans="1:26" x14ac:dyDescent="0.2">
      <c r="A586" s="299" t="s">
        <v>1428</v>
      </c>
      <c r="B586" s="305" t="s">
        <v>57</v>
      </c>
      <c r="C586" s="309" t="s">
        <v>84</v>
      </c>
      <c r="D586" s="309">
        <v>14990</v>
      </c>
      <c r="E586" s="309">
        <v>7084</v>
      </c>
      <c r="F586" s="309">
        <v>7906</v>
      </c>
      <c r="G586" s="309">
        <v>11045</v>
      </c>
      <c r="H586" s="309">
        <v>5105</v>
      </c>
      <c r="I586" s="309">
        <v>5940</v>
      </c>
      <c r="J586" s="309">
        <v>9089</v>
      </c>
      <c r="K586" s="309">
        <v>4482</v>
      </c>
      <c r="L586" s="309">
        <v>4607</v>
      </c>
      <c r="M586" s="309">
        <v>8625</v>
      </c>
      <c r="N586" s="309">
        <v>4344</v>
      </c>
      <c r="O586" s="309">
        <v>4281</v>
      </c>
      <c r="P586" s="302">
        <v>12389</v>
      </c>
      <c r="Q586" s="302">
        <v>5942</v>
      </c>
      <c r="R586" s="302">
        <v>6447</v>
      </c>
      <c r="S586" s="292">
        <v>11805</v>
      </c>
      <c r="T586" s="292">
        <v>5857</v>
      </c>
      <c r="U586" s="292">
        <v>5948</v>
      </c>
      <c r="V586" s="302">
        <v>15406</v>
      </c>
      <c r="W586" s="302">
        <v>7485</v>
      </c>
      <c r="X586" s="302">
        <v>7921</v>
      </c>
      <c r="Z586" s="302" t="s">
        <v>57</v>
      </c>
    </row>
    <row r="587" spans="1:26" x14ac:dyDescent="0.2">
      <c r="A587" s="299" t="s">
        <v>1429</v>
      </c>
      <c r="B587" s="305" t="s">
        <v>57</v>
      </c>
      <c r="C587" s="309" t="s">
        <v>85</v>
      </c>
      <c r="D587" s="309">
        <v>13303</v>
      </c>
      <c r="E587" s="309">
        <v>6228</v>
      </c>
      <c r="F587" s="309">
        <v>7075</v>
      </c>
      <c r="G587" s="309">
        <v>12515</v>
      </c>
      <c r="H587" s="309">
        <v>5790</v>
      </c>
      <c r="I587" s="309">
        <v>6725</v>
      </c>
      <c r="J587" s="309">
        <v>9484</v>
      </c>
      <c r="K587" s="309">
        <v>4437</v>
      </c>
      <c r="L587" s="309">
        <v>5047</v>
      </c>
      <c r="M587" s="309">
        <v>7636</v>
      </c>
      <c r="N587" s="309">
        <v>3726</v>
      </c>
      <c r="O587" s="309">
        <v>3910</v>
      </c>
      <c r="P587" s="302">
        <v>9291</v>
      </c>
      <c r="Q587" s="302">
        <v>4663</v>
      </c>
      <c r="R587" s="302">
        <v>4628</v>
      </c>
      <c r="S587" s="292">
        <v>10067</v>
      </c>
      <c r="T587" s="292">
        <v>5022</v>
      </c>
      <c r="U587" s="292">
        <v>5045</v>
      </c>
      <c r="V587" s="302">
        <v>13655</v>
      </c>
      <c r="W587" s="302">
        <v>6649</v>
      </c>
      <c r="X587" s="302">
        <v>7006</v>
      </c>
      <c r="Z587" s="302" t="s">
        <v>57</v>
      </c>
    </row>
    <row r="588" spans="1:26" x14ac:dyDescent="0.2">
      <c r="A588" s="299" t="s">
        <v>1430</v>
      </c>
      <c r="B588" s="305" t="s">
        <v>57</v>
      </c>
      <c r="C588" s="309" t="s">
        <v>86</v>
      </c>
      <c r="D588" s="309">
        <v>10823</v>
      </c>
      <c r="E588" s="309">
        <v>4648</v>
      </c>
      <c r="F588" s="309">
        <v>6175</v>
      </c>
      <c r="G588" s="309">
        <v>12115</v>
      </c>
      <c r="H588" s="309">
        <v>5655</v>
      </c>
      <c r="I588" s="309">
        <v>6460</v>
      </c>
      <c r="J588" s="309">
        <v>8828</v>
      </c>
      <c r="K588" s="309">
        <v>4004</v>
      </c>
      <c r="L588" s="309">
        <v>4824</v>
      </c>
      <c r="M588" s="309">
        <v>7401</v>
      </c>
      <c r="N588" s="309">
        <v>3570</v>
      </c>
      <c r="O588" s="309">
        <v>3831</v>
      </c>
      <c r="P588" s="302">
        <v>6760</v>
      </c>
      <c r="Q588" s="302">
        <v>3348</v>
      </c>
      <c r="R588" s="302">
        <v>3412</v>
      </c>
      <c r="S588" s="292">
        <v>10142</v>
      </c>
      <c r="T588" s="292">
        <v>4904</v>
      </c>
      <c r="U588" s="292">
        <v>5238</v>
      </c>
      <c r="V588" s="302">
        <v>10248</v>
      </c>
      <c r="W588" s="302">
        <v>4957</v>
      </c>
      <c r="X588" s="302">
        <v>5291</v>
      </c>
      <c r="Z588" s="302" t="s">
        <v>57</v>
      </c>
    </row>
    <row r="589" spans="1:26" x14ac:dyDescent="0.2">
      <c r="A589" s="299" t="s">
        <v>1431</v>
      </c>
      <c r="B589" s="305" t="s">
        <v>57</v>
      </c>
      <c r="C589" s="309" t="s">
        <v>87</v>
      </c>
      <c r="D589" s="309">
        <v>8718</v>
      </c>
      <c r="E589" s="309">
        <v>3436</v>
      </c>
      <c r="F589" s="309">
        <v>5282</v>
      </c>
      <c r="G589" s="309">
        <v>9345</v>
      </c>
      <c r="H589" s="309">
        <v>4015</v>
      </c>
      <c r="I589" s="309">
        <v>5330</v>
      </c>
      <c r="J589" s="309">
        <v>9031</v>
      </c>
      <c r="K589" s="309">
        <v>3955</v>
      </c>
      <c r="L589" s="309">
        <v>5076</v>
      </c>
      <c r="M589" s="309">
        <v>7300</v>
      </c>
      <c r="N589" s="309">
        <v>3201</v>
      </c>
      <c r="O589" s="309">
        <v>4099</v>
      </c>
      <c r="P589" s="302">
        <v>5846</v>
      </c>
      <c r="Q589" s="302">
        <v>2725</v>
      </c>
      <c r="R589" s="302">
        <v>3121</v>
      </c>
      <c r="S589" s="292">
        <v>7406</v>
      </c>
      <c r="T589" s="292">
        <v>3613</v>
      </c>
      <c r="U589" s="292">
        <v>3793</v>
      </c>
      <c r="V589" s="302">
        <v>8354</v>
      </c>
      <c r="W589" s="302">
        <v>3953</v>
      </c>
      <c r="X589" s="302">
        <v>4401</v>
      </c>
      <c r="Z589" s="302" t="s">
        <v>57</v>
      </c>
    </row>
    <row r="590" spans="1:26" x14ac:dyDescent="0.2">
      <c r="A590" s="299" t="s">
        <v>1432</v>
      </c>
      <c r="B590" s="305" t="s">
        <v>57</v>
      </c>
      <c r="C590" s="309" t="s">
        <v>88</v>
      </c>
      <c r="D590" s="309">
        <v>6924</v>
      </c>
      <c r="E590" s="309">
        <v>2502</v>
      </c>
      <c r="F590" s="309">
        <v>4422</v>
      </c>
      <c r="G590" s="309">
        <v>6855</v>
      </c>
      <c r="H590" s="309">
        <v>2500</v>
      </c>
      <c r="I590" s="309">
        <v>4350</v>
      </c>
      <c r="J590" s="309">
        <v>7912</v>
      </c>
      <c r="K590" s="309">
        <v>3310</v>
      </c>
      <c r="L590" s="309">
        <v>4602</v>
      </c>
      <c r="M590" s="309">
        <v>6389</v>
      </c>
      <c r="N590" s="309">
        <v>2584</v>
      </c>
      <c r="O590" s="309">
        <v>3805</v>
      </c>
      <c r="P590" s="302">
        <v>5445</v>
      </c>
      <c r="Q590" s="302">
        <v>2467</v>
      </c>
      <c r="R590" s="302">
        <v>2978</v>
      </c>
      <c r="S590" s="292">
        <v>5617</v>
      </c>
      <c r="T590" s="292">
        <v>2604</v>
      </c>
      <c r="U590" s="292">
        <v>3013</v>
      </c>
      <c r="V590" s="302">
        <v>8732</v>
      </c>
      <c r="W590" s="302">
        <v>4035</v>
      </c>
      <c r="X590" s="302">
        <v>4697</v>
      </c>
      <c r="Z590" s="302" t="s">
        <v>57</v>
      </c>
    </row>
    <row r="591" spans="1:26" x14ac:dyDescent="0.2">
      <c r="A591" s="299" t="s">
        <v>1433</v>
      </c>
      <c r="B591" s="305" t="s">
        <v>57</v>
      </c>
      <c r="C591" s="309" t="s">
        <v>89</v>
      </c>
      <c r="D591" s="309">
        <v>5162</v>
      </c>
      <c r="E591" s="309">
        <v>1713</v>
      </c>
      <c r="F591" s="309">
        <v>3449</v>
      </c>
      <c r="G591" s="309">
        <v>5090</v>
      </c>
      <c r="H591" s="309">
        <v>1600</v>
      </c>
      <c r="I591" s="309">
        <v>3490</v>
      </c>
      <c r="J591" s="309">
        <v>5481</v>
      </c>
      <c r="K591" s="309">
        <v>1952</v>
      </c>
      <c r="L591" s="309">
        <v>3529</v>
      </c>
      <c r="M591" s="309">
        <v>6102</v>
      </c>
      <c r="N591" s="309">
        <v>2309</v>
      </c>
      <c r="O591" s="309">
        <v>3793</v>
      </c>
      <c r="P591" s="302">
        <v>5067</v>
      </c>
      <c r="Q591" s="302">
        <v>2025</v>
      </c>
      <c r="R591" s="302">
        <v>3042</v>
      </c>
      <c r="S591" s="292">
        <v>4525</v>
      </c>
      <c r="T591" s="292">
        <v>1994</v>
      </c>
      <c r="U591" s="292">
        <v>2531</v>
      </c>
      <c r="V591" s="302">
        <v>6158</v>
      </c>
      <c r="W591" s="302">
        <v>2819</v>
      </c>
      <c r="X591" s="302">
        <v>3339</v>
      </c>
      <c r="Z591" s="302" t="s">
        <v>57</v>
      </c>
    </row>
    <row r="592" spans="1:26" x14ac:dyDescent="0.2">
      <c r="A592" s="299" t="s">
        <v>1434</v>
      </c>
      <c r="B592" s="305" t="s">
        <v>57</v>
      </c>
      <c r="C592" s="309" t="s">
        <v>90</v>
      </c>
      <c r="D592" s="309">
        <v>3235</v>
      </c>
      <c r="E592" s="309">
        <v>974</v>
      </c>
      <c r="F592" s="309">
        <v>2261</v>
      </c>
      <c r="G592" s="309">
        <v>3205</v>
      </c>
      <c r="H592" s="309">
        <v>935</v>
      </c>
      <c r="I592" s="309">
        <v>2275</v>
      </c>
      <c r="J592" s="309">
        <v>3328</v>
      </c>
      <c r="K592" s="309">
        <v>918</v>
      </c>
      <c r="L592" s="309">
        <v>2410</v>
      </c>
      <c r="M592" s="309">
        <v>4224</v>
      </c>
      <c r="N592" s="309">
        <v>1434</v>
      </c>
      <c r="O592" s="309">
        <v>2790</v>
      </c>
      <c r="P592" s="302">
        <v>3730</v>
      </c>
      <c r="Q592" s="302">
        <v>1289</v>
      </c>
      <c r="R592" s="302">
        <v>2441</v>
      </c>
      <c r="S592" s="292">
        <v>3709</v>
      </c>
      <c r="T592" s="292">
        <v>1498</v>
      </c>
      <c r="U592" s="292">
        <v>2211</v>
      </c>
      <c r="V592" s="302">
        <v>4064</v>
      </c>
      <c r="W592" s="302">
        <v>1778</v>
      </c>
      <c r="X592" s="302">
        <v>2286</v>
      </c>
      <c r="Z592" s="302" t="s">
        <v>57</v>
      </c>
    </row>
    <row r="593" spans="1:26" x14ac:dyDescent="0.2">
      <c r="A593" s="299" t="s">
        <v>1435</v>
      </c>
      <c r="B593" s="305" t="s">
        <v>57</v>
      </c>
      <c r="C593" s="309" t="s">
        <v>91</v>
      </c>
      <c r="D593" s="309">
        <v>1838</v>
      </c>
      <c r="E593" s="309">
        <v>459</v>
      </c>
      <c r="F593" s="309">
        <v>1379</v>
      </c>
      <c r="G593" s="309">
        <v>2385</v>
      </c>
      <c r="H593" s="309">
        <v>550</v>
      </c>
      <c r="I593" s="309">
        <v>1835</v>
      </c>
      <c r="J593" s="309">
        <v>2273</v>
      </c>
      <c r="K593" s="309">
        <v>511</v>
      </c>
      <c r="L593" s="309">
        <v>1762</v>
      </c>
      <c r="M593" s="309">
        <v>2940</v>
      </c>
      <c r="N593" s="309">
        <v>721</v>
      </c>
      <c r="O593" s="309">
        <v>2219</v>
      </c>
      <c r="P593" s="302">
        <v>3585</v>
      </c>
      <c r="Q593" s="302">
        <v>1059</v>
      </c>
      <c r="R593" s="302">
        <v>2526</v>
      </c>
      <c r="S593" s="292">
        <v>4039</v>
      </c>
      <c r="T593" s="302">
        <v>1222</v>
      </c>
      <c r="U593" s="302">
        <v>2817</v>
      </c>
      <c r="V593" s="302">
        <v>4140</v>
      </c>
      <c r="W593" s="302">
        <v>1522</v>
      </c>
      <c r="X593" s="302">
        <v>2617</v>
      </c>
      <c r="Z593" s="302" t="s">
        <v>57</v>
      </c>
    </row>
    <row r="594" spans="1:26" x14ac:dyDescent="0.2">
      <c r="A594" s="299" t="s">
        <v>1436</v>
      </c>
      <c r="B594" s="305" t="s">
        <v>57</v>
      </c>
      <c r="C594" s="309" t="s">
        <v>92</v>
      </c>
      <c r="D594" s="309">
        <v>87750</v>
      </c>
      <c r="E594" s="309">
        <v>37894</v>
      </c>
      <c r="F594" s="309">
        <v>49856</v>
      </c>
      <c r="G594" s="309">
        <v>86990</v>
      </c>
      <c r="H594" s="309">
        <v>38630</v>
      </c>
      <c r="I594" s="309">
        <v>48360</v>
      </c>
      <c r="J594" s="309">
        <v>83787</v>
      </c>
      <c r="K594" s="309">
        <v>37995</v>
      </c>
      <c r="L594" s="309">
        <v>45792</v>
      </c>
      <c r="M594" s="309">
        <v>91486</v>
      </c>
      <c r="N594" s="309">
        <v>41937</v>
      </c>
      <c r="O594" s="309">
        <v>49549</v>
      </c>
      <c r="P594" s="302">
        <v>103855</v>
      </c>
      <c r="Q594" s="302">
        <v>49210</v>
      </c>
      <c r="R594" s="302">
        <v>54645</v>
      </c>
      <c r="S594" s="292" t="s">
        <v>604</v>
      </c>
      <c r="T594" s="292" t="s">
        <v>604</v>
      </c>
      <c r="U594" s="292" t="s">
        <v>604</v>
      </c>
      <c r="V594" s="292" t="s">
        <v>604</v>
      </c>
      <c r="W594" s="292" t="s">
        <v>604</v>
      </c>
      <c r="X594" s="292" t="s">
        <v>604</v>
      </c>
      <c r="Z594" s="302" t="s">
        <v>57</v>
      </c>
    </row>
    <row r="595" spans="1:26" x14ac:dyDescent="0.2">
      <c r="A595" s="299" t="s">
        <v>1437</v>
      </c>
      <c r="B595" s="305" t="s">
        <v>57</v>
      </c>
      <c r="C595" s="312" t="s">
        <v>93</v>
      </c>
      <c r="D595" s="312">
        <v>52840</v>
      </c>
      <c r="E595" s="312">
        <v>20044</v>
      </c>
      <c r="F595" s="312">
        <v>32796</v>
      </c>
      <c r="G595" s="312">
        <v>52475</v>
      </c>
      <c r="H595" s="312">
        <v>20945</v>
      </c>
      <c r="I595" s="312">
        <v>31545</v>
      </c>
      <c r="J595" s="312">
        <v>56007</v>
      </c>
      <c r="K595" s="312">
        <v>23736</v>
      </c>
      <c r="L595" s="312">
        <v>32271</v>
      </c>
      <c r="M595" s="312">
        <v>63993</v>
      </c>
      <c r="N595" s="312">
        <v>27900</v>
      </c>
      <c r="O595" s="312">
        <v>36093</v>
      </c>
      <c r="P595" s="302">
        <v>71449</v>
      </c>
      <c r="Q595" s="302">
        <v>32680</v>
      </c>
      <c r="R595" s="302">
        <v>38769</v>
      </c>
      <c r="S595" s="292">
        <v>75034</v>
      </c>
      <c r="T595" s="292">
        <v>34645</v>
      </c>
      <c r="U595" s="292">
        <v>40389</v>
      </c>
      <c r="V595" s="302">
        <v>75724</v>
      </c>
      <c r="W595" s="302">
        <v>33873</v>
      </c>
      <c r="X595" s="302">
        <v>41851</v>
      </c>
      <c r="Z595" s="302" t="s">
        <v>57</v>
      </c>
    </row>
    <row r="596" spans="1:26" x14ac:dyDescent="0.2">
      <c r="A596" s="299" t="s">
        <v>1438</v>
      </c>
      <c r="B596" s="305" t="s">
        <v>57</v>
      </c>
      <c r="C596" s="169" t="s">
        <v>94</v>
      </c>
      <c r="D596" s="309">
        <v>93302</v>
      </c>
      <c r="E596" s="309">
        <v>46384</v>
      </c>
      <c r="F596" s="309">
        <v>46918</v>
      </c>
      <c r="G596" s="309">
        <v>87640</v>
      </c>
      <c r="H596" s="309">
        <v>43615</v>
      </c>
      <c r="I596" s="309">
        <v>44025</v>
      </c>
      <c r="J596" s="309">
        <v>73517</v>
      </c>
      <c r="K596" s="309">
        <v>36637</v>
      </c>
      <c r="L596" s="309">
        <v>36880</v>
      </c>
      <c r="M596" s="309">
        <v>69246</v>
      </c>
      <c r="N596" s="309">
        <v>34466</v>
      </c>
      <c r="O596" s="309">
        <v>34780</v>
      </c>
      <c r="P596" s="302">
        <v>68486</v>
      </c>
      <c r="Q596" s="302">
        <v>34133</v>
      </c>
      <c r="R596" s="302">
        <v>34353</v>
      </c>
      <c r="S596" s="292">
        <v>75018</v>
      </c>
      <c r="T596" s="292">
        <v>37643</v>
      </c>
      <c r="U596" s="292">
        <v>37375</v>
      </c>
      <c r="V596" s="302">
        <v>80110</v>
      </c>
      <c r="W596" s="302">
        <v>39926</v>
      </c>
      <c r="X596" s="302">
        <v>40184</v>
      </c>
      <c r="Z596" s="302" t="s">
        <v>57</v>
      </c>
    </row>
    <row r="597" spans="1:26" x14ac:dyDescent="0.2">
      <c r="A597" s="299" t="s">
        <v>1439</v>
      </c>
      <c r="B597" s="305" t="s">
        <v>58</v>
      </c>
      <c r="C597" s="309" t="s">
        <v>73</v>
      </c>
      <c r="D597" s="309">
        <v>313413</v>
      </c>
      <c r="E597" s="309">
        <v>151364</v>
      </c>
      <c r="F597" s="309">
        <v>162049</v>
      </c>
      <c r="G597" s="309">
        <v>262140</v>
      </c>
      <c r="H597" s="309">
        <v>125520</v>
      </c>
      <c r="I597" s="309">
        <v>136620</v>
      </c>
      <c r="J597" s="309">
        <v>209735</v>
      </c>
      <c r="K597" s="309">
        <v>100325</v>
      </c>
      <c r="L597" s="309">
        <v>109410</v>
      </c>
      <c r="M597" s="309">
        <v>218541</v>
      </c>
      <c r="N597" s="309">
        <v>103972</v>
      </c>
      <c r="O597" s="309">
        <v>114569</v>
      </c>
      <c r="P597" s="302">
        <v>244867</v>
      </c>
      <c r="Q597" s="302">
        <v>119817</v>
      </c>
      <c r="R597" s="302">
        <v>125050</v>
      </c>
      <c r="S597" s="292">
        <v>288283</v>
      </c>
      <c r="T597" s="292">
        <v>142618</v>
      </c>
      <c r="U597" s="292">
        <v>145665</v>
      </c>
      <c r="V597" s="302">
        <v>307635</v>
      </c>
      <c r="W597" s="302">
        <v>149006</v>
      </c>
      <c r="X597" s="302">
        <v>158635</v>
      </c>
      <c r="Z597" s="302" t="s">
        <v>58</v>
      </c>
    </row>
    <row r="598" spans="1:26" x14ac:dyDescent="0.2">
      <c r="A598" s="299" t="s">
        <v>1440</v>
      </c>
      <c r="B598" s="305" t="s">
        <v>58</v>
      </c>
      <c r="C598" s="309" t="s">
        <v>74</v>
      </c>
      <c r="D598" s="309">
        <v>23894</v>
      </c>
      <c r="E598" s="309">
        <v>12207</v>
      </c>
      <c r="F598" s="309">
        <v>11687</v>
      </c>
      <c r="G598" s="309">
        <v>19065</v>
      </c>
      <c r="H598" s="309">
        <v>9710</v>
      </c>
      <c r="I598" s="309">
        <v>9355</v>
      </c>
      <c r="J598" s="309">
        <v>12523</v>
      </c>
      <c r="K598" s="309">
        <v>6427</v>
      </c>
      <c r="L598" s="309">
        <v>6096</v>
      </c>
      <c r="M598" s="309">
        <v>17204</v>
      </c>
      <c r="N598" s="309">
        <v>8784</v>
      </c>
      <c r="O598" s="309">
        <v>8420</v>
      </c>
      <c r="P598" s="302">
        <v>17359</v>
      </c>
      <c r="Q598" s="302">
        <v>8663</v>
      </c>
      <c r="R598" s="302">
        <v>8696</v>
      </c>
      <c r="S598" s="292">
        <v>20739</v>
      </c>
      <c r="T598" s="292">
        <v>10522</v>
      </c>
      <c r="U598" s="292">
        <v>10217</v>
      </c>
      <c r="V598" s="302">
        <v>16362</v>
      </c>
      <c r="W598" s="302">
        <v>8378</v>
      </c>
      <c r="X598" s="302">
        <v>7984</v>
      </c>
      <c r="Z598" s="302" t="s">
        <v>58</v>
      </c>
    </row>
    <row r="599" spans="1:26" x14ac:dyDescent="0.2">
      <c r="A599" s="299" t="s">
        <v>1441</v>
      </c>
      <c r="B599" s="305" t="s">
        <v>58</v>
      </c>
      <c r="C599" s="310" t="s">
        <v>75</v>
      </c>
      <c r="D599" s="309">
        <v>21054</v>
      </c>
      <c r="E599" s="309">
        <v>10817</v>
      </c>
      <c r="F599" s="309">
        <v>10237</v>
      </c>
      <c r="G599" s="309">
        <v>20970</v>
      </c>
      <c r="H599" s="309">
        <v>10730</v>
      </c>
      <c r="I599" s="309">
        <v>10240</v>
      </c>
      <c r="J599" s="309">
        <v>11202</v>
      </c>
      <c r="K599" s="309">
        <v>5727</v>
      </c>
      <c r="L599" s="309">
        <v>5475</v>
      </c>
      <c r="M599" s="309">
        <v>13823</v>
      </c>
      <c r="N599" s="309">
        <v>7011</v>
      </c>
      <c r="O599" s="309">
        <v>6812</v>
      </c>
      <c r="P599" s="302">
        <v>15617</v>
      </c>
      <c r="Q599" s="302">
        <v>7966</v>
      </c>
      <c r="R599" s="302">
        <v>7651</v>
      </c>
      <c r="S599" s="292">
        <v>15562</v>
      </c>
      <c r="T599" s="292">
        <v>7913</v>
      </c>
      <c r="U599" s="292">
        <v>7649</v>
      </c>
      <c r="V599" s="302">
        <v>15893</v>
      </c>
      <c r="W599" s="302">
        <v>8050</v>
      </c>
      <c r="X599" s="302">
        <v>7843</v>
      </c>
      <c r="Z599" s="302" t="s">
        <v>58</v>
      </c>
    </row>
    <row r="600" spans="1:26" x14ac:dyDescent="0.2">
      <c r="A600" s="299" t="s">
        <v>1442</v>
      </c>
      <c r="B600" s="305" t="s">
        <v>58</v>
      </c>
      <c r="C600" s="310" t="s">
        <v>76</v>
      </c>
      <c r="D600" s="309">
        <v>24988</v>
      </c>
      <c r="E600" s="309">
        <v>12733</v>
      </c>
      <c r="F600" s="309">
        <v>12255</v>
      </c>
      <c r="G600" s="309">
        <v>18845</v>
      </c>
      <c r="H600" s="309">
        <v>9625</v>
      </c>
      <c r="I600" s="309">
        <v>9225</v>
      </c>
      <c r="J600" s="309">
        <v>14215</v>
      </c>
      <c r="K600" s="309">
        <v>7300</v>
      </c>
      <c r="L600" s="309">
        <v>6915</v>
      </c>
      <c r="M600" s="309">
        <v>11472</v>
      </c>
      <c r="N600" s="309">
        <v>5916</v>
      </c>
      <c r="O600" s="309">
        <v>5556</v>
      </c>
      <c r="P600" s="302">
        <v>14038</v>
      </c>
      <c r="Q600" s="302">
        <v>7167</v>
      </c>
      <c r="R600" s="302">
        <v>6871</v>
      </c>
      <c r="S600" s="292">
        <v>14097</v>
      </c>
      <c r="T600" s="292">
        <v>7197</v>
      </c>
      <c r="U600" s="292">
        <v>6900</v>
      </c>
      <c r="V600" s="302">
        <v>16223</v>
      </c>
      <c r="W600" s="302">
        <v>8275</v>
      </c>
      <c r="X600" s="302">
        <v>7948</v>
      </c>
      <c r="Z600" s="302" t="s">
        <v>58</v>
      </c>
    </row>
    <row r="601" spans="1:26" x14ac:dyDescent="0.2">
      <c r="A601" s="299" t="s">
        <v>1443</v>
      </c>
      <c r="B601" s="305" t="s">
        <v>58</v>
      </c>
      <c r="C601" s="309" t="s">
        <v>77</v>
      </c>
      <c r="D601" s="309">
        <v>21092</v>
      </c>
      <c r="E601" s="309">
        <v>10615</v>
      </c>
      <c r="F601" s="309">
        <v>10477</v>
      </c>
      <c r="G601" s="309">
        <v>18430</v>
      </c>
      <c r="H601" s="309">
        <v>9225</v>
      </c>
      <c r="I601" s="309">
        <v>9210</v>
      </c>
      <c r="J601" s="309">
        <v>17699</v>
      </c>
      <c r="K601" s="309">
        <v>8720</v>
      </c>
      <c r="L601" s="309">
        <v>8979</v>
      </c>
      <c r="M601" s="309">
        <v>11085</v>
      </c>
      <c r="N601" s="309">
        <v>5430</v>
      </c>
      <c r="O601" s="309">
        <v>5655</v>
      </c>
      <c r="P601" s="302">
        <v>13835</v>
      </c>
      <c r="Q601" s="302">
        <v>6796</v>
      </c>
      <c r="R601" s="302">
        <v>7039</v>
      </c>
      <c r="S601" s="292">
        <v>15966</v>
      </c>
      <c r="T601" s="292">
        <v>7813</v>
      </c>
      <c r="U601" s="292">
        <v>8153</v>
      </c>
      <c r="V601" s="302">
        <v>16198</v>
      </c>
      <c r="W601" s="302">
        <v>7929</v>
      </c>
      <c r="X601" s="302">
        <v>8269</v>
      </c>
      <c r="Z601" s="302" t="s">
        <v>58</v>
      </c>
    </row>
    <row r="602" spans="1:26" x14ac:dyDescent="0.2">
      <c r="A602" s="299" t="s">
        <v>1444</v>
      </c>
      <c r="B602" s="305" t="s">
        <v>58</v>
      </c>
      <c r="C602" s="309" t="s">
        <v>78</v>
      </c>
      <c r="D602" s="309">
        <v>21828</v>
      </c>
      <c r="E602" s="309">
        <v>10565</v>
      </c>
      <c r="F602" s="309">
        <v>11263</v>
      </c>
      <c r="G602" s="309">
        <v>21070</v>
      </c>
      <c r="H602" s="309">
        <v>10390</v>
      </c>
      <c r="I602" s="309">
        <v>10680</v>
      </c>
      <c r="J602" s="309">
        <v>20173</v>
      </c>
      <c r="K602" s="309">
        <v>9695</v>
      </c>
      <c r="L602" s="309">
        <v>10478</v>
      </c>
      <c r="M602" s="309">
        <v>20095</v>
      </c>
      <c r="N602" s="309">
        <v>9171</v>
      </c>
      <c r="O602" s="309">
        <v>10924</v>
      </c>
      <c r="P602" s="302">
        <v>21979</v>
      </c>
      <c r="Q602" s="302">
        <v>11015</v>
      </c>
      <c r="R602" s="302">
        <v>10964</v>
      </c>
      <c r="S602" s="292">
        <v>26996</v>
      </c>
      <c r="T602" s="292">
        <v>12630</v>
      </c>
      <c r="U602" s="292">
        <v>14366</v>
      </c>
      <c r="V602" s="302">
        <v>25476</v>
      </c>
      <c r="W602" s="302">
        <v>11498</v>
      </c>
      <c r="X602" s="302">
        <v>13980</v>
      </c>
      <c r="Z602" s="302" t="s">
        <v>58</v>
      </c>
    </row>
    <row r="603" spans="1:26" x14ac:dyDescent="0.2">
      <c r="A603" s="299" t="s">
        <v>1445</v>
      </c>
      <c r="B603" s="305" t="s">
        <v>58</v>
      </c>
      <c r="C603" s="309" t="s">
        <v>79</v>
      </c>
      <c r="D603" s="309">
        <v>20389</v>
      </c>
      <c r="E603" s="309">
        <v>10313</v>
      </c>
      <c r="F603" s="309">
        <v>10076</v>
      </c>
      <c r="G603" s="309">
        <v>15225</v>
      </c>
      <c r="H603" s="309">
        <v>7440</v>
      </c>
      <c r="I603" s="309">
        <v>7785</v>
      </c>
      <c r="J603" s="309">
        <v>16127</v>
      </c>
      <c r="K603" s="309">
        <v>8105</v>
      </c>
      <c r="L603" s="309">
        <v>8022</v>
      </c>
      <c r="M603" s="309">
        <v>26339</v>
      </c>
      <c r="N603" s="309">
        <v>12138</v>
      </c>
      <c r="O603" s="309">
        <v>14201</v>
      </c>
      <c r="P603" s="302">
        <v>25904</v>
      </c>
      <c r="Q603" s="302">
        <v>12661</v>
      </c>
      <c r="R603" s="302">
        <v>13243</v>
      </c>
      <c r="S603" s="292">
        <v>35725</v>
      </c>
      <c r="T603" s="292">
        <v>17652</v>
      </c>
      <c r="U603" s="292">
        <v>18073</v>
      </c>
      <c r="V603" s="302">
        <v>38265</v>
      </c>
      <c r="W603" s="302">
        <v>18414</v>
      </c>
      <c r="X603" s="302">
        <v>19851</v>
      </c>
      <c r="Z603" s="302" t="s">
        <v>58</v>
      </c>
    </row>
    <row r="604" spans="1:26" x14ac:dyDescent="0.2">
      <c r="A604" s="299" t="s">
        <v>1446</v>
      </c>
      <c r="B604" s="305" t="s">
        <v>58</v>
      </c>
      <c r="C604" s="309" t="s">
        <v>80</v>
      </c>
      <c r="D604" s="309">
        <v>20787</v>
      </c>
      <c r="E604" s="309">
        <v>10519</v>
      </c>
      <c r="F604" s="309">
        <v>10268</v>
      </c>
      <c r="G604" s="309">
        <v>14245</v>
      </c>
      <c r="H604" s="309">
        <v>7100</v>
      </c>
      <c r="I604" s="309">
        <v>7140</v>
      </c>
      <c r="J604" s="309">
        <v>13683</v>
      </c>
      <c r="K604" s="309">
        <v>6924</v>
      </c>
      <c r="L604" s="309">
        <v>6759</v>
      </c>
      <c r="M604" s="309">
        <v>20703</v>
      </c>
      <c r="N604" s="309">
        <v>10059</v>
      </c>
      <c r="O604" s="309">
        <v>10644</v>
      </c>
      <c r="P604" s="302">
        <v>26882</v>
      </c>
      <c r="Q604" s="302">
        <v>13242</v>
      </c>
      <c r="R604" s="302">
        <v>13640</v>
      </c>
      <c r="S604" s="292">
        <v>32297</v>
      </c>
      <c r="T604" s="292">
        <v>16194</v>
      </c>
      <c r="U604" s="292">
        <v>16103</v>
      </c>
      <c r="V604" s="302">
        <v>34959</v>
      </c>
      <c r="W604" s="302">
        <v>17209</v>
      </c>
      <c r="X604" s="302">
        <v>17750</v>
      </c>
      <c r="Z604" s="302" t="s">
        <v>58</v>
      </c>
    </row>
    <row r="605" spans="1:26" x14ac:dyDescent="0.2">
      <c r="A605" s="299" t="s">
        <v>1447</v>
      </c>
      <c r="B605" s="305" t="s">
        <v>58</v>
      </c>
      <c r="C605" s="309" t="s">
        <v>81</v>
      </c>
      <c r="D605" s="309">
        <v>23291</v>
      </c>
      <c r="E605" s="309">
        <v>11651</v>
      </c>
      <c r="F605" s="309">
        <v>11640</v>
      </c>
      <c r="G605" s="309">
        <v>13950</v>
      </c>
      <c r="H605" s="309">
        <v>6935</v>
      </c>
      <c r="I605" s="309">
        <v>7015</v>
      </c>
      <c r="J605" s="309">
        <v>10503</v>
      </c>
      <c r="K605" s="309">
        <v>5105</v>
      </c>
      <c r="L605" s="309">
        <v>5398</v>
      </c>
      <c r="M605" s="309">
        <v>14137</v>
      </c>
      <c r="N605" s="309">
        <v>6944</v>
      </c>
      <c r="O605" s="309">
        <v>7193</v>
      </c>
      <c r="P605" s="302">
        <v>24469</v>
      </c>
      <c r="Q605" s="302">
        <v>12332</v>
      </c>
      <c r="R605" s="302">
        <v>12137</v>
      </c>
      <c r="S605" s="292">
        <v>25299</v>
      </c>
      <c r="T605" s="292">
        <v>13120</v>
      </c>
      <c r="U605" s="292">
        <v>12179</v>
      </c>
      <c r="V605" s="302">
        <v>26535</v>
      </c>
      <c r="W605" s="302">
        <v>13021</v>
      </c>
      <c r="X605" s="302">
        <v>13514</v>
      </c>
      <c r="Z605" s="302" t="s">
        <v>58</v>
      </c>
    </row>
    <row r="606" spans="1:26" x14ac:dyDescent="0.2">
      <c r="A606" s="299" t="s">
        <v>1448</v>
      </c>
      <c r="B606" s="305" t="s">
        <v>58</v>
      </c>
      <c r="C606" s="309" t="s">
        <v>82</v>
      </c>
      <c r="D606" s="309">
        <v>21072</v>
      </c>
      <c r="E606" s="309">
        <v>10508</v>
      </c>
      <c r="F606" s="309">
        <v>10564</v>
      </c>
      <c r="G606" s="309">
        <v>15630</v>
      </c>
      <c r="H606" s="309">
        <v>7685</v>
      </c>
      <c r="I606" s="309">
        <v>7945</v>
      </c>
      <c r="J606" s="309">
        <v>10815</v>
      </c>
      <c r="K606" s="309">
        <v>5288</v>
      </c>
      <c r="L606" s="309">
        <v>5527</v>
      </c>
      <c r="M606" s="309">
        <v>12589</v>
      </c>
      <c r="N606" s="309">
        <v>6257</v>
      </c>
      <c r="O606" s="309">
        <v>6332</v>
      </c>
      <c r="P606" s="302">
        <v>18011</v>
      </c>
      <c r="Q606" s="302">
        <v>9160</v>
      </c>
      <c r="R606" s="302">
        <v>8851</v>
      </c>
      <c r="S606" s="292">
        <v>22926</v>
      </c>
      <c r="T606" s="292">
        <v>12001</v>
      </c>
      <c r="U606" s="292">
        <v>10925</v>
      </c>
      <c r="V606" s="302">
        <v>21854</v>
      </c>
      <c r="W606" s="302">
        <v>10530</v>
      </c>
      <c r="X606" s="302">
        <v>11324</v>
      </c>
      <c r="Z606" s="302" t="s">
        <v>58</v>
      </c>
    </row>
    <row r="607" spans="1:26" x14ac:dyDescent="0.2">
      <c r="A607" s="299" t="s">
        <v>1449</v>
      </c>
      <c r="B607" s="305" t="s">
        <v>58</v>
      </c>
      <c r="C607" s="309" t="s">
        <v>83</v>
      </c>
      <c r="D607" s="309">
        <v>23089</v>
      </c>
      <c r="E607" s="309">
        <v>11632</v>
      </c>
      <c r="F607" s="309">
        <v>11457</v>
      </c>
      <c r="G607" s="309">
        <v>18375</v>
      </c>
      <c r="H607" s="309">
        <v>8975</v>
      </c>
      <c r="I607" s="309">
        <v>9400</v>
      </c>
      <c r="J607" s="309">
        <v>11019</v>
      </c>
      <c r="K607" s="309">
        <v>5375</v>
      </c>
      <c r="L607" s="309">
        <v>5644</v>
      </c>
      <c r="M607" s="309">
        <v>9982</v>
      </c>
      <c r="N607" s="309">
        <v>4869</v>
      </c>
      <c r="O607" s="309">
        <v>5113</v>
      </c>
      <c r="P607" s="302">
        <v>13229</v>
      </c>
      <c r="Q607" s="302">
        <v>6486</v>
      </c>
      <c r="R607" s="302">
        <v>6743</v>
      </c>
      <c r="S607" s="292">
        <v>20121</v>
      </c>
      <c r="T607" s="292">
        <v>9988</v>
      </c>
      <c r="U607" s="292">
        <v>10133</v>
      </c>
      <c r="V607" s="302">
        <v>19915</v>
      </c>
      <c r="W607" s="302">
        <v>9712</v>
      </c>
      <c r="X607" s="302">
        <v>10203</v>
      </c>
      <c r="Z607" s="302" t="s">
        <v>58</v>
      </c>
    </row>
    <row r="608" spans="1:26" x14ac:dyDescent="0.2">
      <c r="A608" s="299" t="s">
        <v>1450</v>
      </c>
      <c r="B608" s="305" t="s">
        <v>58</v>
      </c>
      <c r="C608" s="309" t="s">
        <v>84</v>
      </c>
      <c r="D608" s="309">
        <v>21829</v>
      </c>
      <c r="E608" s="309">
        <v>11069</v>
      </c>
      <c r="F608" s="309">
        <v>10760</v>
      </c>
      <c r="G608" s="309">
        <v>17055</v>
      </c>
      <c r="H608" s="309">
        <v>8290</v>
      </c>
      <c r="I608" s="309">
        <v>8765</v>
      </c>
      <c r="J608" s="309">
        <v>12562</v>
      </c>
      <c r="K608" s="309">
        <v>6140</v>
      </c>
      <c r="L608" s="309">
        <v>6422</v>
      </c>
      <c r="M608" s="309">
        <v>10097</v>
      </c>
      <c r="N608" s="309">
        <v>5001</v>
      </c>
      <c r="O608" s="309">
        <v>5096</v>
      </c>
      <c r="P608" s="302">
        <v>11195</v>
      </c>
      <c r="Q608" s="302">
        <v>5462</v>
      </c>
      <c r="R608" s="302">
        <v>5733</v>
      </c>
      <c r="S608" s="292">
        <v>16070</v>
      </c>
      <c r="T608" s="292">
        <v>7932</v>
      </c>
      <c r="U608" s="292">
        <v>8138</v>
      </c>
      <c r="V608" s="302">
        <v>19558</v>
      </c>
      <c r="W608" s="302">
        <v>9632</v>
      </c>
      <c r="X608" s="302">
        <v>9926</v>
      </c>
      <c r="Z608" s="302" t="s">
        <v>58</v>
      </c>
    </row>
    <row r="609" spans="1:26" x14ac:dyDescent="0.2">
      <c r="A609" s="299" t="s">
        <v>1451</v>
      </c>
      <c r="B609" s="305" t="s">
        <v>58</v>
      </c>
      <c r="C609" s="309" t="s">
        <v>85</v>
      </c>
      <c r="D609" s="309">
        <v>18924</v>
      </c>
      <c r="E609" s="309">
        <v>9361</v>
      </c>
      <c r="F609" s="309">
        <v>9563</v>
      </c>
      <c r="G609" s="309">
        <v>18370</v>
      </c>
      <c r="H609" s="309">
        <v>8960</v>
      </c>
      <c r="I609" s="309">
        <v>9405</v>
      </c>
      <c r="J609" s="309">
        <v>14095</v>
      </c>
      <c r="K609" s="309">
        <v>6865</v>
      </c>
      <c r="L609" s="309">
        <v>7230</v>
      </c>
      <c r="M609" s="309">
        <v>9837</v>
      </c>
      <c r="N609" s="309">
        <v>4792</v>
      </c>
      <c r="O609" s="309">
        <v>5045</v>
      </c>
      <c r="P609" s="302">
        <v>8667</v>
      </c>
      <c r="Q609" s="302">
        <v>4165</v>
      </c>
      <c r="R609" s="302">
        <v>4502</v>
      </c>
      <c r="S609" s="292">
        <v>11084</v>
      </c>
      <c r="T609" s="292">
        <v>5538</v>
      </c>
      <c r="U609" s="292">
        <v>5546</v>
      </c>
      <c r="V609" s="302">
        <v>17569</v>
      </c>
      <c r="W609" s="302">
        <v>8557</v>
      </c>
      <c r="X609" s="302">
        <v>9012</v>
      </c>
      <c r="Z609" s="302" t="s">
        <v>58</v>
      </c>
    </row>
    <row r="610" spans="1:26" x14ac:dyDescent="0.2">
      <c r="A610" s="299" t="s">
        <v>1452</v>
      </c>
      <c r="B610" s="305" t="s">
        <v>58</v>
      </c>
      <c r="C610" s="309" t="s">
        <v>86</v>
      </c>
      <c r="D610" s="309">
        <v>15452</v>
      </c>
      <c r="E610" s="309">
        <v>6854</v>
      </c>
      <c r="F610" s="309">
        <v>8598</v>
      </c>
      <c r="G610" s="309">
        <v>16480</v>
      </c>
      <c r="H610" s="309">
        <v>7985</v>
      </c>
      <c r="I610" s="309">
        <v>8500</v>
      </c>
      <c r="J610" s="309">
        <v>12074</v>
      </c>
      <c r="K610" s="309">
        <v>5806</v>
      </c>
      <c r="L610" s="309">
        <v>6268</v>
      </c>
      <c r="M610" s="309">
        <v>10239</v>
      </c>
      <c r="N610" s="309">
        <v>5088</v>
      </c>
      <c r="O610" s="309">
        <v>5151</v>
      </c>
      <c r="P610" s="302">
        <v>8324</v>
      </c>
      <c r="Q610" s="302">
        <v>3991</v>
      </c>
      <c r="R610" s="302">
        <v>4333</v>
      </c>
      <c r="S610" s="292">
        <v>9072</v>
      </c>
      <c r="T610" s="292">
        <v>4411</v>
      </c>
      <c r="U610" s="292">
        <v>4661</v>
      </c>
      <c r="V610" s="302">
        <v>13146</v>
      </c>
      <c r="W610" s="302">
        <v>6446</v>
      </c>
      <c r="X610" s="302">
        <v>6700</v>
      </c>
      <c r="Z610" s="302" t="s">
        <v>58</v>
      </c>
    </row>
    <row r="611" spans="1:26" x14ac:dyDescent="0.2">
      <c r="A611" s="299" t="s">
        <v>1453</v>
      </c>
      <c r="B611" s="305" t="s">
        <v>58</v>
      </c>
      <c r="C611" s="309" t="s">
        <v>87</v>
      </c>
      <c r="D611" s="309">
        <v>12168</v>
      </c>
      <c r="E611" s="309">
        <v>4789</v>
      </c>
      <c r="F611" s="309">
        <v>7379</v>
      </c>
      <c r="G611" s="309">
        <v>12585</v>
      </c>
      <c r="H611" s="309">
        <v>5615</v>
      </c>
      <c r="I611" s="309">
        <v>6970</v>
      </c>
      <c r="J611" s="309">
        <v>11571</v>
      </c>
      <c r="K611" s="309">
        <v>5268</v>
      </c>
      <c r="L611" s="309">
        <v>6303</v>
      </c>
      <c r="M611" s="309">
        <v>10194</v>
      </c>
      <c r="N611" s="309">
        <v>4772</v>
      </c>
      <c r="O611" s="309">
        <v>5422</v>
      </c>
      <c r="P611" s="302">
        <v>7257</v>
      </c>
      <c r="Q611" s="302">
        <v>3476</v>
      </c>
      <c r="R611" s="302">
        <v>3781</v>
      </c>
      <c r="S611" s="292">
        <v>6547</v>
      </c>
      <c r="T611" s="292">
        <v>3105</v>
      </c>
      <c r="U611" s="292">
        <v>3442</v>
      </c>
      <c r="V611" s="302">
        <v>8399</v>
      </c>
      <c r="W611" s="302">
        <v>3983</v>
      </c>
      <c r="X611" s="302">
        <v>4419</v>
      </c>
      <c r="Z611" s="302" t="s">
        <v>58</v>
      </c>
    </row>
    <row r="612" spans="1:26" x14ac:dyDescent="0.2">
      <c r="A612" s="299" t="s">
        <v>1454</v>
      </c>
      <c r="B612" s="305" t="s">
        <v>58</v>
      </c>
      <c r="C612" s="309" t="s">
        <v>88</v>
      </c>
      <c r="D612" s="309">
        <v>10052</v>
      </c>
      <c r="E612" s="309">
        <v>3508</v>
      </c>
      <c r="F612" s="309">
        <v>6544</v>
      </c>
      <c r="G612" s="309">
        <v>9220</v>
      </c>
      <c r="H612" s="309">
        <v>3405</v>
      </c>
      <c r="I612" s="309">
        <v>5815</v>
      </c>
      <c r="J612" s="309">
        <v>9230</v>
      </c>
      <c r="K612" s="309">
        <v>3936</v>
      </c>
      <c r="L612" s="309">
        <v>5294</v>
      </c>
      <c r="M612" s="309">
        <v>7641</v>
      </c>
      <c r="N612" s="309">
        <v>3293</v>
      </c>
      <c r="O612" s="309">
        <v>4348</v>
      </c>
      <c r="P612" s="302">
        <v>6378</v>
      </c>
      <c r="Q612" s="302">
        <v>2948</v>
      </c>
      <c r="R612" s="302">
        <v>3430</v>
      </c>
      <c r="S612" s="292">
        <v>5432</v>
      </c>
      <c r="T612" s="292">
        <v>2519</v>
      </c>
      <c r="U612" s="292">
        <v>2913</v>
      </c>
      <c r="V612" s="302">
        <v>6670</v>
      </c>
      <c r="W612" s="302">
        <v>3118</v>
      </c>
      <c r="X612" s="302">
        <v>3552</v>
      </c>
      <c r="Z612" s="302" t="s">
        <v>58</v>
      </c>
    </row>
    <row r="613" spans="1:26" x14ac:dyDescent="0.2">
      <c r="A613" s="299" t="s">
        <v>1455</v>
      </c>
      <c r="B613" s="305" t="s">
        <v>58</v>
      </c>
      <c r="C613" s="309" t="s">
        <v>89</v>
      </c>
      <c r="D613" s="309">
        <v>7555</v>
      </c>
      <c r="E613" s="309">
        <v>2470</v>
      </c>
      <c r="F613" s="309">
        <v>5085</v>
      </c>
      <c r="G613" s="309">
        <v>6115</v>
      </c>
      <c r="H613" s="309">
        <v>1870</v>
      </c>
      <c r="I613" s="309">
        <v>4245</v>
      </c>
      <c r="J613" s="309">
        <v>6300</v>
      </c>
      <c r="K613" s="309">
        <v>2270</v>
      </c>
      <c r="L613" s="309">
        <v>4030</v>
      </c>
      <c r="M613" s="309">
        <v>6606</v>
      </c>
      <c r="N613" s="309">
        <v>2561</v>
      </c>
      <c r="O613" s="309">
        <v>4045</v>
      </c>
      <c r="P613" s="302">
        <v>5560</v>
      </c>
      <c r="Q613" s="302">
        <v>2308</v>
      </c>
      <c r="R613" s="302">
        <v>3252</v>
      </c>
      <c r="S613" s="292">
        <v>4271</v>
      </c>
      <c r="T613" s="292">
        <v>1875</v>
      </c>
      <c r="U613" s="292">
        <v>2396</v>
      </c>
      <c r="V613" s="302">
        <v>4350</v>
      </c>
      <c r="W613" s="302">
        <v>1920</v>
      </c>
      <c r="X613" s="302">
        <v>2431</v>
      </c>
      <c r="Z613" s="302" t="s">
        <v>58</v>
      </c>
    </row>
    <row r="614" spans="1:26" x14ac:dyDescent="0.2">
      <c r="A614" s="299" t="s">
        <v>1456</v>
      </c>
      <c r="B614" s="305" t="s">
        <v>58</v>
      </c>
      <c r="C614" s="309" t="s">
        <v>90</v>
      </c>
      <c r="D614" s="309">
        <v>4017</v>
      </c>
      <c r="E614" s="309">
        <v>1216</v>
      </c>
      <c r="F614" s="309">
        <v>2801</v>
      </c>
      <c r="G614" s="309">
        <v>4085</v>
      </c>
      <c r="H614" s="309">
        <v>1075</v>
      </c>
      <c r="I614" s="309">
        <v>3010</v>
      </c>
      <c r="J614" s="309">
        <v>3601</v>
      </c>
      <c r="K614" s="309">
        <v>922</v>
      </c>
      <c r="L614" s="309">
        <v>2679</v>
      </c>
      <c r="M614" s="309">
        <v>4010</v>
      </c>
      <c r="N614" s="309">
        <v>1322</v>
      </c>
      <c r="O614" s="309">
        <v>2688</v>
      </c>
      <c r="P614" s="302">
        <v>3382</v>
      </c>
      <c r="Q614" s="302">
        <v>1206</v>
      </c>
      <c r="R614" s="302">
        <v>2176</v>
      </c>
      <c r="S614" s="292">
        <v>3195</v>
      </c>
      <c r="T614" s="292">
        <v>1280</v>
      </c>
      <c r="U614" s="292">
        <v>1915</v>
      </c>
      <c r="V614" s="302">
        <v>3274</v>
      </c>
      <c r="W614" s="302">
        <v>1347</v>
      </c>
      <c r="X614" s="302">
        <v>1927</v>
      </c>
      <c r="Z614" s="302" t="s">
        <v>58</v>
      </c>
    </row>
    <row r="615" spans="1:26" x14ac:dyDescent="0.2">
      <c r="A615" s="299" t="s">
        <v>1457</v>
      </c>
      <c r="B615" s="305" t="s">
        <v>58</v>
      </c>
      <c r="C615" s="309" t="s">
        <v>91</v>
      </c>
      <c r="D615" s="309">
        <v>1932</v>
      </c>
      <c r="E615" s="309">
        <v>537</v>
      </c>
      <c r="F615" s="309">
        <v>1395</v>
      </c>
      <c r="G615" s="309">
        <v>2420</v>
      </c>
      <c r="H615" s="309">
        <v>505</v>
      </c>
      <c r="I615" s="309">
        <v>1915</v>
      </c>
      <c r="J615" s="309">
        <v>2343</v>
      </c>
      <c r="K615" s="309">
        <v>452</v>
      </c>
      <c r="L615" s="309">
        <v>1891</v>
      </c>
      <c r="M615" s="309">
        <v>2488</v>
      </c>
      <c r="N615" s="309">
        <v>564</v>
      </c>
      <c r="O615" s="309">
        <v>1924</v>
      </c>
      <c r="P615" s="302">
        <v>2781</v>
      </c>
      <c r="Q615" s="302">
        <v>773</v>
      </c>
      <c r="R615" s="302">
        <v>2008</v>
      </c>
      <c r="S615" s="292">
        <v>2884</v>
      </c>
      <c r="T615" s="302">
        <v>928</v>
      </c>
      <c r="U615" s="302">
        <v>1956</v>
      </c>
      <c r="V615" s="302">
        <v>2989</v>
      </c>
      <c r="W615" s="302">
        <v>987</v>
      </c>
      <c r="X615" s="302">
        <v>2002</v>
      </c>
      <c r="Z615" s="302" t="s">
        <v>58</v>
      </c>
    </row>
    <row r="616" spans="1:26" x14ac:dyDescent="0.2">
      <c r="A616" s="299" t="s">
        <v>1458</v>
      </c>
      <c r="B616" s="305" t="s">
        <v>58</v>
      </c>
      <c r="C616" s="309" t="s">
        <v>92</v>
      </c>
      <c r="D616" s="309">
        <v>157250</v>
      </c>
      <c r="E616" s="309">
        <v>73435</v>
      </c>
      <c r="F616" s="309">
        <v>83815</v>
      </c>
      <c r="G616" s="309">
        <v>136515</v>
      </c>
      <c r="H616" s="309">
        <v>63215</v>
      </c>
      <c r="I616" s="309">
        <v>73300</v>
      </c>
      <c r="J616" s="309">
        <v>119904</v>
      </c>
      <c r="K616" s="309">
        <v>55837</v>
      </c>
      <c r="L616" s="309">
        <v>64067</v>
      </c>
      <c r="M616" s="309">
        <v>144228</v>
      </c>
      <c r="N616" s="309">
        <v>67561</v>
      </c>
      <c r="O616" s="309">
        <v>76667</v>
      </c>
      <c r="P616" s="302">
        <v>174551</v>
      </c>
      <c r="Q616" s="302">
        <v>84821</v>
      </c>
      <c r="R616" s="302">
        <v>89730</v>
      </c>
      <c r="S616" s="292" t="s">
        <v>604</v>
      </c>
      <c r="T616" s="292" t="s">
        <v>604</v>
      </c>
      <c r="U616" s="292" t="s">
        <v>604</v>
      </c>
      <c r="V616" s="292" t="s">
        <v>604</v>
      </c>
      <c r="W616" s="292" t="s">
        <v>604</v>
      </c>
      <c r="X616" s="292" t="s">
        <v>604</v>
      </c>
      <c r="Z616" s="302" t="s">
        <v>58</v>
      </c>
    </row>
    <row r="617" spans="1:26" x14ac:dyDescent="0.2">
      <c r="A617" s="299" t="s">
        <v>1459</v>
      </c>
      <c r="B617" s="305" t="s">
        <v>58</v>
      </c>
      <c r="C617" s="312" t="s">
        <v>93</v>
      </c>
      <c r="D617" s="312">
        <v>83025</v>
      </c>
      <c r="E617" s="312">
        <v>35445</v>
      </c>
      <c r="F617" s="312">
        <v>47580</v>
      </c>
      <c r="G617" s="312">
        <v>73930</v>
      </c>
      <c r="H617" s="312">
        <v>31265</v>
      </c>
      <c r="I617" s="312">
        <v>42670</v>
      </c>
      <c r="J617" s="312">
        <v>78685</v>
      </c>
      <c r="K617" s="312">
        <v>34725</v>
      </c>
      <c r="L617" s="312">
        <v>43960</v>
      </c>
      <c r="M617" s="312">
        <v>99751</v>
      </c>
      <c r="N617" s="312">
        <v>44828</v>
      </c>
      <c r="O617" s="312">
        <v>54923</v>
      </c>
      <c r="P617" s="302">
        <v>124896</v>
      </c>
      <c r="Q617" s="302">
        <v>59713</v>
      </c>
      <c r="R617" s="302">
        <v>65183</v>
      </c>
      <c r="S617" s="292">
        <v>155665</v>
      </c>
      <c r="T617" s="292">
        <v>75583</v>
      </c>
      <c r="U617" s="292">
        <v>80082</v>
      </c>
      <c r="V617" s="302">
        <v>179892</v>
      </c>
      <c r="W617" s="302">
        <v>84298</v>
      </c>
      <c r="X617" s="302">
        <v>95594</v>
      </c>
      <c r="Z617" s="302" t="s">
        <v>58</v>
      </c>
    </row>
    <row r="618" spans="1:26" x14ac:dyDescent="0.2">
      <c r="A618" s="299" t="s">
        <v>1460</v>
      </c>
      <c r="B618" s="305" t="s">
        <v>58</v>
      </c>
      <c r="C618" s="169" t="s">
        <v>94</v>
      </c>
      <c r="D618" s="309">
        <v>156163</v>
      </c>
      <c r="E618" s="309">
        <v>77929</v>
      </c>
      <c r="F618" s="309">
        <v>78234</v>
      </c>
      <c r="G618" s="309">
        <v>125625</v>
      </c>
      <c r="H618" s="309">
        <v>62305</v>
      </c>
      <c r="I618" s="309">
        <v>63320</v>
      </c>
      <c r="J618" s="309">
        <v>89831</v>
      </c>
      <c r="K618" s="309">
        <v>44488</v>
      </c>
      <c r="L618" s="309">
        <v>45343</v>
      </c>
      <c r="M618" s="309">
        <v>74313</v>
      </c>
      <c r="N618" s="309">
        <v>36411</v>
      </c>
      <c r="O618" s="309">
        <v>37902</v>
      </c>
      <c r="P618" s="302">
        <v>70317</v>
      </c>
      <c r="Q618" s="302">
        <v>34995</v>
      </c>
      <c r="R618" s="302">
        <v>35322</v>
      </c>
      <c r="S618" s="292">
        <v>79236</v>
      </c>
      <c r="T618" s="292">
        <v>39932</v>
      </c>
      <c r="U618" s="292">
        <v>39304</v>
      </c>
      <c r="V618" s="302">
        <v>76241</v>
      </c>
      <c r="W618" s="302">
        <v>38472</v>
      </c>
      <c r="X618" s="302">
        <v>37769</v>
      </c>
      <c r="Z618" s="302" t="s">
        <v>58</v>
      </c>
    </row>
    <row r="619" spans="1:26" x14ac:dyDescent="0.2">
      <c r="A619" s="299" t="s">
        <v>1461</v>
      </c>
      <c r="B619" s="305" t="s">
        <v>59</v>
      </c>
      <c r="C619" s="309" t="s">
        <v>73</v>
      </c>
      <c r="D619" s="309">
        <v>169095</v>
      </c>
      <c r="E619" s="309">
        <v>78868</v>
      </c>
      <c r="F619" s="309">
        <v>90227</v>
      </c>
      <c r="G619" s="309">
        <v>169495</v>
      </c>
      <c r="H619" s="309">
        <v>79855</v>
      </c>
      <c r="I619" s="309">
        <v>89635</v>
      </c>
      <c r="J619" s="309">
        <v>167547</v>
      </c>
      <c r="K619" s="309">
        <v>79844</v>
      </c>
      <c r="L619" s="309">
        <v>87703</v>
      </c>
      <c r="M619" s="309">
        <v>168880</v>
      </c>
      <c r="N619" s="309">
        <v>80701</v>
      </c>
      <c r="O619" s="309">
        <v>88179</v>
      </c>
      <c r="P619" s="302">
        <v>179767</v>
      </c>
      <c r="Q619" s="302">
        <v>86879</v>
      </c>
      <c r="R619" s="302">
        <v>92888</v>
      </c>
      <c r="S619" s="292">
        <v>190146</v>
      </c>
      <c r="T619" s="292">
        <v>92443</v>
      </c>
      <c r="U619" s="292">
        <v>97703</v>
      </c>
      <c r="V619" s="302">
        <v>209639</v>
      </c>
      <c r="W619" s="302">
        <v>101481</v>
      </c>
      <c r="X619" s="302">
        <v>108156</v>
      </c>
      <c r="Z619" s="302" t="s">
        <v>59</v>
      </c>
    </row>
    <row r="620" spans="1:26" x14ac:dyDescent="0.2">
      <c r="A620" s="299" t="s">
        <v>1462</v>
      </c>
      <c r="B620" s="305" t="s">
        <v>59</v>
      </c>
      <c r="C620" s="309" t="s">
        <v>74</v>
      </c>
      <c r="D620" s="309">
        <v>10645</v>
      </c>
      <c r="E620" s="309">
        <v>5466</v>
      </c>
      <c r="F620" s="309">
        <v>5179</v>
      </c>
      <c r="G620" s="309">
        <v>12355</v>
      </c>
      <c r="H620" s="309">
        <v>6325</v>
      </c>
      <c r="I620" s="309">
        <v>6030</v>
      </c>
      <c r="J620" s="309">
        <v>9475</v>
      </c>
      <c r="K620" s="309">
        <v>4933</v>
      </c>
      <c r="L620" s="309">
        <v>4542</v>
      </c>
      <c r="M620" s="309">
        <v>11402</v>
      </c>
      <c r="N620" s="309">
        <v>5819</v>
      </c>
      <c r="O620" s="309">
        <v>5583</v>
      </c>
      <c r="P620" s="302">
        <v>11671</v>
      </c>
      <c r="Q620" s="302">
        <v>5956</v>
      </c>
      <c r="R620" s="302">
        <v>5715</v>
      </c>
      <c r="S620" s="292">
        <v>12750</v>
      </c>
      <c r="T620" s="292">
        <v>6510</v>
      </c>
      <c r="U620" s="292">
        <v>6240</v>
      </c>
      <c r="V620" s="302">
        <v>12796</v>
      </c>
      <c r="W620" s="302">
        <v>6548</v>
      </c>
      <c r="X620" s="302">
        <v>6245</v>
      </c>
      <c r="Z620" s="302" t="s">
        <v>59</v>
      </c>
    </row>
    <row r="621" spans="1:26" x14ac:dyDescent="0.2">
      <c r="A621" s="299" t="s">
        <v>1463</v>
      </c>
      <c r="B621" s="305" t="s">
        <v>59</v>
      </c>
      <c r="C621" s="310" t="s">
        <v>75</v>
      </c>
      <c r="D621" s="309">
        <v>10070</v>
      </c>
      <c r="E621" s="309">
        <v>5119</v>
      </c>
      <c r="F621" s="309">
        <v>4951</v>
      </c>
      <c r="G621" s="309">
        <v>12855</v>
      </c>
      <c r="H621" s="309">
        <v>6620</v>
      </c>
      <c r="I621" s="309">
        <v>6230</v>
      </c>
      <c r="J621" s="309">
        <v>9916</v>
      </c>
      <c r="K621" s="309">
        <v>5081</v>
      </c>
      <c r="L621" s="309">
        <v>4835</v>
      </c>
      <c r="M621" s="309">
        <v>9978</v>
      </c>
      <c r="N621" s="309">
        <v>5127</v>
      </c>
      <c r="O621" s="309">
        <v>4851</v>
      </c>
      <c r="P621" s="302">
        <v>12091</v>
      </c>
      <c r="Q621" s="302">
        <v>6385</v>
      </c>
      <c r="R621" s="302">
        <v>5706</v>
      </c>
      <c r="S621" s="292">
        <v>11095</v>
      </c>
      <c r="T621" s="292">
        <v>5642</v>
      </c>
      <c r="U621" s="292">
        <v>5453</v>
      </c>
      <c r="V621" s="302">
        <v>14250</v>
      </c>
      <c r="W621" s="302">
        <v>7428</v>
      </c>
      <c r="X621" s="302">
        <v>6822</v>
      </c>
      <c r="Z621" s="302" t="s">
        <v>59</v>
      </c>
    </row>
    <row r="622" spans="1:26" x14ac:dyDescent="0.2">
      <c r="A622" s="299" t="s">
        <v>1464</v>
      </c>
      <c r="B622" s="305" t="s">
        <v>59</v>
      </c>
      <c r="C622" s="310" t="s">
        <v>76</v>
      </c>
      <c r="D622" s="309">
        <v>13050</v>
      </c>
      <c r="E622" s="309">
        <v>6638</v>
      </c>
      <c r="F622" s="309">
        <v>6412</v>
      </c>
      <c r="G622" s="309">
        <v>11165</v>
      </c>
      <c r="H622" s="309">
        <v>5640</v>
      </c>
      <c r="I622" s="309">
        <v>5525</v>
      </c>
      <c r="J622" s="309">
        <v>12029</v>
      </c>
      <c r="K622" s="309">
        <v>6194</v>
      </c>
      <c r="L622" s="309">
        <v>5835</v>
      </c>
      <c r="M622" s="309">
        <v>9400</v>
      </c>
      <c r="N622" s="309">
        <v>4838</v>
      </c>
      <c r="O622" s="309">
        <v>4562</v>
      </c>
      <c r="P622" s="302">
        <v>11714</v>
      </c>
      <c r="Q622" s="302">
        <v>5978</v>
      </c>
      <c r="R622" s="302">
        <v>5736</v>
      </c>
      <c r="S622" s="292">
        <v>11673</v>
      </c>
      <c r="T622" s="292">
        <v>5982</v>
      </c>
      <c r="U622" s="292">
        <v>5691</v>
      </c>
      <c r="V622" s="302">
        <v>14369</v>
      </c>
      <c r="W622" s="302">
        <v>7421</v>
      </c>
      <c r="X622" s="302">
        <v>6948</v>
      </c>
      <c r="Z622" s="302" t="s">
        <v>59</v>
      </c>
    </row>
    <row r="623" spans="1:26" x14ac:dyDescent="0.2">
      <c r="A623" s="299" t="s">
        <v>1465</v>
      </c>
      <c r="B623" s="305" t="s">
        <v>59</v>
      </c>
      <c r="C623" s="309" t="s">
        <v>77</v>
      </c>
      <c r="D623" s="309">
        <v>11640</v>
      </c>
      <c r="E623" s="309">
        <v>5703</v>
      </c>
      <c r="F623" s="309">
        <v>5937</v>
      </c>
      <c r="G623" s="309">
        <v>10125</v>
      </c>
      <c r="H623" s="309">
        <v>5060</v>
      </c>
      <c r="I623" s="309">
        <v>5065</v>
      </c>
      <c r="J623" s="309">
        <v>12822</v>
      </c>
      <c r="K623" s="309">
        <v>6496</v>
      </c>
      <c r="L623" s="309">
        <v>6326</v>
      </c>
      <c r="M623" s="309">
        <v>9848</v>
      </c>
      <c r="N623" s="309">
        <v>5033</v>
      </c>
      <c r="O623" s="309">
        <v>4815</v>
      </c>
      <c r="P623" s="302">
        <v>10276</v>
      </c>
      <c r="Q623" s="302">
        <v>5372</v>
      </c>
      <c r="R623" s="302">
        <v>4904</v>
      </c>
      <c r="S623" s="292">
        <v>11487</v>
      </c>
      <c r="T623" s="292">
        <v>5973</v>
      </c>
      <c r="U623" s="292">
        <v>5514</v>
      </c>
      <c r="V623" s="302">
        <v>11341</v>
      </c>
      <c r="W623" s="302">
        <v>5886</v>
      </c>
      <c r="X623" s="302">
        <v>5455</v>
      </c>
      <c r="Z623" s="302" t="s">
        <v>59</v>
      </c>
    </row>
    <row r="624" spans="1:26" x14ac:dyDescent="0.2">
      <c r="A624" s="299" t="s">
        <v>1466</v>
      </c>
      <c r="B624" s="305" t="s">
        <v>59</v>
      </c>
      <c r="C624" s="309" t="s">
        <v>78</v>
      </c>
      <c r="D624" s="309">
        <v>9610</v>
      </c>
      <c r="E624" s="309">
        <v>4459</v>
      </c>
      <c r="F624" s="309">
        <v>5151</v>
      </c>
      <c r="G624" s="309">
        <v>12535</v>
      </c>
      <c r="H624" s="309">
        <v>6050</v>
      </c>
      <c r="I624" s="309">
        <v>6485</v>
      </c>
      <c r="J624" s="309">
        <v>11701</v>
      </c>
      <c r="K624" s="309">
        <v>5756</v>
      </c>
      <c r="L624" s="309">
        <v>5945</v>
      </c>
      <c r="M624" s="309">
        <v>12761</v>
      </c>
      <c r="N624" s="309">
        <v>6099</v>
      </c>
      <c r="O624" s="309">
        <v>6662</v>
      </c>
      <c r="P624" s="302">
        <v>9920</v>
      </c>
      <c r="Q624" s="302">
        <v>4878</v>
      </c>
      <c r="R624" s="302">
        <v>5042</v>
      </c>
      <c r="S624" s="292">
        <v>10657</v>
      </c>
      <c r="T624" s="292">
        <v>5117</v>
      </c>
      <c r="U624" s="292">
        <v>5540</v>
      </c>
      <c r="V624" s="302">
        <v>9943</v>
      </c>
      <c r="W624" s="302">
        <v>4965</v>
      </c>
      <c r="X624" s="302">
        <v>4978</v>
      </c>
      <c r="Z624" s="302" t="s">
        <v>59</v>
      </c>
    </row>
    <row r="625" spans="1:26" x14ac:dyDescent="0.2">
      <c r="A625" s="299" t="s">
        <v>1467</v>
      </c>
      <c r="B625" s="305" t="s">
        <v>59</v>
      </c>
      <c r="C625" s="309" t="s">
        <v>79</v>
      </c>
      <c r="D625" s="309">
        <v>9615</v>
      </c>
      <c r="E625" s="309">
        <v>4760</v>
      </c>
      <c r="F625" s="309">
        <v>4855</v>
      </c>
      <c r="G625" s="309">
        <v>11130</v>
      </c>
      <c r="H625" s="309">
        <v>5535</v>
      </c>
      <c r="I625" s="309">
        <v>5595</v>
      </c>
      <c r="J625" s="309">
        <v>11952</v>
      </c>
      <c r="K625" s="309">
        <v>5979</v>
      </c>
      <c r="L625" s="309">
        <v>5973</v>
      </c>
      <c r="M625" s="309">
        <v>15816</v>
      </c>
      <c r="N625" s="309">
        <v>7813</v>
      </c>
      <c r="O625" s="309">
        <v>8003</v>
      </c>
      <c r="P625" s="302">
        <v>13805</v>
      </c>
      <c r="Q625" s="302">
        <v>6592</v>
      </c>
      <c r="R625" s="302">
        <v>7213</v>
      </c>
      <c r="S625" s="292">
        <v>13185</v>
      </c>
      <c r="T625" s="292">
        <v>6227</v>
      </c>
      <c r="U625" s="292">
        <v>6958</v>
      </c>
      <c r="V625" s="302">
        <v>12473</v>
      </c>
      <c r="W625" s="302">
        <v>6005</v>
      </c>
      <c r="X625" s="302">
        <v>6468</v>
      </c>
      <c r="Z625" s="302" t="s">
        <v>59</v>
      </c>
    </row>
    <row r="626" spans="1:26" x14ac:dyDescent="0.2">
      <c r="A626" s="299" t="s">
        <v>1468</v>
      </c>
      <c r="B626" s="305" t="s">
        <v>59</v>
      </c>
      <c r="C626" s="309" t="s">
        <v>80</v>
      </c>
      <c r="D626" s="309">
        <v>10123</v>
      </c>
      <c r="E626" s="309">
        <v>4848</v>
      </c>
      <c r="F626" s="309">
        <v>5275</v>
      </c>
      <c r="G626" s="309">
        <v>9785</v>
      </c>
      <c r="H626" s="309">
        <v>4855</v>
      </c>
      <c r="I626" s="309">
        <v>4930</v>
      </c>
      <c r="J626" s="309">
        <v>13705</v>
      </c>
      <c r="K626" s="309">
        <v>6840</v>
      </c>
      <c r="L626" s="309">
        <v>6865</v>
      </c>
      <c r="M626" s="309">
        <v>13068</v>
      </c>
      <c r="N626" s="309">
        <v>6522</v>
      </c>
      <c r="O626" s="309">
        <v>6546</v>
      </c>
      <c r="P626" s="302">
        <v>15426</v>
      </c>
      <c r="Q626" s="302">
        <v>7529</v>
      </c>
      <c r="R626" s="302">
        <v>7897</v>
      </c>
      <c r="S626" s="292">
        <v>14303</v>
      </c>
      <c r="T626" s="292">
        <v>7012</v>
      </c>
      <c r="U626" s="292">
        <v>7291</v>
      </c>
      <c r="V626" s="302">
        <v>14727</v>
      </c>
      <c r="W626" s="302">
        <v>6708</v>
      </c>
      <c r="X626" s="302">
        <v>8019</v>
      </c>
      <c r="Z626" s="302" t="s">
        <v>59</v>
      </c>
    </row>
    <row r="627" spans="1:26" x14ac:dyDescent="0.2">
      <c r="A627" s="299" t="s">
        <v>1469</v>
      </c>
      <c r="B627" s="305" t="s">
        <v>59</v>
      </c>
      <c r="C627" s="309" t="s">
        <v>81</v>
      </c>
      <c r="D627" s="309">
        <v>11380</v>
      </c>
      <c r="E627" s="309">
        <v>5388</v>
      </c>
      <c r="F627" s="309">
        <v>5992</v>
      </c>
      <c r="G627" s="309">
        <v>9835</v>
      </c>
      <c r="H627" s="309">
        <v>4795</v>
      </c>
      <c r="I627" s="309">
        <v>5040</v>
      </c>
      <c r="J627" s="309">
        <v>10712</v>
      </c>
      <c r="K627" s="309">
        <v>5333</v>
      </c>
      <c r="L627" s="309">
        <v>5379</v>
      </c>
      <c r="M627" s="309">
        <v>11153</v>
      </c>
      <c r="N627" s="309">
        <v>5533</v>
      </c>
      <c r="O627" s="309">
        <v>5620</v>
      </c>
      <c r="P627" s="302">
        <v>15888</v>
      </c>
      <c r="Q627" s="302">
        <v>7803</v>
      </c>
      <c r="R627" s="302">
        <v>8085</v>
      </c>
      <c r="S627" s="292">
        <v>14737</v>
      </c>
      <c r="T627" s="292">
        <v>7240</v>
      </c>
      <c r="U627" s="292">
        <v>7497</v>
      </c>
      <c r="V627" s="302">
        <v>16649</v>
      </c>
      <c r="W627" s="302">
        <v>7648</v>
      </c>
      <c r="X627" s="302">
        <v>9001</v>
      </c>
      <c r="Z627" s="302" t="s">
        <v>59</v>
      </c>
    </row>
    <row r="628" spans="1:26" x14ac:dyDescent="0.2">
      <c r="A628" s="299" t="s">
        <v>1470</v>
      </c>
      <c r="B628" s="305" t="s">
        <v>59</v>
      </c>
      <c r="C628" s="309" t="s">
        <v>82</v>
      </c>
      <c r="D628" s="309">
        <v>10641</v>
      </c>
      <c r="E628" s="309">
        <v>4982</v>
      </c>
      <c r="F628" s="309">
        <v>5659</v>
      </c>
      <c r="G628" s="309">
        <v>10480</v>
      </c>
      <c r="H628" s="309">
        <v>5010</v>
      </c>
      <c r="I628" s="309">
        <v>5470</v>
      </c>
      <c r="J628" s="309">
        <v>9692</v>
      </c>
      <c r="K628" s="309">
        <v>4728</v>
      </c>
      <c r="L628" s="309">
        <v>4964</v>
      </c>
      <c r="M628" s="309">
        <v>12733</v>
      </c>
      <c r="N628" s="309">
        <v>6204</v>
      </c>
      <c r="O628" s="309">
        <v>6529</v>
      </c>
      <c r="P628" s="302">
        <v>13175</v>
      </c>
      <c r="Q628" s="302">
        <v>6485</v>
      </c>
      <c r="R628" s="302">
        <v>6690</v>
      </c>
      <c r="S628" s="292">
        <v>15413</v>
      </c>
      <c r="T628" s="292">
        <v>7510</v>
      </c>
      <c r="U628" s="292">
        <v>7903</v>
      </c>
      <c r="V628" s="302">
        <v>17126</v>
      </c>
      <c r="W628" s="302">
        <v>8321</v>
      </c>
      <c r="X628" s="302">
        <v>8805</v>
      </c>
      <c r="Z628" s="302" t="s">
        <v>59</v>
      </c>
    </row>
    <row r="629" spans="1:26" x14ac:dyDescent="0.2">
      <c r="A629" s="299" t="s">
        <v>1471</v>
      </c>
      <c r="B629" s="305" t="s">
        <v>59</v>
      </c>
      <c r="C629" s="309" t="s">
        <v>83</v>
      </c>
      <c r="D629" s="309">
        <v>12682</v>
      </c>
      <c r="E629" s="309">
        <v>5875</v>
      </c>
      <c r="F629" s="309">
        <v>6807</v>
      </c>
      <c r="G629" s="309">
        <v>11250</v>
      </c>
      <c r="H629" s="309">
        <v>5325</v>
      </c>
      <c r="I629" s="309">
        <v>5925</v>
      </c>
      <c r="J629" s="309">
        <v>9539</v>
      </c>
      <c r="K629" s="309">
        <v>4690</v>
      </c>
      <c r="L629" s="309">
        <v>4849</v>
      </c>
      <c r="M629" s="309">
        <v>10252</v>
      </c>
      <c r="N629" s="309">
        <v>5104</v>
      </c>
      <c r="O629" s="309">
        <v>5148</v>
      </c>
      <c r="P629" s="302">
        <v>11186</v>
      </c>
      <c r="Q629" s="302">
        <v>5558</v>
      </c>
      <c r="R629" s="302">
        <v>5628</v>
      </c>
      <c r="S629" s="292">
        <v>14928</v>
      </c>
      <c r="T629" s="292">
        <v>7316</v>
      </c>
      <c r="U629" s="292">
        <v>7612</v>
      </c>
      <c r="V629" s="302">
        <v>15263</v>
      </c>
      <c r="W629" s="302">
        <v>7607</v>
      </c>
      <c r="X629" s="302">
        <v>7656</v>
      </c>
      <c r="Z629" s="302" t="s">
        <v>59</v>
      </c>
    </row>
    <row r="630" spans="1:26" x14ac:dyDescent="0.2">
      <c r="A630" s="299" t="s">
        <v>1472</v>
      </c>
      <c r="B630" s="305" t="s">
        <v>59</v>
      </c>
      <c r="C630" s="309" t="s">
        <v>84</v>
      </c>
      <c r="D630" s="309">
        <v>14087</v>
      </c>
      <c r="E630" s="309">
        <v>6550</v>
      </c>
      <c r="F630" s="309">
        <v>7537</v>
      </c>
      <c r="G630" s="309">
        <v>10310</v>
      </c>
      <c r="H630" s="309">
        <v>4890</v>
      </c>
      <c r="I630" s="309">
        <v>5420</v>
      </c>
      <c r="J630" s="309">
        <v>9979</v>
      </c>
      <c r="K630" s="309">
        <v>4755</v>
      </c>
      <c r="L630" s="309">
        <v>5224</v>
      </c>
      <c r="M630" s="309">
        <v>8959</v>
      </c>
      <c r="N630" s="309">
        <v>4418</v>
      </c>
      <c r="O630" s="309">
        <v>4541</v>
      </c>
      <c r="P630" s="302">
        <v>11764</v>
      </c>
      <c r="Q630" s="302">
        <v>5698</v>
      </c>
      <c r="R630" s="302">
        <v>6066</v>
      </c>
      <c r="S630" s="292">
        <v>12274</v>
      </c>
      <c r="T630" s="292">
        <v>6196</v>
      </c>
      <c r="U630" s="292">
        <v>6078</v>
      </c>
      <c r="V630" s="302">
        <v>14718</v>
      </c>
      <c r="W630" s="302">
        <v>7161</v>
      </c>
      <c r="X630" s="302">
        <v>7557</v>
      </c>
      <c r="Z630" s="302" t="s">
        <v>59</v>
      </c>
    </row>
    <row r="631" spans="1:26" x14ac:dyDescent="0.2">
      <c r="A631" s="299" t="s">
        <v>1473</v>
      </c>
      <c r="B631" s="305" t="s">
        <v>59</v>
      </c>
      <c r="C631" s="309" t="s">
        <v>85</v>
      </c>
      <c r="D631" s="309">
        <v>13695</v>
      </c>
      <c r="E631" s="309">
        <v>6492</v>
      </c>
      <c r="F631" s="309">
        <v>7203</v>
      </c>
      <c r="G631" s="309">
        <v>11250</v>
      </c>
      <c r="H631" s="309">
        <v>5280</v>
      </c>
      <c r="I631" s="309">
        <v>5975</v>
      </c>
      <c r="J631" s="309">
        <v>10031</v>
      </c>
      <c r="K631" s="309">
        <v>4777</v>
      </c>
      <c r="L631" s="309">
        <v>5254</v>
      </c>
      <c r="M631" s="309">
        <v>8414</v>
      </c>
      <c r="N631" s="309">
        <v>4157</v>
      </c>
      <c r="O631" s="309">
        <v>4257</v>
      </c>
      <c r="P631" s="302">
        <v>9183</v>
      </c>
      <c r="Q631" s="302">
        <v>4536</v>
      </c>
      <c r="R631" s="302">
        <v>4647</v>
      </c>
      <c r="S631" s="292">
        <v>10045</v>
      </c>
      <c r="T631" s="292">
        <v>5005</v>
      </c>
      <c r="U631" s="292">
        <v>5040</v>
      </c>
      <c r="V631" s="302">
        <v>13594</v>
      </c>
      <c r="W631" s="302">
        <v>6584</v>
      </c>
      <c r="X631" s="302">
        <v>7010</v>
      </c>
      <c r="Z631" s="302" t="s">
        <v>59</v>
      </c>
    </row>
    <row r="632" spans="1:26" x14ac:dyDescent="0.2">
      <c r="A632" s="299" t="s">
        <v>1474</v>
      </c>
      <c r="B632" s="305" t="s">
        <v>59</v>
      </c>
      <c r="C632" s="309" t="s">
        <v>86</v>
      </c>
      <c r="D632" s="309">
        <v>10767</v>
      </c>
      <c r="E632" s="309">
        <v>4832</v>
      </c>
      <c r="F632" s="309">
        <v>5935</v>
      </c>
      <c r="G632" s="309">
        <v>11205</v>
      </c>
      <c r="H632" s="309">
        <v>5180</v>
      </c>
      <c r="I632" s="309">
        <v>6025</v>
      </c>
      <c r="J632" s="309">
        <v>8606</v>
      </c>
      <c r="K632" s="309">
        <v>4044</v>
      </c>
      <c r="L632" s="309">
        <v>4562</v>
      </c>
      <c r="M632" s="309">
        <v>8156</v>
      </c>
      <c r="N632" s="309">
        <v>3896</v>
      </c>
      <c r="O632" s="309">
        <v>4260</v>
      </c>
      <c r="P632" s="302">
        <v>7531</v>
      </c>
      <c r="Q632" s="302">
        <v>3637</v>
      </c>
      <c r="R632" s="302">
        <v>3894</v>
      </c>
      <c r="S632" s="292">
        <v>10366</v>
      </c>
      <c r="T632" s="292">
        <v>4987</v>
      </c>
      <c r="U632" s="292">
        <v>5379</v>
      </c>
      <c r="V632" s="302">
        <v>10650</v>
      </c>
      <c r="W632" s="302">
        <v>5236</v>
      </c>
      <c r="X632" s="302">
        <v>5413</v>
      </c>
      <c r="Z632" s="302" t="s">
        <v>59</v>
      </c>
    </row>
    <row r="633" spans="1:26" x14ac:dyDescent="0.2">
      <c r="A633" s="299" t="s">
        <v>1475</v>
      </c>
      <c r="B633" s="305" t="s">
        <v>59</v>
      </c>
      <c r="C633" s="309" t="s">
        <v>87</v>
      </c>
      <c r="D633" s="309">
        <v>7685</v>
      </c>
      <c r="E633" s="309">
        <v>3229</v>
      </c>
      <c r="F633" s="309">
        <v>4456</v>
      </c>
      <c r="G633" s="309">
        <v>9460</v>
      </c>
      <c r="H633" s="309">
        <v>4070</v>
      </c>
      <c r="I633" s="309">
        <v>5390</v>
      </c>
      <c r="J633" s="309">
        <v>8411</v>
      </c>
      <c r="K633" s="309">
        <v>3661</v>
      </c>
      <c r="L633" s="309">
        <v>4750</v>
      </c>
      <c r="M633" s="309">
        <v>7655</v>
      </c>
      <c r="N633" s="309">
        <v>3372</v>
      </c>
      <c r="O633" s="309">
        <v>4283</v>
      </c>
      <c r="P633" s="302">
        <v>6874</v>
      </c>
      <c r="Q633" s="302">
        <v>3203</v>
      </c>
      <c r="R633" s="302">
        <v>3671</v>
      </c>
      <c r="S633" s="292">
        <v>7563</v>
      </c>
      <c r="T633" s="292">
        <v>3583</v>
      </c>
      <c r="U633" s="292">
        <v>3980</v>
      </c>
      <c r="V633" s="302">
        <v>8613</v>
      </c>
      <c r="W633" s="302">
        <v>4091</v>
      </c>
      <c r="X633" s="302">
        <v>4522</v>
      </c>
      <c r="Z633" s="302" t="s">
        <v>59</v>
      </c>
    </row>
    <row r="634" spans="1:26" x14ac:dyDescent="0.2">
      <c r="A634" s="299" t="s">
        <v>1476</v>
      </c>
      <c r="B634" s="305" t="s">
        <v>59</v>
      </c>
      <c r="C634" s="309" t="s">
        <v>88</v>
      </c>
      <c r="D634" s="309">
        <v>5471</v>
      </c>
      <c r="E634" s="309">
        <v>2004</v>
      </c>
      <c r="F634" s="309">
        <v>3467</v>
      </c>
      <c r="G634" s="309">
        <v>6710</v>
      </c>
      <c r="H634" s="309">
        <v>2535</v>
      </c>
      <c r="I634" s="309">
        <v>4175</v>
      </c>
      <c r="J634" s="309">
        <v>7747</v>
      </c>
      <c r="K634" s="309">
        <v>3115</v>
      </c>
      <c r="L634" s="309">
        <v>4632</v>
      </c>
      <c r="M634" s="309">
        <v>6216</v>
      </c>
      <c r="N634" s="309">
        <v>2575</v>
      </c>
      <c r="O634" s="309">
        <v>3641</v>
      </c>
      <c r="P634" s="302">
        <v>6323</v>
      </c>
      <c r="Q634" s="302">
        <v>2790</v>
      </c>
      <c r="R634" s="302">
        <v>3533</v>
      </c>
      <c r="S634" s="292">
        <v>6222</v>
      </c>
      <c r="T634" s="292">
        <v>2854</v>
      </c>
      <c r="U634" s="292">
        <v>3368</v>
      </c>
      <c r="V634" s="302">
        <v>8356</v>
      </c>
      <c r="W634" s="302">
        <v>3888</v>
      </c>
      <c r="X634" s="302">
        <v>4469</v>
      </c>
      <c r="Z634" s="302" t="s">
        <v>59</v>
      </c>
    </row>
    <row r="635" spans="1:26" x14ac:dyDescent="0.2">
      <c r="A635" s="299" t="s">
        <v>1477</v>
      </c>
      <c r="B635" s="305" t="s">
        <v>59</v>
      </c>
      <c r="C635" s="309" t="s">
        <v>89</v>
      </c>
      <c r="D635" s="309">
        <v>4056</v>
      </c>
      <c r="E635" s="309">
        <v>1416</v>
      </c>
      <c r="F635" s="309">
        <v>2640</v>
      </c>
      <c r="G635" s="309">
        <v>4455</v>
      </c>
      <c r="H635" s="309">
        <v>1475</v>
      </c>
      <c r="I635" s="309">
        <v>2975</v>
      </c>
      <c r="J635" s="309">
        <v>5756</v>
      </c>
      <c r="K635" s="309">
        <v>2025</v>
      </c>
      <c r="L635" s="309">
        <v>3731</v>
      </c>
      <c r="M635" s="309">
        <v>5766</v>
      </c>
      <c r="N635" s="309">
        <v>2109</v>
      </c>
      <c r="O635" s="309">
        <v>3657</v>
      </c>
      <c r="P635" s="302">
        <v>5463</v>
      </c>
      <c r="Q635" s="302">
        <v>2167</v>
      </c>
      <c r="R635" s="302">
        <v>3296</v>
      </c>
      <c r="S635" s="292">
        <v>5345</v>
      </c>
      <c r="T635" s="292">
        <v>2346</v>
      </c>
      <c r="U635" s="292">
        <v>2999</v>
      </c>
      <c r="V635" s="302">
        <v>5902</v>
      </c>
      <c r="W635" s="302">
        <v>2593</v>
      </c>
      <c r="X635" s="302">
        <v>3309</v>
      </c>
      <c r="Z635" s="302" t="s">
        <v>59</v>
      </c>
    </row>
    <row r="636" spans="1:26" x14ac:dyDescent="0.2">
      <c r="A636" s="299" t="s">
        <v>1478</v>
      </c>
      <c r="B636" s="305" t="s">
        <v>59</v>
      </c>
      <c r="C636" s="309" t="s">
        <v>90</v>
      </c>
      <c r="D636" s="309">
        <v>2431</v>
      </c>
      <c r="E636" s="309">
        <v>730</v>
      </c>
      <c r="F636" s="309">
        <v>1701</v>
      </c>
      <c r="G636" s="309">
        <v>2655</v>
      </c>
      <c r="H636" s="309">
        <v>750</v>
      </c>
      <c r="I636" s="309">
        <v>1905</v>
      </c>
      <c r="J636" s="309">
        <v>3381</v>
      </c>
      <c r="K636" s="309">
        <v>962</v>
      </c>
      <c r="L636" s="309">
        <v>2419</v>
      </c>
      <c r="M636" s="309">
        <v>4277</v>
      </c>
      <c r="N636" s="309">
        <v>1389</v>
      </c>
      <c r="O636" s="309">
        <v>2888</v>
      </c>
      <c r="P636" s="302">
        <v>3783</v>
      </c>
      <c r="Q636" s="302">
        <v>1364</v>
      </c>
      <c r="R636" s="302">
        <v>2419</v>
      </c>
      <c r="S636" s="292">
        <v>4103</v>
      </c>
      <c r="T636" s="292">
        <v>1666</v>
      </c>
      <c r="U636" s="292">
        <v>2437</v>
      </c>
      <c r="V636" s="302">
        <v>4303</v>
      </c>
      <c r="W636" s="302">
        <v>1782</v>
      </c>
      <c r="X636" s="302">
        <v>2522</v>
      </c>
      <c r="Z636" s="302" t="s">
        <v>59</v>
      </c>
    </row>
    <row r="637" spans="1:26" x14ac:dyDescent="0.2">
      <c r="A637" s="299" t="s">
        <v>1479</v>
      </c>
      <c r="B637" s="305" t="s">
        <v>59</v>
      </c>
      <c r="C637" s="309" t="s">
        <v>91</v>
      </c>
      <c r="D637" s="309">
        <v>1447</v>
      </c>
      <c r="E637" s="309">
        <v>377</v>
      </c>
      <c r="F637" s="309">
        <v>1070</v>
      </c>
      <c r="G637" s="309">
        <v>1930</v>
      </c>
      <c r="H637" s="309">
        <v>460</v>
      </c>
      <c r="I637" s="309">
        <v>1475</v>
      </c>
      <c r="J637" s="309">
        <v>2093</v>
      </c>
      <c r="K637" s="309">
        <v>475</v>
      </c>
      <c r="L637" s="309">
        <v>1618</v>
      </c>
      <c r="M637" s="309">
        <v>3026</v>
      </c>
      <c r="N637" s="309">
        <v>693</v>
      </c>
      <c r="O637" s="309">
        <v>2333</v>
      </c>
      <c r="P637" s="302">
        <v>3694</v>
      </c>
      <c r="Q637" s="302">
        <v>948</v>
      </c>
      <c r="R637" s="302">
        <v>2746</v>
      </c>
      <c r="S637" s="292">
        <v>4000</v>
      </c>
      <c r="T637" s="302">
        <v>1277</v>
      </c>
      <c r="U637" s="302">
        <v>2723</v>
      </c>
      <c r="V637" s="302">
        <v>4566</v>
      </c>
      <c r="W637" s="302">
        <v>1609</v>
      </c>
      <c r="X637" s="302">
        <v>2957</v>
      </c>
      <c r="Z637" s="302" t="s">
        <v>59</v>
      </c>
    </row>
    <row r="638" spans="1:26" x14ac:dyDescent="0.2">
      <c r="A638" s="299" t="s">
        <v>1480</v>
      </c>
      <c r="B638" s="305" t="s">
        <v>59</v>
      </c>
      <c r="C638" s="309" t="s">
        <v>92</v>
      </c>
      <c r="D638" s="309">
        <v>78365</v>
      </c>
      <c r="E638" s="309">
        <v>33894</v>
      </c>
      <c r="F638" s="309">
        <v>44471</v>
      </c>
      <c r="G638" s="309">
        <v>79730</v>
      </c>
      <c r="H638" s="309">
        <v>35285</v>
      </c>
      <c r="I638" s="309">
        <v>44445</v>
      </c>
      <c r="J638" s="309">
        <v>83501</v>
      </c>
      <c r="K638" s="309">
        <v>38005</v>
      </c>
      <c r="L638" s="309">
        <v>45496</v>
      </c>
      <c r="M638" s="309">
        <v>91917</v>
      </c>
      <c r="N638" s="309">
        <v>42453</v>
      </c>
      <c r="O638" s="309">
        <v>49464</v>
      </c>
      <c r="P638" s="302">
        <v>106355</v>
      </c>
      <c r="Q638" s="302">
        <v>50522</v>
      </c>
      <c r="R638" s="302">
        <v>55833</v>
      </c>
      <c r="S638" s="292" t="s">
        <v>604</v>
      </c>
      <c r="T638" s="292" t="s">
        <v>604</v>
      </c>
      <c r="U638" s="292" t="s">
        <v>604</v>
      </c>
      <c r="V638" s="292" t="s">
        <v>604</v>
      </c>
      <c r="W638" s="292" t="s">
        <v>604</v>
      </c>
      <c r="X638" s="292" t="s">
        <v>604</v>
      </c>
      <c r="Z638" s="302" t="s">
        <v>59</v>
      </c>
    </row>
    <row r="639" spans="1:26" x14ac:dyDescent="0.2">
      <c r="A639" s="299" t="s">
        <v>1481</v>
      </c>
      <c r="B639" s="305" t="s">
        <v>59</v>
      </c>
      <c r="C639" s="312" t="s">
        <v>93</v>
      </c>
      <c r="D639" s="312">
        <v>42109</v>
      </c>
      <c r="E639" s="312">
        <v>15425</v>
      </c>
      <c r="F639" s="312">
        <v>26684</v>
      </c>
      <c r="G639" s="312">
        <v>41330</v>
      </c>
      <c r="H639" s="312">
        <v>15615</v>
      </c>
      <c r="I639" s="312">
        <v>25715</v>
      </c>
      <c r="J639" s="312">
        <v>49371</v>
      </c>
      <c r="K639" s="312">
        <v>20451</v>
      </c>
      <c r="L639" s="312">
        <v>28920</v>
      </c>
      <c r="M639" s="312">
        <v>59370</v>
      </c>
      <c r="N639" s="312">
        <v>25730</v>
      </c>
      <c r="O639" s="312">
        <v>33640</v>
      </c>
      <c r="P639" s="302">
        <v>68705</v>
      </c>
      <c r="Q639" s="302">
        <v>31075</v>
      </c>
      <c r="R639" s="302">
        <v>37630</v>
      </c>
      <c r="S639" s="292">
        <v>75128</v>
      </c>
      <c r="T639" s="292">
        <v>34674</v>
      </c>
      <c r="U639" s="292">
        <v>40454</v>
      </c>
      <c r="V639" s="302">
        <v>81998</v>
      </c>
      <c r="W639" s="302">
        <v>37272</v>
      </c>
      <c r="X639" s="302">
        <v>44726</v>
      </c>
      <c r="Z639" s="302" t="s">
        <v>59</v>
      </c>
    </row>
    <row r="640" spans="1:26" x14ac:dyDescent="0.2">
      <c r="A640" s="299" t="s">
        <v>1482</v>
      </c>
      <c r="B640" s="305" t="s">
        <v>59</v>
      </c>
      <c r="C640" s="169" t="s">
        <v>94</v>
      </c>
      <c r="D640" s="309">
        <v>90730</v>
      </c>
      <c r="E640" s="309">
        <v>44974</v>
      </c>
      <c r="F640" s="309">
        <v>45756</v>
      </c>
      <c r="G640" s="309">
        <v>89760</v>
      </c>
      <c r="H640" s="309">
        <v>44570</v>
      </c>
      <c r="I640" s="309">
        <v>45190</v>
      </c>
      <c r="J640" s="309">
        <v>84046</v>
      </c>
      <c r="K640" s="309">
        <v>41839</v>
      </c>
      <c r="L640" s="309">
        <v>42207</v>
      </c>
      <c r="M640" s="309">
        <v>76963</v>
      </c>
      <c r="N640" s="309">
        <v>38248</v>
      </c>
      <c r="O640" s="309">
        <v>38715</v>
      </c>
      <c r="P640" s="302">
        <v>73404</v>
      </c>
      <c r="Q640" s="302">
        <v>36354</v>
      </c>
      <c r="R640" s="302">
        <v>37050</v>
      </c>
      <c r="S640" s="292">
        <v>77030</v>
      </c>
      <c r="T640" s="292">
        <v>38336</v>
      </c>
      <c r="U640" s="292">
        <v>38694</v>
      </c>
      <c r="V640" s="302">
        <v>83659</v>
      </c>
      <c r="W640" s="302">
        <v>41486</v>
      </c>
      <c r="X640" s="302">
        <v>42173</v>
      </c>
      <c r="Z640" s="302" t="s">
        <v>59</v>
      </c>
    </row>
    <row r="641" spans="1:26" x14ac:dyDescent="0.2">
      <c r="A641" s="299" t="s">
        <v>1483</v>
      </c>
      <c r="B641" s="305" t="s">
        <v>60</v>
      </c>
      <c r="C641" s="309" t="s">
        <v>73</v>
      </c>
      <c r="D641" s="309">
        <v>205682</v>
      </c>
      <c r="E641" s="309">
        <v>101863</v>
      </c>
      <c r="F641" s="309">
        <v>103819</v>
      </c>
      <c r="G641" s="309">
        <v>165775</v>
      </c>
      <c r="H641" s="309">
        <v>82105</v>
      </c>
      <c r="I641" s="309">
        <v>83670</v>
      </c>
      <c r="J641" s="309">
        <v>139996</v>
      </c>
      <c r="K641" s="309">
        <v>69494</v>
      </c>
      <c r="L641" s="309">
        <v>70502</v>
      </c>
      <c r="M641" s="309">
        <v>161064</v>
      </c>
      <c r="N641" s="309">
        <v>79399</v>
      </c>
      <c r="O641" s="309">
        <v>81665</v>
      </c>
      <c r="P641" s="302">
        <v>196083</v>
      </c>
      <c r="Q641" s="302">
        <v>98169</v>
      </c>
      <c r="R641" s="302">
        <v>97914</v>
      </c>
      <c r="S641" s="292">
        <v>254096</v>
      </c>
      <c r="T641" s="292">
        <v>130906</v>
      </c>
      <c r="U641" s="292">
        <v>123190</v>
      </c>
      <c r="V641" s="302">
        <v>310306</v>
      </c>
      <c r="W641" s="302">
        <v>155869</v>
      </c>
      <c r="X641" s="302">
        <v>154432</v>
      </c>
      <c r="Z641" s="302" t="s">
        <v>60</v>
      </c>
    </row>
    <row r="642" spans="1:26" x14ac:dyDescent="0.2">
      <c r="A642" s="299" t="s">
        <v>1484</v>
      </c>
      <c r="B642" s="305" t="s">
        <v>60</v>
      </c>
      <c r="C642" s="309" t="s">
        <v>74</v>
      </c>
      <c r="D642" s="309">
        <v>16311</v>
      </c>
      <c r="E642" s="309">
        <v>8308</v>
      </c>
      <c r="F642" s="309">
        <v>8003</v>
      </c>
      <c r="G642" s="309">
        <v>11705</v>
      </c>
      <c r="H642" s="309">
        <v>5980</v>
      </c>
      <c r="I642" s="309">
        <v>5725</v>
      </c>
      <c r="J642" s="309">
        <v>9506</v>
      </c>
      <c r="K642" s="309">
        <v>4939</v>
      </c>
      <c r="L642" s="309">
        <v>4567</v>
      </c>
      <c r="M642" s="309">
        <v>14627</v>
      </c>
      <c r="N642" s="309">
        <v>7496</v>
      </c>
      <c r="O642" s="309">
        <v>7131</v>
      </c>
      <c r="P642" s="302">
        <v>15172</v>
      </c>
      <c r="Q642" s="302">
        <v>7676</v>
      </c>
      <c r="R642" s="302">
        <v>7496</v>
      </c>
      <c r="S642" s="292">
        <v>18750</v>
      </c>
      <c r="T642" s="292">
        <v>9609</v>
      </c>
      <c r="U642" s="292">
        <v>9141</v>
      </c>
      <c r="V642" s="302">
        <v>19090</v>
      </c>
      <c r="W642" s="302">
        <v>9789</v>
      </c>
      <c r="X642" s="302">
        <v>9300</v>
      </c>
      <c r="Z642" s="302" t="s">
        <v>60</v>
      </c>
    </row>
    <row r="643" spans="1:26" x14ac:dyDescent="0.2">
      <c r="A643" s="299" t="s">
        <v>1485</v>
      </c>
      <c r="B643" s="305" t="s">
        <v>60</v>
      </c>
      <c r="C643" s="310" t="s">
        <v>75</v>
      </c>
      <c r="D643" s="309">
        <v>14330</v>
      </c>
      <c r="E643" s="309">
        <v>7355</v>
      </c>
      <c r="F643" s="309">
        <v>6975</v>
      </c>
      <c r="G643" s="309">
        <v>12710</v>
      </c>
      <c r="H643" s="309">
        <v>6490</v>
      </c>
      <c r="I643" s="309">
        <v>6220</v>
      </c>
      <c r="J643" s="309">
        <v>8169</v>
      </c>
      <c r="K643" s="309">
        <v>4237</v>
      </c>
      <c r="L643" s="309">
        <v>3932</v>
      </c>
      <c r="M643" s="309">
        <v>13322</v>
      </c>
      <c r="N643" s="309">
        <v>6831</v>
      </c>
      <c r="O643" s="309">
        <v>6491</v>
      </c>
      <c r="P643" s="302">
        <v>13364</v>
      </c>
      <c r="Q643" s="302">
        <v>6752</v>
      </c>
      <c r="R643" s="302">
        <v>6612</v>
      </c>
      <c r="S643" s="292">
        <v>15531</v>
      </c>
      <c r="T643" s="292">
        <v>7776</v>
      </c>
      <c r="U643" s="292">
        <v>7755</v>
      </c>
      <c r="V643" s="302">
        <v>17656</v>
      </c>
      <c r="W643" s="302">
        <v>9034</v>
      </c>
      <c r="X643" s="302">
        <v>8624</v>
      </c>
      <c r="Z643" s="302" t="s">
        <v>60</v>
      </c>
    </row>
    <row r="644" spans="1:26" x14ac:dyDescent="0.2">
      <c r="A644" s="299" t="s">
        <v>1486</v>
      </c>
      <c r="B644" s="305" t="s">
        <v>60</v>
      </c>
      <c r="C644" s="310" t="s">
        <v>76</v>
      </c>
      <c r="D644" s="309">
        <v>15617</v>
      </c>
      <c r="E644" s="309">
        <v>7848</v>
      </c>
      <c r="F644" s="309">
        <v>7769</v>
      </c>
      <c r="G644" s="309">
        <v>12190</v>
      </c>
      <c r="H644" s="309">
        <v>6225</v>
      </c>
      <c r="I644" s="309">
        <v>5965</v>
      </c>
      <c r="J644" s="309">
        <v>9424</v>
      </c>
      <c r="K644" s="309">
        <v>4888</v>
      </c>
      <c r="L644" s="309">
        <v>4536</v>
      </c>
      <c r="M644" s="309">
        <v>11162</v>
      </c>
      <c r="N644" s="309">
        <v>5841</v>
      </c>
      <c r="O644" s="309">
        <v>5321</v>
      </c>
      <c r="P644" s="302">
        <v>13709</v>
      </c>
      <c r="Q644" s="302">
        <v>6948</v>
      </c>
      <c r="R644" s="302">
        <v>6761</v>
      </c>
      <c r="S644" s="292">
        <v>13202</v>
      </c>
      <c r="T644" s="292">
        <v>6735</v>
      </c>
      <c r="U644" s="292">
        <v>6467</v>
      </c>
      <c r="V644" s="302">
        <v>17395</v>
      </c>
      <c r="W644" s="302">
        <v>8817</v>
      </c>
      <c r="X644" s="302">
        <v>8578</v>
      </c>
      <c r="Z644" s="302" t="s">
        <v>60</v>
      </c>
    </row>
    <row r="645" spans="1:26" x14ac:dyDescent="0.2">
      <c r="A645" s="299" t="s">
        <v>1487</v>
      </c>
      <c r="B645" s="305" t="s">
        <v>60</v>
      </c>
      <c r="C645" s="309" t="s">
        <v>77</v>
      </c>
      <c r="D645" s="309">
        <v>14302</v>
      </c>
      <c r="E645" s="309">
        <v>7240</v>
      </c>
      <c r="F645" s="309">
        <v>7062</v>
      </c>
      <c r="G645" s="309">
        <v>12560</v>
      </c>
      <c r="H645" s="309">
        <v>6625</v>
      </c>
      <c r="I645" s="309">
        <v>5935</v>
      </c>
      <c r="J645" s="309">
        <v>11645</v>
      </c>
      <c r="K645" s="309">
        <v>5825</v>
      </c>
      <c r="L645" s="309">
        <v>5820</v>
      </c>
      <c r="M645" s="309">
        <v>10324</v>
      </c>
      <c r="N645" s="309">
        <v>5333</v>
      </c>
      <c r="O645" s="309">
        <v>4991</v>
      </c>
      <c r="P645" s="302">
        <v>13436</v>
      </c>
      <c r="Q645" s="302">
        <v>6699</v>
      </c>
      <c r="R645" s="302">
        <v>6737</v>
      </c>
      <c r="S645" s="292">
        <v>14623</v>
      </c>
      <c r="T645" s="292">
        <v>7369</v>
      </c>
      <c r="U645" s="292">
        <v>7254</v>
      </c>
      <c r="V645" s="302">
        <v>18367</v>
      </c>
      <c r="W645" s="302">
        <v>9072</v>
      </c>
      <c r="X645" s="302">
        <v>9295</v>
      </c>
      <c r="Z645" s="302" t="s">
        <v>60</v>
      </c>
    </row>
    <row r="646" spans="1:26" x14ac:dyDescent="0.2">
      <c r="A646" s="299" t="s">
        <v>1488</v>
      </c>
      <c r="B646" s="305" t="s">
        <v>60</v>
      </c>
      <c r="C646" s="309" t="s">
        <v>78</v>
      </c>
      <c r="D646" s="309">
        <v>14469</v>
      </c>
      <c r="E646" s="309">
        <v>7148</v>
      </c>
      <c r="F646" s="309">
        <v>7321</v>
      </c>
      <c r="G646" s="309">
        <v>12300</v>
      </c>
      <c r="H646" s="309">
        <v>6225</v>
      </c>
      <c r="I646" s="309">
        <v>6070</v>
      </c>
      <c r="J646" s="309">
        <v>14422</v>
      </c>
      <c r="K646" s="309">
        <v>7159</v>
      </c>
      <c r="L646" s="309">
        <v>7263</v>
      </c>
      <c r="M646" s="309">
        <v>14181</v>
      </c>
      <c r="N646" s="309">
        <v>6552</v>
      </c>
      <c r="O646" s="309">
        <v>7629</v>
      </c>
      <c r="P646" s="302">
        <v>21003</v>
      </c>
      <c r="Q646" s="302">
        <v>9632</v>
      </c>
      <c r="R646" s="302">
        <v>11371</v>
      </c>
      <c r="S646" s="292">
        <v>30818</v>
      </c>
      <c r="T646" s="292">
        <v>14937</v>
      </c>
      <c r="U646" s="292">
        <v>15881</v>
      </c>
      <c r="V646" s="302">
        <v>31989</v>
      </c>
      <c r="W646" s="302">
        <v>15132</v>
      </c>
      <c r="X646" s="302">
        <v>16856</v>
      </c>
      <c r="Z646" s="302" t="s">
        <v>60</v>
      </c>
    </row>
    <row r="647" spans="1:26" x14ac:dyDescent="0.2">
      <c r="A647" s="299" t="s">
        <v>1489</v>
      </c>
      <c r="B647" s="305" t="s">
        <v>60</v>
      </c>
      <c r="C647" s="309" t="s">
        <v>79</v>
      </c>
      <c r="D647" s="309">
        <v>14151</v>
      </c>
      <c r="E647" s="309">
        <v>7436</v>
      </c>
      <c r="F647" s="309">
        <v>6715</v>
      </c>
      <c r="G647" s="309">
        <v>8850</v>
      </c>
      <c r="H647" s="309">
        <v>4425</v>
      </c>
      <c r="I647" s="309">
        <v>4425</v>
      </c>
      <c r="J647" s="309">
        <v>10921</v>
      </c>
      <c r="K647" s="309">
        <v>5681</v>
      </c>
      <c r="L647" s="309">
        <v>5240</v>
      </c>
      <c r="M647" s="309">
        <v>16043</v>
      </c>
      <c r="N647" s="309">
        <v>7626</v>
      </c>
      <c r="O647" s="309">
        <v>8417</v>
      </c>
      <c r="P647" s="302">
        <v>26264</v>
      </c>
      <c r="Q647" s="302">
        <v>12933</v>
      </c>
      <c r="R647" s="302">
        <v>13331</v>
      </c>
      <c r="S647" s="292">
        <v>40157</v>
      </c>
      <c r="T647" s="292">
        <v>20132</v>
      </c>
      <c r="U647" s="292">
        <v>20025</v>
      </c>
      <c r="V647" s="302">
        <v>44477</v>
      </c>
      <c r="W647" s="302">
        <v>21853</v>
      </c>
      <c r="X647" s="302">
        <v>22624</v>
      </c>
      <c r="Z647" s="302" t="s">
        <v>60</v>
      </c>
    </row>
    <row r="648" spans="1:26" x14ac:dyDescent="0.2">
      <c r="A648" s="299" t="s">
        <v>1490</v>
      </c>
      <c r="B648" s="305" t="s">
        <v>60</v>
      </c>
      <c r="C648" s="309" t="s">
        <v>80</v>
      </c>
      <c r="D648" s="309">
        <v>14784</v>
      </c>
      <c r="E648" s="309">
        <v>7716</v>
      </c>
      <c r="F648" s="309">
        <v>7068</v>
      </c>
      <c r="G648" s="309">
        <v>8785</v>
      </c>
      <c r="H648" s="309">
        <v>4630</v>
      </c>
      <c r="I648" s="309">
        <v>4155</v>
      </c>
      <c r="J648" s="309">
        <v>7989</v>
      </c>
      <c r="K648" s="309">
        <v>4092</v>
      </c>
      <c r="L648" s="309">
        <v>3897</v>
      </c>
      <c r="M648" s="309">
        <v>13481</v>
      </c>
      <c r="N648" s="309">
        <v>6841</v>
      </c>
      <c r="O648" s="309">
        <v>6640</v>
      </c>
      <c r="P648" s="302">
        <v>20043</v>
      </c>
      <c r="Q648" s="302">
        <v>10656</v>
      </c>
      <c r="R648" s="302">
        <v>9387</v>
      </c>
      <c r="S648" s="292">
        <v>33028</v>
      </c>
      <c r="T648" s="292">
        <v>17636</v>
      </c>
      <c r="U648" s="292">
        <v>15392</v>
      </c>
      <c r="V648" s="302">
        <v>40704</v>
      </c>
      <c r="W648" s="302">
        <v>20449</v>
      </c>
      <c r="X648" s="302">
        <v>20255</v>
      </c>
      <c r="Z648" s="302" t="s">
        <v>60</v>
      </c>
    </row>
    <row r="649" spans="1:26" x14ac:dyDescent="0.2">
      <c r="A649" s="299" t="s">
        <v>1491</v>
      </c>
      <c r="B649" s="305" t="s">
        <v>60</v>
      </c>
      <c r="C649" s="309" t="s">
        <v>81</v>
      </c>
      <c r="D649" s="309">
        <v>15345</v>
      </c>
      <c r="E649" s="309">
        <v>8024</v>
      </c>
      <c r="F649" s="309">
        <v>7321</v>
      </c>
      <c r="G649" s="309">
        <v>9320</v>
      </c>
      <c r="H649" s="309">
        <v>4905</v>
      </c>
      <c r="I649" s="309">
        <v>4415</v>
      </c>
      <c r="J649" s="309">
        <v>6394</v>
      </c>
      <c r="K649" s="309">
        <v>3149</v>
      </c>
      <c r="L649" s="309">
        <v>3245</v>
      </c>
      <c r="M649" s="309">
        <v>9966</v>
      </c>
      <c r="N649" s="309">
        <v>4994</v>
      </c>
      <c r="O649" s="309">
        <v>4972</v>
      </c>
      <c r="P649" s="302">
        <v>14911</v>
      </c>
      <c r="Q649" s="302">
        <v>8079</v>
      </c>
      <c r="R649" s="302">
        <v>6832</v>
      </c>
      <c r="S649" s="292">
        <v>21539</v>
      </c>
      <c r="T649" s="292">
        <v>12035</v>
      </c>
      <c r="U649" s="292">
        <v>9504</v>
      </c>
      <c r="V649" s="302">
        <v>29776</v>
      </c>
      <c r="W649" s="302">
        <v>14792</v>
      </c>
      <c r="X649" s="302">
        <v>14982</v>
      </c>
      <c r="Z649" s="302" t="s">
        <v>60</v>
      </c>
    </row>
    <row r="650" spans="1:26" x14ac:dyDescent="0.2">
      <c r="A650" s="299" t="s">
        <v>1492</v>
      </c>
      <c r="B650" s="305" t="s">
        <v>60</v>
      </c>
      <c r="C650" s="309" t="s">
        <v>82</v>
      </c>
      <c r="D650" s="309">
        <v>13444</v>
      </c>
      <c r="E650" s="309">
        <v>7077</v>
      </c>
      <c r="F650" s="309">
        <v>6367</v>
      </c>
      <c r="G650" s="309">
        <v>10985</v>
      </c>
      <c r="H650" s="309">
        <v>5655</v>
      </c>
      <c r="I650" s="309">
        <v>5330</v>
      </c>
      <c r="J650" s="309">
        <v>7242</v>
      </c>
      <c r="K650" s="309">
        <v>3789</v>
      </c>
      <c r="L650" s="309">
        <v>3453</v>
      </c>
      <c r="M650" s="309">
        <v>7640</v>
      </c>
      <c r="N650" s="309">
        <v>3754</v>
      </c>
      <c r="O650" s="309">
        <v>3886</v>
      </c>
      <c r="P650" s="302">
        <v>11388</v>
      </c>
      <c r="Q650" s="302">
        <v>6193</v>
      </c>
      <c r="R650" s="302">
        <v>5195</v>
      </c>
      <c r="S650" s="292">
        <v>15678</v>
      </c>
      <c r="T650" s="292">
        <v>8921</v>
      </c>
      <c r="U650" s="292">
        <v>6757</v>
      </c>
      <c r="V650" s="302">
        <v>22639</v>
      </c>
      <c r="W650" s="302">
        <v>11726</v>
      </c>
      <c r="X650" s="302">
        <v>10913</v>
      </c>
      <c r="Z650" s="302" t="s">
        <v>60</v>
      </c>
    </row>
    <row r="651" spans="1:26" x14ac:dyDescent="0.2">
      <c r="A651" s="299" t="s">
        <v>1493</v>
      </c>
      <c r="B651" s="305" t="s">
        <v>60</v>
      </c>
      <c r="C651" s="309" t="s">
        <v>83</v>
      </c>
      <c r="D651" s="309">
        <v>14027</v>
      </c>
      <c r="E651" s="309">
        <v>7160</v>
      </c>
      <c r="F651" s="309">
        <v>6867</v>
      </c>
      <c r="G651" s="309">
        <v>11975</v>
      </c>
      <c r="H651" s="309">
        <v>6200</v>
      </c>
      <c r="I651" s="309">
        <v>5775</v>
      </c>
      <c r="J651" s="309">
        <v>7860</v>
      </c>
      <c r="K651" s="309">
        <v>4187</v>
      </c>
      <c r="L651" s="309">
        <v>3673</v>
      </c>
      <c r="M651" s="309">
        <v>6535</v>
      </c>
      <c r="N651" s="309">
        <v>3179</v>
      </c>
      <c r="O651" s="309">
        <v>3356</v>
      </c>
      <c r="P651" s="302">
        <v>8883</v>
      </c>
      <c r="Q651" s="302">
        <v>4504</v>
      </c>
      <c r="R651" s="302">
        <v>4379</v>
      </c>
      <c r="S651" s="292">
        <v>11778</v>
      </c>
      <c r="T651" s="292">
        <v>6539</v>
      </c>
      <c r="U651" s="292">
        <v>5239</v>
      </c>
      <c r="V651" s="302">
        <v>17542</v>
      </c>
      <c r="W651" s="302">
        <v>9624</v>
      </c>
      <c r="X651" s="302">
        <v>7917</v>
      </c>
      <c r="Z651" s="302" t="s">
        <v>60</v>
      </c>
    </row>
    <row r="652" spans="1:26" x14ac:dyDescent="0.2">
      <c r="A652" s="299" t="s">
        <v>1494</v>
      </c>
      <c r="B652" s="305" t="s">
        <v>60</v>
      </c>
      <c r="C652" s="309" t="s">
        <v>84</v>
      </c>
      <c r="D652" s="309">
        <v>13813</v>
      </c>
      <c r="E652" s="309">
        <v>7133</v>
      </c>
      <c r="F652" s="309">
        <v>6680</v>
      </c>
      <c r="G652" s="309">
        <v>10565</v>
      </c>
      <c r="H652" s="309">
        <v>5510</v>
      </c>
      <c r="I652" s="309">
        <v>5055</v>
      </c>
      <c r="J652" s="309">
        <v>8938</v>
      </c>
      <c r="K652" s="309">
        <v>4632</v>
      </c>
      <c r="L652" s="309">
        <v>4306</v>
      </c>
      <c r="M652" s="309">
        <v>7582</v>
      </c>
      <c r="N652" s="309">
        <v>3983</v>
      </c>
      <c r="O652" s="309">
        <v>3599</v>
      </c>
      <c r="P652" s="302">
        <v>7304</v>
      </c>
      <c r="Q652" s="302">
        <v>3562</v>
      </c>
      <c r="R652" s="302">
        <v>3742</v>
      </c>
      <c r="S652" s="292">
        <v>9736</v>
      </c>
      <c r="T652" s="292">
        <v>5337</v>
      </c>
      <c r="U652" s="292">
        <v>4399</v>
      </c>
      <c r="V652" s="302">
        <v>13920</v>
      </c>
      <c r="W652" s="302">
        <v>7681</v>
      </c>
      <c r="X652" s="302">
        <v>6239</v>
      </c>
      <c r="Z652" s="302" t="s">
        <v>60</v>
      </c>
    </row>
    <row r="653" spans="1:26" x14ac:dyDescent="0.2">
      <c r="A653" s="299" t="s">
        <v>1495</v>
      </c>
      <c r="B653" s="305" t="s">
        <v>60</v>
      </c>
      <c r="C653" s="309" t="s">
        <v>85</v>
      </c>
      <c r="D653" s="309">
        <v>12201</v>
      </c>
      <c r="E653" s="309">
        <v>6073</v>
      </c>
      <c r="F653" s="309">
        <v>6128</v>
      </c>
      <c r="G653" s="309">
        <v>11055</v>
      </c>
      <c r="H653" s="309">
        <v>5515</v>
      </c>
      <c r="I653" s="309">
        <v>5540</v>
      </c>
      <c r="J653" s="309">
        <v>9212</v>
      </c>
      <c r="K653" s="309">
        <v>4703</v>
      </c>
      <c r="L653" s="309">
        <v>4509</v>
      </c>
      <c r="M653" s="309">
        <v>7487</v>
      </c>
      <c r="N653" s="309">
        <v>3951</v>
      </c>
      <c r="O653" s="309">
        <v>3536</v>
      </c>
      <c r="P653" s="302">
        <v>5898</v>
      </c>
      <c r="Q653" s="302">
        <v>2792</v>
      </c>
      <c r="R653" s="302">
        <v>3106</v>
      </c>
      <c r="S653" s="292">
        <v>7823</v>
      </c>
      <c r="T653" s="292">
        <v>3941</v>
      </c>
      <c r="U653" s="292">
        <v>3882</v>
      </c>
      <c r="V653" s="302">
        <v>10835</v>
      </c>
      <c r="W653" s="302">
        <v>5703</v>
      </c>
      <c r="X653" s="302">
        <v>5130</v>
      </c>
      <c r="Z653" s="302" t="s">
        <v>60</v>
      </c>
    </row>
    <row r="654" spans="1:26" x14ac:dyDescent="0.2">
      <c r="A654" s="299" t="s">
        <v>1496</v>
      </c>
      <c r="B654" s="305" t="s">
        <v>60</v>
      </c>
      <c r="C654" s="309" t="s">
        <v>86</v>
      </c>
      <c r="D654" s="309">
        <v>10576</v>
      </c>
      <c r="E654" s="309">
        <v>4767</v>
      </c>
      <c r="F654" s="309">
        <v>5809</v>
      </c>
      <c r="G654" s="309">
        <v>10370</v>
      </c>
      <c r="H654" s="309">
        <v>5175</v>
      </c>
      <c r="I654" s="309">
        <v>5195</v>
      </c>
      <c r="J654" s="309">
        <v>7530</v>
      </c>
      <c r="K654" s="309">
        <v>3864</v>
      </c>
      <c r="L654" s="309">
        <v>3666</v>
      </c>
      <c r="M654" s="309">
        <v>7943</v>
      </c>
      <c r="N654" s="309">
        <v>4196</v>
      </c>
      <c r="O654" s="309">
        <v>3747</v>
      </c>
      <c r="P654" s="302">
        <v>6361</v>
      </c>
      <c r="Q654" s="302">
        <v>3264</v>
      </c>
      <c r="R654" s="302">
        <v>3097</v>
      </c>
      <c r="S654" s="292">
        <v>5863</v>
      </c>
      <c r="T654" s="292">
        <v>2832</v>
      </c>
      <c r="U654" s="292">
        <v>3031</v>
      </c>
      <c r="V654" s="302">
        <v>8444</v>
      </c>
      <c r="W654" s="302">
        <v>4475</v>
      </c>
      <c r="X654" s="302">
        <v>3969</v>
      </c>
      <c r="Z654" s="302" t="s">
        <v>60</v>
      </c>
    </row>
    <row r="655" spans="1:26" x14ac:dyDescent="0.2">
      <c r="A655" s="299" t="s">
        <v>1497</v>
      </c>
      <c r="B655" s="305" t="s">
        <v>60</v>
      </c>
      <c r="C655" s="309" t="s">
        <v>87</v>
      </c>
      <c r="D655" s="309">
        <v>8066</v>
      </c>
      <c r="E655" s="309">
        <v>3386</v>
      </c>
      <c r="F655" s="309">
        <v>4680</v>
      </c>
      <c r="G655" s="309">
        <v>8410</v>
      </c>
      <c r="H655" s="309">
        <v>3805</v>
      </c>
      <c r="I655" s="309">
        <v>4605</v>
      </c>
      <c r="J655" s="309">
        <v>7062</v>
      </c>
      <c r="K655" s="309">
        <v>3330</v>
      </c>
      <c r="L655" s="309">
        <v>3732</v>
      </c>
      <c r="M655" s="309">
        <v>7057</v>
      </c>
      <c r="N655" s="309">
        <v>3476</v>
      </c>
      <c r="O655" s="309">
        <v>3581</v>
      </c>
      <c r="P655" s="302">
        <v>5460</v>
      </c>
      <c r="Q655" s="302">
        <v>2845</v>
      </c>
      <c r="R655" s="302">
        <v>2615</v>
      </c>
      <c r="S655" s="292">
        <v>4140</v>
      </c>
      <c r="T655" s="292">
        <v>1952</v>
      </c>
      <c r="U655" s="292">
        <v>2188</v>
      </c>
      <c r="V655" s="302">
        <v>6045</v>
      </c>
      <c r="W655" s="302">
        <v>2864</v>
      </c>
      <c r="X655" s="302">
        <v>3181</v>
      </c>
      <c r="Z655" s="302" t="s">
        <v>60</v>
      </c>
    </row>
    <row r="656" spans="1:26" x14ac:dyDescent="0.2">
      <c r="A656" s="299" t="s">
        <v>1498</v>
      </c>
      <c r="B656" s="305" t="s">
        <v>60</v>
      </c>
      <c r="C656" s="309" t="s">
        <v>88</v>
      </c>
      <c r="D656" s="309">
        <v>6487</v>
      </c>
      <c r="E656" s="309">
        <v>2477</v>
      </c>
      <c r="F656" s="309">
        <v>4010</v>
      </c>
      <c r="G656" s="309">
        <v>6340</v>
      </c>
      <c r="H656" s="309">
        <v>2435</v>
      </c>
      <c r="I656" s="309">
        <v>3905</v>
      </c>
      <c r="J656" s="309">
        <v>5899</v>
      </c>
      <c r="K656" s="309">
        <v>2604</v>
      </c>
      <c r="L656" s="309">
        <v>3295</v>
      </c>
      <c r="M656" s="309">
        <v>5050</v>
      </c>
      <c r="N656" s="309">
        <v>2373</v>
      </c>
      <c r="O656" s="309">
        <v>2677</v>
      </c>
      <c r="P656" s="302">
        <v>5106</v>
      </c>
      <c r="Q656" s="302">
        <v>2550</v>
      </c>
      <c r="R656" s="302">
        <v>2556</v>
      </c>
      <c r="S656" s="292">
        <v>4029</v>
      </c>
      <c r="T656" s="292">
        <v>1955</v>
      </c>
      <c r="U656" s="292">
        <v>2074</v>
      </c>
      <c r="V656" s="302">
        <v>4335</v>
      </c>
      <c r="W656" s="302">
        <v>1947</v>
      </c>
      <c r="X656" s="302">
        <v>2388</v>
      </c>
      <c r="Z656" s="302" t="s">
        <v>60</v>
      </c>
    </row>
    <row r="657" spans="1:26" x14ac:dyDescent="0.2">
      <c r="A657" s="299" t="s">
        <v>1499</v>
      </c>
      <c r="B657" s="305" t="s">
        <v>60</v>
      </c>
      <c r="C657" s="309" t="s">
        <v>89</v>
      </c>
      <c r="D657" s="309">
        <v>4453</v>
      </c>
      <c r="E657" s="309">
        <v>1610</v>
      </c>
      <c r="F657" s="309">
        <v>2843</v>
      </c>
      <c r="G657" s="309">
        <v>3890</v>
      </c>
      <c r="H657" s="309">
        <v>1305</v>
      </c>
      <c r="I657" s="309">
        <v>2585</v>
      </c>
      <c r="J657" s="309">
        <v>4040</v>
      </c>
      <c r="K657" s="309">
        <v>1478</v>
      </c>
      <c r="L657" s="309">
        <v>2562</v>
      </c>
      <c r="M657" s="309">
        <v>4210</v>
      </c>
      <c r="N657" s="309">
        <v>1685</v>
      </c>
      <c r="O657" s="309">
        <v>2525</v>
      </c>
      <c r="P657" s="302">
        <v>3889</v>
      </c>
      <c r="Q657" s="302">
        <v>1622</v>
      </c>
      <c r="R657" s="302">
        <v>2267</v>
      </c>
      <c r="S657" s="292">
        <v>3204</v>
      </c>
      <c r="T657" s="292">
        <v>1518</v>
      </c>
      <c r="U657" s="292">
        <v>1686</v>
      </c>
      <c r="V657" s="302">
        <v>2797</v>
      </c>
      <c r="W657" s="302">
        <v>1200</v>
      </c>
      <c r="X657" s="302">
        <v>1597</v>
      </c>
      <c r="Z657" s="302" t="s">
        <v>60</v>
      </c>
    </row>
    <row r="658" spans="1:26" x14ac:dyDescent="0.2">
      <c r="A658" s="299" t="s">
        <v>1500</v>
      </c>
      <c r="B658" s="305" t="s">
        <v>60</v>
      </c>
      <c r="C658" s="309" t="s">
        <v>90</v>
      </c>
      <c r="D658" s="309">
        <v>2292</v>
      </c>
      <c r="E658" s="309">
        <v>782</v>
      </c>
      <c r="F658" s="309">
        <v>1510</v>
      </c>
      <c r="G658" s="309">
        <v>2430</v>
      </c>
      <c r="H658" s="309">
        <v>690</v>
      </c>
      <c r="I658" s="309">
        <v>1740</v>
      </c>
      <c r="J658" s="309">
        <v>2373</v>
      </c>
      <c r="K658" s="309">
        <v>667</v>
      </c>
      <c r="L658" s="309">
        <v>1706</v>
      </c>
      <c r="M658" s="309">
        <v>2683</v>
      </c>
      <c r="N658" s="309">
        <v>893</v>
      </c>
      <c r="O658" s="309">
        <v>1790</v>
      </c>
      <c r="P658" s="302">
        <v>2253</v>
      </c>
      <c r="Q658" s="302">
        <v>996</v>
      </c>
      <c r="R658" s="302">
        <v>1257</v>
      </c>
      <c r="S658" s="292">
        <v>2407</v>
      </c>
      <c r="T658" s="292">
        <v>1047</v>
      </c>
      <c r="U658" s="292">
        <v>1360</v>
      </c>
      <c r="V658" s="302">
        <v>2227</v>
      </c>
      <c r="W658" s="302">
        <v>938</v>
      </c>
      <c r="X658" s="302">
        <v>1289</v>
      </c>
      <c r="Z658" s="302" t="s">
        <v>60</v>
      </c>
    </row>
    <row r="659" spans="1:26" x14ac:dyDescent="0.2">
      <c r="A659" s="299" t="s">
        <v>1501</v>
      </c>
      <c r="B659" s="305" t="s">
        <v>60</v>
      </c>
      <c r="C659" s="309" t="s">
        <v>91</v>
      </c>
      <c r="D659" s="309">
        <v>1014</v>
      </c>
      <c r="E659" s="309">
        <v>323</v>
      </c>
      <c r="F659" s="309">
        <v>691</v>
      </c>
      <c r="G659" s="309">
        <v>1335</v>
      </c>
      <c r="H659" s="309">
        <v>310</v>
      </c>
      <c r="I659" s="309">
        <v>1030</v>
      </c>
      <c r="J659" s="309">
        <v>1370</v>
      </c>
      <c r="K659" s="309">
        <v>270</v>
      </c>
      <c r="L659" s="309">
        <v>1100</v>
      </c>
      <c r="M659" s="309">
        <v>1771</v>
      </c>
      <c r="N659" s="309">
        <v>395</v>
      </c>
      <c r="O659" s="309">
        <v>1376</v>
      </c>
      <c r="P659" s="302">
        <v>1639</v>
      </c>
      <c r="Q659" s="302">
        <v>466</v>
      </c>
      <c r="R659" s="302">
        <v>1173</v>
      </c>
      <c r="S659" s="292">
        <v>1790</v>
      </c>
      <c r="T659" s="302">
        <v>635</v>
      </c>
      <c r="U659" s="302">
        <v>1155</v>
      </c>
      <c r="V659" s="302">
        <v>2068</v>
      </c>
      <c r="W659" s="302">
        <v>773</v>
      </c>
      <c r="X659" s="302">
        <v>1295</v>
      </c>
      <c r="Z659" s="302" t="s">
        <v>60</v>
      </c>
    </row>
    <row r="660" spans="1:26" x14ac:dyDescent="0.2">
      <c r="A660" s="299" t="s">
        <v>1502</v>
      </c>
      <c r="B660" s="305" t="s">
        <v>60</v>
      </c>
      <c r="C660" s="309" t="s">
        <v>92</v>
      </c>
      <c r="D660" s="309">
        <v>106176</v>
      </c>
      <c r="E660" s="309">
        <v>51388</v>
      </c>
      <c r="F660" s="309">
        <v>54788</v>
      </c>
      <c r="G660" s="309">
        <v>87475</v>
      </c>
      <c r="H660" s="309">
        <v>41960</v>
      </c>
      <c r="I660" s="309">
        <v>45515</v>
      </c>
      <c r="J660" s="309">
        <v>80682</v>
      </c>
      <c r="K660" s="309">
        <v>39203</v>
      </c>
      <c r="L660" s="309">
        <v>41479</v>
      </c>
      <c r="M660" s="309">
        <v>105808</v>
      </c>
      <c r="N660" s="309">
        <v>51925</v>
      </c>
      <c r="O660" s="309">
        <v>53883</v>
      </c>
      <c r="P660" s="302">
        <v>136241</v>
      </c>
      <c r="Q660" s="302">
        <v>68769</v>
      </c>
      <c r="R660" s="302">
        <v>67472</v>
      </c>
      <c r="S660" s="292" t="s">
        <v>604</v>
      </c>
      <c r="T660" s="292" t="s">
        <v>604</v>
      </c>
      <c r="U660" s="292" t="s">
        <v>604</v>
      </c>
      <c r="V660" s="292" t="s">
        <v>604</v>
      </c>
      <c r="W660" s="292" t="s">
        <v>604</v>
      </c>
      <c r="X660" s="292" t="s">
        <v>604</v>
      </c>
      <c r="Z660" s="302" t="s">
        <v>60</v>
      </c>
    </row>
    <row r="661" spans="1:26" x14ac:dyDescent="0.2">
      <c r="A661" s="299" t="s">
        <v>1503</v>
      </c>
      <c r="B661" s="305" t="s">
        <v>60</v>
      </c>
      <c r="C661" s="312" t="s">
        <v>93</v>
      </c>
      <c r="D661" s="312">
        <v>57082</v>
      </c>
      <c r="E661" s="312">
        <v>26429</v>
      </c>
      <c r="F661" s="312">
        <v>30653</v>
      </c>
      <c r="G661" s="312">
        <v>48450</v>
      </c>
      <c r="H661" s="312">
        <v>21965</v>
      </c>
      <c r="I661" s="312">
        <v>26470</v>
      </c>
      <c r="J661" s="312">
        <v>51487</v>
      </c>
      <c r="K661" s="312">
        <v>24074</v>
      </c>
      <c r="L661" s="312">
        <v>27413</v>
      </c>
      <c r="M661" s="312">
        <v>64665</v>
      </c>
      <c r="N661" s="312">
        <v>30663</v>
      </c>
      <c r="O661" s="312">
        <v>34002</v>
      </c>
      <c r="P661" s="302">
        <v>91351</v>
      </c>
      <c r="Q661" s="302">
        <v>46035</v>
      </c>
      <c r="R661" s="302">
        <v>45316</v>
      </c>
      <c r="S661" s="292">
        <v>131829</v>
      </c>
      <c r="T661" s="292">
        <v>68624</v>
      </c>
      <c r="U661" s="292">
        <v>63205</v>
      </c>
      <c r="V661" s="302">
        <v>166918</v>
      </c>
      <c r="W661" s="302">
        <v>83050</v>
      </c>
      <c r="X661" s="302">
        <v>83868</v>
      </c>
      <c r="Z661" s="302" t="s">
        <v>60</v>
      </c>
    </row>
    <row r="662" spans="1:26" x14ac:dyDescent="0.2">
      <c r="A662" s="299" t="s">
        <v>1504</v>
      </c>
      <c r="B662" s="305" t="s">
        <v>60</v>
      </c>
      <c r="C662" s="169" t="s">
        <v>94</v>
      </c>
      <c r="D662" s="309">
        <v>99506</v>
      </c>
      <c r="E662" s="309">
        <v>50475</v>
      </c>
      <c r="F662" s="309">
        <v>49031</v>
      </c>
      <c r="G662" s="309">
        <v>78300</v>
      </c>
      <c r="H662" s="309">
        <v>40140</v>
      </c>
      <c r="I662" s="309">
        <v>38160</v>
      </c>
      <c r="J662" s="309">
        <v>59314</v>
      </c>
      <c r="K662" s="309">
        <v>30291</v>
      </c>
      <c r="L662" s="309">
        <v>29023</v>
      </c>
      <c r="M662" s="309">
        <v>55256</v>
      </c>
      <c r="N662" s="309">
        <v>27474</v>
      </c>
      <c r="O662" s="309">
        <v>27782</v>
      </c>
      <c r="P662" s="302">
        <v>59876</v>
      </c>
      <c r="Q662" s="302">
        <v>29413</v>
      </c>
      <c r="R662" s="302">
        <v>30463</v>
      </c>
      <c r="S662" s="292">
        <v>72124</v>
      </c>
      <c r="T662" s="292">
        <v>36744</v>
      </c>
      <c r="U662" s="292">
        <v>35380</v>
      </c>
      <c r="V662" s="302">
        <v>85965</v>
      </c>
      <c r="W662" s="302">
        <v>43525</v>
      </c>
      <c r="X662" s="302">
        <v>42440</v>
      </c>
      <c r="Z662" s="302" t="s">
        <v>60</v>
      </c>
    </row>
    <row r="663" spans="1:26" x14ac:dyDescent="0.2">
      <c r="A663" s="299" t="s">
        <v>1505</v>
      </c>
      <c r="B663" s="305" t="s">
        <v>61</v>
      </c>
      <c r="C663" s="309" t="s">
        <v>73</v>
      </c>
      <c r="D663" s="309">
        <v>248591</v>
      </c>
      <c r="E663" s="309">
        <v>118156</v>
      </c>
      <c r="F663" s="309">
        <v>130435</v>
      </c>
      <c r="G663" s="309">
        <v>234680</v>
      </c>
      <c r="H663" s="309">
        <v>112715</v>
      </c>
      <c r="I663" s="309">
        <v>121965</v>
      </c>
      <c r="J663" s="309">
        <v>214595</v>
      </c>
      <c r="K663" s="309">
        <v>103349</v>
      </c>
      <c r="L663" s="309">
        <v>111246</v>
      </c>
      <c r="M663" s="309">
        <v>212033</v>
      </c>
      <c r="N663" s="309">
        <v>101869</v>
      </c>
      <c r="O663" s="309">
        <v>110164</v>
      </c>
      <c r="P663" s="302">
        <v>218335</v>
      </c>
      <c r="Q663" s="302">
        <v>106242</v>
      </c>
      <c r="R663" s="302">
        <v>112093</v>
      </c>
      <c r="S663" s="292">
        <v>258249</v>
      </c>
      <c r="T663" s="292">
        <v>128970</v>
      </c>
      <c r="U663" s="292">
        <v>129279</v>
      </c>
      <c r="V663" s="302">
        <v>278424</v>
      </c>
      <c r="W663" s="302">
        <v>136473</v>
      </c>
      <c r="X663" s="302">
        <v>141952</v>
      </c>
      <c r="Z663" s="302" t="s">
        <v>61</v>
      </c>
    </row>
    <row r="664" spans="1:26" x14ac:dyDescent="0.2">
      <c r="A664" s="299" t="s">
        <v>1506</v>
      </c>
      <c r="B664" s="305" t="s">
        <v>61</v>
      </c>
      <c r="C664" s="309" t="s">
        <v>74</v>
      </c>
      <c r="D664" s="309">
        <v>14667</v>
      </c>
      <c r="E664" s="309">
        <v>7501</v>
      </c>
      <c r="F664" s="309">
        <v>7166</v>
      </c>
      <c r="G664" s="309">
        <v>18670</v>
      </c>
      <c r="H664" s="309">
        <v>9515</v>
      </c>
      <c r="I664" s="309">
        <v>9155</v>
      </c>
      <c r="J664" s="309">
        <v>13492</v>
      </c>
      <c r="K664" s="309">
        <v>6889</v>
      </c>
      <c r="L664" s="309">
        <v>6603</v>
      </c>
      <c r="M664" s="309">
        <v>15857</v>
      </c>
      <c r="N664" s="309">
        <v>8054</v>
      </c>
      <c r="O664" s="309">
        <v>7803</v>
      </c>
      <c r="P664" s="302">
        <v>15541</v>
      </c>
      <c r="Q664" s="302">
        <v>8038</v>
      </c>
      <c r="R664" s="302">
        <v>7503</v>
      </c>
      <c r="S664" s="292">
        <v>20839</v>
      </c>
      <c r="T664" s="292">
        <v>10764</v>
      </c>
      <c r="U664" s="292">
        <v>10075</v>
      </c>
      <c r="V664" s="302">
        <v>18985</v>
      </c>
      <c r="W664" s="302">
        <v>9678</v>
      </c>
      <c r="X664" s="302">
        <v>9307</v>
      </c>
      <c r="Z664" s="302" t="s">
        <v>61</v>
      </c>
    </row>
    <row r="665" spans="1:26" x14ac:dyDescent="0.2">
      <c r="A665" s="299" t="s">
        <v>1507</v>
      </c>
      <c r="B665" s="305" t="s">
        <v>61</v>
      </c>
      <c r="C665" s="310" t="s">
        <v>75</v>
      </c>
      <c r="D665" s="309">
        <v>13515</v>
      </c>
      <c r="E665" s="309">
        <v>6843</v>
      </c>
      <c r="F665" s="309">
        <v>6672</v>
      </c>
      <c r="G665" s="309">
        <v>16945</v>
      </c>
      <c r="H665" s="309">
        <v>8770</v>
      </c>
      <c r="I665" s="309">
        <v>8175</v>
      </c>
      <c r="J665" s="309">
        <v>13392</v>
      </c>
      <c r="K665" s="309">
        <v>6907</v>
      </c>
      <c r="L665" s="309">
        <v>6485</v>
      </c>
      <c r="M665" s="309">
        <v>13092</v>
      </c>
      <c r="N665" s="309">
        <v>6776</v>
      </c>
      <c r="O665" s="309">
        <v>6316</v>
      </c>
      <c r="P665" s="302">
        <v>14607</v>
      </c>
      <c r="Q665" s="302">
        <v>7653</v>
      </c>
      <c r="R665" s="302">
        <v>6954</v>
      </c>
      <c r="S665" s="292">
        <v>16463</v>
      </c>
      <c r="T665" s="292">
        <v>8425</v>
      </c>
      <c r="U665" s="292">
        <v>8038</v>
      </c>
      <c r="V665" s="302">
        <v>17441</v>
      </c>
      <c r="W665" s="302">
        <v>8959</v>
      </c>
      <c r="X665" s="302">
        <v>8482</v>
      </c>
      <c r="Z665" s="302" t="s">
        <v>61</v>
      </c>
    </row>
    <row r="666" spans="1:26" x14ac:dyDescent="0.2">
      <c r="A666" s="299" t="s">
        <v>1508</v>
      </c>
      <c r="B666" s="305" t="s">
        <v>61</v>
      </c>
      <c r="C666" s="310" t="s">
        <v>76</v>
      </c>
      <c r="D666" s="309">
        <v>19128</v>
      </c>
      <c r="E666" s="309">
        <v>9905</v>
      </c>
      <c r="F666" s="309">
        <v>9223</v>
      </c>
      <c r="G666" s="309">
        <v>14150</v>
      </c>
      <c r="H666" s="309">
        <v>7305</v>
      </c>
      <c r="I666" s="309">
        <v>6840</v>
      </c>
      <c r="J666" s="309">
        <v>16026</v>
      </c>
      <c r="K666" s="309">
        <v>8239</v>
      </c>
      <c r="L666" s="309">
        <v>7787</v>
      </c>
      <c r="M666" s="309">
        <v>11878</v>
      </c>
      <c r="N666" s="309">
        <v>6162</v>
      </c>
      <c r="O666" s="309">
        <v>5716</v>
      </c>
      <c r="P666" s="302">
        <v>14012</v>
      </c>
      <c r="Q666" s="302">
        <v>7174</v>
      </c>
      <c r="R666" s="302">
        <v>6838</v>
      </c>
      <c r="S666" s="292">
        <v>14760</v>
      </c>
      <c r="T666" s="292">
        <v>7504</v>
      </c>
      <c r="U666" s="292">
        <v>7256</v>
      </c>
      <c r="V666" s="302">
        <v>16613</v>
      </c>
      <c r="W666" s="302">
        <v>8425</v>
      </c>
      <c r="X666" s="302">
        <v>8188</v>
      </c>
      <c r="Z666" s="302" t="s">
        <v>61</v>
      </c>
    </row>
    <row r="667" spans="1:26" x14ac:dyDescent="0.2">
      <c r="A667" s="299" t="s">
        <v>1509</v>
      </c>
      <c r="B667" s="305" t="s">
        <v>61</v>
      </c>
      <c r="C667" s="309" t="s">
        <v>77</v>
      </c>
      <c r="D667" s="309">
        <v>17766</v>
      </c>
      <c r="E667" s="309">
        <v>8698</v>
      </c>
      <c r="F667" s="309">
        <v>9068</v>
      </c>
      <c r="G667" s="309">
        <v>13660</v>
      </c>
      <c r="H667" s="309">
        <v>6960</v>
      </c>
      <c r="I667" s="309">
        <v>6700</v>
      </c>
      <c r="J667" s="309">
        <v>16106</v>
      </c>
      <c r="K667" s="309">
        <v>8128</v>
      </c>
      <c r="L667" s="309">
        <v>7978</v>
      </c>
      <c r="M667" s="309">
        <v>12680</v>
      </c>
      <c r="N667" s="309">
        <v>6422</v>
      </c>
      <c r="O667" s="309">
        <v>6258</v>
      </c>
      <c r="P667" s="302">
        <v>13359</v>
      </c>
      <c r="Q667" s="302">
        <v>7018</v>
      </c>
      <c r="R667" s="302">
        <v>6341</v>
      </c>
      <c r="S667" s="292">
        <v>15241</v>
      </c>
      <c r="T667" s="292">
        <v>7821</v>
      </c>
      <c r="U667" s="292">
        <v>7420</v>
      </c>
      <c r="V667" s="302">
        <v>15142</v>
      </c>
      <c r="W667" s="302">
        <v>7825</v>
      </c>
      <c r="X667" s="302">
        <v>7315</v>
      </c>
      <c r="Z667" s="302" t="s">
        <v>61</v>
      </c>
    </row>
    <row r="668" spans="1:26" x14ac:dyDescent="0.2">
      <c r="A668" s="299" t="s">
        <v>1510</v>
      </c>
      <c r="B668" s="305" t="s">
        <v>61</v>
      </c>
      <c r="C668" s="309" t="s">
        <v>78</v>
      </c>
      <c r="D668" s="309">
        <v>15576</v>
      </c>
      <c r="E668" s="309">
        <v>7634</v>
      </c>
      <c r="F668" s="309">
        <v>7942</v>
      </c>
      <c r="G668" s="309">
        <v>19350</v>
      </c>
      <c r="H668" s="309">
        <v>9675</v>
      </c>
      <c r="I668" s="309">
        <v>9675</v>
      </c>
      <c r="J668" s="309">
        <v>16397</v>
      </c>
      <c r="K668" s="309">
        <v>8149</v>
      </c>
      <c r="L668" s="309">
        <v>8248</v>
      </c>
      <c r="M668" s="309">
        <v>18944</v>
      </c>
      <c r="N668" s="309">
        <v>9029</v>
      </c>
      <c r="O668" s="309">
        <v>9915</v>
      </c>
      <c r="P668" s="302">
        <v>16294</v>
      </c>
      <c r="Q668" s="302">
        <v>8289</v>
      </c>
      <c r="R668" s="302">
        <v>8005</v>
      </c>
      <c r="S668" s="292">
        <v>20604</v>
      </c>
      <c r="T668" s="292">
        <v>10439</v>
      </c>
      <c r="U668" s="292">
        <v>10165</v>
      </c>
      <c r="V668" s="302">
        <v>15573</v>
      </c>
      <c r="W668" s="302">
        <v>7871</v>
      </c>
      <c r="X668" s="302">
        <v>7702</v>
      </c>
      <c r="Z668" s="302" t="s">
        <v>61</v>
      </c>
    </row>
    <row r="669" spans="1:26" x14ac:dyDescent="0.2">
      <c r="A669" s="299" t="s">
        <v>1511</v>
      </c>
      <c r="B669" s="305" t="s">
        <v>61</v>
      </c>
      <c r="C669" s="309" t="s">
        <v>79</v>
      </c>
      <c r="D669" s="309">
        <v>14028</v>
      </c>
      <c r="E669" s="309">
        <v>7346</v>
      </c>
      <c r="F669" s="309">
        <v>6682</v>
      </c>
      <c r="G669" s="309">
        <v>15925</v>
      </c>
      <c r="H669" s="309">
        <v>7900</v>
      </c>
      <c r="I669" s="309">
        <v>8020</v>
      </c>
      <c r="J669" s="309">
        <v>16122</v>
      </c>
      <c r="K669" s="309">
        <v>7944</v>
      </c>
      <c r="L669" s="309">
        <v>8178</v>
      </c>
      <c r="M669" s="309">
        <v>22682</v>
      </c>
      <c r="N669" s="309">
        <v>11022</v>
      </c>
      <c r="O669" s="309">
        <v>11660</v>
      </c>
      <c r="P669" s="302">
        <v>21040</v>
      </c>
      <c r="Q669" s="302">
        <v>10254</v>
      </c>
      <c r="R669" s="302">
        <v>10786</v>
      </c>
      <c r="S669" s="292">
        <v>26508</v>
      </c>
      <c r="T669" s="292">
        <v>13642</v>
      </c>
      <c r="U669" s="292">
        <v>12866</v>
      </c>
      <c r="V669" s="302">
        <v>22541</v>
      </c>
      <c r="W669" s="302">
        <v>10922</v>
      </c>
      <c r="X669" s="302">
        <v>11619</v>
      </c>
      <c r="Z669" s="302" t="s">
        <v>61</v>
      </c>
    </row>
    <row r="670" spans="1:26" x14ac:dyDescent="0.2">
      <c r="A670" s="299" t="s">
        <v>1512</v>
      </c>
      <c r="B670" s="305" t="s">
        <v>61</v>
      </c>
      <c r="C670" s="309" t="s">
        <v>80</v>
      </c>
      <c r="D670" s="309">
        <v>13842</v>
      </c>
      <c r="E670" s="309">
        <v>6964</v>
      </c>
      <c r="F670" s="309">
        <v>6878</v>
      </c>
      <c r="G670" s="309">
        <v>13770</v>
      </c>
      <c r="H670" s="309">
        <v>7110</v>
      </c>
      <c r="I670" s="309">
        <v>6655</v>
      </c>
      <c r="J670" s="309">
        <v>16227</v>
      </c>
      <c r="K670" s="309">
        <v>8078</v>
      </c>
      <c r="L670" s="309">
        <v>8149</v>
      </c>
      <c r="M670" s="309">
        <v>18207</v>
      </c>
      <c r="N670" s="309">
        <v>9048</v>
      </c>
      <c r="O670" s="309">
        <v>9159</v>
      </c>
      <c r="P670" s="302">
        <v>21358</v>
      </c>
      <c r="Q670" s="302">
        <v>10454</v>
      </c>
      <c r="R670" s="302">
        <v>10904</v>
      </c>
      <c r="S670" s="292">
        <v>24168</v>
      </c>
      <c r="T670" s="292">
        <v>12371</v>
      </c>
      <c r="U670" s="292">
        <v>11797</v>
      </c>
      <c r="V670" s="302">
        <v>28537</v>
      </c>
      <c r="W670" s="302">
        <v>13707</v>
      </c>
      <c r="X670" s="302">
        <v>14830</v>
      </c>
      <c r="Z670" s="302" t="s">
        <v>61</v>
      </c>
    </row>
    <row r="671" spans="1:26" x14ac:dyDescent="0.2">
      <c r="A671" s="299" t="s">
        <v>1513</v>
      </c>
      <c r="B671" s="305" t="s">
        <v>61</v>
      </c>
      <c r="C671" s="309" t="s">
        <v>81</v>
      </c>
      <c r="D671" s="309">
        <v>16459</v>
      </c>
      <c r="E671" s="309">
        <v>8017</v>
      </c>
      <c r="F671" s="309">
        <v>8442</v>
      </c>
      <c r="G671" s="309">
        <v>12270</v>
      </c>
      <c r="H671" s="309">
        <v>6375</v>
      </c>
      <c r="I671" s="309">
        <v>5895</v>
      </c>
      <c r="J671" s="309">
        <v>13086</v>
      </c>
      <c r="K671" s="309">
        <v>6472</v>
      </c>
      <c r="L671" s="309">
        <v>6614</v>
      </c>
      <c r="M671" s="309">
        <v>14121</v>
      </c>
      <c r="N671" s="309">
        <v>6956</v>
      </c>
      <c r="O671" s="309">
        <v>7165</v>
      </c>
      <c r="P671" s="302">
        <v>19471</v>
      </c>
      <c r="Q671" s="302">
        <v>9175</v>
      </c>
      <c r="R671" s="302">
        <v>10296</v>
      </c>
      <c r="S671" s="292">
        <v>21112</v>
      </c>
      <c r="T671" s="292">
        <v>10941</v>
      </c>
      <c r="U671" s="292">
        <v>10171</v>
      </c>
      <c r="V671" s="302">
        <v>27085</v>
      </c>
      <c r="W671" s="302">
        <v>13189</v>
      </c>
      <c r="X671" s="302">
        <v>13896</v>
      </c>
      <c r="Z671" s="302" t="s">
        <v>61</v>
      </c>
    </row>
    <row r="672" spans="1:26" x14ac:dyDescent="0.2">
      <c r="A672" s="299" t="s">
        <v>1514</v>
      </c>
      <c r="B672" s="305" t="s">
        <v>61</v>
      </c>
      <c r="C672" s="309" t="s">
        <v>82</v>
      </c>
      <c r="D672" s="309">
        <v>16749</v>
      </c>
      <c r="E672" s="309">
        <v>7927</v>
      </c>
      <c r="F672" s="309">
        <v>8822</v>
      </c>
      <c r="G672" s="309">
        <v>12515</v>
      </c>
      <c r="H672" s="309">
        <v>6270</v>
      </c>
      <c r="I672" s="309">
        <v>6245</v>
      </c>
      <c r="J672" s="309">
        <v>12136</v>
      </c>
      <c r="K672" s="309">
        <v>6197</v>
      </c>
      <c r="L672" s="309">
        <v>5939</v>
      </c>
      <c r="M672" s="309">
        <v>13567</v>
      </c>
      <c r="N672" s="309">
        <v>6602</v>
      </c>
      <c r="O672" s="309">
        <v>6965</v>
      </c>
      <c r="P672" s="302">
        <v>15334</v>
      </c>
      <c r="Q672" s="302">
        <v>7576</v>
      </c>
      <c r="R672" s="302">
        <v>7758</v>
      </c>
      <c r="S672" s="292">
        <v>20243</v>
      </c>
      <c r="T672" s="292">
        <v>10258</v>
      </c>
      <c r="U672" s="292">
        <v>9985</v>
      </c>
      <c r="V672" s="302">
        <v>23103</v>
      </c>
      <c r="W672" s="302">
        <v>11463</v>
      </c>
      <c r="X672" s="302">
        <v>11640</v>
      </c>
      <c r="Z672" s="302" t="s">
        <v>61</v>
      </c>
    </row>
    <row r="673" spans="1:26" x14ac:dyDescent="0.2">
      <c r="A673" s="299" t="s">
        <v>1515</v>
      </c>
      <c r="B673" s="305" t="s">
        <v>61</v>
      </c>
      <c r="C673" s="309" t="s">
        <v>83</v>
      </c>
      <c r="D673" s="309">
        <v>20555</v>
      </c>
      <c r="E673" s="309">
        <v>9856</v>
      </c>
      <c r="F673" s="309">
        <v>10699</v>
      </c>
      <c r="G673" s="309">
        <v>14480</v>
      </c>
      <c r="H673" s="309">
        <v>7020</v>
      </c>
      <c r="I673" s="309">
        <v>7460</v>
      </c>
      <c r="J673" s="309">
        <v>10997</v>
      </c>
      <c r="K673" s="309">
        <v>5598</v>
      </c>
      <c r="L673" s="309">
        <v>5399</v>
      </c>
      <c r="M673" s="309">
        <v>11295</v>
      </c>
      <c r="N673" s="309">
        <v>5438</v>
      </c>
      <c r="O673" s="309">
        <v>5857</v>
      </c>
      <c r="P673" s="302">
        <v>12393</v>
      </c>
      <c r="Q673" s="302">
        <v>5884</v>
      </c>
      <c r="R673" s="302">
        <v>6509</v>
      </c>
      <c r="S673" s="292">
        <v>17340</v>
      </c>
      <c r="T673" s="292">
        <v>8516</v>
      </c>
      <c r="U673" s="292">
        <v>8824</v>
      </c>
      <c r="V673" s="302">
        <v>19344</v>
      </c>
      <c r="W673" s="302">
        <v>9656</v>
      </c>
      <c r="X673" s="302">
        <v>9688</v>
      </c>
      <c r="Z673" s="302" t="s">
        <v>61</v>
      </c>
    </row>
    <row r="674" spans="1:26" x14ac:dyDescent="0.2">
      <c r="A674" s="299" t="s">
        <v>1516</v>
      </c>
      <c r="B674" s="305" t="s">
        <v>61</v>
      </c>
      <c r="C674" s="309" t="s">
        <v>84</v>
      </c>
      <c r="D674" s="309">
        <v>21157</v>
      </c>
      <c r="E674" s="309">
        <v>10230</v>
      </c>
      <c r="F674" s="309">
        <v>10927</v>
      </c>
      <c r="G674" s="309">
        <v>14530</v>
      </c>
      <c r="H674" s="309">
        <v>6900</v>
      </c>
      <c r="I674" s="309">
        <v>7635</v>
      </c>
      <c r="J674" s="309">
        <v>11117</v>
      </c>
      <c r="K674" s="309">
        <v>5474</v>
      </c>
      <c r="L674" s="309">
        <v>5643</v>
      </c>
      <c r="M674" s="309">
        <v>10427</v>
      </c>
      <c r="N674" s="309">
        <v>5278</v>
      </c>
      <c r="O674" s="309">
        <v>5149</v>
      </c>
      <c r="P674" s="302">
        <v>11529</v>
      </c>
      <c r="Q674" s="302">
        <v>5537</v>
      </c>
      <c r="R674" s="302">
        <v>5992</v>
      </c>
      <c r="S674" s="292">
        <v>14321</v>
      </c>
      <c r="T674" s="292">
        <v>6995</v>
      </c>
      <c r="U674" s="292">
        <v>7326</v>
      </c>
      <c r="V674" s="302">
        <v>18131</v>
      </c>
      <c r="W674" s="302">
        <v>8891</v>
      </c>
      <c r="X674" s="302">
        <v>9242</v>
      </c>
      <c r="Z674" s="302" t="s">
        <v>61</v>
      </c>
    </row>
    <row r="675" spans="1:26" x14ac:dyDescent="0.2">
      <c r="A675" s="299" t="s">
        <v>1517</v>
      </c>
      <c r="B675" s="305" t="s">
        <v>61</v>
      </c>
      <c r="C675" s="309" t="s">
        <v>85</v>
      </c>
      <c r="D675" s="309">
        <v>18669</v>
      </c>
      <c r="E675" s="309">
        <v>9004</v>
      </c>
      <c r="F675" s="309">
        <v>9665</v>
      </c>
      <c r="G675" s="309">
        <v>17150</v>
      </c>
      <c r="H675" s="309">
        <v>8160</v>
      </c>
      <c r="I675" s="309">
        <v>8995</v>
      </c>
      <c r="J675" s="309">
        <v>12214</v>
      </c>
      <c r="K675" s="309">
        <v>5963</v>
      </c>
      <c r="L675" s="309">
        <v>6251</v>
      </c>
      <c r="M675" s="309">
        <v>9375</v>
      </c>
      <c r="N675" s="309">
        <v>4798</v>
      </c>
      <c r="O675" s="309">
        <v>4577</v>
      </c>
      <c r="P675" s="302">
        <v>9471</v>
      </c>
      <c r="Q675" s="302">
        <v>4469</v>
      </c>
      <c r="R675" s="302">
        <v>5002</v>
      </c>
      <c r="S675" s="292">
        <v>11301</v>
      </c>
      <c r="T675" s="292">
        <v>5384</v>
      </c>
      <c r="U675" s="292">
        <v>5917</v>
      </c>
      <c r="V675" s="302">
        <v>15456</v>
      </c>
      <c r="W675" s="302">
        <v>7344</v>
      </c>
      <c r="X675" s="302">
        <v>8112</v>
      </c>
      <c r="Z675" s="302" t="s">
        <v>61</v>
      </c>
    </row>
    <row r="676" spans="1:26" x14ac:dyDescent="0.2">
      <c r="A676" s="299" t="s">
        <v>1518</v>
      </c>
      <c r="B676" s="305" t="s">
        <v>61</v>
      </c>
      <c r="C676" s="309" t="s">
        <v>86</v>
      </c>
      <c r="D676" s="309">
        <v>14483</v>
      </c>
      <c r="E676" s="309">
        <v>6388</v>
      </c>
      <c r="F676" s="309">
        <v>8095</v>
      </c>
      <c r="G676" s="309">
        <v>16525</v>
      </c>
      <c r="H676" s="309">
        <v>7810</v>
      </c>
      <c r="I676" s="309">
        <v>8715</v>
      </c>
      <c r="J676" s="309">
        <v>11375</v>
      </c>
      <c r="K676" s="309">
        <v>5313</v>
      </c>
      <c r="L676" s="309">
        <v>6062</v>
      </c>
      <c r="M676" s="309">
        <v>8751</v>
      </c>
      <c r="N676" s="309">
        <v>4247</v>
      </c>
      <c r="O676" s="309">
        <v>4504</v>
      </c>
      <c r="P676" s="302">
        <v>8404</v>
      </c>
      <c r="Q676" s="302">
        <v>4188</v>
      </c>
      <c r="R676" s="302">
        <v>4216</v>
      </c>
      <c r="S676" s="292">
        <v>9783</v>
      </c>
      <c r="T676" s="292">
        <v>4769</v>
      </c>
      <c r="U676" s="292">
        <v>5014</v>
      </c>
      <c r="V676" s="302">
        <v>12077</v>
      </c>
      <c r="W676" s="302">
        <v>5843</v>
      </c>
      <c r="X676" s="302">
        <v>6234</v>
      </c>
      <c r="Z676" s="302" t="s">
        <v>61</v>
      </c>
    </row>
    <row r="677" spans="1:26" x14ac:dyDescent="0.2">
      <c r="A677" s="299" t="s">
        <v>1519</v>
      </c>
      <c r="B677" s="305" t="s">
        <v>61</v>
      </c>
      <c r="C677" s="309" t="s">
        <v>87</v>
      </c>
      <c r="D677" s="309">
        <v>11094</v>
      </c>
      <c r="E677" s="309">
        <v>4548</v>
      </c>
      <c r="F677" s="309">
        <v>6546</v>
      </c>
      <c r="G677" s="309">
        <v>13100</v>
      </c>
      <c r="H677" s="309">
        <v>5835</v>
      </c>
      <c r="I677" s="309">
        <v>7265</v>
      </c>
      <c r="J677" s="309">
        <v>11891</v>
      </c>
      <c r="K677" s="309">
        <v>5342</v>
      </c>
      <c r="L677" s="309">
        <v>6549</v>
      </c>
      <c r="M677" s="309">
        <v>8405</v>
      </c>
      <c r="N677" s="309">
        <v>3928</v>
      </c>
      <c r="O677" s="309">
        <v>4477</v>
      </c>
      <c r="P677" s="302">
        <v>7103</v>
      </c>
      <c r="Q677" s="302">
        <v>3528</v>
      </c>
      <c r="R677" s="302">
        <v>3575</v>
      </c>
      <c r="S677" s="292">
        <v>7231</v>
      </c>
      <c r="T677" s="292">
        <v>3373</v>
      </c>
      <c r="U677" s="292">
        <v>3858</v>
      </c>
      <c r="V677" s="302">
        <v>8796</v>
      </c>
      <c r="W677" s="302">
        <v>4141</v>
      </c>
      <c r="X677" s="302">
        <v>4655</v>
      </c>
      <c r="Z677" s="302" t="s">
        <v>61</v>
      </c>
    </row>
    <row r="678" spans="1:26" x14ac:dyDescent="0.2">
      <c r="A678" s="299" t="s">
        <v>1520</v>
      </c>
      <c r="B678" s="305" t="s">
        <v>61</v>
      </c>
      <c r="C678" s="309" t="s">
        <v>88</v>
      </c>
      <c r="D678" s="309">
        <v>8750</v>
      </c>
      <c r="E678" s="309">
        <v>3299</v>
      </c>
      <c r="F678" s="309">
        <v>5451</v>
      </c>
      <c r="G678" s="309">
        <v>8885</v>
      </c>
      <c r="H678" s="309">
        <v>3285</v>
      </c>
      <c r="I678" s="309">
        <v>5595</v>
      </c>
      <c r="J678" s="309">
        <v>10301</v>
      </c>
      <c r="K678" s="309">
        <v>4295</v>
      </c>
      <c r="L678" s="309">
        <v>6006</v>
      </c>
      <c r="M678" s="309">
        <v>7358</v>
      </c>
      <c r="N678" s="309">
        <v>3045</v>
      </c>
      <c r="O678" s="309">
        <v>4313</v>
      </c>
      <c r="P678" s="302">
        <v>5992</v>
      </c>
      <c r="Q678" s="302">
        <v>2734</v>
      </c>
      <c r="R678" s="302">
        <v>3258</v>
      </c>
      <c r="S678" s="292">
        <v>6182</v>
      </c>
      <c r="T678" s="292">
        <v>2971</v>
      </c>
      <c r="U678" s="292">
        <v>3211</v>
      </c>
      <c r="V678" s="302">
        <v>7202</v>
      </c>
      <c r="W678" s="302">
        <v>3275</v>
      </c>
      <c r="X678" s="302">
        <v>3927</v>
      </c>
      <c r="Z678" s="302" t="s">
        <v>61</v>
      </c>
    </row>
    <row r="679" spans="1:26" x14ac:dyDescent="0.2">
      <c r="A679" s="299" t="s">
        <v>1521</v>
      </c>
      <c r="B679" s="305" t="s">
        <v>61</v>
      </c>
      <c r="C679" s="309" t="s">
        <v>89</v>
      </c>
      <c r="D679" s="309">
        <v>6489</v>
      </c>
      <c r="E679" s="309">
        <v>2248</v>
      </c>
      <c r="F679" s="309">
        <v>4241</v>
      </c>
      <c r="G679" s="309">
        <v>6190</v>
      </c>
      <c r="H679" s="309">
        <v>2095</v>
      </c>
      <c r="I679" s="309">
        <v>4095</v>
      </c>
      <c r="J679" s="309">
        <v>7259</v>
      </c>
      <c r="K679" s="309">
        <v>2665</v>
      </c>
      <c r="L679" s="309">
        <v>4594</v>
      </c>
      <c r="M679" s="309">
        <v>7038</v>
      </c>
      <c r="N679" s="309">
        <v>2655</v>
      </c>
      <c r="O679" s="309">
        <v>4383</v>
      </c>
      <c r="P679" s="302">
        <v>5182</v>
      </c>
      <c r="Q679" s="302">
        <v>2104</v>
      </c>
      <c r="R679" s="302">
        <v>3078</v>
      </c>
      <c r="S679" s="292">
        <v>4967</v>
      </c>
      <c r="T679" s="292">
        <v>2211</v>
      </c>
      <c r="U679" s="292">
        <v>2756</v>
      </c>
      <c r="V679" s="302">
        <v>5089</v>
      </c>
      <c r="W679" s="302">
        <v>2254</v>
      </c>
      <c r="X679" s="302">
        <v>2834</v>
      </c>
      <c r="Z679" s="302" t="s">
        <v>61</v>
      </c>
    </row>
    <row r="680" spans="1:26" x14ac:dyDescent="0.2">
      <c r="A680" s="299" t="s">
        <v>1522</v>
      </c>
      <c r="B680" s="305" t="s">
        <v>61</v>
      </c>
      <c r="C680" s="309" t="s">
        <v>90</v>
      </c>
      <c r="D680" s="309">
        <v>3690</v>
      </c>
      <c r="E680" s="309">
        <v>1189</v>
      </c>
      <c r="F680" s="309">
        <v>2501</v>
      </c>
      <c r="G680" s="309">
        <v>3920</v>
      </c>
      <c r="H680" s="309">
        <v>1100</v>
      </c>
      <c r="I680" s="309">
        <v>2820</v>
      </c>
      <c r="J680" s="309">
        <v>3950</v>
      </c>
      <c r="K680" s="309">
        <v>1115</v>
      </c>
      <c r="L680" s="309">
        <v>2835</v>
      </c>
      <c r="M680" s="309">
        <v>4939</v>
      </c>
      <c r="N680" s="309">
        <v>1602</v>
      </c>
      <c r="O680" s="309">
        <v>3337</v>
      </c>
      <c r="P680" s="302">
        <v>3673</v>
      </c>
      <c r="Q680" s="302">
        <v>1246</v>
      </c>
      <c r="R680" s="302">
        <v>2427</v>
      </c>
      <c r="S680" s="292">
        <v>3662</v>
      </c>
      <c r="T680" s="292">
        <v>1498</v>
      </c>
      <c r="U680" s="292">
        <v>2164</v>
      </c>
      <c r="V680" s="302">
        <v>3874</v>
      </c>
      <c r="W680" s="302">
        <v>1734</v>
      </c>
      <c r="X680" s="302">
        <v>2140</v>
      </c>
      <c r="Z680" s="302" t="s">
        <v>61</v>
      </c>
    </row>
    <row r="681" spans="1:26" x14ac:dyDescent="0.2">
      <c r="A681" s="299" t="s">
        <v>1523</v>
      </c>
      <c r="B681" s="305" t="s">
        <v>61</v>
      </c>
      <c r="C681" s="309" t="s">
        <v>91</v>
      </c>
      <c r="D681" s="309">
        <v>1974</v>
      </c>
      <c r="E681" s="309">
        <v>559</v>
      </c>
      <c r="F681" s="309">
        <v>1415</v>
      </c>
      <c r="G681" s="309">
        <v>2650</v>
      </c>
      <c r="H681" s="309">
        <v>635</v>
      </c>
      <c r="I681" s="309">
        <v>2015</v>
      </c>
      <c r="J681" s="309">
        <v>2507</v>
      </c>
      <c r="K681" s="309">
        <v>581</v>
      </c>
      <c r="L681" s="309">
        <v>1926</v>
      </c>
      <c r="M681" s="309">
        <v>3417</v>
      </c>
      <c r="N681" s="309">
        <v>807</v>
      </c>
      <c r="O681" s="309">
        <v>2610</v>
      </c>
      <c r="P681" s="302">
        <v>3572</v>
      </c>
      <c r="Q681" s="302">
        <v>921</v>
      </c>
      <c r="R681" s="302">
        <v>2651</v>
      </c>
      <c r="S681" s="292">
        <v>3524</v>
      </c>
      <c r="T681" s="302">
        <v>1088</v>
      </c>
      <c r="U681" s="302">
        <v>2436</v>
      </c>
      <c r="V681" s="302">
        <v>3435</v>
      </c>
      <c r="W681" s="302">
        <v>1296</v>
      </c>
      <c r="X681" s="302">
        <v>2141</v>
      </c>
      <c r="Z681" s="302" t="s">
        <v>61</v>
      </c>
    </row>
    <row r="682" spans="1:26" x14ac:dyDescent="0.2">
      <c r="A682" s="299" t="s">
        <v>1524</v>
      </c>
      <c r="B682" s="305" t="s">
        <v>61</v>
      </c>
      <c r="C682" s="309" t="s">
        <v>92</v>
      </c>
      <c r="D682" s="309">
        <v>113576</v>
      </c>
      <c r="E682" s="309">
        <v>50839</v>
      </c>
      <c r="F682" s="309">
        <v>62737</v>
      </c>
      <c r="G682" s="309">
        <v>110670</v>
      </c>
      <c r="H682" s="309">
        <v>50715</v>
      </c>
      <c r="I682" s="309">
        <v>59955</v>
      </c>
      <c r="J682" s="309">
        <v>111691</v>
      </c>
      <c r="K682" s="309">
        <v>52093</v>
      </c>
      <c r="L682" s="309">
        <v>59598</v>
      </c>
      <c r="M682" s="309">
        <v>126718</v>
      </c>
      <c r="N682" s="309">
        <v>59625</v>
      </c>
      <c r="O682" s="309">
        <v>67093</v>
      </c>
      <c r="P682" s="302">
        <v>142470</v>
      </c>
      <c r="Q682" s="302">
        <v>68888</v>
      </c>
      <c r="R682" s="302">
        <v>73582</v>
      </c>
      <c r="S682" s="292" t="s">
        <v>604</v>
      </c>
      <c r="T682" s="292" t="s">
        <v>604</v>
      </c>
      <c r="U682" s="292" t="s">
        <v>604</v>
      </c>
      <c r="V682" s="292" t="s">
        <v>604</v>
      </c>
      <c r="W682" s="292" t="s">
        <v>604</v>
      </c>
      <c r="X682" s="292" t="s">
        <v>604</v>
      </c>
      <c r="Z682" s="302" t="s">
        <v>61</v>
      </c>
    </row>
    <row r="683" spans="1:26" x14ac:dyDescent="0.2">
      <c r="A683" s="299" t="s">
        <v>1525</v>
      </c>
      <c r="B683" s="305" t="s">
        <v>61</v>
      </c>
      <c r="C683" s="312" t="s">
        <v>93</v>
      </c>
      <c r="D683" s="312">
        <v>62675</v>
      </c>
      <c r="E683" s="312">
        <v>24827</v>
      </c>
      <c r="F683" s="312">
        <v>37848</v>
      </c>
      <c r="G683" s="312">
        <v>58300</v>
      </c>
      <c r="H683" s="312">
        <v>23795</v>
      </c>
      <c r="I683" s="312">
        <v>34505</v>
      </c>
      <c r="J683" s="312">
        <v>65586</v>
      </c>
      <c r="K683" s="312">
        <v>28416</v>
      </c>
      <c r="L683" s="312">
        <v>37170</v>
      </c>
      <c r="M683" s="312">
        <v>83621</v>
      </c>
      <c r="N683" s="312">
        <v>37472</v>
      </c>
      <c r="O683" s="312">
        <v>46149</v>
      </c>
      <c r="P683" s="302">
        <v>95602</v>
      </c>
      <c r="Q683" s="302">
        <v>44614</v>
      </c>
      <c r="R683" s="302">
        <v>50988</v>
      </c>
      <c r="S683" s="292">
        <v>113540</v>
      </c>
      <c r="T683" s="292">
        <v>55927</v>
      </c>
      <c r="U683" s="292">
        <v>57613</v>
      </c>
      <c r="V683" s="302">
        <v>128875</v>
      </c>
      <c r="W683" s="302">
        <v>61074</v>
      </c>
      <c r="X683" s="302">
        <v>67801</v>
      </c>
      <c r="Z683" s="302" t="s">
        <v>61</v>
      </c>
    </row>
    <row r="684" spans="1:26" x14ac:dyDescent="0.2">
      <c r="A684" s="299" t="s">
        <v>1526</v>
      </c>
      <c r="B684" s="305" t="s">
        <v>61</v>
      </c>
      <c r="C684" s="169" t="s">
        <v>94</v>
      </c>
      <c r="D684" s="309">
        <v>135015</v>
      </c>
      <c r="E684" s="309">
        <v>67317</v>
      </c>
      <c r="F684" s="309">
        <v>67698</v>
      </c>
      <c r="G684" s="309">
        <v>124010</v>
      </c>
      <c r="H684" s="309">
        <v>62000</v>
      </c>
      <c r="I684" s="309">
        <v>62010</v>
      </c>
      <c r="J684" s="309">
        <v>102904</v>
      </c>
      <c r="K684" s="309">
        <v>51256</v>
      </c>
      <c r="L684" s="309">
        <v>51648</v>
      </c>
      <c r="M684" s="309">
        <v>85315</v>
      </c>
      <c r="N684" s="309">
        <v>42244</v>
      </c>
      <c r="O684" s="309">
        <v>43071</v>
      </c>
      <c r="P684" s="302">
        <v>75879</v>
      </c>
      <c r="Q684" s="302">
        <v>37360</v>
      </c>
      <c r="R684" s="302">
        <v>38519</v>
      </c>
      <c r="S684" s="292">
        <v>89591</v>
      </c>
      <c r="T684" s="292">
        <v>44820</v>
      </c>
      <c r="U684" s="292">
        <v>44771</v>
      </c>
      <c r="V684" s="302">
        <v>93307</v>
      </c>
      <c r="W684" s="302">
        <v>46697</v>
      </c>
      <c r="X684" s="302">
        <v>46610</v>
      </c>
      <c r="Z684" s="302" t="s">
        <v>61</v>
      </c>
    </row>
    <row r="685" spans="1:26" x14ac:dyDescent="0.2">
      <c r="A685" s="299" t="s">
        <v>1527</v>
      </c>
      <c r="B685" s="305" t="s">
        <v>62</v>
      </c>
      <c r="C685" s="309" t="s">
        <v>73</v>
      </c>
      <c r="D685" s="309">
        <v>335451</v>
      </c>
      <c r="E685" s="309">
        <v>158906</v>
      </c>
      <c r="F685" s="309">
        <v>176545</v>
      </c>
      <c r="G685" s="309">
        <v>302260</v>
      </c>
      <c r="H685" s="309">
        <v>144135</v>
      </c>
      <c r="I685" s="309">
        <v>158125</v>
      </c>
      <c r="J685" s="309">
        <v>252240</v>
      </c>
      <c r="K685" s="309">
        <v>120193</v>
      </c>
      <c r="L685" s="309">
        <v>132047</v>
      </c>
      <c r="M685" s="309">
        <v>252425</v>
      </c>
      <c r="N685" s="309">
        <v>119416</v>
      </c>
      <c r="O685" s="309">
        <v>133009</v>
      </c>
      <c r="P685" s="302">
        <v>260379</v>
      </c>
      <c r="Q685" s="302">
        <v>123745</v>
      </c>
      <c r="R685" s="302">
        <v>136634</v>
      </c>
      <c r="S685" s="292">
        <v>306995</v>
      </c>
      <c r="T685" s="292">
        <v>148646</v>
      </c>
      <c r="U685" s="292">
        <v>158349</v>
      </c>
      <c r="V685" s="302">
        <v>327507</v>
      </c>
      <c r="W685" s="302">
        <v>155251</v>
      </c>
      <c r="X685" s="302">
        <v>172253</v>
      </c>
      <c r="Z685" s="302" t="s">
        <v>62</v>
      </c>
    </row>
    <row r="686" spans="1:26" x14ac:dyDescent="0.2">
      <c r="A686" s="299" t="s">
        <v>1528</v>
      </c>
      <c r="B686" s="305" t="s">
        <v>62</v>
      </c>
      <c r="C686" s="309" t="s">
        <v>74</v>
      </c>
      <c r="D686" s="309">
        <v>22579</v>
      </c>
      <c r="E686" s="309">
        <v>11542</v>
      </c>
      <c r="F686" s="309">
        <v>11037</v>
      </c>
      <c r="G686" s="309">
        <v>21270</v>
      </c>
      <c r="H686" s="309">
        <v>10910</v>
      </c>
      <c r="I686" s="309">
        <v>10360</v>
      </c>
      <c r="J686" s="309">
        <v>13823</v>
      </c>
      <c r="K686" s="309">
        <v>6999</v>
      </c>
      <c r="L686" s="309">
        <v>6824</v>
      </c>
      <c r="M686" s="309">
        <v>15378</v>
      </c>
      <c r="N686" s="309">
        <v>7888</v>
      </c>
      <c r="O686" s="309">
        <v>7490</v>
      </c>
      <c r="P686" s="302">
        <v>16659</v>
      </c>
      <c r="Q686" s="302">
        <v>8505</v>
      </c>
      <c r="R686" s="302">
        <v>8154</v>
      </c>
      <c r="S686" s="292">
        <v>21670</v>
      </c>
      <c r="T686" s="292">
        <v>11083</v>
      </c>
      <c r="U686" s="292">
        <v>10587</v>
      </c>
      <c r="V686" s="302">
        <v>18704</v>
      </c>
      <c r="W686" s="302">
        <v>9595</v>
      </c>
      <c r="X686" s="302">
        <v>9109</v>
      </c>
      <c r="Z686" s="302" t="s">
        <v>62</v>
      </c>
    </row>
    <row r="687" spans="1:26" x14ac:dyDescent="0.2">
      <c r="A687" s="299" t="s">
        <v>1529</v>
      </c>
      <c r="B687" s="305" t="s">
        <v>62</v>
      </c>
      <c r="C687" s="310" t="s">
        <v>75</v>
      </c>
      <c r="D687" s="309">
        <v>19900</v>
      </c>
      <c r="E687" s="309">
        <v>10159</v>
      </c>
      <c r="F687" s="309">
        <v>9741</v>
      </c>
      <c r="G687" s="309">
        <v>21745</v>
      </c>
      <c r="H687" s="309">
        <v>11110</v>
      </c>
      <c r="I687" s="309">
        <v>10630</v>
      </c>
      <c r="J687" s="309">
        <v>13534</v>
      </c>
      <c r="K687" s="309">
        <v>6885</v>
      </c>
      <c r="L687" s="309">
        <v>6649</v>
      </c>
      <c r="M687" s="309">
        <v>12291</v>
      </c>
      <c r="N687" s="309">
        <v>6227</v>
      </c>
      <c r="O687" s="309">
        <v>6064</v>
      </c>
      <c r="P687" s="302">
        <v>13066</v>
      </c>
      <c r="Q687" s="302">
        <v>6616</v>
      </c>
      <c r="R687" s="302">
        <v>6450</v>
      </c>
      <c r="S687" s="292">
        <v>14574</v>
      </c>
      <c r="T687" s="292">
        <v>7345</v>
      </c>
      <c r="U687" s="292">
        <v>7229</v>
      </c>
      <c r="V687" s="302">
        <v>16908</v>
      </c>
      <c r="W687" s="302">
        <v>8547</v>
      </c>
      <c r="X687" s="302">
        <v>8361</v>
      </c>
      <c r="Z687" s="302" t="s">
        <v>62</v>
      </c>
    </row>
    <row r="688" spans="1:26" x14ac:dyDescent="0.2">
      <c r="A688" s="299" t="s">
        <v>1530</v>
      </c>
      <c r="B688" s="305" t="s">
        <v>62</v>
      </c>
      <c r="C688" s="310" t="s">
        <v>76</v>
      </c>
      <c r="D688" s="309">
        <v>24592</v>
      </c>
      <c r="E688" s="309">
        <v>12588</v>
      </c>
      <c r="F688" s="309">
        <v>12004</v>
      </c>
      <c r="G688" s="309">
        <v>19040</v>
      </c>
      <c r="H688" s="309">
        <v>9620</v>
      </c>
      <c r="I688" s="309">
        <v>9415</v>
      </c>
      <c r="J688" s="309">
        <v>16759</v>
      </c>
      <c r="K688" s="309">
        <v>8505</v>
      </c>
      <c r="L688" s="309">
        <v>8254</v>
      </c>
      <c r="M688" s="309">
        <v>11108</v>
      </c>
      <c r="N688" s="309">
        <v>5617</v>
      </c>
      <c r="O688" s="309">
        <v>5491</v>
      </c>
      <c r="P688" s="302">
        <v>10953</v>
      </c>
      <c r="Q688" s="302">
        <v>5589</v>
      </c>
      <c r="R688" s="302">
        <v>5364</v>
      </c>
      <c r="S688" s="292">
        <v>12521</v>
      </c>
      <c r="T688" s="292">
        <v>6357</v>
      </c>
      <c r="U688" s="292">
        <v>6164</v>
      </c>
      <c r="V688" s="302">
        <v>15678</v>
      </c>
      <c r="W688" s="302">
        <v>8053</v>
      </c>
      <c r="X688" s="302">
        <v>7625</v>
      </c>
      <c r="Z688" s="302" t="s">
        <v>62</v>
      </c>
    </row>
    <row r="689" spans="1:26" x14ac:dyDescent="0.2">
      <c r="A689" s="299" t="s">
        <v>1531</v>
      </c>
      <c r="B689" s="305" t="s">
        <v>62</v>
      </c>
      <c r="C689" s="309" t="s">
        <v>77</v>
      </c>
      <c r="D689" s="309">
        <v>22341</v>
      </c>
      <c r="E689" s="309">
        <v>11083</v>
      </c>
      <c r="F689" s="309">
        <v>11258</v>
      </c>
      <c r="G689" s="309">
        <v>19600</v>
      </c>
      <c r="H689" s="309">
        <v>9615</v>
      </c>
      <c r="I689" s="309">
        <v>9985</v>
      </c>
      <c r="J689" s="309">
        <v>20194</v>
      </c>
      <c r="K689" s="309">
        <v>10204</v>
      </c>
      <c r="L689" s="309">
        <v>9990</v>
      </c>
      <c r="M689" s="309">
        <v>12241</v>
      </c>
      <c r="N689" s="309">
        <v>6071</v>
      </c>
      <c r="O689" s="309">
        <v>6170</v>
      </c>
      <c r="P689" s="302">
        <v>10742</v>
      </c>
      <c r="Q689" s="302">
        <v>5179</v>
      </c>
      <c r="R689" s="302">
        <v>5563</v>
      </c>
      <c r="S689" s="292">
        <v>12403</v>
      </c>
      <c r="T689" s="292">
        <v>5898</v>
      </c>
      <c r="U689" s="292">
        <v>6505</v>
      </c>
      <c r="V689" s="302">
        <v>13081</v>
      </c>
      <c r="W689" s="302">
        <v>6467</v>
      </c>
      <c r="X689" s="302">
        <v>6614</v>
      </c>
      <c r="Z689" s="302" t="s">
        <v>62</v>
      </c>
    </row>
    <row r="690" spans="1:26" x14ac:dyDescent="0.2">
      <c r="A690" s="299" t="s">
        <v>1532</v>
      </c>
      <c r="B690" s="305" t="s">
        <v>62</v>
      </c>
      <c r="C690" s="309" t="s">
        <v>78</v>
      </c>
      <c r="D690" s="309">
        <v>23597</v>
      </c>
      <c r="E690" s="309">
        <v>11673</v>
      </c>
      <c r="F690" s="309">
        <v>11924</v>
      </c>
      <c r="G690" s="309">
        <v>28680</v>
      </c>
      <c r="H690" s="309">
        <v>14070</v>
      </c>
      <c r="I690" s="309">
        <v>14610</v>
      </c>
      <c r="J690" s="309">
        <v>23457</v>
      </c>
      <c r="K690" s="309">
        <v>11442</v>
      </c>
      <c r="L690" s="309">
        <v>12015</v>
      </c>
      <c r="M690" s="309">
        <v>26708</v>
      </c>
      <c r="N690" s="309">
        <v>12160</v>
      </c>
      <c r="O690" s="309">
        <v>14548</v>
      </c>
      <c r="P690" s="302">
        <v>24223</v>
      </c>
      <c r="Q690" s="302">
        <v>10630</v>
      </c>
      <c r="R690" s="302">
        <v>13593</v>
      </c>
      <c r="S690" s="292">
        <v>23699</v>
      </c>
      <c r="T690" s="292">
        <v>10510</v>
      </c>
      <c r="U690" s="292">
        <v>13189</v>
      </c>
      <c r="V690" s="302">
        <v>23844</v>
      </c>
      <c r="W690" s="302">
        <v>10588</v>
      </c>
      <c r="X690" s="302">
        <v>13256</v>
      </c>
      <c r="Z690" s="302" t="s">
        <v>62</v>
      </c>
    </row>
    <row r="691" spans="1:26" x14ac:dyDescent="0.2">
      <c r="A691" s="299" t="s">
        <v>1533</v>
      </c>
      <c r="B691" s="305" t="s">
        <v>62</v>
      </c>
      <c r="C691" s="309" t="s">
        <v>79</v>
      </c>
      <c r="D691" s="309">
        <v>21972</v>
      </c>
      <c r="E691" s="309">
        <v>11593</v>
      </c>
      <c r="F691" s="309">
        <v>10379</v>
      </c>
      <c r="G691" s="309">
        <v>22140</v>
      </c>
      <c r="H691" s="309">
        <v>11445</v>
      </c>
      <c r="I691" s="309">
        <v>10700</v>
      </c>
      <c r="J691" s="309">
        <v>21903</v>
      </c>
      <c r="K691" s="309">
        <v>11042</v>
      </c>
      <c r="L691" s="309">
        <v>10861</v>
      </c>
      <c r="M691" s="309">
        <v>35457</v>
      </c>
      <c r="N691" s="309">
        <v>16898</v>
      </c>
      <c r="O691" s="309">
        <v>18559</v>
      </c>
      <c r="P691" s="302">
        <v>42020</v>
      </c>
      <c r="Q691" s="302">
        <v>19851</v>
      </c>
      <c r="R691" s="302">
        <v>22169</v>
      </c>
      <c r="S691" s="292">
        <v>47217</v>
      </c>
      <c r="T691" s="292">
        <v>22167</v>
      </c>
      <c r="U691" s="292">
        <v>25050</v>
      </c>
      <c r="V691" s="302">
        <v>47659</v>
      </c>
      <c r="W691" s="302">
        <v>21579</v>
      </c>
      <c r="X691" s="302">
        <v>26079</v>
      </c>
      <c r="Z691" s="302" t="s">
        <v>62</v>
      </c>
    </row>
    <row r="692" spans="1:26" x14ac:dyDescent="0.2">
      <c r="A692" s="299" t="s">
        <v>1534</v>
      </c>
      <c r="B692" s="305" t="s">
        <v>62</v>
      </c>
      <c r="C692" s="309" t="s">
        <v>80</v>
      </c>
      <c r="D692" s="309">
        <v>21190</v>
      </c>
      <c r="E692" s="309">
        <v>10711</v>
      </c>
      <c r="F692" s="309">
        <v>10479</v>
      </c>
      <c r="G692" s="309">
        <v>18210</v>
      </c>
      <c r="H692" s="309">
        <v>9595</v>
      </c>
      <c r="I692" s="309">
        <v>8620</v>
      </c>
      <c r="J692" s="309">
        <v>20020</v>
      </c>
      <c r="K692" s="309">
        <v>10063</v>
      </c>
      <c r="L692" s="309">
        <v>9957</v>
      </c>
      <c r="M692" s="309">
        <v>24904</v>
      </c>
      <c r="N692" s="309">
        <v>12342</v>
      </c>
      <c r="O692" s="309">
        <v>12562</v>
      </c>
      <c r="P692" s="302">
        <v>32669</v>
      </c>
      <c r="Q692" s="302">
        <v>16332</v>
      </c>
      <c r="R692" s="302">
        <v>16337</v>
      </c>
      <c r="S692" s="292">
        <v>41740</v>
      </c>
      <c r="T692" s="292">
        <v>20782</v>
      </c>
      <c r="U692" s="292">
        <v>20958</v>
      </c>
      <c r="V692" s="302">
        <v>38464</v>
      </c>
      <c r="W692" s="302">
        <v>18116</v>
      </c>
      <c r="X692" s="302">
        <v>20348</v>
      </c>
      <c r="Z692" s="302" t="s">
        <v>62</v>
      </c>
    </row>
    <row r="693" spans="1:26" x14ac:dyDescent="0.2">
      <c r="A693" s="299" t="s">
        <v>1535</v>
      </c>
      <c r="B693" s="305" t="s">
        <v>62</v>
      </c>
      <c r="C693" s="309" t="s">
        <v>81</v>
      </c>
      <c r="D693" s="309">
        <v>23485</v>
      </c>
      <c r="E693" s="309">
        <v>11605</v>
      </c>
      <c r="F693" s="309">
        <v>11880</v>
      </c>
      <c r="G693" s="309">
        <v>16260</v>
      </c>
      <c r="H693" s="309">
        <v>8385</v>
      </c>
      <c r="I693" s="309">
        <v>7875</v>
      </c>
      <c r="J693" s="309">
        <v>14786</v>
      </c>
      <c r="K693" s="309">
        <v>7238</v>
      </c>
      <c r="L693" s="309">
        <v>7548</v>
      </c>
      <c r="M693" s="309">
        <v>17564</v>
      </c>
      <c r="N693" s="309">
        <v>8858</v>
      </c>
      <c r="O693" s="309">
        <v>8706</v>
      </c>
      <c r="P693" s="302">
        <v>23862</v>
      </c>
      <c r="Q693" s="302">
        <v>11561</v>
      </c>
      <c r="R693" s="302">
        <v>12301</v>
      </c>
      <c r="S693" s="292">
        <v>29521</v>
      </c>
      <c r="T693" s="292">
        <v>15122</v>
      </c>
      <c r="U693" s="292">
        <v>14399</v>
      </c>
      <c r="V693" s="302">
        <v>29292</v>
      </c>
      <c r="W693" s="302">
        <v>13914</v>
      </c>
      <c r="X693" s="302">
        <v>15377</v>
      </c>
      <c r="Z693" s="302" t="s">
        <v>62</v>
      </c>
    </row>
    <row r="694" spans="1:26" x14ac:dyDescent="0.2">
      <c r="A694" s="299" t="s">
        <v>1536</v>
      </c>
      <c r="B694" s="305" t="s">
        <v>62</v>
      </c>
      <c r="C694" s="309" t="s">
        <v>82</v>
      </c>
      <c r="D694" s="309">
        <v>22918</v>
      </c>
      <c r="E694" s="309">
        <v>11013</v>
      </c>
      <c r="F694" s="309">
        <v>11905</v>
      </c>
      <c r="G694" s="309">
        <v>16825</v>
      </c>
      <c r="H694" s="309">
        <v>8280</v>
      </c>
      <c r="I694" s="309">
        <v>8540</v>
      </c>
      <c r="J694" s="309">
        <v>13731</v>
      </c>
      <c r="K694" s="309">
        <v>6840</v>
      </c>
      <c r="L694" s="309">
        <v>6891</v>
      </c>
      <c r="M694" s="309">
        <v>16001</v>
      </c>
      <c r="N694" s="309">
        <v>7910</v>
      </c>
      <c r="O694" s="309">
        <v>8091</v>
      </c>
      <c r="P694" s="302">
        <v>17250</v>
      </c>
      <c r="Q694" s="302">
        <v>8593</v>
      </c>
      <c r="R694" s="302">
        <v>8657</v>
      </c>
      <c r="S694" s="292">
        <v>22542</v>
      </c>
      <c r="T694" s="292">
        <v>11161</v>
      </c>
      <c r="U694" s="292">
        <v>11381</v>
      </c>
      <c r="V694" s="302">
        <v>24588</v>
      </c>
      <c r="W694" s="302">
        <v>11845</v>
      </c>
      <c r="X694" s="302">
        <v>12743</v>
      </c>
      <c r="Z694" s="302" t="s">
        <v>62</v>
      </c>
    </row>
    <row r="695" spans="1:26" x14ac:dyDescent="0.2">
      <c r="A695" s="299" t="s">
        <v>1537</v>
      </c>
      <c r="B695" s="305" t="s">
        <v>62</v>
      </c>
      <c r="C695" s="309" t="s">
        <v>83</v>
      </c>
      <c r="D695" s="309">
        <v>25240</v>
      </c>
      <c r="E695" s="309">
        <v>12252</v>
      </c>
      <c r="F695" s="309">
        <v>12988</v>
      </c>
      <c r="G695" s="309">
        <v>18945</v>
      </c>
      <c r="H695" s="309">
        <v>9170</v>
      </c>
      <c r="I695" s="309">
        <v>9770</v>
      </c>
      <c r="J695" s="309">
        <v>13040</v>
      </c>
      <c r="K695" s="309">
        <v>6474</v>
      </c>
      <c r="L695" s="309">
        <v>6566</v>
      </c>
      <c r="M695" s="309">
        <v>12590</v>
      </c>
      <c r="N695" s="309">
        <v>5977</v>
      </c>
      <c r="O695" s="309">
        <v>6613</v>
      </c>
      <c r="P695" s="302">
        <v>11837</v>
      </c>
      <c r="Q695" s="302">
        <v>5667</v>
      </c>
      <c r="R695" s="302">
        <v>6170</v>
      </c>
      <c r="S695" s="292">
        <v>18100</v>
      </c>
      <c r="T695" s="292">
        <v>9086</v>
      </c>
      <c r="U695" s="292">
        <v>9014</v>
      </c>
      <c r="V695" s="302">
        <v>20817</v>
      </c>
      <c r="W695" s="302">
        <v>10233</v>
      </c>
      <c r="X695" s="302">
        <v>10584</v>
      </c>
      <c r="Z695" s="302" t="s">
        <v>62</v>
      </c>
    </row>
    <row r="696" spans="1:26" x14ac:dyDescent="0.2">
      <c r="A696" s="299" t="s">
        <v>1538</v>
      </c>
      <c r="B696" s="305" t="s">
        <v>62</v>
      </c>
      <c r="C696" s="309" t="s">
        <v>84</v>
      </c>
      <c r="D696" s="309">
        <v>25030</v>
      </c>
      <c r="E696" s="309">
        <v>12057</v>
      </c>
      <c r="F696" s="309">
        <v>12973</v>
      </c>
      <c r="G696" s="309">
        <v>18600</v>
      </c>
      <c r="H696" s="309">
        <v>8780</v>
      </c>
      <c r="I696" s="309">
        <v>9820</v>
      </c>
      <c r="J696" s="309">
        <v>13402</v>
      </c>
      <c r="K696" s="309">
        <v>6527</v>
      </c>
      <c r="L696" s="309">
        <v>6875</v>
      </c>
      <c r="M696" s="309">
        <v>11749</v>
      </c>
      <c r="N696" s="309">
        <v>5831</v>
      </c>
      <c r="O696" s="309">
        <v>5918</v>
      </c>
      <c r="P696" s="302">
        <v>11877</v>
      </c>
      <c r="Q696" s="302">
        <v>5624</v>
      </c>
      <c r="R696" s="302">
        <v>6253</v>
      </c>
      <c r="S696" s="292">
        <v>14088</v>
      </c>
      <c r="T696" s="292">
        <v>7134</v>
      </c>
      <c r="U696" s="292">
        <v>6954</v>
      </c>
      <c r="V696" s="302">
        <v>18802</v>
      </c>
      <c r="W696" s="302">
        <v>8994</v>
      </c>
      <c r="X696" s="302">
        <v>9807</v>
      </c>
      <c r="Z696" s="302" t="s">
        <v>62</v>
      </c>
    </row>
    <row r="697" spans="1:26" x14ac:dyDescent="0.2">
      <c r="A697" s="299" t="s">
        <v>1539</v>
      </c>
      <c r="B697" s="305" t="s">
        <v>62</v>
      </c>
      <c r="C697" s="309" t="s">
        <v>85</v>
      </c>
      <c r="D697" s="309">
        <v>21324</v>
      </c>
      <c r="E697" s="309">
        <v>10026</v>
      </c>
      <c r="F697" s="309">
        <v>11298</v>
      </c>
      <c r="G697" s="309">
        <v>20415</v>
      </c>
      <c r="H697" s="309">
        <v>9610</v>
      </c>
      <c r="I697" s="309">
        <v>10805</v>
      </c>
      <c r="J697" s="309">
        <v>14578</v>
      </c>
      <c r="K697" s="309">
        <v>6972</v>
      </c>
      <c r="L697" s="309">
        <v>7606</v>
      </c>
      <c r="M697" s="309">
        <v>10922</v>
      </c>
      <c r="N697" s="309">
        <v>5403</v>
      </c>
      <c r="O697" s="309">
        <v>5519</v>
      </c>
      <c r="P697" s="302">
        <v>9310</v>
      </c>
      <c r="Q697" s="302">
        <v>4348</v>
      </c>
      <c r="R697" s="302">
        <v>4962</v>
      </c>
      <c r="S697" s="292">
        <v>11351</v>
      </c>
      <c r="T697" s="292">
        <v>5371</v>
      </c>
      <c r="U697" s="292">
        <v>5980</v>
      </c>
      <c r="V697" s="302">
        <v>16224</v>
      </c>
      <c r="W697" s="302">
        <v>7798</v>
      </c>
      <c r="X697" s="302">
        <v>8426</v>
      </c>
      <c r="Z697" s="302" t="s">
        <v>62</v>
      </c>
    </row>
    <row r="698" spans="1:26" x14ac:dyDescent="0.2">
      <c r="A698" s="299" t="s">
        <v>1540</v>
      </c>
      <c r="B698" s="305" t="s">
        <v>62</v>
      </c>
      <c r="C698" s="309" t="s">
        <v>86</v>
      </c>
      <c r="D698" s="309">
        <v>17671</v>
      </c>
      <c r="E698" s="309">
        <v>7602</v>
      </c>
      <c r="F698" s="309">
        <v>10069</v>
      </c>
      <c r="G698" s="309">
        <v>19080</v>
      </c>
      <c r="H698" s="309">
        <v>9060</v>
      </c>
      <c r="I698" s="309">
        <v>10020</v>
      </c>
      <c r="J698" s="309">
        <v>13209</v>
      </c>
      <c r="K698" s="309">
        <v>6130</v>
      </c>
      <c r="L698" s="309">
        <v>7079</v>
      </c>
      <c r="M698" s="309">
        <v>10345</v>
      </c>
      <c r="N698" s="309">
        <v>4898</v>
      </c>
      <c r="O698" s="309">
        <v>5447</v>
      </c>
      <c r="P698" s="302">
        <v>8752</v>
      </c>
      <c r="Q698" s="302">
        <v>4277</v>
      </c>
      <c r="R698" s="302">
        <v>4475</v>
      </c>
      <c r="S698" s="292">
        <v>10658</v>
      </c>
      <c r="T698" s="292">
        <v>5117</v>
      </c>
      <c r="U698" s="292">
        <v>5541</v>
      </c>
      <c r="V698" s="302">
        <v>12112</v>
      </c>
      <c r="W698" s="302">
        <v>5894</v>
      </c>
      <c r="X698" s="302">
        <v>6218</v>
      </c>
      <c r="Z698" s="302" t="s">
        <v>62</v>
      </c>
    </row>
    <row r="699" spans="1:26" x14ac:dyDescent="0.2">
      <c r="A699" s="299" t="s">
        <v>1541</v>
      </c>
      <c r="B699" s="305" t="s">
        <v>62</v>
      </c>
      <c r="C699" s="309" t="s">
        <v>87</v>
      </c>
      <c r="D699" s="309">
        <v>14154</v>
      </c>
      <c r="E699" s="309">
        <v>5559</v>
      </c>
      <c r="F699" s="309">
        <v>8595</v>
      </c>
      <c r="G699" s="309">
        <v>14460</v>
      </c>
      <c r="H699" s="309">
        <v>6205</v>
      </c>
      <c r="I699" s="309">
        <v>8255</v>
      </c>
      <c r="J699" s="309">
        <v>12999</v>
      </c>
      <c r="K699" s="309">
        <v>5681</v>
      </c>
      <c r="L699" s="309">
        <v>7318</v>
      </c>
      <c r="M699" s="309">
        <v>10095</v>
      </c>
      <c r="N699" s="309">
        <v>4536</v>
      </c>
      <c r="O699" s="309">
        <v>5559</v>
      </c>
      <c r="P699" s="302">
        <v>7474</v>
      </c>
      <c r="Q699" s="302">
        <v>3531</v>
      </c>
      <c r="R699" s="302">
        <v>3943</v>
      </c>
      <c r="S699" s="292">
        <v>7710</v>
      </c>
      <c r="T699" s="292">
        <v>3582</v>
      </c>
      <c r="U699" s="292">
        <v>4128</v>
      </c>
      <c r="V699" s="302">
        <v>9099</v>
      </c>
      <c r="W699" s="302">
        <v>4147</v>
      </c>
      <c r="X699" s="302">
        <v>4953</v>
      </c>
      <c r="Z699" s="302" t="s">
        <v>62</v>
      </c>
    </row>
    <row r="700" spans="1:26" x14ac:dyDescent="0.2">
      <c r="A700" s="299" t="s">
        <v>1542</v>
      </c>
      <c r="B700" s="305" t="s">
        <v>62</v>
      </c>
      <c r="C700" s="309" t="s">
        <v>88</v>
      </c>
      <c r="D700" s="309">
        <v>12013</v>
      </c>
      <c r="E700" s="309">
        <v>4312</v>
      </c>
      <c r="F700" s="309">
        <v>7701</v>
      </c>
      <c r="G700" s="309">
        <v>10720</v>
      </c>
      <c r="H700" s="309">
        <v>3855</v>
      </c>
      <c r="I700" s="309">
        <v>6860</v>
      </c>
      <c r="J700" s="309">
        <v>11042</v>
      </c>
      <c r="K700" s="309">
        <v>4553</v>
      </c>
      <c r="L700" s="309">
        <v>6489</v>
      </c>
      <c r="M700" s="309">
        <v>8452</v>
      </c>
      <c r="N700" s="309">
        <v>3481</v>
      </c>
      <c r="O700" s="309">
        <v>4971</v>
      </c>
      <c r="P700" s="302">
        <v>6424</v>
      </c>
      <c r="Q700" s="302">
        <v>2848</v>
      </c>
      <c r="R700" s="302">
        <v>3576</v>
      </c>
      <c r="S700" s="292">
        <v>6745</v>
      </c>
      <c r="T700" s="292">
        <v>3048</v>
      </c>
      <c r="U700" s="292">
        <v>3697</v>
      </c>
      <c r="V700" s="302">
        <v>8282</v>
      </c>
      <c r="W700" s="302">
        <v>3755</v>
      </c>
      <c r="X700" s="302">
        <v>4527</v>
      </c>
      <c r="Z700" s="302" t="s">
        <v>62</v>
      </c>
    </row>
    <row r="701" spans="1:26" x14ac:dyDescent="0.2">
      <c r="A701" s="299" t="s">
        <v>1543</v>
      </c>
      <c r="B701" s="305" t="s">
        <v>62</v>
      </c>
      <c r="C701" s="309" t="s">
        <v>89</v>
      </c>
      <c r="D701" s="309">
        <v>9003</v>
      </c>
      <c r="E701" s="309">
        <v>2843</v>
      </c>
      <c r="F701" s="309">
        <v>6160</v>
      </c>
      <c r="G701" s="309">
        <v>7575</v>
      </c>
      <c r="H701" s="309">
        <v>2350</v>
      </c>
      <c r="I701" s="309">
        <v>5225</v>
      </c>
      <c r="J701" s="309">
        <v>7716</v>
      </c>
      <c r="K701" s="309">
        <v>2681</v>
      </c>
      <c r="L701" s="309">
        <v>5035</v>
      </c>
      <c r="M701" s="309">
        <v>7530</v>
      </c>
      <c r="N701" s="309">
        <v>2764</v>
      </c>
      <c r="O701" s="309">
        <v>4766</v>
      </c>
      <c r="P701" s="302">
        <v>5658</v>
      </c>
      <c r="Q701" s="302">
        <v>2289</v>
      </c>
      <c r="R701" s="302">
        <v>3369</v>
      </c>
      <c r="S701" s="292">
        <v>5126</v>
      </c>
      <c r="T701" s="292">
        <v>2259</v>
      </c>
      <c r="U701" s="292">
        <v>2867</v>
      </c>
      <c r="V701" s="302">
        <v>5724</v>
      </c>
      <c r="W701" s="302">
        <v>2473</v>
      </c>
      <c r="X701" s="302">
        <v>3251</v>
      </c>
      <c r="Z701" s="302" t="s">
        <v>62</v>
      </c>
    </row>
    <row r="702" spans="1:26" x14ac:dyDescent="0.2">
      <c r="A702" s="299" t="s">
        <v>1544</v>
      </c>
      <c r="B702" s="305" t="s">
        <v>62</v>
      </c>
      <c r="C702" s="309" t="s">
        <v>90</v>
      </c>
      <c r="D702" s="309">
        <v>5401</v>
      </c>
      <c r="E702" s="309">
        <v>1587</v>
      </c>
      <c r="F702" s="309">
        <v>3814</v>
      </c>
      <c r="G702" s="309">
        <v>5195</v>
      </c>
      <c r="H702" s="309">
        <v>1305</v>
      </c>
      <c r="I702" s="309">
        <v>3895</v>
      </c>
      <c r="J702" s="309">
        <v>4763</v>
      </c>
      <c r="K702" s="309">
        <v>1293</v>
      </c>
      <c r="L702" s="309">
        <v>3470</v>
      </c>
      <c r="M702" s="309">
        <v>5270</v>
      </c>
      <c r="N702" s="309">
        <v>1710</v>
      </c>
      <c r="O702" s="309">
        <v>3560</v>
      </c>
      <c r="P702" s="302">
        <v>3954</v>
      </c>
      <c r="Q702" s="302">
        <v>1381</v>
      </c>
      <c r="R702" s="302">
        <v>2573</v>
      </c>
      <c r="S702" s="292">
        <v>3637</v>
      </c>
      <c r="T702" s="292">
        <v>1477</v>
      </c>
      <c r="U702" s="292">
        <v>2160</v>
      </c>
      <c r="V702" s="302">
        <v>4208</v>
      </c>
      <c r="W702" s="302">
        <v>1828</v>
      </c>
      <c r="X702" s="302">
        <v>2379</v>
      </c>
      <c r="Z702" s="302" t="s">
        <v>62</v>
      </c>
    </row>
    <row r="703" spans="1:26" x14ac:dyDescent="0.2">
      <c r="A703" s="299" t="s">
        <v>1545</v>
      </c>
      <c r="B703" s="305" t="s">
        <v>62</v>
      </c>
      <c r="C703" s="309" t="s">
        <v>91</v>
      </c>
      <c r="D703" s="309">
        <v>3041</v>
      </c>
      <c r="E703" s="309">
        <v>701</v>
      </c>
      <c r="F703" s="309">
        <v>2340</v>
      </c>
      <c r="G703" s="309">
        <v>3495</v>
      </c>
      <c r="H703" s="309">
        <v>770</v>
      </c>
      <c r="I703" s="309">
        <v>2730</v>
      </c>
      <c r="J703" s="309">
        <v>3284</v>
      </c>
      <c r="K703" s="309">
        <v>664</v>
      </c>
      <c r="L703" s="309">
        <v>2620</v>
      </c>
      <c r="M703" s="309">
        <v>3820</v>
      </c>
      <c r="N703" s="309">
        <v>845</v>
      </c>
      <c r="O703" s="309">
        <v>2975</v>
      </c>
      <c r="P703" s="302">
        <v>3649</v>
      </c>
      <c r="Q703" s="302">
        <v>924</v>
      </c>
      <c r="R703" s="302">
        <v>2725</v>
      </c>
      <c r="S703" s="292">
        <v>3693</v>
      </c>
      <c r="T703" s="302">
        <v>1147</v>
      </c>
      <c r="U703" s="302">
        <v>2546</v>
      </c>
      <c r="V703" s="302">
        <v>4021</v>
      </c>
      <c r="W703" s="302">
        <v>1425</v>
      </c>
      <c r="X703" s="302">
        <v>2596</v>
      </c>
      <c r="Z703" s="302" t="s">
        <v>62</v>
      </c>
    </row>
    <row r="704" spans="1:26" x14ac:dyDescent="0.2">
      <c r="A704" s="299" t="s">
        <v>1546</v>
      </c>
      <c r="B704" s="305" t="s">
        <v>62</v>
      </c>
      <c r="C704" s="309" t="s">
        <v>92</v>
      </c>
      <c r="D704" s="309">
        <v>168733</v>
      </c>
      <c r="E704" s="309">
        <v>75565</v>
      </c>
      <c r="F704" s="309">
        <v>93168</v>
      </c>
      <c r="G704" s="309">
        <v>160385</v>
      </c>
      <c r="H704" s="309">
        <v>73295</v>
      </c>
      <c r="I704" s="309">
        <v>87090</v>
      </c>
      <c r="J704" s="309">
        <v>148304</v>
      </c>
      <c r="K704" s="309">
        <v>68610</v>
      </c>
      <c r="L704" s="309">
        <v>79694</v>
      </c>
      <c r="M704" s="309">
        <v>166411</v>
      </c>
      <c r="N704" s="309">
        <v>76720</v>
      </c>
      <c r="O704" s="309">
        <v>89691</v>
      </c>
      <c r="P704" s="302">
        <v>185270</v>
      </c>
      <c r="Q704" s="302">
        <v>86436</v>
      </c>
      <c r="R704" s="302">
        <v>98834</v>
      </c>
      <c r="S704" s="292" t="s">
        <v>604</v>
      </c>
      <c r="T704" s="292" t="s">
        <v>604</v>
      </c>
      <c r="U704" s="292" t="s">
        <v>604</v>
      </c>
      <c r="V704" s="292" t="s">
        <v>604</v>
      </c>
      <c r="W704" s="292" t="s">
        <v>604</v>
      </c>
      <c r="X704" s="292" t="s">
        <v>604</v>
      </c>
      <c r="Z704" s="302" t="s">
        <v>62</v>
      </c>
    </row>
    <row r="705" spans="1:26" x14ac:dyDescent="0.2">
      <c r="A705" s="299" t="s">
        <v>1547</v>
      </c>
      <c r="B705" s="305" t="s">
        <v>62</v>
      </c>
      <c r="C705" s="312" t="s">
        <v>93</v>
      </c>
      <c r="D705" s="312">
        <v>97225</v>
      </c>
      <c r="E705" s="312">
        <v>39006</v>
      </c>
      <c r="F705" s="312">
        <v>58219</v>
      </c>
      <c r="G705" s="312">
        <v>94705</v>
      </c>
      <c r="H705" s="312">
        <v>39820</v>
      </c>
      <c r="I705" s="312">
        <v>54890</v>
      </c>
      <c r="J705" s="312">
        <v>100302</v>
      </c>
      <c r="K705" s="312">
        <v>44240</v>
      </c>
      <c r="L705" s="312">
        <v>56062</v>
      </c>
      <c r="M705" s="312">
        <v>125552</v>
      </c>
      <c r="N705" s="312">
        <v>55910</v>
      </c>
      <c r="O705" s="312">
        <v>69642</v>
      </c>
      <c r="P705" s="302">
        <v>142799</v>
      </c>
      <c r="Q705" s="302">
        <v>64837</v>
      </c>
      <c r="R705" s="302">
        <v>77962</v>
      </c>
      <c r="S705" s="292">
        <v>164750</v>
      </c>
      <c r="T705" s="292">
        <v>76823</v>
      </c>
      <c r="U705" s="292">
        <v>87927</v>
      </c>
      <c r="V705" s="302">
        <v>178359</v>
      </c>
      <c r="W705" s="302">
        <v>79893</v>
      </c>
      <c r="X705" s="302">
        <v>98466</v>
      </c>
      <c r="Z705" s="302" t="s">
        <v>62</v>
      </c>
    </row>
    <row r="706" spans="1:26" x14ac:dyDescent="0.2">
      <c r="A706" s="299" t="s">
        <v>1548</v>
      </c>
      <c r="B706" s="305" t="s">
        <v>62</v>
      </c>
      <c r="C706" s="169" t="s">
        <v>94</v>
      </c>
      <c r="D706" s="309">
        <v>166718</v>
      </c>
      <c r="E706" s="309">
        <v>83341</v>
      </c>
      <c r="F706" s="309">
        <v>83377</v>
      </c>
      <c r="G706" s="309">
        <v>141880</v>
      </c>
      <c r="H706" s="309">
        <v>70840</v>
      </c>
      <c r="I706" s="309">
        <v>71040</v>
      </c>
      <c r="J706" s="309">
        <v>103936</v>
      </c>
      <c r="K706" s="309">
        <v>51583</v>
      </c>
      <c r="L706" s="309">
        <v>52353</v>
      </c>
      <c r="M706" s="309">
        <v>86014</v>
      </c>
      <c r="N706" s="309">
        <v>42696</v>
      </c>
      <c r="O706" s="309">
        <v>43318</v>
      </c>
      <c r="P706" s="302">
        <v>75106</v>
      </c>
      <c r="Q706" s="302">
        <v>37305</v>
      </c>
      <c r="R706" s="302">
        <v>37801</v>
      </c>
      <c r="S706" s="292">
        <v>91239</v>
      </c>
      <c r="T706" s="292">
        <v>45947</v>
      </c>
      <c r="U706" s="292">
        <v>45292</v>
      </c>
      <c r="V706" s="302">
        <v>95199</v>
      </c>
      <c r="W706" s="302">
        <v>47770</v>
      </c>
      <c r="X706" s="302">
        <v>47429</v>
      </c>
      <c r="Z706" s="302" t="s">
        <v>62</v>
      </c>
    </row>
    <row r="707" spans="1:26" x14ac:dyDescent="0.2">
      <c r="A707" s="299" t="s">
        <v>1549</v>
      </c>
      <c r="B707" s="305" t="s">
        <v>63</v>
      </c>
      <c r="C707" s="309" t="s">
        <v>73</v>
      </c>
      <c r="D707" s="309">
        <v>271703</v>
      </c>
      <c r="E707" s="309">
        <v>126185</v>
      </c>
      <c r="F707" s="309">
        <v>145518</v>
      </c>
      <c r="G707" s="309">
        <v>239750</v>
      </c>
      <c r="H707" s="309">
        <v>113045</v>
      </c>
      <c r="I707" s="309">
        <v>126705</v>
      </c>
      <c r="J707" s="309">
        <v>163892</v>
      </c>
      <c r="K707" s="309">
        <v>76562</v>
      </c>
      <c r="L707" s="309">
        <v>87330</v>
      </c>
      <c r="M707" s="309">
        <v>174814</v>
      </c>
      <c r="N707" s="309">
        <v>83033</v>
      </c>
      <c r="O707" s="309">
        <v>91781</v>
      </c>
      <c r="P707" s="302">
        <v>181284</v>
      </c>
      <c r="Q707" s="302">
        <v>88807</v>
      </c>
      <c r="R707" s="302">
        <v>92477</v>
      </c>
      <c r="S707" s="292">
        <v>219396</v>
      </c>
      <c r="T707" s="292">
        <v>111548</v>
      </c>
      <c r="U707" s="292">
        <v>107848</v>
      </c>
      <c r="V707" s="302">
        <v>204235</v>
      </c>
      <c r="W707" s="302">
        <v>98909</v>
      </c>
      <c r="X707" s="302">
        <v>105327</v>
      </c>
      <c r="Z707" s="302" t="s">
        <v>63</v>
      </c>
    </row>
    <row r="708" spans="1:26" x14ac:dyDescent="0.2">
      <c r="A708" s="299" t="s">
        <v>1550</v>
      </c>
      <c r="B708" s="305" t="s">
        <v>63</v>
      </c>
      <c r="C708" s="309" t="s">
        <v>74</v>
      </c>
      <c r="D708" s="309">
        <v>14059</v>
      </c>
      <c r="E708" s="309">
        <v>7099</v>
      </c>
      <c r="F708" s="309">
        <v>6960</v>
      </c>
      <c r="G708" s="309">
        <v>9740</v>
      </c>
      <c r="H708" s="309">
        <v>4990</v>
      </c>
      <c r="I708" s="309">
        <v>4750</v>
      </c>
      <c r="J708" s="309">
        <v>6489</v>
      </c>
      <c r="K708" s="309">
        <v>3317</v>
      </c>
      <c r="L708" s="309">
        <v>3172</v>
      </c>
      <c r="M708" s="309">
        <v>8776</v>
      </c>
      <c r="N708" s="309">
        <v>4438</v>
      </c>
      <c r="O708" s="309">
        <v>4338</v>
      </c>
      <c r="P708" s="302">
        <v>9449</v>
      </c>
      <c r="Q708" s="302">
        <v>4841</v>
      </c>
      <c r="R708" s="302">
        <v>4608</v>
      </c>
      <c r="S708" s="292">
        <v>12617</v>
      </c>
      <c r="T708" s="292">
        <v>6427</v>
      </c>
      <c r="U708" s="292">
        <v>6190</v>
      </c>
      <c r="V708" s="302">
        <v>8502</v>
      </c>
      <c r="W708" s="302">
        <v>4335</v>
      </c>
      <c r="X708" s="302">
        <v>4167</v>
      </c>
      <c r="Z708" s="302" t="s">
        <v>63</v>
      </c>
    </row>
    <row r="709" spans="1:26" x14ac:dyDescent="0.2">
      <c r="A709" s="299" t="s">
        <v>1551</v>
      </c>
      <c r="B709" s="305" t="s">
        <v>63</v>
      </c>
      <c r="C709" s="310" t="s">
        <v>75</v>
      </c>
      <c r="D709" s="309">
        <v>10421</v>
      </c>
      <c r="E709" s="309">
        <v>5253</v>
      </c>
      <c r="F709" s="309">
        <v>5168</v>
      </c>
      <c r="G709" s="309">
        <v>9780</v>
      </c>
      <c r="H709" s="309">
        <v>4945</v>
      </c>
      <c r="I709" s="309">
        <v>4835</v>
      </c>
      <c r="J709" s="309">
        <v>5725</v>
      </c>
      <c r="K709" s="309">
        <v>2918</v>
      </c>
      <c r="L709" s="309">
        <v>2807</v>
      </c>
      <c r="M709" s="309">
        <v>7050</v>
      </c>
      <c r="N709" s="309">
        <v>3619</v>
      </c>
      <c r="O709" s="309">
        <v>3431</v>
      </c>
      <c r="P709" s="302">
        <v>7439</v>
      </c>
      <c r="Q709" s="302">
        <v>3786</v>
      </c>
      <c r="R709" s="302">
        <v>3653</v>
      </c>
      <c r="S709" s="292">
        <v>9726</v>
      </c>
      <c r="T709" s="292">
        <v>4976</v>
      </c>
      <c r="U709" s="292">
        <v>4750</v>
      </c>
      <c r="V709" s="302">
        <v>7877</v>
      </c>
      <c r="W709" s="302">
        <v>4007</v>
      </c>
      <c r="X709" s="302">
        <v>3870</v>
      </c>
      <c r="Z709" s="302" t="s">
        <v>63</v>
      </c>
    </row>
    <row r="710" spans="1:26" x14ac:dyDescent="0.2">
      <c r="A710" s="299" t="s">
        <v>1552</v>
      </c>
      <c r="B710" s="305" t="s">
        <v>63</v>
      </c>
      <c r="C710" s="310" t="s">
        <v>76</v>
      </c>
      <c r="D710" s="309">
        <v>11520</v>
      </c>
      <c r="E710" s="309">
        <v>5865</v>
      </c>
      <c r="F710" s="309">
        <v>5655</v>
      </c>
      <c r="G710" s="309">
        <v>9190</v>
      </c>
      <c r="H710" s="309">
        <v>4545</v>
      </c>
      <c r="I710" s="309">
        <v>4645</v>
      </c>
      <c r="J710" s="309">
        <v>6979</v>
      </c>
      <c r="K710" s="309">
        <v>3569</v>
      </c>
      <c r="L710" s="309">
        <v>3410</v>
      </c>
      <c r="M710" s="309">
        <v>6593</v>
      </c>
      <c r="N710" s="309">
        <v>3415</v>
      </c>
      <c r="O710" s="309">
        <v>3178</v>
      </c>
      <c r="P710" s="302">
        <v>6478</v>
      </c>
      <c r="Q710" s="302">
        <v>3218</v>
      </c>
      <c r="R710" s="302">
        <v>3260</v>
      </c>
      <c r="S710" s="292">
        <v>8665</v>
      </c>
      <c r="T710" s="292">
        <v>4504</v>
      </c>
      <c r="U710" s="292">
        <v>4161</v>
      </c>
      <c r="V710" s="302">
        <v>8637</v>
      </c>
      <c r="W710" s="302">
        <v>4458</v>
      </c>
      <c r="X710" s="302">
        <v>4179</v>
      </c>
      <c r="Z710" s="302" t="s">
        <v>63</v>
      </c>
    </row>
    <row r="711" spans="1:26" x14ac:dyDescent="0.2">
      <c r="A711" s="299" t="s">
        <v>1553</v>
      </c>
      <c r="B711" s="305" t="s">
        <v>63</v>
      </c>
      <c r="C711" s="309" t="s">
        <v>77</v>
      </c>
      <c r="D711" s="309">
        <v>15097</v>
      </c>
      <c r="E711" s="309">
        <v>6521</v>
      </c>
      <c r="F711" s="309">
        <v>8576</v>
      </c>
      <c r="G711" s="309">
        <v>13970</v>
      </c>
      <c r="H711" s="309">
        <v>6265</v>
      </c>
      <c r="I711" s="309">
        <v>7705</v>
      </c>
      <c r="J711" s="309">
        <v>11285</v>
      </c>
      <c r="K711" s="309">
        <v>5359</v>
      </c>
      <c r="L711" s="309">
        <v>5926</v>
      </c>
      <c r="M711" s="309">
        <v>8232</v>
      </c>
      <c r="N711" s="309">
        <v>3932</v>
      </c>
      <c r="O711" s="309">
        <v>4300</v>
      </c>
      <c r="P711" s="302">
        <v>8049</v>
      </c>
      <c r="Q711" s="302">
        <v>4194</v>
      </c>
      <c r="R711" s="302">
        <v>3855</v>
      </c>
      <c r="S711" s="292">
        <v>9997</v>
      </c>
      <c r="T711" s="292">
        <v>5215</v>
      </c>
      <c r="U711" s="292">
        <v>4782</v>
      </c>
      <c r="V711" s="302">
        <v>10649</v>
      </c>
      <c r="W711" s="302">
        <v>5427</v>
      </c>
      <c r="X711" s="302">
        <v>5222</v>
      </c>
      <c r="Z711" s="302" t="s">
        <v>63</v>
      </c>
    </row>
    <row r="712" spans="1:26" x14ac:dyDescent="0.2">
      <c r="A712" s="299" t="s">
        <v>1554</v>
      </c>
      <c r="B712" s="305" t="s">
        <v>63</v>
      </c>
      <c r="C712" s="309" t="s">
        <v>78</v>
      </c>
      <c r="D712" s="309">
        <v>25901</v>
      </c>
      <c r="E712" s="309">
        <v>11976</v>
      </c>
      <c r="F712" s="309">
        <v>13925</v>
      </c>
      <c r="G712" s="309">
        <v>28365</v>
      </c>
      <c r="H712" s="309">
        <v>12480</v>
      </c>
      <c r="I712" s="309">
        <v>15885</v>
      </c>
      <c r="J712" s="309">
        <v>18282</v>
      </c>
      <c r="K712" s="309">
        <v>8138</v>
      </c>
      <c r="L712" s="309">
        <v>10144</v>
      </c>
      <c r="M712" s="309">
        <v>19207</v>
      </c>
      <c r="N712" s="309">
        <v>8482</v>
      </c>
      <c r="O712" s="309">
        <v>10725</v>
      </c>
      <c r="P712" s="302">
        <v>17369</v>
      </c>
      <c r="Q712" s="302">
        <v>8140</v>
      </c>
      <c r="R712" s="302">
        <v>9229</v>
      </c>
      <c r="S712" s="292">
        <v>17490</v>
      </c>
      <c r="T712" s="292">
        <v>8351</v>
      </c>
      <c r="U712" s="292">
        <v>9139</v>
      </c>
      <c r="V712" s="302">
        <v>19329</v>
      </c>
      <c r="W712" s="302">
        <v>8990</v>
      </c>
      <c r="X712" s="302">
        <v>10339</v>
      </c>
      <c r="Z712" s="302" t="s">
        <v>63</v>
      </c>
    </row>
    <row r="713" spans="1:26" x14ac:dyDescent="0.2">
      <c r="A713" s="299" t="s">
        <v>1555</v>
      </c>
      <c r="B713" s="305" t="s">
        <v>63</v>
      </c>
      <c r="C713" s="309" t="s">
        <v>79</v>
      </c>
      <c r="D713" s="309">
        <v>22982</v>
      </c>
      <c r="E713" s="309">
        <v>12008</v>
      </c>
      <c r="F713" s="309">
        <v>10974</v>
      </c>
      <c r="G713" s="309">
        <v>22770</v>
      </c>
      <c r="H713" s="309">
        <v>11495</v>
      </c>
      <c r="I713" s="309">
        <v>11270</v>
      </c>
      <c r="J713" s="309">
        <v>14954</v>
      </c>
      <c r="K713" s="309">
        <v>7220</v>
      </c>
      <c r="L713" s="309">
        <v>7734</v>
      </c>
      <c r="M713" s="309">
        <v>20998</v>
      </c>
      <c r="N713" s="309">
        <v>10096</v>
      </c>
      <c r="O713" s="309">
        <v>10902</v>
      </c>
      <c r="P713" s="302">
        <v>24028</v>
      </c>
      <c r="Q713" s="302">
        <v>11730</v>
      </c>
      <c r="R713" s="302">
        <v>12298</v>
      </c>
      <c r="S713" s="292">
        <v>27498</v>
      </c>
      <c r="T713" s="292">
        <v>14096</v>
      </c>
      <c r="U713" s="292">
        <v>13402</v>
      </c>
      <c r="V713" s="302">
        <v>23253</v>
      </c>
      <c r="W713" s="302">
        <v>11207</v>
      </c>
      <c r="X713" s="302">
        <v>12046</v>
      </c>
      <c r="Z713" s="302" t="s">
        <v>63</v>
      </c>
    </row>
    <row r="714" spans="1:26" x14ac:dyDescent="0.2">
      <c r="A714" s="299" t="s">
        <v>1556</v>
      </c>
      <c r="B714" s="305" t="s">
        <v>63</v>
      </c>
      <c r="C714" s="309" t="s">
        <v>80</v>
      </c>
      <c r="D714" s="309">
        <v>19800</v>
      </c>
      <c r="E714" s="309">
        <v>10383</v>
      </c>
      <c r="F714" s="309">
        <v>9417</v>
      </c>
      <c r="G714" s="309">
        <v>16690</v>
      </c>
      <c r="H714" s="309">
        <v>8940</v>
      </c>
      <c r="I714" s="309">
        <v>7750</v>
      </c>
      <c r="J714" s="309">
        <v>13032</v>
      </c>
      <c r="K714" s="309">
        <v>6321</v>
      </c>
      <c r="L714" s="309">
        <v>6711</v>
      </c>
      <c r="M714" s="309">
        <v>15155</v>
      </c>
      <c r="N714" s="309">
        <v>7718</v>
      </c>
      <c r="O714" s="309">
        <v>7437</v>
      </c>
      <c r="P714" s="302">
        <v>20912</v>
      </c>
      <c r="Q714" s="302">
        <v>10693</v>
      </c>
      <c r="R714" s="302">
        <v>10219</v>
      </c>
      <c r="S714" s="292">
        <v>26721</v>
      </c>
      <c r="T714" s="292">
        <v>14345</v>
      </c>
      <c r="U714" s="292">
        <v>12376</v>
      </c>
      <c r="V714" s="302">
        <v>20913</v>
      </c>
      <c r="W714" s="302">
        <v>10113</v>
      </c>
      <c r="X714" s="302">
        <v>10800</v>
      </c>
      <c r="Z714" s="302" t="s">
        <v>63</v>
      </c>
    </row>
    <row r="715" spans="1:26" x14ac:dyDescent="0.2">
      <c r="A715" s="299" t="s">
        <v>1557</v>
      </c>
      <c r="B715" s="305" t="s">
        <v>63</v>
      </c>
      <c r="C715" s="309" t="s">
        <v>81</v>
      </c>
      <c r="D715" s="309">
        <v>19015</v>
      </c>
      <c r="E715" s="309">
        <v>9589</v>
      </c>
      <c r="F715" s="309">
        <v>9426</v>
      </c>
      <c r="G715" s="309">
        <v>14655</v>
      </c>
      <c r="H715" s="309">
        <v>7775</v>
      </c>
      <c r="I715" s="309">
        <v>6880</v>
      </c>
      <c r="J715" s="309">
        <v>10452</v>
      </c>
      <c r="K715" s="309">
        <v>5233</v>
      </c>
      <c r="L715" s="309">
        <v>5219</v>
      </c>
      <c r="M715" s="309">
        <v>11583</v>
      </c>
      <c r="N715" s="309">
        <v>5549</v>
      </c>
      <c r="O715" s="309">
        <v>6034</v>
      </c>
      <c r="P715" s="302">
        <v>16103</v>
      </c>
      <c r="Q715" s="302">
        <v>8270</v>
      </c>
      <c r="R715" s="302">
        <v>7833</v>
      </c>
      <c r="S715" s="292">
        <v>20677</v>
      </c>
      <c r="T715" s="292">
        <v>10978</v>
      </c>
      <c r="U715" s="292">
        <v>9699</v>
      </c>
      <c r="V715" s="302">
        <v>16091</v>
      </c>
      <c r="W715" s="302">
        <v>7904</v>
      </c>
      <c r="X715" s="302">
        <v>8187</v>
      </c>
      <c r="Z715" s="302" t="s">
        <v>63</v>
      </c>
    </row>
    <row r="716" spans="1:26" x14ac:dyDescent="0.2">
      <c r="A716" s="299" t="s">
        <v>1558</v>
      </c>
      <c r="B716" s="305" t="s">
        <v>63</v>
      </c>
      <c r="C716" s="309" t="s">
        <v>82</v>
      </c>
      <c r="D716" s="309">
        <v>18269</v>
      </c>
      <c r="E716" s="309">
        <v>8869</v>
      </c>
      <c r="F716" s="309">
        <v>9400</v>
      </c>
      <c r="G716" s="309">
        <v>15075</v>
      </c>
      <c r="H716" s="309">
        <v>7820</v>
      </c>
      <c r="I716" s="309">
        <v>7255</v>
      </c>
      <c r="J716" s="309">
        <v>9546</v>
      </c>
      <c r="K716" s="309">
        <v>4775</v>
      </c>
      <c r="L716" s="309">
        <v>4771</v>
      </c>
      <c r="M716" s="309">
        <v>11617</v>
      </c>
      <c r="N716" s="309">
        <v>5642</v>
      </c>
      <c r="O716" s="309">
        <v>5975</v>
      </c>
      <c r="P716" s="302">
        <v>12200</v>
      </c>
      <c r="Q716" s="302">
        <v>6239</v>
      </c>
      <c r="R716" s="302">
        <v>5961</v>
      </c>
      <c r="S716" s="292">
        <v>16716</v>
      </c>
      <c r="T716" s="292">
        <v>8998</v>
      </c>
      <c r="U716" s="292">
        <v>7718</v>
      </c>
      <c r="V716" s="302">
        <v>14061</v>
      </c>
      <c r="W716" s="302">
        <v>6943</v>
      </c>
      <c r="X716" s="302">
        <v>7118</v>
      </c>
      <c r="Z716" s="302" t="s">
        <v>63</v>
      </c>
    </row>
    <row r="717" spans="1:26" x14ac:dyDescent="0.2">
      <c r="A717" s="299" t="s">
        <v>1559</v>
      </c>
      <c r="B717" s="305" t="s">
        <v>63</v>
      </c>
      <c r="C717" s="309" t="s">
        <v>83</v>
      </c>
      <c r="D717" s="309">
        <v>20575</v>
      </c>
      <c r="E717" s="309">
        <v>9628</v>
      </c>
      <c r="F717" s="309">
        <v>10947</v>
      </c>
      <c r="G717" s="309">
        <v>16040</v>
      </c>
      <c r="H717" s="309">
        <v>8035</v>
      </c>
      <c r="I717" s="309">
        <v>8000</v>
      </c>
      <c r="J717" s="309">
        <v>9302</v>
      </c>
      <c r="K717" s="309">
        <v>4694</v>
      </c>
      <c r="L717" s="309">
        <v>4608</v>
      </c>
      <c r="M717" s="309">
        <v>10666</v>
      </c>
      <c r="N717" s="309">
        <v>5321</v>
      </c>
      <c r="O717" s="309">
        <v>5345</v>
      </c>
      <c r="P717" s="302">
        <v>9614</v>
      </c>
      <c r="Q717" s="302">
        <v>4572</v>
      </c>
      <c r="R717" s="302">
        <v>5042</v>
      </c>
      <c r="S717" s="292">
        <v>13990</v>
      </c>
      <c r="T717" s="292">
        <v>7302</v>
      </c>
      <c r="U717" s="292">
        <v>6688</v>
      </c>
      <c r="V717" s="302">
        <v>13755</v>
      </c>
      <c r="W717" s="302">
        <v>6612</v>
      </c>
      <c r="X717" s="302">
        <v>7143</v>
      </c>
      <c r="Z717" s="302" t="s">
        <v>63</v>
      </c>
    </row>
    <row r="718" spans="1:26" x14ac:dyDescent="0.2">
      <c r="A718" s="299" t="s">
        <v>1560</v>
      </c>
      <c r="B718" s="305" t="s">
        <v>63</v>
      </c>
      <c r="C718" s="309" t="s">
        <v>84</v>
      </c>
      <c r="D718" s="309">
        <v>21943</v>
      </c>
      <c r="E718" s="309">
        <v>10156</v>
      </c>
      <c r="F718" s="309">
        <v>11787</v>
      </c>
      <c r="G718" s="309">
        <v>16185</v>
      </c>
      <c r="H718" s="309">
        <v>7910</v>
      </c>
      <c r="I718" s="309">
        <v>8275</v>
      </c>
      <c r="J718" s="309">
        <v>10024</v>
      </c>
      <c r="K718" s="309">
        <v>4942</v>
      </c>
      <c r="L718" s="309">
        <v>5082</v>
      </c>
      <c r="M718" s="309">
        <v>9830</v>
      </c>
      <c r="N718" s="309">
        <v>4953</v>
      </c>
      <c r="O718" s="309">
        <v>4877</v>
      </c>
      <c r="P718" s="302">
        <v>10956</v>
      </c>
      <c r="Q718" s="302">
        <v>5410</v>
      </c>
      <c r="R718" s="302">
        <v>5546</v>
      </c>
      <c r="S718" s="292">
        <v>11582</v>
      </c>
      <c r="T718" s="292">
        <v>5650</v>
      </c>
      <c r="U718" s="292">
        <v>5932</v>
      </c>
      <c r="V718" s="302">
        <v>14381</v>
      </c>
      <c r="W718" s="302">
        <v>6873</v>
      </c>
      <c r="X718" s="302">
        <v>7508</v>
      </c>
      <c r="Z718" s="302" t="s">
        <v>63</v>
      </c>
    </row>
    <row r="719" spans="1:26" x14ac:dyDescent="0.2">
      <c r="A719" s="299" t="s">
        <v>1561</v>
      </c>
      <c r="B719" s="305" t="s">
        <v>63</v>
      </c>
      <c r="C719" s="309" t="s">
        <v>85</v>
      </c>
      <c r="D719" s="309">
        <v>20416</v>
      </c>
      <c r="E719" s="309">
        <v>9383</v>
      </c>
      <c r="F719" s="309">
        <v>11033</v>
      </c>
      <c r="G719" s="309">
        <v>17115</v>
      </c>
      <c r="H719" s="309">
        <v>8095</v>
      </c>
      <c r="I719" s="309">
        <v>9020</v>
      </c>
      <c r="J719" s="309">
        <v>10106</v>
      </c>
      <c r="K719" s="309">
        <v>4918</v>
      </c>
      <c r="L719" s="309">
        <v>5188</v>
      </c>
      <c r="M719" s="309">
        <v>9278</v>
      </c>
      <c r="N719" s="309">
        <v>4734</v>
      </c>
      <c r="O719" s="309">
        <v>4544</v>
      </c>
      <c r="P719" s="302">
        <v>8946</v>
      </c>
      <c r="Q719" s="302">
        <v>4356</v>
      </c>
      <c r="R719" s="302">
        <v>4590</v>
      </c>
      <c r="S719" s="292">
        <v>9998</v>
      </c>
      <c r="T719" s="292">
        <v>4810</v>
      </c>
      <c r="U719" s="292">
        <v>5188</v>
      </c>
      <c r="V719" s="302">
        <v>12427</v>
      </c>
      <c r="W719" s="302">
        <v>6197</v>
      </c>
      <c r="X719" s="302">
        <v>6230</v>
      </c>
      <c r="Z719" s="302" t="s">
        <v>63</v>
      </c>
    </row>
    <row r="720" spans="1:26" x14ac:dyDescent="0.2">
      <c r="A720" s="299" t="s">
        <v>1562</v>
      </c>
      <c r="B720" s="305" t="s">
        <v>63</v>
      </c>
      <c r="C720" s="309" t="s">
        <v>86</v>
      </c>
      <c r="D720" s="309">
        <v>16819</v>
      </c>
      <c r="E720" s="309">
        <v>7065</v>
      </c>
      <c r="F720" s="309">
        <v>9754</v>
      </c>
      <c r="G720" s="309">
        <v>16375</v>
      </c>
      <c r="H720" s="309">
        <v>7530</v>
      </c>
      <c r="I720" s="309">
        <v>8845</v>
      </c>
      <c r="J720" s="309">
        <v>9575</v>
      </c>
      <c r="K720" s="309">
        <v>4555</v>
      </c>
      <c r="L720" s="309">
        <v>5020</v>
      </c>
      <c r="M720" s="309">
        <v>8807</v>
      </c>
      <c r="N720" s="309">
        <v>4444</v>
      </c>
      <c r="O720" s="309">
        <v>4363</v>
      </c>
      <c r="P720" s="302">
        <v>7332</v>
      </c>
      <c r="Q720" s="302">
        <v>3625</v>
      </c>
      <c r="R720" s="302">
        <v>3707</v>
      </c>
      <c r="S720" s="292">
        <v>9205</v>
      </c>
      <c r="T720" s="292">
        <v>4491</v>
      </c>
      <c r="U720" s="292">
        <v>4714</v>
      </c>
      <c r="V720" s="302">
        <v>9580</v>
      </c>
      <c r="W720" s="302">
        <v>4647</v>
      </c>
      <c r="X720" s="302">
        <v>4933</v>
      </c>
      <c r="Z720" s="302" t="s">
        <v>63</v>
      </c>
    </row>
    <row r="721" spans="1:26" x14ac:dyDescent="0.2">
      <c r="A721" s="299" t="s">
        <v>1563</v>
      </c>
      <c r="B721" s="305" t="s">
        <v>63</v>
      </c>
      <c r="C721" s="309" t="s">
        <v>87</v>
      </c>
      <c r="D721" s="309">
        <v>12978</v>
      </c>
      <c r="E721" s="309">
        <v>4999</v>
      </c>
      <c r="F721" s="309">
        <v>7979</v>
      </c>
      <c r="G721" s="309">
        <v>12940</v>
      </c>
      <c r="H721" s="309">
        <v>5565</v>
      </c>
      <c r="I721" s="309">
        <v>7375</v>
      </c>
      <c r="J721" s="309">
        <v>9050</v>
      </c>
      <c r="K721" s="309">
        <v>3998</v>
      </c>
      <c r="L721" s="309">
        <v>5052</v>
      </c>
      <c r="M721" s="309">
        <v>7843</v>
      </c>
      <c r="N721" s="309">
        <v>3679</v>
      </c>
      <c r="O721" s="309">
        <v>4164</v>
      </c>
      <c r="P721" s="302">
        <v>6388</v>
      </c>
      <c r="Q721" s="302">
        <v>3038</v>
      </c>
      <c r="R721" s="302">
        <v>3350</v>
      </c>
      <c r="S721" s="292">
        <v>7190</v>
      </c>
      <c r="T721" s="292">
        <v>3529</v>
      </c>
      <c r="U721" s="292">
        <v>3661</v>
      </c>
      <c r="V721" s="302">
        <v>7309</v>
      </c>
      <c r="W721" s="302">
        <v>3536</v>
      </c>
      <c r="X721" s="302">
        <v>3774</v>
      </c>
      <c r="Z721" s="302" t="s">
        <v>63</v>
      </c>
    </row>
    <row r="722" spans="1:26" x14ac:dyDescent="0.2">
      <c r="A722" s="299" t="s">
        <v>1564</v>
      </c>
      <c r="B722" s="305" t="s">
        <v>63</v>
      </c>
      <c r="C722" s="309" t="s">
        <v>88</v>
      </c>
      <c r="D722" s="309">
        <v>10044</v>
      </c>
      <c r="E722" s="309">
        <v>3647</v>
      </c>
      <c r="F722" s="309">
        <v>6397</v>
      </c>
      <c r="G722" s="309">
        <v>9020</v>
      </c>
      <c r="H722" s="309">
        <v>3220</v>
      </c>
      <c r="I722" s="309">
        <v>5800</v>
      </c>
      <c r="J722" s="309">
        <v>8035</v>
      </c>
      <c r="K722" s="309">
        <v>3188</v>
      </c>
      <c r="L722" s="309">
        <v>4847</v>
      </c>
      <c r="M722" s="309">
        <v>6588</v>
      </c>
      <c r="N722" s="309">
        <v>2836</v>
      </c>
      <c r="O722" s="309">
        <v>3752</v>
      </c>
      <c r="P722" s="302">
        <v>5688</v>
      </c>
      <c r="Q722" s="302">
        <v>2693</v>
      </c>
      <c r="R722" s="302">
        <v>2995</v>
      </c>
      <c r="S722" s="292">
        <v>6017</v>
      </c>
      <c r="T722" s="292">
        <v>2873</v>
      </c>
      <c r="U722" s="292">
        <v>3144</v>
      </c>
      <c r="V722" s="302">
        <v>6336</v>
      </c>
      <c r="W722" s="302">
        <v>2939</v>
      </c>
      <c r="X722" s="302">
        <v>3397</v>
      </c>
      <c r="Z722" s="302" t="s">
        <v>63</v>
      </c>
    </row>
    <row r="723" spans="1:26" x14ac:dyDescent="0.2">
      <c r="A723" s="299" t="s">
        <v>1565</v>
      </c>
      <c r="B723" s="305" t="s">
        <v>63</v>
      </c>
      <c r="C723" s="309" t="s">
        <v>89</v>
      </c>
      <c r="D723" s="309">
        <v>6513</v>
      </c>
      <c r="E723" s="309">
        <v>2203</v>
      </c>
      <c r="F723" s="309">
        <v>4310</v>
      </c>
      <c r="G723" s="309">
        <v>5960</v>
      </c>
      <c r="H723" s="309">
        <v>1900</v>
      </c>
      <c r="I723" s="309">
        <v>4065</v>
      </c>
      <c r="J723" s="309">
        <v>5780</v>
      </c>
      <c r="K723" s="309">
        <v>2055</v>
      </c>
      <c r="L723" s="309">
        <v>3725</v>
      </c>
      <c r="M723" s="309">
        <v>5815</v>
      </c>
      <c r="N723" s="309">
        <v>2210</v>
      </c>
      <c r="O723" s="309">
        <v>3605</v>
      </c>
      <c r="P723" s="302">
        <v>4542</v>
      </c>
      <c r="Q723" s="302">
        <v>1928</v>
      </c>
      <c r="R723" s="302">
        <v>2614</v>
      </c>
      <c r="S723" s="292">
        <v>4786</v>
      </c>
      <c r="T723" s="292">
        <v>2293</v>
      </c>
      <c r="U723" s="292">
        <v>2493</v>
      </c>
      <c r="V723" s="302">
        <v>4742</v>
      </c>
      <c r="W723" s="302">
        <v>2138</v>
      </c>
      <c r="X723" s="302">
        <v>2604</v>
      </c>
      <c r="Z723" s="302" t="s">
        <v>63</v>
      </c>
    </row>
    <row r="724" spans="1:26" x14ac:dyDescent="0.2">
      <c r="A724" s="299" t="s">
        <v>1566</v>
      </c>
      <c r="B724" s="305" t="s">
        <v>63</v>
      </c>
      <c r="C724" s="309" t="s">
        <v>90</v>
      </c>
      <c r="D724" s="309">
        <v>3527</v>
      </c>
      <c r="E724" s="309">
        <v>1052</v>
      </c>
      <c r="F724" s="309">
        <v>2475</v>
      </c>
      <c r="G724" s="309">
        <v>3655</v>
      </c>
      <c r="H724" s="309">
        <v>995</v>
      </c>
      <c r="I724" s="309">
        <v>2660</v>
      </c>
      <c r="J724" s="309">
        <v>3227</v>
      </c>
      <c r="K724" s="309">
        <v>889</v>
      </c>
      <c r="L724" s="309">
        <v>2338</v>
      </c>
      <c r="M724" s="309">
        <v>4030</v>
      </c>
      <c r="N724" s="309">
        <v>1269</v>
      </c>
      <c r="O724" s="309">
        <v>2761</v>
      </c>
      <c r="P724" s="302">
        <v>3060</v>
      </c>
      <c r="Q724" s="302">
        <v>1238</v>
      </c>
      <c r="R724" s="302">
        <v>1822</v>
      </c>
      <c r="S724" s="292">
        <v>3421</v>
      </c>
      <c r="T724" s="292">
        <v>1574</v>
      </c>
      <c r="U724" s="292">
        <v>1847</v>
      </c>
      <c r="V724" s="302">
        <v>3277</v>
      </c>
      <c r="W724" s="302">
        <v>1364</v>
      </c>
      <c r="X724" s="302">
        <v>1913</v>
      </c>
      <c r="Z724" s="302" t="s">
        <v>63</v>
      </c>
    </row>
    <row r="725" spans="1:26" x14ac:dyDescent="0.2">
      <c r="A725" s="299" t="s">
        <v>1567</v>
      </c>
      <c r="B725" s="305" t="s">
        <v>63</v>
      </c>
      <c r="C725" s="309" t="s">
        <v>91</v>
      </c>
      <c r="D725" s="309">
        <v>1824</v>
      </c>
      <c r="E725" s="309">
        <v>489</v>
      </c>
      <c r="F725" s="309">
        <v>1335</v>
      </c>
      <c r="G725" s="309">
        <v>2235</v>
      </c>
      <c r="H725" s="309">
        <v>550</v>
      </c>
      <c r="I725" s="309">
        <v>1695</v>
      </c>
      <c r="J725" s="309">
        <v>2049</v>
      </c>
      <c r="K725" s="309">
        <v>473</v>
      </c>
      <c r="L725" s="309">
        <v>1576</v>
      </c>
      <c r="M725" s="309">
        <v>2746</v>
      </c>
      <c r="N725" s="309">
        <v>696</v>
      </c>
      <c r="O725" s="309">
        <v>2050</v>
      </c>
      <c r="P725" s="302">
        <v>2731</v>
      </c>
      <c r="Q725" s="302">
        <v>836</v>
      </c>
      <c r="R725" s="302">
        <v>1895</v>
      </c>
      <c r="S725" s="292">
        <v>3100</v>
      </c>
      <c r="T725" s="302">
        <v>1136</v>
      </c>
      <c r="U725" s="302">
        <v>1964</v>
      </c>
      <c r="V725" s="302">
        <v>3116</v>
      </c>
      <c r="W725" s="302">
        <v>1219</v>
      </c>
      <c r="X725" s="302">
        <v>1897</v>
      </c>
      <c r="Z725" s="302" t="s">
        <v>63</v>
      </c>
    </row>
    <row r="726" spans="1:26" x14ac:dyDescent="0.2">
      <c r="A726" s="299" t="s">
        <v>1568</v>
      </c>
      <c r="B726" s="305" t="s">
        <v>63</v>
      </c>
      <c r="C726" s="309" t="s">
        <v>92</v>
      </c>
      <c r="D726" s="309">
        <v>153370</v>
      </c>
      <c r="E726" s="309">
        <v>65402</v>
      </c>
      <c r="F726" s="309">
        <v>87968</v>
      </c>
      <c r="G726" s="309">
        <v>137375</v>
      </c>
      <c r="H726" s="309">
        <v>59620</v>
      </c>
      <c r="I726" s="309">
        <v>77755</v>
      </c>
      <c r="J726" s="309">
        <v>103346</v>
      </c>
      <c r="K726" s="309">
        <v>46047</v>
      </c>
      <c r="L726" s="309">
        <v>57299</v>
      </c>
      <c r="M726" s="309">
        <v>115157</v>
      </c>
      <c r="N726" s="309">
        <v>53126</v>
      </c>
      <c r="O726" s="309">
        <v>62031</v>
      </c>
      <c r="P726" s="302">
        <v>126558</v>
      </c>
      <c r="Q726" s="302">
        <v>61566</v>
      </c>
      <c r="R726" s="302">
        <v>64992</v>
      </c>
      <c r="S726" s="292" t="s">
        <v>604</v>
      </c>
      <c r="T726" s="292" t="s">
        <v>604</v>
      </c>
      <c r="U726" s="292" t="s">
        <v>604</v>
      </c>
      <c r="V726" s="292" t="s">
        <v>604</v>
      </c>
      <c r="W726" s="292" t="s">
        <v>604</v>
      </c>
      <c r="X726" s="292" t="s">
        <v>604</v>
      </c>
      <c r="Z726" s="302" t="s">
        <v>63</v>
      </c>
    </row>
    <row r="727" spans="1:26" x14ac:dyDescent="0.2">
      <c r="A727" s="299" t="s">
        <v>1569</v>
      </c>
      <c r="B727" s="305" t="s">
        <v>63</v>
      </c>
      <c r="C727" s="312" t="s">
        <v>93</v>
      </c>
      <c r="D727" s="312">
        <v>115200</v>
      </c>
      <c r="E727" s="312">
        <v>46128</v>
      </c>
      <c r="F727" s="312">
        <v>69072</v>
      </c>
      <c r="G727" s="312">
        <v>106795</v>
      </c>
      <c r="H727" s="312">
        <v>44240</v>
      </c>
      <c r="I727" s="312">
        <v>62555</v>
      </c>
      <c r="J727" s="312">
        <v>82558</v>
      </c>
      <c r="K727" s="312">
        <v>35455</v>
      </c>
      <c r="L727" s="312">
        <v>47103</v>
      </c>
      <c r="M727" s="312">
        <v>91434</v>
      </c>
      <c r="N727" s="312">
        <v>40995</v>
      </c>
      <c r="O727" s="312">
        <v>50439</v>
      </c>
      <c r="P727" s="302">
        <v>102088</v>
      </c>
      <c r="Q727" s="302">
        <v>49147</v>
      </c>
      <c r="R727" s="302">
        <v>52941</v>
      </c>
      <c r="S727" s="292">
        <v>117966</v>
      </c>
      <c r="T727" s="292">
        <v>59510</v>
      </c>
      <c r="U727" s="292">
        <v>58456</v>
      </c>
      <c r="V727" s="302">
        <v>116190</v>
      </c>
      <c r="W727" s="302">
        <v>54180</v>
      </c>
      <c r="X727" s="302">
        <v>62010</v>
      </c>
      <c r="Z727" s="302" t="s">
        <v>63</v>
      </c>
    </row>
    <row r="728" spans="1:26" x14ac:dyDescent="0.2">
      <c r="A728" s="299" t="s">
        <v>1570</v>
      </c>
      <c r="B728" s="305" t="s">
        <v>63</v>
      </c>
      <c r="C728" s="169" t="s">
        <v>94</v>
      </c>
      <c r="D728" s="309">
        <v>118333</v>
      </c>
      <c r="E728" s="309">
        <v>60783</v>
      </c>
      <c r="F728" s="309">
        <v>57550</v>
      </c>
      <c r="G728" s="309">
        <v>102385</v>
      </c>
      <c r="H728" s="309">
        <v>53425</v>
      </c>
      <c r="I728" s="309">
        <v>48950</v>
      </c>
      <c r="J728" s="309">
        <v>60546</v>
      </c>
      <c r="K728" s="309">
        <v>30515</v>
      </c>
      <c r="L728" s="309">
        <v>30031</v>
      </c>
      <c r="M728" s="309">
        <v>59657</v>
      </c>
      <c r="N728" s="309">
        <v>29907</v>
      </c>
      <c r="O728" s="309">
        <v>29750</v>
      </c>
      <c r="P728" s="302">
        <v>54738</v>
      </c>
      <c r="Q728" s="302">
        <v>27255</v>
      </c>
      <c r="R728" s="302">
        <v>27483</v>
      </c>
      <c r="S728" s="292">
        <v>68846</v>
      </c>
      <c r="T728" s="292">
        <v>35323</v>
      </c>
      <c r="U728" s="292">
        <v>33523</v>
      </c>
      <c r="V728" s="302">
        <v>61279</v>
      </c>
      <c r="W728" s="302">
        <v>31033</v>
      </c>
      <c r="X728" s="302">
        <v>30246</v>
      </c>
      <c r="Z728" s="302" t="s">
        <v>63</v>
      </c>
    </row>
    <row r="729" spans="1:26" x14ac:dyDescent="0.2">
      <c r="A729" s="299" t="s">
        <v>1571</v>
      </c>
      <c r="B729" s="305" t="s">
        <v>64</v>
      </c>
      <c r="C729" s="309" t="s">
        <v>73</v>
      </c>
      <c r="D729" s="309">
        <v>740705</v>
      </c>
      <c r="E729" s="309">
        <v>338754</v>
      </c>
      <c r="F729" s="309">
        <v>401951</v>
      </c>
      <c r="G729" s="309">
        <v>638955</v>
      </c>
      <c r="H729" s="309">
        <v>297265</v>
      </c>
      <c r="I729" s="309">
        <v>341695</v>
      </c>
      <c r="J729" s="309">
        <v>455583</v>
      </c>
      <c r="K729" s="309">
        <v>211967</v>
      </c>
      <c r="L729" s="309">
        <v>243616</v>
      </c>
      <c r="M729" s="309">
        <v>487794</v>
      </c>
      <c r="N729" s="309">
        <v>230389</v>
      </c>
      <c r="O729" s="309">
        <v>257405</v>
      </c>
      <c r="P729" s="312">
        <v>545408</v>
      </c>
      <c r="Q729" s="312">
        <v>263991</v>
      </c>
      <c r="R729" s="312">
        <v>281417</v>
      </c>
      <c r="S729" s="302">
        <v>605758</v>
      </c>
      <c r="T729" s="302">
        <v>301718</v>
      </c>
      <c r="U729" s="302">
        <v>304040</v>
      </c>
      <c r="V729" s="302">
        <v>566326</v>
      </c>
      <c r="W729" s="302">
        <v>270175</v>
      </c>
      <c r="X729" s="302">
        <v>296153</v>
      </c>
      <c r="Z729" s="302" t="s">
        <v>64</v>
      </c>
    </row>
    <row r="730" spans="1:26" x14ac:dyDescent="0.2">
      <c r="A730" s="299" t="s">
        <v>1572</v>
      </c>
      <c r="B730" s="305" t="s">
        <v>64</v>
      </c>
      <c r="C730" s="309" t="s">
        <v>74</v>
      </c>
      <c r="D730" s="309">
        <v>42166</v>
      </c>
      <c r="E730" s="309">
        <v>21417</v>
      </c>
      <c r="F730" s="309">
        <v>20749</v>
      </c>
      <c r="G730" s="309">
        <v>28620</v>
      </c>
      <c r="H730" s="309">
        <v>14740</v>
      </c>
      <c r="I730" s="309">
        <v>13880</v>
      </c>
      <c r="J730" s="309">
        <v>19498</v>
      </c>
      <c r="K730" s="309">
        <v>9848</v>
      </c>
      <c r="L730" s="309">
        <v>9650</v>
      </c>
      <c r="M730" s="309">
        <v>25885</v>
      </c>
      <c r="N730" s="309">
        <v>13142</v>
      </c>
      <c r="O730" s="309">
        <v>12743</v>
      </c>
      <c r="P730" s="312">
        <v>31475</v>
      </c>
      <c r="Q730" s="312">
        <v>16084</v>
      </c>
      <c r="R730" s="312">
        <v>15391</v>
      </c>
      <c r="S730" s="302">
        <v>35210</v>
      </c>
      <c r="T730" s="302">
        <v>18102</v>
      </c>
      <c r="U730" s="302">
        <v>17108</v>
      </c>
      <c r="V730" s="302">
        <v>24918</v>
      </c>
      <c r="W730" s="302">
        <v>12690</v>
      </c>
      <c r="X730" s="302">
        <v>12230</v>
      </c>
      <c r="Z730" s="302" t="s">
        <v>64</v>
      </c>
    </row>
    <row r="731" spans="1:26" x14ac:dyDescent="0.2">
      <c r="A731" s="299" t="s">
        <v>1573</v>
      </c>
      <c r="B731" s="305" t="s">
        <v>64</v>
      </c>
      <c r="C731" s="310" t="s">
        <v>75</v>
      </c>
      <c r="D731" s="309">
        <v>31389</v>
      </c>
      <c r="E731" s="309">
        <v>15754</v>
      </c>
      <c r="F731" s="309">
        <v>15635</v>
      </c>
      <c r="G731" s="309">
        <v>28465</v>
      </c>
      <c r="H731" s="309">
        <v>14475</v>
      </c>
      <c r="I731" s="309">
        <v>13990</v>
      </c>
      <c r="J731" s="309">
        <v>17074</v>
      </c>
      <c r="K731" s="309">
        <v>8688</v>
      </c>
      <c r="L731" s="309">
        <v>8386</v>
      </c>
      <c r="M731" s="309">
        <v>21709</v>
      </c>
      <c r="N731" s="309">
        <v>11044</v>
      </c>
      <c r="O731" s="309">
        <v>10665</v>
      </c>
      <c r="P731" s="312">
        <v>25522</v>
      </c>
      <c r="Q731" s="312">
        <v>13173</v>
      </c>
      <c r="R731" s="312">
        <v>12349</v>
      </c>
      <c r="S731" s="302">
        <v>28420</v>
      </c>
      <c r="T731" s="302">
        <v>14473</v>
      </c>
      <c r="U731" s="302">
        <v>13947</v>
      </c>
      <c r="V731" s="302">
        <v>24273</v>
      </c>
      <c r="W731" s="302">
        <v>12319</v>
      </c>
      <c r="X731" s="302">
        <v>11954</v>
      </c>
      <c r="Z731" s="302" t="s">
        <v>64</v>
      </c>
    </row>
    <row r="732" spans="1:26" x14ac:dyDescent="0.2">
      <c r="A732" s="299" t="s">
        <v>1574</v>
      </c>
      <c r="B732" s="305" t="s">
        <v>64</v>
      </c>
      <c r="C732" s="310" t="s">
        <v>76</v>
      </c>
      <c r="D732" s="309">
        <v>33660</v>
      </c>
      <c r="E732" s="309">
        <v>17020</v>
      </c>
      <c r="F732" s="309">
        <v>16640</v>
      </c>
      <c r="G732" s="309">
        <v>26155</v>
      </c>
      <c r="H732" s="309">
        <v>13170</v>
      </c>
      <c r="I732" s="309">
        <v>12985</v>
      </c>
      <c r="J732" s="309">
        <v>19920</v>
      </c>
      <c r="K732" s="309">
        <v>10151</v>
      </c>
      <c r="L732" s="309">
        <v>9769</v>
      </c>
      <c r="M732" s="309">
        <v>19918</v>
      </c>
      <c r="N732" s="309">
        <v>10083</v>
      </c>
      <c r="O732" s="309">
        <v>9835</v>
      </c>
      <c r="P732" s="312">
        <v>21968</v>
      </c>
      <c r="Q732" s="312">
        <v>10958</v>
      </c>
      <c r="R732" s="312">
        <v>11010</v>
      </c>
      <c r="S732" s="302">
        <v>24870</v>
      </c>
      <c r="T732" s="302">
        <v>12699</v>
      </c>
      <c r="U732" s="302">
        <v>12171</v>
      </c>
      <c r="V732" s="302">
        <v>25683</v>
      </c>
      <c r="W732" s="302">
        <v>13077</v>
      </c>
      <c r="X732" s="302">
        <v>12606</v>
      </c>
      <c r="Z732" s="302" t="s">
        <v>64</v>
      </c>
    </row>
    <row r="733" spans="1:26" x14ac:dyDescent="0.2">
      <c r="A733" s="299" t="s">
        <v>1575</v>
      </c>
      <c r="B733" s="305" t="s">
        <v>64</v>
      </c>
      <c r="C733" s="309" t="s">
        <v>77</v>
      </c>
      <c r="D733" s="309">
        <v>44892</v>
      </c>
      <c r="E733" s="309">
        <v>19257</v>
      </c>
      <c r="F733" s="309">
        <v>25635</v>
      </c>
      <c r="G733" s="309">
        <v>38635</v>
      </c>
      <c r="H733" s="309">
        <v>16890</v>
      </c>
      <c r="I733" s="309">
        <v>21745</v>
      </c>
      <c r="J733" s="309">
        <v>30752</v>
      </c>
      <c r="K733" s="309">
        <v>14437</v>
      </c>
      <c r="L733" s="309">
        <v>16315</v>
      </c>
      <c r="M733" s="309">
        <v>22832</v>
      </c>
      <c r="N733" s="309">
        <v>11003</v>
      </c>
      <c r="O733" s="309">
        <v>11829</v>
      </c>
      <c r="P733" s="312">
        <v>25645</v>
      </c>
      <c r="Q733" s="312">
        <v>12840</v>
      </c>
      <c r="R733" s="312">
        <v>12805</v>
      </c>
      <c r="S733" s="302">
        <v>29192</v>
      </c>
      <c r="T733" s="302">
        <v>14630</v>
      </c>
      <c r="U733" s="302">
        <v>14562</v>
      </c>
      <c r="V733" s="302">
        <v>31315</v>
      </c>
      <c r="W733" s="302">
        <v>15408</v>
      </c>
      <c r="X733" s="302">
        <v>15908</v>
      </c>
      <c r="Z733" s="302" t="s">
        <v>64</v>
      </c>
    </row>
    <row r="734" spans="1:26" x14ac:dyDescent="0.2">
      <c r="A734" s="299" t="s">
        <v>1576</v>
      </c>
      <c r="B734" s="305" t="s">
        <v>64</v>
      </c>
      <c r="C734" s="309" t="s">
        <v>78</v>
      </c>
      <c r="D734" s="309">
        <v>77235</v>
      </c>
      <c r="E734" s="309">
        <v>33582</v>
      </c>
      <c r="F734" s="309">
        <v>43653</v>
      </c>
      <c r="G734" s="309">
        <v>87350</v>
      </c>
      <c r="H734" s="309">
        <v>37950</v>
      </c>
      <c r="I734" s="309">
        <v>49400</v>
      </c>
      <c r="J734" s="309">
        <v>52076</v>
      </c>
      <c r="K734" s="309">
        <v>22866</v>
      </c>
      <c r="L734" s="309">
        <v>29210</v>
      </c>
      <c r="M734" s="309">
        <v>49632</v>
      </c>
      <c r="N734" s="309">
        <v>21728</v>
      </c>
      <c r="O734" s="309">
        <v>27904</v>
      </c>
      <c r="P734" s="312">
        <v>48380</v>
      </c>
      <c r="Q734" s="312">
        <v>21907</v>
      </c>
      <c r="R734" s="312">
        <v>26473</v>
      </c>
      <c r="S734" s="302">
        <v>51220</v>
      </c>
      <c r="T734" s="302">
        <v>24478</v>
      </c>
      <c r="U734" s="302">
        <v>26742</v>
      </c>
      <c r="V734" s="302">
        <v>52661</v>
      </c>
      <c r="W734" s="302">
        <v>24235</v>
      </c>
      <c r="X734" s="302">
        <v>28427</v>
      </c>
      <c r="Z734" s="302" t="s">
        <v>64</v>
      </c>
    </row>
    <row r="735" spans="1:26" x14ac:dyDescent="0.2">
      <c r="A735" s="299" t="s">
        <v>1577</v>
      </c>
      <c r="B735" s="305" t="s">
        <v>64</v>
      </c>
      <c r="C735" s="309" t="s">
        <v>79</v>
      </c>
      <c r="D735" s="309">
        <v>67323</v>
      </c>
      <c r="E735" s="309">
        <v>34413</v>
      </c>
      <c r="F735" s="309">
        <v>32910</v>
      </c>
      <c r="G735" s="309">
        <v>66465</v>
      </c>
      <c r="H735" s="309">
        <v>33005</v>
      </c>
      <c r="I735" s="309">
        <v>33450</v>
      </c>
      <c r="J735" s="309">
        <v>45556</v>
      </c>
      <c r="K735" s="309">
        <v>21894</v>
      </c>
      <c r="L735" s="309">
        <v>23662</v>
      </c>
      <c r="M735" s="309">
        <v>58423</v>
      </c>
      <c r="N735" s="309">
        <v>27643</v>
      </c>
      <c r="O735" s="309">
        <v>30780</v>
      </c>
      <c r="P735" s="312">
        <v>68354</v>
      </c>
      <c r="Q735" s="312">
        <v>32573</v>
      </c>
      <c r="R735" s="312">
        <v>35781</v>
      </c>
      <c r="S735" s="302">
        <v>70979</v>
      </c>
      <c r="T735" s="302">
        <v>35433</v>
      </c>
      <c r="U735" s="302">
        <v>35546</v>
      </c>
      <c r="V735" s="302">
        <v>59533</v>
      </c>
      <c r="W735" s="302">
        <v>28076</v>
      </c>
      <c r="X735" s="302">
        <v>31456</v>
      </c>
      <c r="Z735" s="302" t="s">
        <v>64</v>
      </c>
    </row>
    <row r="736" spans="1:26" x14ac:dyDescent="0.2">
      <c r="A736" s="299" t="s">
        <v>1578</v>
      </c>
      <c r="B736" s="305" t="s">
        <v>64</v>
      </c>
      <c r="C736" s="309" t="s">
        <v>80</v>
      </c>
      <c r="D736" s="309">
        <v>55345</v>
      </c>
      <c r="E736" s="309">
        <v>28778</v>
      </c>
      <c r="F736" s="309">
        <v>26567</v>
      </c>
      <c r="G736" s="309">
        <v>45355</v>
      </c>
      <c r="H736" s="309">
        <v>23975</v>
      </c>
      <c r="I736" s="309">
        <v>21385</v>
      </c>
      <c r="J736" s="309">
        <v>39948</v>
      </c>
      <c r="K736" s="309">
        <v>19505</v>
      </c>
      <c r="L736" s="309">
        <v>20443</v>
      </c>
      <c r="M736" s="309">
        <v>44725</v>
      </c>
      <c r="N736" s="309">
        <v>22131</v>
      </c>
      <c r="O736" s="309">
        <v>22594</v>
      </c>
      <c r="P736" s="312">
        <v>61908</v>
      </c>
      <c r="Q736" s="312">
        <v>30977</v>
      </c>
      <c r="R736" s="312">
        <v>30931</v>
      </c>
      <c r="S736" s="302">
        <v>70313</v>
      </c>
      <c r="T736" s="302">
        <v>36576</v>
      </c>
      <c r="U736" s="302">
        <v>33737</v>
      </c>
      <c r="V736" s="302">
        <v>54533</v>
      </c>
      <c r="W736" s="302">
        <v>25935</v>
      </c>
      <c r="X736" s="302">
        <v>28598</v>
      </c>
      <c r="Z736" s="302" t="s">
        <v>64</v>
      </c>
    </row>
    <row r="737" spans="1:26" x14ac:dyDescent="0.2">
      <c r="A737" s="299" t="s">
        <v>1579</v>
      </c>
      <c r="B737" s="305" t="s">
        <v>64</v>
      </c>
      <c r="C737" s="309" t="s">
        <v>81</v>
      </c>
      <c r="D737" s="309">
        <v>52049</v>
      </c>
      <c r="E737" s="309">
        <v>25898</v>
      </c>
      <c r="F737" s="309">
        <v>26151</v>
      </c>
      <c r="G737" s="309">
        <v>37565</v>
      </c>
      <c r="H737" s="309">
        <v>19690</v>
      </c>
      <c r="I737" s="309">
        <v>17875</v>
      </c>
      <c r="J737" s="309">
        <v>29942</v>
      </c>
      <c r="K737" s="309">
        <v>14953</v>
      </c>
      <c r="L737" s="309">
        <v>14989</v>
      </c>
      <c r="M737" s="309">
        <v>34523</v>
      </c>
      <c r="N737" s="309">
        <v>16644</v>
      </c>
      <c r="O737" s="309">
        <v>17879</v>
      </c>
      <c r="P737" s="312">
        <v>49055</v>
      </c>
      <c r="Q737" s="312">
        <v>24852</v>
      </c>
      <c r="R737" s="312">
        <v>24203</v>
      </c>
      <c r="S737" s="302">
        <v>54844</v>
      </c>
      <c r="T737" s="302">
        <v>27972</v>
      </c>
      <c r="U737" s="302">
        <v>26872</v>
      </c>
      <c r="V737" s="302">
        <v>43933</v>
      </c>
      <c r="W737" s="302">
        <v>21044</v>
      </c>
      <c r="X737" s="302">
        <v>22888</v>
      </c>
      <c r="Z737" s="302" t="s">
        <v>64</v>
      </c>
    </row>
    <row r="738" spans="1:26" x14ac:dyDescent="0.2">
      <c r="A738" s="299" t="s">
        <v>1580</v>
      </c>
      <c r="B738" s="305" t="s">
        <v>64</v>
      </c>
      <c r="C738" s="309" t="s">
        <v>82</v>
      </c>
      <c r="D738" s="309">
        <v>48235</v>
      </c>
      <c r="E738" s="309">
        <v>23050</v>
      </c>
      <c r="F738" s="309">
        <v>25185</v>
      </c>
      <c r="G738" s="309">
        <v>37795</v>
      </c>
      <c r="H738" s="309">
        <v>19385</v>
      </c>
      <c r="I738" s="309">
        <v>18415</v>
      </c>
      <c r="J738" s="309">
        <v>26084</v>
      </c>
      <c r="K738" s="309">
        <v>13029</v>
      </c>
      <c r="L738" s="309">
        <v>13055</v>
      </c>
      <c r="M738" s="309">
        <v>34692</v>
      </c>
      <c r="N738" s="309">
        <v>16896</v>
      </c>
      <c r="O738" s="309">
        <v>17796</v>
      </c>
      <c r="P738" s="312">
        <v>37883</v>
      </c>
      <c r="Q738" s="312">
        <v>19319</v>
      </c>
      <c r="R738" s="312">
        <v>18564</v>
      </c>
      <c r="S738" s="302">
        <v>45752</v>
      </c>
      <c r="T738" s="302">
        <v>23806</v>
      </c>
      <c r="U738" s="302">
        <v>21946</v>
      </c>
      <c r="V738" s="302">
        <v>38696</v>
      </c>
      <c r="W738" s="302">
        <v>18701</v>
      </c>
      <c r="X738" s="302">
        <v>19995</v>
      </c>
      <c r="Z738" s="302" t="s">
        <v>64</v>
      </c>
    </row>
    <row r="739" spans="1:26" x14ac:dyDescent="0.2">
      <c r="A739" s="299" t="s">
        <v>1581</v>
      </c>
      <c r="B739" s="305" t="s">
        <v>64</v>
      </c>
      <c r="C739" s="309" t="s">
        <v>83</v>
      </c>
      <c r="D739" s="309">
        <v>53071</v>
      </c>
      <c r="E739" s="309">
        <v>24648</v>
      </c>
      <c r="F739" s="309">
        <v>28423</v>
      </c>
      <c r="G739" s="309">
        <v>38880</v>
      </c>
      <c r="H739" s="309">
        <v>19070</v>
      </c>
      <c r="I739" s="309">
        <v>19810</v>
      </c>
      <c r="J739" s="309">
        <v>24690</v>
      </c>
      <c r="K739" s="309">
        <v>12374</v>
      </c>
      <c r="L739" s="309">
        <v>12316</v>
      </c>
      <c r="M739" s="309">
        <v>30192</v>
      </c>
      <c r="N739" s="309">
        <v>14977</v>
      </c>
      <c r="O739" s="309">
        <v>15215</v>
      </c>
      <c r="P739" s="312">
        <v>29878</v>
      </c>
      <c r="Q739" s="312">
        <v>14314</v>
      </c>
      <c r="R739" s="312">
        <v>15564</v>
      </c>
      <c r="S739" s="302">
        <v>39210</v>
      </c>
      <c r="T739" s="302">
        <v>19801</v>
      </c>
      <c r="U739" s="302">
        <v>19409</v>
      </c>
      <c r="V739" s="302">
        <v>37858</v>
      </c>
      <c r="W739" s="302">
        <v>18151</v>
      </c>
      <c r="X739" s="302">
        <v>19707</v>
      </c>
      <c r="Z739" s="302" t="s">
        <v>64</v>
      </c>
    </row>
    <row r="740" spans="1:26" x14ac:dyDescent="0.2">
      <c r="A740" s="299" t="s">
        <v>1582</v>
      </c>
      <c r="B740" s="305" t="s">
        <v>64</v>
      </c>
      <c r="C740" s="309" t="s">
        <v>84</v>
      </c>
      <c r="D740" s="309">
        <v>54645</v>
      </c>
      <c r="E740" s="309">
        <v>25037</v>
      </c>
      <c r="F740" s="309">
        <v>29608</v>
      </c>
      <c r="G740" s="309">
        <v>38685</v>
      </c>
      <c r="H740" s="309">
        <v>18400</v>
      </c>
      <c r="I740" s="309">
        <v>20280</v>
      </c>
      <c r="J740" s="309">
        <v>26002</v>
      </c>
      <c r="K740" s="309">
        <v>12869</v>
      </c>
      <c r="L740" s="309">
        <v>13133</v>
      </c>
      <c r="M740" s="309">
        <v>26864</v>
      </c>
      <c r="N740" s="309">
        <v>13402</v>
      </c>
      <c r="O740" s="309">
        <v>13462</v>
      </c>
      <c r="P740" s="312">
        <v>33219</v>
      </c>
      <c r="Q740" s="312">
        <v>16266</v>
      </c>
      <c r="R740" s="312">
        <v>16953</v>
      </c>
      <c r="S740" s="302">
        <v>32486</v>
      </c>
      <c r="T740" s="302">
        <v>16336</v>
      </c>
      <c r="U740" s="302">
        <v>16150</v>
      </c>
      <c r="V740" s="302">
        <v>39370</v>
      </c>
      <c r="W740" s="302">
        <v>18700</v>
      </c>
      <c r="X740" s="302">
        <v>20672</v>
      </c>
      <c r="Z740" s="302" t="s">
        <v>64</v>
      </c>
    </row>
    <row r="741" spans="1:26" x14ac:dyDescent="0.2">
      <c r="A741" s="299" t="s">
        <v>1583</v>
      </c>
      <c r="B741" s="305" t="s">
        <v>64</v>
      </c>
      <c r="C741" s="309" t="s">
        <v>85</v>
      </c>
      <c r="D741" s="309">
        <v>49775</v>
      </c>
      <c r="E741" s="309">
        <v>22393</v>
      </c>
      <c r="F741" s="309">
        <v>27382</v>
      </c>
      <c r="G741" s="309">
        <v>41210</v>
      </c>
      <c r="H741" s="309">
        <v>19170</v>
      </c>
      <c r="I741" s="309">
        <v>22035</v>
      </c>
      <c r="J741" s="309">
        <v>26336</v>
      </c>
      <c r="K741" s="309">
        <v>12784</v>
      </c>
      <c r="L741" s="309">
        <v>13552</v>
      </c>
      <c r="M741" s="309">
        <v>23956</v>
      </c>
      <c r="N741" s="309">
        <v>12211</v>
      </c>
      <c r="O741" s="309">
        <v>11745</v>
      </c>
      <c r="P741" s="312">
        <v>26593</v>
      </c>
      <c r="Q741" s="312">
        <v>12671</v>
      </c>
      <c r="R741" s="312">
        <v>13922</v>
      </c>
      <c r="S741" s="302">
        <v>27522</v>
      </c>
      <c r="T741" s="302">
        <v>13425</v>
      </c>
      <c r="U741" s="302">
        <v>14097</v>
      </c>
      <c r="V741" s="302">
        <v>35130</v>
      </c>
      <c r="W741" s="302">
        <v>17030</v>
      </c>
      <c r="X741" s="302">
        <v>18099</v>
      </c>
      <c r="Z741" s="302" t="s">
        <v>64</v>
      </c>
    </row>
    <row r="742" spans="1:26" x14ac:dyDescent="0.2">
      <c r="A742" s="299" t="s">
        <v>1584</v>
      </c>
      <c r="B742" s="305" t="s">
        <v>64</v>
      </c>
      <c r="C742" s="309" t="s">
        <v>86</v>
      </c>
      <c r="D742" s="309">
        <v>41501</v>
      </c>
      <c r="E742" s="309">
        <v>17263</v>
      </c>
      <c r="F742" s="309">
        <v>24238</v>
      </c>
      <c r="G742" s="309">
        <v>39345</v>
      </c>
      <c r="H742" s="309">
        <v>17980</v>
      </c>
      <c r="I742" s="309">
        <v>21360</v>
      </c>
      <c r="J742" s="309">
        <v>24442</v>
      </c>
      <c r="K742" s="309">
        <v>11310</v>
      </c>
      <c r="L742" s="309">
        <v>13132</v>
      </c>
      <c r="M742" s="309">
        <v>22870</v>
      </c>
      <c r="N742" s="309">
        <v>11421</v>
      </c>
      <c r="O742" s="309">
        <v>11449</v>
      </c>
      <c r="P742" s="312">
        <v>21521</v>
      </c>
      <c r="Q742" s="312">
        <v>10453</v>
      </c>
      <c r="R742" s="312">
        <v>11068</v>
      </c>
      <c r="S742" s="302">
        <v>27099</v>
      </c>
      <c r="T742" s="302">
        <v>12854</v>
      </c>
      <c r="U742" s="302">
        <v>14245</v>
      </c>
      <c r="V742" s="302">
        <v>27007</v>
      </c>
      <c r="W742" s="302">
        <v>13068</v>
      </c>
      <c r="X742" s="302">
        <v>13945</v>
      </c>
      <c r="Z742" s="302" t="s">
        <v>64</v>
      </c>
    </row>
    <row r="743" spans="1:26" x14ac:dyDescent="0.2">
      <c r="A743" s="299" t="s">
        <v>1585</v>
      </c>
      <c r="B743" s="305" t="s">
        <v>64</v>
      </c>
      <c r="C743" s="309" t="s">
        <v>87</v>
      </c>
      <c r="D743" s="309">
        <v>32009</v>
      </c>
      <c r="E743" s="309">
        <v>11901</v>
      </c>
      <c r="F743" s="309">
        <v>20108</v>
      </c>
      <c r="G743" s="309">
        <v>31130</v>
      </c>
      <c r="H743" s="309">
        <v>13065</v>
      </c>
      <c r="I743" s="309">
        <v>18075</v>
      </c>
      <c r="J743" s="309">
        <v>23409</v>
      </c>
      <c r="K743" s="309">
        <v>10370</v>
      </c>
      <c r="L743" s="309">
        <v>13039</v>
      </c>
      <c r="M743" s="309">
        <v>20661</v>
      </c>
      <c r="N743" s="309">
        <v>9654</v>
      </c>
      <c r="O743" s="309">
        <v>11007</v>
      </c>
      <c r="P743" s="312">
        <v>17712</v>
      </c>
      <c r="Q743" s="312">
        <v>8413</v>
      </c>
      <c r="R743" s="312">
        <v>9299</v>
      </c>
      <c r="S743" s="302">
        <v>21096</v>
      </c>
      <c r="T743" s="302">
        <v>9982</v>
      </c>
      <c r="U743" s="302">
        <v>11114</v>
      </c>
      <c r="V743" s="302">
        <v>20679</v>
      </c>
      <c r="W743" s="302">
        <v>9671</v>
      </c>
      <c r="X743" s="302">
        <v>11007</v>
      </c>
      <c r="Z743" s="302" t="s">
        <v>64</v>
      </c>
    </row>
    <row r="744" spans="1:26" x14ac:dyDescent="0.2">
      <c r="A744" s="299" t="s">
        <v>1586</v>
      </c>
      <c r="B744" s="305" t="s">
        <v>64</v>
      </c>
      <c r="C744" s="309" t="s">
        <v>88</v>
      </c>
      <c r="D744" s="309">
        <v>25130</v>
      </c>
      <c r="E744" s="309">
        <v>8800</v>
      </c>
      <c r="F744" s="309">
        <v>16330</v>
      </c>
      <c r="G744" s="309">
        <v>22425</v>
      </c>
      <c r="H744" s="309">
        <v>7815</v>
      </c>
      <c r="I744" s="309">
        <v>14610</v>
      </c>
      <c r="J744" s="309">
        <v>20515</v>
      </c>
      <c r="K744" s="309">
        <v>8205</v>
      </c>
      <c r="L744" s="309">
        <v>12310</v>
      </c>
      <c r="M744" s="309">
        <v>17373</v>
      </c>
      <c r="N744" s="309">
        <v>7306</v>
      </c>
      <c r="O744" s="309">
        <v>10067</v>
      </c>
      <c r="P744" s="312">
        <v>16268</v>
      </c>
      <c r="Q744" s="312">
        <v>7507</v>
      </c>
      <c r="R744" s="312">
        <v>8761</v>
      </c>
      <c r="S744" s="302">
        <v>16563</v>
      </c>
      <c r="T744" s="302">
        <v>7888</v>
      </c>
      <c r="U744" s="302">
        <v>8675</v>
      </c>
      <c r="V744" s="302">
        <v>18667</v>
      </c>
      <c r="W744" s="302">
        <v>8552</v>
      </c>
      <c r="X744" s="302">
        <v>10115</v>
      </c>
      <c r="Z744" s="302" t="s">
        <v>64</v>
      </c>
    </row>
    <row r="745" spans="1:26" x14ac:dyDescent="0.2">
      <c r="A745" s="299" t="s">
        <v>1587</v>
      </c>
      <c r="B745" s="305" t="s">
        <v>64</v>
      </c>
      <c r="C745" s="309" t="s">
        <v>89</v>
      </c>
      <c r="D745" s="309">
        <v>17276</v>
      </c>
      <c r="E745" s="309">
        <v>5422</v>
      </c>
      <c r="F745" s="309">
        <v>11854</v>
      </c>
      <c r="G745" s="309">
        <v>14990</v>
      </c>
      <c r="H745" s="309">
        <v>4555</v>
      </c>
      <c r="I745" s="309">
        <v>10445</v>
      </c>
      <c r="J745" s="309">
        <v>14869</v>
      </c>
      <c r="K745" s="309">
        <v>5170</v>
      </c>
      <c r="L745" s="309">
        <v>9699</v>
      </c>
      <c r="M745" s="309">
        <v>15165</v>
      </c>
      <c r="N745" s="309">
        <v>5756</v>
      </c>
      <c r="O745" s="309">
        <v>9409</v>
      </c>
      <c r="P745" s="312">
        <v>13044</v>
      </c>
      <c r="Q745" s="312">
        <v>5664</v>
      </c>
      <c r="R745" s="312">
        <v>7380</v>
      </c>
      <c r="S745" s="302">
        <v>12675</v>
      </c>
      <c r="T745" s="302">
        <v>6007</v>
      </c>
      <c r="U745" s="302">
        <v>6668</v>
      </c>
      <c r="V745" s="302">
        <v>13804</v>
      </c>
      <c r="W745" s="302">
        <v>6169</v>
      </c>
      <c r="X745" s="302">
        <v>7634</v>
      </c>
      <c r="Z745" s="302" t="s">
        <v>64</v>
      </c>
    </row>
    <row r="746" spans="1:26" x14ac:dyDescent="0.2">
      <c r="A746" s="299" t="s">
        <v>1588</v>
      </c>
      <c r="B746" s="305" t="s">
        <v>64</v>
      </c>
      <c r="C746" s="309" t="s">
        <v>90</v>
      </c>
      <c r="D746" s="309">
        <v>9756</v>
      </c>
      <c r="E746" s="309">
        <v>2843</v>
      </c>
      <c r="F746" s="309">
        <v>6913</v>
      </c>
      <c r="G746" s="309">
        <v>9585</v>
      </c>
      <c r="H746" s="309">
        <v>2525</v>
      </c>
      <c r="I746" s="309">
        <v>7060</v>
      </c>
      <c r="J746" s="309">
        <v>8758</v>
      </c>
      <c r="K746" s="309">
        <v>2306</v>
      </c>
      <c r="L746" s="309">
        <v>6452</v>
      </c>
      <c r="M746" s="309">
        <v>10821</v>
      </c>
      <c r="N746" s="309">
        <v>3488</v>
      </c>
      <c r="O746" s="309">
        <v>7333</v>
      </c>
      <c r="P746" s="312">
        <v>8933</v>
      </c>
      <c r="Q746" s="312">
        <v>3528</v>
      </c>
      <c r="R746" s="312">
        <v>5405</v>
      </c>
      <c r="S746" s="302">
        <v>9480</v>
      </c>
      <c r="T746" s="302">
        <v>4164</v>
      </c>
      <c r="U746" s="302">
        <v>5316</v>
      </c>
      <c r="V746" s="302">
        <v>9505</v>
      </c>
      <c r="W746" s="302">
        <v>4030</v>
      </c>
      <c r="X746" s="302">
        <v>5473</v>
      </c>
      <c r="Z746" s="302" t="s">
        <v>64</v>
      </c>
    </row>
    <row r="747" spans="1:26" x14ac:dyDescent="0.2">
      <c r="A747" s="299" t="s">
        <v>1589</v>
      </c>
      <c r="B747" s="305" t="s">
        <v>64</v>
      </c>
      <c r="C747" s="309" t="s">
        <v>91</v>
      </c>
      <c r="D747" s="309">
        <v>5248</v>
      </c>
      <c r="E747" s="309">
        <v>1278</v>
      </c>
      <c r="F747" s="309">
        <v>3970</v>
      </c>
      <c r="G747" s="309">
        <v>6295</v>
      </c>
      <c r="H747" s="309">
        <v>1420</v>
      </c>
      <c r="I747" s="309">
        <v>4885</v>
      </c>
      <c r="J747" s="309">
        <v>5712</v>
      </c>
      <c r="K747" s="309">
        <v>1208</v>
      </c>
      <c r="L747" s="309">
        <v>4504</v>
      </c>
      <c r="M747" s="309">
        <v>7553</v>
      </c>
      <c r="N747" s="309">
        <v>1860</v>
      </c>
      <c r="O747" s="309">
        <v>5693</v>
      </c>
      <c r="P747" s="312">
        <v>8050</v>
      </c>
      <c r="Q747" s="312">
        <v>2492</v>
      </c>
      <c r="R747" s="312">
        <v>5558</v>
      </c>
      <c r="S747" s="302">
        <v>8827</v>
      </c>
      <c r="T747" s="302">
        <v>3092</v>
      </c>
      <c r="U747" s="302">
        <v>5735</v>
      </c>
      <c r="V747" s="302">
        <v>8761</v>
      </c>
      <c r="W747" s="302">
        <v>3319</v>
      </c>
      <c r="X747" s="302">
        <v>5439</v>
      </c>
      <c r="Z747" s="302" t="s">
        <v>64</v>
      </c>
    </row>
    <row r="748" spans="1:26" x14ac:dyDescent="0.2">
      <c r="A748" s="299" t="s">
        <v>1590</v>
      </c>
      <c r="B748" s="305" t="s">
        <v>64</v>
      </c>
      <c r="C748" s="309" t="s">
        <v>92</v>
      </c>
      <c r="D748" s="309">
        <v>428716</v>
      </c>
      <c r="E748" s="309">
        <v>180338</v>
      </c>
      <c r="F748" s="309">
        <v>248378</v>
      </c>
      <c r="G748" s="309">
        <v>382735</v>
      </c>
      <c r="H748" s="309">
        <v>165825</v>
      </c>
      <c r="I748" s="309">
        <v>216910</v>
      </c>
      <c r="J748" s="309">
        <v>289976</v>
      </c>
      <c r="K748" s="309">
        <v>128968</v>
      </c>
      <c r="L748" s="309">
        <v>161008</v>
      </c>
      <c r="M748" s="309">
        <v>324182</v>
      </c>
      <c r="N748" s="309">
        <v>148805</v>
      </c>
      <c r="O748" s="309">
        <v>175377</v>
      </c>
      <c r="P748" s="312">
        <v>387199</v>
      </c>
      <c r="Q748" s="312">
        <v>186049</v>
      </c>
      <c r="R748" s="312">
        <v>201150</v>
      </c>
      <c r="S748" s="292" t="s">
        <v>604</v>
      </c>
      <c r="T748" s="292" t="s">
        <v>604</v>
      </c>
      <c r="U748" s="292" t="s">
        <v>604</v>
      </c>
      <c r="Z748" s="302" t="s">
        <v>64</v>
      </c>
    </row>
    <row r="749" spans="1:26" x14ac:dyDescent="0.2">
      <c r="A749" s="299" t="s">
        <v>1591</v>
      </c>
      <c r="B749" s="305" t="s">
        <v>64</v>
      </c>
      <c r="C749" s="312" t="s">
        <v>93</v>
      </c>
      <c r="D749" s="312">
        <v>315159</v>
      </c>
      <c r="E749" s="312">
        <v>123013</v>
      </c>
      <c r="F749" s="312">
        <v>192146</v>
      </c>
      <c r="G749" s="312">
        <v>294335</v>
      </c>
      <c r="H749" s="312">
        <v>120910</v>
      </c>
      <c r="I749" s="312">
        <v>173440</v>
      </c>
      <c r="J749" s="312">
        <v>228867</v>
      </c>
      <c r="K749" s="312">
        <v>97945</v>
      </c>
      <c r="L749" s="312">
        <v>130922</v>
      </c>
      <c r="M749" s="312">
        <v>252853</v>
      </c>
      <c r="N749" s="312">
        <v>112607</v>
      </c>
      <c r="O749" s="312">
        <v>140246</v>
      </c>
      <c r="P749" s="312">
        <v>304401</v>
      </c>
      <c r="Q749" s="312">
        <v>143844</v>
      </c>
      <c r="R749" s="312">
        <v>160557</v>
      </c>
      <c r="S749" s="292">
        <v>327244</v>
      </c>
      <c r="T749" s="292">
        <v>160080</v>
      </c>
      <c r="U749" s="292">
        <v>167164</v>
      </c>
      <c r="Z749" s="302" t="s">
        <v>64</v>
      </c>
    </row>
    <row r="750" spans="1:26" x14ac:dyDescent="0.2">
      <c r="A750" s="299" t="s">
        <v>1592</v>
      </c>
      <c r="B750" s="305" t="s">
        <v>64</v>
      </c>
      <c r="C750" s="169" t="s">
        <v>94</v>
      </c>
      <c r="D750" s="309">
        <v>311989</v>
      </c>
      <c r="E750" s="309">
        <v>158416</v>
      </c>
      <c r="F750" s="309">
        <v>153573</v>
      </c>
      <c r="G750" s="309">
        <v>256235</v>
      </c>
      <c r="H750" s="309">
        <v>131445</v>
      </c>
      <c r="I750" s="309">
        <v>124780</v>
      </c>
      <c r="J750" s="309">
        <v>165607</v>
      </c>
      <c r="K750" s="309">
        <v>82999</v>
      </c>
      <c r="L750" s="309">
        <v>82608</v>
      </c>
      <c r="M750" s="309">
        <v>163612</v>
      </c>
      <c r="N750" s="309">
        <v>81584</v>
      </c>
      <c r="O750" s="309">
        <v>82028</v>
      </c>
      <c r="P750" s="312">
        <v>158216</v>
      </c>
      <c r="Q750" s="312">
        <v>77958</v>
      </c>
      <c r="R750" s="312">
        <v>80258</v>
      </c>
      <c r="S750" s="292">
        <v>185463</v>
      </c>
      <c r="T750" s="292">
        <v>94021</v>
      </c>
      <c r="U750" s="292">
        <v>91442</v>
      </c>
      <c r="Z750" s="302" t="s">
        <v>64</v>
      </c>
    </row>
    <row r="751" spans="1:26" x14ac:dyDescent="0.2">
      <c r="A751" s="299" t="s">
        <v>1593</v>
      </c>
      <c r="B751" s="305" t="s">
        <v>65</v>
      </c>
      <c r="C751" s="309" t="s">
        <v>73</v>
      </c>
      <c r="D751" s="302">
        <v>2493020</v>
      </c>
      <c r="E751" s="302">
        <v>1203511</v>
      </c>
      <c r="F751" s="302">
        <v>1289509</v>
      </c>
      <c r="G751" s="302">
        <v>2152905</v>
      </c>
      <c r="H751" s="302">
        <v>1038510</v>
      </c>
      <c r="I751" s="302">
        <v>1114400</v>
      </c>
      <c r="J751" s="302">
        <v>1767397</v>
      </c>
      <c r="K751" s="302">
        <v>851175</v>
      </c>
      <c r="L751" s="302">
        <v>916222</v>
      </c>
      <c r="M751" s="302">
        <v>1814453</v>
      </c>
      <c r="N751" s="302">
        <v>866959</v>
      </c>
      <c r="O751" s="302">
        <v>947494</v>
      </c>
      <c r="P751" s="302">
        <v>2004186</v>
      </c>
      <c r="Q751" s="302">
        <v>972950</v>
      </c>
      <c r="R751" s="302">
        <v>1031236</v>
      </c>
      <c r="S751" s="302">
        <v>2371217</v>
      </c>
      <c r="T751" s="302">
        <v>1180732</v>
      </c>
      <c r="U751" s="302">
        <v>1190485</v>
      </c>
      <c r="Z751" s="302" t="s">
        <v>65</v>
      </c>
    </row>
    <row r="752" spans="1:26" x14ac:dyDescent="0.2">
      <c r="A752" s="299" t="s">
        <v>1594</v>
      </c>
      <c r="B752" s="305" t="s">
        <v>65</v>
      </c>
      <c r="C752" s="309" t="s">
        <v>74</v>
      </c>
      <c r="D752" s="302">
        <v>184990</v>
      </c>
      <c r="E752" s="302">
        <v>94532</v>
      </c>
      <c r="F752" s="302">
        <v>90458</v>
      </c>
      <c r="G752" s="302">
        <v>162210</v>
      </c>
      <c r="H752" s="302">
        <v>82850</v>
      </c>
      <c r="I752" s="302">
        <v>79360</v>
      </c>
      <c r="J752" s="302">
        <v>105982</v>
      </c>
      <c r="K752" s="302">
        <v>54140</v>
      </c>
      <c r="L752" s="302">
        <v>51842</v>
      </c>
      <c r="M752" s="302">
        <v>137557</v>
      </c>
      <c r="N752" s="302">
        <v>70080</v>
      </c>
      <c r="O752" s="302">
        <v>67477</v>
      </c>
      <c r="P752" s="302">
        <v>143914</v>
      </c>
      <c r="Q752" s="302">
        <v>73305</v>
      </c>
      <c r="R752" s="302">
        <v>70609</v>
      </c>
      <c r="S752" s="302">
        <v>172586</v>
      </c>
      <c r="T752" s="302">
        <v>88099</v>
      </c>
      <c r="U752" s="302">
        <v>84487</v>
      </c>
      <c r="Z752" s="302" t="s">
        <v>65</v>
      </c>
    </row>
    <row r="753" spans="1:26" x14ac:dyDescent="0.2">
      <c r="A753" s="299" t="s">
        <v>1595</v>
      </c>
      <c r="B753" s="305" t="s">
        <v>65</v>
      </c>
      <c r="C753" s="310" t="s">
        <v>75</v>
      </c>
      <c r="D753" s="302">
        <v>153817</v>
      </c>
      <c r="E753" s="302">
        <v>78743</v>
      </c>
      <c r="F753" s="302">
        <v>75074</v>
      </c>
      <c r="G753" s="302">
        <v>165205</v>
      </c>
      <c r="H753" s="302">
        <v>84225</v>
      </c>
      <c r="I753" s="302">
        <v>80975</v>
      </c>
      <c r="J753" s="302">
        <v>97885</v>
      </c>
      <c r="K753" s="302">
        <v>49858</v>
      </c>
      <c r="L753" s="302">
        <v>48027</v>
      </c>
      <c r="M753" s="302">
        <v>115280</v>
      </c>
      <c r="N753" s="302">
        <v>58652</v>
      </c>
      <c r="O753" s="302">
        <v>56628</v>
      </c>
      <c r="P753" s="302">
        <v>126171</v>
      </c>
      <c r="Q753" s="302">
        <v>63830</v>
      </c>
      <c r="R753" s="302">
        <v>62341</v>
      </c>
      <c r="S753" s="302">
        <v>133044</v>
      </c>
      <c r="T753" s="302">
        <v>67108</v>
      </c>
      <c r="U753" s="302">
        <v>65936</v>
      </c>
      <c r="Z753" s="302" t="s">
        <v>65</v>
      </c>
    </row>
    <row r="754" spans="1:26" x14ac:dyDescent="0.2">
      <c r="A754" s="299" t="s">
        <v>1596</v>
      </c>
      <c r="B754" s="305" t="s">
        <v>65</v>
      </c>
      <c r="C754" s="310" t="s">
        <v>76</v>
      </c>
      <c r="D754" s="302">
        <v>182079</v>
      </c>
      <c r="E754" s="302">
        <v>93252</v>
      </c>
      <c r="F754" s="302">
        <v>88827</v>
      </c>
      <c r="G754" s="302">
        <v>145525</v>
      </c>
      <c r="H754" s="302">
        <v>74190</v>
      </c>
      <c r="I754" s="302">
        <v>71340</v>
      </c>
      <c r="J754" s="302">
        <v>122226</v>
      </c>
      <c r="K754" s="302">
        <v>62316</v>
      </c>
      <c r="L754" s="302">
        <v>59910</v>
      </c>
      <c r="M754" s="302">
        <v>98094</v>
      </c>
      <c r="N754" s="302">
        <v>50090</v>
      </c>
      <c r="O754" s="302">
        <v>48004</v>
      </c>
      <c r="P754" s="302">
        <v>118984</v>
      </c>
      <c r="Q754" s="302">
        <v>60325</v>
      </c>
      <c r="R754" s="302">
        <v>58659</v>
      </c>
      <c r="S754" s="302">
        <v>120046</v>
      </c>
      <c r="T754" s="302">
        <v>60949</v>
      </c>
      <c r="U754" s="302">
        <v>59097</v>
      </c>
      <c r="Z754" s="302" t="s">
        <v>65</v>
      </c>
    </row>
    <row r="755" spans="1:26" x14ac:dyDescent="0.2">
      <c r="A755" s="299" t="s">
        <v>1597</v>
      </c>
      <c r="B755" s="305" t="s">
        <v>65</v>
      </c>
      <c r="C755" s="309" t="s">
        <v>77</v>
      </c>
      <c r="D755" s="302">
        <v>169410</v>
      </c>
      <c r="E755" s="302">
        <v>84753</v>
      </c>
      <c r="F755" s="302">
        <v>84657</v>
      </c>
      <c r="G755" s="302">
        <v>144590</v>
      </c>
      <c r="H755" s="302">
        <v>72380</v>
      </c>
      <c r="I755" s="302">
        <v>72215</v>
      </c>
      <c r="J755" s="302">
        <v>146742</v>
      </c>
      <c r="K755" s="302">
        <v>73171</v>
      </c>
      <c r="L755" s="302">
        <v>73571</v>
      </c>
      <c r="M755" s="302">
        <v>97469</v>
      </c>
      <c r="N755" s="302">
        <v>48452</v>
      </c>
      <c r="O755" s="302">
        <v>49017</v>
      </c>
      <c r="P755" s="302">
        <v>114457</v>
      </c>
      <c r="Q755" s="302">
        <v>56952</v>
      </c>
      <c r="R755" s="302">
        <v>57505</v>
      </c>
      <c r="S755" s="302">
        <v>125714</v>
      </c>
      <c r="T755" s="302">
        <v>62244</v>
      </c>
      <c r="U755" s="302">
        <v>63470</v>
      </c>
      <c r="Z755" s="302" t="s">
        <v>65</v>
      </c>
    </row>
    <row r="756" spans="1:26" x14ac:dyDescent="0.2">
      <c r="A756" s="299" t="s">
        <v>1598</v>
      </c>
      <c r="B756" s="305" t="s">
        <v>65</v>
      </c>
      <c r="C756" s="309" t="s">
        <v>78</v>
      </c>
      <c r="D756" s="302">
        <v>183896</v>
      </c>
      <c r="E756" s="302">
        <v>90523</v>
      </c>
      <c r="F756" s="302">
        <v>93373</v>
      </c>
      <c r="G756" s="302">
        <v>191980</v>
      </c>
      <c r="H756" s="302">
        <v>95590</v>
      </c>
      <c r="I756" s="302">
        <v>96395</v>
      </c>
      <c r="J756" s="302">
        <v>173245</v>
      </c>
      <c r="K756" s="302">
        <v>84193</v>
      </c>
      <c r="L756" s="302">
        <v>89052</v>
      </c>
      <c r="M756" s="302">
        <v>172710</v>
      </c>
      <c r="N756" s="302">
        <v>78951</v>
      </c>
      <c r="O756" s="302">
        <v>93759</v>
      </c>
      <c r="P756" s="302">
        <v>175140</v>
      </c>
      <c r="Q756" s="302">
        <v>81506</v>
      </c>
      <c r="R756" s="302">
        <v>93634</v>
      </c>
      <c r="S756" s="302">
        <v>221101</v>
      </c>
      <c r="T756" s="302">
        <v>107751</v>
      </c>
      <c r="U756" s="302">
        <v>113350</v>
      </c>
      <c r="Z756" s="302" t="s">
        <v>65</v>
      </c>
    </row>
    <row r="757" spans="1:26" x14ac:dyDescent="0.2">
      <c r="A757" s="299" t="s">
        <v>1599</v>
      </c>
      <c r="B757" s="305" t="s">
        <v>65</v>
      </c>
      <c r="C757" s="309" t="s">
        <v>79</v>
      </c>
      <c r="D757" s="302">
        <v>173588</v>
      </c>
      <c r="E757" s="302">
        <v>91203</v>
      </c>
      <c r="F757" s="302">
        <v>82385</v>
      </c>
      <c r="G757" s="302">
        <v>145645</v>
      </c>
      <c r="H757" s="302">
        <v>73235</v>
      </c>
      <c r="I757" s="302">
        <v>72430</v>
      </c>
      <c r="J757" s="302">
        <v>148922</v>
      </c>
      <c r="K757" s="302">
        <v>75358</v>
      </c>
      <c r="L757" s="302">
        <v>73564</v>
      </c>
      <c r="M757" s="302">
        <v>223379</v>
      </c>
      <c r="N757" s="302">
        <v>104984</v>
      </c>
      <c r="O757" s="302">
        <v>118395</v>
      </c>
      <c r="P757" s="302">
        <v>243634</v>
      </c>
      <c r="Q757" s="302">
        <v>116495</v>
      </c>
      <c r="R757" s="302">
        <v>127139</v>
      </c>
      <c r="S757" s="302">
        <v>322739</v>
      </c>
      <c r="T757" s="302">
        <v>161192</v>
      </c>
      <c r="U757" s="302">
        <v>161547</v>
      </c>
      <c r="Z757" s="302" t="s">
        <v>65</v>
      </c>
    </row>
    <row r="758" spans="1:26" x14ac:dyDescent="0.2">
      <c r="A758" s="299" t="s">
        <v>1600</v>
      </c>
      <c r="B758" s="305" t="s">
        <v>65</v>
      </c>
      <c r="C758" s="309" t="s">
        <v>80</v>
      </c>
      <c r="D758" s="302">
        <v>166432</v>
      </c>
      <c r="E758" s="302">
        <v>85213</v>
      </c>
      <c r="F758" s="302">
        <v>81219</v>
      </c>
      <c r="G758" s="302">
        <v>126950</v>
      </c>
      <c r="H758" s="302">
        <v>65620</v>
      </c>
      <c r="I758" s="302">
        <v>61330</v>
      </c>
      <c r="J758" s="302">
        <v>127090</v>
      </c>
      <c r="K758" s="302">
        <v>64318</v>
      </c>
      <c r="L758" s="302">
        <v>62772</v>
      </c>
      <c r="M758" s="302">
        <v>170789</v>
      </c>
      <c r="N758" s="302">
        <v>83832</v>
      </c>
      <c r="O758" s="302">
        <v>86957</v>
      </c>
      <c r="P758" s="302">
        <v>224696</v>
      </c>
      <c r="Q758" s="302">
        <v>111870</v>
      </c>
      <c r="R758" s="302">
        <v>112826</v>
      </c>
      <c r="S758" s="302">
        <v>281580</v>
      </c>
      <c r="T758" s="302">
        <v>144126</v>
      </c>
      <c r="U758" s="302">
        <v>137454</v>
      </c>
      <c r="Z758" s="302" t="s">
        <v>65</v>
      </c>
    </row>
    <row r="759" spans="1:26" x14ac:dyDescent="0.2">
      <c r="A759" s="299" t="s">
        <v>1601</v>
      </c>
      <c r="B759" s="305" t="s">
        <v>65</v>
      </c>
      <c r="C759" s="309" t="s">
        <v>81</v>
      </c>
      <c r="D759" s="302">
        <v>177648</v>
      </c>
      <c r="E759" s="302">
        <v>89313</v>
      </c>
      <c r="F759" s="302">
        <v>88335</v>
      </c>
      <c r="G759" s="302">
        <v>117220</v>
      </c>
      <c r="H759" s="302">
        <v>60225</v>
      </c>
      <c r="I759" s="302">
        <v>57005</v>
      </c>
      <c r="J759" s="302">
        <v>96276</v>
      </c>
      <c r="K759" s="302">
        <v>47362</v>
      </c>
      <c r="L759" s="302">
        <v>48914</v>
      </c>
      <c r="M759" s="302">
        <v>122274</v>
      </c>
      <c r="N759" s="302">
        <v>60646</v>
      </c>
      <c r="O759" s="302">
        <v>61628</v>
      </c>
      <c r="P759" s="302">
        <v>185505</v>
      </c>
      <c r="Q759" s="302">
        <v>92098</v>
      </c>
      <c r="R759" s="302">
        <v>93407</v>
      </c>
      <c r="S759" s="302">
        <v>207262</v>
      </c>
      <c r="T759" s="302">
        <v>107508</v>
      </c>
      <c r="U759" s="302">
        <v>99754</v>
      </c>
      <c r="Z759" s="302" t="s">
        <v>65</v>
      </c>
    </row>
    <row r="760" spans="1:26" x14ac:dyDescent="0.2">
      <c r="A760" s="299" t="s">
        <v>1602</v>
      </c>
      <c r="B760" s="305" t="s">
        <v>65</v>
      </c>
      <c r="C760" s="309" t="s">
        <v>82</v>
      </c>
      <c r="D760" s="302">
        <v>165922</v>
      </c>
      <c r="E760" s="302">
        <v>81957</v>
      </c>
      <c r="F760" s="302">
        <v>83965</v>
      </c>
      <c r="G760" s="302">
        <v>125165</v>
      </c>
      <c r="H760" s="302">
        <v>62370</v>
      </c>
      <c r="I760" s="302">
        <v>62785</v>
      </c>
      <c r="J760" s="302">
        <v>94077</v>
      </c>
      <c r="K760" s="302">
        <v>46819</v>
      </c>
      <c r="L760" s="302">
        <v>47258</v>
      </c>
      <c r="M760" s="302">
        <v>107171</v>
      </c>
      <c r="N760" s="302">
        <v>52612</v>
      </c>
      <c r="O760" s="302">
        <v>54559</v>
      </c>
      <c r="P760" s="302">
        <v>138806</v>
      </c>
      <c r="Q760" s="302">
        <v>69238</v>
      </c>
      <c r="R760" s="302">
        <v>69568</v>
      </c>
      <c r="S760" s="302">
        <v>173513</v>
      </c>
      <c r="T760" s="302">
        <v>89132</v>
      </c>
      <c r="U760" s="302">
        <v>84381</v>
      </c>
      <c r="Z760" s="302" t="s">
        <v>65</v>
      </c>
    </row>
    <row r="761" spans="1:26" x14ac:dyDescent="0.2">
      <c r="A761" s="299" t="s">
        <v>1603</v>
      </c>
      <c r="B761" s="305" t="s">
        <v>65</v>
      </c>
      <c r="C761" s="309" t="s">
        <v>83</v>
      </c>
      <c r="D761" s="302">
        <v>182392</v>
      </c>
      <c r="E761" s="302">
        <v>89764</v>
      </c>
      <c r="F761" s="302">
        <v>92628</v>
      </c>
      <c r="G761" s="302">
        <v>138215</v>
      </c>
      <c r="H761" s="302">
        <v>68180</v>
      </c>
      <c r="I761" s="302">
        <v>70030</v>
      </c>
      <c r="J761" s="302">
        <v>92340</v>
      </c>
      <c r="K761" s="302">
        <v>46278</v>
      </c>
      <c r="L761" s="302">
        <v>46062</v>
      </c>
      <c r="M761" s="302">
        <v>85973</v>
      </c>
      <c r="N761" s="302">
        <v>41462</v>
      </c>
      <c r="O761" s="302">
        <v>44511</v>
      </c>
      <c r="P761" s="302">
        <v>103406</v>
      </c>
      <c r="Q761" s="302">
        <v>51158</v>
      </c>
      <c r="R761" s="302">
        <v>52248</v>
      </c>
      <c r="S761" s="302">
        <v>148735</v>
      </c>
      <c r="T761" s="302">
        <v>74293</v>
      </c>
      <c r="U761" s="302">
        <v>74442</v>
      </c>
      <c r="Z761" s="302" t="s">
        <v>65</v>
      </c>
    </row>
    <row r="762" spans="1:26" x14ac:dyDescent="0.2">
      <c r="A762" s="299" t="s">
        <v>1604</v>
      </c>
      <c r="B762" s="305" t="s">
        <v>65</v>
      </c>
      <c r="C762" s="309" t="s">
        <v>84</v>
      </c>
      <c r="D762" s="302">
        <v>178278</v>
      </c>
      <c r="E762" s="302">
        <v>88067</v>
      </c>
      <c r="F762" s="302">
        <v>90211</v>
      </c>
      <c r="G762" s="302">
        <v>132050</v>
      </c>
      <c r="H762" s="302">
        <v>64100</v>
      </c>
      <c r="I762" s="302">
        <v>67955</v>
      </c>
      <c r="J762" s="302">
        <v>99481</v>
      </c>
      <c r="K762" s="302">
        <v>49107</v>
      </c>
      <c r="L762" s="302">
        <v>50374</v>
      </c>
      <c r="M762" s="302">
        <v>84254</v>
      </c>
      <c r="N762" s="302">
        <v>41922</v>
      </c>
      <c r="O762" s="302">
        <v>42332</v>
      </c>
      <c r="P762" s="302">
        <v>91870</v>
      </c>
      <c r="Q762" s="302">
        <v>44640</v>
      </c>
      <c r="R762" s="302">
        <v>47230</v>
      </c>
      <c r="S762" s="302">
        <v>116377</v>
      </c>
      <c r="T762" s="302">
        <v>57758</v>
      </c>
      <c r="U762" s="302">
        <v>58619</v>
      </c>
      <c r="Z762" s="302" t="s">
        <v>65</v>
      </c>
    </row>
    <row r="763" spans="1:26" x14ac:dyDescent="0.2">
      <c r="A763" s="299" t="s">
        <v>1605</v>
      </c>
      <c r="B763" s="305" t="s">
        <v>65</v>
      </c>
      <c r="C763" s="309" t="s">
        <v>85</v>
      </c>
      <c r="D763" s="302">
        <v>156059</v>
      </c>
      <c r="E763" s="302">
        <v>75700</v>
      </c>
      <c r="F763" s="302">
        <v>80359</v>
      </c>
      <c r="G763" s="302">
        <v>142630</v>
      </c>
      <c r="H763" s="302">
        <v>68740</v>
      </c>
      <c r="I763" s="302">
        <v>73885</v>
      </c>
      <c r="J763" s="302">
        <v>105580</v>
      </c>
      <c r="K763" s="302">
        <v>51673</v>
      </c>
      <c r="L763" s="302">
        <v>53907</v>
      </c>
      <c r="M763" s="302">
        <v>80032</v>
      </c>
      <c r="N763" s="302">
        <v>40130</v>
      </c>
      <c r="O763" s="302">
        <v>39902</v>
      </c>
      <c r="P763" s="302">
        <v>70970</v>
      </c>
      <c r="Q763" s="302">
        <v>33576</v>
      </c>
      <c r="R763" s="302">
        <v>37394</v>
      </c>
      <c r="S763" s="302">
        <v>87848</v>
      </c>
      <c r="T763" s="302">
        <v>42580</v>
      </c>
      <c r="U763" s="302">
        <v>45268</v>
      </c>
      <c r="Z763" s="302" t="s">
        <v>65</v>
      </c>
    </row>
    <row r="764" spans="1:26" x14ac:dyDescent="0.2">
      <c r="A764" s="299" t="s">
        <v>1606</v>
      </c>
      <c r="B764" s="305" t="s">
        <v>65</v>
      </c>
      <c r="C764" s="309" t="s">
        <v>86</v>
      </c>
      <c r="D764" s="302">
        <v>128428</v>
      </c>
      <c r="E764" s="302">
        <v>56564</v>
      </c>
      <c r="F764" s="302">
        <v>71864</v>
      </c>
      <c r="G764" s="302">
        <v>132470</v>
      </c>
      <c r="H764" s="302">
        <v>63575</v>
      </c>
      <c r="I764" s="302">
        <v>68900</v>
      </c>
      <c r="J764" s="302">
        <v>92797</v>
      </c>
      <c r="K764" s="302">
        <v>44411</v>
      </c>
      <c r="L764" s="302">
        <v>48386</v>
      </c>
      <c r="M764" s="302">
        <v>79219</v>
      </c>
      <c r="N764" s="302">
        <v>39023</v>
      </c>
      <c r="O764" s="302">
        <v>40196</v>
      </c>
      <c r="P764" s="302">
        <v>67699</v>
      </c>
      <c r="Q764" s="302">
        <v>33118</v>
      </c>
      <c r="R764" s="302">
        <v>34581</v>
      </c>
      <c r="S764" s="302">
        <v>74103</v>
      </c>
      <c r="T764" s="302">
        <v>35657</v>
      </c>
      <c r="U764" s="302">
        <v>38446</v>
      </c>
      <c r="Z764" s="302" t="s">
        <v>65</v>
      </c>
    </row>
    <row r="765" spans="1:26" x14ac:dyDescent="0.2">
      <c r="A765" s="299" t="s">
        <v>1607</v>
      </c>
      <c r="B765" s="305" t="s">
        <v>65</v>
      </c>
      <c r="C765" s="309" t="s">
        <v>87</v>
      </c>
      <c r="D765" s="302">
        <v>101240</v>
      </c>
      <c r="E765" s="302">
        <v>40389</v>
      </c>
      <c r="F765" s="302">
        <v>60851</v>
      </c>
      <c r="G765" s="302">
        <v>103495</v>
      </c>
      <c r="H765" s="302">
        <v>45995</v>
      </c>
      <c r="I765" s="302">
        <v>57495</v>
      </c>
      <c r="J765" s="302">
        <v>89374</v>
      </c>
      <c r="K765" s="302">
        <v>40388</v>
      </c>
      <c r="L765" s="302">
        <v>48986</v>
      </c>
      <c r="M765" s="302">
        <v>74227</v>
      </c>
      <c r="N765" s="302">
        <v>34959</v>
      </c>
      <c r="O765" s="302">
        <v>39268</v>
      </c>
      <c r="P765" s="302">
        <v>57154</v>
      </c>
      <c r="Q765" s="302">
        <v>27847</v>
      </c>
      <c r="R765" s="302">
        <v>29307</v>
      </c>
      <c r="S765" s="302">
        <v>54005</v>
      </c>
      <c r="T765" s="302">
        <v>25364</v>
      </c>
      <c r="U765" s="302">
        <v>28641</v>
      </c>
      <c r="Z765" s="302" t="s">
        <v>65</v>
      </c>
    </row>
    <row r="766" spans="1:26" x14ac:dyDescent="0.2">
      <c r="A766" s="299" t="s">
        <v>1608</v>
      </c>
      <c r="B766" s="305" t="s">
        <v>65</v>
      </c>
      <c r="C766" s="309" t="s">
        <v>88</v>
      </c>
      <c r="D766" s="302">
        <v>81550</v>
      </c>
      <c r="E766" s="302">
        <v>29678</v>
      </c>
      <c r="F766" s="302">
        <v>51872</v>
      </c>
      <c r="G766" s="302">
        <v>75735</v>
      </c>
      <c r="H766" s="302">
        <v>28105</v>
      </c>
      <c r="I766" s="302">
        <v>47635</v>
      </c>
      <c r="J766" s="302">
        <v>74318</v>
      </c>
      <c r="K766" s="302">
        <v>31180</v>
      </c>
      <c r="L766" s="302">
        <v>43138</v>
      </c>
      <c r="M766" s="302">
        <v>58978</v>
      </c>
      <c r="N766" s="302">
        <v>25370</v>
      </c>
      <c r="O766" s="302">
        <v>33608</v>
      </c>
      <c r="P766" s="302">
        <v>50245</v>
      </c>
      <c r="Q766" s="302">
        <v>23245</v>
      </c>
      <c r="R766" s="302">
        <v>27000</v>
      </c>
      <c r="S766" s="302">
        <v>46977</v>
      </c>
      <c r="T766" s="302">
        <v>22016</v>
      </c>
      <c r="U766" s="302">
        <v>24961</v>
      </c>
      <c r="Z766" s="302" t="s">
        <v>65</v>
      </c>
    </row>
    <row r="767" spans="1:26" x14ac:dyDescent="0.2">
      <c r="A767" s="299" t="s">
        <v>1609</v>
      </c>
      <c r="B767" s="305" t="s">
        <v>65</v>
      </c>
      <c r="C767" s="309" t="s">
        <v>89</v>
      </c>
      <c r="D767" s="302">
        <v>58825</v>
      </c>
      <c r="E767" s="302">
        <v>19552</v>
      </c>
      <c r="F767" s="302">
        <v>39273</v>
      </c>
      <c r="G767" s="302">
        <v>51045</v>
      </c>
      <c r="H767" s="302">
        <v>16050</v>
      </c>
      <c r="I767" s="302">
        <v>34995</v>
      </c>
      <c r="J767" s="302">
        <v>51903</v>
      </c>
      <c r="K767" s="302">
        <v>18667</v>
      </c>
      <c r="L767" s="302">
        <v>33236</v>
      </c>
      <c r="M767" s="302">
        <v>51070</v>
      </c>
      <c r="N767" s="302">
        <v>19646</v>
      </c>
      <c r="O767" s="302">
        <v>31424</v>
      </c>
      <c r="P767" s="302">
        <v>41487</v>
      </c>
      <c r="Q767" s="302">
        <v>17203</v>
      </c>
      <c r="R767" s="302">
        <v>24284</v>
      </c>
      <c r="S767" s="302">
        <v>36150</v>
      </c>
      <c r="T767" s="302">
        <v>16448</v>
      </c>
      <c r="U767" s="302">
        <v>19702</v>
      </c>
      <c r="Z767" s="302" t="s">
        <v>65</v>
      </c>
    </row>
    <row r="768" spans="1:26" x14ac:dyDescent="0.2">
      <c r="A768" s="299" t="s">
        <v>1610</v>
      </c>
      <c r="B768" s="305" t="s">
        <v>65</v>
      </c>
      <c r="C768" s="309" t="s">
        <v>90</v>
      </c>
      <c r="D768" s="302">
        <v>32410</v>
      </c>
      <c r="E768" s="302">
        <v>10011</v>
      </c>
      <c r="F768" s="302">
        <v>22399</v>
      </c>
      <c r="G768" s="302">
        <v>32540</v>
      </c>
      <c r="H768" s="302">
        <v>8705</v>
      </c>
      <c r="I768" s="302">
        <v>23840</v>
      </c>
      <c r="J768" s="302">
        <v>29962</v>
      </c>
      <c r="K768" s="302">
        <v>8218</v>
      </c>
      <c r="L768" s="302">
        <v>21744</v>
      </c>
      <c r="M768" s="302">
        <v>33385</v>
      </c>
      <c r="N768" s="302">
        <v>10938</v>
      </c>
      <c r="O768" s="302">
        <v>22447</v>
      </c>
      <c r="P768" s="302">
        <v>27193</v>
      </c>
      <c r="Q768" s="302">
        <v>10214</v>
      </c>
      <c r="R768" s="302">
        <v>16979</v>
      </c>
      <c r="S768" s="302">
        <v>26319</v>
      </c>
      <c r="T768" s="302">
        <v>10885</v>
      </c>
      <c r="U768" s="302">
        <v>15434</v>
      </c>
      <c r="Z768" s="302" t="s">
        <v>65</v>
      </c>
    </row>
    <row r="769" spans="1:26" x14ac:dyDescent="0.2">
      <c r="A769" s="299" t="s">
        <v>1611</v>
      </c>
      <c r="B769" s="305" t="s">
        <v>65</v>
      </c>
      <c r="C769" s="309" t="s">
        <v>91</v>
      </c>
      <c r="D769" s="302">
        <v>16056</v>
      </c>
      <c r="E769" s="302">
        <v>4297</v>
      </c>
      <c r="F769" s="302">
        <v>11759</v>
      </c>
      <c r="G769" s="302">
        <v>20225</v>
      </c>
      <c r="H769" s="302">
        <v>4375</v>
      </c>
      <c r="I769" s="302">
        <v>15825</v>
      </c>
      <c r="J769" s="302">
        <v>19197</v>
      </c>
      <c r="K769" s="302">
        <v>3718</v>
      </c>
      <c r="L769" s="302">
        <v>15479</v>
      </c>
      <c r="M769" s="302">
        <v>22592</v>
      </c>
      <c r="N769" s="302">
        <v>5210</v>
      </c>
      <c r="O769" s="302">
        <v>17382</v>
      </c>
      <c r="P769" s="302">
        <v>22855</v>
      </c>
      <c r="Q769" s="302">
        <v>6330</v>
      </c>
      <c r="R769" s="302">
        <v>16525</v>
      </c>
      <c r="S769" s="302">
        <v>23118</v>
      </c>
      <c r="T769" s="302">
        <v>7577</v>
      </c>
      <c r="U769" s="302">
        <v>15496</v>
      </c>
      <c r="Z769" s="302" t="s">
        <v>65</v>
      </c>
    </row>
    <row r="770" spans="1:26" x14ac:dyDescent="0.2">
      <c r="A770" s="299" t="s">
        <v>1612</v>
      </c>
      <c r="B770" s="305" t="s">
        <v>65</v>
      </c>
      <c r="C770" s="309" t="s">
        <v>92</v>
      </c>
      <c r="D770" s="302">
        <v>1245362</v>
      </c>
      <c r="E770" s="302">
        <v>579278</v>
      </c>
      <c r="F770" s="302">
        <v>666084</v>
      </c>
      <c r="G770" s="302">
        <v>1133365</v>
      </c>
      <c r="H770" s="302">
        <v>529095</v>
      </c>
      <c r="I770" s="302">
        <v>604270</v>
      </c>
      <c r="J770" s="302">
        <v>1031619</v>
      </c>
      <c r="K770" s="302">
        <v>484896</v>
      </c>
      <c r="L770" s="302">
        <v>546723</v>
      </c>
      <c r="M770" s="302">
        <v>1201943</v>
      </c>
      <c r="N770" s="302">
        <v>564855</v>
      </c>
      <c r="O770" s="302">
        <v>637088</v>
      </c>
      <c r="P770" s="302">
        <v>1427255</v>
      </c>
      <c r="Q770" s="302">
        <v>689061</v>
      </c>
      <c r="R770" s="302">
        <v>738194</v>
      </c>
      <c r="S770" s="292" t="s">
        <v>604</v>
      </c>
      <c r="T770" s="292" t="s">
        <v>604</v>
      </c>
      <c r="U770" s="292" t="s">
        <v>604</v>
      </c>
      <c r="Z770" s="302" t="s">
        <v>65</v>
      </c>
    </row>
    <row r="771" spans="1:26" x14ac:dyDescent="0.2">
      <c r="A771" s="299" t="s">
        <v>1613</v>
      </c>
      <c r="B771" s="305" t="s">
        <v>65</v>
      </c>
      <c r="C771" s="312" t="s">
        <v>93</v>
      </c>
      <c r="D771" s="302">
        <v>691152</v>
      </c>
      <c r="E771" s="302">
        <v>295704</v>
      </c>
      <c r="F771" s="302">
        <v>395448</v>
      </c>
      <c r="G771" s="302">
        <v>632945</v>
      </c>
      <c r="H771" s="302">
        <v>273785</v>
      </c>
      <c r="I771" s="302">
        <v>359175</v>
      </c>
      <c r="J771" s="302">
        <v>678215</v>
      </c>
      <c r="K771" s="302">
        <v>304728</v>
      </c>
      <c r="L771" s="302">
        <v>373487</v>
      </c>
      <c r="M771" s="302">
        <v>833017</v>
      </c>
      <c r="N771" s="302">
        <v>376810</v>
      </c>
      <c r="O771" s="302">
        <v>456207</v>
      </c>
      <c r="P771" s="302">
        <v>1015872</v>
      </c>
      <c r="Q771" s="302">
        <v>480361</v>
      </c>
      <c r="R771" s="302">
        <v>535511</v>
      </c>
      <c r="S771" s="302">
        <v>1251509</v>
      </c>
      <c r="T771" s="302">
        <v>615615</v>
      </c>
      <c r="U771" s="302">
        <v>635894</v>
      </c>
      <c r="Z771" s="302" t="s">
        <v>65</v>
      </c>
    </row>
    <row r="772" spans="1:26" x14ac:dyDescent="0.2">
      <c r="A772" s="299" t="s">
        <v>1614</v>
      </c>
      <c r="B772" s="305" t="s">
        <v>65</v>
      </c>
      <c r="C772" s="169" t="s">
        <v>94</v>
      </c>
      <c r="D772" s="302">
        <v>1247658</v>
      </c>
      <c r="E772" s="302">
        <v>624233</v>
      </c>
      <c r="F772" s="302">
        <v>623425</v>
      </c>
      <c r="G772" s="302">
        <v>1019545</v>
      </c>
      <c r="H772" s="302">
        <v>509415</v>
      </c>
      <c r="I772" s="302">
        <v>510125</v>
      </c>
      <c r="J772" s="302">
        <v>735778</v>
      </c>
      <c r="K772" s="302">
        <v>366279</v>
      </c>
      <c r="L772" s="302">
        <v>369499</v>
      </c>
      <c r="M772" s="302">
        <v>612510</v>
      </c>
      <c r="N772" s="302">
        <v>302104</v>
      </c>
      <c r="O772" s="302">
        <v>310406</v>
      </c>
      <c r="P772" s="302">
        <v>576942</v>
      </c>
      <c r="Q772" s="302">
        <v>283886</v>
      </c>
      <c r="R772" s="302">
        <v>293056</v>
      </c>
      <c r="S772" s="302">
        <v>669781</v>
      </c>
      <c r="T772" s="302">
        <v>336681</v>
      </c>
      <c r="U772" s="302">
        <v>333100</v>
      </c>
      <c r="Z772" s="302" t="s">
        <v>65</v>
      </c>
    </row>
    <row r="773" spans="1:26" x14ac:dyDescent="0.2">
      <c r="A773" s="299" t="s">
        <v>1615</v>
      </c>
      <c r="B773" s="305" t="s">
        <v>66</v>
      </c>
      <c r="C773" s="309" t="s">
        <v>73</v>
      </c>
      <c r="D773" s="292">
        <v>4763509</v>
      </c>
      <c r="E773" s="292">
        <v>2270768</v>
      </c>
      <c r="F773" s="292">
        <v>2492741</v>
      </c>
      <c r="G773" s="292">
        <v>4660495</v>
      </c>
      <c r="H773" s="292">
        <v>2242465</v>
      </c>
      <c r="I773" s="292">
        <v>2418015</v>
      </c>
      <c r="J773" s="292">
        <v>4385618</v>
      </c>
      <c r="K773" s="292">
        <v>2119420</v>
      </c>
      <c r="L773" s="292">
        <v>2266198</v>
      </c>
      <c r="M773" s="292">
        <v>4377452</v>
      </c>
      <c r="N773" s="292">
        <v>2108248</v>
      </c>
      <c r="O773" s="292">
        <v>2269204</v>
      </c>
      <c r="P773" s="292">
        <v>4622497</v>
      </c>
      <c r="Q773" s="292">
        <v>2231852</v>
      </c>
      <c r="R773" s="292">
        <v>2390645</v>
      </c>
      <c r="S773" s="292">
        <v>5196966</v>
      </c>
      <c r="T773" s="292">
        <v>2550839</v>
      </c>
      <c r="U773" s="292">
        <v>2646127</v>
      </c>
      <c r="Z773" s="302" t="s">
        <v>66</v>
      </c>
    </row>
    <row r="774" spans="1:26" x14ac:dyDescent="0.2">
      <c r="A774" s="299" t="s">
        <v>1616</v>
      </c>
      <c r="B774" s="305" t="s">
        <v>66</v>
      </c>
      <c r="C774" s="309" t="s">
        <v>74</v>
      </c>
      <c r="D774" s="292">
        <v>322341</v>
      </c>
      <c r="E774" s="292">
        <v>165345</v>
      </c>
      <c r="F774" s="292">
        <v>156996</v>
      </c>
      <c r="G774" s="292">
        <v>344635</v>
      </c>
      <c r="H774" s="292">
        <v>176590</v>
      </c>
      <c r="I774" s="292">
        <v>168045</v>
      </c>
      <c r="J774" s="292">
        <v>257028</v>
      </c>
      <c r="K774" s="292">
        <v>132007</v>
      </c>
      <c r="L774" s="292">
        <v>125021</v>
      </c>
      <c r="M774" s="292">
        <v>298268</v>
      </c>
      <c r="N774" s="292">
        <v>152279</v>
      </c>
      <c r="O774" s="292">
        <v>145989</v>
      </c>
      <c r="P774" s="292">
        <v>302798</v>
      </c>
      <c r="Q774" s="292">
        <v>154351</v>
      </c>
      <c r="R774" s="292">
        <v>148447</v>
      </c>
      <c r="S774" s="292">
        <v>383699</v>
      </c>
      <c r="T774" s="292">
        <v>196339</v>
      </c>
      <c r="U774" s="292">
        <v>187360</v>
      </c>
      <c r="Z774" s="302" t="s">
        <v>66</v>
      </c>
    </row>
    <row r="775" spans="1:26" x14ac:dyDescent="0.2">
      <c r="A775" s="299" t="s">
        <v>1617</v>
      </c>
      <c r="B775" s="305" t="s">
        <v>66</v>
      </c>
      <c r="C775" s="310" t="s">
        <v>75</v>
      </c>
      <c r="D775" s="292">
        <v>293957</v>
      </c>
      <c r="E775" s="292">
        <v>149814</v>
      </c>
      <c r="F775" s="292">
        <v>144143</v>
      </c>
      <c r="G775" s="292">
        <v>355220</v>
      </c>
      <c r="H775" s="292">
        <v>182040</v>
      </c>
      <c r="I775" s="292">
        <v>173180</v>
      </c>
      <c r="J775" s="292">
        <v>262304</v>
      </c>
      <c r="K775" s="292">
        <v>134479</v>
      </c>
      <c r="L775" s="292">
        <v>127825</v>
      </c>
      <c r="M775" s="292">
        <v>266795</v>
      </c>
      <c r="N775" s="292">
        <v>136740</v>
      </c>
      <c r="O775" s="292">
        <v>130055</v>
      </c>
      <c r="P775" s="292">
        <v>300095</v>
      </c>
      <c r="Q775" s="292">
        <v>153718</v>
      </c>
      <c r="R775" s="292">
        <v>146377</v>
      </c>
      <c r="S775" s="292">
        <v>321345</v>
      </c>
      <c r="T775" s="292">
        <v>164267</v>
      </c>
      <c r="U775" s="292">
        <v>157078</v>
      </c>
      <c r="Z775" s="302" t="s">
        <v>66</v>
      </c>
    </row>
    <row r="776" spans="1:26" x14ac:dyDescent="0.2">
      <c r="A776" s="299" t="s">
        <v>1618</v>
      </c>
      <c r="B776" s="305" t="s">
        <v>66</v>
      </c>
      <c r="C776" s="310" t="s">
        <v>76</v>
      </c>
      <c r="D776" s="292">
        <v>368292</v>
      </c>
      <c r="E776" s="292">
        <v>188354</v>
      </c>
      <c r="F776" s="292">
        <v>179938</v>
      </c>
      <c r="G776" s="292">
        <v>315180</v>
      </c>
      <c r="H776" s="292">
        <v>161450</v>
      </c>
      <c r="I776" s="292">
        <v>153725</v>
      </c>
      <c r="J776" s="292">
        <v>317235</v>
      </c>
      <c r="K776" s="292">
        <v>162529</v>
      </c>
      <c r="L776" s="292">
        <v>154706</v>
      </c>
      <c r="M776" s="292">
        <v>250836</v>
      </c>
      <c r="N776" s="292">
        <v>128744</v>
      </c>
      <c r="O776" s="292">
        <v>122092</v>
      </c>
      <c r="P776" s="292">
        <v>294450</v>
      </c>
      <c r="Q776" s="292">
        <v>150817</v>
      </c>
      <c r="R776" s="292">
        <v>143633</v>
      </c>
      <c r="S776" s="292">
        <v>311949</v>
      </c>
      <c r="T776" s="292">
        <v>159620</v>
      </c>
      <c r="U776" s="292">
        <v>152329</v>
      </c>
      <c r="Z776" s="302" t="s">
        <v>66</v>
      </c>
    </row>
    <row r="777" spans="1:26" x14ac:dyDescent="0.2">
      <c r="A777" s="299" t="s">
        <v>1619</v>
      </c>
      <c r="B777" s="305" t="s">
        <v>66</v>
      </c>
      <c r="C777" s="309" t="s">
        <v>77</v>
      </c>
      <c r="D777" s="292">
        <v>332977</v>
      </c>
      <c r="E777" s="292">
        <v>165341</v>
      </c>
      <c r="F777" s="292">
        <v>167636</v>
      </c>
      <c r="G777" s="292">
        <v>298495</v>
      </c>
      <c r="H777" s="292">
        <v>150450</v>
      </c>
      <c r="I777" s="292">
        <v>148055</v>
      </c>
      <c r="J777" s="292">
        <v>350839</v>
      </c>
      <c r="K777" s="292">
        <v>177938</v>
      </c>
      <c r="L777" s="292">
        <v>172901</v>
      </c>
      <c r="M777" s="292">
        <v>262381</v>
      </c>
      <c r="N777" s="292">
        <v>133550</v>
      </c>
      <c r="O777" s="292">
        <v>128831</v>
      </c>
      <c r="P777" s="292">
        <v>276704</v>
      </c>
      <c r="Q777" s="292">
        <v>142252</v>
      </c>
      <c r="R777" s="292">
        <v>134452</v>
      </c>
      <c r="S777" s="292">
        <v>316753</v>
      </c>
      <c r="T777" s="292">
        <v>163022</v>
      </c>
      <c r="U777" s="292">
        <v>153731</v>
      </c>
      <c r="Z777" s="302" t="s">
        <v>66</v>
      </c>
    </row>
    <row r="778" spans="1:26" x14ac:dyDescent="0.2">
      <c r="A778" s="299" t="s">
        <v>1620</v>
      </c>
      <c r="B778" s="305" t="s">
        <v>66</v>
      </c>
      <c r="C778" s="309" t="s">
        <v>78</v>
      </c>
      <c r="D778" s="292">
        <v>297616</v>
      </c>
      <c r="E778" s="292">
        <v>144702</v>
      </c>
      <c r="F778" s="292">
        <v>152914</v>
      </c>
      <c r="G778" s="292">
        <v>379380</v>
      </c>
      <c r="H778" s="292">
        <v>188750</v>
      </c>
      <c r="I778" s="292">
        <v>190640</v>
      </c>
      <c r="J778" s="292">
        <v>346404</v>
      </c>
      <c r="K778" s="292">
        <v>172969</v>
      </c>
      <c r="L778" s="292">
        <v>173435</v>
      </c>
      <c r="M778" s="292">
        <v>358054</v>
      </c>
      <c r="N778" s="292">
        <v>173184</v>
      </c>
      <c r="O778" s="292">
        <v>184870</v>
      </c>
      <c r="P778" s="292">
        <v>307484</v>
      </c>
      <c r="Q778" s="292">
        <v>150611</v>
      </c>
      <c r="R778" s="292">
        <v>156873</v>
      </c>
      <c r="S778" s="292">
        <v>357651</v>
      </c>
      <c r="T778" s="292">
        <v>178174</v>
      </c>
      <c r="U778" s="292">
        <v>179477</v>
      </c>
      <c r="Z778" s="302" t="s">
        <v>66</v>
      </c>
    </row>
    <row r="779" spans="1:26" x14ac:dyDescent="0.2">
      <c r="A779" s="299" t="s">
        <v>1621</v>
      </c>
      <c r="B779" s="305" t="s">
        <v>66</v>
      </c>
      <c r="C779" s="309" t="s">
        <v>79</v>
      </c>
      <c r="D779" s="292">
        <v>286839</v>
      </c>
      <c r="E779" s="292">
        <v>144751</v>
      </c>
      <c r="F779" s="292">
        <v>142088</v>
      </c>
      <c r="G779" s="292">
        <v>318095</v>
      </c>
      <c r="H779" s="292">
        <v>159600</v>
      </c>
      <c r="I779" s="292">
        <v>158500</v>
      </c>
      <c r="J779" s="292">
        <v>322994</v>
      </c>
      <c r="K779" s="292">
        <v>161927</v>
      </c>
      <c r="L779" s="292">
        <v>161067</v>
      </c>
      <c r="M779" s="292">
        <v>411111</v>
      </c>
      <c r="N779" s="292">
        <v>200929</v>
      </c>
      <c r="O779" s="292">
        <v>210182</v>
      </c>
      <c r="P779" s="292">
        <v>380165</v>
      </c>
      <c r="Q779" s="292">
        <v>182692</v>
      </c>
      <c r="R779" s="292">
        <v>197473</v>
      </c>
      <c r="S779" s="292">
        <v>439248</v>
      </c>
      <c r="T779" s="292">
        <v>215563</v>
      </c>
      <c r="U779" s="292">
        <v>223685</v>
      </c>
      <c r="Z779" s="302" t="s">
        <v>66</v>
      </c>
    </row>
    <row r="780" spans="1:26" x14ac:dyDescent="0.2">
      <c r="A780" s="299" t="s">
        <v>1622</v>
      </c>
      <c r="B780" s="305" t="s">
        <v>66</v>
      </c>
      <c r="C780" s="309" t="s">
        <v>80</v>
      </c>
      <c r="D780" s="292">
        <v>298273</v>
      </c>
      <c r="E780" s="292">
        <v>147160</v>
      </c>
      <c r="F780" s="292">
        <v>151113</v>
      </c>
      <c r="G780" s="292">
        <v>277615</v>
      </c>
      <c r="H780" s="292">
        <v>140420</v>
      </c>
      <c r="I780" s="292">
        <v>137185</v>
      </c>
      <c r="J780" s="292">
        <v>341800</v>
      </c>
      <c r="K780" s="292">
        <v>170897</v>
      </c>
      <c r="L780" s="292">
        <v>170903</v>
      </c>
      <c r="M780" s="292">
        <v>354269</v>
      </c>
      <c r="N780" s="292">
        <v>175578</v>
      </c>
      <c r="O780" s="292">
        <v>178691</v>
      </c>
      <c r="P780" s="292">
        <v>409401</v>
      </c>
      <c r="Q780" s="292">
        <v>198240</v>
      </c>
      <c r="R780" s="292">
        <v>211161</v>
      </c>
      <c r="S780" s="292">
        <v>444995</v>
      </c>
      <c r="T780" s="292">
        <v>222523</v>
      </c>
      <c r="U780" s="292">
        <v>222472</v>
      </c>
      <c r="Z780" s="302" t="s">
        <v>66</v>
      </c>
    </row>
    <row r="781" spans="1:26" x14ac:dyDescent="0.2">
      <c r="A781" s="299" t="s">
        <v>1623</v>
      </c>
      <c r="B781" s="305" t="s">
        <v>66</v>
      </c>
      <c r="C781" s="309" t="s">
        <v>81</v>
      </c>
      <c r="D781" s="292">
        <v>333619</v>
      </c>
      <c r="E781" s="292">
        <v>161608</v>
      </c>
      <c r="F781" s="292">
        <v>172011</v>
      </c>
      <c r="G781" s="292">
        <v>266375</v>
      </c>
      <c r="H781" s="292">
        <v>134090</v>
      </c>
      <c r="I781" s="292">
        <v>132280</v>
      </c>
      <c r="J781" s="292">
        <v>276251</v>
      </c>
      <c r="K781" s="292">
        <v>136724</v>
      </c>
      <c r="L781" s="292">
        <v>139527</v>
      </c>
      <c r="M781" s="292">
        <v>301596</v>
      </c>
      <c r="N781" s="292">
        <v>149458</v>
      </c>
      <c r="O781" s="292">
        <v>152138</v>
      </c>
      <c r="P781" s="292">
        <v>399394</v>
      </c>
      <c r="Q781" s="292">
        <v>194084</v>
      </c>
      <c r="R781" s="292">
        <v>205310</v>
      </c>
      <c r="S781" s="292">
        <v>401940</v>
      </c>
      <c r="T781" s="292">
        <v>200784</v>
      </c>
      <c r="U781" s="292">
        <v>201156</v>
      </c>
      <c r="Z781" s="302" t="s">
        <v>66</v>
      </c>
    </row>
    <row r="782" spans="1:26" x14ac:dyDescent="0.2">
      <c r="A782" s="299" t="s">
        <v>1624</v>
      </c>
      <c r="B782" s="305" t="s">
        <v>66</v>
      </c>
      <c r="C782" s="309" t="s">
        <v>82</v>
      </c>
      <c r="D782" s="292">
        <v>324999</v>
      </c>
      <c r="E782" s="292">
        <v>155872</v>
      </c>
      <c r="F782" s="292">
        <v>169127</v>
      </c>
      <c r="G782" s="292">
        <v>282250</v>
      </c>
      <c r="H782" s="292">
        <v>138465</v>
      </c>
      <c r="I782" s="292">
        <v>143785</v>
      </c>
      <c r="J782" s="292">
        <v>253264</v>
      </c>
      <c r="K782" s="292">
        <v>125569</v>
      </c>
      <c r="L782" s="292">
        <v>127695</v>
      </c>
      <c r="M782" s="292">
        <v>313994</v>
      </c>
      <c r="N782" s="292">
        <v>154471</v>
      </c>
      <c r="O782" s="292">
        <v>159523</v>
      </c>
      <c r="P782" s="292">
        <v>334288</v>
      </c>
      <c r="Q782" s="292">
        <v>164082</v>
      </c>
      <c r="R782" s="292">
        <v>170206</v>
      </c>
      <c r="S782" s="292">
        <v>390755</v>
      </c>
      <c r="T782" s="292">
        <v>191748</v>
      </c>
      <c r="U782" s="292">
        <v>199007</v>
      </c>
      <c r="Z782" s="302" t="s">
        <v>66</v>
      </c>
    </row>
    <row r="783" spans="1:26" x14ac:dyDescent="0.2">
      <c r="A783" s="299" t="s">
        <v>1625</v>
      </c>
      <c r="B783" s="305" t="s">
        <v>66</v>
      </c>
      <c r="C783" s="309" t="s">
        <v>83</v>
      </c>
      <c r="D783" s="292">
        <v>370236</v>
      </c>
      <c r="E783" s="292">
        <v>177539</v>
      </c>
      <c r="F783" s="292">
        <v>192697</v>
      </c>
      <c r="G783" s="292">
        <v>308185</v>
      </c>
      <c r="H783" s="292">
        <v>149080</v>
      </c>
      <c r="I783" s="292">
        <v>159115</v>
      </c>
      <c r="J783" s="292">
        <v>246571</v>
      </c>
      <c r="K783" s="292">
        <v>122923</v>
      </c>
      <c r="L783" s="292">
        <v>123648</v>
      </c>
      <c r="M783" s="292">
        <v>256382</v>
      </c>
      <c r="N783" s="292">
        <v>125475</v>
      </c>
      <c r="O783" s="292">
        <v>130907</v>
      </c>
      <c r="P783" s="292">
        <v>284240</v>
      </c>
      <c r="Q783" s="292">
        <v>138117</v>
      </c>
      <c r="R783" s="292">
        <v>146123</v>
      </c>
      <c r="S783" s="292">
        <v>368711</v>
      </c>
      <c r="T783" s="292">
        <v>179653</v>
      </c>
      <c r="U783" s="292">
        <v>189058</v>
      </c>
      <c r="Z783" s="302" t="s">
        <v>66</v>
      </c>
    </row>
    <row r="784" spans="1:26" x14ac:dyDescent="0.2">
      <c r="A784" s="299" t="s">
        <v>1626</v>
      </c>
      <c r="B784" s="305" t="s">
        <v>66</v>
      </c>
      <c r="C784" s="309" t="s">
        <v>84</v>
      </c>
      <c r="D784" s="292">
        <v>379500</v>
      </c>
      <c r="E784" s="292">
        <v>184086</v>
      </c>
      <c r="F784" s="292">
        <v>195414</v>
      </c>
      <c r="G784" s="292">
        <v>293155</v>
      </c>
      <c r="H784" s="292">
        <v>140655</v>
      </c>
      <c r="I784" s="292">
        <v>152510</v>
      </c>
      <c r="J784" s="292">
        <v>255360</v>
      </c>
      <c r="K784" s="292">
        <v>124788</v>
      </c>
      <c r="L784" s="292">
        <v>130572</v>
      </c>
      <c r="M784" s="292">
        <v>230590</v>
      </c>
      <c r="N784" s="292">
        <v>114169</v>
      </c>
      <c r="O784" s="292">
        <v>116421</v>
      </c>
      <c r="P784" s="292">
        <v>285726</v>
      </c>
      <c r="Q784" s="292">
        <v>138603</v>
      </c>
      <c r="R784" s="292">
        <v>147123</v>
      </c>
      <c r="S784" s="292">
        <v>312427</v>
      </c>
      <c r="T784" s="292">
        <v>153990</v>
      </c>
      <c r="U784" s="292">
        <v>158437</v>
      </c>
      <c r="Z784" s="302" t="s">
        <v>66</v>
      </c>
    </row>
    <row r="785" spans="1:26" x14ac:dyDescent="0.2">
      <c r="A785" s="299" t="s">
        <v>1627</v>
      </c>
      <c r="B785" s="305" t="s">
        <v>66</v>
      </c>
      <c r="C785" s="309" t="s">
        <v>85</v>
      </c>
      <c r="D785" s="292">
        <v>338466</v>
      </c>
      <c r="E785" s="292">
        <v>163069</v>
      </c>
      <c r="F785" s="292">
        <v>175397</v>
      </c>
      <c r="G785" s="292">
        <v>314975</v>
      </c>
      <c r="H785" s="292">
        <v>151005</v>
      </c>
      <c r="I785" s="292">
        <v>163980</v>
      </c>
      <c r="J785" s="292">
        <v>263897</v>
      </c>
      <c r="K785" s="292">
        <v>127888</v>
      </c>
      <c r="L785" s="292">
        <v>136009</v>
      </c>
      <c r="M785" s="292">
        <v>215868</v>
      </c>
      <c r="N785" s="292">
        <v>107441</v>
      </c>
      <c r="O785" s="292">
        <v>108427</v>
      </c>
      <c r="P785" s="292">
        <v>225467</v>
      </c>
      <c r="Q785" s="292">
        <v>109417</v>
      </c>
      <c r="R785" s="292">
        <v>116050</v>
      </c>
      <c r="S785" s="292">
        <v>256566</v>
      </c>
      <c r="T785" s="292">
        <v>125538</v>
      </c>
      <c r="U785" s="292">
        <v>131028</v>
      </c>
      <c r="Z785" s="302" t="s">
        <v>66</v>
      </c>
    </row>
    <row r="786" spans="1:26" x14ac:dyDescent="0.2">
      <c r="A786" s="299" t="s">
        <v>1628</v>
      </c>
      <c r="B786" s="305" t="s">
        <v>66</v>
      </c>
      <c r="C786" s="309" t="s">
        <v>86</v>
      </c>
      <c r="D786" s="292">
        <v>264761</v>
      </c>
      <c r="E786" s="292">
        <v>119690</v>
      </c>
      <c r="F786" s="292">
        <v>145071</v>
      </c>
      <c r="G786" s="292">
        <v>295725</v>
      </c>
      <c r="H786" s="292">
        <v>141100</v>
      </c>
      <c r="I786" s="292">
        <v>154615</v>
      </c>
      <c r="J786" s="292">
        <v>230929</v>
      </c>
      <c r="K786" s="292">
        <v>109669</v>
      </c>
      <c r="L786" s="292">
        <v>121260</v>
      </c>
      <c r="M786" s="292">
        <v>205230</v>
      </c>
      <c r="N786" s="292">
        <v>99220</v>
      </c>
      <c r="O786" s="292">
        <v>106010</v>
      </c>
      <c r="P786" s="292">
        <v>193636</v>
      </c>
      <c r="Q786" s="292">
        <v>93717</v>
      </c>
      <c r="R786" s="292">
        <v>99919</v>
      </c>
      <c r="S786" s="292">
        <v>241388</v>
      </c>
      <c r="T786" s="292">
        <v>117081</v>
      </c>
      <c r="U786" s="292">
        <v>124307</v>
      </c>
      <c r="Z786" s="302" t="s">
        <v>66</v>
      </c>
    </row>
    <row r="787" spans="1:26" x14ac:dyDescent="0.2">
      <c r="A787" s="299" t="s">
        <v>1629</v>
      </c>
      <c r="B787" s="305" t="s">
        <v>66</v>
      </c>
      <c r="C787" s="309" t="s">
        <v>87</v>
      </c>
      <c r="D787" s="292">
        <v>197388</v>
      </c>
      <c r="E787" s="292">
        <v>81140</v>
      </c>
      <c r="F787" s="292">
        <v>116248</v>
      </c>
      <c r="G787" s="292">
        <v>228345</v>
      </c>
      <c r="H787" s="292">
        <v>100935</v>
      </c>
      <c r="I787" s="292">
        <v>127400</v>
      </c>
      <c r="J787" s="292">
        <v>220467</v>
      </c>
      <c r="K787" s="292">
        <v>99504</v>
      </c>
      <c r="L787" s="292">
        <v>120963</v>
      </c>
      <c r="M787" s="292">
        <v>192406</v>
      </c>
      <c r="N787" s="292">
        <v>88052</v>
      </c>
      <c r="O787" s="292">
        <v>104354</v>
      </c>
      <c r="P787" s="292">
        <v>172981</v>
      </c>
      <c r="Q787" s="292">
        <v>82853</v>
      </c>
      <c r="R787" s="292">
        <v>90128</v>
      </c>
      <c r="S787" s="292">
        <v>181671</v>
      </c>
      <c r="T787" s="292">
        <v>85768</v>
      </c>
      <c r="U787" s="292">
        <v>95903</v>
      </c>
      <c r="Z787" s="302" t="s">
        <v>66</v>
      </c>
    </row>
    <row r="788" spans="1:26" x14ac:dyDescent="0.2">
      <c r="A788" s="299" t="s">
        <v>1630</v>
      </c>
      <c r="B788" s="305" t="s">
        <v>66</v>
      </c>
      <c r="C788" s="309" t="s">
        <v>88</v>
      </c>
      <c r="D788" s="292">
        <v>150778</v>
      </c>
      <c r="E788" s="292">
        <v>56845</v>
      </c>
      <c r="F788" s="292">
        <v>93933</v>
      </c>
      <c r="G788" s="292">
        <v>161030</v>
      </c>
      <c r="H788" s="292">
        <v>61200</v>
      </c>
      <c r="I788" s="292">
        <v>99820</v>
      </c>
      <c r="J788" s="292">
        <v>187206</v>
      </c>
      <c r="K788" s="292">
        <v>78932</v>
      </c>
      <c r="L788" s="292">
        <v>108274</v>
      </c>
      <c r="M788" s="292">
        <v>158137</v>
      </c>
      <c r="N788" s="292">
        <v>67030</v>
      </c>
      <c r="O788" s="292">
        <v>91107</v>
      </c>
      <c r="P788" s="292">
        <v>153707</v>
      </c>
      <c r="Q788" s="292">
        <v>69036</v>
      </c>
      <c r="R788" s="292">
        <v>84671</v>
      </c>
      <c r="S788" s="292">
        <v>152746</v>
      </c>
      <c r="T788" s="292">
        <v>70825</v>
      </c>
      <c r="U788" s="292">
        <v>81921</v>
      </c>
      <c r="Z788" s="302" t="s">
        <v>66</v>
      </c>
    </row>
    <row r="789" spans="1:26" x14ac:dyDescent="0.2">
      <c r="A789" s="299" t="s">
        <v>1631</v>
      </c>
      <c r="B789" s="305" t="s">
        <v>66</v>
      </c>
      <c r="C789" s="309" t="s">
        <v>89</v>
      </c>
      <c r="D789" s="292">
        <v>106903</v>
      </c>
      <c r="E789" s="292">
        <v>36796</v>
      </c>
      <c r="F789" s="292">
        <v>70107</v>
      </c>
      <c r="G789" s="292">
        <v>109640</v>
      </c>
      <c r="H789" s="292">
        <v>36535</v>
      </c>
      <c r="I789" s="292">
        <v>73110</v>
      </c>
      <c r="J789" s="292">
        <v>131062</v>
      </c>
      <c r="K789" s="292">
        <v>48295</v>
      </c>
      <c r="L789" s="292">
        <v>82767</v>
      </c>
      <c r="M789" s="292">
        <v>139768</v>
      </c>
      <c r="N789" s="292">
        <v>53670</v>
      </c>
      <c r="O789" s="292">
        <v>86098</v>
      </c>
      <c r="P789" s="292">
        <v>130783</v>
      </c>
      <c r="Q789" s="292">
        <v>53291</v>
      </c>
      <c r="R789" s="292">
        <v>77492</v>
      </c>
      <c r="S789" s="292">
        <v>128006</v>
      </c>
      <c r="T789" s="292">
        <v>57078</v>
      </c>
      <c r="U789" s="292">
        <v>70928</v>
      </c>
      <c r="Z789" s="302" t="s">
        <v>66</v>
      </c>
    </row>
    <row r="790" spans="1:26" x14ac:dyDescent="0.2">
      <c r="A790" s="299" t="s">
        <v>1632</v>
      </c>
      <c r="B790" s="305" t="s">
        <v>66</v>
      </c>
      <c r="C790" s="309" t="s">
        <v>90</v>
      </c>
      <c r="D790" s="292">
        <v>62444</v>
      </c>
      <c r="E790" s="292">
        <v>19577</v>
      </c>
      <c r="F790" s="292">
        <v>42867</v>
      </c>
      <c r="G790" s="292">
        <v>67925</v>
      </c>
      <c r="H790" s="292">
        <v>19615</v>
      </c>
      <c r="I790" s="292">
        <v>48330</v>
      </c>
      <c r="J790" s="292">
        <v>74071</v>
      </c>
      <c r="K790" s="292">
        <v>21683</v>
      </c>
      <c r="L790" s="292">
        <v>52388</v>
      </c>
      <c r="M790" s="292">
        <v>96114</v>
      </c>
      <c r="N790" s="292">
        <v>32369</v>
      </c>
      <c r="O790" s="292">
        <v>63745</v>
      </c>
      <c r="P790" s="292">
        <v>89113</v>
      </c>
      <c r="Q790" s="292">
        <v>32964</v>
      </c>
      <c r="R790" s="292">
        <v>56149</v>
      </c>
      <c r="S790" s="292">
        <v>96031</v>
      </c>
      <c r="T790" s="292">
        <v>39185</v>
      </c>
      <c r="U790" s="292">
        <v>56846</v>
      </c>
      <c r="Z790" s="302" t="s">
        <v>66</v>
      </c>
    </row>
    <row r="791" spans="1:26" x14ac:dyDescent="0.2">
      <c r="A791" s="299" t="s">
        <v>1633</v>
      </c>
      <c r="B791" s="305" t="s">
        <v>66</v>
      </c>
      <c r="C791" s="309" t="s">
        <v>91</v>
      </c>
      <c r="D791" s="292">
        <v>34120</v>
      </c>
      <c r="E791" s="292">
        <v>9079</v>
      </c>
      <c r="F791" s="292">
        <v>25041</v>
      </c>
      <c r="G791" s="292">
        <v>44225</v>
      </c>
      <c r="H791" s="292">
        <v>10500</v>
      </c>
      <c r="I791" s="292">
        <v>33740</v>
      </c>
      <c r="J791" s="292">
        <v>47936</v>
      </c>
      <c r="K791" s="292">
        <v>10699</v>
      </c>
      <c r="L791" s="292">
        <v>37237</v>
      </c>
      <c r="M791" s="292">
        <v>65653</v>
      </c>
      <c r="N791" s="292">
        <v>15889</v>
      </c>
      <c r="O791" s="292">
        <v>49764</v>
      </c>
      <c r="P791" s="292">
        <v>82065</v>
      </c>
      <c r="Q791" s="292">
        <v>23007</v>
      </c>
      <c r="R791" s="292">
        <v>59058</v>
      </c>
      <c r="S791" s="292">
        <v>91085</v>
      </c>
      <c r="T791" s="292">
        <v>29681</v>
      </c>
      <c r="U791" s="292">
        <v>61404</v>
      </c>
      <c r="Z791" s="302" t="s">
        <v>66</v>
      </c>
    </row>
    <row r="792" spans="1:26" x14ac:dyDescent="0.2">
      <c r="A792" s="299" t="s">
        <v>1634</v>
      </c>
      <c r="B792" s="305" t="s">
        <v>66</v>
      </c>
      <c r="C792" s="309" t="s">
        <v>92</v>
      </c>
      <c r="D792" s="292">
        <v>2236922</v>
      </c>
      <c r="E792" s="292">
        <v>1013050</v>
      </c>
      <c r="F792" s="292">
        <v>1223872</v>
      </c>
      <c r="G792" s="292">
        <v>2248050</v>
      </c>
      <c r="H792" s="292">
        <v>1040445</v>
      </c>
      <c r="I792" s="292">
        <v>1207605</v>
      </c>
      <c r="J792" s="292">
        <v>2255469</v>
      </c>
      <c r="K792" s="292">
        <v>1058080</v>
      </c>
      <c r="L792" s="292">
        <v>1197389</v>
      </c>
      <c r="M792" s="292">
        <v>2468769</v>
      </c>
      <c r="N792" s="292">
        <v>1160324</v>
      </c>
      <c r="O792" s="292">
        <v>1308445</v>
      </c>
      <c r="P792" s="292">
        <v>2803606</v>
      </c>
      <c r="Q792" s="292">
        <v>1332081</v>
      </c>
      <c r="R792" s="292">
        <v>1471525</v>
      </c>
      <c r="S792" s="292" t="s">
        <v>604</v>
      </c>
      <c r="T792" s="292" t="s">
        <v>604</v>
      </c>
      <c r="U792" s="292" t="s">
        <v>604</v>
      </c>
      <c r="Z792" s="302" t="s">
        <v>66</v>
      </c>
    </row>
    <row r="793" spans="1:26" x14ac:dyDescent="0.2">
      <c r="A793" s="299" t="s">
        <v>1635</v>
      </c>
      <c r="B793" s="305" t="s">
        <v>66</v>
      </c>
      <c r="C793" s="312" t="s">
        <v>93</v>
      </c>
      <c r="D793" s="292">
        <v>1184736</v>
      </c>
      <c r="E793" s="292">
        <v>475263</v>
      </c>
      <c r="F793" s="292">
        <v>709473</v>
      </c>
      <c r="G793" s="292">
        <v>1174535</v>
      </c>
      <c r="H793" s="292">
        <v>490380</v>
      </c>
      <c r="I793" s="292">
        <v>684125</v>
      </c>
      <c r="J793" s="292">
        <v>1349867</v>
      </c>
      <c r="K793" s="292">
        <v>593900</v>
      </c>
      <c r="L793" s="292">
        <v>755967</v>
      </c>
      <c r="M793" s="292">
        <v>1604977</v>
      </c>
      <c r="N793" s="292">
        <v>718005</v>
      </c>
      <c r="O793" s="292">
        <v>886972</v>
      </c>
      <c r="P793" s="292">
        <v>1849626</v>
      </c>
      <c r="Q793" s="292">
        <v>844090</v>
      </c>
      <c r="R793" s="292">
        <v>1005536</v>
      </c>
      <c r="S793" s="292">
        <v>2123150</v>
      </c>
      <c r="T793" s="292">
        <v>1003689</v>
      </c>
      <c r="U793" s="292">
        <v>1119461</v>
      </c>
      <c r="Z793" s="302" t="s">
        <v>66</v>
      </c>
    </row>
    <row r="794" spans="1:26" x14ac:dyDescent="0.2">
      <c r="A794" s="299" t="s">
        <v>1636</v>
      </c>
      <c r="B794" s="305" t="s">
        <v>66</v>
      </c>
      <c r="C794" s="169" t="s">
        <v>94</v>
      </c>
      <c r="D794" s="292">
        <v>2526587</v>
      </c>
      <c r="E794" s="292">
        <v>1257718</v>
      </c>
      <c r="F794" s="292">
        <v>1268869</v>
      </c>
      <c r="G794" s="292">
        <v>2412435</v>
      </c>
      <c r="H794" s="292">
        <v>1202015</v>
      </c>
      <c r="I794" s="292">
        <v>1210420</v>
      </c>
      <c r="J794" s="292">
        <v>2130149</v>
      </c>
      <c r="K794" s="292">
        <v>1061340</v>
      </c>
      <c r="L794" s="292">
        <v>1068809</v>
      </c>
      <c r="M794" s="292">
        <v>1908683</v>
      </c>
      <c r="N794" s="292">
        <v>947924</v>
      </c>
      <c r="O794" s="292">
        <v>960759</v>
      </c>
      <c r="P794" s="292">
        <v>1818875</v>
      </c>
      <c r="Q794" s="292">
        <v>899758</v>
      </c>
      <c r="R794" s="292">
        <v>919117</v>
      </c>
      <c r="S794" s="292">
        <v>1992026</v>
      </c>
      <c r="T794" s="292">
        <v>992932</v>
      </c>
      <c r="U794" s="292">
        <v>999094</v>
      </c>
      <c r="Z794" s="302" t="s">
        <v>66</v>
      </c>
    </row>
    <row r="795" spans="1:26" x14ac:dyDescent="0.2">
      <c r="A795" s="299" t="s">
        <v>1637</v>
      </c>
      <c r="B795" s="305" t="s">
        <v>67</v>
      </c>
      <c r="C795" s="309" t="s">
        <v>73</v>
      </c>
      <c r="D795" s="309">
        <v>7997234</v>
      </c>
      <c r="E795" s="309">
        <v>3813033</v>
      </c>
      <c r="F795" s="309">
        <v>4184201</v>
      </c>
      <c r="G795" s="309">
        <v>7452355</v>
      </c>
      <c r="H795" s="309">
        <v>3578240</v>
      </c>
      <c r="I795" s="309">
        <v>3874110</v>
      </c>
      <c r="J795" s="309">
        <v>6608598</v>
      </c>
      <c r="K795" s="309">
        <v>3182562</v>
      </c>
      <c r="L795" s="309">
        <v>3426036</v>
      </c>
      <c r="M795" s="309">
        <v>6679699</v>
      </c>
      <c r="N795" s="309">
        <v>3205596</v>
      </c>
      <c r="O795" s="309">
        <v>3474103</v>
      </c>
      <c r="P795" s="302">
        <v>7172091</v>
      </c>
      <c r="Q795" s="302">
        <v>3468793</v>
      </c>
      <c r="R795" s="302">
        <v>3703298</v>
      </c>
      <c r="S795" s="302">
        <v>8173941</v>
      </c>
      <c r="T795" s="302">
        <v>4033289</v>
      </c>
      <c r="U795" s="302">
        <v>4140652</v>
      </c>
      <c r="V795" s="302">
        <v>8799710</v>
      </c>
      <c r="W795" s="302">
        <v>4268093</v>
      </c>
      <c r="X795" s="302">
        <v>4531626</v>
      </c>
      <c r="Z795" s="302" t="s">
        <v>67</v>
      </c>
    </row>
    <row r="796" spans="1:26" x14ac:dyDescent="0.2">
      <c r="A796" s="299" t="s">
        <v>1638</v>
      </c>
      <c r="B796" s="305" t="s">
        <v>67</v>
      </c>
      <c r="C796" s="309" t="s">
        <v>74</v>
      </c>
      <c r="D796" s="309">
        <v>549497</v>
      </c>
      <c r="E796" s="309">
        <v>281294</v>
      </c>
      <c r="F796" s="309">
        <v>268203</v>
      </c>
      <c r="G796" s="309">
        <v>535465</v>
      </c>
      <c r="H796" s="309">
        <v>274180</v>
      </c>
      <c r="I796" s="309">
        <v>261285</v>
      </c>
      <c r="J796" s="309">
        <v>382508</v>
      </c>
      <c r="K796" s="309">
        <v>195995</v>
      </c>
      <c r="L796" s="309">
        <v>186513</v>
      </c>
      <c r="M796" s="309">
        <v>461710</v>
      </c>
      <c r="N796" s="309">
        <v>235501</v>
      </c>
      <c r="O796" s="309">
        <v>226209</v>
      </c>
      <c r="P796" s="302">
        <v>478187</v>
      </c>
      <c r="Q796" s="302">
        <v>243740</v>
      </c>
      <c r="R796" s="302">
        <v>234447</v>
      </c>
      <c r="S796" s="302">
        <v>591495</v>
      </c>
      <c r="T796" s="302">
        <v>302540</v>
      </c>
      <c r="U796" s="302">
        <v>288955</v>
      </c>
      <c r="V796" s="302">
        <v>528955</v>
      </c>
      <c r="W796" s="302">
        <v>269592</v>
      </c>
      <c r="X796" s="302">
        <v>259361</v>
      </c>
      <c r="Z796" s="302" t="s">
        <v>67</v>
      </c>
    </row>
    <row r="797" spans="1:26" x14ac:dyDescent="0.2">
      <c r="A797" s="299" t="s">
        <v>1639</v>
      </c>
      <c r="B797" s="305" t="s">
        <v>67</v>
      </c>
      <c r="C797" s="310" t="s">
        <v>75</v>
      </c>
      <c r="D797" s="309">
        <v>479163</v>
      </c>
      <c r="E797" s="309">
        <v>244311</v>
      </c>
      <c r="F797" s="309">
        <v>234852</v>
      </c>
      <c r="G797" s="309">
        <v>548890</v>
      </c>
      <c r="H797" s="309">
        <v>280740</v>
      </c>
      <c r="I797" s="309">
        <v>268145</v>
      </c>
      <c r="J797" s="309">
        <v>377263</v>
      </c>
      <c r="K797" s="309">
        <v>193025</v>
      </c>
      <c r="L797" s="309">
        <v>184238</v>
      </c>
      <c r="M797" s="309">
        <v>403784</v>
      </c>
      <c r="N797" s="309">
        <v>206436</v>
      </c>
      <c r="O797" s="309">
        <v>197348</v>
      </c>
      <c r="P797" s="302">
        <v>451788</v>
      </c>
      <c r="Q797" s="302">
        <v>230721</v>
      </c>
      <c r="R797" s="302">
        <v>221067</v>
      </c>
      <c r="S797" s="302">
        <v>482809</v>
      </c>
      <c r="T797" s="302">
        <v>245848</v>
      </c>
      <c r="U797" s="302">
        <v>236961</v>
      </c>
      <c r="V797" s="302">
        <v>531492</v>
      </c>
      <c r="W797" s="302">
        <v>271445</v>
      </c>
      <c r="X797" s="302">
        <v>260050</v>
      </c>
      <c r="Z797" s="302" t="s">
        <v>67</v>
      </c>
    </row>
    <row r="798" spans="1:26" x14ac:dyDescent="0.2">
      <c r="A798" s="299" t="s">
        <v>1640</v>
      </c>
      <c r="B798" s="305" t="s">
        <v>67</v>
      </c>
      <c r="C798" s="310" t="s">
        <v>76</v>
      </c>
      <c r="D798" s="309">
        <v>584031</v>
      </c>
      <c r="E798" s="309">
        <v>298626</v>
      </c>
      <c r="F798" s="309">
        <v>285405</v>
      </c>
      <c r="G798" s="309">
        <v>486860</v>
      </c>
      <c r="H798" s="309">
        <v>248810</v>
      </c>
      <c r="I798" s="309">
        <v>238050</v>
      </c>
      <c r="J798" s="309">
        <v>459381</v>
      </c>
      <c r="K798" s="309">
        <v>234996</v>
      </c>
      <c r="L798" s="309">
        <v>224385</v>
      </c>
      <c r="M798" s="309">
        <v>368848</v>
      </c>
      <c r="N798" s="309">
        <v>188917</v>
      </c>
      <c r="O798" s="309">
        <v>179931</v>
      </c>
      <c r="P798" s="302">
        <v>435402</v>
      </c>
      <c r="Q798" s="302">
        <v>222100</v>
      </c>
      <c r="R798" s="302">
        <v>213302</v>
      </c>
      <c r="S798" s="302">
        <v>456865</v>
      </c>
      <c r="T798" s="302">
        <v>233268</v>
      </c>
      <c r="U798" s="302">
        <v>223597</v>
      </c>
      <c r="V798" s="302">
        <v>535442</v>
      </c>
      <c r="W798" s="302">
        <v>273678</v>
      </c>
      <c r="X798" s="302">
        <v>261765</v>
      </c>
      <c r="Z798" s="302" t="s">
        <v>67</v>
      </c>
    </row>
    <row r="799" spans="1:26" x14ac:dyDescent="0.2">
      <c r="A799" s="299" t="s">
        <v>1641</v>
      </c>
      <c r="B799" s="305" t="s">
        <v>67</v>
      </c>
      <c r="C799" s="309" t="s">
        <v>77</v>
      </c>
      <c r="D799" s="309">
        <v>547279</v>
      </c>
      <c r="E799" s="309">
        <v>269351</v>
      </c>
      <c r="F799" s="309">
        <v>277928</v>
      </c>
      <c r="G799" s="309">
        <v>481720</v>
      </c>
      <c r="H799" s="309">
        <v>239720</v>
      </c>
      <c r="I799" s="309">
        <v>242015</v>
      </c>
      <c r="J799" s="309">
        <v>528333</v>
      </c>
      <c r="K799" s="309">
        <v>265546</v>
      </c>
      <c r="L799" s="309">
        <v>262787</v>
      </c>
      <c r="M799" s="309">
        <v>382682</v>
      </c>
      <c r="N799" s="309">
        <v>193005</v>
      </c>
      <c r="O799" s="309">
        <v>189677</v>
      </c>
      <c r="P799" s="302">
        <v>416806</v>
      </c>
      <c r="Q799" s="302">
        <v>212044</v>
      </c>
      <c r="R799" s="302">
        <v>204762</v>
      </c>
      <c r="S799" s="302">
        <v>471659</v>
      </c>
      <c r="T799" s="302">
        <v>239896</v>
      </c>
      <c r="U799" s="302">
        <v>231763</v>
      </c>
      <c r="V799" s="302">
        <v>489386</v>
      </c>
      <c r="W799" s="302">
        <v>249123</v>
      </c>
      <c r="X799" s="302">
        <v>240260</v>
      </c>
      <c r="Z799" s="302" t="s">
        <v>67</v>
      </c>
    </row>
    <row r="800" spans="1:26" x14ac:dyDescent="0.2">
      <c r="A800" s="299" t="s">
        <v>1642</v>
      </c>
      <c r="B800" s="305" t="s">
        <v>67</v>
      </c>
      <c r="C800" s="309" t="s">
        <v>78</v>
      </c>
      <c r="D800" s="309">
        <v>558747</v>
      </c>
      <c r="E800" s="309">
        <v>268807</v>
      </c>
      <c r="F800" s="309">
        <v>289940</v>
      </c>
      <c r="G800" s="309">
        <v>658710</v>
      </c>
      <c r="H800" s="309">
        <v>322290</v>
      </c>
      <c r="I800" s="309">
        <v>336435</v>
      </c>
      <c r="J800" s="309">
        <v>571725</v>
      </c>
      <c r="K800" s="309">
        <v>280028</v>
      </c>
      <c r="L800" s="309">
        <v>291697</v>
      </c>
      <c r="M800" s="309">
        <v>580396</v>
      </c>
      <c r="N800" s="309">
        <v>273863</v>
      </c>
      <c r="O800" s="309">
        <v>306533</v>
      </c>
      <c r="P800" s="302">
        <v>531004</v>
      </c>
      <c r="Q800" s="302">
        <v>254024</v>
      </c>
      <c r="R800" s="302">
        <v>276980</v>
      </c>
      <c r="S800" s="302">
        <v>629972</v>
      </c>
      <c r="T800" s="302">
        <v>310403</v>
      </c>
      <c r="U800" s="302">
        <v>319569</v>
      </c>
      <c r="V800" s="302">
        <v>589184</v>
      </c>
      <c r="W800" s="302">
        <v>284740</v>
      </c>
      <c r="X800" s="302">
        <v>304445</v>
      </c>
      <c r="Z800" s="302" t="s">
        <v>67</v>
      </c>
    </row>
    <row r="801" spans="1:26" x14ac:dyDescent="0.2">
      <c r="A801" s="299" t="s">
        <v>1643</v>
      </c>
      <c r="B801" s="305" t="s">
        <v>67</v>
      </c>
      <c r="C801" s="309" t="s">
        <v>79</v>
      </c>
      <c r="D801" s="309">
        <v>527750</v>
      </c>
      <c r="E801" s="309">
        <v>270367</v>
      </c>
      <c r="F801" s="309">
        <v>257383</v>
      </c>
      <c r="G801" s="309">
        <v>530205</v>
      </c>
      <c r="H801" s="309">
        <v>265840</v>
      </c>
      <c r="I801" s="309">
        <v>264380</v>
      </c>
      <c r="J801" s="309">
        <v>517472</v>
      </c>
      <c r="K801" s="309">
        <v>259179</v>
      </c>
      <c r="L801" s="309">
        <v>258293</v>
      </c>
      <c r="M801" s="309">
        <v>692913</v>
      </c>
      <c r="N801" s="309">
        <v>333556</v>
      </c>
      <c r="O801" s="309">
        <v>359357</v>
      </c>
      <c r="P801" s="302">
        <v>692153</v>
      </c>
      <c r="Q801" s="302">
        <v>331760</v>
      </c>
      <c r="R801" s="302">
        <v>360393</v>
      </c>
      <c r="S801" s="302">
        <v>832966</v>
      </c>
      <c r="T801" s="302">
        <v>412188</v>
      </c>
      <c r="U801" s="302">
        <v>420778</v>
      </c>
      <c r="V801" s="302">
        <v>786549</v>
      </c>
      <c r="W801" s="302">
        <v>374340</v>
      </c>
      <c r="X801" s="302">
        <v>412216</v>
      </c>
      <c r="Z801" s="302" t="s">
        <v>67</v>
      </c>
    </row>
    <row r="802" spans="1:26" x14ac:dyDescent="0.2">
      <c r="A802" s="299" t="s">
        <v>1644</v>
      </c>
      <c r="B802" s="305" t="s">
        <v>67</v>
      </c>
      <c r="C802" s="309" t="s">
        <v>80</v>
      </c>
      <c r="D802" s="309">
        <v>520050</v>
      </c>
      <c r="E802" s="309">
        <v>261151</v>
      </c>
      <c r="F802" s="309">
        <v>258899</v>
      </c>
      <c r="G802" s="309">
        <v>449920</v>
      </c>
      <c r="H802" s="309">
        <v>230015</v>
      </c>
      <c r="I802" s="309">
        <v>219900</v>
      </c>
      <c r="J802" s="309">
        <v>508838</v>
      </c>
      <c r="K802" s="309">
        <v>254720</v>
      </c>
      <c r="L802" s="309">
        <v>254118</v>
      </c>
      <c r="M802" s="309">
        <v>569783</v>
      </c>
      <c r="N802" s="309">
        <v>281541</v>
      </c>
      <c r="O802" s="309">
        <v>288242</v>
      </c>
      <c r="P802" s="302">
        <v>696005</v>
      </c>
      <c r="Q802" s="302">
        <v>341087</v>
      </c>
      <c r="R802" s="302">
        <v>354918</v>
      </c>
      <c r="S802" s="302">
        <v>796888</v>
      </c>
      <c r="T802" s="302">
        <v>403225</v>
      </c>
      <c r="U802" s="302">
        <v>393663</v>
      </c>
      <c r="V802" s="302">
        <v>808342</v>
      </c>
      <c r="W802" s="302">
        <v>385916</v>
      </c>
      <c r="X802" s="302">
        <v>422429</v>
      </c>
      <c r="Z802" s="302" t="s">
        <v>67</v>
      </c>
    </row>
    <row r="803" spans="1:26" x14ac:dyDescent="0.2">
      <c r="A803" s="299" t="s">
        <v>1645</v>
      </c>
      <c r="B803" s="305" t="s">
        <v>67</v>
      </c>
      <c r="C803" s="309" t="s">
        <v>81</v>
      </c>
      <c r="D803" s="309">
        <v>563316</v>
      </c>
      <c r="E803" s="309">
        <v>276819</v>
      </c>
      <c r="F803" s="309">
        <v>286497</v>
      </c>
      <c r="G803" s="309">
        <v>421160</v>
      </c>
      <c r="H803" s="309">
        <v>214005</v>
      </c>
      <c r="I803" s="309">
        <v>207160</v>
      </c>
      <c r="J803" s="309">
        <v>402469</v>
      </c>
      <c r="K803" s="309">
        <v>199039</v>
      </c>
      <c r="L803" s="309">
        <v>203430</v>
      </c>
      <c r="M803" s="309">
        <v>458393</v>
      </c>
      <c r="N803" s="309">
        <v>226748</v>
      </c>
      <c r="O803" s="309">
        <v>231645</v>
      </c>
      <c r="P803" s="302">
        <v>633954</v>
      </c>
      <c r="Q803" s="302">
        <v>311034</v>
      </c>
      <c r="R803" s="302">
        <v>322920</v>
      </c>
      <c r="S803" s="302">
        <v>664046</v>
      </c>
      <c r="T803" s="302">
        <v>336264</v>
      </c>
      <c r="U803" s="302">
        <v>327782</v>
      </c>
      <c r="V803" s="302">
        <v>735708</v>
      </c>
      <c r="W803" s="302">
        <v>352978</v>
      </c>
      <c r="X803" s="302">
        <v>382724</v>
      </c>
      <c r="Z803" s="302" t="s">
        <v>67</v>
      </c>
    </row>
    <row r="804" spans="1:26" x14ac:dyDescent="0.2">
      <c r="A804" s="299" t="s">
        <v>1646</v>
      </c>
      <c r="B804" s="305" t="s">
        <v>67</v>
      </c>
      <c r="C804" s="309" t="s">
        <v>82</v>
      </c>
      <c r="D804" s="309">
        <v>539156</v>
      </c>
      <c r="E804" s="309">
        <v>260879</v>
      </c>
      <c r="F804" s="309">
        <v>278277</v>
      </c>
      <c r="G804" s="309">
        <v>445210</v>
      </c>
      <c r="H804" s="309">
        <v>220220</v>
      </c>
      <c r="I804" s="309">
        <v>224985</v>
      </c>
      <c r="J804" s="309">
        <v>373425</v>
      </c>
      <c r="K804" s="309">
        <v>185417</v>
      </c>
      <c r="L804" s="309">
        <v>188008</v>
      </c>
      <c r="M804" s="309">
        <v>455857</v>
      </c>
      <c r="N804" s="309">
        <v>223979</v>
      </c>
      <c r="O804" s="309">
        <v>231878</v>
      </c>
      <c r="P804" s="302">
        <v>510977</v>
      </c>
      <c r="Q804" s="302">
        <v>252639</v>
      </c>
      <c r="R804" s="302">
        <v>258338</v>
      </c>
      <c r="S804" s="302">
        <v>610020</v>
      </c>
      <c r="T804" s="302">
        <v>304686</v>
      </c>
      <c r="U804" s="302">
        <v>305334</v>
      </c>
      <c r="V804" s="302">
        <v>667281</v>
      </c>
      <c r="W804" s="302">
        <v>324161</v>
      </c>
      <c r="X804" s="302">
        <v>343129</v>
      </c>
      <c r="Z804" s="302" t="s">
        <v>67</v>
      </c>
    </row>
    <row r="805" spans="1:26" x14ac:dyDescent="0.2">
      <c r="A805" s="299" t="s">
        <v>1647</v>
      </c>
      <c r="B805" s="305" t="s">
        <v>67</v>
      </c>
      <c r="C805" s="309" t="s">
        <v>83</v>
      </c>
      <c r="D805" s="309">
        <v>605699</v>
      </c>
      <c r="E805" s="309">
        <v>291951</v>
      </c>
      <c r="F805" s="309">
        <v>313748</v>
      </c>
      <c r="G805" s="309">
        <v>485280</v>
      </c>
      <c r="H805" s="309">
        <v>236330</v>
      </c>
      <c r="I805" s="309">
        <v>248955</v>
      </c>
      <c r="J805" s="309">
        <v>363601</v>
      </c>
      <c r="K805" s="309">
        <v>181575</v>
      </c>
      <c r="L805" s="309">
        <v>182026</v>
      </c>
      <c r="M805" s="309">
        <v>372547</v>
      </c>
      <c r="N805" s="309">
        <v>181914</v>
      </c>
      <c r="O805" s="309">
        <v>190633</v>
      </c>
      <c r="P805" s="302">
        <v>417524</v>
      </c>
      <c r="Q805" s="302">
        <v>203589</v>
      </c>
      <c r="R805" s="302">
        <v>213935</v>
      </c>
      <c r="S805" s="302">
        <v>556656</v>
      </c>
      <c r="T805" s="302">
        <v>273747</v>
      </c>
      <c r="U805" s="302">
        <v>282909</v>
      </c>
      <c r="V805" s="302">
        <v>593968</v>
      </c>
      <c r="W805" s="302">
        <v>292768</v>
      </c>
      <c r="X805" s="302">
        <v>301205</v>
      </c>
      <c r="Z805" s="302" t="s">
        <v>67</v>
      </c>
    </row>
    <row r="806" spans="1:26" x14ac:dyDescent="0.2">
      <c r="A806" s="299" t="s">
        <v>1648</v>
      </c>
      <c r="B806" s="305" t="s">
        <v>67</v>
      </c>
      <c r="C806" s="309" t="s">
        <v>84</v>
      </c>
      <c r="D806" s="309">
        <v>612423</v>
      </c>
      <c r="E806" s="309">
        <v>297190</v>
      </c>
      <c r="F806" s="309">
        <v>315233</v>
      </c>
      <c r="G806" s="309">
        <v>463890</v>
      </c>
      <c r="H806" s="309">
        <v>223155</v>
      </c>
      <c r="I806" s="309">
        <v>240745</v>
      </c>
      <c r="J806" s="309">
        <v>380843</v>
      </c>
      <c r="K806" s="309">
        <v>186764</v>
      </c>
      <c r="L806" s="309">
        <v>194079</v>
      </c>
      <c r="M806" s="309">
        <v>341708</v>
      </c>
      <c r="N806" s="309">
        <v>169493</v>
      </c>
      <c r="O806" s="309">
        <v>172215</v>
      </c>
      <c r="P806" s="302">
        <v>410815</v>
      </c>
      <c r="Q806" s="302">
        <v>199509</v>
      </c>
      <c r="R806" s="302">
        <v>211306</v>
      </c>
      <c r="S806" s="302">
        <v>461290</v>
      </c>
      <c r="T806" s="302">
        <v>228084</v>
      </c>
      <c r="U806" s="302">
        <v>233206</v>
      </c>
      <c r="V806" s="302">
        <v>573788</v>
      </c>
      <c r="W806" s="302">
        <v>279951</v>
      </c>
      <c r="X806" s="302">
        <v>293843</v>
      </c>
      <c r="Z806" s="302" t="s">
        <v>67</v>
      </c>
    </row>
    <row r="807" spans="1:26" x14ac:dyDescent="0.2">
      <c r="A807" s="299" t="s">
        <v>1649</v>
      </c>
      <c r="B807" s="305" t="s">
        <v>67</v>
      </c>
      <c r="C807" s="309" t="s">
        <v>85</v>
      </c>
      <c r="D807" s="309">
        <v>544300</v>
      </c>
      <c r="E807" s="309">
        <v>261162</v>
      </c>
      <c r="F807" s="309">
        <v>283138</v>
      </c>
      <c r="G807" s="309">
        <v>498815</v>
      </c>
      <c r="H807" s="309">
        <v>238915</v>
      </c>
      <c r="I807" s="309">
        <v>259900</v>
      </c>
      <c r="J807" s="309">
        <v>395813</v>
      </c>
      <c r="K807" s="309">
        <v>192345</v>
      </c>
      <c r="L807" s="309">
        <v>203468</v>
      </c>
      <c r="M807" s="309">
        <v>319856</v>
      </c>
      <c r="N807" s="309">
        <v>159782</v>
      </c>
      <c r="O807" s="309">
        <v>160074</v>
      </c>
      <c r="P807" s="302">
        <v>323030</v>
      </c>
      <c r="Q807" s="302">
        <v>155664</v>
      </c>
      <c r="R807" s="302">
        <v>167366</v>
      </c>
      <c r="S807" s="302">
        <v>371936</v>
      </c>
      <c r="T807" s="302">
        <v>181543</v>
      </c>
      <c r="U807" s="302">
        <v>190393</v>
      </c>
      <c r="V807" s="302">
        <v>511613</v>
      </c>
      <c r="W807" s="302">
        <v>247690</v>
      </c>
      <c r="X807" s="302">
        <v>263921</v>
      </c>
      <c r="Z807" s="302" t="s">
        <v>67</v>
      </c>
    </row>
    <row r="808" spans="1:26" x14ac:dyDescent="0.2">
      <c r="A808" s="299" t="s">
        <v>1650</v>
      </c>
      <c r="B808" s="305" t="s">
        <v>67</v>
      </c>
      <c r="C808" s="309" t="s">
        <v>86</v>
      </c>
      <c r="D808" s="309">
        <v>434690</v>
      </c>
      <c r="E808" s="309">
        <v>193517</v>
      </c>
      <c r="F808" s="309">
        <v>241173</v>
      </c>
      <c r="G808" s="309">
        <v>467540</v>
      </c>
      <c r="H808" s="309">
        <v>222655</v>
      </c>
      <c r="I808" s="309">
        <v>244875</v>
      </c>
      <c r="J808" s="309">
        <v>348168</v>
      </c>
      <c r="K808" s="309">
        <v>165390</v>
      </c>
      <c r="L808" s="309">
        <v>182778</v>
      </c>
      <c r="M808" s="309">
        <v>307319</v>
      </c>
      <c r="N808" s="309">
        <v>149664</v>
      </c>
      <c r="O808" s="309">
        <v>157655</v>
      </c>
      <c r="P808" s="302">
        <v>282856</v>
      </c>
      <c r="Q808" s="302">
        <v>137288</v>
      </c>
      <c r="R808" s="302">
        <v>145568</v>
      </c>
      <c r="S808" s="302">
        <v>342590</v>
      </c>
      <c r="T808" s="302">
        <v>165592</v>
      </c>
      <c r="U808" s="302">
        <v>176998</v>
      </c>
      <c r="V808" s="302">
        <v>404583</v>
      </c>
      <c r="W808" s="302">
        <v>196925</v>
      </c>
      <c r="X808" s="302">
        <v>207662</v>
      </c>
      <c r="Z808" s="302" t="s">
        <v>67</v>
      </c>
    </row>
    <row r="809" spans="1:26" x14ac:dyDescent="0.2">
      <c r="A809" s="299" t="s">
        <v>1651</v>
      </c>
      <c r="B809" s="305" t="s">
        <v>67</v>
      </c>
      <c r="C809" s="309" t="s">
        <v>87</v>
      </c>
      <c r="D809" s="309">
        <v>330637</v>
      </c>
      <c r="E809" s="309">
        <v>133430</v>
      </c>
      <c r="F809" s="309">
        <v>197207</v>
      </c>
      <c r="G809" s="309">
        <v>362970</v>
      </c>
      <c r="H809" s="309">
        <v>159995</v>
      </c>
      <c r="I809" s="309">
        <v>202970</v>
      </c>
      <c r="J809" s="309">
        <v>333250</v>
      </c>
      <c r="K809" s="309">
        <v>150262</v>
      </c>
      <c r="L809" s="309">
        <v>182988</v>
      </c>
      <c r="M809" s="309">
        <v>287294</v>
      </c>
      <c r="N809" s="309">
        <v>132665</v>
      </c>
      <c r="O809" s="309">
        <v>154629</v>
      </c>
      <c r="P809" s="302">
        <v>247847</v>
      </c>
      <c r="Q809" s="302">
        <v>119113</v>
      </c>
      <c r="R809" s="302">
        <v>128734</v>
      </c>
      <c r="S809" s="302">
        <v>256772</v>
      </c>
      <c r="T809" s="302">
        <v>121114</v>
      </c>
      <c r="U809" s="302">
        <v>135658</v>
      </c>
      <c r="V809" s="302">
        <v>306342</v>
      </c>
      <c r="W809" s="302">
        <v>145773</v>
      </c>
      <c r="X809" s="302">
        <v>160566</v>
      </c>
      <c r="Z809" s="302" t="s">
        <v>67</v>
      </c>
    </row>
    <row r="810" spans="1:26" x14ac:dyDescent="0.2">
      <c r="A810" s="299" t="s">
        <v>1652</v>
      </c>
      <c r="B810" s="305" t="s">
        <v>67</v>
      </c>
      <c r="C810" s="309" t="s">
        <v>88</v>
      </c>
      <c r="D810" s="309">
        <v>257458</v>
      </c>
      <c r="E810" s="309">
        <v>95323</v>
      </c>
      <c r="F810" s="309">
        <v>162135</v>
      </c>
      <c r="G810" s="309">
        <v>259190</v>
      </c>
      <c r="H810" s="309">
        <v>97120</v>
      </c>
      <c r="I810" s="309">
        <v>162065</v>
      </c>
      <c r="J810" s="309">
        <v>282039</v>
      </c>
      <c r="K810" s="309">
        <v>118317</v>
      </c>
      <c r="L810" s="309">
        <v>163722</v>
      </c>
      <c r="M810" s="309">
        <v>234488</v>
      </c>
      <c r="N810" s="309">
        <v>99706</v>
      </c>
      <c r="O810" s="309">
        <v>134782</v>
      </c>
      <c r="P810" s="302">
        <v>220220</v>
      </c>
      <c r="Q810" s="302">
        <v>99788</v>
      </c>
      <c r="R810" s="302">
        <v>120432</v>
      </c>
      <c r="S810" s="302">
        <v>216286</v>
      </c>
      <c r="T810" s="302">
        <v>100729</v>
      </c>
      <c r="U810" s="302">
        <v>115557</v>
      </c>
      <c r="V810" s="302">
        <v>269138</v>
      </c>
      <c r="W810" s="302">
        <v>124511</v>
      </c>
      <c r="X810" s="302">
        <v>144624</v>
      </c>
      <c r="Z810" s="302" t="s">
        <v>67</v>
      </c>
    </row>
    <row r="811" spans="1:26" x14ac:dyDescent="0.2">
      <c r="A811" s="299" t="s">
        <v>1653</v>
      </c>
      <c r="B811" s="305" t="s">
        <v>67</v>
      </c>
      <c r="C811" s="309" t="s">
        <v>89</v>
      </c>
      <c r="D811" s="309">
        <v>183004</v>
      </c>
      <c r="E811" s="309">
        <v>61770</v>
      </c>
      <c r="F811" s="309">
        <v>121234</v>
      </c>
      <c r="G811" s="309">
        <v>175675</v>
      </c>
      <c r="H811" s="309">
        <v>57140</v>
      </c>
      <c r="I811" s="309">
        <v>118550</v>
      </c>
      <c r="J811" s="309">
        <v>197834</v>
      </c>
      <c r="K811" s="309">
        <v>72132</v>
      </c>
      <c r="L811" s="309">
        <v>125702</v>
      </c>
      <c r="M811" s="309">
        <v>206003</v>
      </c>
      <c r="N811" s="309">
        <v>79072</v>
      </c>
      <c r="O811" s="309">
        <v>126931</v>
      </c>
      <c r="P811" s="302">
        <v>185314</v>
      </c>
      <c r="Q811" s="302">
        <v>76158</v>
      </c>
      <c r="R811" s="302">
        <v>109156</v>
      </c>
      <c r="S811" s="302">
        <v>176831</v>
      </c>
      <c r="T811" s="302">
        <v>79533</v>
      </c>
      <c r="U811" s="302">
        <v>97298</v>
      </c>
      <c r="V811" s="302">
        <v>189665</v>
      </c>
      <c r="W811" s="302">
        <v>83968</v>
      </c>
      <c r="X811" s="302">
        <v>105690</v>
      </c>
      <c r="Z811" s="302" t="s">
        <v>67</v>
      </c>
    </row>
    <row r="812" spans="1:26" x14ac:dyDescent="0.2">
      <c r="A812" s="299" t="s">
        <v>1654</v>
      </c>
      <c r="B812" s="305" t="s">
        <v>67</v>
      </c>
      <c r="C812" s="309" t="s">
        <v>90</v>
      </c>
      <c r="D812" s="309">
        <v>104610</v>
      </c>
      <c r="E812" s="309">
        <v>32431</v>
      </c>
      <c r="F812" s="309">
        <v>72179</v>
      </c>
      <c r="G812" s="309">
        <v>110050</v>
      </c>
      <c r="H812" s="309">
        <v>30845</v>
      </c>
      <c r="I812" s="309">
        <v>79230</v>
      </c>
      <c r="J812" s="309">
        <v>112791</v>
      </c>
      <c r="K812" s="309">
        <v>32207</v>
      </c>
      <c r="L812" s="309">
        <v>80584</v>
      </c>
      <c r="M812" s="309">
        <v>140320</v>
      </c>
      <c r="N812" s="309">
        <v>46795</v>
      </c>
      <c r="O812" s="309">
        <v>93525</v>
      </c>
      <c r="P812" s="302">
        <v>125239</v>
      </c>
      <c r="Q812" s="302">
        <v>46706</v>
      </c>
      <c r="R812" s="302">
        <v>78533</v>
      </c>
      <c r="S812" s="302">
        <v>131830</v>
      </c>
      <c r="T812" s="302">
        <v>54234</v>
      </c>
      <c r="U812" s="302">
        <v>77596</v>
      </c>
      <c r="V812" s="302">
        <v>140665</v>
      </c>
      <c r="W812" s="302">
        <v>59850</v>
      </c>
      <c r="X812" s="302">
        <v>80812</v>
      </c>
      <c r="Z812" s="302" t="s">
        <v>67</v>
      </c>
    </row>
    <row r="813" spans="1:26" x14ac:dyDescent="0.2">
      <c r="A813" s="299" t="s">
        <v>1655</v>
      </c>
      <c r="B813" s="305" t="s">
        <v>67</v>
      </c>
      <c r="C813" s="309" t="s">
        <v>91</v>
      </c>
      <c r="D813" s="309">
        <v>55424</v>
      </c>
      <c r="E813" s="309">
        <v>14654</v>
      </c>
      <c r="F813" s="309">
        <v>40770</v>
      </c>
      <c r="G813" s="309">
        <v>70745</v>
      </c>
      <c r="H813" s="309">
        <v>16295</v>
      </c>
      <c r="I813" s="309">
        <v>54450</v>
      </c>
      <c r="J813" s="309">
        <v>72845</v>
      </c>
      <c r="K813" s="309">
        <v>15625</v>
      </c>
      <c r="L813" s="309">
        <v>57220</v>
      </c>
      <c r="M813" s="309">
        <v>95798</v>
      </c>
      <c r="N813" s="309">
        <v>22959</v>
      </c>
      <c r="O813" s="309">
        <v>72839</v>
      </c>
      <c r="P813" s="302">
        <v>112970</v>
      </c>
      <c r="Q813" s="302">
        <v>31829</v>
      </c>
      <c r="R813" s="302">
        <v>81141</v>
      </c>
      <c r="S813" s="302">
        <v>123030</v>
      </c>
      <c r="T813" s="302">
        <v>40350</v>
      </c>
      <c r="U813" s="302">
        <v>82635</v>
      </c>
      <c r="V813" s="302">
        <v>137609</v>
      </c>
      <c r="W813" s="302">
        <v>50684</v>
      </c>
      <c r="X813" s="302">
        <v>86924</v>
      </c>
      <c r="Z813" s="302" t="s">
        <v>67</v>
      </c>
    </row>
    <row r="814" spans="1:26" x14ac:dyDescent="0.2">
      <c r="A814" s="299" t="s">
        <v>1656</v>
      </c>
      <c r="B814" s="305" t="s">
        <v>67</v>
      </c>
      <c r="C814" s="309" t="s">
        <v>92</v>
      </c>
      <c r="D814" s="309">
        <v>3911000</v>
      </c>
      <c r="E814" s="309">
        <v>1772666</v>
      </c>
      <c r="F814" s="309">
        <v>2138334</v>
      </c>
      <c r="G814" s="309">
        <v>3764150</v>
      </c>
      <c r="H814" s="309">
        <v>1735365</v>
      </c>
      <c r="I814" s="309">
        <v>2028785</v>
      </c>
      <c r="J814" s="309">
        <v>3577064</v>
      </c>
      <c r="K814" s="309">
        <v>1671944</v>
      </c>
      <c r="L814" s="309">
        <v>1905120</v>
      </c>
      <c r="M814" s="309">
        <v>3994894</v>
      </c>
      <c r="N814" s="309">
        <v>1873984</v>
      </c>
      <c r="O814" s="309">
        <v>2120910</v>
      </c>
      <c r="P814" s="302">
        <v>4618060</v>
      </c>
      <c r="Q814" s="302">
        <v>2207191</v>
      </c>
      <c r="R814" s="302">
        <v>2410869</v>
      </c>
      <c r="S814" s="292" t="s">
        <v>604</v>
      </c>
      <c r="T814" s="292" t="s">
        <v>604</v>
      </c>
      <c r="U814" s="292" t="s">
        <v>604</v>
      </c>
      <c r="V814" s="292" t="s">
        <v>604</v>
      </c>
      <c r="W814" s="292" t="s">
        <v>604</v>
      </c>
      <c r="X814" s="292" t="s">
        <v>604</v>
      </c>
      <c r="Z814" s="302" t="s">
        <v>67</v>
      </c>
    </row>
    <row r="815" spans="1:26" x14ac:dyDescent="0.2">
      <c r="A815" s="299" t="s">
        <v>1657</v>
      </c>
      <c r="B815" s="305" t="s">
        <v>67</v>
      </c>
      <c r="C815" s="312" t="s">
        <v>93</v>
      </c>
      <c r="D815" s="312">
        <v>2191047</v>
      </c>
      <c r="E815" s="312">
        <v>893980</v>
      </c>
      <c r="F815" s="312">
        <v>1297067</v>
      </c>
      <c r="G815" s="312">
        <v>2101815</v>
      </c>
      <c r="H815" s="312">
        <v>885075</v>
      </c>
      <c r="I815" s="312">
        <v>1216740</v>
      </c>
      <c r="J815" s="312">
        <v>2256949</v>
      </c>
      <c r="K815" s="312">
        <v>996573</v>
      </c>
      <c r="L815" s="312">
        <v>1260376</v>
      </c>
      <c r="M815" s="312">
        <v>2690847</v>
      </c>
      <c r="N815" s="312">
        <v>1207422</v>
      </c>
      <c r="O815" s="312">
        <v>1483425</v>
      </c>
      <c r="P815" s="302">
        <v>3169899</v>
      </c>
      <c r="Q815" s="302">
        <v>1468295</v>
      </c>
      <c r="R815" s="302">
        <v>1701604</v>
      </c>
      <c r="S815" s="292">
        <v>3701903</v>
      </c>
      <c r="T815" s="292">
        <v>1779384</v>
      </c>
      <c r="U815" s="292">
        <v>1922519</v>
      </c>
      <c r="V815" s="302">
        <v>4094862</v>
      </c>
      <c r="W815" s="302">
        <v>1898695</v>
      </c>
      <c r="X815" s="302">
        <v>2196167</v>
      </c>
      <c r="Z815" s="302" t="s">
        <v>67</v>
      </c>
    </row>
    <row r="816" spans="1:26" x14ac:dyDescent="0.2">
      <c r="A816" s="299" t="s">
        <v>1658</v>
      </c>
      <c r="B816" s="305" t="s">
        <v>67</v>
      </c>
      <c r="C816" s="169" t="s">
        <v>94</v>
      </c>
      <c r="D816" s="309">
        <v>4086234</v>
      </c>
      <c r="E816" s="309">
        <v>2040367</v>
      </c>
      <c r="F816" s="309">
        <v>2045867</v>
      </c>
      <c r="G816" s="309">
        <v>3688215</v>
      </c>
      <c r="H816" s="309">
        <v>1842875</v>
      </c>
      <c r="I816" s="309">
        <v>1845325</v>
      </c>
      <c r="J816" s="309">
        <v>3031534</v>
      </c>
      <c r="K816" s="309">
        <v>1510618</v>
      </c>
      <c r="L816" s="309">
        <v>1520916</v>
      </c>
      <c r="M816" s="309">
        <v>2684805</v>
      </c>
      <c r="N816" s="309">
        <v>1331612</v>
      </c>
      <c r="O816" s="309">
        <v>1353193</v>
      </c>
      <c r="P816" s="302">
        <v>2554033</v>
      </c>
      <c r="Q816" s="302">
        <v>1261602</v>
      </c>
      <c r="R816" s="302">
        <v>1292431</v>
      </c>
      <c r="S816" s="292">
        <v>2847270</v>
      </c>
      <c r="T816" s="292">
        <v>1423634</v>
      </c>
      <c r="U816" s="292">
        <v>1423636</v>
      </c>
      <c r="V816" s="302">
        <v>3009117</v>
      </c>
      <c r="W816" s="302">
        <v>1503715</v>
      </c>
      <c r="X816" s="302">
        <v>1505402</v>
      </c>
      <c r="Z816" s="302" t="s">
        <v>67</v>
      </c>
    </row>
  </sheetData>
  <hyperlinks>
    <hyperlink ref="B1" location="Contents!A1" display="Back" xr:uid="{00000000-0004-0000-2700-000000000000}"/>
    <hyperlink ref="C1" location="'Table 2'!A1" display="Table 2" xr:uid="{00000000-0004-0000-2700-000001000000}"/>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25">
    <tabColor theme="7" tint="0.39997558519241921"/>
    <pageSetUpPr autoPageBreaks="0"/>
  </sheetPr>
  <dimension ref="A1:AD816"/>
  <sheetViews>
    <sheetView topLeftCell="B1" zoomScale="85" zoomScaleNormal="85" workbookViewId="0">
      <pane xSplit="1" topLeftCell="C1" activePane="topRight" state="frozen"/>
      <selection activeCell="B1" sqref="B1"/>
      <selection pane="topRight" activeCell="C1" sqref="C1"/>
    </sheetView>
  </sheetViews>
  <sheetFormatPr defaultRowHeight="15" x14ac:dyDescent="0.25"/>
  <cols>
    <col min="1" max="1" width="27.42578125" style="302" hidden="1" customWidth="1"/>
    <col min="2" max="2" width="23.5703125" style="302" bestFit="1" customWidth="1"/>
    <col min="3" max="21" width="8.85546875" style="302"/>
    <col min="22" max="23" width="9.140625" style="302"/>
    <col min="24" max="24" width="8.85546875" style="302"/>
    <col min="27" max="255" width="8.85546875" style="302"/>
    <col min="256" max="256" width="27.42578125" style="302" bestFit="1" customWidth="1"/>
    <col min="257" max="257" width="23.5703125" style="302" bestFit="1" customWidth="1"/>
    <col min="258" max="277" width="8.85546875" style="302"/>
    <col min="278" max="278" width="0" style="302" hidden="1" customWidth="1"/>
    <col min="279" max="511" width="8.85546875" style="302"/>
    <col min="512" max="512" width="27.42578125" style="302" bestFit="1" customWidth="1"/>
    <col min="513" max="513" width="23.5703125" style="302" bestFit="1" customWidth="1"/>
    <col min="514" max="533" width="8.85546875" style="302"/>
    <col min="534" max="534" width="0" style="302" hidden="1" customWidth="1"/>
    <col min="535" max="767" width="8.85546875" style="302"/>
    <col min="768" max="768" width="27.42578125" style="302" bestFit="1" customWidth="1"/>
    <col min="769" max="769" width="23.5703125" style="302" bestFit="1" customWidth="1"/>
    <col min="770" max="789" width="8.85546875" style="302"/>
    <col min="790" max="790" width="0" style="302" hidden="1" customWidth="1"/>
    <col min="791" max="1023" width="8.85546875" style="302"/>
    <col min="1024" max="1024" width="27.42578125" style="302" bestFit="1" customWidth="1"/>
    <col min="1025" max="1025" width="23.5703125" style="302" bestFit="1" customWidth="1"/>
    <col min="1026" max="1045" width="8.85546875" style="302"/>
    <col min="1046" max="1046" width="0" style="302" hidden="1" customWidth="1"/>
    <col min="1047" max="1279" width="8.85546875" style="302"/>
    <col min="1280" max="1280" width="27.42578125" style="302" bestFit="1" customWidth="1"/>
    <col min="1281" max="1281" width="23.5703125" style="302" bestFit="1" customWidth="1"/>
    <col min="1282" max="1301" width="8.85546875" style="302"/>
    <col min="1302" max="1302" width="0" style="302" hidden="1" customWidth="1"/>
    <col min="1303" max="1535" width="8.85546875" style="302"/>
    <col min="1536" max="1536" width="27.42578125" style="302" bestFit="1" customWidth="1"/>
    <col min="1537" max="1537" width="23.5703125" style="302" bestFit="1" customWidth="1"/>
    <col min="1538" max="1557" width="8.85546875" style="302"/>
    <col min="1558" max="1558" width="0" style="302" hidden="1" customWidth="1"/>
    <col min="1559" max="1791" width="8.85546875" style="302"/>
    <col min="1792" max="1792" width="27.42578125" style="302" bestFit="1" customWidth="1"/>
    <col min="1793" max="1793" width="23.5703125" style="302" bestFit="1" customWidth="1"/>
    <col min="1794" max="1813" width="8.85546875" style="302"/>
    <col min="1814" max="1814" width="0" style="302" hidden="1" customWidth="1"/>
    <col min="1815" max="2047" width="8.85546875" style="302"/>
    <col min="2048" max="2048" width="27.42578125" style="302" bestFit="1" customWidth="1"/>
    <col min="2049" max="2049" width="23.5703125" style="302" bestFit="1" customWidth="1"/>
    <col min="2050" max="2069" width="8.85546875" style="302"/>
    <col min="2070" max="2070" width="0" style="302" hidden="1" customWidth="1"/>
    <col min="2071" max="2303" width="8.85546875" style="302"/>
    <col min="2304" max="2304" width="27.42578125" style="302" bestFit="1" customWidth="1"/>
    <col min="2305" max="2305" width="23.5703125" style="302" bestFit="1" customWidth="1"/>
    <col min="2306" max="2325" width="8.85546875" style="302"/>
    <col min="2326" max="2326" width="0" style="302" hidden="1" customWidth="1"/>
    <col min="2327" max="2559" width="8.85546875" style="302"/>
    <col min="2560" max="2560" width="27.42578125" style="302" bestFit="1" customWidth="1"/>
    <col min="2561" max="2561" width="23.5703125" style="302" bestFit="1" customWidth="1"/>
    <col min="2562" max="2581" width="8.85546875" style="302"/>
    <col min="2582" max="2582" width="0" style="302" hidden="1" customWidth="1"/>
    <col min="2583" max="2815" width="8.85546875" style="302"/>
    <col min="2816" max="2816" width="27.42578125" style="302" bestFit="1" customWidth="1"/>
    <col min="2817" max="2817" width="23.5703125" style="302" bestFit="1" customWidth="1"/>
    <col min="2818" max="2837" width="8.85546875" style="302"/>
    <col min="2838" max="2838" width="0" style="302" hidden="1" customWidth="1"/>
    <col min="2839" max="3071" width="8.85546875" style="302"/>
    <col min="3072" max="3072" width="27.42578125" style="302" bestFit="1" customWidth="1"/>
    <col min="3073" max="3073" width="23.5703125" style="302" bestFit="1" customWidth="1"/>
    <col min="3074" max="3093" width="8.85546875" style="302"/>
    <col min="3094" max="3094" width="0" style="302" hidden="1" customWidth="1"/>
    <col min="3095" max="3327" width="8.85546875" style="302"/>
    <col min="3328" max="3328" width="27.42578125" style="302" bestFit="1" customWidth="1"/>
    <col min="3329" max="3329" width="23.5703125" style="302" bestFit="1" customWidth="1"/>
    <col min="3330" max="3349" width="8.85546875" style="302"/>
    <col min="3350" max="3350" width="0" style="302" hidden="1" customWidth="1"/>
    <col min="3351" max="3583" width="8.85546875" style="302"/>
    <col min="3584" max="3584" width="27.42578125" style="302" bestFit="1" customWidth="1"/>
    <col min="3585" max="3585" width="23.5703125" style="302" bestFit="1" customWidth="1"/>
    <col min="3586" max="3605" width="8.85546875" style="302"/>
    <col min="3606" max="3606" width="0" style="302" hidden="1" customWidth="1"/>
    <col min="3607" max="3839" width="8.85546875" style="302"/>
    <col min="3840" max="3840" width="27.42578125" style="302" bestFit="1" customWidth="1"/>
    <col min="3841" max="3841" width="23.5703125" style="302" bestFit="1" customWidth="1"/>
    <col min="3842" max="3861" width="8.85546875" style="302"/>
    <col min="3862" max="3862" width="0" style="302" hidden="1" customWidth="1"/>
    <col min="3863" max="4095" width="8.85546875" style="302"/>
    <col min="4096" max="4096" width="27.42578125" style="302" bestFit="1" customWidth="1"/>
    <col min="4097" max="4097" width="23.5703125" style="302" bestFit="1" customWidth="1"/>
    <col min="4098" max="4117" width="8.85546875" style="302"/>
    <col min="4118" max="4118" width="0" style="302" hidden="1" customWidth="1"/>
    <col min="4119" max="4351" width="8.85546875" style="302"/>
    <col min="4352" max="4352" width="27.42578125" style="302" bestFit="1" customWidth="1"/>
    <col min="4353" max="4353" width="23.5703125" style="302" bestFit="1" customWidth="1"/>
    <col min="4354" max="4373" width="8.85546875" style="302"/>
    <col min="4374" max="4374" width="0" style="302" hidden="1" customWidth="1"/>
    <col min="4375" max="4607" width="8.85546875" style="302"/>
    <col min="4608" max="4608" width="27.42578125" style="302" bestFit="1" customWidth="1"/>
    <col min="4609" max="4609" width="23.5703125" style="302" bestFit="1" customWidth="1"/>
    <col min="4610" max="4629" width="8.85546875" style="302"/>
    <col min="4630" max="4630" width="0" style="302" hidden="1" customWidth="1"/>
    <col min="4631" max="4863" width="8.85546875" style="302"/>
    <col min="4864" max="4864" width="27.42578125" style="302" bestFit="1" customWidth="1"/>
    <col min="4865" max="4865" width="23.5703125" style="302" bestFit="1" customWidth="1"/>
    <col min="4866" max="4885" width="8.85546875" style="302"/>
    <col min="4886" max="4886" width="0" style="302" hidden="1" customWidth="1"/>
    <col min="4887" max="5119" width="8.85546875" style="302"/>
    <col min="5120" max="5120" width="27.42578125" style="302" bestFit="1" customWidth="1"/>
    <col min="5121" max="5121" width="23.5703125" style="302" bestFit="1" customWidth="1"/>
    <col min="5122" max="5141" width="8.85546875" style="302"/>
    <col min="5142" max="5142" width="0" style="302" hidden="1" customWidth="1"/>
    <col min="5143" max="5375" width="8.85546875" style="302"/>
    <col min="5376" max="5376" width="27.42578125" style="302" bestFit="1" customWidth="1"/>
    <col min="5377" max="5377" width="23.5703125" style="302" bestFit="1" customWidth="1"/>
    <col min="5378" max="5397" width="8.85546875" style="302"/>
    <col min="5398" max="5398" width="0" style="302" hidden="1" customWidth="1"/>
    <col min="5399" max="5631" width="8.85546875" style="302"/>
    <col min="5632" max="5632" width="27.42578125" style="302" bestFit="1" customWidth="1"/>
    <col min="5633" max="5633" width="23.5703125" style="302" bestFit="1" customWidth="1"/>
    <col min="5634" max="5653" width="8.85546875" style="302"/>
    <col min="5654" max="5654" width="0" style="302" hidden="1" customWidth="1"/>
    <col min="5655" max="5887" width="8.85546875" style="302"/>
    <col min="5888" max="5888" width="27.42578125" style="302" bestFit="1" customWidth="1"/>
    <col min="5889" max="5889" width="23.5703125" style="302" bestFit="1" customWidth="1"/>
    <col min="5890" max="5909" width="8.85546875" style="302"/>
    <col min="5910" max="5910" width="0" style="302" hidden="1" customWidth="1"/>
    <col min="5911" max="6143" width="8.85546875" style="302"/>
    <col min="6144" max="6144" width="27.42578125" style="302" bestFit="1" customWidth="1"/>
    <col min="6145" max="6145" width="23.5703125" style="302" bestFit="1" customWidth="1"/>
    <col min="6146" max="6165" width="8.85546875" style="302"/>
    <col min="6166" max="6166" width="0" style="302" hidden="1" customWidth="1"/>
    <col min="6167" max="6399" width="8.85546875" style="302"/>
    <col min="6400" max="6400" width="27.42578125" style="302" bestFit="1" customWidth="1"/>
    <col min="6401" max="6401" width="23.5703125" style="302" bestFit="1" customWidth="1"/>
    <col min="6402" max="6421" width="8.85546875" style="302"/>
    <col min="6422" max="6422" width="0" style="302" hidden="1" customWidth="1"/>
    <col min="6423" max="6655" width="8.85546875" style="302"/>
    <col min="6656" max="6656" width="27.42578125" style="302" bestFit="1" customWidth="1"/>
    <col min="6657" max="6657" width="23.5703125" style="302" bestFit="1" customWidth="1"/>
    <col min="6658" max="6677" width="8.85546875" style="302"/>
    <col min="6678" max="6678" width="0" style="302" hidden="1" customWidth="1"/>
    <col min="6679" max="6911" width="8.85546875" style="302"/>
    <col min="6912" max="6912" width="27.42578125" style="302" bestFit="1" customWidth="1"/>
    <col min="6913" max="6913" width="23.5703125" style="302" bestFit="1" customWidth="1"/>
    <col min="6914" max="6933" width="8.85546875" style="302"/>
    <col min="6934" max="6934" width="0" style="302" hidden="1" customWidth="1"/>
    <col min="6935" max="7167" width="8.85546875" style="302"/>
    <col min="7168" max="7168" width="27.42578125" style="302" bestFit="1" customWidth="1"/>
    <col min="7169" max="7169" width="23.5703125" style="302" bestFit="1" customWidth="1"/>
    <col min="7170" max="7189" width="8.85546875" style="302"/>
    <col min="7190" max="7190" width="0" style="302" hidden="1" customWidth="1"/>
    <col min="7191" max="7423" width="8.85546875" style="302"/>
    <col min="7424" max="7424" width="27.42578125" style="302" bestFit="1" customWidth="1"/>
    <col min="7425" max="7425" width="23.5703125" style="302" bestFit="1" customWidth="1"/>
    <col min="7426" max="7445" width="8.85546875" style="302"/>
    <col min="7446" max="7446" width="0" style="302" hidden="1" customWidth="1"/>
    <col min="7447" max="7679" width="8.85546875" style="302"/>
    <col min="7680" max="7680" width="27.42578125" style="302" bestFit="1" customWidth="1"/>
    <col min="7681" max="7681" width="23.5703125" style="302" bestFit="1" customWidth="1"/>
    <col min="7682" max="7701" width="8.85546875" style="302"/>
    <col min="7702" max="7702" width="0" style="302" hidden="1" customWidth="1"/>
    <col min="7703" max="7935" width="8.85546875" style="302"/>
    <col min="7936" max="7936" width="27.42578125" style="302" bestFit="1" customWidth="1"/>
    <col min="7937" max="7937" width="23.5703125" style="302" bestFit="1" customWidth="1"/>
    <col min="7938" max="7957" width="8.85546875" style="302"/>
    <col min="7958" max="7958" width="0" style="302" hidden="1" customWidth="1"/>
    <col min="7959" max="8191" width="8.85546875" style="302"/>
    <col min="8192" max="8192" width="27.42578125" style="302" bestFit="1" customWidth="1"/>
    <col min="8193" max="8193" width="23.5703125" style="302" bestFit="1" customWidth="1"/>
    <col min="8194" max="8213" width="8.85546875" style="302"/>
    <col min="8214" max="8214" width="0" style="302" hidden="1" customWidth="1"/>
    <col min="8215" max="8447" width="8.85546875" style="302"/>
    <col min="8448" max="8448" width="27.42578125" style="302" bestFit="1" customWidth="1"/>
    <col min="8449" max="8449" width="23.5703125" style="302" bestFit="1" customWidth="1"/>
    <col min="8450" max="8469" width="8.85546875" style="302"/>
    <col min="8470" max="8470" width="0" style="302" hidden="1" customWidth="1"/>
    <col min="8471" max="8703" width="8.85546875" style="302"/>
    <col min="8704" max="8704" width="27.42578125" style="302" bestFit="1" customWidth="1"/>
    <col min="8705" max="8705" width="23.5703125" style="302" bestFit="1" customWidth="1"/>
    <col min="8706" max="8725" width="8.85546875" style="302"/>
    <col min="8726" max="8726" width="0" style="302" hidden="1" customWidth="1"/>
    <col min="8727" max="8959" width="8.85546875" style="302"/>
    <col min="8960" max="8960" width="27.42578125" style="302" bestFit="1" customWidth="1"/>
    <col min="8961" max="8961" width="23.5703125" style="302" bestFit="1" customWidth="1"/>
    <col min="8962" max="8981" width="8.85546875" style="302"/>
    <col min="8982" max="8982" width="0" style="302" hidden="1" customWidth="1"/>
    <col min="8983" max="9215" width="8.85546875" style="302"/>
    <col min="9216" max="9216" width="27.42578125" style="302" bestFit="1" customWidth="1"/>
    <col min="9217" max="9217" width="23.5703125" style="302" bestFit="1" customWidth="1"/>
    <col min="9218" max="9237" width="8.85546875" style="302"/>
    <col min="9238" max="9238" width="0" style="302" hidden="1" customWidth="1"/>
    <col min="9239" max="9471" width="8.85546875" style="302"/>
    <col min="9472" max="9472" width="27.42578125" style="302" bestFit="1" customWidth="1"/>
    <col min="9473" max="9473" width="23.5703125" style="302" bestFit="1" customWidth="1"/>
    <col min="9474" max="9493" width="8.85546875" style="302"/>
    <col min="9494" max="9494" width="0" style="302" hidden="1" customWidth="1"/>
    <col min="9495" max="9727" width="8.85546875" style="302"/>
    <col min="9728" max="9728" width="27.42578125" style="302" bestFit="1" customWidth="1"/>
    <col min="9729" max="9729" width="23.5703125" style="302" bestFit="1" customWidth="1"/>
    <col min="9730" max="9749" width="8.85546875" style="302"/>
    <col min="9750" max="9750" width="0" style="302" hidden="1" customWidth="1"/>
    <col min="9751" max="9983" width="8.85546875" style="302"/>
    <col min="9984" max="9984" width="27.42578125" style="302" bestFit="1" customWidth="1"/>
    <col min="9985" max="9985" width="23.5703125" style="302" bestFit="1" customWidth="1"/>
    <col min="9986" max="10005" width="8.85546875" style="302"/>
    <col min="10006" max="10006" width="0" style="302" hidden="1" customWidth="1"/>
    <col min="10007" max="10239" width="8.85546875" style="302"/>
    <col min="10240" max="10240" width="27.42578125" style="302" bestFit="1" customWidth="1"/>
    <col min="10241" max="10241" width="23.5703125" style="302" bestFit="1" customWidth="1"/>
    <col min="10242" max="10261" width="8.85546875" style="302"/>
    <col min="10262" max="10262" width="0" style="302" hidden="1" customWidth="1"/>
    <col min="10263" max="10495" width="8.85546875" style="302"/>
    <col min="10496" max="10496" width="27.42578125" style="302" bestFit="1" customWidth="1"/>
    <col min="10497" max="10497" width="23.5703125" style="302" bestFit="1" customWidth="1"/>
    <col min="10498" max="10517" width="8.85546875" style="302"/>
    <col min="10518" max="10518" width="0" style="302" hidden="1" customWidth="1"/>
    <col min="10519" max="10751" width="8.85546875" style="302"/>
    <col min="10752" max="10752" width="27.42578125" style="302" bestFit="1" customWidth="1"/>
    <col min="10753" max="10753" width="23.5703125" style="302" bestFit="1" customWidth="1"/>
    <col min="10754" max="10773" width="8.85546875" style="302"/>
    <col min="10774" max="10774" width="0" style="302" hidden="1" customWidth="1"/>
    <col min="10775" max="11007" width="8.85546875" style="302"/>
    <col min="11008" max="11008" width="27.42578125" style="302" bestFit="1" customWidth="1"/>
    <col min="11009" max="11009" width="23.5703125" style="302" bestFit="1" customWidth="1"/>
    <col min="11010" max="11029" width="8.85546875" style="302"/>
    <col min="11030" max="11030" width="0" style="302" hidden="1" customWidth="1"/>
    <col min="11031" max="11263" width="8.85546875" style="302"/>
    <col min="11264" max="11264" width="27.42578125" style="302" bestFit="1" customWidth="1"/>
    <col min="11265" max="11265" width="23.5703125" style="302" bestFit="1" customWidth="1"/>
    <col min="11266" max="11285" width="8.85546875" style="302"/>
    <col min="11286" max="11286" width="0" style="302" hidden="1" customWidth="1"/>
    <col min="11287" max="11519" width="8.85546875" style="302"/>
    <col min="11520" max="11520" width="27.42578125" style="302" bestFit="1" customWidth="1"/>
    <col min="11521" max="11521" width="23.5703125" style="302" bestFit="1" customWidth="1"/>
    <col min="11522" max="11541" width="8.85546875" style="302"/>
    <col min="11542" max="11542" width="0" style="302" hidden="1" customWidth="1"/>
    <col min="11543" max="11775" width="8.85546875" style="302"/>
    <col min="11776" max="11776" width="27.42578125" style="302" bestFit="1" customWidth="1"/>
    <col min="11777" max="11777" width="23.5703125" style="302" bestFit="1" customWidth="1"/>
    <col min="11778" max="11797" width="8.85546875" style="302"/>
    <col min="11798" max="11798" width="0" style="302" hidden="1" customWidth="1"/>
    <col min="11799" max="12031" width="8.85546875" style="302"/>
    <col min="12032" max="12032" width="27.42578125" style="302" bestFit="1" customWidth="1"/>
    <col min="12033" max="12033" width="23.5703125" style="302" bestFit="1" customWidth="1"/>
    <col min="12034" max="12053" width="8.85546875" style="302"/>
    <col min="12054" max="12054" width="0" style="302" hidden="1" customWidth="1"/>
    <col min="12055" max="12287" width="8.85546875" style="302"/>
    <col min="12288" max="12288" width="27.42578125" style="302" bestFit="1" customWidth="1"/>
    <col min="12289" max="12289" width="23.5703125" style="302" bestFit="1" customWidth="1"/>
    <col min="12290" max="12309" width="8.85546875" style="302"/>
    <col min="12310" max="12310" width="0" style="302" hidden="1" customWidth="1"/>
    <col min="12311" max="12543" width="8.85546875" style="302"/>
    <col min="12544" max="12544" width="27.42578125" style="302" bestFit="1" customWidth="1"/>
    <col min="12545" max="12545" width="23.5703125" style="302" bestFit="1" customWidth="1"/>
    <col min="12546" max="12565" width="8.85546875" style="302"/>
    <col min="12566" max="12566" width="0" style="302" hidden="1" customWidth="1"/>
    <col min="12567" max="12799" width="8.85546875" style="302"/>
    <col min="12800" max="12800" width="27.42578125" style="302" bestFit="1" customWidth="1"/>
    <col min="12801" max="12801" width="23.5703125" style="302" bestFit="1" customWidth="1"/>
    <col min="12802" max="12821" width="8.85546875" style="302"/>
    <col min="12822" max="12822" width="0" style="302" hidden="1" customWidth="1"/>
    <col min="12823" max="13055" width="8.85546875" style="302"/>
    <col min="13056" max="13056" width="27.42578125" style="302" bestFit="1" customWidth="1"/>
    <col min="13057" max="13057" width="23.5703125" style="302" bestFit="1" customWidth="1"/>
    <col min="13058" max="13077" width="8.85546875" style="302"/>
    <col min="13078" max="13078" width="0" style="302" hidden="1" customWidth="1"/>
    <col min="13079" max="13311" width="8.85546875" style="302"/>
    <col min="13312" max="13312" width="27.42578125" style="302" bestFit="1" customWidth="1"/>
    <col min="13313" max="13313" width="23.5703125" style="302" bestFit="1" customWidth="1"/>
    <col min="13314" max="13333" width="8.85546875" style="302"/>
    <col min="13334" max="13334" width="0" style="302" hidden="1" customWidth="1"/>
    <col min="13335" max="13567" width="8.85546875" style="302"/>
    <col min="13568" max="13568" width="27.42578125" style="302" bestFit="1" customWidth="1"/>
    <col min="13569" max="13569" width="23.5703125" style="302" bestFit="1" customWidth="1"/>
    <col min="13570" max="13589" width="8.85546875" style="302"/>
    <col min="13590" max="13590" width="0" style="302" hidden="1" customWidth="1"/>
    <col min="13591" max="13823" width="8.85546875" style="302"/>
    <col min="13824" max="13824" width="27.42578125" style="302" bestFit="1" customWidth="1"/>
    <col min="13825" max="13825" width="23.5703125" style="302" bestFit="1" customWidth="1"/>
    <col min="13826" max="13845" width="8.85546875" style="302"/>
    <col min="13846" max="13846" width="0" style="302" hidden="1" customWidth="1"/>
    <col min="13847" max="14079" width="8.85546875" style="302"/>
    <col min="14080" max="14080" width="27.42578125" style="302" bestFit="1" customWidth="1"/>
    <col min="14081" max="14081" width="23.5703125" style="302" bestFit="1" customWidth="1"/>
    <col min="14082" max="14101" width="8.85546875" style="302"/>
    <col min="14102" max="14102" width="0" style="302" hidden="1" customWidth="1"/>
    <col min="14103" max="14335" width="8.85546875" style="302"/>
    <col min="14336" max="14336" width="27.42578125" style="302" bestFit="1" customWidth="1"/>
    <col min="14337" max="14337" width="23.5703125" style="302" bestFit="1" customWidth="1"/>
    <col min="14338" max="14357" width="8.85546875" style="302"/>
    <col min="14358" max="14358" width="0" style="302" hidden="1" customWidth="1"/>
    <col min="14359" max="14591" width="8.85546875" style="302"/>
    <col min="14592" max="14592" width="27.42578125" style="302" bestFit="1" customWidth="1"/>
    <col min="14593" max="14593" width="23.5703125" style="302" bestFit="1" customWidth="1"/>
    <col min="14594" max="14613" width="8.85546875" style="302"/>
    <col min="14614" max="14614" width="0" style="302" hidden="1" customWidth="1"/>
    <col min="14615" max="14847" width="8.85546875" style="302"/>
    <col min="14848" max="14848" width="27.42578125" style="302" bestFit="1" customWidth="1"/>
    <col min="14849" max="14849" width="23.5703125" style="302" bestFit="1" customWidth="1"/>
    <col min="14850" max="14869" width="8.85546875" style="302"/>
    <col min="14870" max="14870" width="0" style="302" hidden="1" customWidth="1"/>
    <col min="14871" max="15103" width="8.85546875" style="302"/>
    <col min="15104" max="15104" width="27.42578125" style="302" bestFit="1" customWidth="1"/>
    <col min="15105" max="15105" width="23.5703125" style="302" bestFit="1" customWidth="1"/>
    <col min="15106" max="15125" width="8.85546875" style="302"/>
    <col min="15126" max="15126" width="0" style="302" hidden="1" customWidth="1"/>
    <col min="15127" max="15359" width="8.85546875" style="302"/>
    <col min="15360" max="15360" width="27.42578125" style="302" bestFit="1" customWidth="1"/>
    <col min="15361" max="15361" width="23.5703125" style="302" bestFit="1" customWidth="1"/>
    <col min="15362" max="15381" width="8.85546875" style="302"/>
    <col min="15382" max="15382" width="0" style="302" hidden="1" customWidth="1"/>
    <col min="15383" max="15615" width="8.85546875" style="302"/>
    <col min="15616" max="15616" width="27.42578125" style="302" bestFit="1" customWidth="1"/>
    <col min="15617" max="15617" width="23.5703125" style="302" bestFit="1" customWidth="1"/>
    <col min="15618" max="15637" width="8.85546875" style="302"/>
    <col min="15638" max="15638" width="0" style="302" hidden="1" customWidth="1"/>
    <col min="15639" max="15871" width="8.85546875" style="302"/>
    <col min="15872" max="15872" width="27.42578125" style="302" bestFit="1" customWidth="1"/>
    <col min="15873" max="15873" width="23.5703125" style="302" bestFit="1" customWidth="1"/>
    <col min="15874" max="15893" width="8.85546875" style="302"/>
    <col min="15894" max="15894" width="0" style="302" hidden="1" customWidth="1"/>
    <col min="15895" max="16127" width="8.85546875" style="302"/>
    <col min="16128" max="16128" width="27.42578125" style="302" bestFit="1" customWidth="1"/>
    <col min="16129" max="16129" width="23.5703125" style="302" bestFit="1" customWidth="1"/>
    <col min="16130" max="16149" width="8.85546875" style="302"/>
    <col min="16150" max="16150" width="0" style="302" hidden="1" customWidth="1"/>
    <col min="16151" max="16383" width="8.85546875" style="302"/>
    <col min="16384" max="16384" width="8.85546875" style="302" customWidth="1"/>
  </cols>
  <sheetData>
    <row r="1" spans="1:30" x14ac:dyDescent="0.25">
      <c r="B1" s="296" t="s">
        <v>322</v>
      </c>
      <c r="C1" s="313" t="s">
        <v>476</v>
      </c>
      <c r="D1" s="293" t="s">
        <v>28</v>
      </c>
      <c r="E1" s="169"/>
      <c r="F1" s="169"/>
      <c r="G1" s="293" t="s">
        <v>29</v>
      </c>
      <c r="H1" s="169"/>
      <c r="I1" s="169"/>
      <c r="J1" s="293" t="s">
        <v>30</v>
      </c>
      <c r="K1" s="169"/>
      <c r="L1" s="169"/>
      <c r="M1" s="293" t="s">
        <v>4</v>
      </c>
      <c r="N1" s="169"/>
      <c r="O1" s="169"/>
      <c r="P1" s="293" t="s">
        <v>3</v>
      </c>
      <c r="Q1" s="169"/>
      <c r="R1" s="169"/>
      <c r="S1" s="302">
        <v>2011</v>
      </c>
      <c r="V1" s="461">
        <v>2021</v>
      </c>
      <c r="AD1" s="461"/>
    </row>
    <row r="2" spans="1:30" x14ac:dyDescent="0.25">
      <c r="A2" s="295"/>
      <c r="C2" s="312"/>
      <c r="D2" s="169" t="s">
        <v>70</v>
      </c>
      <c r="E2" s="169" t="s">
        <v>71</v>
      </c>
      <c r="F2" s="169" t="s">
        <v>72</v>
      </c>
      <c r="G2" s="169" t="s">
        <v>70</v>
      </c>
      <c r="H2" s="169" t="s">
        <v>71</v>
      </c>
      <c r="I2" s="169" t="s">
        <v>72</v>
      </c>
      <c r="J2" s="169" t="s">
        <v>70</v>
      </c>
      <c r="K2" s="169" t="s">
        <v>71</v>
      </c>
      <c r="L2" s="169" t="s">
        <v>72</v>
      </c>
      <c r="M2" s="169" t="s">
        <v>70</v>
      </c>
      <c r="N2" s="169" t="s">
        <v>71</v>
      </c>
      <c r="O2" s="169" t="s">
        <v>72</v>
      </c>
      <c r="P2" s="169" t="s">
        <v>70</v>
      </c>
      <c r="Q2" s="169" t="s">
        <v>71</v>
      </c>
      <c r="R2" s="169" t="s">
        <v>72</v>
      </c>
      <c r="S2" s="169" t="s">
        <v>70</v>
      </c>
      <c r="T2" s="169" t="s">
        <v>71</v>
      </c>
      <c r="U2" s="169" t="s">
        <v>72</v>
      </c>
      <c r="V2" s="458" t="s">
        <v>70</v>
      </c>
      <c r="W2" s="458" t="s">
        <v>71</v>
      </c>
      <c r="X2" s="458" t="s">
        <v>72</v>
      </c>
    </row>
    <row r="3" spans="1:30" x14ac:dyDescent="0.25">
      <c r="A3" s="302" t="s">
        <v>1659</v>
      </c>
      <c r="B3" s="302" t="s">
        <v>31</v>
      </c>
      <c r="C3" s="314" t="s">
        <v>95</v>
      </c>
      <c r="D3" s="314">
        <v>818</v>
      </c>
      <c r="E3" s="314">
        <v>350</v>
      </c>
      <c r="F3" s="314">
        <v>468</v>
      </c>
      <c r="G3" s="314">
        <v>800</v>
      </c>
      <c r="H3" s="314">
        <v>305</v>
      </c>
      <c r="I3" s="312">
        <v>495</v>
      </c>
      <c r="J3" s="312">
        <v>533</v>
      </c>
      <c r="K3" s="312">
        <v>254</v>
      </c>
      <c r="L3" s="312">
        <v>279</v>
      </c>
      <c r="M3" s="312">
        <v>340</v>
      </c>
      <c r="N3" s="312">
        <v>165</v>
      </c>
      <c r="O3" s="312">
        <v>175</v>
      </c>
      <c r="P3" s="312">
        <v>856</v>
      </c>
      <c r="Q3" s="312">
        <v>398</v>
      </c>
      <c r="R3" s="302">
        <v>458</v>
      </c>
      <c r="S3" s="312">
        <v>854</v>
      </c>
      <c r="T3" s="312">
        <v>413</v>
      </c>
      <c r="U3" s="312">
        <v>441</v>
      </c>
      <c r="V3" s="302">
        <v>880</v>
      </c>
      <c r="W3" s="302">
        <v>442</v>
      </c>
      <c r="X3" s="302">
        <v>438</v>
      </c>
    </row>
    <row r="4" spans="1:30" x14ac:dyDescent="0.25">
      <c r="A4" s="302" t="s">
        <v>1660</v>
      </c>
      <c r="B4" s="302" t="s">
        <v>31</v>
      </c>
      <c r="C4" s="314">
        <v>0</v>
      </c>
      <c r="D4" s="314">
        <v>56</v>
      </c>
      <c r="E4" s="314">
        <v>31</v>
      </c>
      <c r="F4" s="314">
        <v>25</v>
      </c>
      <c r="G4" s="314">
        <v>45</v>
      </c>
      <c r="H4" s="314">
        <v>20</v>
      </c>
      <c r="I4" s="312">
        <v>25</v>
      </c>
      <c r="J4" s="312">
        <v>36</v>
      </c>
      <c r="K4" s="312">
        <v>18</v>
      </c>
      <c r="L4" s="312">
        <v>18</v>
      </c>
      <c r="M4" s="312">
        <v>32</v>
      </c>
      <c r="N4" s="312">
        <v>15</v>
      </c>
      <c r="O4" s="312">
        <v>17</v>
      </c>
      <c r="P4" s="312">
        <v>50</v>
      </c>
      <c r="Q4" s="312">
        <v>20</v>
      </c>
      <c r="R4" s="302">
        <v>30</v>
      </c>
      <c r="S4" s="312">
        <v>70</v>
      </c>
      <c r="T4" s="312">
        <v>26</v>
      </c>
      <c r="U4" s="312">
        <v>44</v>
      </c>
      <c r="V4" s="302">
        <v>44</v>
      </c>
      <c r="W4" s="303">
        <v>28</v>
      </c>
      <c r="X4" s="302">
        <v>16</v>
      </c>
    </row>
    <row r="5" spans="1:30" x14ac:dyDescent="0.25">
      <c r="A5" s="302" t="s">
        <v>1661</v>
      </c>
      <c r="B5" s="302" t="s">
        <v>31</v>
      </c>
      <c r="C5" s="314">
        <v>1</v>
      </c>
      <c r="D5" s="314">
        <v>27</v>
      </c>
      <c r="E5" s="314">
        <v>11</v>
      </c>
      <c r="F5" s="314">
        <v>16</v>
      </c>
      <c r="G5" s="314">
        <v>15</v>
      </c>
      <c r="H5" s="314">
        <v>5</v>
      </c>
      <c r="I5" s="312">
        <v>15</v>
      </c>
      <c r="J5" s="312">
        <v>21</v>
      </c>
      <c r="K5" s="312">
        <v>11</v>
      </c>
      <c r="L5" s="312">
        <v>10</v>
      </c>
      <c r="M5" s="312">
        <v>16</v>
      </c>
      <c r="N5" s="312">
        <v>9</v>
      </c>
      <c r="O5" s="312">
        <v>7</v>
      </c>
      <c r="P5" s="312">
        <v>63</v>
      </c>
      <c r="Q5" s="312">
        <v>33</v>
      </c>
      <c r="R5" s="302">
        <v>30</v>
      </c>
      <c r="S5" s="312">
        <v>52</v>
      </c>
      <c r="T5" s="312">
        <v>20</v>
      </c>
      <c r="U5" s="312">
        <v>32</v>
      </c>
      <c r="V5" s="302">
        <v>57</v>
      </c>
      <c r="W5" s="303">
        <v>27</v>
      </c>
      <c r="X5" s="302">
        <v>30</v>
      </c>
    </row>
    <row r="6" spans="1:30" x14ac:dyDescent="0.25">
      <c r="A6" s="302" t="s">
        <v>1662</v>
      </c>
      <c r="B6" s="302" t="s">
        <v>31</v>
      </c>
      <c r="C6" s="314">
        <v>2</v>
      </c>
      <c r="D6" s="314">
        <v>18</v>
      </c>
      <c r="E6" s="314">
        <v>8</v>
      </c>
      <c r="F6" s="314">
        <v>10</v>
      </c>
      <c r="G6" s="314">
        <v>15</v>
      </c>
      <c r="H6" s="314">
        <v>5</v>
      </c>
      <c r="I6" s="312">
        <v>10</v>
      </c>
      <c r="J6" s="312">
        <v>19</v>
      </c>
      <c r="K6" s="312">
        <v>7</v>
      </c>
      <c r="L6" s="312">
        <v>12</v>
      </c>
      <c r="M6" s="312">
        <v>20</v>
      </c>
      <c r="N6" s="312">
        <v>16</v>
      </c>
      <c r="O6" s="312">
        <v>4</v>
      </c>
      <c r="P6" s="312">
        <v>46</v>
      </c>
      <c r="Q6" s="312">
        <v>25</v>
      </c>
      <c r="R6" s="302">
        <v>21</v>
      </c>
      <c r="S6" s="312">
        <v>41</v>
      </c>
      <c r="T6" s="312">
        <v>14</v>
      </c>
      <c r="U6" s="312">
        <v>27</v>
      </c>
      <c r="V6" s="302">
        <v>34</v>
      </c>
      <c r="W6" s="303">
        <v>15</v>
      </c>
      <c r="X6" s="302">
        <v>19</v>
      </c>
    </row>
    <row r="7" spans="1:30" x14ac:dyDescent="0.25">
      <c r="A7" s="302" t="s">
        <v>1663</v>
      </c>
      <c r="B7" s="302" t="s">
        <v>31</v>
      </c>
      <c r="C7" s="314">
        <v>3</v>
      </c>
      <c r="D7" s="314">
        <v>20</v>
      </c>
      <c r="E7" s="314">
        <v>12</v>
      </c>
      <c r="F7" s="314">
        <v>8</v>
      </c>
      <c r="G7" s="314">
        <v>20</v>
      </c>
      <c r="H7" s="314">
        <v>10</v>
      </c>
      <c r="I7" s="312">
        <v>10</v>
      </c>
      <c r="J7" s="312">
        <v>18</v>
      </c>
      <c r="K7" s="312">
        <v>8</v>
      </c>
      <c r="L7" s="312">
        <v>10</v>
      </c>
      <c r="M7" s="312">
        <v>11</v>
      </c>
      <c r="N7" s="312">
        <v>5</v>
      </c>
      <c r="O7" s="312">
        <v>6</v>
      </c>
      <c r="P7" s="312">
        <v>40</v>
      </c>
      <c r="Q7" s="312">
        <v>18</v>
      </c>
      <c r="R7" s="302">
        <v>22</v>
      </c>
      <c r="S7" s="312">
        <v>34</v>
      </c>
      <c r="T7" s="312">
        <v>17</v>
      </c>
      <c r="U7" s="312">
        <v>17</v>
      </c>
      <c r="V7" s="302">
        <v>39</v>
      </c>
      <c r="W7" s="303">
        <v>13</v>
      </c>
      <c r="X7" s="302">
        <v>26</v>
      </c>
    </row>
    <row r="8" spans="1:30" x14ac:dyDescent="0.25">
      <c r="A8" s="302" t="s">
        <v>1664</v>
      </c>
      <c r="B8" s="302" t="s">
        <v>31</v>
      </c>
      <c r="C8" s="314">
        <v>4</v>
      </c>
      <c r="D8" s="314">
        <v>30</v>
      </c>
      <c r="E8" s="314">
        <v>12</v>
      </c>
      <c r="F8" s="314">
        <v>18</v>
      </c>
      <c r="G8" s="314">
        <v>20</v>
      </c>
      <c r="H8" s="314">
        <v>10</v>
      </c>
      <c r="I8" s="312">
        <v>5</v>
      </c>
      <c r="J8" s="312">
        <v>15</v>
      </c>
      <c r="K8" s="312">
        <v>3</v>
      </c>
      <c r="L8" s="312">
        <v>12</v>
      </c>
      <c r="M8" s="312">
        <v>16</v>
      </c>
      <c r="N8" s="312">
        <v>11</v>
      </c>
      <c r="O8" s="312">
        <v>5</v>
      </c>
      <c r="P8" s="312">
        <v>50</v>
      </c>
      <c r="Q8" s="312">
        <v>22</v>
      </c>
      <c r="R8" s="302">
        <v>28</v>
      </c>
      <c r="S8" s="312">
        <v>39</v>
      </c>
      <c r="T8" s="312">
        <v>15</v>
      </c>
      <c r="U8" s="312">
        <v>24</v>
      </c>
      <c r="V8" s="302">
        <v>40</v>
      </c>
      <c r="W8" s="303">
        <v>17</v>
      </c>
      <c r="X8" s="302">
        <v>23</v>
      </c>
    </row>
    <row r="9" spans="1:30" x14ac:dyDescent="0.25">
      <c r="A9" s="302" t="s">
        <v>1665</v>
      </c>
      <c r="B9" s="302" t="s">
        <v>31</v>
      </c>
      <c r="C9" s="314">
        <v>5</v>
      </c>
      <c r="D9" s="314">
        <v>23</v>
      </c>
      <c r="E9" s="314">
        <v>18</v>
      </c>
      <c r="F9" s="314">
        <v>5</v>
      </c>
      <c r="G9" s="314">
        <v>20</v>
      </c>
      <c r="H9" s="314">
        <v>10</v>
      </c>
      <c r="I9" s="312">
        <v>10</v>
      </c>
      <c r="J9" s="312">
        <v>15</v>
      </c>
      <c r="K9" s="312">
        <v>7</v>
      </c>
      <c r="L9" s="312">
        <v>8</v>
      </c>
      <c r="M9" s="312">
        <v>8</v>
      </c>
      <c r="N9" s="312">
        <v>4</v>
      </c>
      <c r="O9" s="312">
        <v>4</v>
      </c>
      <c r="P9" s="312">
        <v>40</v>
      </c>
      <c r="Q9" s="312">
        <v>27</v>
      </c>
      <c r="R9" s="302">
        <v>13</v>
      </c>
      <c r="S9" s="312">
        <v>32</v>
      </c>
      <c r="T9" s="312">
        <v>19</v>
      </c>
      <c r="U9" s="312">
        <v>13</v>
      </c>
      <c r="V9" s="302">
        <v>27</v>
      </c>
      <c r="W9" s="303">
        <v>14</v>
      </c>
      <c r="X9" s="302">
        <v>13</v>
      </c>
    </row>
    <row r="10" spans="1:30" x14ac:dyDescent="0.25">
      <c r="A10" s="302" t="s">
        <v>1666</v>
      </c>
      <c r="B10" s="302" t="s">
        <v>31</v>
      </c>
      <c r="C10" s="314">
        <v>6</v>
      </c>
      <c r="D10" s="314">
        <v>20</v>
      </c>
      <c r="E10" s="314">
        <v>10</v>
      </c>
      <c r="F10" s="314">
        <v>10</v>
      </c>
      <c r="G10" s="314">
        <v>15</v>
      </c>
      <c r="H10" s="314">
        <v>10</v>
      </c>
      <c r="I10" s="312">
        <v>5</v>
      </c>
      <c r="J10" s="312">
        <v>23</v>
      </c>
      <c r="K10" s="312">
        <v>10</v>
      </c>
      <c r="L10" s="312">
        <v>13</v>
      </c>
      <c r="M10" s="312">
        <v>15</v>
      </c>
      <c r="N10" s="312">
        <v>4</v>
      </c>
      <c r="O10" s="312">
        <v>11</v>
      </c>
      <c r="P10" s="312">
        <v>43</v>
      </c>
      <c r="Q10" s="312">
        <v>20</v>
      </c>
      <c r="R10" s="302">
        <v>23</v>
      </c>
      <c r="S10" s="312">
        <v>47</v>
      </c>
      <c r="T10" s="312">
        <v>24</v>
      </c>
      <c r="U10" s="312">
        <v>23</v>
      </c>
      <c r="V10" s="302">
        <v>28</v>
      </c>
      <c r="W10" s="303">
        <v>12</v>
      </c>
      <c r="X10" s="302">
        <v>16</v>
      </c>
    </row>
    <row r="11" spans="1:30" x14ac:dyDescent="0.25">
      <c r="A11" s="302" t="s">
        <v>1667</v>
      </c>
      <c r="B11" s="302" t="s">
        <v>31</v>
      </c>
      <c r="C11" s="314">
        <v>7</v>
      </c>
      <c r="D11" s="314">
        <v>23</v>
      </c>
      <c r="E11" s="314">
        <v>9</v>
      </c>
      <c r="F11" s="314">
        <v>14</v>
      </c>
      <c r="G11" s="314">
        <v>20</v>
      </c>
      <c r="H11" s="314">
        <v>10</v>
      </c>
      <c r="I11" s="312">
        <v>10</v>
      </c>
      <c r="J11" s="312">
        <v>22</v>
      </c>
      <c r="K11" s="312">
        <v>9</v>
      </c>
      <c r="L11" s="312">
        <v>13</v>
      </c>
      <c r="M11" s="312">
        <v>18</v>
      </c>
      <c r="N11" s="312">
        <v>5</v>
      </c>
      <c r="O11" s="312">
        <v>13</v>
      </c>
      <c r="P11" s="312">
        <v>29</v>
      </c>
      <c r="Q11" s="312">
        <v>16</v>
      </c>
      <c r="R11" s="302">
        <v>13</v>
      </c>
      <c r="S11" s="312">
        <v>38</v>
      </c>
      <c r="T11" s="312">
        <v>16</v>
      </c>
      <c r="U11" s="312">
        <v>22</v>
      </c>
      <c r="V11" s="302">
        <v>40</v>
      </c>
      <c r="W11" s="303">
        <v>20</v>
      </c>
      <c r="X11" s="302">
        <v>20</v>
      </c>
    </row>
    <row r="12" spans="1:30" x14ac:dyDescent="0.25">
      <c r="A12" s="302" t="s">
        <v>1668</v>
      </c>
      <c r="B12" s="302" t="s">
        <v>31</v>
      </c>
      <c r="C12" s="314">
        <v>8</v>
      </c>
      <c r="D12" s="314">
        <v>21</v>
      </c>
      <c r="E12" s="314">
        <v>17</v>
      </c>
      <c r="F12" s="314">
        <v>4</v>
      </c>
      <c r="G12" s="314">
        <v>20</v>
      </c>
      <c r="H12" s="314">
        <v>5</v>
      </c>
      <c r="I12" s="312">
        <v>10</v>
      </c>
      <c r="J12" s="312">
        <v>13</v>
      </c>
      <c r="K12" s="312">
        <v>5</v>
      </c>
      <c r="L12" s="312">
        <v>8</v>
      </c>
      <c r="M12" s="312">
        <v>10</v>
      </c>
      <c r="N12" s="312">
        <v>5</v>
      </c>
      <c r="O12" s="312">
        <v>5</v>
      </c>
      <c r="P12" s="312">
        <v>38</v>
      </c>
      <c r="Q12" s="312">
        <v>18</v>
      </c>
      <c r="R12" s="302">
        <v>20</v>
      </c>
      <c r="S12" s="312">
        <v>40</v>
      </c>
      <c r="T12" s="312">
        <v>25</v>
      </c>
      <c r="U12" s="312">
        <v>15</v>
      </c>
      <c r="V12" s="302">
        <v>31</v>
      </c>
      <c r="W12" s="303">
        <v>19</v>
      </c>
      <c r="X12" s="302">
        <v>12</v>
      </c>
    </row>
    <row r="13" spans="1:30" x14ac:dyDescent="0.25">
      <c r="A13" s="302" t="s">
        <v>1669</v>
      </c>
      <c r="B13" s="302" t="s">
        <v>31</v>
      </c>
      <c r="C13" s="314">
        <v>9</v>
      </c>
      <c r="D13" s="314">
        <v>22</v>
      </c>
      <c r="E13" s="314">
        <v>8</v>
      </c>
      <c r="F13" s="314">
        <v>14</v>
      </c>
      <c r="G13" s="314">
        <v>15</v>
      </c>
      <c r="H13" s="314">
        <v>5</v>
      </c>
      <c r="I13" s="312">
        <v>10</v>
      </c>
      <c r="J13" s="312">
        <v>27</v>
      </c>
      <c r="K13" s="312">
        <v>15</v>
      </c>
      <c r="L13" s="312">
        <v>12</v>
      </c>
      <c r="M13" s="312">
        <v>20</v>
      </c>
      <c r="N13" s="312">
        <v>12</v>
      </c>
      <c r="O13" s="312">
        <v>8</v>
      </c>
      <c r="P13" s="312">
        <v>44</v>
      </c>
      <c r="Q13" s="312">
        <v>19</v>
      </c>
      <c r="R13" s="302">
        <v>25</v>
      </c>
      <c r="S13" s="312">
        <v>25</v>
      </c>
      <c r="T13" s="312">
        <v>13</v>
      </c>
      <c r="U13" s="312">
        <v>12</v>
      </c>
      <c r="V13" s="302">
        <v>39</v>
      </c>
      <c r="W13" s="303">
        <v>23</v>
      </c>
      <c r="X13" s="302">
        <v>16</v>
      </c>
    </row>
    <row r="14" spans="1:30" x14ac:dyDescent="0.25">
      <c r="A14" s="302" t="s">
        <v>1670</v>
      </c>
      <c r="B14" s="302" t="s">
        <v>31</v>
      </c>
      <c r="C14" s="314">
        <v>10</v>
      </c>
      <c r="D14" s="314">
        <v>25</v>
      </c>
      <c r="E14" s="314">
        <v>13</v>
      </c>
      <c r="F14" s="314">
        <v>12</v>
      </c>
      <c r="G14" s="314">
        <v>20</v>
      </c>
      <c r="H14" s="314">
        <v>10</v>
      </c>
      <c r="I14" s="312">
        <v>10</v>
      </c>
      <c r="J14" s="312">
        <v>15</v>
      </c>
      <c r="K14" s="312">
        <v>6</v>
      </c>
      <c r="L14" s="312">
        <v>9</v>
      </c>
      <c r="M14" s="312">
        <v>14</v>
      </c>
      <c r="N14" s="312">
        <v>7</v>
      </c>
      <c r="O14" s="312">
        <v>7</v>
      </c>
      <c r="P14" s="312">
        <v>39</v>
      </c>
      <c r="Q14" s="312">
        <v>20</v>
      </c>
      <c r="R14" s="302">
        <v>19</v>
      </c>
      <c r="S14" s="312">
        <v>39</v>
      </c>
      <c r="T14" s="312">
        <v>23</v>
      </c>
      <c r="U14" s="312">
        <v>16</v>
      </c>
      <c r="V14" s="302">
        <v>50</v>
      </c>
      <c r="W14" s="303">
        <v>29</v>
      </c>
      <c r="X14" s="302">
        <v>21</v>
      </c>
    </row>
    <row r="15" spans="1:30" x14ac:dyDescent="0.25">
      <c r="A15" s="302" t="s">
        <v>1671</v>
      </c>
      <c r="B15" s="302" t="s">
        <v>31</v>
      </c>
      <c r="C15" s="314">
        <v>11</v>
      </c>
      <c r="D15" s="314">
        <v>23</v>
      </c>
      <c r="E15" s="314">
        <v>10</v>
      </c>
      <c r="F15" s="314">
        <v>13</v>
      </c>
      <c r="G15" s="314">
        <v>20</v>
      </c>
      <c r="H15" s="314">
        <v>5</v>
      </c>
      <c r="I15" s="312">
        <v>15</v>
      </c>
      <c r="J15" s="312">
        <v>25</v>
      </c>
      <c r="K15" s="312">
        <v>13</v>
      </c>
      <c r="L15" s="312">
        <v>12</v>
      </c>
      <c r="M15" s="312">
        <v>18</v>
      </c>
      <c r="N15" s="312">
        <v>8</v>
      </c>
      <c r="O15" s="312">
        <v>10</v>
      </c>
      <c r="P15" s="312">
        <v>26</v>
      </c>
      <c r="Q15" s="312">
        <v>6</v>
      </c>
      <c r="R15" s="302">
        <v>20</v>
      </c>
      <c r="S15" s="312">
        <v>28</v>
      </c>
      <c r="T15" s="312">
        <v>16</v>
      </c>
      <c r="U15" s="312">
        <v>12</v>
      </c>
      <c r="V15" s="302">
        <v>42</v>
      </c>
      <c r="W15" s="303">
        <v>19</v>
      </c>
      <c r="X15" s="302">
        <v>23</v>
      </c>
    </row>
    <row r="16" spans="1:30" x14ac:dyDescent="0.25">
      <c r="A16" s="302" t="s">
        <v>1672</v>
      </c>
      <c r="B16" s="302" t="s">
        <v>31</v>
      </c>
      <c r="C16" s="314">
        <v>12</v>
      </c>
      <c r="D16" s="314">
        <v>32</v>
      </c>
      <c r="E16" s="314">
        <v>17</v>
      </c>
      <c r="F16" s="314">
        <v>15</v>
      </c>
      <c r="G16" s="314">
        <v>20</v>
      </c>
      <c r="H16" s="314">
        <v>10</v>
      </c>
      <c r="I16" s="312">
        <v>10</v>
      </c>
      <c r="J16" s="312">
        <v>20</v>
      </c>
      <c r="K16" s="312">
        <v>8</v>
      </c>
      <c r="L16" s="312">
        <v>12</v>
      </c>
      <c r="M16" s="312">
        <v>9</v>
      </c>
      <c r="N16" s="312">
        <v>4</v>
      </c>
      <c r="O16" s="312">
        <v>5</v>
      </c>
      <c r="P16" s="312">
        <v>31</v>
      </c>
      <c r="Q16" s="312">
        <v>22</v>
      </c>
      <c r="R16" s="302">
        <v>9</v>
      </c>
      <c r="S16" s="312">
        <v>35</v>
      </c>
      <c r="T16" s="312">
        <v>23</v>
      </c>
      <c r="U16" s="312">
        <v>12</v>
      </c>
      <c r="V16" s="302">
        <v>34</v>
      </c>
      <c r="W16" s="303">
        <v>15</v>
      </c>
      <c r="X16" s="302">
        <v>19</v>
      </c>
    </row>
    <row r="17" spans="1:28" x14ac:dyDescent="0.25">
      <c r="A17" s="302" t="s">
        <v>1673</v>
      </c>
      <c r="B17" s="302" t="s">
        <v>31</v>
      </c>
      <c r="C17" s="314">
        <v>13</v>
      </c>
      <c r="D17" s="314">
        <v>38</v>
      </c>
      <c r="E17" s="314">
        <v>15</v>
      </c>
      <c r="F17" s="314">
        <v>23</v>
      </c>
      <c r="G17" s="314">
        <v>15</v>
      </c>
      <c r="H17" s="314">
        <v>10</v>
      </c>
      <c r="I17" s="312">
        <v>5</v>
      </c>
      <c r="J17" s="312">
        <v>15</v>
      </c>
      <c r="K17" s="312">
        <v>11</v>
      </c>
      <c r="L17" s="312">
        <v>4</v>
      </c>
      <c r="M17" s="312">
        <v>14</v>
      </c>
      <c r="N17" s="312">
        <v>6</v>
      </c>
      <c r="O17" s="312">
        <v>8</v>
      </c>
      <c r="P17" s="312">
        <v>45</v>
      </c>
      <c r="Q17" s="312">
        <v>15</v>
      </c>
      <c r="R17" s="302">
        <v>30</v>
      </c>
      <c r="S17" s="312">
        <v>41</v>
      </c>
      <c r="T17" s="312">
        <v>21</v>
      </c>
      <c r="U17" s="312">
        <v>20</v>
      </c>
      <c r="V17" s="302">
        <v>22</v>
      </c>
      <c r="W17" s="303">
        <v>14</v>
      </c>
      <c r="X17" s="302">
        <v>8</v>
      </c>
    </row>
    <row r="18" spans="1:28" x14ac:dyDescent="0.25">
      <c r="A18" s="302" t="s">
        <v>1674</v>
      </c>
      <c r="B18" s="302" t="s">
        <v>31</v>
      </c>
      <c r="C18" s="314">
        <v>14</v>
      </c>
      <c r="D18" s="314">
        <v>39</v>
      </c>
      <c r="E18" s="314">
        <v>17</v>
      </c>
      <c r="F18" s="314">
        <v>22</v>
      </c>
      <c r="G18" s="314">
        <v>20</v>
      </c>
      <c r="H18" s="314">
        <v>15</v>
      </c>
      <c r="I18" s="312">
        <v>10</v>
      </c>
      <c r="J18" s="312">
        <v>22</v>
      </c>
      <c r="K18" s="312">
        <v>11</v>
      </c>
      <c r="L18" s="312">
        <v>11</v>
      </c>
      <c r="M18" s="312">
        <v>12</v>
      </c>
      <c r="N18" s="312">
        <v>1</v>
      </c>
      <c r="O18" s="312">
        <v>11</v>
      </c>
      <c r="P18" s="312">
        <v>20</v>
      </c>
      <c r="Q18" s="312">
        <v>11</v>
      </c>
      <c r="R18" s="302">
        <v>9</v>
      </c>
      <c r="S18" s="312">
        <v>26</v>
      </c>
      <c r="T18" s="312">
        <v>12</v>
      </c>
      <c r="U18" s="312">
        <v>14</v>
      </c>
      <c r="V18" s="302">
        <v>26</v>
      </c>
      <c r="W18" s="303">
        <v>14</v>
      </c>
      <c r="X18" s="302">
        <v>12</v>
      </c>
    </row>
    <row r="19" spans="1:28" x14ac:dyDescent="0.25">
      <c r="A19" s="302" t="s">
        <v>1675</v>
      </c>
      <c r="B19" s="302" t="s">
        <v>31</v>
      </c>
      <c r="C19" s="314">
        <v>15</v>
      </c>
      <c r="D19" s="314">
        <v>31</v>
      </c>
      <c r="E19" s="314">
        <v>12</v>
      </c>
      <c r="F19" s="314">
        <v>19</v>
      </c>
      <c r="G19" s="314">
        <v>35</v>
      </c>
      <c r="H19" s="314">
        <v>15</v>
      </c>
      <c r="I19" s="312">
        <v>20</v>
      </c>
      <c r="J19" s="312">
        <v>23</v>
      </c>
      <c r="K19" s="312">
        <v>10</v>
      </c>
      <c r="L19" s="312">
        <v>13</v>
      </c>
      <c r="M19" s="312">
        <v>10</v>
      </c>
      <c r="N19" s="312">
        <v>3</v>
      </c>
      <c r="O19" s="312">
        <v>7</v>
      </c>
      <c r="P19" s="312">
        <v>27</v>
      </c>
      <c r="Q19" s="312">
        <v>14</v>
      </c>
      <c r="R19" s="302">
        <v>13</v>
      </c>
      <c r="S19" s="312">
        <v>33</v>
      </c>
      <c r="T19" s="312">
        <v>18</v>
      </c>
      <c r="U19" s="312">
        <v>15</v>
      </c>
      <c r="V19" s="302">
        <v>32</v>
      </c>
      <c r="W19" s="303">
        <v>21</v>
      </c>
      <c r="X19" s="302">
        <v>11</v>
      </c>
    </row>
    <row r="20" spans="1:28" x14ac:dyDescent="0.25">
      <c r="A20" s="302" t="s">
        <v>1676</v>
      </c>
      <c r="B20" s="302" t="s">
        <v>31</v>
      </c>
      <c r="C20" s="314">
        <v>16</v>
      </c>
      <c r="D20" s="314">
        <v>37</v>
      </c>
      <c r="E20" s="314">
        <v>17</v>
      </c>
      <c r="F20" s="314">
        <v>20</v>
      </c>
      <c r="G20" s="314">
        <v>50</v>
      </c>
      <c r="H20" s="314">
        <v>25</v>
      </c>
      <c r="I20" s="312">
        <v>25</v>
      </c>
      <c r="J20" s="312">
        <v>22</v>
      </c>
      <c r="K20" s="312">
        <v>15</v>
      </c>
      <c r="L20" s="312">
        <v>7</v>
      </c>
      <c r="M20" s="312">
        <v>17</v>
      </c>
      <c r="N20" s="312">
        <v>7</v>
      </c>
      <c r="O20" s="312">
        <v>10</v>
      </c>
      <c r="P20" s="312">
        <v>22</v>
      </c>
      <c r="Q20" s="312">
        <v>11</v>
      </c>
      <c r="R20" s="302">
        <v>11</v>
      </c>
      <c r="S20" s="312">
        <v>31</v>
      </c>
      <c r="T20" s="312">
        <v>12</v>
      </c>
      <c r="U20" s="312">
        <v>19</v>
      </c>
      <c r="V20" s="302">
        <v>35</v>
      </c>
      <c r="W20" s="303">
        <v>15</v>
      </c>
      <c r="X20" s="302">
        <v>20</v>
      </c>
    </row>
    <row r="21" spans="1:28" x14ac:dyDescent="0.25">
      <c r="A21" s="302" t="s">
        <v>1677</v>
      </c>
      <c r="B21" s="302" t="s">
        <v>31</v>
      </c>
      <c r="C21" s="314">
        <v>17</v>
      </c>
      <c r="D21" s="314">
        <v>40</v>
      </c>
      <c r="E21" s="314">
        <v>18</v>
      </c>
      <c r="F21" s="314">
        <v>22</v>
      </c>
      <c r="G21" s="314">
        <v>35</v>
      </c>
      <c r="H21" s="314">
        <v>20</v>
      </c>
      <c r="I21" s="312">
        <v>15</v>
      </c>
      <c r="J21" s="312">
        <v>32</v>
      </c>
      <c r="K21" s="312">
        <v>22</v>
      </c>
      <c r="L21" s="312">
        <v>10</v>
      </c>
      <c r="M21" s="312">
        <v>16</v>
      </c>
      <c r="N21" s="312">
        <v>8</v>
      </c>
      <c r="O21" s="312">
        <v>8</v>
      </c>
      <c r="P21" s="312">
        <v>43</v>
      </c>
      <c r="Q21" s="312">
        <v>11</v>
      </c>
      <c r="R21" s="302">
        <v>32</v>
      </c>
      <c r="S21" s="312">
        <v>41</v>
      </c>
      <c r="T21" s="312">
        <v>27</v>
      </c>
      <c r="U21" s="312">
        <v>14</v>
      </c>
      <c r="V21" s="302">
        <v>37</v>
      </c>
      <c r="W21" s="303">
        <v>14</v>
      </c>
      <c r="X21" s="302">
        <v>23</v>
      </c>
    </row>
    <row r="22" spans="1:28" x14ac:dyDescent="0.25">
      <c r="A22" s="302" t="s">
        <v>1678</v>
      </c>
      <c r="B22" s="302" t="s">
        <v>31</v>
      </c>
      <c r="C22" s="314">
        <v>18</v>
      </c>
      <c r="D22" s="314">
        <v>84</v>
      </c>
      <c r="E22" s="314">
        <v>26</v>
      </c>
      <c r="F22" s="314">
        <v>58</v>
      </c>
      <c r="G22" s="314">
        <v>100</v>
      </c>
      <c r="H22" s="314">
        <v>30</v>
      </c>
      <c r="I22" s="312">
        <v>70</v>
      </c>
      <c r="J22" s="312">
        <v>40</v>
      </c>
      <c r="K22" s="312">
        <v>15</v>
      </c>
      <c r="L22" s="312">
        <v>25</v>
      </c>
      <c r="M22" s="312">
        <v>16</v>
      </c>
      <c r="N22" s="312">
        <v>9</v>
      </c>
      <c r="O22" s="312">
        <v>7</v>
      </c>
      <c r="P22" s="312">
        <v>26</v>
      </c>
      <c r="Q22" s="312">
        <v>10</v>
      </c>
      <c r="R22" s="302">
        <v>16</v>
      </c>
      <c r="S22" s="312">
        <v>51</v>
      </c>
      <c r="T22" s="312">
        <v>22</v>
      </c>
      <c r="U22" s="312">
        <v>29</v>
      </c>
      <c r="V22" s="302">
        <v>60</v>
      </c>
      <c r="W22" s="303">
        <v>31</v>
      </c>
      <c r="X22" s="302">
        <v>29</v>
      </c>
    </row>
    <row r="23" spans="1:28" x14ac:dyDescent="0.25">
      <c r="A23" s="302" t="s">
        <v>1679</v>
      </c>
      <c r="B23" s="302" t="s">
        <v>31</v>
      </c>
      <c r="C23" s="314">
        <v>19</v>
      </c>
      <c r="D23" s="314">
        <v>114</v>
      </c>
      <c r="E23" s="314">
        <v>33</v>
      </c>
      <c r="F23" s="314">
        <v>81</v>
      </c>
      <c r="G23" s="314">
        <v>185</v>
      </c>
      <c r="H23" s="314">
        <v>40</v>
      </c>
      <c r="I23" s="312">
        <v>145</v>
      </c>
      <c r="J23" s="312">
        <v>51</v>
      </c>
      <c r="K23" s="312">
        <v>27</v>
      </c>
      <c r="L23" s="312">
        <v>24</v>
      </c>
      <c r="M23" s="312">
        <v>20</v>
      </c>
      <c r="N23" s="312">
        <v>12</v>
      </c>
      <c r="O23" s="312">
        <v>8</v>
      </c>
      <c r="P23" s="312">
        <v>57</v>
      </c>
      <c r="Q23" s="312">
        <v>27</v>
      </c>
      <c r="R23" s="302">
        <v>30</v>
      </c>
      <c r="S23" s="312">
        <v>41</v>
      </c>
      <c r="T23" s="312">
        <v>21</v>
      </c>
      <c r="U23" s="312">
        <v>20</v>
      </c>
      <c r="V23" s="302">
        <v>50</v>
      </c>
      <c r="W23" s="303">
        <v>23</v>
      </c>
      <c r="X23" s="302">
        <v>27</v>
      </c>
    </row>
    <row r="24" spans="1:28" x14ac:dyDescent="0.25">
      <c r="A24" s="302" t="s">
        <v>1680</v>
      </c>
      <c r="B24" s="302" t="s">
        <v>31</v>
      </c>
      <c r="C24" s="314">
        <v>20</v>
      </c>
      <c r="D24" s="314">
        <v>95</v>
      </c>
      <c r="E24" s="314">
        <v>36</v>
      </c>
      <c r="F24" s="314">
        <v>59</v>
      </c>
      <c r="G24" s="314">
        <v>95</v>
      </c>
      <c r="H24" s="314">
        <v>35</v>
      </c>
      <c r="I24" s="312">
        <v>60</v>
      </c>
      <c r="J24" s="312">
        <v>59</v>
      </c>
      <c r="K24" s="312">
        <v>23</v>
      </c>
      <c r="L24" s="312">
        <v>36</v>
      </c>
      <c r="M24" s="312">
        <v>28</v>
      </c>
      <c r="N24" s="312">
        <v>14</v>
      </c>
      <c r="O24" s="312">
        <v>14</v>
      </c>
      <c r="P24" s="312">
        <v>77</v>
      </c>
      <c r="Q24" s="312">
        <v>33</v>
      </c>
      <c r="R24" s="302">
        <v>44</v>
      </c>
      <c r="S24" s="312">
        <v>70</v>
      </c>
      <c r="T24" s="312">
        <v>29</v>
      </c>
      <c r="U24" s="312">
        <v>41</v>
      </c>
      <c r="V24" s="302">
        <v>113</v>
      </c>
      <c r="W24" s="303">
        <v>59</v>
      </c>
      <c r="X24" s="302">
        <v>54</v>
      </c>
      <c r="Z24" s="414"/>
      <c r="AA24" s="461"/>
      <c r="AB24" s="461"/>
    </row>
    <row r="25" spans="1:28" x14ac:dyDescent="0.25">
      <c r="A25" s="302" t="s">
        <v>1681</v>
      </c>
      <c r="B25" s="302" t="s">
        <v>32</v>
      </c>
      <c r="C25" s="314" t="s">
        <v>95</v>
      </c>
      <c r="D25" s="314">
        <v>57243</v>
      </c>
      <c r="E25" s="314">
        <v>29303</v>
      </c>
      <c r="F25" s="314">
        <v>27940</v>
      </c>
      <c r="G25" s="314">
        <v>49625</v>
      </c>
      <c r="H25" s="314">
        <v>25485</v>
      </c>
      <c r="I25" s="312">
        <v>24140</v>
      </c>
      <c r="J25" s="312">
        <v>43182</v>
      </c>
      <c r="K25" s="312">
        <v>21821</v>
      </c>
      <c r="L25" s="312">
        <v>21361</v>
      </c>
      <c r="M25" s="312">
        <v>39052</v>
      </c>
      <c r="N25" s="312">
        <v>19977</v>
      </c>
      <c r="O25" s="312">
        <v>19075</v>
      </c>
      <c r="P25" s="312">
        <v>49020</v>
      </c>
      <c r="Q25" s="312">
        <v>24816</v>
      </c>
      <c r="R25" s="302">
        <v>24204</v>
      </c>
      <c r="S25" s="312">
        <v>60851</v>
      </c>
      <c r="T25" s="312">
        <v>31205</v>
      </c>
      <c r="U25" s="312">
        <v>29646</v>
      </c>
      <c r="V25" s="302">
        <v>71333</v>
      </c>
      <c r="W25" s="302">
        <v>36643</v>
      </c>
      <c r="X25" s="302">
        <v>34690</v>
      </c>
      <c r="Z25" s="414"/>
      <c r="AA25" s="461"/>
      <c r="AB25" s="461"/>
    </row>
    <row r="26" spans="1:28" x14ac:dyDescent="0.25">
      <c r="A26" s="302" t="s">
        <v>1682</v>
      </c>
      <c r="B26" s="302" t="s">
        <v>32</v>
      </c>
      <c r="C26" s="314">
        <v>0</v>
      </c>
      <c r="D26" s="314">
        <v>2474</v>
      </c>
      <c r="E26" s="314">
        <v>1271</v>
      </c>
      <c r="F26" s="314">
        <v>1203</v>
      </c>
      <c r="G26" s="314">
        <v>2225</v>
      </c>
      <c r="H26" s="314">
        <v>1170</v>
      </c>
      <c r="I26" s="312">
        <v>1055</v>
      </c>
      <c r="J26" s="312">
        <v>1949</v>
      </c>
      <c r="K26" s="312">
        <v>1006</v>
      </c>
      <c r="L26" s="312">
        <v>943</v>
      </c>
      <c r="M26" s="312">
        <v>2364</v>
      </c>
      <c r="N26" s="312">
        <v>1216</v>
      </c>
      <c r="O26" s="312">
        <v>1148</v>
      </c>
      <c r="P26" s="312">
        <v>2202</v>
      </c>
      <c r="Q26" s="312">
        <v>1130</v>
      </c>
      <c r="R26" s="302">
        <v>1072</v>
      </c>
      <c r="S26" s="312">
        <v>3735</v>
      </c>
      <c r="T26" s="312">
        <v>1914</v>
      </c>
      <c r="U26" s="312">
        <v>1821</v>
      </c>
      <c r="V26" s="302">
        <v>3156</v>
      </c>
      <c r="W26" s="302">
        <v>1622</v>
      </c>
      <c r="X26" s="302">
        <v>1534</v>
      </c>
      <c r="Z26" s="414"/>
      <c r="AA26" s="461"/>
      <c r="AB26" s="461"/>
    </row>
    <row r="27" spans="1:28" x14ac:dyDescent="0.25">
      <c r="A27" s="302" t="s">
        <v>1683</v>
      </c>
      <c r="B27" s="302" t="s">
        <v>32</v>
      </c>
      <c r="C27" s="314">
        <v>1</v>
      </c>
      <c r="D27" s="314">
        <v>2374</v>
      </c>
      <c r="E27" s="314">
        <v>1224</v>
      </c>
      <c r="F27" s="314">
        <v>1150</v>
      </c>
      <c r="G27" s="314">
        <v>2150</v>
      </c>
      <c r="H27" s="314">
        <v>1090</v>
      </c>
      <c r="I27" s="312">
        <v>1060</v>
      </c>
      <c r="J27" s="312">
        <v>1959</v>
      </c>
      <c r="K27" s="312">
        <v>975</v>
      </c>
      <c r="L27" s="312">
        <v>984</v>
      </c>
      <c r="M27" s="312">
        <v>2223</v>
      </c>
      <c r="N27" s="312">
        <v>1132</v>
      </c>
      <c r="O27" s="312">
        <v>1091</v>
      </c>
      <c r="P27" s="312">
        <v>2395</v>
      </c>
      <c r="Q27" s="312">
        <v>1172</v>
      </c>
      <c r="R27" s="302">
        <v>1223</v>
      </c>
      <c r="S27" s="312">
        <v>3726</v>
      </c>
      <c r="T27" s="312">
        <v>1932</v>
      </c>
      <c r="U27" s="312">
        <v>1794</v>
      </c>
      <c r="V27" s="302">
        <v>3427</v>
      </c>
      <c r="W27" s="302">
        <v>1669</v>
      </c>
      <c r="X27" s="302">
        <v>1758</v>
      </c>
      <c r="Z27" s="414"/>
      <c r="AA27" s="461"/>
      <c r="AB27" s="461"/>
    </row>
    <row r="28" spans="1:28" x14ac:dyDescent="0.25">
      <c r="A28" s="302" t="s">
        <v>1684</v>
      </c>
      <c r="B28" s="302" t="s">
        <v>32</v>
      </c>
      <c r="C28" s="314">
        <v>2</v>
      </c>
      <c r="D28" s="314">
        <v>2395</v>
      </c>
      <c r="E28" s="314">
        <v>1248</v>
      </c>
      <c r="F28" s="314">
        <v>1147</v>
      </c>
      <c r="G28" s="314">
        <v>2235</v>
      </c>
      <c r="H28" s="314">
        <v>1145</v>
      </c>
      <c r="I28" s="312">
        <v>1090</v>
      </c>
      <c r="J28" s="312">
        <v>1759</v>
      </c>
      <c r="K28" s="312">
        <v>892</v>
      </c>
      <c r="L28" s="312">
        <v>867</v>
      </c>
      <c r="M28" s="312">
        <v>2189</v>
      </c>
      <c r="N28" s="312">
        <v>1096</v>
      </c>
      <c r="O28" s="312">
        <v>1093</v>
      </c>
      <c r="P28" s="312">
        <v>2550</v>
      </c>
      <c r="Q28" s="312">
        <v>1273</v>
      </c>
      <c r="R28" s="302">
        <v>1277</v>
      </c>
      <c r="S28" s="312">
        <v>3783</v>
      </c>
      <c r="T28" s="312">
        <v>1861</v>
      </c>
      <c r="U28" s="312">
        <v>1922</v>
      </c>
      <c r="V28" s="302">
        <v>3387</v>
      </c>
      <c r="W28" s="302">
        <v>1754</v>
      </c>
      <c r="X28" s="302">
        <v>1633</v>
      </c>
      <c r="Z28" s="414"/>
      <c r="AA28" s="461"/>
      <c r="AB28" s="461"/>
    </row>
    <row r="29" spans="1:28" x14ac:dyDescent="0.25">
      <c r="A29" s="302" t="s">
        <v>1685</v>
      </c>
      <c r="B29" s="302" t="s">
        <v>32</v>
      </c>
      <c r="C29" s="314">
        <v>3</v>
      </c>
      <c r="D29" s="314">
        <v>2364</v>
      </c>
      <c r="E29" s="314">
        <v>1231</v>
      </c>
      <c r="F29" s="314">
        <v>1133</v>
      </c>
      <c r="G29" s="314">
        <v>2290</v>
      </c>
      <c r="H29" s="314">
        <v>1190</v>
      </c>
      <c r="I29" s="312">
        <v>1100</v>
      </c>
      <c r="J29" s="312">
        <v>1634</v>
      </c>
      <c r="K29" s="312">
        <v>836</v>
      </c>
      <c r="L29" s="312">
        <v>798</v>
      </c>
      <c r="M29" s="312">
        <v>2132</v>
      </c>
      <c r="N29" s="312">
        <v>1119</v>
      </c>
      <c r="O29" s="312">
        <v>1013</v>
      </c>
      <c r="P29" s="312">
        <v>2718</v>
      </c>
      <c r="Q29" s="312">
        <v>1356</v>
      </c>
      <c r="R29" s="302">
        <v>1362</v>
      </c>
      <c r="S29" s="312">
        <v>3763</v>
      </c>
      <c r="T29" s="312">
        <v>1929</v>
      </c>
      <c r="U29" s="312">
        <v>1834</v>
      </c>
      <c r="V29" s="302">
        <v>3617</v>
      </c>
      <c r="W29" s="302">
        <v>1909</v>
      </c>
      <c r="X29" s="302">
        <v>1708</v>
      </c>
      <c r="Z29" s="414"/>
      <c r="AA29" s="461"/>
      <c r="AB29" s="461"/>
    </row>
    <row r="30" spans="1:28" x14ac:dyDescent="0.25">
      <c r="A30" s="302" t="s">
        <v>1686</v>
      </c>
      <c r="B30" s="302" t="s">
        <v>32</v>
      </c>
      <c r="C30" s="314">
        <v>4</v>
      </c>
      <c r="D30" s="314">
        <v>2335</v>
      </c>
      <c r="E30" s="314">
        <v>1202</v>
      </c>
      <c r="F30" s="314">
        <v>1133</v>
      </c>
      <c r="G30" s="314">
        <v>2335</v>
      </c>
      <c r="H30" s="314">
        <v>1235</v>
      </c>
      <c r="I30" s="312">
        <v>1100</v>
      </c>
      <c r="J30" s="312">
        <v>1674</v>
      </c>
      <c r="K30" s="312">
        <v>863</v>
      </c>
      <c r="L30" s="312">
        <v>811</v>
      </c>
      <c r="M30" s="312">
        <v>1981</v>
      </c>
      <c r="N30" s="312">
        <v>1012</v>
      </c>
      <c r="O30" s="312">
        <v>969</v>
      </c>
      <c r="P30" s="312">
        <v>2665</v>
      </c>
      <c r="Q30" s="312">
        <v>1325</v>
      </c>
      <c r="R30" s="302">
        <v>1340</v>
      </c>
      <c r="S30" s="312">
        <v>3669</v>
      </c>
      <c r="T30" s="312">
        <v>1941</v>
      </c>
      <c r="U30" s="312">
        <v>1728</v>
      </c>
      <c r="V30" s="302">
        <v>3664</v>
      </c>
      <c r="W30" s="302">
        <v>1892</v>
      </c>
      <c r="X30" s="302">
        <v>1772</v>
      </c>
      <c r="Z30" s="414"/>
      <c r="AA30" s="461"/>
      <c r="AB30" s="461"/>
    </row>
    <row r="31" spans="1:28" x14ac:dyDescent="0.25">
      <c r="A31" s="302" t="s">
        <v>1687</v>
      </c>
      <c r="B31" s="302" t="s">
        <v>32</v>
      </c>
      <c r="C31" s="314">
        <v>5</v>
      </c>
      <c r="D31" s="314">
        <v>2340</v>
      </c>
      <c r="E31" s="314">
        <v>1223</v>
      </c>
      <c r="F31" s="314">
        <v>1117</v>
      </c>
      <c r="G31" s="314">
        <v>2380</v>
      </c>
      <c r="H31" s="314">
        <v>1200</v>
      </c>
      <c r="I31" s="312">
        <v>1180</v>
      </c>
      <c r="J31" s="312">
        <v>1757</v>
      </c>
      <c r="K31" s="312">
        <v>892</v>
      </c>
      <c r="L31" s="312">
        <v>865</v>
      </c>
      <c r="M31" s="312">
        <v>2027</v>
      </c>
      <c r="N31" s="312">
        <v>1061</v>
      </c>
      <c r="O31" s="312">
        <v>966</v>
      </c>
      <c r="P31" s="312">
        <v>2443</v>
      </c>
      <c r="Q31" s="312">
        <v>1257</v>
      </c>
      <c r="R31" s="302">
        <v>1186</v>
      </c>
      <c r="S31" s="312">
        <v>3323</v>
      </c>
      <c r="T31" s="312">
        <v>1745</v>
      </c>
      <c r="U31" s="312">
        <v>1578</v>
      </c>
      <c r="V31" s="302">
        <v>3700</v>
      </c>
      <c r="W31" s="302">
        <v>1925</v>
      </c>
      <c r="X31" s="302">
        <v>1775</v>
      </c>
      <c r="Z31" s="414"/>
      <c r="AA31" s="461"/>
      <c r="AB31" s="461"/>
    </row>
    <row r="32" spans="1:28" x14ac:dyDescent="0.25">
      <c r="A32" s="302" t="s">
        <v>1688</v>
      </c>
      <c r="B32" s="302" t="s">
        <v>32</v>
      </c>
      <c r="C32" s="314">
        <v>6</v>
      </c>
      <c r="D32" s="314">
        <v>2332</v>
      </c>
      <c r="E32" s="314">
        <v>1178</v>
      </c>
      <c r="F32" s="314">
        <v>1154</v>
      </c>
      <c r="G32" s="314">
        <v>2375</v>
      </c>
      <c r="H32" s="314">
        <v>1135</v>
      </c>
      <c r="I32" s="312">
        <v>1235</v>
      </c>
      <c r="J32" s="312">
        <v>1812</v>
      </c>
      <c r="K32" s="312">
        <v>940</v>
      </c>
      <c r="L32" s="312">
        <v>872</v>
      </c>
      <c r="M32" s="312">
        <v>1932</v>
      </c>
      <c r="N32" s="312">
        <v>977</v>
      </c>
      <c r="O32" s="312">
        <v>955</v>
      </c>
      <c r="P32" s="312">
        <v>2433</v>
      </c>
      <c r="Q32" s="312">
        <v>1285</v>
      </c>
      <c r="R32" s="302">
        <v>1148</v>
      </c>
      <c r="S32" s="312">
        <v>2959</v>
      </c>
      <c r="T32" s="312">
        <v>1521</v>
      </c>
      <c r="U32" s="312">
        <v>1438</v>
      </c>
      <c r="V32" s="302">
        <v>3527</v>
      </c>
      <c r="W32" s="302">
        <v>1765</v>
      </c>
      <c r="X32" s="302">
        <v>1762</v>
      </c>
      <c r="Z32" s="414"/>
      <c r="AA32" s="461"/>
      <c r="AB32" s="461"/>
    </row>
    <row r="33" spans="1:28" x14ac:dyDescent="0.25">
      <c r="A33" s="302" t="s">
        <v>1689</v>
      </c>
      <c r="B33" s="302" t="s">
        <v>32</v>
      </c>
      <c r="C33" s="314">
        <v>7</v>
      </c>
      <c r="D33" s="314">
        <v>2571</v>
      </c>
      <c r="E33" s="314">
        <v>1300</v>
      </c>
      <c r="F33" s="314">
        <v>1271</v>
      </c>
      <c r="G33" s="314">
        <v>2385</v>
      </c>
      <c r="H33" s="314">
        <v>1180</v>
      </c>
      <c r="I33" s="312">
        <v>1205</v>
      </c>
      <c r="J33" s="312">
        <v>1913</v>
      </c>
      <c r="K33" s="312">
        <v>940</v>
      </c>
      <c r="L33" s="312">
        <v>973</v>
      </c>
      <c r="M33" s="312">
        <v>1797</v>
      </c>
      <c r="N33" s="312">
        <v>954</v>
      </c>
      <c r="O33" s="312">
        <v>843</v>
      </c>
      <c r="P33" s="312">
        <v>2597</v>
      </c>
      <c r="Q33" s="312">
        <v>1344</v>
      </c>
      <c r="R33" s="302">
        <v>1253</v>
      </c>
      <c r="S33" s="312">
        <v>2707</v>
      </c>
      <c r="T33" s="312">
        <v>1416</v>
      </c>
      <c r="U33" s="312">
        <v>1291</v>
      </c>
      <c r="V33" s="302">
        <v>3594</v>
      </c>
      <c r="W33" s="302">
        <v>1847</v>
      </c>
      <c r="X33" s="302">
        <v>1747</v>
      </c>
      <c r="Z33" s="414"/>
      <c r="AA33" s="461"/>
      <c r="AB33" s="461"/>
    </row>
    <row r="34" spans="1:28" x14ac:dyDescent="0.25">
      <c r="A34" s="302" t="s">
        <v>1690</v>
      </c>
      <c r="B34" s="302" t="s">
        <v>32</v>
      </c>
      <c r="C34" s="314">
        <v>8</v>
      </c>
      <c r="D34" s="314">
        <v>2436</v>
      </c>
      <c r="E34" s="314">
        <v>1253</v>
      </c>
      <c r="F34" s="314">
        <v>1183</v>
      </c>
      <c r="G34" s="314">
        <v>2435</v>
      </c>
      <c r="H34" s="314">
        <v>1225</v>
      </c>
      <c r="I34" s="312">
        <v>1210</v>
      </c>
      <c r="J34" s="312">
        <v>1880</v>
      </c>
      <c r="K34" s="312">
        <v>933</v>
      </c>
      <c r="L34" s="312">
        <v>947</v>
      </c>
      <c r="M34" s="312">
        <v>1863</v>
      </c>
      <c r="N34" s="312">
        <v>989</v>
      </c>
      <c r="O34" s="312">
        <v>874</v>
      </c>
      <c r="P34" s="312">
        <v>2433</v>
      </c>
      <c r="Q34" s="312">
        <v>1184</v>
      </c>
      <c r="R34" s="302">
        <v>1249</v>
      </c>
      <c r="S34" s="312">
        <v>2694</v>
      </c>
      <c r="T34" s="312">
        <v>1421</v>
      </c>
      <c r="U34" s="312">
        <v>1273</v>
      </c>
      <c r="V34" s="302">
        <v>3734</v>
      </c>
      <c r="W34" s="302">
        <v>1978</v>
      </c>
      <c r="X34" s="302">
        <v>1756</v>
      </c>
      <c r="Z34" s="414"/>
      <c r="AA34" s="461"/>
      <c r="AB34" s="461"/>
    </row>
    <row r="35" spans="1:28" x14ac:dyDescent="0.25">
      <c r="A35" s="302" t="s">
        <v>1691</v>
      </c>
      <c r="B35" s="302" t="s">
        <v>32</v>
      </c>
      <c r="C35" s="314">
        <v>9</v>
      </c>
      <c r="D35" s="314">
        <v>2674</v>
      </c>
      <c r="E35" s="314">
        <v>1304</v>
      </c>
      <c r="F35" s="314">
        <v>1370</v>
      </c>
      <c r="G35" s="314">
        <v>2530</v>
      </c>
      <c r="H35" s="314">
        <v>1330</v>
      </c>
      <c r="I35" s="312">
        <v>1200</v>
      </c>
      <c r="J35" s="312">
        <v>1978</v>
      </c>
      <c r="K35" s="312">
        <v>979</v>
      </c>
      <c r="L35" s="312">
        <v>999</v>
      </c>
      <c r="M35" s="312">
        <v>1798</v>
      </c>
      <c r="N35" s="312">
        <v>937</v>
      </c>
      <c r="O35" s="312">
        <v>861</v>
      </c>
      <c r="P35" s="312">
        <v>2547</v>
      </c>
      <c r="Q35" s="312">
        <v>1210</v>
      </c>
      <c r="R35" s="302">
        <v>1337</v>
      </c>
      <c r="S35" s="312">
        <v>2648</v>
      </c>
      <c r="T35" s="312">
        <v>1310</v>
      </c>
      <c r="U35" s="312">
        <v>1338</v>
      </c>
      <c r="V35" s="302">
        <v>3779</v>
      </c>
      <c r="W35" s="302">
        <v>1893</v>
      </c>
      <c r="X35" s="302">
        <v>1886</v>
      </c>
      <c r="Z35" s="414"/>
      <c r="AA35" s="461"/>
      <c r="AB35" s="461"/>
    </row>
    <row r="36" spans="1:28" x14ac:dyDescent="0.25">
      <c r="A36" s="302" t="s">
        <v>1692</v>
      </c>
      <c r="B36" s="302" t="s">
        <v>32</v>
      </c>
      <c r="C36" s="314">
        <v>10</v>
      </c>
      <c r="D36" s="314">
        <v>2772</v>
      </c>
      <c r="E36" s="314">
        <v>1437</v>
      </c>
      <c r="F36" s="314">
        <v>1335</v>
      </c>
      <c r="G36" s="314">
        <v>2490</v>
      </c>
      <c r="H36" s="314">
        <v>1280</v>
      </c>
      <c r="I36" s="312">
        <v>1210</v>
      </c>
      <c r="J36" s="312">
        <v>2097</v>
      </c>
      <c r="K36" s="312">
        <v>1075</v>
      </c>
      <c r="L36" s="312">
        <v>1022</v>
      </c>
      <c r="M36" s="312">
        <v>1853</v>
      </c>
      <c r="N36" s="312">
        <v>928</v>
      </c>
      <c r="O36" s="312">
        <v>925</v>
      </c>
      <c r="P36" s="312">
        <v>2451</v>
      </c>
      <c r="Q36" s="312">
        <v>1313</v>
      </c>
      <c r="R36" s="302">
        <v>1138</v>
      </c>
      <c r="S36" s="312">
        <v>2559</v>
      </c>
      <c r="T36" s="312">
        <v>1249</v>
      </c>
      <c r="U36" s="312">
        <v>1310</v>
      </c>
      <c r="V36" s="302">
        <v>3714</v>
      </c>
      <c r="W36" s="302">
        <v>1884</v>
      </c>
      <c r="X36" s="302">
        <v>1830</v>
      </c>
      <c r="Z36" s="414"/>
      <c r="AA36" s="461"/>
      <c r="AB36" s="461"/>
    </row>
    <row r="37" spans="1:28" x14ac:dyDescent="0.25">
      <c r="A37" s="302" t="s">
        <v>1693</v>
      </c>
      <c r="B37" s="302" t="s">
        <v>32</v>
      </c>
      <c r="C37" s="314">
        <v>11</v>
      </c>
      <c r="D37" s="314">
        <v>2865</v>
      </c>
      <c r="E37" s="314">
        <v>1470</v>
      </c>
      <c r="F37" s="314">
        <v>1395</v>
      </c>
      <c r="G37" s="314">
        <v>2450</v>
      </c>
      <c r="H37" s="314">
        <v>1275</v>
      </c>
      <c r="I37" s="312">
        <v>1170</v>
      </c>
      <c r="J37" s="312">
        <v>2038</v>
      </c>
      <c r="K37" s="312">
        <v>1042</v>
      </c>
      <c r="L37" s="312">
        <v>996</v>
      </c>
      <c r="M37" s="312">
        <v>1841</v>
      </c>
      <c r="N37" s="312">
        <v>946</v>
      </c>
      <c r="O37" s="312">
        <v>895</v>
      </c>
      <c r="P37" s="312">
        <v>2297</v>
      </c>
      <c r="Q37" s="312">
        <v>1237</v>
      </c>
      <c r="R37" s="302">
        <v>1060</v>
      </c>
      <c r="S37" s="312">
        <v>2405</v>
      </c>
      <c r="T37" s="312">
        <v>1242</v>
      </c>
      <c r="U37" s="312">
        <v>1163</v>
      </c>
      <c r="V37" s="302">
        <v>3600</v>
      </c>
      <c r="W37" s="302">
        <v>1878</v>
      </c>
      <c r="X37" s="302">
        <v>1722</v>
      </c>
      <c r="Z37" s="414"/>
      <c r="AA37" s="461"/>
      <c r="AB37" s="461"/>
    </row>
    <row r="38" spans="1:28" x14ac:dyDescent="0.25">
      <c r="A38" s="302" t="s">
        <v>1694</v>
      </c>
      <c r="B38" s="302" t="s">
        <v>32</v>
      </c>
      <c r="C38" s="314">
        <v>12</v>
      </c>
      <c r="D38" s="314">
        <v>3243</v>
      </c>
      <c r="E38" s="314">
        <v>1631</v>
      </c>
      <c r="F38" s="314">
        <v>1612</v>
      </c>
      <c r="G38" s="314">
        <v>2410</v>
      </c>
      <c r="H38" s="314">
        <v>1225</v>
      </c>
      <c r="I38" s="312">
        <v>1185</v>
      </c>
      <c r="J38" s="312">
        <v>2182</v>
      </c>
      <c r="K38" s="312">
        <v>1096</v>
      </c>
      <c r="L38" s="312">
        <v>1086</v>
      </c>
      <c r="M38" s="312">
        <v>1574</v>
      </c>
      <c r="N38" s="312">
        <v>821</v>
      </c>
      <c r="O38" s="312">
        <v>753</v>
      </c>
      <c r="P38" s="312">
        <v>2164</v>
      </c>
      <c r="Q38" s="312">
        <v>1176</v>
      </c>
      <c r="R38" s="302">
        <v>988</v>
      </c>
      <c r="S38" s="312">
        <v>2516</v>
      </c>
      <c r="T38" s="312">
        <v>1257</v>
      </c>
      <c r="U38" s="312">
        <v>1259</v>
      </c>
      <c r="V38" s="302">
        <v>3689</v>
      </c>
      <c r="W38" s="302">
        <v>1911</v>
      </c>
      <c r="X38" s="302">
        <v>1778</v>
      </c>
      <c r="Z38" s="414"/>
      <c r="AA38" s="461"/>
      <c r="AB38" s="461"/>
    </row>
    <row r="39" spans="1:28" x14ac:dyDescent="0.25">
      <c r="A39" s="302" t="s">
        <v>1695</v>
      </c>
      <c r="B39" s="302" t="s">
        <v>32</v>
      </c>
      <c r="C39" s="314">
        <v>13</v>
      </c>
      <c r="D39" s="314">
        <v>3773</v>
      </c>
      <c r="E39" s="314">
        <v>1941</v>
      </c>
      <c r="F39" s="314">
        <v>1832</v>
      </c>
      <c r="G39" s="314">
        <v>2390</v>
      </c>
      <c r="H39" s="314">
        <v>1230</v>
      </c>
      <c r="I39" s="312">
        <v>1155</v>
      </c>
      <c r="J39" s="312">
        <v>2165</v>
      </c>
      <c r="K39" s="312">
        <v>1111</v>
      </c>
      <c r="L39" s="312">
        <v>1054</v>
      </c>
      <c r="M39" s="312">
        <v>1475</v>
      </c>
      <c r="N39" s="312">
        <v>781</v>
      </c>
      <c r="O39" s="312">
        <v>694</v>
      </c>
      <c r="P39" s="312">
        <v>2141</v>
      </c>
      <c r="Q39" s="312">
        <v>1135</v>
      </c>
      <c r="R39" s="302">
        <v>1006</v>
      </c>
      <c r="S39" s="312">
        <v>2758</v>
      </c>
      <c r="T39" s="312">
        <v>1427</v>
      </c>
      <c r="U39" s="312">
        <v>1331</v>
      </c>
      <c r="V39" s="302">
        <v>3638</v>
      </c>
      <c r="W39" s="302">
        <v>1881</v>
      </c>
      <c r="X39" s="302">
        <v>1757</v>
      </c>
      <c r="Z39" s="414"/>
      <c r="AA39" s="461"/>
      <c r="AB39" s="461"/>
    </row>
    <row r="40" spans="1:28" x14ac:dyDescent="0.25">
      <c r="A40" s="302" t="s">
        <v>1696</v>
      </c>
      <c r="B40" s="302" t="s">
        <v>32</v>
      </c>
      <c r="C40" s="314">
        <v>14</v>
      </c>
      <c r="D40" s="302">
        <v>4018</v>
      </c>
      <c r="E40" s="302">
        <v>2034</v>
      </c>
      <c r="F40" s="302">
        <v>1984</v>
      </c>
      <c r="G40" s="302">
        <v>2435</v>
      </c>
      <c r="H40" s="302">
        <v>1230</v>
      </c>
      <c r="I40" s="302">
        <v>1210</v>
      </c>
      <c r="J40" s="302">
        <v>2240</v>
      </c>
      <c r="K40" s="302">
        <v>1174</v>
      </c>
      <c r="L40" s="302">
        <v>1066</v>
      </c>
      <c r="M40" s="302">
        <v>1531</v>
      </c>
      <c r="N40" s="302">
        <v>789</v>
      </c>
      <c r="O40" s="302">
        <v>742</v>
      </c>
      <c r="P40" s="302">
        <v>2051</v>
      </c>
      <c r="Q40" s="302">
        <v>1101</v>
      </c>
      <c r="R40" s="302">
        <v>950</v>
      </c>
      <c r="S40" s="312">
        <v>2519</v>
      </c>
      <c r="T40" s="312">
        <v>1292</v>
      </c>
      <c r="U40" s="312">
        <v>1227</v>
      </c>
      <c r="V40" s="302">
        <v>3590</v>
      </c>
      <c r="W40" s="302">
        <v>1825</v>
      </c>
      <c r="X40" s="302">
        <v>1765</v>
      </c>
      <c r="Z40" s="414"/>
      <c r="AA40" s="461"/>
      <c r="AB40" s="461"/>
    </row>
    <row r="41" spans="1:28" x14ac:dyDescent="0.25">
      <c r="A41" s="302" t="s">
        <v>1697</v>
      </c>
      <c r="B41" s="302" t="s">
        <v>32</v>
      </c>
      <c r="C41" s="314">
        <v>15</v>
      </c>
      <c r="D41" s="302">
        <v>2959</v>
      </c>
      <c r="E41" s="302">
        <v>1510</v>
      </c>
      <c r="F41" s="302">
        <v>1449</v>
      </c>
      <c r="G41" s="302">
        <v>2340</v>
      </c>
      <c r="H41" s="302">
        <v>1240</v>
      </c>
      <c r="I41" s="302">
        <v>1100</v>
      </c>
      <c r="J41" s="302">
        <v>2271</v>
      </c>
      <c r="K41" s="302">
        <v>1152</v>
      </c>
      <c r="L41" s="302">
        <v>1119</v>
      </c>
      <c r="M41" s="302">
        <v>1557</v>
      </c>
      <c r="N41" s="302">
        <v>813</v>
      </c>
      <c r="O41" s="302">
        <v>744</v>
      </c>
      <c r="P41" s="302">
        <v>2240</v>
      </c>
      <c r="Q41" s="302">
        <v>1114</v>
      </c>
      <c r="R41" s="302">
        <v>1126</v>
      </c>
      <c r="S41" s="312">
        <v>2534</v>
      </c>
      <c r="T41" s="312">
        <v>1319</v>
      </c>
      <c r="U41" s="312">
        <v>1215</v>
      </c>
      <c r="V41" s="302">
        <v>3312</v>
      </c>
      <c r="W41" s="302">
        <v>1646</v>
      </c>
      <c r="X41" s="302">
        <v>1666</v>
      </c>
      <c r="Z41" s="414"/>
      <c r="AA41" s="461"/>
      <c r="AB41" s="461"/>
    </row>
    <row r="42" spans="1:28" x14ac:dyDescent="0.25">
      <c r="A42" s="302" t="s">
        <v>1698</v>
      </c>
      <c r="B42" s="302" t="s">
        <v>32</v>
      </c>
      <c r="C42" s="314">
        <v>16</v>
      </c>
      <c r="D42" s="302">
        <v>3025</v>
      </c>
      <c r="E42" s="302">
        <v>1532</v>
      </c>
      <c r="F42" s="302">
        <v>1493</v>
      </c>
      <c r="G42" s="302">
        <v>2340</v>
      </c>
      <c r="H42" s="302">
        <v>1190</v>
      </c>
      <c r="I42" s="302">
        <v>1155</v>
      </c>
      <c r="J42" s="302">
        <v>2338</v>
      </c>
      <c r="K42" s="302">
        <v>1123</v>
      </c>
      <c r="L42" s="302">
        <v>1215</v>
      </c>
      <c r="M42" s="302">
        <v>1683</v>
      </c>
      <c r="N42" s="302">
        <v>883</v>
      </c>
      <c r="O42" s="302">
        <v>800</v>
      </c>
      <c r="P42" s="302">
        <v>2333</v>
      </c>
      <c r="Q42" s="302">
        <v>1136</v>
      </c>
      <c r="R42" s="302">
        <v>1197</v>
      </c>
      <c r="S42" s="312">
        <v>2637</v>
      </c>
      <c r="T42" s="312">
        <v>1320</v>
      </c>
      <c r="U42" s="312">
        <v>1317</v>
      </c>
      <c r="V42" s="302">
        <v>3321</v>
      </c>
      <c r="W42" s="302">
        <v>1733</v>
      </c>
      <c r="X42" s="302">
        <v>1588</v>
      </c>
      <c r="Z42" s="414"/>
      <c r="AA42" s="461"/>
      <c r="AB42" s="461"/>
    </row>
    <row r="43" spans="1:28" x14ac:dyDescent="0.25">
      <c r="A43" s="302" t="s">
        <v>1699</v>
      </c>
      <c r="B43" s="302" t="s">
        <v>32</v>
      </c>
      <c r="C43" s="314">
        <v>17</v>
      </c>
      <c r="D43" s="302">
        <v>2905</v>
      </c>
      <c r="E43" s="302">
        <v>1474</v>
      </c>
      <c r="F43" s="302">
        <v>1431</v>
      </c>
      <c r="G43" s="302">
        <v>2495</v>
      </c>
      <c r="H43" s="302">
        <v>1280</v>
      </c>
      <c r="I43" s="302">
        <v>1210</v>
      </c>
      <c r="J43" s="302">
        <v>2343</v>
      </c>
      <c r="K43" s="302">
        <v>1142</v>
      </c>
      <c r="L43" s="302">
        <v>1201</v>
      </c>
      <c r="M43" s="302">
        <v>1719</v>
      </c>
      <c r="N43" s="302">
        <v>829</v>
      </c>
      <c r="O43" s="302">
        <v>890</v>
      </c>
      <c r="P43" s="302">
        <v>2097</v>
      </c>
      <c r="Q43" s="302">
        <v>1028</v>
      </c>
      <c r="R43" s="302">
        <v>1069</v>
      </c>
      <c r="S43" s="312">
        <v>2609</v>
      </c>
      <c r="T43" s="312">
        <v>1393</v>
      </c>
      <c r="U43" s="312">
        <v>1216</v>
      </c>
      <c r="V43" s="302">
        <v>3063</v>
      </c>
      <c r="W43" s="302">
        <v>1613</v>
      </c>
      <c r="X43" s="302">
        <v>1450</v>
      </c>
      <c r="Z43" s="414"/>
      <c r="AA43" s="461"/>
      <c r="AB43" s="461"/>
    </row>
    <row r="44" spans="1:28" x14ac:dyDescent="0.25">
      <c r="A44" s="302" t="s">
        <v>1700</v>
      </c>
      <c r="B44" s="302" t="s">
        <v>32</v>
      </c>
      <c r="C44" s="314">
        <v>18</v>
      </c>
      <c r="D44" s="302">
        <v>2747</v>
      </c>
      <c r="E44" s="302">
        <v>1422</v>
      </c>
      <c r="F44" s="302">
        <v>1325</v>
      </c>
      <c r="G44" s="302">
        <v>2320</v>
      </c>
      <c r="H44" s="302">
        <v>1235</v>
      </c>
      <c r="I44" s="302">
        <v>1085</v>
      </c>
      <c r="J44" s="302">
        <v>2351</v>
      </c>
      <c r="K44" s="302">
        <v>1175</v>
      </c>
      <c r="L44" s="302">
        <v>1176</v>
      </c>
      <c r="M44" s="302">
        <v>1721</v>
      </c>
      <c r="N44" s="302">
        <v>851</v>
      </c>
      <c r="O44" s="302">
        <v>870</v>
      </c>
      <c r="P44" s="302">
        <v>2135</v>
      </c>
      <c r="Q44" s="302">
        <v>1070</v>
      </c>
      <c r="R44" s="302">
        <v>1065</v>
      </c>
      <c r="S44" s="312">
        <v>2516</v>
      </c>
      <c r="T44" s="312">
        <v>1284</v>
      </c>
      <c r="U44" s="312">
        <v>1232</v>
      </c>
      <c r="V44" s="302">
        <v>2956</v>
      </c>
      <c r="W44" s="302">
        <v>1576</v>
      </c>
      <c r="X44" s="302">
        <v>1380</v>
      </c>
      <c r="Z44" s="414"/>
      <c r="AA44" s="461"/>
      <c r="AB44" s="461"/>
    </row>
    <row r="45" spans="1:28" x14ac:dyDescent="0.25">
      <c r="A45" s="302" t="s">
        <v>1701</v>
      </c>
      <c r="B45" s="302" t="s">
        <v>32</v>
      </c>
      <c r="C45" s="314">
        <v>19</v>
      </c>
      <c r="D45" s="302">
        <v>2405</v>
      </c>
      <c r="E45" s="302">
        <v>1258</v>
      </c>
      <c r="F45" s="302">
        <v>1147</v>
      </c>
      <c r="G45" s="302">
        <v>2360</v>
      </c>
      <c r="H45" s="302">
        <v>1180</v>
      </c>
      <c r="I45" s="302">
        <v>1180</v>
      </c>
      <c r="J45" s="302">
        <v>2407</v>
      </c>
      <c r="K45" s="302">
        <v>1248</v>
      </c>
      <c r="L45" s="302">
        <v>1159</v>
      </c>
      <c r="M45" s="302">
        <v>1830</v>
      </c>
      <c r="N45" s="302">
        <v>876</v>
      </c>
      <c r="O45" s="302">
        <v>954</v>
      </c>
      <c r="P45" s="302">
        <v>1943</v>
      </c>
      <c r="Q45" s="302">
        <v>944</v>
      </c>
      <c r="R45" s="302">
        <v>999</v>
      </c>
      <c r="S45" s="312">
        <v>2289</v>
      </c>
      <c r="T45" s="312">
        <v>1126</v>
      </c>
      <c r="U45" s="312">
        <v>1163</v>
      </c>
      <c r="V45" s="302">
        <v>2472</v>
      </c>
      <c r="W45" s="302">
        <v>1280</v>
      </c>
      <c r="X45" s="302">
        <v>1192</v>
      </c>
      <c r="Z45" s="414"/>
      <c r="AA45" s="461"/>
      <c r="AB45" s="461"/>
    </row>
    <row r="46" spans="1:28" x14ac:dyDescent="0.25">
      <c r="A46" s="302" t="s">
        <v>1702</v>
      </c>
      <c r="B46" s="302" t="s">
        <v>32</v>
      </c>
      <c r="C46" s="314">
        <v>20</v>
      </c>
      <c r="D46" s="302">
        <v>2236</v>
      </c>
      <c r="E46" s="302">
        <v>1160</v>
      </c>
      <c r="F46" s="302">
        <v>1076</v>
      </c>
      <c r="G46" s="302">
        <v>2260</v>
      </c>
      <c r="H46" s="302">
        <v>1220</v>
      </c>
      <c r="I46" s="302">
        <v>1045</v>
      </c>
      <c r="J46" s="302">
        <v>2435</v>
      </c>
      <c r="K46" s="302">
        <v>1227</v>
      </c>
      <c r="L46" s="302">
        <v>1208</v>
      </c>
      <c r="M46" s="302">
        <v>1962</v>
      </c>
      <c r="N46" s="302">
        <v>967</v>
      </c>
      <c r="O46" s="302">
        <v>995</v>
      </c>
      <c r="P46" s="302">
        <v>2185</v>
      </c>
      <c r="Q46" s="302">
        <v>1026</v>
      </c>
      <c r="R46" s="302">
        <v>1159</v>
      </c>
      <c r="S46" s="312">
        <v>2502</v>
      </c>
      <c r="T46" s="312">
        <v>1306</v>
      </c>
      <c r="U46" s="312">
        <v>1196</v>
      </c>
      <c r="V46" s="302">
        <v>2393</v>
      </c>
      <c r="W46" s="302">
        <v>1162</v>
      </c>
      <c r="X46" s="302">
        <v>1231</v>
      </c>
      <c r="Z46" s="414"/>
      <c r="AA46" s="461"/>
      <c r="AB46" s="461"/>
    </row>
    <row r="47" spans="1:28" x14ac:dyDescent="0.25">
      <c r="A47" s="302" t="s">
        <v>1703</v>
      </c>
      <c r="B47" s="302" t="s">
        <v>33</v>
      </c>
      <c r="C47" s="302" t="s">
        <v>95</v>
      </c>
      <c r="D47" s="302">
        <v>89617</v>
      </c>
      <c r="E47" s="302">
        <v>44878</v>
      </c>
      <c r="F47" s="302">
        <v>44739</v>
      </c>
      <c r="G47" s="302">
        <v>86250</v>
      </c>
      <c r="H47" s="302">
        <v>43550</v>
      </c>
      <c r="I47" s="302">
        <v>42700</v>
      </c>
      <c r="J47" s="302">
        <v>79169</v>
      </c>
      <c r="K47" s="302">
        <v>40166</v>
      </c>
      <c r="L47" s="302">
        <v>39003</v>
      </c>
      <c r="M47" s="302">
        <v>75506</v>
      </c>
      <c r="N47" s="302">
        <v>38305</v>
      </c>
      <c r="O47" s="302">
        <v>37201</v>
      </c>
      <c r="P47" s="302">
        <v>81288</v>
      </c>
      <c r="Q47" s="302">
        <v>41170</v>
      </c>
      <c r="R47" s="302">
        <v>40118</v>
      </c>
      <c r="S47" s="312">
        <v>94260</v>
      </c>
      <c r="T47" s="312">
        <v>48378</v>
      </c>
      <c r="U47" s="312">
        <v>45882</v>
      </c>
      <c r="V47" s="302">
        <v>99925</v>
      </c>
      <c r="W47" s="302">
        <v>51374</v>
      </c>
      <c r="X47" s="302">
        <v>48551</v>
      </c>
      <c r="Z47" s="414"/>
      <c r="AA47" s="461"/>
      <c r="AB47" s="461"/>
    </row>
    <row r="48" spans="1:28" x14ac:dyDescent="0.25">
      <c r="A48" s="302" t="s">
        <v>1704</v>
      </c>
      <c r="B48" s="302" t="s">
        <v>33</v>
      </c>
      <c r="C48" s="302">
        <v>0</v>
      </c>
      <c r="D48" s="302">
        <v>4169</v>
      </c>
      <c r="E48" s="302">
        <v>2152</v>
      </c>
      <c r="F48" s="302">
        <v>2017</v>
      </c>
      <c r="G48" s="302">
        <v>3995</v>
      </c>
      <c r="H48" s="302">
        <v>2060</v>
      </c>
      <c r="I48" s="302">
        <v>1935</v>
      </c>
      <c r="J48" s="302">
        <v>3573</v>
      </c>
      <c r="K48" s="302">
        <v>1830</v>
      </c>
      <c r="L48" s="302">
        <v>1743</v>
      </c>
      <c r="M48" s="302">
        <v>3891</v>
      </c>
      <c r="N48" s="302">
        <v>2016</v>
      </c>
      <c r="O48" s="302">
        <v>1875</v>
      </c>
      <c r="P48" s="302">
        <v>3939</v>
      </c>
      <c r="Q48" s="302">
        <v>1966</v>
      </c>
      <c r="R48" s="302">
        <v>1973</v>
      </c>
      <c r="S48" s="312">
        <v>5439</v>
      </c>
      <c r="T48" s="312">
        <v>2751</v>
      </c>
      <c r="U48" s="312">
        <v>2688</v>
      </c>
      <c r="V48" s="302">
        <v>4611</v>
      </c>
      <c r="W48" s="302">
        <v>2465</v>
      </c>
      <c r="X48" s="302">
        <v>2146</v>
      </c>
      <c r="Z48" s="414"/>
      <c r="AA48" s="461"/>
      <c r="AB48" s="461"/>
    </row>
    <row r="49" spans="1:24" x14ac:dyDescent="0.25">
      <c r="A49" s="302" t="s">
        <v>1705</v>
      </c>
      <c r="B49" s="302" t="s">
        <v>33</v>
      </c>
      <c r="C49" s="302">
        <v>1</v>
      </c>
      <c r="D49" s="302">
        <v>3888</v>
      </c>
      <c r="E49" s="302">
        <v>1998</v>
      </c>
      <c r="F49" s="302">
        <v>1890</v>
      </c>
      <c r="G49" s="302">
        <v>3850</v>
      </c>
      <c r="H49" s="302">
        <v>1985</v>
      </c>
      <c r="I49" s="302">
        <v>1865</v>
      </c>
      <c r="J49" s="302">
        <v>3498</v>
      </c>
      <c r="K49" s="302">
        <v>1818</v>
      </c>
      <c r="L49" s="302">
        <v>1680</v>
      </c>
      <c r="M49" s="302">
        <v>3953</v>
      </c>
      <c r="N49" s="302">
        <v>1992</v>
      </c>
      <c r="O49" s="302">
        <v>1961</v>
      </c>
      <c r="P49" s="302">
        <v>4241</v>
      </c>
      <c r="Q49" s="302">
        <v>2156</v>
      </c>
      <c r="R49" s="302">
        <v>2085</v>
      </c>
      <c r="S49" s="312">
        <v>5324</v>
      </c>
      <c r="T49" s="312">
        <v>2709</v>
      </c>
      <c r="U49" s="312">
        <v>2615</v>
      </c>
      <c r="V49" s="302">
        <v>4813</v>
      </c>
      <c r="W49" s="302">
        <v>2466</v>
      </c>
      <c r="X49" s="302">
        <v>2347</v>
      </c>
    </row>
    <row r="50" spans="1:24" x14ac:dyDescent="0.25">
      <c r="A50" s="302" t="s">
        <v>1706</v>
      </c>
      <c r="B50" s="302" t="s">
        <v>33</v>
      </c>
      <c r="C50" s="302">
        <v>2</v>
      </c>
      <c r="D50" s="302">
        <v>4057</v>
      </c>
      <c r="E50" s="302">
        <v>2051</v>
      </c>
      <c r="F50" s="302">
        <v>2006</v>
      </c>
      <c r="G50" s="302">
        <v>3980</v>
      </c>
      <c r="H50" s="302">
        <v>1970</v>
      </c>
      <c r="I50" s="302">
        <v>2010</v>
      </c>
      <c r="J50" s="302">
        <v>3223</v>
      </c>
      <c r="K50" s="302">
        <v>1678</v>
      </c>
      <c r="L50" s="302">
        <v>1545</v>
      </c>
      <c r="M50" s="302">
        <v>3823</v>
      </c>
      <c r="N50" s="302">
        <v>1968</v>
      </c>
      <c r="O50" s="302">
        <v>1855</v>
      </c>
      <c r="P50" s="302">
        <v>3913</v>
      </c>
      <c r="Q50" s="302">
        <v>1979</v>
      </c>
      <c r="R50" s="302">
        <v>1934</v>
      </c>
      <c r="S50" s="312">
        <v>5192</v>
      </c>
      <c r="T50" s="312">
        <v>2687</v>
      </c>
      <c r="U50" s="312">
        <v>2505</v>
      </c>
      <c r="V50" s="302">
        <v>4818</v>
      </c>
      <c r="W50" s="302">
        <v>2460</v>
      </c>
      <c r="X50" s="302">
        <v>2358</v>
      </c>
    </row>
    <row r="51" spans="1:24" x14ac:dyDescent="0.25">
      <c r="A51" s="302" t="s">
        <v>1707</v>
      </c>
      <c r="B51" s="302" t="s">
        <v>33</v>
      </c>
      <c r="C51" s="302">
        <v>3</v>
      </c>
      <c r="D51" s="302">
        <v>3899</v>
      </c>
      <c r="E51" s="302">
        <v>2020</v>
      </c>
      <c r="F51" s="302">
        <v>1879</v>
      </c>
      <c r="G51" s="302">
        <v>3950</v>
      </c>
      <c r="H51" s="302">
        <v>2050</v>
      </c>
      <c r="I51" s="302">
        <v>1900</v>
      </c>
      <c r="J51" s="302">
        <v>3150</v>
      </c>
      <c r="K51" s="302">
        <v>1607</v>
      </c>
      <c r="L51" s="302">
        <v>1543</v>
      </c>
      <c r="M51" s="302">
        <v>3911</v>
      </c>
      <c r="N51" s="302">
        <v>1986</v>
      </c>
      <c r="O51" s="302">
        <v>1925</v>
      </c>
      <c r="P51" s="302">
        <v>4006</v>
      </c>
      <c r="Q51" s="302">
        <v>2062</v>
      </c>
      <c r="R51" s="302">
        <v>1944</v>
      </c>
      <c r="S51" s="312">
        <v>5286</v>
      </c>
      <c r="T51" s="312">
        <v>2722</v>
      </c>
      <c r="U51" s="312">
        <v>2564</v>
      </c>
      <c r="V51" s="302">
        <v>4911</v>
      </c>
      <c r="W51" s="302">
        <v>2523</v>
      </c>
      <c r="X51" s="302">
        <v>2388</v>
      </c>
    </row>
    <row r="52" spans="1:24" x14ac:dyDescent="0.25">
      <c r="A52" s="302" t="s">
        <v>1708</v>
      </c>
      <c r="B52" s="302" t="s">
        <v>33</v>
      </c>
      <c r="C52" s="302">
        <v>4</v>
      </c>
      <c r="D52" s="302">
        <v>3800</v>
      </c>
      <c r="E52" s="302">
        <v>1961</v>
      </c>
      <c r="F52" s="302">
        <v>1839</v>
      </c>
      <c r="G52" s="302">
        <v>4195</v>
      </c>
      <c r="H52" s="302">
        <v>2130</v>
      </c>
      <c r="I52" s="302">
        <v>2065</v>
      </c>
      <c r="J52" s="302">
        <v>3097</v>
      </c>
      <c r="K52" s="302">
        <v>1562</v>
      </c>
      <c r="L52" s="302">
        <v>1535</v>
      </c>
      <c r="M52" s="302">
        <v>3827</v>
      </c>
      <c r="N52" s="302">
        <v>1931</v>
      </c>
      <c r="O52" s="302">
        <v>1896</v>
      </c>
      <c r="P52" s="302">
        <v>4100</v>
      </c>
      <c r="Q52" s="302">
        <v>2082</v>
      </c>
      <c r="R52" s="302">
        <v>2018</v>
      </c>
      <c r="S52" s="312">
        <v>4998</v>
      </c>
      <c r="T52" s="312">
        <v>2561</v>
      </c>
      <c r="U52" s="312">
        <v>2437</v>
      </c>
      <c r="V52" s="302">
        <v>4953</v>
      </c>
      <c r="W52" s="302">
        <v>2532</v>
      </c>
      <c r="X52" s="302">
        <v>2421</v>
      </c>
    </row>
    <row r="53" spans="1:24" x14ac:dyDescent="0.25">
      <c r="A53" s="302" t="s">
        <v>1709</v>
      </c>
      <c r="B53" s="302" t="s">
        <v>33</v>
      </c>
      <c r="C53" s="302">
        <v>5</v>
      </c>
      <c r="D53" s="302">
        <v>3850</v>
      </c>
      <c r="E53" s="302">
        <v>2002</v>
      </c>
      <c r="F53" s="302">
        <v>1848</v>
      </c>
      <c r="G53" s="302">
        <v>4245</v>
      </c>
      <c r="H53" s="302">
        <v>2195</v>
      </c>
      <c r="I53" s="302">
        <v>2050</v>
      </c>
      <c r="J53" s="302">
        <v>3171</v>
      </c>
      <c r="K53" s="302">
        <v>1576</v>
      </c>
      <c r="L53" s="302">
        <v>1595</v>
      </c>
      <c r="M53" s="302">
        <v>3666</v>
      </c>
      <c r="N53" s="302">
        <v>1882</v>
      </c>
      <c r="O53" s="302">
        <v>1784</v>
      </c>
      <c r="P53" s="302">
        <v>4102</v>
      </c>
      <c r="Q53" s="302">
        <v>2111</v>
      </c>
      <c r="R53" s="302">
        <v>1991</v>
      </c>
      <c r="S53" s="312">
        <v>4850</v>
      </c>
      <c r="T53" s="312">
        <v>2511</v>
      </c>
      <c r="U53" s="312">
        <v>2339</v>
      </c>
      <c r="V53" s="302">
        <v>4925</v>
      </c>
      <c r="W53" s="302">
        <v>2505</v>
      </c>
      <c r="X53" s="302">
        <v>2420</v>
      </c>
    </row>
    <row r="54" spans="1:24" x14ac:dyDescent="0.25">
      <c r="A54" s="302" t="s">
        <v>1710</v>
      </c>
      <c r="B54" s="302" t="s">
        <v>33</v>
      </c>
      <c r="C54" s="302">
        <v>6</v>
      </c>
      <c r="D54" s="302">
        <v>3844</v>
      </c>
      <c r="E54" s="302">
        <v>1975</v>
      </c>
      <c r="F54" s="302">
        <v>1869</v>
      </c>
      <c r="G54" s="302">
        <v>4210</v>
      </c>
      <c r="H54" s="302">
        <v>2150</v>
      </c>
      <c r="I54" s="302">
        <v>2060</v>
      </c>
      <c r="J54" s="302">
        <v>3227</v>
      </c>
      <c r="K54" s="302">
        <v>1689</v>
      </c>
      <c r="L54" s="302">
        <v>1538</v>
      </c>
      <c r="M54" s="302">
        <v>3571</v>
      </c>
      <c r="N54" s="302">
        <v>1799</v>
      </c>
      <c r="O54" s="302">
        <v>1772</v>
      </c>
      <c r="P54" s="302">
        <v>4151</v>
      </c>
      <c r="Q54" s="302">
        <v>2156</v>
      </c>
      <c r="R54" s="302">
        <v>1995</v>
      </c>
      <c r="S54" s="312">
        <v>4589</v>
      </c>
      <c r="T54" s="312">
        <v>2396</v>
      </c>
      <c r="U54" s="312">
        <v>2193</v>
      </c>
      <c r="V54" s="302">
        <v>4957</v>
      </c>
      <c r="W54" s="302">
        <v>2586</v>
      </c>
      <c r="X54" s="302">
        <v>2371</v>
      </c>
    </row>
    <row r="55" spans="1:24" x14ac:dyDescent="0.25">
      <c r="A55" s="302" t="s">
        <v>1711</v>
      </c>
      <c r="B55" s="302" t="s">
        <v>33</v>
      </c>
      <c r="C55" s="302">
        <v>7</v>
      </c>
      <c r="D55" s="302">
        <v>3799</v>
      </c>
      <c r="E55" s="302">
        <v>1954</v>
      </c>
      <c r="F55" s="302">
        <v>1845</v>
      </c>
      <c r="G55" s="302">
        <v>4285</v>
      </c>
      <c r="H55" s="302">
        <v>2185</v>
      </c>
      <c r="I55" s="302">
        <v>2100</v>
      </c>
      <c r="J55" s="302">
        <v>3383</v>
      </c>
      <c r="K55" s="302">
        <v>1705</v>
      </c>
      <c r="L55" s="302">
        <v>1678</v>
      </c>
      <c r="M55" s="302">
        <v>3430</v>
      </c>
      <c r="N55" s="302">
        <v>1748</v>
      </c>
      <c r="O55" s="302">
        <v>1682</v>
      </c>
      <c r="P55" s="302">
        <v>4185</v>
      </c>
      <c r="Q55" s="302">
        <v>2145</v>
      </c>
      <c r="R55" s="302">
        <v>2040</v>
      </c>
      <c r="S55" s="312">
        <v>4365</v>
      </c>
      <c r="T55" s="312">
        <v>2222</v>
      </c>
      <c r="U55" s="312">
        <v>2143</v>
      </c>
      <c r="V55" s="302">
        <v>4959</v>
      </c>
      <c r="W55" s="302">
        <v>2628</v>
      </c>
      <c r="X55" s="302">
        <v>2331</v>
      </c>
    </row>
    <row r="56" spans="1:24" x14ac:dyDescent="0.25">
      <c r="A56" s="302" t="s">
        <v>1712</v>
      </c>
      <c r="B56" s="302" t="s">
        <v>33</v>
      </c>
      <c r="C56" s="302">
        <v>8</v>
      </c>
      <c r="D56" s="302">
        <v>3894</v>
      </c>
      <c r="E56" s="302">
        <v>1999</v>
      </c>
      <c r="F56" s="302">
        <v>1895</v>
      </c>
      <c r="G56" s="302">
        <v>4230</v>
      </c>
      <c r="H56" s="302">
        <v>2130</v>
      </c>
      <c r="I56" s="302">
        <v>2105</v>
      </c>
      <c r="J56" s="302">
        <v>3530</v>
      </c>
      <c r="K56" s="302">
        <v>1812</v>
      </c>
      <c r="L56" s="302">
        <v>1718</v>
      </c>
      <c r="M56" s="302">
        <v>3478</v>
      </c>
      <c r="N56" s="302">
        <v>1771</v>
      </c>
      <c r="O56" s="302">
        <v>1707</v>
      </c>
      <c r="P56" s="302">
        <v>3974</v>
      </c>
      <c r="Q56" s="302">
        <v>1993</v>
      </c>
      <c r="R56" s="302">
        <v>1981</v>
      </c>
      <c r="S56" s="312">
        <v>4362</v>
      </c>
      <c r="T56" s="312">
        <v>2163</v>
      </c>
      <c r="U56" s="312">
        <v>2199</v>
      </c>
      <c r="V56" s="302">
        <v>5242</v>
      </c>
      <c r="W56" s="302">
        <v>2621</v>
      </c>
      <c r="X56" s="302">
        <v>2621</v>
      </c>
    </row>
    <row r="57" spans="1:24" x14ac:dyDescent="0.25">
      <c r="A57" s="302" t="s">
        <v>1713</v>
      </c>
      <c r="B57" s="302" t="s">
        <v>33</v>
      </c>
      <c r="C57" s="302">
        <v>9</v>
      </c>
      <c r="D57" s="302">
        <v>4011</v>
      </c>
      <c r="E57" s="302">
        <v>2073</v>
      </c>
      <c r="F57" s="302">
        <v>1938</v>
      </c>
      <c r="G57" s="302">
        <v>4050</v>
      </c>
      <c r="H57" s="302">
        <v>2095</v>
      </c>
      <c r="I57" s="302">
        <v>1955</v>
      </c>
      <c r="J57" s="302">
        <v>3653</v>
      </c>
      <c r="K57" s="302">
        <v>1853</v>
      </c>
      <c r="L57" s="302">
        <v>1800</v>
      </c>
      <c r="M57" s="302">
        <v>3588</v>
      </c>
      <c r="N57" s="302">
        <v>1820</v>
      </c>
      <c r="O57" s="302">
        <v>1768</v>
      </c>
      <c r="P57" s="302">
        <v>4122</v>
      </c>
      <c r="Q57" s="302">
        <v>2067</v>
      </c>
      <c r="R57" s="302">
        <v>2055</v>
      </c>
      <c r="S57" s="312">
        <v>4186</v>
      </c>
      <c r="T57" s="312">
        <v>2198</v>
      </c>
      <c r="U57" s="312">
        <v>1988</v>
      </c>
      <c r="V57" s="302">
        <v>5169</v>
      </c>
      <c r="W57" s="302">
        <v>2694</v>
      </c>
      <c r="X57" s="302">
        <v>2475</v>
      </c>
    </row>
    <row r="58" spans="1:24" x14ac:dyDescent="0.25">
      <c r="A58" s="302" t="s">
        <v>1714</v>
      </c>
      <c r="B58" s="302" t="s">
        <v>33</v>
      </c>
      <c r="C58" s="302">
        <v>10</v>
      </c>
      <c r="D58" s="302">
        <v>4152</v>
      </c>
      <c r="E58" s="302">
        <v>2152</v>
      </c>
      <c r="F58" s="302">
        <v>2000</v>
      </c>
      <c r="G58" s="302">
        <v>4095</v>
      </c>
      <c r="H58" s="302">
        <v>2120</v>
      </c>
      <c r="I58" s="302">
        <v>1975</v>
      </c>
      <c r="J58" s="302">
        <v>3679</v>
      </c>
      <c r="K58" s="302">
        <v>1938</v>
      </c>
      <c r="L58" s="302">
        <v>1741</v>
      </c>
      <c r="M58" s="302">
        <v>3676</v>
      </c>
      <c r="N58" s="302">
        <v>1880</v>
      </c>
      <c r="O58" s="302">
        <v>1796</v>
      </c>
      <c r="P58" s="302">
        <v>3845</v>
      </c>
      <c r="Q58" s="302">
        <v>2027</v>
      </c>
      <c r="R58" s="302">
        <v>1818</v>
      </c>
      <c r="S58" s="312">
        <v>4163</v>
      </c>
      <c r="T58" s="312">
        <v>2152</v>
      </c>
      <c r="U58" s="312">
        <v>2011</v>
      </c>
      <c r="V58" s="302">
        <v>5262</v>
      </c>
      <c r="W58" s="302">
        <v>2701</v>
      </c>
      <c r="X58" s="302">
        <v>2561</v>
      </c>
    </row>
    <row r="59" spans="1:24" x14ac:dyDescent="0.25">
      <c r="A59" s="302" t="s">
        <v>1715</v>
      </c>
      <c r="B59" s="302" t="s">
        <v>33</v>
      </c>
      <c r="C59" s="302">
        <v>11</v>
      </c>
      <c r="D59" s="302">
        <v>4404</v>
      </c>
      <c r="E59" s="302">
        <v>2200</v>
      </c>
      <c r="F59" s="302">
        <v>2204</v>
      </c>
      <c r="G59" s="302">
        <v>3995</v>
      </c>
      <c r="H59" s="302">
        <v>2045</v>
      </c>
      <c r="I59" s="302">
        <v>1950</v>
      </c>
      <c r="J59" s="302">
        <v>3728</v>
      </c>
      <c r="K59" s="302">
        <v>1913</v>
      </c>
      <c r="L59" s="302">
        <v>1815</v>
      </c>
      <c r="M59" s="302">
        <v>3515</v>
      </c>
      <c r="N59" s="302">
        <v>1819</v>
      </c>
      <c r="O59" s="302">
        <v>1696</v>
      </c>
      <c r="P59" s="302">
        <v>3936</v>
      </c>
      <c r="Q59" s="302">
        <v>1982</v>
      </c>
      <c r="R59" s="302">
        <v>1954</v>
      </c>
      <c r="S59" s="312">
        <v>4328</v>
      </c>
      <c r="T59" s="312">
        <v>2247</v>
      </c>
      <c r="U59" s="312">
        <v>2081</v>
      </c>
      <c r="V59" s="302">
        <v>5178</v>
      </c>
      <c r="W59" s="302">
        <v>2653</v>
      </c>
      <c r="X59" s="302">
        <v>2525</v>
      </c>
    </row>
    <row r="60" spans="1:24" x14ac:dyDescent="0.25">
      <c r="A60" s="302" t="s">
        <v>1716</v>
      </c>
      <c r="B60" s="302" t="s">
        <v>33</v>
      </c>
      <c r="C60" s="302">
        <v>12</v>
      </c>
      <c r="D60" s="302">
        <v>4581</v>
      </c>
      <c r="E60" s="302">
        <v>2344</v>
      </c>
      <c r="F60" s="302">
        <v>2237</v>
      </c>
      <c r="G60" s="302">
        <v>4055</v>
      </c>
      <c r="H60" s="302">
        <v>2085</v>
      </c>
      <c r="I60" s="302">
        <v>1970</v>
      </c>
      <c r="J60" s="302">
        <v>3806</v>
      </c>
      <c r="K60" s="302">
        <v>1908</v>
      </c>
      <c r="L60" s="302">
        <v>1898</v>
      </c>
      <c r="M60" s="302">
        <v>3378</v>
      </c>
      <c r="N60" s="302">
        <v>1757</v>
      </c>
      <c r="O60" s="302">
        <v>1621</v>
      </c>
      <c r="P60" s="302">
        <v>3781</v>
      </c>
      <c r="Q60" s="302">
        <v>1958</v>
      </c>
      <c r="R60" s="302">
        <v>1823</v>
      </c>
      <c r="S60" s="312">
        <v>4257</v>
      </c>
      <c r="T60" s="312">
        <v>2228</v>
      </c>
      <c r="U60" s="312">
        <v>2029</v>
      </c>
      <c r="V60" s="302">
        <v>5199</v>
      </c>
      <c r="W60" s="302">
        <v>2686</v>
      </c>
      <c r="X60" s="302">
        <v>2513</v>
      </c>
    </row>
    <row r="61" spans="1:24" x14ac:dyDescent="0.25">
      <c r="A61" s="302" t="s">
        <v>1717</v>
      </c>
      <c r="B61" s="302" t="s">
        <v>33</v>
      </c>
      <c r="C61" s="302">
        <v>13</v>
      </c>
      <c r="D61" s="302">
        <v>5139</v>
      </c>
      <c r="E61" s="302">
        <v>2586</v>
      </c>
      <c r="F61" s="302">
        <v>2553</v>
      </c>
      <c r="G61" s="302">
        <v>3910</v>
      </c>
      <c r="H61" s="302">
        <v>1995</v>
      </c>
      <c r="I61" s="302">
        <v>1920</v>
      </c>
      <c r="J61" s="302">
        <v>3919</v>
      </c>
      <c r="K61" s="302">
        <v>1988</v>
      </c>
      <c r="L61" s="302">
        <v>1931</v>
      </c>
      <c r="M61" s="302">
        <v>3262</v>
      </c>
      <c r="N61" s="302">
        <v>1675</v>
      </c>
      <c r="O61" s="302">
        <v>1587</v>
      </c>
      <c r="P61" s="302">
        <v>3877</v>
      </c>
      <c r="Q61" s="302">
        <v>1948</v>
      </c>
      <c r="R61" s="302">
        <v>1929</v>
      </c>
      <c r="S61" s="312">
        <v>4319</v>
      </c>
      <c r="T61" s="312">
        <v>2264</v>
      </c>
      <c r="U61" s="312">
        <v>2055</v>
      </c>
      <c r="V61" s="302">
        <v>5222</v>
      </c>
      <c r="W61" s="302">
        <v>2679</v>
      </c>
      <c r="X61" s="302">
        <v>2543</v>
      </c>
    </row>
    <row r="62" spans="1:24" x14ac:dyDescent="0.25">
      <c r="A62" s="302" t="s">
        <v>1718</v>
      </c>
      <c r="B62" s="302" t="s">
        <v>33</v>
      </c>
      <c r="C62" s="302">
        <v>14</v>
      </c>
      <c r="D62" s="302">
        <v>5514</v>
      </c>
      <c r="E62" s="302">
        <v>2768</v>
      </c>
      <c r="F62" s="302">
        <v>2746</v>
      </c>
      <c r="G62" s="302">
        <v>3810</v>
      </c>
      <c r="H62" s="302">
        <v>1970</v>
      </c>
      <c r="I62" s="302">
        <v>1840</v>
      </c>
      <c r="J62" s="302">
        <v>4078</v>
      </c>
      <c r="K62" s="302">
        <v>2099</v>
      </c>
      <c r="L62" s="302">
        <v>1979</v>
      </c>
      <c r="M62" s="302">
        <v>3100</v>
      </c>
      <c r="N62" s="302">
        <v>1573</v>
      </c>
      <c r="O62" s="302">
        <v>1527</v>
      </c>
      <c r="P62" s="302">
        <v>3812</v>
      </c>
      <c r="Q62" s="302">
        <v>1923</v>
      </c>
      <c r="R62" s="302">
        <v>1889</v>
      </c>
      <c r="S62" s="312">
        <v>4226</v>
      </c>
      <c r="T62" s="312">
        <v>2165</v>
      </c>
      <c r="U62" s="312">
        <v>2061</v>
      </c>
      <c r="V62" s="302">
        <v>4947</v>
      </c>
      <c r="W62" s="302">
        <v>2565</v>
      </c>
      <c r="X62" s="302">
        <v>2382</v>
      </c>
    </row>
    <row r="63" spans="1:24" x14ac:dyDescent="0.25">
      <c r="A63" s="302" t="s">
        <v>1719</v>
      </c>
      <c r="B63" s="302" t="s">
        <v>33</v>
      </c>
      <c r="C63" s="302">
        <v>15</v>
      </c>
      <c r="D63" s="302">
        <v>4349</v>
      </c>
      <c r="E63" s="302">
        <v>2235</v>
      </c>
      <c r="F63" s="302">
        <v>2114</v>
      </c>
      <c r="G63" s="302">
        <v>3820</v>
      </c>
      <c r="H63" s="302">
        <v>1965</v>
      </c>
      <c r="I63" s="302">
        <v>1860</v>
      </c>
      <c r="J63" s="302">
        <v>4147</v>
      </c>
      <c r="K63" s="302">
        <v>2158</v>
      </c>
      <c r="L63" s="302">
        <v>1989</v>
      </c>
      <c r="M63" s="302">
        <v>3187</v>
      </c>
      <c r="N63" s="302">
        <v>1616</v>
      </c>
      <c r="O63" s="302">
        <v>1571</v>
      </c>
      <c r="P63" s="302">
        <v>3672</v>
      </c>
      <c r="Q63" s="302">
        <v>1877</v>
      </c>
      <c r="R63" s="302">
        <v>1795</v>
      </c>
      <c r="S63" s="312">
        <v>4350</v>
      </c>
      <c r="T63" s="312">
        <v>2260</v>
      </c>
      <c r="U63" s="312">
        <v>2090</v>
      </c>
      <c r="V63" s="302">
        <v>4825</v>
      </c>
      <c r="W63" s="302">
        <v>2488</v>
      </c>
      <c r="X63" s="302">
        <v>2337</v>
      </c>
    </row>
    <row r="64" spans="1:24" x14ac:dyDescent="0.25">
      <c r="A64" s="302" t="s">
        <v>1720</v>
      </c>
      <c r="B64" s="302" t="s">
        <v>33</v>
      </c>
      <c r="C64" s="302">
        <v>16</v>
      </c>
      <c r="D64" s="302">
        <v>4805</v>
      </c>
      <c r="E64" s="302">
        <v>2452</v>
      </c>
      <c r="F64" s="302">
        <v>2353</v>
      </c>
      <c r="G64" s="302">
        <v>3965</v>
      </c>
      <c r="H64" s="302">
        <v>2020</v>
      </c>
      <c r="I64" s="302">
        <v>1945</v>
      </c>
      <c r="J64" s="302">
        <v>4284</v>
      </c>
      <c r="K64" s="302">
        <v>2135</v>
      </c>
      <c r="L64" s="302">
        <v>2149</v>
      </c>
      <c r="M64" s="302">
        <v>3330</v>
      </c>
      <c r="N64" s="302">
        <v>1722</v>
      </c>
      <c r="O64" s="302">
        <v>1608</v>
      </c>
      <c r="P64" s="302">
        <v>3878</v>
      </c>
      <c r="Q64" s="302">
        <v>1940</v>
      </c>
      <c r="R64" s="302">
        <v>1938</v>
      </c>
      <c r="S64" s="312">
        <v>4380</v>
      </c>
      <c r="T64" s="312">
        <v>2241</v>
      </c>
      <c r="U64" s="312">
        <v>2139</v>
      </c>
      <c r="V64" s="302">
        <v>4897</v>
      </c>
      <c r="W64" s="302">
        <v>2503</v>
      </c>
      <c r="X64" s="302">
        <v>2394</v>
      </c>
    </row>
    <row r="65" spans="1:24" x14ac:dyDescent="0.25">
      <c r="A65" s="302" t="s">
        <v>1721</v>
      </c>
      <c r="B65" s="302" t="s">
        <v>33</v>
      </c>
      <c r="C65" s="302">
        <v>17</v>
      </c>
      <c r="D65" s="302">
        <v>4826</v>
      </c>
      <c r="E65" s="302">
        <v>2365</v>
      </c>
      <c r="F65" s="302">
        <v>2461</v>
      </c>
      <c r="G65" s="302">
        <v>4030</v>
      </c>
      <c r="H65" s="302">
        <v>2020</v>
      </c>
      <c r="I65" s="302">
        <v>2010</v>
      </c>
      <c r="J65" s="302">
        <v>4391</v>
      </c>
      <c r="K65" s="302">
        <v>2220</v>
      </c>
      <c r="L65" s="302">
        <v>2171</v>
      </c>
      <c r="M65" s="302">
        <v>3379</v>
      </c>
      <c r="N65" s="302">
        <v>1719</v>
      </c>
      <c r="O65" s="302">
        <v>1660</v>
      </c>
      <c r="P65" s="302">
        <v>3775</v>
      </c>
      <c r="Q65" s="302">
        <v>1914</v>
      </c>
      <c r="R65" s="302">
        <v>1861</v>
      </c>
      <c r="S65" s="312">
        <v>4459</v>
      </c>
      <c r="T65" s="312">
        <v>2298</v>
      </c>
      <c r="U65" s="312">
        <v>2161</v>
      </c>
      <c r="V65" s="302">
        <v>4503</v>
      </c>
      <c r="W65" s="302">
        <v>2308</v>
      </c>
      <c r="X65" s="302">
        <v>2195</v>
      </c>
    </row>
    <row r="66" spans="1:24" x14ac:dyDescent="0.25">
      <c r="A66" s="302" t="s">
        <v>1722</v>
      </c>
      <c r="B66" s="302" t="s">
        <v>33</v>
      </c>
      <c r="C66" s="302">
        <v>18</v>
      </c>
      <c r="D66" s="302">
        <v>4795</v>
      </c>
      <c r="E66" s="302">
        <v>2170</v>
      </c>
      <c r="F66" s="302">
        <v>2625</v>
      </c>
      <c r="G66" s="302">
        <v>4355</v>
      </c>
      <c r="H66" s="302">
        <v>2080</v>
      </c>
      <c r="I66" s="302">
        <v>2275</v>
      </c>
      <c r="J66" s="302">
        <v>4516</v>
      </c>
      <c r="K66" s="302">
        <v>2214</v>
      </c>
      <c r="L66" s="302">
        <v>2302</v>
      </c>
      <c r="M66" s="302">
        <v>3683</v>
      </c>
      <c r="N66" s="302">
        <v>1838</v>
      </c>
      <c r="O66" s="302">
        <v>1845</v>
      </c>
      <c r="P66" s="302">
        <v>3392</v>
      </c>
      <c r="Q66" s="302">
        <v>1685</v>
      </c>
      <c r="R66" s="302">
        <v>1707</v>
      </c>
      <c r="S66" s="312">
        <v>3811</v>
      </c>
      <c r="T66" s="312">
        <v>1946</v>
      </c>
      <c r="U66" s="312">
        <v>1865</v>
      </c>
      <c r="V66" s="302">
        <v>4007</v>
      </c>
      <c r="W66" s="302">
        <v>2112</v>
      </c>
      <c r="X66" s="302">
        <v>1895</v>
      </c>
    </row>
    <row r="67" spans="1:24" x14ac:dyDescent="0.25">
      <c r="A67" s="302" t="s">
        <v>1723</v>
      </c>
      <c r="B67" s="302" t="s">
        <v>33</v>
      </c>
      <c r="C67" s="302">
        <v>19</v>
      </c>
      <c r="D67" s="302">
        <v>4084</v>
      </c>
      <c r="E67" s="302">
        <v>1824</v>
      </c>
      <c r="F67" s="302">
        <v>2260</v>
      </c>
      <c r="G67" s="302">
        <v>4440</v>
      </c>
      <c r="H67" s="302">
        <v>2070</v>
      </c>
      <c r="I67" s="302">
        <v>2375</v>
      </c>
      <c r="J67" s="302">
        <v>4518</v>
      </c>
      <c r="K67" s="302">
        <v>2223</v>
      </c>
      <c r="L67" s="302">
        <v>2295</v>
      </c>
      <c r="M67" s="302">
        <v>3846</v>
      </c>
      <c r="N67" s="302">
        <v>1823</v>
      </c>
      <c r="O67" s="302">
        <v>2023</v>
      </c>
      <c r="P67" s="302">
        <v>3117</v>
      </c>
      <c r="Q67" s="302">
        <v>1507</v>
      </c>
      <c r="R67" s="302">
        <v>1610</v>
      </c>
      <c r="S67" s="312">
        <v>3580</v>
      </c>
      <c r="T67" s="312">
        <v>1796</v>
      </c>
      <c r="U67" s="312">
        <v>1784</v>
      </c>
      <c r="V67" s="302">
        <v>3231</v>
      </c>
      <c r="W67" s="302">
        <v>1670</v>
      </c>
      <c r="X67" s="302">
        <v>1561</v>
      </c>
    </row>
    <row r="68" spans="1:24" x14ac:dyDescent="0.25">
      <c r="A68" s="302" t="s">
        <v>1724</v>
      </c>
      <c r="B68" s="302" t="s">
        <v>33</v>
      </c>
      <c r="C68" s="302">
        <v>20</v>
      </c>
      <c r="D68" s="302">
        <v>3757</v>
      </c>
      <c r="E68" s="302">
        <v>1597</v>
      </c>
      <c r="F68" s="302">
        <v>2160</v>
      </c>
      <c r="G68" s="302">
        <v>4760</v>
      </c>
      <c r="H68" s="302">
        <v>2230</v>
      </c>
      <c r="I68" s="302">
        <v>2535</v>
      </c>
      <c r="J68" s="302">
        <v>4598</v>
      </c>
      <c r="K68" s="302">
        <v>2240</v>
      </c>
      <c r="L68" s="302">
        <v>2358</v>
      </c>
      <c r="M68" s="302">
        <v>4012</v>
      </c>
      <c r="N68" s="302">
        <v>1970</v>
      </c>
      <c r="O68" s="302">
        <v>2042</v>
      </c>
      <c r="P68" s="302">
        <v>3470</v>
      </c>
      <c r="Q68" s="302">
        <v>1692</v>
      </c>
      <c r="R68" s="302">
        <v>1778</v>
      </c>
      <c r="S68" s="312">
        <v>3796</v>
      </c>
      <c r="T68" s="312">
        <v>1861</v>
      </c>
      <c r="U68" s="312">
        <v>1935</v>
      </c>
      <c r="V68" s="302">
        <v>3296</v>
      </c>
      <c r="W68" s="302">
        <v>1529</v>
      </c>
      <c r="X68" s="302">
        <v>1767</v>
      </c>
    </row>
    <row r="69" spans="1:24" x14ac:dyDescent="0.25">
      <c r="A69" s="302" t="s">
        <v>1725</v>
      </c>
      <c r="B69" s="302" t="s">
        <v>34</v>
      </c>
      <c r="C69" s="302" t="s">
        <v>95</v>
      </c>
      <c r="D69" s="302">
        <v>63140</v>
      </c>
      <c r="E69" s="302">
        <v>32154</v>
      </c>
      <c r="F69" s="302">
        <v>30986</v>
      </c>
      <c r="G69" s="302">
        <v>67215</v>
      </c>
      <c r="H69" s="302">
        <v>34355</v>
      </c>
      <c r="I69" s="302">
        <v>32860</v>
      </c>
      <c r="J69" s="302">
        <v>64126</v>
      </c>
      <c r="K69" s="302">
        <v>33045</v>
      </c>
      <c r="L69" s="302">
        <v>31081</v>
      </c>
      <c r="M69" s="302">
        <v>57570</v>
      </c>
      <c r="N69" s="302">
        <v>29377</v>
      </c>
      <c r="O69" s="302">
        <v>28193</v>
      </c>
      <c r="P69" s="302">
        <v>58399</v>
      </c>
      <c r="Q69" s="302">
        <v>29622</v>
      </c>
      <c r="R69" s="302">
        <v>28777</v>
      </c>
      <c r="S69" s="312">
        <v>63104</v>
      </c>
      <c r="T69" s="312">
        <v>32100</v>
      </c>
      <c r="U69" s="312">
        <v>31004</v>
      </c>
      <c r="V69" s="302">
        <v>64244</v>
      </c>
      <c r="W69" s="302">
        <v>32770</v>
      </c>
      <c r="X69" s="302">
        <v>31474</v>
      </c>
    </row>
    <row r="70" spans="1:24" x14ac:dyDescent="0.25">
      <c r="A70" s="302" t="s">
        <v>1726</v>
      </c>
      <c r="B70" s="302" t="s">
        <v>34</v>
      </c>
      <c r="C70" s="302">
        <v>0</v>
      </c>
      <c r="D70" s="302">
        <v>3277</v>
      </c>
      <c r="E70" s="302">
        <v>1668</v>
      </c>
      <c r="F70" s="302">
        <v>1609</v>
      </c>
      <c r="G70" s="302">
        <v>3430</v>
      </c>
      <c r="H70" s="302">
        <v>1745</v>
      </c>
      <c r="I70" s="302">
        <v>1685</v>
      </c>
      <c r="J70" s="302">
        <v>2572</v>
      </c>
      <c r="K70" s="302">
        <v>1308</v>
      </c>
      <c r="L70" s="302">
        <v>1264</v>
      </c>
      <c r="M70" s="302">
        <v>3142</v>
      </c>
      <c r="N70" s="302">
        <v>1592</v>
      </c>
      <c r="O70" s="302">
        <v>1550</v>
      </c>
      <c r="P70" s="302">
        <v>2520</v>
      </c>
      <c r="Q70" s="302">
        <v>1213</v>
      </c>
      <c r="R70" s="302">
        <v>1307</v>
      </c>
      <c r="S70" s="312">
        <v>2975</v>
      </c>
      <c r="T70" s="312">
        <v>1554</v>
      </c>
      <c r="U70" s="312">
        <v>1421</v>
      </c>
      <c r="V70" s="302">
        <v>2815</v>
      </c>
      <c r="W70" s="302">
        <v>1391</v>
      </c>
      <c r="X70" s="302">
        <v>1424</v>
      </c>
    </row>
    <row r="71" spans="1:24" x14ac:dyDescent="0.25">
      <c r="A71" s="302" t="s">
        <v>1727</v>
      </c>
      <c r="B71" s="302" t="s">
        <v>34</v>
      </c>
      <c r="C71" s="302">
        <v>1</v>
      </c>
      <c r="D71" s="302">
        <v>3079</v>
      </c>
      <c r="E71" s="302">
        <v>1563</v>
      </c>
      <c r="F71" s="302">
        <v>1516</v>
      </c>
      <c r="G71" s="302">
        <v>3455</v>
      </c>
      <c r="H71" s="302">
        <v>1785</v>
      </c>
      <c r="I71" s="302">
        <v>1670</v>
      </c>
      <c r="J71" s="302">
        <v>2548</v>
      </c>
      <c r="K71" s="302">
        <v>1314</v>
      </c>
      <c r="L71" s="302">
        <v>1234</v>
      </c>
      <c r="M71" s="302">
        <v>3042</v>
      </c>
      <c r="N71" s="302">
        <v>1547</v>
      </c>
      <c r="O71" s="302">
        <v>1495</v>
      </c>
      <c r="P71" s="302">
        <v>2718</v>
      </c>
      <c r="Q71" s="302">
        <v>1413</v>
      </c>
      <c r="R71" s="302">
        <v>1305</v>
      </c>
      <c r="S71" s="312">
        <v>3048</v>
      </c>
      <c r="T71" s="312">
        <v>1552</v>
      </c>
      <c r="U71" s="312">
        <v>1496</v>
      </c>
      <c r="V71" s="302">
        <v>2969</v>
      </c>
      <c r="W71" s="302">
        <v>1562</v>
      </c>
      <c r="X71" s="302">
        <v>1407</v>
      </c>
    </row>
    <row r="72" spans="1:24" x14ac:dyDescent="0.25">
      <c r="A72" s="302" t="s">
        <v>1728</v>
      </c>
      <c r="B72" s="302" t="s">
        <v>34</v>
      </c>
      <c r="C72" s="302">
        <v>2</v>
      </c>
      <c r="D72" s="302">
        <v>3178</v>
      </c>
      <c r="E72" s="302">
        <v>1600</v>
      </c>
      <c r="F72" s="302">
        <v>1578</v>
      </c>
      <c r="G72" s="302">
        <v>3535</v>
      </c>
      <c r="H72" s="302">
        <v>1795</v>
      </c>
      <c r="I72" s="302">
        <v>1740</v>
      </c>
      <c r="J72" s="302">
        <v>2509</v>
      </c>
      <c r="K72" s="302">
        <v>1310</v>
      </c>
      <c r="L72" s="302">
        <v>1199</v>
      </c>
      <c r="M72" s="302">
        <v>2982</v>
      </c>
      <c r="N72" s="302">
        <v>1493</v>
      </c>
      <c r="O72" s="302">
        <v>1489</v>
      </c>
      <c r="P72" s="302">
        <v>2674</v>
      </c>
      <c r="Q72" s="302">
        <v>1364</v>
      </c>
      <c r="R72" s="302">
        <v>1310</v>
      </c>
      <c r="S72" s="312">
        <v>3020</v>
      </c>
      <c r="T72" s="312">
        <v>1507</v>
      </c>
      <c r="U72" s="312">
        <v>1513</v>
      </c>
      <c r="V72" s="302">
        <v>3053</v>
      </c>
      <c r="W72" s="302">
        <v>1526</v>
      </c>
      <c r="X72" s="302">
        <v>1527</v>
      </c>
    </row>
    <row r="73" spans="1:24" x14ac:dyDescent="0.25">
      <c r="A73" s="302" t="s">
        <v>1729</v>
      </c>
      <c r="B73" s="302" t="s">
        <v>34</v>
      </c>
      <c r="C73" s="302">
        <v>3</v>
      </c>
      <c r="D73" s="302">
        <v>3079</v>
      </c>
      <c r="E73" s="302">
        <v>1560</v>
      </c>
      <c r="F73" s="302">
        <v>1519</v>
      </c>
      <c r="G73" s="302">
        <v>3610</v>
      </c>
      <c r="H73" s="302">
        <v>1835</v>
      </c>
      <c r="I73" s="302">
        <v>1775</v>
      </c>
      <c r="J73" s="302">
        <v>2385</v>
      </c>
      <c r="K73" s="302">
        <v>1256</v>
      </c>
      <c r="L73" s="302">
        <v>1129</v>
      </c>
      <c r="M73" s="302">
        <v>2971</v>
      </c>
      <c r="N73" s="302">
        <v>1489</v>
      </c>
      <c r="O73" s="302">
        <v>1482</v>
      </c>
      <c r="P73" s="302">
        <v>2651</v>
      </c>
      <c r="Q73" s="302">
        <v>1372</v>
      </c>
      <c r="R73" s="302">
        <v>1279</v>
      </c>
      <c r="S73" s="312">
        <v>3105</v>
      </c>
      <c r="T73" s="312">
        <v>1596</v>
      </c>
      <c r="U73" s="312">
        <v>1509</v>
      </c>
      <c r="V73" s="302">
        <v>3081</v>
      </c>
      <c r="W73" s="302">
        <v>1548</v>
      </c>
      <c r="X73" s="302">
        <v>1533</v>
      </c>
    </row>
    <row r="74" spans="1:24" x14ac:dyDescent="0.25">
      <c r="A74" s="302" t="s">
        <v>1730</v>
      </c>
      <c r="B74" s="302" t="s">
        <v>34</v>
      </c>
      <c r="C74" s="302">
        <v>4</v>
      </c>
      <c r="D74" s="302">
        <v>2897</v>
      </c>
      <c r="E74" s="302">
        <v>1456</v>
      </c>
      <c r="F74" s="302">
        <v>1441</v>
      </c>
      <c r="G74" s="302">
        <v>3760</v>
      </c>
      <c r="H74" s="302">
        <v>1945</v>
      </c>
      <c r="I74" s="302">
        <v>1815</v>
      </c>
      <c r="J74" s="302">
        <v>2399</v>
      </c>
      <c r="K74" s="302">
        <v>1240</v>
      </c>
      <c r="L74" s="302">
        <v>1159</v>
      </c>
      <c r="M74" s="302">
        <v>2794</v>
      </c>
      <c r="N74" s="302">
        <v>1384</v>
      </c>
      <c r="O74" s="302">
        <v>1410</v>
      </c>
      <c r="P74" s="302">
        <v>2714</v>
      </c>
      <c r="Q74" s="302">
        <v>1342</v>
      </c>
      <c r="R74" s="302">
        <v>1372</v>
      </c>
      <c r="S74" s="312">
        <v>3034</v>
      </c>
      <c r="T74" s="312">
        <v>1550</v>
      </c>
      <c r="U74" s="312">
        <v>1484</v>
      </c>
      <c r="V74" s="302">
        <v>3117</v>
      </c>
      <c r="W74" s="302">
        <v>1567</v>
      </c>
      <c r="X74" s="302">
        <v>1550</v>
      </c>
    </row>
    <row r="75" spans="1:24" x14ac:dyDescent="0.25">
      <c r="A75" s="302" t="s">
        <v>1731</v>
      </c>
      <c r="B75" s="302" t="s">
        <v>34</v>
      </c>
      <c r="C75" s="302">
        <v>5</v>
      </c>
      <c r="D75" s="302">
        <v>2931</v>
      </c>
      <c r="E75" s="302">
        <v>1493</v>
      </c>
      <c r="F75" s="302">
        <v>1438</v>
      </c>
      <c r="G75" s="302">
        <v>3795</v>
      </c>
      <c r="H75" s="302">
        <v>1970</v>
      </c>
      <c r="I75" s="302">
        <v>1825</v>
      </c>
      <c r="J75" s="302">
        <v>2496</v>
      </c>
      <c r="K75" s="302">
        <v>1303</v>
      </c>
      <c r="L75" s="302">
        <v>1193</v>
      </c>
      <c r="M75" s="302">
        <v>2766</v>
      </c>
      <c r="N75" s="302">
        <v>1382</v>
      </c>
      <c r="O75" s="302">
        <v>1384</v>
      </c>
      <c r="P75" s="302">
        <v>2849</v>
      </c>
      <c r="Q75" s="302">
        <v>1477</v>
      </c>
      <c r="R75" s="302">
        <v>1372</v>
      </c>
      <c r="S75" s="312">
        <v>2926</v>
      </c>
      <c r="T75" s="312">
        <v>1502</v>
      </c>
      <c r="U75" s="312">
        <v>1424</v>
      </c>
      <c r="V75" s="302">
        <v>3224</v>
      </c>
      <c r="W75" s="302">
        <v>1714</v>
      </c>
      <c r="X75" s="302">
        <v>1510</v>
      </c>
    </row>
    <row r="76" spans="1:24" x14ac:dyDescent="0.25">
      <c r="A76" s="302" t="s">
        <v>1732</v>
      </c>
      <c r="B76" s="302" t="s">
        <v>34</v>
      </c>
      <c r="C76" s="302">
        <v>6</v>
      </c>
      <c r="D76" s="302">
        <v>2817</v>
      </c>
      <c r="E76" s="302">
        <v>1425</v>
      </c>
      <c r="F76" s="302">
        <v>1392</v>
      </c>
      <c r="G76" s="302">
        <v>3750</v>
      </c>
      <c r="H76" s="302">
        <v>1945</v>
      </c>
      <c r="I76" s="302">
        <v>1805</v>
      </c>
      <c r="J76" s="302">
        <v>2615</v>
      </c>
      <c r="K76" s="302">
        <v>1391</v>
      </c>
      <c r="L76" s="302">
        <v>1224</v>
      </c>
      <c r="M76" s="302">
        <v>2795</v>
      </c>
      <c r="N76" s="302">
        <v>1410</v>
      </c>
      <c r="O76" s="302">
        <v>1385</v>
      </c>
      <c r="P76" s="302">
        <v>2848</v>
      </c>
      <c r="Q76" s="302">
        <v>1445</v>
      </c>
      <c r="R76" s="302">
        <v>1403</v>
      </c>
      <c r="S76" s="312">
        <v>2793</v>
      </c>
      <c r="T76" s="312">
        <v>1435</v>
      </c>
      <c r="U76" s="312">
        <v>1358</v>
      </c>
      <c r="V76" s="302">
        <v>3163</v>
      </c>
      <c r="W76" s="302">
        <v>1605</v>
      </c>
      <c r="X76" s="302">
        <v>1558</v>
      </c>
    </row>
    <row r="77" spans="1:24" x14ac:dyDescent="0.25">
      <c r="A77" s="302" t="s">
        <v>1733</v>
      </c>
      <c r="B77" s="302" t="s">
        <v>34</v>
      </c>
      <c r="C77" s="302">
        <v>7</v>
      </c>
      <c r="D77" s="302">
        <v>2806</v>
      </c>
      <c r="E77" s="302">
        <v>1449</v>
      </c>
      <c r="F77" s="302">
        <v>1357</v>
      </c>
      <c r="G77" s="302">
        <v>3715</v>
      </c>
      <c r="H77" s="302">
        <v>1940</v>
      </c>
      <c r="I77" s="302">
        <v>1770</v>
      </c>
      <c r="J77" s="302">
        <v>2705</v>
      </c>
      <c r="K77" s="302">
        <v>1347</v>
      </c>
      <c r="L77" s="302">
        <v>1358</v>
      </c>
      <c r="M77" s="302">
        <v>2566</v>
      </c>
      <c r="N77" s="302">
        <v>1331</v>
      </c>
      <c r="O77" s="302">
        <v>1235</v>
      </c>
      <c r="P77" s="302">
        <v>2941</v>
      </c>
      <c r="Q77" s="302">
        <v>1479</v>
      </c>
      <c r="R77" s="302">
        <v>1462</v>
      </c>
      <c r="S77" s="312">
        <v>2816</v>
      </c>
      <c r="T77" s="312">
        <v>1438</v>
      </c>
      <c r="U77" s="312">
        <v>1378</v>
      </c>
      <c r="V77" s="302">
        <v>3131</v>
      </c>
      <c r="W77" s="302">
        <v>1629</v>
      </c>
      <c r="X77" s="302">
        <v>1502</v>
      </c>
    </row>
    <row r="78" spans="1:24" x14ac:dyDescent="0.25">
      <c r="A78" s="302" t="s">
        <v>1734</v>
      </c>
      <c r="B78" s="302" t="s">
        <v>34</v>
      </c>
      <c r="C78" s="302">
        <v>8</v>
      </c>
      <c r="D78" s="302">
        <v>2846</v>
      </c>
      <c r="E78" s="302">
        <v>1443</v>
      </c>
      <c r="F78" s="302">
        <v>1403</v>
      </c>
      <c r="G78" s="302">
        <v>3425</v>
      </c>
      <c r="H78" s="302">
        <v>1790</v>
      </c>
      <c r="I78" s="302">
        <v>1635</v>
      </c>
      <c r="J78" s="302">
        <v>3002</v>
      </c>
      <c r="K78" s="302">
        <v>1583</v>
      </c>
      <c r="L78" s="302">
        <v>1419</v>
      </c>
      <c r="M78" s="302">
        <v>2548</v>
      </c>
      <c r="N78" s="302">
        <v>1264</v>
      </c>
      <c r="O78" s="302">
        <v>1284</v>
      </c>
      <c r="P78" s="302">
        <v>2939</v>
      </c>
      <c r="Q78" s="302">
        <v>1502</v>
      </c>
      <c r="R78" s="302">
        <v>1437</v>
      </c>
      <c r="S78" s="312">
        <v>2668</v>
      </c>
      <c r="T78" s="312">
        <v>1314</v>
      </c>
      <c r="U78" s="312">
        <v>1354</v>
      </c>
      <c r="V78" s="302">
        <v>3272</v>
      </c>
      <c r="W78" s="302">
        <v>1655</v>
      </c>
      <c r="X78" s="302">
        <v>1617</v>
      </c>
    </row>
    <row r="79" spans="1:24" x14ac:dyDescent="0.25">
      <c r="A79" s="302" t="s">
        <v>1735</v>
      </c>
      <c r="B79" s="302" t="s">
        <v>34</v>
      </c>
      <c r="C79" s="302">
        <v>9</v>
      </c>
      <c r="D79" s="302">
        <v>2715</v>
      </c>
      <c r="E79" s="302">
        <v>1340</v>
      </c>
      <c r="F79" s="302">
        <v>1375</v>
      </c>
      <c r="G79" s="302">
        <v>3450</v>
      </c>
      <c r="H79" s="302">
        <v>1700</v>
      </c>
      <c r="I79" s="302">
        <v>1750</v>
      </c>
      <c r="J79" s="302">
        <v>3153</v>
      </c>
      <c r="K79" s="302">
        <v>1589</v>
      </c>
      <c r="L79" s="302">
        <v>1564</v>
      </c>
      <c r="M79" s="302">
        <v>2589</v>
      </c>
      <c r="N79" s="302">
        <v>1317</v>
      </c>
      <c r="O79" s="302">
        <v>1272</v>
      </c>
      <c r="P79" s="302">
        <v>3081</v>
      </c>
      <c r="Q79" s="302">
        <v>1573</v>
      </c>
      <c r="R79" s="302">
        <v>1508</v>
      </c>
      <c r="S79" s="312">
        <v>2812</v>
      </c>
      <c r="T79" s="312">
        <v>1436</v>
      </c>
      <c r="U79" s="312">
        <v>1376</v>
      </c>
      <c r="V79" s="302">
        <v>3405</v>
      </c>
      <c r="W79" s="302">
        <v>1714</v>
      </c>
      <c r="X79" s="302">
        <v>1691</v>
      </c>
    </row>
    <row r="80" spans="1:24" x14ac:dyDescent="0.25">
      <c r="A80" s="302" t="s">
        <v>1736</v>
      </c>
      <c r="B80" s="302" t="s">
        <v>34</v>
      </c>
      <c r="C80" s="302">
        <v>10</v>
      </c>
      <c r="D80" s="302">
        <v>2804</v>
      </c>
      <c r="E80" s="302">
        <v>1472</v>
      </c>
      <c r="F80" s="302">
        <v>1332</v>
      </c>
      <c r="G80" s="302">
        <v>3340</v>
      </c>
      <c r="H80" s="302">
        <v>1705</v>
      </c>
      <c r="I80" s="302">
        <v>1635</v>
      </c>
      <c r="J80" s="302">
        <v>3228</v>
      </c>
      <c r="K80" s="302">
        <v>1672</v>
      </c>
      <c r="L80" s="302">
        <v>1556</v>
      </c>
      <c r="M80" s="302">
        <v>2655</v>
      </c>
      <c r="N80" s="302">
        <v>1351</v>
      </c>
      <c r="O80" s="302">
        <v>1304</v>
      </c>
      <c r="P80" s="302">
        <v>3187</v>
      </c>
      <c r="Q80" s="302">
        <v>1639</v>
      </c>
      <c r="R80" s="302">
        <v>1548</v>
      </c>
      <c r="S80" s="312">
        <v>2897</v>
      </c>
      <c r="T80" s="312">
        <v>1496</v>
      </c>
      <c r="U80" s="312">
        <v>1401</v>
      </c>
      <c r="V80" s="302">
        <v>3312</v>
      </c>
      <c r="W80" s="302">
        <v>1716</v>
      </c>
      <c r="X80" s="302">
        <v>1596</v>
      </c>
    </row>
    <row r="81" spans="1:24" x14ac:dyDescent="0.25">
      <c r="A81" s="302" t="s">
        <v>1737</v>
      </c>
      <c r="B81" s="302" t="s">
        <v>34</v>
      </c>
      <c r="C81" s="302">
        <v>11</v>
      </c>
      <c r="D81" s="302">
        <v>3005</v>
      </c>
      <c r="E81" s="302">
        <v>1514</v>
      </c>
      <c r="F81" s="302">
        <v>1491</v>
      </c>
      <c r="G81" s="302">
        <v>3125</v>
      </c>
      <c r="H81" s="302">
        <v>1620</v>
      </c>
      <c r="I81" s="302">
        <v>1505</v>
      </c>
      <c r="J81" s="302">
        <v>3285</v>
      </c>
      <c r="K81" s="302">
        <v>1673</v>
      </c>
      <c r="L81" s="302">
        <v>1612</v>
      </c>
      <c r="M81" s="302">
        <v>2584</v>
      </c>
      <c r="N81" s="302">
        <v>1336</v>
      </c>
      <c r="O81" s="302">
        <v>1248</v>
      </c>
      <c r="P81" s="302">
        <v>3048</v>
      </c>
      <c r="Q81" s="302">
        <v>1555</v>
      </c>
      <c r="R81" s="302">
        <v>1493</v>
      </c>
      <c r="S81" s="312">
        <v>2985</v>
      </c>
      <c r="T81" s="312">
        <v>1541</v>
      </c>
      <c r="U81" s="312">
        <v>1444</v>
      </c>
      <c r="V81" s="302">
        <v>3336</v>
      </c>
      <c r="W81" s="302">
        <v>1708</v>
      </c>
      <c r="X81" s="302">
        <v>1628</v>
      </c>
    </row>
    <row r="82" spans="1:24" x14ac:dyDescent="0.25">
      <c r="A82" s="302" t="s">
        <v>1738</v>
      </c>
      <c r="B82" s="302" t="s">
        <v>34</v>
      </c>
      <c r="C82" s="302">
        <v>12</v>
      </c>
      <c r="D82" s="302">
        <v>3209</v>
      </c>
      <c r="E82" s="302">
        <v>1651</v>
      </c>
      <c r="F82" s="302">
        <v>1558</v>
      </c>
      <c r="G82" s="302">
        <v>3115</v>
      </c>
      <c r="H82" s="302">
        <v>1575</v>
      </c>
      <c r="I82" s="302">
        <v>1540</v>
      </c>
      <c r="J82" s="302">
        <v>3444</v>
      </c>
      <c r="K82" s="302">
        <v>1717</v>
      </c>
      <c r="L82" s="302">
        <v>1727</v>
      </c>
      <c r="M82" s="302">
        <v>2529</v>
      </c>
      <c r="N82" s="302">
        <v>1316</v>
      </c>
      <c r="O82" s="302">
        <v>1213</v>
      </c>
      <c r="P82" s="302">
        <v>3029</v>
      </c>
      <c r="Q82" s="302">
        <v>1550</v>
      </c>
      <c r="R82" s="302">
        <v>1479</v>
      </c>
      <c r="S82" s="312">
        <v>3044</v>
      </c>
      <c r="T82" s="312">
        <v>1528</v>
      </c>
      <c r="U82" s="312">
        <v>1516</v>
      </c>
      <c r="V82" s="302">
        <v>3248</v>
      </c>
      <c r="W82" s="302">
        <v>1643</v>
      </c>
      <c r="X82" s="302">
        <v>1605</v>
      </c>
    </row>
    <row r="83" spans="1:24" x14ac:dyDescent="0.25">
      <c r="A83" s="302" t="s">
        <v>1739</v>
      </c>
      <c r="B83" s="302" t="s">
        <v>34</v>
      </c>
      <c r="C83" s="302">
        <v>13</v>
      </c>
      <c r="D83" s="302">
        <v>3675</v>
      </c>
      <c r="E83" s="302">
        <v>1932</v>
      </c>
      <c r="F83" s="302">
        <v>1743</v>
      </c>
      <c r="G83" s="302">
        <v>3005</v>
      </c>
      <c r="H83" s="302">
        <v>1515</v>
      </c>
      <c r="I83" s="302">
        <v>1490</v>
      </c>
      <c r="J83" s="302">
        <v>3474</v>
      </c>
      <c r="K83" s="302">
        <v>1788</v>
      </c>
      <c r="L83" s="302">
        <v>1686</v>
      </c>
      <c r="M83" s="302">
        <v>2479</v>
      </c>
      <c r="N83" s="302">
        <v>1279</v>
      </c>
      <c r="O83" s="302">
        <v>1200</v>
      </c>
      <c r="P83" s="302">
        <v>3027</v>
      </c>
      <c r="Q83" s="302">
        <v>1496</v>
      </c>
      <c r="R83" s="302">
        <v>1531</v>
      </c>
      <c r="S83" s="312">
        <v>3020</v>
      </c>
      <c r="T83" s="312">
        <v>1562</v>
      </c>
      <c r="U83" s="312">
        <v>1458</v>
      </c>
      <c r="V83" s="302">
        <v>3319</v>
      </c>
      <c r="W83" s="302">
        <v>1681</v>
      </c>
      <c r="X83" s="302">
        <v>1638</v>
      </c>
    </row>
    <row r="84" spans="1:24" x14ac:dyDescent="0.25">
      <c r="A84" s="302" t="s">
        <v>1740</v>
      </c>
      <c r="B84" s="302" t="s">
        <v>34</v>
      </c>
      <c r="C84" s="302">
        <v>14</v>
      </c>
      <c r="D84" s="302">
        <v>4020</v>
      </c>
      <c r="E84" s="302">
        <v>2100</v>
      </c>
      <c r="F84" s="302">
        <v>1920</v>
      </c>
      <c r="G84" s="302">
        <v>2910</v>
      </c>
      <c r="H84" s="302">
        <v>1490</v>
      </c>
      <c r="I84" s="302">
        <v>1420</v>
      </c>
      <c r="J84" s="302">
        <v>3654</v>
      </c>
      <c r="K84" s="302">
        <v>1860</v>
      </c>
      <c r="L84" s="302">
        <v>1794</v>
      </c>
      <c r="M84" s="302">
        <v>2392</v>
      </c>
      <c r="N84" s="302">
        <v>1271</v>
      </c>
      <c r="O84" s="302">
        <v>1121</v>
      </c>
      <c r="P84" s="302">
        <v>2801</v>
      </c>
      <c r="Q84" s="302">
        <v>1389</v>
      </c>
      <c r="R84" s="302">
        <v>1412</v>
      </c>
      <c r="S84" s="312">
        <v>3072</v>
      </c>
      <c r="T84" s="312">
        <v>1515</v>
      </c>
      <c r="U84" s="312">
        <v>1557</v>
      </c>
      <c r="V84" s="302">
        <v>3224</v>
      </c>
      <c r="W84" s="302">
        <v>1636</v>
      </c>
      <c r="X84" s="302">
        <v>1588</v>
      </c>
    </row>
    <row r="85" spans="1:24" x14ac:dyDescent="0.25">
      <c r="A85" s="302" t="s">
        <v>1741</v>
      </c>
      <c r="B85" s="302" t="s">
        <v>34</v>
      </c>
      <c r="C85" s="302">
        <v>15</v>
      </c>
      <c r="D85" s="302">
        <v>3157</v>
      </c>
      <c r="E85" s="302">
        <v>1636</v>
      </c>
      <c r="F85" s="302">
        <v>1521</v>
      </c>
      <c r="G85" s="302">
        <v>2815</v>
      </c>
      <c r="H85" s="302">
        <v>1455</v>
      </c>
      <c r="I85" s="302">
        <v>1355</v>
      </c>
      <c r="J85" s="302">
        <v>3668</v>
      </c>
      <c r="K85" s="302">
        <v>1871</v>
      </c>
      <c r="L85" s="302">
        <v>1797</v>
      </c>
      <c r="M85" s="302">
        <v>2516</v>
      </c>
      <c r="N85" s="302">
        <v>1302</v>
      </c>
      <c r="O85" s="302">
        <v>1214</v>
      </c>
      <c r="P85" s="302">
        <v>2875</v>
      </c>
      <c r="Q85" s="302">
        <v>1459</v>
      </c>
      <c r="R85" s="302">
        <v>1416</v>
      </c>
      <c r="S85" s="312">
        <v>3351</v>
      </c>
      <c r="T85" s="312">
        <v>1731</v>
      </c>
      <c r="U85" s="312">
        <v>1620</v>
      </c>
      <c r="V85" s="302">
        <v>2980</v>
      </c>
      <c r="W85" s="302">
        <v>1507</v>
      </c>
      <c r="X85" s="302">
        <v>1473</v>
      </c>
    </row>
    <row r="86" spans="1:24" x14ac:dyDescent="0.25">
      <c r="A86" s="302" t="s">
        <v>1742</v>
      </c>
      <c r="B86" s="302" t="s">
        <v>34</v>
      </c>
      <c r="C86" s="302">
        <v>16</v>
      </c>
      <c r="D86" s="302">
        <v>3204</v>
      </c>
      <c r="E86" s="302">
        <v>1612</v>
      </c>
      <c r="F86" s="302">
        <v>1592</v>
      </c>
      <c r="G86" s="302">
        <v>2690</v>
      </c>
      <c r="H86" s="302">
        <v>1370</v>
      </c>
      <c r="I86" s="302">
        <v>1320</v>
      </c>
      <c r="J86" s="302">
        <v>3699</v>
      </c>
      <c r="K86" s="302">
        <v>1925</v>
      </c>
      <c r="L86" s="302">
        <v>1774</v>
      </c>
      <c r="M86" s="302">
        <v>2661</v>
      </c>
      <c r="N86" s="302">
        <v>1425</v>
      </c>
      <c r="O86" s="302">
        <v>1236</v>
      </c>
      <c r="P86" s="302">
        <v>2878</v>
      </c>
      <c r="Q86" s="302">
        <v>1438</v>
      </c>
      <c r="R86" s="302">
        <v>1440</v>
      </c>
      <c r="S86" s="312">
        <v>3213</v>
      </c>
      <c r="T86" s="312">
        <v>1618</v>
      </c>
      <c r="U86" s="312">
        <v>1595</v>
      </c>
      <c r="V86" s="302">
        <v>3000</v>
      </c>
      <c r="W86" s="302">
        <v>1583</v>
      </c>
      <c r="X86" s="302">
        <v>1417</v>
      </c>
    </row>
    <row r="87" spans="1:24" x14ac:dyDescent="0.25">
      <c r="A87" s="302" t="s">
        <v>1743</v>
      </c>
      <c r="B87" s="302" t="s">
        <v>34</v>
      </c>
      <c r="C87" s="302">
        <v>17</v>
      </c>
      <c r="D87" s="302">
        <v>3060</v>
      </c>
      <c r="E87" s="302">
        <v>1504</v>
      </c>
      <c r="F87" s="302">
        <v>1556</v>
      </c>
      <c r="G87" s="302">
        <v>2690</v>
      </c>
      <c r="H87" s="302">
        <v>1375</v>
      </c>
      <c r="I87" s="302">
        <v>1315</v>
      </c>
      <c r="J87" s="302">
        <v>3567</v>
      </c>
      <c r="K87" s="302">
        <v>1867</v>
      </c>
      <c r="L87" s="302">
        <v>1700</v>
      </c>
      <c r="M87" s="302">
        <v>2699</v>
      </c>
      <c r="N87" s="302">
        <v>1347</v>
      </c>
      <c r="O87" s="302">
        <v>1352</v>
      </c>
      <c r="P87" s="302">
        <v>2564</v>
      </c>
      <c r="Q87" s="302">
        <v>1327</v>
      </c>
      <c r="R87" s="302">
        <v>1237</v>
      </c>
      <c r="S87" s="312">
        <v>3361</v>
      </c>
      <c r="T87" s="312">
        <v>1694</v>
      </c>
      <c r="U87" s="312">
        <v>1667</v>
      </c>
      <c r="V87" s="302">
        <v>3061</v>
      </c>
      <c r="W87" s="302">
        <v>1598</v>
      </c>
      <c r="X87" s="302">
        <v>1463</v>
      </c>
    </row>
    <row r="88" spans="1:24" x14ac:dyDescent="0.25">
      <c r="A88" s="302" t="s">
        <v>1744</v>
      </c>
      <c r="B88" s="302" t="s">
        <v>34</v>
      </c>
      <c r="C88" s="302">
        <v>18</v>
      </c>
      <c r="D88" s="302">
        <v>2902</v>
      </c>
      <c r="E88" s="302">
        <v>1437</v>
      </c>
      <c r="F88" s="302">
        <v>1465</v>
      </c>
      <c r="G88" s="302">
        <v>2635</v>
      </c>
      <c r="H88" s="302">
        <v>1355</v>
      </c>
      <c r="I88" s="302">
        <v>1280</v>
      </c>
      <c r="J88" s="302">
        <v>3319</v>
      </c>
      <c r="K88" s="302">
        <v>1755</v>
      </c>
      <c r="L88" s="302">
        <v>1564</v>
      </c>
      <c r="M88" s="302">
        <v>2855</v>
      </c>
      <c r="N88" s="302">
        <v>1487</v>
      </c>
      <c r="O88" s="302">
        <v>1368</v>
      </c>
      <c r="P88" s="302">
        <v>2527</v>
      </c>
      <c r="Q88" s="302">
        <v>1269</v>
      </c>
      <c r="R88" s="302">
        <v>1258</v>
      </c>
      <c r="S88" s="312">
        <v>3075</v>
      </c>
      <c r="T88" s="312">
        <v>1534</v>
      </c>
      <c r="U88" s="312">
        <v>1541</v>
      </c>
      <c r="V88" s="302">
        <v>2671</v>
      </c>
      <c r="W88" s="302">
        <v>1325</v>
      </c>
      <c r="X88" s="302">
        <v>1346</v>
      </c>
    </row>
    <row r="89" spans="1:24" x14ac:dyDescent="0.25">
      <c r="A89" s="302" t="s">
        <v>1745</v>
      </c>
      <c r="B89" s="302" t="s">
        <v>34</v>
      </c>
      <c r="C89" s="302">
        <v>19</v>
      </c>
      <c r="D89" s="302">
        <v>2360</v>
      </c>
      <c r="E89" s="302">
        <v>1163</v>
      </c>
      <c r="F89" s="302">
        <v>1197</v>
      </c>
      <c r="G89" s="302">
        <v>2405</v>
      </c>
      <c r="H89" s="302">
        <v>1185</v>
      </c>
      <c r="I89" s="302">
        <v>1220</v>
      </c>
      <c r="J89" s="302">
        <v>3268</v>
      </c>
      <c r="K89" s="302">
        <v>1665</v>
      </c>
      <c r="L89" s="302">
        <v>1603</v>
      </c>
      <c r="M89" s="302">
        <v>3049</v>
      </c>
      <c r="N89" s="302">
        <v>1538</v>
      </c>
      <c r="O89" s="302">
        <v>1511</v>
      </c>
      <c r="P89" s="302">
        <v>2250</v>
      </c>
      <c r="Q89" s="302">
        <v>1152</v>
      </c>
      <c r="R89" s="302">
        <v>1098</v>
      </c>
      <c r="S89" s="312">
        <v>2828</v>
      </c>
      <c r="T89" s="312">
        <v>1451</v>
      </c>
      <c r="U89" s="312">
        <v>1377</v>
      </c>
      <c r="V89" s="302">
        <v>2401</v>
      </c>
      <c r="W89" s="302">
        <v>1231</v>
      </c>
      <c r="X89" s="302">
        <v>1170</v>
      </c>
    </row>
    <row r="90" spans="1:24" x14ac:dyDescent="0.25">
      <c r="A90" s="302" t="s">
        <v>1746</v>
      </c>
      <c r="B90" s="302" t="s">
        <v>34</v>
      </c>
      <c r="C90" s="302">
        <v>20</v>
      </c>
      <c r="D90" s="302">
        <v>2119</v>
      </c>
      <c r="E90" s="302">
        <v>1136</v>
      </c>
      <c r="F90" s="302">
        <v>983</v>
      </c>
      <c r="G90" s="302">
        <v>2575</v>
      </c>
      <c r="H90" s="302">
        <v>1260</v>
      </c>
      <c r="I90" s="302">
        <v>1310</v>
      </c>
      <c r="J90" s="302">
        <v>3136</v>
      </c>
      <c r="K90" s="302">
        <v>1611</v>
      </c>
      <c r="L90" s="302">
        <v>1525</v>
      </c>
      <c r="M90" s="302">
        <v>2956</v>
      </c>
      <c r="N90" s="302">
        <v>1516</v>
      </c>
      <c r="O90" s="302">
        <v>1440</v>
      </c>
      <c r="P90" s="302">
        <v>2278</v>
      </c>
      <c r="Q90" s="302">
        <v>1168</v>
      </c>
      <c r="R90" s="302">
        <v>1110</v>
      </c>
      <c r="S90" s="312">
        <v>3061</v>
      </c>
      <c r="T90" s="312">
        <v>1546</v>
      </c>
      <c r="U90" s="312">
        <v>1515</v>
      </c>
      <c r="V90" s="302">
        <v>2462</v>
      </c>
      <c r="W90" s="302">
        <v>1231</v>
      </c>
      <c r="X90" s="302">
        <v>1231</v>
      </c>
    </row>
    <row r="91" spans="1:24" x14ac:dyDescent="0.25">
      <c r="A91" s="302" t="s">
        <v>1747</v>
      </c>
      <c r="B91" s="302" t="s">
        <v>35</v>
      </c>
      <c r="C91" s="314" t="s">
        <v>95</v>
      </c>
      <c r="D91" s="314">
        <v>79378</v>
      </c>
      <c r="E91" s="314">
        <v>39851</v>
      </c>
      <c r="F91" s="314">
        <v>39527</v>
      </c>
      <c r="G91" s="314">
        <v>83915</v>
      </c>
      <c r="H91" s="314">
        <v>42475</v>
      </c>
      <c r="I91" s="314">
        <v>41440</v>
      </c>
      <c r="J91" s="312">
        <v>73741</v>
      </c>
      <c r="K91" s="312">
        <v>37421</v>
      </c>
      <c r="L91" s="312">
        <v>36320</v>
      </c>
      <c r="M91" s="312">
        <v>64809</v>
      </c>
      <c r="N91" s="312">
        <v>33057</v>
      </c>
      <c r="O91" s="312">
        <v>31752</v>
      </c>
      <c r="P91" s="312">
        <v>69030</v>
      </c>
      <c r="Q91" s="312">
        <v>34895</v>
      </c>
      <c r="R91" s="312">
        <v>34135</v>
      </c>
      <c r="S91" s="312">
        <v>81459</v>
      </c>
      <c r="T91" s="312">
        <v>42247</v>
      </c>
      <c r="U91" s="312">
        <v>39212</v>
      </c>
      <c r="V91" s="302">
        <v>85487</v>
      </c>
      <c r="W91" s="302">
        <v>43779</v>
      </c>
      <c r="X91" s="302">
        <v>41708</v>
      </c>
    </row>
    <row r="92" spans="1:24" x14ac:dyDescent="0.25">
      <c r="A92" s="302" t="s">
        <v>1748</v>
      </c>
      <c r="B92" s="302" t="s">
        <v>35</v>
      </c>
      <c r="C92" s="314">
        <v>0</v>
      </c>
      <c r="D92" s="314">
        <v>4673</v>
      </c>
      <c r="E92" s="314">
        <v>2383</v>
      </c>
      <c r="F92" s="314">
        <v>2290</v>
      </c>
      <c r="G92" s="314">
        <v>4530</v>
      </c>
      <c r="H92" s="314">
        <v>2350</v>
      </c>
      <c r="I92" s="314">
        <v>2180</v>
      </c>
      <c r="J92" s="312">
        <v>3412</v>
      </c>
      <c r="K92" s="312">
        <v>1809</v>
      </c>
      <c r="L92" s="312">
        <v>1603</v>
      </c>
      <c r="M92" s="312">
        <v>3279</v>
      </c>
      <c r="N92" s="312">
        <v>1740</v>
      </c>
      <c r="O92" s="312">
        <v>1539</v>
      </c>
      <c r="P92" s="312">
        <v>3229</v>
      </c>
      <c r="Q92" s="312">
        <v>1637</v>
      </c>
      <c r="R92" s="312">
        <v>1592</v>
      </c>
      <c r="S92" s="312">
        <v>4783</v>
      </c>
      <c r="T92" s="312">
        <v>2453</v>
      </c>
      <c r="U92" s="312">
        <v>2330</v>
      </c>
      <c r="V92" s="302">
        <v>3974</v>
      </c>
      <c r="W92" s="302">
        <v>1967</v>
      </c>
      <c r="X92" s="302">
        <v>2007</v>
      </c>
    </row>
    <row r="93" spans="1:24" x14ac:dyDescent="0.25">
      <c r="A93" s="302" t="s">
        <v>1749</v>
      </c>
      <c r="B93" s="302" t="s">
        <v>35</v>
      </c>
      <c r="C93" s="314">
        <v>1</v>
      </c>
      <c r="D93" s="314">
        <v>4277</v>
      </c>
      <c r="E93" s="314">
        <v>2185</v>
      </c>
      <c r="F93" s="314">
        <v>2092</v>
      </c>
      <c r="G93" s="314">
        <v>4140</v>
      </c>
      <c r="H93" s="314">
        <v>2140</v>
      </c>
      <c r="I93" s="314">
        <v>2000</v>
      </c>
      <c r="J93" s="312">
        <v>3348</v>
      </c>
      <c r="K93" s="312">
        <v>1707</v>
      </c>
      <c r="L93" s="312">
        <v>1641</v>
      </c>
      <c r="M93" s="312">
        <v>3371</v>
      </c>
      <c r="N93" s="312">
        <v>1742</v>
      </c>
      <c r="O93" s="312">
        <v>1629</v>
      </c>
      <c r="P93" s="312">
        <v>3377</v>
      </c>
      <c r="Q93" s="312">
        <v>1666</v>
      </c>
      <c r="R93" s="312">
        <v>1711</v>
      </c>
      <c r="S93" s="312">
        <v>4625</v>
      </c>
      <c r="T93" s="312">
        <v>2346</v>
      </c>
      <c r="U93" s="312">
        <v>2279</v>
      </c>
      <c r="V93" s="302">
        <v>4267</v>
      </c>
      <c r="W93" s="302">
        <v>2166</v>
      </c>
      <c r="X93" s="302">
        <v>2101</v>
      </c>
    </row>
    <row r="94" spans="1:24" x14ac:dyDescent="0.25">
      <c r="A94" s="302" t="s">
        <v>1750</v>
      </c>
      <c r="B94" s="302" t="s">
        <v>35</v>
      </c>
      <c r="C94" s="314">
        <v>2</v>
      </c>
      <c r="D94" s="314">
        <v>4178</v>
      </c>
      <c r="E94" s="314">
        <v>2123</v>
      </c>
      <c r="F94" s="314">
        <v>2055</v>
      </c>
      <c r="G94" s="314">
        <v>4265</v>
      </c>
      <c r="H94" s="314">
        <v>2215</v>
      </c>
      <c r="I94" s="314">
        <v>2045</v>
      </c>
      <c r="J94" s="312">
        <v>3050</v>
      </c>
      <c r="K94" s="312">
        <v>1530</v>
      </c>
      <c r="L94" s="312">
        <v>1520</v>
      </c>
      <c r="M94" s="312">
        <v>3245</v>
      </c>
      <c r="N94" s="312">
        <v>1693</v>
      </c>
      <c r="O94" s="312">
        <v>1552</v>
      </c>
      <c r="P94" s="312">
        <v>3197</v>
      </c>
      <c r="Q94" s="312">
        <v>1595</v>
      </c>
      <c r="R94" s="312">
        <v>1602</v>
      </c>
      <c r="S94" s="312">
        <v>4427</v>
      </c>
      <c r="T94" s="312">
        <v>2255</v>
      </c>
      <c r="U94" s="312">
        <v>2172</v>
      </c>
      <c r="V94" s="302">
        <v>3804</v>
      </c>
      <c r="W94" s="302">
        <v>1947</v>
      </c>
      <c r="X94" s="302">
        <v>1857</v>
      </c>
    </row>
    <row r="95" spans="1:24" x14ac:dyDescent="0.25">
      <c r="A95" s="302" t="s">
        <v>1751</v>
      </c>
      <c r="B95" s="302" t="s">
        <v>35</v>
      </c>
      <c r="C95" s="314">
        <v>3</v>
      </c>
      <c r="D95" s="314">
        <v>3625</v>
      </c>
      <c r="E95" s="314">
        <v>1915</v>
      </c>
      <c r="F95" s="314">
        <v>1710</v>
      </c>
      <c r="G95" s="314">
        <v>4290</v>
      </c>
      <c r="H95" s="314">
        <v>2175</v>
      </c>
      <c r="I95" s="314">
        <v>2115</v>
      </c>
      <c r="J95" s="312">
        <v>2841</v>
      </c>
      <c r="K95" s="312">
        <v>1456</v>
      </c>
      <c r="L95" s="312">
        <v>1385</v>
      </c>
      <c r="M95" s="312">
        <v>3264</v>
      </c>
      <c r="N95" s="312">
        <v>1680</v>
      </c>
      <c r="O95" s="312">
        <v>1584</v>
      </c>
      <c r="P95" s="312">
        <v>3329</v>
      </c>
      <c r="Q95" s="312">
        <v>1681</v>
      </c>
      <c r="R95" s="312">
        <v>1648</v>
      </c>
      <c r="S95" s="312">
        <v>4353</v>
      </c>
      <c r="T95" s="312">
        <v>2264</v>
      </c>
      <c r="U95" s="312">
        <v>2089</v>
      </c>
      <c r="V95" s="302">
        <v>4024</v>
      </c>
      <c r="W95" s="302">
        <v>2019</v>
      </c>
      <c r="X95" s="302">
        <v>2005</v>
      </c>
    </row>
    <row r="96" spans="1:24" x14ac:dyDescent="0.25">
      <c r="A96" s="302" t="s">
        <v>1752</v>
      </c>
      <c r="B96" s="302" t="s">
        <v>35</v>
      </c>
      <c r="C96" s="314">
        <v>4</v>
      </c>
      <c r="D96" s="314">
        <v>3386</v>
      </c>
      <c r="E96" s="314">
        <v>1708</v>
      </c>
      <c r="F96" s="314">
        <v>1678</v>
      </c>
      <c r="G96" s="314">
        <v>4395</v>
      </c>
      <c r="H96" s="314">
        <v>2265</v>
      </c>
      <c r="I96" s="314">
        <v>2130</v>
      </c>
      <c r="J96" s="312">
        <v>2724</v>
      </c>
      <c r="K96" s="312">
        <v>1438</v>
      </c>
      <c r="L96" s="312">
        <v>1286</v>
      </c>
      <c r="M96" s="312">
        <v>3202</v>
      </c>
      <c r="N96" s="312">
        <v>1639</v>
      </c>
      <c r="O96" s="312">
        <v>1563</v>
      </c>
      <c r="P96" s="312">
        <v>3148</v>
      </c>
      <c r="Q96" s="312">
        <v>1560</v>
      </c>
      <c r="R96" s="312">
        <v>1588</v>
      </c>
      <c r="S96" s="312">
        <v>4258</v>
      </c>
      <c r="T96" s="312">
        <v>2214</v>
      </c>
      <c r="U96" s="312">
        <v>2044</v>
      </c>
      <c r="V96" s="302">
        <v>3901</v>
      </c>
      <c r="W96" s="302">
        <v>2051</v>
      </c>
      <c r="X96" s="302">
        <v>1850</v>
      </c>
    </row>
    <row r="97" spans="1:24" x14ac:dyDescent="0.25">
      <c r="A97" s="302" t="s">
        <v>1753</v>
      </c>
      <c r="B97" s="302" t="s">
        <v>35</v>
      </c>
      <c r="C97" s="314">
        <v>5</v>
      </c>
      <c r="D97" s="314">
        <v>3194</v>
      </c>
      <c r="E97" s="314">
        <v>1659</v>
      </c>
      <c r="F97" s="314">
        <v>1535</v>
      </c>
      <c r="G97" s="314">
        <v>4530</v>
      </c>
      <c r="H97" s="314">
        <v>2315</v>
      </c>
      <c r="I97" s="314">
        <v>2215</v>
      </c>
      <c r="J97" s="312">
        <v>2779</v>
      </c>
      <c r="K97" s="312">
        <v>1445</v>
      </c>
      <c r="L97" s="312">
        <v>1334</v>
      </c>
      <c r="M97" s="312">
        <v>3319</v>
      </c>
      <c r="N97" s="312">
        <v>1657</v>
      </c>
      <c r="O97" s="312">
        <v>1662</v>
      </c>
      <c r="P97" s="312">
        <v>3256</v>
      </c>
      <c r="Q97" s="312">
        <v>1656</v>
      </c>
      <c r="R97" s="312">
        <v>1600</v>
      </c>
      <c r="S97" s="312">
        <v>3907</v>
      </c>
      <c r="T97" s="312">
        <v>2029</v>
      </c>
      <c r="U97" s="312">
        <v>1878</v>
      </c>
      <c r="V97" s="302">
        <v>4165</v>
      </c>
      <c r="W97" s="302">
        <v>2211</v>
      </c>
      <c r="X97" s="302">
        <v>1954</v>
      </c>
    </row>
    <row r="98" spans="1:24" x14ac:dyDescent="0.25">
      <c r="A98" s="302" t="s">
        <v>1754</v>
      </c>
      <c r="B98" s="302" t="s">
        <v>35</v>
      </c>
      <c r="C98" s="314">
        <v>6</v>
      </c>
      <c r="D98" s="314">
        <v>3065</v>
      </c>
      <c r="E98" s="314">
        <v>1582</v>
      </c>
      <c r="F98" s="314">
        <v>1483</v>
      </c>
      <c r="G98" s="314">
        <v>4320</v>
      </c>
      <c r="H98" s="314">
        <v>2220</v>
      </c>
      <c r="I98" s="314">
        <v>2105</v>
      </c>
      <c r="J98" s="312">
        <v>2651</v>
      </c>
      <c r="K98" s="312">
        <v>1340</v>
      </c>
      <c r="L98" s="312">
        <v>1311</v>
      </c>
      <c r="M98" s="312">
        <v>3049</v>
      </c>
      <c r="N98" s="312">
        <v>1562</v>
      </c>
      <c r="O98" s="312">
        <v>1487</v>
      </c>
      <c r="P98" s="312">
        <v>3145</v>
      </c>
      <c r="Q98" s="312">
        <v>1636</v>
      </c>
      <c r="R98" s="312">
        <v>1509</v>
      </c>
      <c r="S98" s="312">
        <v>3845</v>
      </c>
      <c r="T98" s="312">
        <v>2016</v>
      </c>
      <c r="U98" s="312">
        <v>1829</v>
      </c>
      <c r="V98" s="302">
        <v>3697</v>
      </c>
      <c r="W98" s="302">
        <v>1889</v>
      </c>
      <c r="X98" s="302">
        <v>1808</v>
      </c>
    </row>
    <row r="99" spans="1:24" x14ac:dyDescent="0.25">
      <c r="A99" s="302" t="s">
        <v>1755</v>
      </c>
      <c r="B99" s="302" t="s">
        <v>35</v>
      </c>
      <c r="C99" s="314">
        <v>7</v>
      </c>
      <c r="D99" s="314">
        <v>3133</v>
      </c>
      <c r="E99" s="314">
        <v>1564</v>
      </c>
      <c r="F99" s="314">
        <v>1569</v>
      </c>
      <c r="G99" s="314">
        <v>4430</v>
      </c>
      <c r="H99" s="314">
        <v>2215</v>
      </c>
      <c r="I99" s="314">
        <v>2215</v>
      </c>
      <c r="J99" s="312">
        <v>2717</v>
      </c>
      <c r="K99" s="312">
        <v>1402</v>
      </c>
      <c r="L99" s="312">
        <v>1315</v>
      </c>
      <c r="M99" s="312">
        <v>3083</v>
      </c>
      <c r="N99" s="312">
        <v>1558</v>
      </c>
      <c r="O99" s="312">
        <v>1525</v>
      </c>
      <c r="P99" s="312">
        <v>3292</v>
      </c>
      <c r="Q99" s="312">
        <v>1673</v>
      </c>
      <c r="R99" s="312">
        <v>1619</v>
      </c>
      <c r="S99" s="312">
        <v>3769</v>
      </c>
      <c r="T99" s="312">
        <v>1971</v>
      </c>
      <c r="U99" s="312">
        <v>1798</v>
      </c>
      <c r="V99" s="302">
        <v>3852</v>
      </c>
      <c r="W99" s="302">
        <v>1942</v>
      </c>
      <c r="X99" s="302">
        <v>1910</v>
      </c>
    </row>
    <row r="100" spans="1:24" x14ac:dyDescent="0.25">
      <c r="A100" s="302" t="s">
        <v>1756</v>
      </c>
      <c r="B100" s="302" t="s">
        <v>35</v>
      </c>
      <c r="C100" s="314">
        <v>8</v>
      </c>
      <c r="D100" s="314">
        <v>3098</v>
      </c>
      <c r="E100" s="314">
        <v>1627</v>
      </c>
      <c r="F100" s="314">
        <v>1471</v>
      </c>
      <c r="G100" s="314">
        <v>4295</v>
      </c>
      <c r="H100" s="314">
        <v>2145</v>
      </c>
      <c r="I100" s="314">
        <v>2145</v>
      </c>
      <c r="J100" s="312">
        <v>2839</v>
      </c>
      <c r="K100" s="312">
        <v>1378</v>
      </c>
      <c r="L100" s="312">
        <v>1461</v>
      </c>
      <c r="M100" s="312">
        <v>3120</v>
      </c>
      <c r="N100" s="312">
        <v>1614</v>
      </c>
      <c r="O100" s="312">
        <v>1506</v>
      </c>
      <c r="P100" s="312">
        <v>3141</v>
      </c>
      <c r="Q100" s="312">
        <v>1536</v>
      </c>
      <c r="R100" s="312">
        <v>1605</v>
      </c>
      <c r="S100" s="312">
        <v>3529</v>
      </c>
      <c r="T100" s="312">
        <v>1803</v>
      </c>
      <c r="U100" s="312">
        <v>1726</v>
      </c>
      <c r="V100" s="302">
        <v>4006</v>
      </c>
      <c r="W100" s="302">
        <v>2023</v>
      </c>
      <c r="X100" s="302">
        <v>1983</v>
      </c>
    </row>
    <row r="101" spans="1:24" x14ac:dyDescent="0.25">
      <c r="A101" s="302" t="s">
        <v>1757</v>
      </c>
      <c r="B101" s="302" t="s">
        <v>35</v>
      </c>
      <c r="C101" s="314">
        <v>9</v>
      </c>
      <c r="D101" s="314">
        <v>3109</v>
      </c>
      <c r="E101" s="314">
        <v>1620</v>
      </c>
      <c r="F101" s="314">
        <v>1489</v>
      </c>
      <c r="G101" s="314">
        <v>4050</v>
      </c>
      <c r="H101" s="314">
        <v>2095</v>
      </c>
      <c r="I101" s="314">
        <v>1955</v>
      </c>
      <c r="J101" s="312">
        <v>3038</v>
      </c>
      <c r="K101" s="312">
        <v>1555</v>
      </c>
      <c r="L101" s="312">
        <v>1483</v>
      </c>
      <c r="M101" s="312">
        <v>3146</v>
      </c>
      <c r="N101" s="312">
        <v>1583</v>
      </c>
      <c r="O101" s="312">
        <v>1563</v>
      </c>
      <c r="P101" s="312">
        <v>3207</v>
      </c>
      <c r="Q101" s="312">
        <v>1583</v>
      </c>
      <c r="R101" s="312">
        <v>1624</v>
      </c>
      <c r="S101" s="312">
        <v>3598</v>
      </c>
      <c r="T101" s="312">
        <v>1869</v>
      </c>
      <c r="U101" s="312">
        <v>1729</v>
      </c>
      <c r="V101" s="302">
        <v>4116</v>
      </c>
      <c r="W101" s="302">
        <v>2103</v>
      </c>
      <c r="X101" s="302">
        <v>2013</v>
      </c>
    </row>
    <row r="102" spans="1:24" x14ac:dyDescent="0.25">
      <c r="A102" s="302" t="s">
        <v>1758</v>
      </c>
      <c r="B102" s="302" t="s">
        <v>35</v>
      </c>
      <c r="C102" s="314">
        <v>10</v>
      </c>
      <c r="D102" s="314">
        <v>3285</v>
      </c>
      <c r="E102" s="314">
        <v>1679</v>
      </c>
      <c r="F102" s="314">
        <v>1606</v>
      </c>
      <c r="G102" s="314">
        <v>3925</v>
      </c>
      <c r="H102" s="314">
        <v>1975</v>
      </c>
      <c r="I102" s="314">
        <v>1950</v>
      </c>
      <c r="J102" s="312">
        <v>3394</v>
      </c>
      <c r="K102" s="312">
        <v>1737</v>
      </c>
      <c r="L102" s="312">
        <v>1657</v>
      </c>
      <c r="M102" s="312">
        <v>3153</v>
      </c>
      <c r="N102" s="312">
        <v>1642</v>
      </c>
      <c r="O102" s="312">
        <v>1511</v>
      </c>
      <c r="P102" s="312">
        <v>3270</v>
      </c>
      <c r="Q102" s="312">
        <v>1691</v>
      </c>
      <c r="R102" s="312">
        <v>1579</v>
      </c>
      <c r="S102" s="312">
        <v>3606</v>
      </c>
      <c r="T102" s="312">
        <v>1891</v>
      </c>
      <c r="U102" s="312">
        <v>1715</v>
      </c>
      <c r="V102" s="302">
        <v>4196</v>
      </c>
      <c r="W102" s="302">
        <v>2144</v>
      </c>
      <c r="X102" s="302">
        <v>2052</v>
      </c>
    </row>
    <row r="103" spans="1:24" x14ac:dyDescent="0.25">
      <c r="A103" s="302" t="s">
        <v>1759</v>
      </c>
      <c r="B103" s="302" t="s">
        <v>35</v>
      </c>
      <c r="C103" s="314">
        <v>11</v>
      </c>
      <c r="D103" s="314">
        <v>3360</v>
      </c>
      <c r="E103" s="314">
        <v>1699</v>
      </c>
      <c r="F103" s="314">
        <v>1661</v>
      </c>
      <c r="G103" s="314">
        <v>3850</v>
      </c>
      <c r="H103" s="314">
        <v>1910</v>
      </c>
      <c r="I103" s="314">
        <v>1935</v>
      </c>
      <c r="J103" s="312">
        <v>3374</v>
      </c>
      <c r="K103" s="312">
        <v>1748</v>
      </c>
      <c r="L103" s="312">
        <v>1626</v>
      </c>
      <c r="M103" s="312">
        <v>3149</v>
      </c>
      <c r="N103" s="312">
        <v>1598</v>
      </c>
      <c r="O103" s="312">
        <v>1551</v>
      </c>
      <c r="P103" s="312">
        <v>3335</v>
      </c>
      <c r="Q103" s="312">
        <v>1644</v>
      </c>
      <c r="R103" s="312">
        <v>1691</v>
      </c>
      <c r="S103" s="312">
        <v>3629</v>
      </c>
      <c r="T103" s="312">
        <v>1835</v>
      </c>
      <c r="U103" s="312">
        <v>1794</v>
      </c>
      <c r="V103" s="302">
        <v>4125</v>
      </c>
      <c r="W103" s="302">
        <v>2077</v>
      </c>
      <c r="X103" s="302">
        <v>2048</v>
      </c>
    </row>
    <row r="104" spans="1:24" x14ac:dyDescent="0.25">
      <c r="A104" s="302" t="s">
        <v>1760</v>
      </c>
      <c r="B104" s="302" t="s">
        <v>35</v>
      </c>
      <c r="C104" s="314">
        <v>12</v>
      </c>
      <c r="D104" s="314">
        <v>3654</v>
      </c>
      <c r="E104" s="314">
        <v>1863</v>
      </c>
      <c r="F104" s="314">
        <v>1791</v>
      </c>
      <c r="G104" s="314">
        <v>3875</v>
      </c>
      <c r="H104" s="314">
        <v>1950</v>
      </c>
      <c r="I104" s="314">
        <v>1920</v>
      </c>
      <c r="J104" s="312">
        <v>3468</v>
      </c>
      <c r="K104" s="312">
        <v>1755</v>
      </c>
      <c r="L104" s="312">
        <v>1713</v>
      </c>
      <c r="M104" s="312">
        <v>2866</v>
      </c>
      <c r="N104" s="312">
        <v>1433</v>
      </c>
      <c r="O104" s="312">
        <v>1433</v>
      </c>
      <c r="P104" s="312">
        <v>3238</v>
      </c>
      <c r="Q104" s="312">
        <v>1663</v>
      </c>
      <c r="R104" s="312">
        <v>1575</v>
      </c>
      <c r="S104" s="312">
        <v>3414</v>
      </c>
      <c r="T104" s="312">
        <v>1736</v>
      </c>
      <c r="U104" s="312">
        <v>1678</v>
      </c>
      <c r="V104" s="302">
        <v>4218</v>
      </c>
      <c r="W104" s="302">
        <v>2103</v>
      </c>
      <c r="X104" s="302">
        <v>2115</v>
      </c>
    </row>
    <row r="105" spans="1:24" x14ac:dyDescent="0.25">
      <c r="A105" s="302" t="s">
        <v>1761</v>
      </c>
      <c r="B105" s="302" t="s">
        <v>35</v>
      </c>
      <c r="C105" s="314">
        <v>13</v>
      </c>
      <c r="D105" s="314">
        <v>4263</v>
      </c>
      <c r="E105" s="314">
        <v>2153</v>
      </c>
      <c r="F105" s="314">
        <v>2110</v>
      </c>
      <c r="G105" s="314">
        <v>3585</v>
      </c>
      <c r="H105" s="314">
        <v>1850</v>
      </c>
      <c r="I105" s="314">
        <v>1735</v>
      </c>
      <c r="J105" s="312">
        <v>3706</v>
      </c>
      <c r="K105" s="312">
        <v>1844</v>
      </c>
      <c r="L105" s="312">
        <v>1862</v>
      </c>
      <c r="M105" s="312">
        <v>2771</v>
      </c>
      <c r="N105" s="312">
        <v>1429</v>
      </c>
      <c r="O105" s="312">
        <v>1342</v>
      </c>
      <c r="P105" s="312">
        <v>3416</v>
      </c>
      <c r="Q105" s="312">
        <v>1692</v>
      </c>
      <c r="R105" s="312">
        <v>1724</v>
      </c>
      <c r="S105" s="312">
        <v>3634</v>
      </c>
      <c r="T105" s="312">
        <v>1851</v>
      </c>
      <c r="U105" s="312">
        <v>1783</v>
      </c>
      <c r="V105" s="302">
        <v>4108</v>
      </c>
      <c r="W105" s="302">
        <v>2111</v>
      </c>
      <c r="X105" s="302">
        <v>1997</v>
      </c>
    </row>
    <row r="106" spans="1:24" x14ac:dyDescent="0.25">
      <c r="A106" s="302" t="s">
        <v>1762</v>
      </c>
      <c r="B106" s="302" t="s">
        <v>35</v>
      </c>
      <c r="C106" s="314">
        <v>14</v>
      </c>
      <c r="D106" s="314">
        <v>4712</v>
      </c>
      <c r="E106" s="314">
        <v>2331</v>
      </c>
      <c r="F106" s="314">
        <v>2381</v>
      </c>
      <c r="G106" s="314">
        <v>3460</v>
      </c>
      <c r="H106" s="314">
        <v>1755</v>
      </c>
      <c r="I106" s="314">
        <v>1705</v>
      </c>
      <c r="J106" s="312">
        <v>3894</v>
      </c>
      <c r="K106" s="312">
        <v>2020</v>
      </c>
      <c r="L106" s="312">
        <v>1874</v>
      </c>
      <c r="M106" s="312">
        <v>2625</v>
      </c>
      <c r="N106" s="312">
        <v>1325</v>
      </c>
      <c r="O106" s="312">
        <v>1300</v>
      </c>
      <c r="P106" s="312">
        <v>3224</v>
      </c>
      <c r="Q106" s="312">
        <v>1625</v>
      </c>
      <c r="R106" s="312">
        <v>1599</v>
      </c>
      <c r="S106" s="312">
        <v>3659</v>
      </c>
      <c r="T106" s="312">
        <v>1861</v>
      </c>
      <c r="U106" s="312">
        <v>1798</v>
      </c>
      <c r="V106" s="302">
        <v>4224</v>
      </c>
      <c r="W106" s="302">
        <v>2250</v>
      </c>
      <c r="X106" s="302">
        <v>1974</v>
      </c>
    </row>
    <row r="107" spans="1:24" x14ac:dyDescent="0.25">
      <c r="A107" s="302" t="s">
        <v>1763</v>
      </c>
      <c r="B107" s="302" t="s">
        <v>35</v>
      </c>
      <c r="C107" s="314">
        <v>15</v>
      </c>
      <c r="D107" s="314">
        <v>3753</v>
      </c>
      <c r="E107" s="314">
        <v>1862</v>
      </c>
      <c r="F107" s="314">
        <v>1891</v>
      </c>
      <c r="G107" s="314">
        <v>3320</v>
      </c>
      <c r="H107" s="314">
        <v>1705</v>
      </c>
      <c r="I107" s="314">
        <v>1620</v>
      </c>
      <c r="J107" s="312">
        <v>4096</v>
      </c>
      <c r="K107" s="312">
        <v>2070</v>
      </c>
      <c r="L107" s="312">
        <v>2026</v>
      </c>
      <c r="M107" s="312">
        <v>2690</v>
      </c>
      <c r="N107" s="312">
        <v>1380</v>
      </c>
      <c r="O107" s="312">
        <v>1310</v>
      </c>
      <c r="P107" s="312">
        <v>3307</v>
      </c>
      <c r="Q107" s="312">
        <v>1709</v>
      </c>
      <c r="R107" s="312">
        <v>1598</v>
      </c>
      <c r="S107" s="312">
        <v>3721</v>
      </c>
      <c r="T107" s="312">
        <v>1950</v>
      </c>
      <c r="U107" s="312">
        <v>1771</v>
      </c>
      <c r="V107" s="302">
        <v>3999</v>
      </c>
      <c r="W107" s="302">
        <v>2060</v>
      </c>
      <c r="X107" s="302">
        <v>1939</v>
      </c>
    </row>
    <row r="108" spans="1:24" x14ac:dyDescent="0.25">
      <c r="A108" s="302" t="s">
        <v>1764</v>
      </c>
      <c r="B108" s="302" t="s">
        <v>35</v>
      </c>
      <c r="C108" s="314">
        <v>16</v>
      </c>
      <c r="D108" s="314">
        <v>3988</v>
      </c>
      <c r="E108" s="314">
        <v>1976</v>
      </c>
      <c r="F108" s="314">
        <v>2012</v>
      </c>
      <c r="G108" s="314">
        <v>3250</v>
      </c>
      <c r="H108" s="314">
        <v>1670</v>
      </c>
      <c r="I108" s="314">
        <v>1580</v>
      </c>
      <c r="J108" s="312">
        <v>4102</v>
      </c>
      <c r="K108" s="312">
        <v>2135</v>
      </c>
      <c r="L108" s="312">
        <v>1967</v>
      </c>
      <c r="M108" s="312">
        <v>2686</v>
      </c>
      <c r="N108" s="312">
        <v>1392</v>
      </c>
      <c r="O108" s="312">
        <v>1294</v>
      </c>
      <c r="P108" s="312">
        <v>3465</v>
      </c>
      <c r="Q108" s="312">
        <v>1742</v>
      </c>
      <c r="R108" s="312">
        <v>1723</v>
      </c>
      <c r="S108" s="312">
        <v>3722</v>
      </c>
      <c r="T108" s="312">
        <v>1985</v>
      </c>
      <c r="U108" s="312">
        <v>1737</v>
      </c>
      <c r="V108" s="302">
        <v>4225</v>
      </c>
      <c r="W108" s="302">
        <v>2156</v>
      </c>
      <c r="X108" s="302">
        <v>2069</v>
      </c>
    </row>
    <row r="109" spans="1:24" x14ac:dyDescent="0.25">
      <c r="A109" s="302" t="s">
        <v>1765</v>
      </c>
      <c r="B109" s="302" t="s">
        <v>35</v>
      </c>
      <c r="C109" s="302">
        <v>17</v>
      </c>
      <c r="D109" s="302">
        <v>4154</v>
      </c>
      <c r="E109" s="302">
        <v>2106</v>
      </c>
      <c r="F109" s="302">
        <v>2048</v>
      </c>
      <c r="G109" s="302">
        <v>3445</v>
      </c>
      <c r="H109" s="302">
        <v>1715</v>
      </c>
      <c r="I109" s="302">
        <v>1730</v>
      </c>
      <c r="J109" s="302">
        <v>4387</v>
      </c>
      <c r="K109" s="302">
        <v>2208</v>
      </c>
      <c r="L109" s="302">
        <v>2179</v>
      </c>
      <c r="M109" s="302">
        <v>2818</v>
      </c>
      <c r="N109" s="302">
        <v>1428</v>
      </c>
      <c r="O109" s="302">
        <v>1390</v>
      </c>
      <c r="P109" s="302">
        <v>3525</v>
      </c>
      <c r="Q109" s="302">
        <v>1816</v>
      </c>
      <c r="R109" s="302">
        <v>1709</v>
      </c>
      <c r="S109" s="312">
        <v>3885</v>
      </c>
      <c r="T109" s="312">
        <v>2048</v>
      </c>
      <c r="U109" s="312">
        <v>1837</v>
      </c>
      <c r="V109" s="302">
        <v>4157</v>
      </c>
      <c r="W109" s="302">
        <v>2119</v>
      </c>
      <c r="X109" s="302">
        <v>2038</v>
      </c>
    </row>
    <row r="110" spans="1:24" x14ac:dyDescent="0.25">
      <c r="A110" s="302" t="s">
        <v>1766</v>
      </c>
      <c r="B110" s="302" t="s">
        <v>35</v>
      </c>
      <c r="C110" s="302">
        <v>18</v>
      </c>
      <c r="D110" s="302">
        <v>4211</v>
      </c>
      <c r="E110" s="302">
        <v>2032</v>
      </c>
      <c r="F110" s="302">
        <v>2179</v>
      </c>
      <c r="G110" s="302">
        <v>3610</v>
      </c>
      <c r="H110" s="302">
        <v>1820</v>
      </c>
      <c r="I110" s="302">
        <v>1795</v>
      </c>
      <c r="J110" s="302">
        <v>4500</v>
      </c>
      <c r="K110" s="302">
        <v>2247</v>
      </c>
      <c r="L110" s="302">
        <v>2253</v>
      </c>
      <c r="M110" s="302">
        <v>2906</v>
      </c>
      <c r="N110" s="302">
        <v>1455</v>
      </c>
      <c r="O110" s="302">
        <v>1451</v>
      </c>
      <c r="P110" s="302">
        <v>3203</v>
      </c>
      <c r="Q110" s="302">
        <v>1636</v>
      </c>
      <c r="R110" s="302">
        <v>1567</v>
      </c>
      <c r="S110" s="312">
        <v>3686</v>
      </c>
      <c r="T110" s="312">
        <v>1883</v>
      </c>
      <c r="U110" s="312">
        <v>1803</v>
      </c>
      <c r="V110" s="302">
        <v>4124</v>
      </c>
      <c r="W110" s="302">
        <v>2074</v>
      </c>
      <c r="X110" s="302">
        <v>2050</v>
      </c>
    </row>
    <row r="111" spans="1:24" x14ac:dyDescent="0.25">
      <c r="A111" s="302" t="s">
        <v>1767</v>
      </c>
      <c r="B111" s="302" t="s">
        <v>35</v>
      </c>
      <c r="C111" s="302">
        <v>19</v>
      </c>
      <c r="D111" s="302">
        <v>4146</v>
      </c>
      <c r="E111" s="302">
        <v>1877</v>
      </c>
      <c r="F111" s="302">
        <v>2269</v>
      </c>
      <c r="G111" s="302">
        <v>3985</v>
      </c>
      <c r="H111" s="302">
        <v>1885</v>
      </c>
      <c r="I111" s="302">
        <v>2100</v>
      </c>
      <c r="J111" s="302">
        <v>4619</v>
      </c>
      <c r="K111" s="302">
        <v>2297</v>
      </c>
      <c r="L111" s="302">
        <v>2322</v>
      </c>
      <c r="M111" s="302">
        <v>3342</v>
      </c>
      <c r="N111" s="302">
        <v>1684</v>
      </c>
      <c r="O111" s="302">
        <v>1658</v>
      </c>
      <c r="P111" s="302">
        <v>3014</v>
      </c>
      <c r="Q111" s="302">
        <v>1528</v>
      </c>
      <c r="R111" s="302">
        <v>1486</v>
      </c>
      <c r="S111" s="312">
        <v>3575</v>
      </c>
      <c r="T111" s="312">
        <v>1871</v>
      </c>
      <c r="U111" s="312">
        <v>1704</v>
      </c>
      <c r="V111" s="302">
        <v>4116</v>
      </c>
      <c r="W111" s="302">
        <v>2153</v>
      </c>
      <c r="X111" s="302">
        <v>1963</v>
      </c>
    </row>
    <row r="112" spans="1:24" x14ac:dyDescent="0.25">
      <c r="A112" s="302" t="s">
        <v>1768</v>
      </c>
      <c r="B112" s="302" t="s">
        <v>35</v>
      </c>
      <c r="C112" s="302">
        <v>20</v>
      </c>
      <c r="D112" s="302">
        <v>4114</v>
      </c>
      <c r="E112" s="302">
        <v>1907</v>
      </c>
      <c r="F112" s="302">
        <v>2207</v>
      </c>
      <c r="G112" s="302">
        <v>4365</v>
      </c>
      <c r="H112" s="302">
        <v>2105</v>
      </c>
      <c r="I112" s="302">
        <v>2265</v>
      </c>
      <c r="J112" s="302">
        <v>4802</v>
      </c>
      <c r="K112" s="302">
        <v>2300</v>
      </c>
      <c r="L112" s="302">
        <v>2502</v>
      </c>
      <c r="M112" s="302">
        <v>3725</v>
      </c>
      <c r="N112" s="302">
        <v>1823</v>
      </c>
      <c r="O112" s="302">
        <v>1902</v>
      </c>
      <c r="P112" s="302">
        <v>3712</v>
      </c>
      <c r="Q112" s="302">
        <v>1926</v>
      </c>
      <c r="R112" s="302">
        <v>1786</v>
      </c>
      <c r="S112" s="312">
        <v>3834</v>
      </c>
      <c r="T112" s="312">
        <v>2116</v>
      </c>
      <c r="U112" s="312">
        <v>1718</v>
      </c>
      <c r="V112" s="302">
        <v>4189</v>
      </c>
      <c r="W112" s="302">
        <v>2214</v>
      </c>
      <c r="X112" s="302">
        <v>1975</v>
      </c>
    </row>
    <row r="113" spans="1:24" x14ac:dyDescent="0.25">
      <c r="A113" s="302" t="s">
        <v>1769</v>
      </c>
      <c r="B113" s="302" t="s">
        <v>36</v>
      </c>
      <c r="C113" s="302" t="s">
        <v>95</v>
      </c>
      <c r="D113" s="302">
        <v>90534</v>
      </c>
      <c r="E113" s="302">
        <v>45711</v>
      </c>
      <c r="F113" s="302">
        <v>44823</v>
      </c>
      <c r="G113" s="302">
        <v>92650</v>
      </c>
      <c r="H113" s="302">
        <v>47090</v>
      </c>
      <c r="I113" s="302">
        <v>45560</v>
      </c>
      <c r="J113" s="302">
        <v>83416</v>
      </c>
      <c r="K113" s="302">
        <v>42714</v>
      </c>
      <c r="L113" s="302">
        <v>40702</v>
      </c>
      <c r="M113" s="302">
        <v>70836</v>
      </c>
      <c r="N113" s="302">
        <v>36144</v>
      </c>
      <c r="O113" s="302">
        <v>34692</v>
      </c>
      <c r="P113" s="302">
        <v>73285</v>
      </c>
      <c r="Q113" s="302">
        <v>37460</v>
      </c>
      <c r="R113" s="302">
        <v>35825</v>
      </c>
      <c r="S113" s="312">
        <v>77473</v>
      </c>
      <c r="T113" s="312">
        <v>39484</v>
      </c>
      <c r="U113" s="312">
        <v>37989</v>
      </c>
      <c r="V113" s="302">
        <v>80540</v>
      </c>
      <c r="W113" s="302">
        <v>41427</v>
      </c>
      <c r="X113" s="302">
        <v>39113</v>
      </c>
    </row>
    <row r="114" spans="1:24" x14ac:dyDescent="0.25">
      <c r="A114" s="302" t="s">
        <v>1770</v>
      </c>
      <c r="B114" s="302" t="s">
        <v>36</v>
      </c>
      <c r="C114" s="302">
        <v>0</v>
      </c>
      <c r="D114" s="302">
        <v>4549</v>
      </c>
      <c r="E114" s="302">
        <v>2336</v>
      </c>
      <c r="F114" s="302">
        <v>2213</v>
      </c>
      <c r="G114" s="302">
        <v>4360</v>
      </c>
      <c r="H114" s="302">
        <v>2285</v>
      </c>
      <c r="I114" s="302">
        <v>2075</v>
      </c>
      <c r="J114" s="302">
        <v>3221</v>
      </c>
      <c r="K114" s="302">
        <v>1615</v>
      </c>
      <c r="L114" s="302">
        <v>1606</v>
      </c>
      <c r="M114" s="302">
        <v>3492</v>
      </c>
      <c r="N114" s="302">
        <v>1752</v>
      </c>
      <c r="O114" s="302">
        <v>1740</v>
      </c>
      <c r="P114" s="302">
        <v>3731</v>
      </c>
      <c r="Q114" s="302">
        <v>1915</v>
      </c>
      <c r="R114" s="302">
        <v>1816</v>
      </c>
      <c r="S114" s="312">
        <v>3963</v>
      </c>
      <c r="T114" s="312">
        <v>2002</v>
      </c>
      <c r="U114" s="312">
        <v>1961</v>
      </c>
      <c r="V114" s="302">
        <v>3657</v>
      </c>
      <c r="W114" s="302">
        <v>1892</v>
      </c>
      <c r="X114" s="302">
        <v>1765</v>
      </c>
    </row>
    <row r="115" spans="1:24" x14ac:dyDescent="0.25">
      <c r="A115" s="302" t="s">
        <v>1771</v>
      </c>
      <c r="B115" s="302" t="s">
        <v>36</v>
      </c>
      <c r="C115" s="302">
        <v>1</v>
      </c>
      <c r="D115" s="302">
        <v>4350</v>
      </c>
      <c r="E115" s="302">
        <v>2307</v>
      </c>
      <c r="F115" s="302">
        <v>2043</v>
      </c>
      <c r="G115" s="302">
        <v>4230</v>
      </c>
      <c r="H115" s="302">
        <v>2155</v>
      </c>
      <c r="I115" s="302">
        <v>2075</v>
      </c>
      <c r="J115" s="302">
        <v>3270</v>
      </c>
      <c r="K115" s="302">
        <v>1721</v>
      </c>
      <c r="L115" s="302">
        <v>1549</v>
      </c>
      <c r="M115" s="302">
        <v>3651</v>
      </c>
      <c r="N115" s="302">
        <v>1868</v>
      </c>
      <c r="O115" s="302">
        <v>1783</v>
      </c>
      <c r="P115" s="302">
        <v>3692</v>
      </c>
      <c r="Q115" s="302">
        <v>1922</v>
      </c>
      <c r="R115" s="302">
        <v>1770</v>
      </c>
      <c r="S115" s="312">
        <v>4119</v>
      </c>
      <c r="T115" s="312">
        <v>2156</v>
      </c>
      <c r="U115" s="312">
        <v>1963</v>
      </c>
      <c r="V115" s="302">
        <v>3835</v>
      </c>
      <c r="W115" s="302">
        <v>1871</v>
      </c>
      <c r="X115" s="302">
        <v>1964</v>
      </c>
    </row>
    <row r="116" spans="1:24" x14ac:dyDescent="0.25">
      <c r="A116" s="302" t="s">
        <v>1772</v>
      </c>
      <c r="B116" s="302" t="s">
        <v>36</v>
      </c>
      <c r="C116" s="302">
        <v>2</v>
      </c>
      <c r="D116" s="302">
        <v>4398</v>
      </c>
      <c r="E116" s="302">
        <v>2242</v>
      </c>
      <c r="F116" s="302">
        <v>2156</v>
      </c>
      <c r="G116" s="302">
        <v>4520</v>
      </c>
      <c r="H116" s="302">
        <v>2325</v>
      </c>
      <c r="I116" s="302">
        <v>2200</v>
      </c>
      <c r="J116" s="302">
        <v>3160</v>
      </c>
      <c r="K116" s="302">
        <v>1649</v>
      </c>
      <c r="L116" s="302">
        <v>1511</v>
      </c>
      <c r="M116" s="302">
        <v>3439</v>
      </c>
      <c r="N116" s="302">
        <v>1741</v>
      </c>
      <c r="O116" s="302">
        <v>1698</v>
      </c>
      <c r="P116" s="302">
        <v>3666</v>
      </c>
      <c r="Q116" s="302">
        <v>1885</v>
      </c>
      <c r="R116" s="302">
        <v>1781</v>
      </c>
      <c r="S116" s="312">
        <v>4011</v>
      </c>
      <c r="T116" s="312">
        <v>2045</v>
      </c>
      <c r="U116" s="312">
        <v>1966</v>
      </c>
      <c r="V116" s="302">
        <v>3891</v>
      </c>
      <c r="W116" s="302">
        <v>2082</v>
      </c>
      <c r="X116" s="302">
        <v>1809</v>
      </c>
    </row>
    <row r="117" spans="1:24" x14ac:dyDescent="0.25">
      <c r="A117" s="302" t="s">
        <v>1773</v>
      </c>
      <c r="B117" s="302" t="s">
        <v>36</v>
      </c>
      <c r="C117" s="302">
        <v>3</v>
      </c>
      <c r="D117" s="302">
        <v>4382</v>
      </c>
      <c r="E117" s="302">
        <v>2280</v>
      </c>
      <c r="F117" s="302">
        <v>2102</v>
      </c>
      <c r="G117" s="302">
        <v>4490</v>
      </c>
      <c r="H117" s="302">
        <v>2330</v>
      </c>
      <c r="I117" s="302">
        <v>2160</v>
      </c>
      <c r="J117" s="302">
        <v>3003</v>
      </c>
      <c r="K117" s="302">
        <v>1537</v>
      </c>
      <c r="L117" s="302">
        <v>1466</v>
      </c>
      <c r="M117" s="302">
        <v>3565</v>
      </c>
      <c r="N117" s="302">
        <v>1823</v>
      </c>
      <c r="O117" s="302">
        <v>1742</v>
      </c>
      <c r="P117" s="302">
        <v>3773</v>
      </c>
      <c r="Q117" s="302">
        <v>2003</v>
      </c>
      <c r="R117" s="302">
        <v>1770</v>
      </c>
      <c r="S117" s="312">
        <v>3988</v>
      </c>
      <c r="T117" s="312">
        <v>1993</v>
      </c>
      <c r="U117" s="312">
        <v>1995</v>
      </c>
      <c r="V117" s="302">
        <v>3997</v>
      </c>
      <c r="W117" s="302">
        <v>2026</v>
      </c>
      <c r="X117" s="302">
        <v>1971</v>
      </c>
    </row>
    <row r="118" spans="1:24" x14ac:dyDescent="0.25">
      <c r="A118" s="302" t="s">
        <v>1774</v>
      </c>
      <c r="B118" s="302" t="s">
        <v>36</v>
      </c>
      <c r="C118" s="302">
        <v>4</v>
      </c>
      <c r="D118" s="302">
        <v>4192</v>
      </c>
      <c r="E118" s="302">
        <v>2145</v>
      </c>
      <c r="F118" s="302">
        <v>2047</v>
      </c>
      <c r="G118" s="302">
        <v>4765</v>
      </c>
      <c r="H118" s="302">
        <v>2415</v>
      </c>
      <c r="I118" s="302">
        <v>2350</v>
      </c>
      <c r="J118" s="302">
        <v>2957</v>
      </c>
      <c r="K118" s="302">
        <v>1533</v>
      </c>
      <c r="L118" s="302">
        <v>1424</v>
      </c>
      <c r="M118" s="302">
        <v>3331</v>
      </c>
      <c r="N118" s="302">
        <v>1699</v>
      </c>
      <c r="O118" s="302">
        <v>1632</v>
      </c>
      <c r="P118" s="302">
        <v>3819</v>
      </c>
      <c r="Q118" s="302">
        <v>1876</v>
      </c>
      <c r="R118" s="302">
        <v>1943</v>
      </c>
      <c r="S118" s="312">
        <v>4014</v>
      </c>
      <c r="T118" s="312">
        <v>2032</v>
      </c>
      <c r="U118" s="312">
        <v>1982</v>
      </c>
      <c r="V118" s="302">
        <v>4111</v>
      </c>
      <c r="W118" s="302">
        <v>2126</v>
      </c>
      <c r="X118" s="302">
        <v>1985</v>
      </c>
    </row>
    <row r="119" spans="1:24" x14ac:dyDescent="0.25">
      <c r="A119" s="302" t="s">
        <v>1775</v>
      </c>
      <c r="B119" s="302" t="s">
        <v>36</v>
      </c>
      <c r="C119" s="302">
        <v>5</v>
      </c>
      <c r="D119" s="302">
        <v>4093</v>
      </c>
      <c r="E119" s="302">
        <v>2071</v>
      </c>
      <c r="F119" s="302">
        <v>2022</v>
      </c>
      <c r="G119" s="302">
        <v>4960</v>
      </c>
      <c r="H119" s="302">
        <v>2630</v>
      </c>
      <c r="I119" s="302">
        <v>2330</v>
      </c>
      <c r="J119" s="302">
        <v>2981</v>
      </c>
      <c r="K119" s="302">
        <v>1505</v>
      </c>
      <c r="L119" s="302">
        <v>1476</v>
      </c>
      <c r="M119" s="302">
        <v>3333</v>
      </c>
      <c r="N119" s="302">
        <v>1671</v>
      </c>
      <c r="O119" s="302">
        <v>1662</v>
      </c>
      <c r="P119" s="302">
        <v>3597</v>
      </c>
      <c r="Q119" s="302">
        <v>1831</v>
      </c>
      <c r="R119" s="302">
        <v>1766</v>
      </c>
      <c r="S119" s="312">
        <v>3814</v>
      </c>
      <c r="T119" s="312">
        <v>1976</v>
      </c>
      <c r="U119" s="312">
        <v>1838</v>
      </c>
      <c r="V119" s="302">
        <v>4114</v>
      </c>
      <c r="W119" s="302">
        <v>2068</v>
      </c>
      <c r="X119" s="302">
        <v>2046</v>
      </c>
    </row>
    <row r="120" spans="1:24" x14ac:dyDescent="0.25">
      <c r="A120" s="302" t="s">
        <v>1776</v>
      </c>
      <c r="B120" s="302" t="s">
        <v>36</v>
      </c>
      <c r="C120" s="302">
        <v>6</v>
      </c>
      <c r="D120" s="302">
        <v>4127</v>
      </c>
      <c r="E120" s="302">
        <v>2128</v>
      </c>
      <c r="F120" s="302">
        <v>1999</v>
      </c>
      <c r="G120" s="302">
        <v>4995</v>
      </c>
      <c r="H120" s="302">
        <v>2635</v>
      </c>
      <c r="I120" s="302">
        <v>2360</v>
      </c>
      <c r="J120" s="302">
        <v>3336</v>
      </c>
      <c r="K120" s="302">
        <v>1737</v>
      </c>
      <c r="L120" s="302">
        <v>1599</v>
      </c>
      <c r="M120" s="302">
        <v>3232</v>
      </c>
      <c r="N120" s="302">
        <v>1702</v>
      </c>
      <c r="O120" s="302">
        <v>1530</v>
      </c>
      <c r="P120" s="302">
        <v>3631</v>
      </c>
      <c r="Q120" s="302">
        <v>1854</v>
      </c>
      <c r="R120" s="302">
        <v>1777</v>
      </c>
      <c r="S120" s="312">
        <v>3711</v>
      </c>
      <c r="T120" s="312">
        <v>1820</v>
      </c>
      <c r="U120" s="312">
        <v>1891</v>
      </c>
      <c r="V120" s="302">
        <v>4057</v>
      </c>
      <c r="W120" s="302">
        <v>2085</v>
      </c>
      <c r="X120" s="302">
        <v>1972</v>
      </c>
    </row>
    <row r="121" spans="1:24" x14ac:dyDescent="0.25">
      <c r="A121" s="302" t="s">
        <v>1777</v>
      </c>
      <c r="B121" s="302" t="s">
        <v>36</v>
      </c>
      <c r="C121" s="302">
        <v>7</v>
      </c>
      <c r="D121" s="302">
        <v>4167</v>
      </c>
      <c r="E121" s="302">
        <v>2149</v>
      </c>
      <c r="F121" s="302">
        <v>2018</v>
      </c>
      <c r="G121" s="302">
        <v>4885</v>
      </c>
      <c r="H121" s="302">
        <v>2475</v>
      </c>
      <c r="I121" s="302">
        <v>2410</v>
      </c>
      <c r="J121" s="302">
        <v>3510</v>
      </c>
      <c r="K121" s="302">
        <v>1774</v>
      </c>
      <c r="L121" s="302">
        <v>1736</v>
      </c>
      <c r="M121" s="302">
        <v>3155</v>
      </c>
      <c r="N121" s="302">
        <v>1620</v>
      </c>
      <c r="O121" s="302">
        <v>1535</v>
      </c>
      <c r="P121" s="302">
        <v>3755</v>
      </c>
      <c r="Q121" s="302">
        <v>1949</v>
      </c>
      <c r="R121" s="302">
        <v>1806</v>
      </c>
      <c r="S121" s="312">
        <v>3636</v>
      </c>
      <c r="T121" s="312">
        <v>1839</v>
      </c>
      <c r="U121" s="312">
        <v>1797</v>
      </c>
      <c r="V121" s="302">
        <v>4023</v>
      </c>
      <c r="W121" s="302">
        <v>2068</v>
      </c>
      <c r="X121" s="302">
        <v>1955</v>
      </c>
    </row>
    <row r="122" spans="1:24" x14ac:dyDescent="0.25">
      <c r="A122" s="302" t="s">
        <v>1778</v>
      </c>
      <c r="B122" s="302" t="s">
        <v>36</v>
      </c>
      <c r="C122" s="302">
        <v>8</v>
      </c>
      <c r="D122" s="302">
        <v>4003</v>
      </c>
      <c r="E122" s="302">
        <v>2026</v>
      </c>
      <c r="F122" s="302">
        <v>1977</v>
      </c>
      <c r="G122" s="302">
        <v>4860</v>
      </c>
      <c r="H122" s="302">
        <v>2520</v>
      </c>
      <c r="I122" s="302">
        <v>2340</v>
      </c>
      <c r="J122" s="302">
        <v>3729</v>
      </c>
      <c r="K122" s="302">
        <v>1871</v>
      </c>
      <c r="L122" s="302">
        <v>1858</v>
      </c>
      <c r="M122" s="302">
        <v>3115</v>
      </c>
      <c r="N122" s="302">
        <v>1631</v>
      </c>
      <c r="O122" s="302">
        <v>1484</v>
      </c>
      <c r="P122" s="302">
        <v>3606</v>
      </c>
      <c r="Q122" s="302">
        <v>1798</v>
      </c>
      <c r="R122" s="302">
        <v>1808</v>
      </c>
      <c r="S122" s="312">
        <v>3517</v>
      </c>
      <c r="T122" s="312">
        <v>1771</v>
      </c>
      <c r="U122" s="312">
        <v>1746</v>
      </c>
      <c r="V122" s="302">
        <v>4181</v>
      </c>
      <c r="W122" s="302">
        <v>2177</v>
      </c>
      <c r="X122" s="302">
        <v>2004</v>
      </c>
    </row>
    <row r="123" spans="1:24" x14ac:dyDescent="0.25">
      <c r="A123" s="302" t="s">
        <v>1779</v>
      </c>
      <c r="B123" s="302" t="s">
        <v>36</v>
      </c>
      <c r="C123" s="302">
        <v>9</v>
      </c>
      <c r="D123" s="302">
        <v>4061</v>
      </c>
      <c r="E123" s="302">
        <v>2030</v>
      </c>
      <c r="F123" s="302">
        <v>2031</v>
      </c>
      <c r="G123" s="302">
        <v>4725</v>
      </c>
      <c r="H123" s="302">
        <v>2395</v>
      </c>
      <c r="I123" s="302">
        <v>2335</v>
      </c>
      <c r="J123" s="302">
        <v>3920</v>
      </c>
      <c r="K123" s="302">
        <v>2008</v>
      </c>
      <c r="L123" s="302">
        <v>1912</v>
      </c>
      <c r="M123" s="302">
        <v>3179</v>
      </c>
      <c r="N123" s="302">
        <v>1600</v>
      </c>
      <c r="O123" s="302">
        <v>1579</v>
      </c>
      <c r="P123" s="302">
        <v>3708</v>
      </c>
      <c r="Q123" s="302">
        <v>1908</v>
      </c>
      <c r="R123" s="302">
        <v>1800</v>
      </c>
      <c r="S123" s="312">
        <v>3383</v>
      </c>
      <c r="T123" s="312">
        <v>1717</v>
      </c>
      <c r="U123" s="312">
        <v>1666</v>
      </c>
      <c r="V123" s="302">
        <v>4253</v>
      </c>
      <c r="W123" s="302">
        <v>2160</v>
      </c>
      <c r="X123" s="302">
        <v>2093</v>
      </c>
    </row>
    <row r="124" spans="1:24" x14ac:dyDescent="0.25">
      <c r="A124" s="302" t="s">
        <v>1780</v>
      </c>
      <c r="B124" s="302" t="s">
        <v>36</v>
      </c>
      <c r="C124" s="302">
        <v>10</v>
      </c>
      <c r="D124" s="302">
        <v>4341</v>
      </c>
      <c r="E124" s="302">
        <v>2242</v>
      </c>
      <c r="F124" s="302">
        <v>2099</v>
      </c>
      <c r="G124" s="302">
        <v>4580</v>
      </c>
      <c r="H124" s="302">
        <v>2325</v>
      </c>
      <c r="I124" s="302">
        <v>2255</v>
      </c>
      <c r="J124" s="302">
        <v>4217</v>
      </c>
      <c r="K124" s="302">
        <v>2140</v>
      </c>
      <c r="L124" s="302">
        <v>2077</v>
      </c>
      <c r="M124" s="302">
        <v>3277</v>
      </c>
      <c r="N124" s="302">
        <v>1666</v>
      </c>
      <c r="O124" s="302">
        <v>1611</v>
      </c>
      <c r="P124" s="302">
        <v>3715</v>
      </c>
      <c r="Q124" s="302">
        <v>1837</v>
      </c>
      <c r="R124" s="302">
        <v>1878</v>
      </c>
      <c r="S124" s="312">
        <v>3639</v>
      </c>
      <c r="T124" s="312">
        <v>1869</v>
      </c>
      <c r="U124" s="312">
        <v>1770</v>
      </c>
      <c r="V124" s="302">
        <v>4423</v>
      </c>
      <c r="W124" s="302">
        <v>2271</v>
      </c>
      <c r="X124" s="302">
        <v>2152</v>
      </c>
    </row>
    <row r="125" spans="1:24" x14ac:dyDescent="0.25">
      <c r="A125" s="302" t="s">
        <v>1781</v>
      </c>
      <c r="B125" s="302" t="s">
        <v>36</v>
      </c>
      <c r="C125" s="302">
        <v>11</v>
      </c>
      <c r="D125" s="302">
        <v>4508</v>
      </c>
      <c r="E125" s="302">
        <v>2343</v>
      </c>
      <c r="F125" s="302">
        <v>2165</v>
      </c>
      <c r="G125" s="302">
        <v>4325</v>
      </c>
      <c r="H125" s="302">
        <v>2260</v>
      </c>
      <c r="I125" s="302">
        <v>2065</v>
      </c>
      <c r="J125" s="302">
        <v>4234</v>
      </c>
      <c r="K125" s="302">
        <v>2161</v>
      </c>
      <c r="L125" s="302">
        <v>2073</v>
      </c>
      <c r="M125" s="302">
        <v>3399</v>
      </c>
      <c r="N125" s="302">
        <v>1761</v>
      </c>
      <c r="O125" s="302">
        <v>1638</v>
      </c>
      <c r="P125" s="302">
        <v>4054</v>
      </c>
      <c r="Q125" s="302">
        <v>2050</v>
      </c>
      <c r="R125" s="302">
        <v>2004</v>
      </c>
      <c r="S125" s="312">
        <v>3563</v>
      </c>
      <c r="T125" s="312">
        <v>1826</v>
      </c>
      <c r="U125" s="312">
        <v>1737</v>
      </c>
      <c r="V125" s="302">
        <v>4295</v>
      </c>
      <c r="W125" s="302">
        <v>2279</v>
      </c>
      <c r="X125" s="302">
        <v>2016</v>
      </c>
    </row>
    <row r="126" spans="1:24" x14ac:dyDescent="0.25">
      <c r="A126" s="302" t="s">
        <v>1782</v>
      </c>
      <c r="B126" s="302" t="s">
        <v>36</v>
      </c>
      <c r="C126" s="302">
        <v>12</v>
      </c>
      <c r="D126" s="302">
        <v>4784</v>
      </c>
      <c r="E126" s="302">
        <v>2427</v>
      </c>
      <c r="F126" s="302">
        <v>2357</v>
      </c>
      <c r="G126" s="302">
        <v>4475</v>
      </c>
      <c r="H126" s="302">
        <v>2290</v>
      </c>
      <c r="I126" s="302">
        <v>2190</v>
      </c>
      <c r="J126" s="302">
        <v>4363</v>
      </c>
      <c r="K126" s="302">
        <v>2188</v>
      </c>
      <c r="L126" s="302">
        <v>2175</v>
      </c>
      <c r="M126" s="302">
        <v>3218</v>
      </c>
      <c r="N126" s="302">
        <v>1652</v>
      </c>
      <c r="O126" s="302">
        <v>1566</v>
      </c>
      <c r="P126" s="302">
        <v>3556</v>
      </c>
      <c r="Q126" s="302">
        <v>1807</v>
      </c>
      <c r="R126" s="302">
        <v>1749</v>
      </c>
      <c r="S126" s="312">
        <v>3779</v>
      </c>
      <c r="T126" s="312">
        <v>1937</v>
      </c>
      <c r="U126" s="312">
        <v>1842</v>
      </c>
      <c r="V126" s="302">
        <v>4119</v>
      </c>
      <c r="W126" s="302">
        <v>2137</v>
      </c>
      <c r="X126" s="302">
        <v>1982</v>
      </c>
    </row>
    <row r="127" spans="1:24" x14ac:dyDescent="0.25">
      <c r="A127" s="302" t="s">
        <v>1783</v>
      </c>
      <c r="B127" s="302" t="s">
        <v>36</v>
      </c>
      <c r="C127" s="302">
        <v>13</v>
      </c>
      <c r="D127" s="302">
        <v>5359</v>
      </c>
      <c r="E127" s="302">
        <v>2697</v>
      </c>
      <c r="F127" s="302">
        <v>2662</v>
      </c>
      <c r="G127" s="302">
        <v>4335</v>
      </c>
      <c r="H127" s="302">
        <v>2200</v>
      </c>
      <c r="I127" s="302">
        <v>2140</v>
      </c>
      <c r="J127" s="302">
        <v>4535</v>
      </c>
      <c r="K127" s="302">
        <v>2273</v>
      </c>
      <c r="L127" s="302">
        <v>2262</v>
      </c>
      <c r="M127" s="302">
        <v>3069</v>
      </c>
      <c r="N127" s="302">
        <v>1599</v>
      </c>
      <c r="O127" s="302">
        <v>1470</v>
      </c>
      <c r="P127" s="302">
        <v>3530</v>
      </c>
      <c r="Q127" s="302">
        <v>1814</v>
      </c>
      <c r="R127" s="302">
        <v>1716</v>
      </c>
      <c r="S127" s="312">
        <v>3778</v>
      </c>
      <c r="T127" s="312">
        <v>1994</v>
      </c>
      <c r="U127" s="312">
        <v>1784</v>
      </c>
      <c r="V127" s="302">
        <v>4042</v>
      </c>
      <c r="W127" s="302">
        <v>2056</v>
      </c>
      <c r="X127" s="302">
        <v>1986</v>
      </c>
    </row>
    <row r="128" spans="1:24" x14ac:dyDescent="0.25">
      <c r="A128" s="302" t="s">
        <v>1784</v>
      </c>
      <c r="B128" s="302" t="s">
        <v>36</v>
      </c>
      <c r="C128" s="302">
        <v>14</v>
      </c>
      <c r="D128" s="302">
        <v>5823</v>
      </c>
      <c r="E128" s="302">
        <v>2968</v>
      </c>
      <c r="F128" s="302">
        <v>2855</v>
      </c>
      <c r="G128" s="302">
        <v>4125</v>
      </c>
      <c r="H128" s="302">
        <v>2080</v>
      </c>
      <c r="I128" s="302">
        <v>2050</v>
      </c>
      <c r="J128" s="302">
        <v>4799</v>
      </c>
      <c r="K128" s="302">
        <v>2490</v>
      </c>
      <c r="L128" s="302">
        <v>2309</v>
      </c>
      <c r="M128" s="302">
        <v>3033</v>
      </c>
      <c r="N128" s="302">
        <v>1535</v>
      </c>
      <c r="O128" s="302">
        <v>1498</v>
      </c>
      <c r="P128" s="302">
        <v>3511</v>
      </c>
      <c r="Q128" s="302">
        <v>1713</v>
      </c>
      <c r="R128" s="302">
        <v>1798</v>
      </c>
      <c r="S128" s="312">
        <v>3853</v>
      </c>
      <c r="T128" s="312">
        <v>1960</v>
      </c>
      <c r="U128" s="312">
        <v>1893</v>
      </c>
      <c r="V128" s="302">
        <v>4046</v>
      </c>
      <c r="W128" s="302">
        <v>2103</v>
      </c>
      <c r="X128" s="302">
        <v>1943</v>
      </c>
    </row>
    <row r="129" spans="1:24" x14ac:dyDescent="0.25">
      <c r="A129" s="302" t="s">
        <v>1785</v>
      </c>
      <c r="B129" s="302" t="s">
        <v>36</v>
      </c>
      <c r="C129" s="302">
        <v>15</v>
      </c>
      <c r="D129" s="302">
        <v>4387</v>
      </c>
      <c r="E129" s="302">
        <v>2262</v>
      </c>
      <c r="F129" s="302">
        <v>2125</v>
      </c>
      <c r="G129" s="302">
        <v>4015</v>
      </c>
      <c r="H129" s="302">
        <v>1990</v>
      </c>
      <c r="I129" s="302">
        <v>2025</v>
      </c>
      <c r="J129" s="302">
        <v>4809</v>
      </c>
      <c r="K129" s="302">
        <v>2480</v>
      </c>
      <c r="L129" s="302">
        <v>2329</v>
      </c>
      <c r="M129" s="302">
        <v>3032</v>
      </c>
      <c r="N129" s="302">
        <v>1512</v>
      </c>
      <c r="O129" s="302">
        <v>1520</v>
      </c>
      <c r="P129" s="302">
        <v>3394</v>
      </c>
      <c r="Q129" s="302">
        <v>1693</v>
      </c>
      <c r="R129" s="302">
        <v>1701</v>
      </c>
      <c r="S129" s="312">
        <v>3818</v>
      </c>
      <c r="T129" s="312">
        <v>1985</v>
      </c>
      <c r="U129" s="312">
        <v>1833</v>
      </c>
      <c r="V129" s="302">
        <v>3861</v>
      </c>
      <c r="W129" s="302">
        <v>2006</v>
      </c>
      <c r="X129" s="302">
        <v>1855</v>
      </c>
    </row>
    <row r="130" spans="1:24" x14ac:dyDescent="0.25">
      <c r="A130" s="302" t="s">
        <v>1786</v>
      </c>
      <c r="B130" s="302" t="s">
        <v>36</v>
      </c>
      <c r="C130" s="302">
        <v>16</v>
      </c>
      <c r="D130" s="302">
        <v>4470</v>
      </c>
      <c r="E130" s="302">
        <v>2246</v>
      </c>
      <c r="F130" s="302">
        <v>2224</v>
      </c>
      <c r="G130" s="302">
        <v>4065</v>
      </c>
      <c r="H130" s="302">
        <v>2060</v>
      </c>
      <c r="I130" s="302">
        <v>2005</v>
      </c>
      <c r="J130" s="302">
        <v>4912</v>
      </c>
      <c r="K130" s="302">
        <v>2574</v>
      </c>
      <c r="L130" s="302">
        <v>2338</v>
      </c>
      <c r="M130" s="302">
        <v>3412</v>
      </c>
      <c r="N130" s="302">
        <v>1777</v>
      </c>
      <c r="O130" s="302">
        <v>1635</v>
      </c>
      <c r="P130" s="302">
        <v>3409</v>
      </c>
      <c r="Q130" s="302">
        <v>1872</v>
      </c>
      <c r="R130" s="302">
        <v>1537</v>
      </c>
      <c r="S130" s="312">
        <v>3888</v>
      </c>
      <c r="T130" s="312">
        <v>1990</v>
      </c>
      <c r="U130" s="312">
        <v>1898</v>
      </c>
      <c r="V130" s="302">
        <v>3941</v>
      </c>
      <c r="W130" s="302">
        <v>2005</v>
      </c>
      <c r="X130" s="302">
        <v>1936</v>
      </c>
    </row>
    <row r="131" spans="1:24" x14ac:dyDescent="0.25">
      <c r="A131" s="302" t="s">
        <v>1787</v>
      </c>
      <c r="B131" s="302" t="s">
        <v>36</v>
      </c>
      <c r="C131" s="302">
        <v>17</v>
      </c>
      <c r="D131" s="302">
        <v>4108</v>
      </c>
      <c r="E131" s="302">
        <v>1998</v>
      </c>
      <c r="F131" s="302">
        <v>2110</v>
      </c>
      <c r="G131" s="302">
        <v>4105</v>
      </c>
      <c r="H131" s="302">
        <v>2070</v>
      </c>
      <c r="I131" s="302">
        <v>2040</v>
      </c>
      <c r="J131" s="302">
        <v>4798</v>
      </c>
      <c r="K131" s="302">
        <v>2483</v>
      </c>
      <c r="L131" s="302">
        <v>2315</v>
      </c>
      <c r="M131" s="302">
        <v>3528</v>
      </c>
      <c r="N131" s="302">
        <v>1811</v>
      </c>
      <c r="O131" s="302">
        <v>1717</v>
      </c>
      <c r="P131" s="302">
        <v>3240</v>
      </c>
      <c r="Q131" s="302">
        <v>1720</v>
      </c>
      <c r="R131" s="302">
        <v>1520</v>
      </c>
      <c r="S131" s="312">
        <v>4024</v>
      </c>
      <c r="T131" s="312">
        <v>2082</v>
      </c>
      <c r="U131" s="312">
        <v>1942</v>
      </c>
      <c r="V131" s="302">
        <v>3794</v>
      </c>
      <c r="W131" s="302">
        <v>1952</v>
      </c>
      <c r="X131" s="302">
        <v>1842</v>
      </c>
    </row>
    <row r="132" spans="1:24" x14ac:dyDescent="0.25">
      <c r="A132" s="302" t="s">
        <v>1788</v>
      </c>
      <c r="B132" s="302" t="s">
        <v>36</v>
      </c>
      <c r="C132" s="302">
        <v>18</v>
      </c>
      <c r="D132" s="302">
        <v>4032</v>
      </c>
      <c r="E132" s="302">
        <v>1891</v>
      </c>
      <c r="F132" s="302">
        <v>2141</v>
      </c>
      <c r="G132" s="302">
        <v>3950</v>
      </c>
      <c r="H132" s="302">
        <v>1920</v>
      </c>
      <c r="I132" s="302">
        <v>2030</v>
      </c>
      <c r="J132" s="302">
        <v>4708</v>
      </c>
      <c r="K132" s="302">
        <v>2417</v>
      </c>
      <c r="L132" s="302">
        <v>2291</v>
      </c>
      <c r="M132" s="302">
        <v>3677</v>
      </c>
      <c r="N132" s="302">
        <v>1854</v>
      </c>
      <c r="O132" s="302">
        <v>1823</v>
      </c>
      <c r="P132" s="302">
        <v>2977</v>
      </c>
      <c r="Q132" s="302">
        <v>1553</v>
      </c>
      <c r="R132" s="302">
        <v>1424</v>
      </c>
      <c r="S132" s="312">
        <v>3459</v>
      </c>
      <c r="T132" s="312">
        <v>1746</v>
      </c>
      <c r="U132" s="312">
        <v>1713</v>
      </c>
      <c r="V132" s="302">
        <v>3230</v>
      </c>
      <c r="W132" s="302">
        <v>1621</v>
      </c>
      <c r="X132" s="302">
        <v>1609</v>
      </c>
    </row>
    <row r="133" spans="1:24" x14ac:dyDescent="0.25">
      <c r="A133" s="302" t="s">
        <v>1789</v>
      </c>
      <c r="B133" s="302" t="s">
        <v>36</v>
      </c>
      <c r="C133" s="302">
        <v>19</v>
      </c>
      <c r="D133" s="302">
        <v>3378</v>
      </c>
      <c r="E133" s="302">
        <v>1533</v>
      </c>
      <c r="F133" s="302">
        <v>1845</v>
      </c>
      <c r="G133" s="302">
        <v>3835</v>
      </c>
      <c r="H133" s="302">
        <v>1785</v>
      </c>
      <c r="I133" s="302">
        <v>2050</v>
      </c>
      <c r="J133" s="302">
        <v>4501</v>
      </c>
      <c r="K133" s="302">
        <v>2279</v>
      </c>
      <c r="L133" s="302">
        <v>2222</v>
      </c>
      <c r="M133" s="302">
        <v>3766</v>
      </c>
      <c r="N133" s="302">
        <v>1925</v>
      </c>
      <c r="O133" s="302">
        <v>1841</v>
      </c>
      <c r="P133" s="302">
        <v>2493</v>
      </c>
      <c r="Q133" s="302">
        <v>1260</v>
      </c>
      <c r="R133" s="302">
        <v>1233</v>
      </c>
      <c r="S133" s="312">
        <v>2723</v>
      </c>
      <c r="T133" s="312">
        <v>1362</v>
      </c>
      <c r="U133" s="312">
        <v>1361</v>
      </c>
      <c r="V133" s="302">
        <v>2389</v>
      </c>
      <c r="W133" s="302">
        <v>1253</v>
      </c>
      <c r="X133" s="302">
        <v>1136</v>
      </c>
    </row>
    <row r="134" spans="1:24" x14ac:dyDescent="0.25">
      <c r="A134" s="302" t="s">
        <v>1790</v>
      </c>
      <c r="B134" s="302" t="s">
        <v>36</v>
      </c>
      <c r="C134" s="302">
        <v>20</v>
      </c>
      <c r="D134" s="302">
        <v>3022</v>
      </c>
      <c r="E134" s="302">
        <v>1390</v>
      </c>
      <c r="F134" s="302">
        <v>1632</v>
      </c>
      <c r="G134" s="302">
        <v>4025</v>
      </c>
      <c r="H134" s="302">
        <v>1945</v>
      </c>
      <c r="I134" s="302">
        <v>2075</v>
      </c>
      <c r="J134" s="302">
        <v>4453</v>
      </c>
      <c r="K134" s="302">
        <v>2279</v>
      </c>
      <c r="L134" s="302">
        <v>2174</v>
      </c>
      <c r="M134" s="302">
        <v>3933</v>
      </c>
      <c r="N134" s="302">
        <v>1945</v>
      </c>
      <c r="O134" s="302">
        <v>1988</v>
      </c>
      <c r="P134" s="302">
        <v>2428</v>
      </c>
      <c r="Q134" s="302">
        <v>1200</v>
      </c>
      <c r="R134" s="302">
        <v>1228</v>
      </c>
      <c r="S134" s="312">
        <v>2793</v>
      </c>
      <c r="T134" s="312">
        <v>1382</v>
      </c>
      <c r="U134" s="312">
        <v>1411</v>
      </c>
      <c r="V134" s="302">
        <v>2281</v>
      </c>
      <c r="W134" s="302">
        <v>1189</v>
      </c>
      <c r="X134" s="302">
        <v>1092</v>
      </c>
    </row>
    <row r="135" spans="1:24" x14ac:dyDescent="0.25">
      <c r="A135" s="302" t="s">
        <v>1791</v>
      </c>
      <c r="B135" s="302" t="s">
        <v>37</v>
      </c>
      <c r="C135" s="302" t="s">
        <v>95</v>
      </c>
      <c r="D135" s="302">
        <v>59096</v>
      </c>
      <c r="E135" s="302">
        <v>28343</v>
      </c>
      <c r="F135" s="302">
        <v>30753</v>
      </c>
      <c r="G135" s="302">
        <v>47605</v>
      </c>
      <c r="H135" s="302">
        <v>23205</v>
      </c>
      <c r="I135" s="302">
        <v>24400</v>
      </c>
      <c r="J135" s="302">
        <v>33481</v>
      </c>
      <c r="K135" s="302">
        <v>16799</v>
      </c>
      <c r="L135" s="302">
        <v>16682</v>
      </c>
      <c r="M135" s="302">
        <v>35191</v>
      </c>
      <c r="N135" s="302">
        <v>17715</v>
      </c>
      <c r="O135" s="302">
        <v>17476</v>
      </c>
      <c r="P135" s="302">
        <v>42607</v>
      </c>
      <c r="Q135" s="302">
        <v>21391</v>
      </c>
      <c r="R135" s="302">
        <v>21216</v>
      </c>
      <c r="S135" s="312">
        <v>50722</v>
      </c>
      <c r="T135" s="312">
        <v>25213</v>
      </c>
      <c r="U135" s="312">
        <v>25509</v>
      </c>
      <c r="V135" s="302">
        <v>48207</v>
      </c>
      <c r="W135" s="302">
        <v>23645</v>
      </c>
      <c r="X135" s="302">
        <v>24562</v>
      </c>
    </row>
    <row r="136" spans="1:24" x14ac:dyDescent="0.25">
      <c r="A136" s="302" t="s">
        <v>1792</v>
      </c>
      <c r="B136" s="302" t="s">
        <v>37</v>
      </c>
      <c r="C136" s="302">
        <v>0</v>
      </c>
      <c r="D136" s="302">
        <v>3697</v>
      </c>
      <c r="E136" s="302">
        <v>1933</v>
      </c>
      <c r="F136" s="302">
        <v>1764</v>
      </c>
      <c r="G136" s="302">
        <v>2370</v>
      </c>
      <c r="H136" s="302">
        <v>1275</v>
      </c>
      <c r="I136" s="302">
        <v>1095</v>
      </c>
      <c r="J136" s="302">
        <v>1775</v>
      </c>
      <c r="K136" s="302">
        <v>904</v>
      </c>
      <c r="L136" s="302">
        <v>871</v>
      </c>
      <c r="M136" s="302">
        <v>1994</v>
      </c>
      <c r="N136" s="302">
        <v>1001</v>
      </c>
      <c r="O136" s="302">
        <v>993</v>
      </c>
      <c r="P136" s="302">
        <v>2575</v>
      </c>
      <c r="Q136" s="302">
        <v>1321</v>
      </c>
      <c r="R136" s="302">
        <v>1254</v>
      </c>
      <c r="S136" s="312">
        <v>2889</v>
      </c>
      <c r="T136" s="312">
        <v>1529</v>
      </c>
      <c r="U136" s="312">
        <v>1360</v>
      </c>
      <c r="V136" s="302">
        <v>2036</v>
      </c>
      <c r="W136" s="302">
        <v>1033</v>
      </c>
      <c r="X136" s="302">
        <v>1003</v>
      </c>
    </row>
    <row r="137" spans="1:24" x14ac:dyDescent="0.25">
      <c r="A137" s="302" t="s">
        <v>1793</v>
      </c>
      <c r="B137" s="302" t="s">
        <v>37</v>
      </c>
      <c r="C137" s="302">
        <v>1</v>
      </c>
      <c r="D137" s="302">
        <v>3186</v>
      </c>
      <c r="E137" s="302">
        <v>1645</v>
      </c>
      <c r="F137" s="302">
        <v>1541</v>
      </c>
      <c r="G137" s="302">
        <v>2015</v>
      </c>
      <c r="H137" s="302">
        <v>1035</v>
      </c>
      <c r="I137" s="302">
        <v>975</v>
      </c>
      <c r="J137" s="302">
        <v>1704</v>
      </c>
      <c r="K137" s="302">
        <v>882</v>
      </c>
      <c r="L137" s="302">
        <v>822</v>
      </c>
      <c r="M137" s="302">
        <v>2004</v>
      </c>
      <c r="N137" s="302">
        <v>1011</v>
      </c>
      <c r="O137" s="302">
        <v>993</v>
      </c>
      <c r="P137" s="302">
        <v>2480</v>
      </c>
      <c r="Q137" s="302">
        <v>1270</v>
      </c>
      <c r="R137" s="302">
        <v>1210</v>
      </c>
      <c r="S137" s="312">
        <v>2761</v>
      </c>
      <c r="T137" s="312">
        <v>1392</v>
      </c>
      <c r="U137" s="312">
        <v>1369</v>
      </c>
      <c r="V137" s="302">
        <v>2026</v>
      </c>
      <c r="W137" s="302">
        <v>994</v>
      </c>
      <c r="X137" s="302">
        <v>1032</v>
      </c>
    </row>
    <row r="138" spans="1:24" x14ac:dyDescent="0.25">
      <c r="A138" s="302" t="s">
        <v>1794</v>
      </c>
      <c r="B138" s="302" t="s">
        <v>37</v>
      </c>
      <c r="C138" s="302">
        <v>2</v>
      </c>
      <c r="D138" s="302">
        <v>2993</v>
      </c>
      <c r="E138" s="302">
        <v>1514</v>
      </c>
      <c r="F138" s="302">
        <v>1479</v>
      </c>
      <c r="G138" s="302">
        <v>1940</v>
      </c>
      <c r="H138" s="302">
        <v>1025</v>
      </c>
      <c r="I138" s="302">
        <v>915</v>
      </c>
      <c r="J138" s="302">
        <v>1417</v>
      </c>
      <c r="K138" s="302">
        <v>730</v>
      </c>
      <c r="L138" s="302">
        <v>687</v>
      </c>
      <c r="M138" s="302">
        <v>1894</v>
      </c>
      <c r="N138" s="302">
        <v>965</v>
      </c>
      <c r="O138" s="302">
        <v>929</v>
      </c>
      <c r="P138" s="302">
        <v>2275</v>
      </c>
      <c r="Q138" s="302">
        <v>1211</v>
      </c>
      <c r="R138" s="302">
        <v>1064</v>
      </c>
      <c r="S138" s="312">
        <v>2599</v>
      </c>
      <c r="T138" s="312">
        <v>1302</v>
      </c>
      <c r="U138" s="312">
        <v>1297</v>
      </c>
      <c r="V138" s="302">
        <v>2040</v>
      </c>
      <c r="W138" s="302">
        <v>1044</v>
      </c>
      <c r="X138" s="302">
        <v>996</v>
      </c>
    </row>
    <row r="139" spans="1:24" x14ac:dyDescent="0.25">
      <c r="A139" s="302" t="s">
        <v>1795</v>
      </c>
      <c r="B139" s="302" t="s">
        <v>37</v>
      </c>
      <c r="C139" s="302">
        <v>3</v>
      </c>
      <c r="D139" s="302">
        <v>2724</v>
      </c>
      <c r="E139" s="302">
        <v>1352</v>
      </c>
      <c r="F139" s="302">
        <v>1372</v>
      </c>
      <c r="G139" s="302">
        <v>1970</v>
      </c>
      <c r="H139" s="302">
        <v>1030</v>
      </c>
      <c r="I139" s="302">
        <v>935</v>
      </c>
      <c r="J139" s="302">
        <v>1327</v>
      </c>
      <c r="K139" s="302">
        <v>632</v>
      </c>
      <c r="L139" s="302">
        <v>695</v>
      </c>
      <c r="M139" s="302">
        <v>1878</v>
      </c>
      <c r="N139" s="302">
        <v>977</v>
      </c>
      <c r="O139" s="302">
        <v>901</v>
      </c>
      <c r="P139" s="302">
        <v>2158</v>
      </c>
      <c r="Q139" s="302">
        <v>1081</v>
      </c>
      <c r="R139" s="302">
        <v>1077</v>
      </c>
      <c r="S139" s="312">
        <v>2551</v>
      </c>
      <c r="T139" s="312">
        <v>1381</v>
      </c>
      <c r="U139" s="312">
        <v>1170</v>
      </c>
      <c r="V139" s="302">
        <v>1966</v>
      </c>
      <c r="W139" s="302">
        <v>1001</v>
      </c>
      <c r="X139" s="302">
        <v>965</v>
      </c>
    </row>
    <row r="140" spans="1:24" x14ac:dyDescent="0.25">
      <c r="A140" s="302" t="s">
        <v>1796</v>
      </c>
      <c r="B140" s="302" t="s">
        <v>37</v>
      </c>
      <c r="C140" s="302">
        <v>4</v>
      </c>
      <c r="D140" s="302">
        <v>2576</v>
      </c>
      <c r="E140" s="302">
        <v>1327</v>
      </c>
      <c r="F140" s="302">
        <v>1249</v>
      </c>
      <c r="G140" s="302">
        <v>2070</v>
      </c>
      <c r="H140" s="302">
        <v>1025</v>
      </c>
      <c r="I140" s="302">
        <v>1045</v>
      </c>
      <c r="J140" s="302">
        <v>1206</v>
      </c>
      <c r="K140" s="302">
        <v>614</v>
      </c>
      <c r="L140" s="302">
        <v>592</v>
      </c>
      <c r="M140" s="302">
        <v>1787</v>
      </c>
      <c r="N140" s="302">
        <v>895</v>
      </c>
      <c r="O140" s="302">
        <v>892</v>
      </c>
      <c r="P140" s="302">
        <v>2236</v>
      </c>
      <c r="Q140" s="302">
        <v>1084</v>
      </c>
      <c r="R140" s="302">
        <v>1152</v>
      </c>
      <c r="S140" s="312">
        <v>2368</v>
      </c>
      <c r="T140" s="312">
        <v>1230</v>
      </c>
      <c r="U140" s="312">
        <v>1138</v>
      </c>
      <c r="V140" s="302">
        <v>1964</v>
      </c>
      <c r="W140" s="302">
        <v>1020</v>
      </c>
      <c r="X140" s="302">
        <v>944</v>
      </c>
    </row>
    <row r="141" spans="1:24" x14ac:dyDescent="0.25">
      <c r="A141" s="302" t="s">
        <v>1797</v>
      </c>
      <c r="B141" s="302" t="s">
        <v>37</v>
      </c>
      <c r="C141" s="302">
        <v>5</v>
      </c>
      <c r="D141" s="302">
        <v>2467</v>
      </c>
      <c r="E141" s="302">
        <v>1262</v>
      </c>
      <c r="F141" s="302">
        <v>1205</v>
      </c>
      <c r="G141" s="302">
        <v>2130</v>
      </c>
      <c r="H141" s="302">
        <v>1090</v>
      </c>
      <c r="I141" s="302">
        <v>1040</v>
      </c>
      <c r="J141" s="302">
        <v>1295</v>
      </c>
      <c r="K141" s="302">
        <v>677</v>
      </c>
      <c r="L141" s="302">
        <v>618</v>
      </c>
      <c r="M141" s="302">
        <v>1791</v>
      </c>
      <c r="N141" s="302">
        <v>945</v>
      </c>
      <c r="O141" s="302">
        <v>846</v>
      </c>
      <c r="P141" s="302">
        <v>2114</v>
      </c>
      <c r="Q141" s="302">
        <v>1084</v>
      </c>
      <c r="R141" s="302">
        <v>1030</v>
      </c>
      <c r="S141" s="312">
        <v>2263</v>
      </c>
      <c r="T141" s="312">
        <v>1140</v>
      </c>
      <c r="U141" s="312">
        <v>1123</v>
      </c>
      <c r="V141" s="302">
        <v>1987</v>
      </c>
      <c r="W141" s="302">
        <v>999</v>
      </c>
      <c r="X141" s="302">
        <v>988</v>
      </c>
    </row>
    <row r="142" spans="1:24" x14ac:dyDescent="0.25">
      <c r="A142" s="302" t="s">
        <v>1798</v>
      </c>
      <c r="B142" s="302" t="s">
        <v>37</v>
      </c>
      <c r="C142" s="302">
        <v>6</v>
      </c>
      <c r="D142" s="302">
        <v>2373</v>
      </c>
      <c r="E142" s="302">
        <v>1184</v>
      </c>
      <c r="F142" s="302">
        <v>1189</v>
      </c>
      <c r="G142" s="302">
        <v>2135</v>
      </c>
      <c r="H142" s="302">
        <v>1050</v>
      </c>
      <c r="I142" s="302">
        <v>1085</v>
      </c>
      <c r="J142" s="302">
        <v>1264</v>
      </c>
      <c r="K142" s="302">
        <v>646</v>
      </c>
      <c r="L142" s="302">
        <v>618</v>
      </c>
      <c r="M142" s="302">
        <v>1730</v>
      </c>
      <c r="N142" s="302">
        <v>891</v>
      </c>
      <c r="O142" s="302">
        <v>839</v>
      </c>
      <c r="P142" s="302">
        <v>2103</v>
      </c>
      <c r="Q142" s="302">
        <v>1093</v>
      </c>
      <c r="R142" s="302">
        <v>1010</v>
      </c>
      <c r="S142" s="312">
        <v>2247</v>
      </c>
      <c r="T142" s="312">
        <v>1148</v>
      </c>
      <c r="U142" s="312">
        <v>1099</v>
      </c>
      <c r="V142" s="302">
        <v>1878</v>
      </c>
      <c r="W142" s="302">
        <v>979</v>
      </c>
      <c r="X142" s="302">
        <v>899</v>
      </c>
    </row>
    <row r="143" spans="1:24" x14ac:dyDescent="0.25">
      <c r="A143" s="302" t="s">
        <v>1799</v>
      </c>
      <c r="B143" s="302" t="s">
        <v>37</v>
      </c>
      <c r="C143" s="302">
        <v>7</v>
      </c>
      <c r="D143" s="302">
        <v>2328</v>
      </c>
      <c r="E143" s="302">
        <v>1139</v>
      </c>
      <c r="F143" s="302">
        <v>1189</v>
      </c>
      <c r="G143" s="302">
        <v>2165</v>
      </c>
      <c r="H143" s="302">
        <v>1105</v>
      </c>
      <c r="I143" s="302">
        <v>1060</v>
      </c>
      <c r="J143" s="302">
        <v>1213</v>
      </c>
      <c r="K143" s="302">
        <v>626</v>
      </c>
      <c r="L143" s="302">
        <v>587</v>
      </c>
      <c r="M143" s="302">
        <v>1671</v>
      </c>
      <c r="N143" s="302">
        <v>858</v>
      </c>
      <c r="O143" s="302">
        <v>813</v>
      </c>
      <c r="P143" s="302">
        <v>2028</v>
      </c>
      <c r="Q143" s="302">
        <v>1023</v>
      </c>
      <c r="R143" s="302">
        <v>1005</v>
      </c>
      <c r="S143" s="312">
        <v>2271</v>
      </c>
      <c r="T143" s="312">
        <v>1047</v>
      </c>
      <c r="U143" s="312">
        <v>1224</v>
      </c>
      <c r="V143" s="302">
        <v>1947</v>
      </c>
      <c r="W143" s="302">
        <v>971</v>
      </c>
      <c r="X143" s="302">
        <v>976</v>
      </c>
    </row>
    <row r="144" spans="1:24" x14ac:dyDescent="0.25">
      <c r="A144" s="302" t="s">
        <v>1800</v>
      </c>
      <c r="B144" s="302" t="s">
        <v>37</v>
      </c>
      <c r="C144" s="302">
        <v>8</v>
      </c>
      <c r="D144" s="302">
        <v>2176</v>
      </c>
      <c r="E144" s="302">
        <v>1112</v>
      </c>
      <c r="F144" s="302">
        <v>1064</v>
      </c>
      <c r="G144" s="302">
        <v>2125</v>
      </c>
      <c r="H144" s="302">
        <v>1095</v>
      </c>
      <c r="I144" s="302">
        <v>1030</v>
      </c>
      <c r="J144" s="302">
        <v>1236</v>
      </c>
      <c r="K144" s="302">
        <v>650</v>
      </c>
      <c r="L144" s="302">
        <v>586</v>
      </c>
      <c r="M144" s="302">
        <v>1734</v>
      </c>
      <c r="N144" s="302">
        <v>868</v>
      </c>
      <c r="O144" s="302">
        <v>866</v>
      </c>
      <c r="P144" s="302">
        <v>2147</v>
      </c>
      <c r="Q144" s="302">
        <v>1080</v>
      </c>
      <c r="R144" s="302">
        <v>1067</v>
      </c>
      <c r="S144" s="312">
        <v>2035</v>
      </c>
      <c r="T144" s="312">
        <v>995</v>
      </c>
      <c r="U144" s="312">
        <v>1040</v>
      </c>
      <c r="V144" s="302">
        <v>1997</v>
      </c>
      <c r="W144" s="302">
        <v>1002</v>
      </c>
      <c r="X144" s="302">
        <v>995</v>
      </c>
    </row>
    <row r="145" spans="1:24" x14ac:dyDescent="0.25">
      <c r="A145" s="302" t="s">
        <v>1801</v>
      </c>
      <c r="B145" s="302" t="s">
        <v>37</v>
      </c>
      <c r="C145" s="302">
        <v>9</v>
      </c>
      <c r="D145" s="302">
        <v>2234</v>
      </c>
      <c r="E145" s="302">
        <v>1108</v>
      </c>
      <c r="F145" s="302">
        <v>1126</v>
      </c>
      <c r="G145" s="302">
        <v>2015</v>
      </c>
      <c r="H145" s="302">
        <v>1050</v>
      </c>
      <c r="I145" s="302">
        <v>965</v>
      </c>
      <c r="J145" s="302">
        <v>1319</v>
      </c>
      <c r="K145" s="302">
        <v>696</v>
      </c>
      <c r="L145" s="302">
        <v>623</v>
      </c>
      <c r="M145" s="302">
        <v>1621</v>
      </c>
      <c r="N145" s="302">
        <v>815</v>
      </c>
      <c r="O145" s="302">
        <v>806</v>
      </c>
      <c r="P145" s="302">
        <v>1821</v>
      </c>
      <c r="Q145" s="302">
        <v>909</v>
      </c>
      <c r="R145" s="302">
        <v>912</v>
      </c>
      <c r="S145" s="312">
        <v>2082</v>
      </c>
      <c r="T145" s="312">
        <v>1097</v>
      </c>
      <c r="U145" s="312">
        <v>985</v>
      </c>
      <c r="V145" s="302">
        <v>2063</v>
      </c>
      <c r="W145" s="302">
        <v>1020</v>
      </c>
      <c r="X145" s="302">
        <v>1043</v>
      </c>
    </row>
    <row r="146" spans="1:24" x14ac:dyDescent="0.25">
      <c r="A146" s="302" t="s">
        <v>1802</v>
      </c>
      <c r="B146" s="302" t="s">
        <v>37</v>
      </c>
      <c r="C146" s="302">
        <v>10</v>
      </c>
      <c r="D146" s="302">
        <v>2265</v>
      </c>
      <c r="E146" s="302">
        <v>1136</v>
      </c>
      <c r="F146" s="302">
        <v>1129</v>
      </c>
      <c r="G146" s="302">
        <v>1995</v>
      </c>
      <c r="H146" s="302">
        <v>1045</v>
      </c>
      <c r="I146" s="302">
        <v>950</v>
      </c>
      <c r="J146" s="302">
        <v>1404</v>
      </c>
      <c r="K146" s="302">
        <v>743</v>
      </c>
      <c r="L146" s="302">
        <v>661</v>
      </c>
      <c r="M146" s="302">
        <v>1659</v>
      </c>
      <c r="N146" s="302">
        <v>849</v>
      </c>
      <c r="O146" s="302">
        <v>810</v>
      </c>
      <c r="P146" s="302">
        <v>1839</v>
      </c>
      <c r="Q146" s="302">
        <v>926</v>
      </c>
      <c r="R146" s="302">
        <v>913</v>
      </c>
      <c r="S146" s="312">
        <v>2097</v>
      </c>
      <c r="T146" s="312">
        <v>1036</v>
      </c>
      <c r="U146" s="312">
        <v>1061</v>
      </c>
      <c r="V146" s="302">
        <v>2072</v>
      </c>
      <c r="W146" s="302">
        <v>1056</v>
      </c>
      <c r="X146" s="302">
        <v>1016</v>
      </c>
    </row>
    <row r="147" spans="1:24" x14ac:dyDescent="0.25">
      <c r="A147" s="302" t="s">
        <v>1803</v>
      </c>
      <c r="B147" s="302" t="s">
        <v>37</v>
      </c>
      <c r="C147" s="302">
        <v>11</v>
      </c>
      <c r="D147" s="302">
        <v>2250</v>
      </c>
      <c r="E147" s="302">
        <v>1128</v>
      </c>
      <c r="F147" s="302">
        <v>1122</v>
      </c>
      <c r="G147" s="302">
        <v>2005</v>
      </c>
      <c r="H147" s="302">
        <v>1050</v>
      </c>
      <c r="I147" s="302">
        <v>955</v>
      </c>
      <c r="J147" s="302">
        <v>1426</v>
      </c>
      <c r="K147" s="302">
        <v>741</v>
      </c>
      <c r="L147" s="302">
        <v>685</v>
      </c>
      <c r="M147" s="302">
        <v>1676</v>
      </c>
      <c r="N147" s="302">
        <v>878</v>
      </c>
      <c r="O147" s="302">
        <v>798</v>
      </c>
      <c r="P147" s="302">
        <v>1902</v>
      </c>
      <c r="Q147" s="302">
        <v>955</v>
      </c>
      <c r="R147" s="302">
        <v>947</v>
      </c>
      <c r="S147" s="312">
        <v>1963</v>
      </c>
      <c r="T147" s="312">
        <v>1038</v>
      </c>
      <c r="U147" s="312">
        <v>925</v>
      </c>
      <c r="V147" s="302">
        <v>2112</v>
      </c>
      <c r="W147" s="302">
        <v>1064</v>
      </c>
      <c r="X147" s="302">
        <v>1048</v>
      </c>
    </row>
    <row r="148" spans="1:24" x14ac:dyDescent="0.25">
      <c r="A148" s="302" t="s">
        <v>1804</v>
      </c>
      <c r="B148" s="302" t="s">
        <v>37</v>
      </c>
      <c r="C148" s="302">
        <v>12</v>
      </c>
      <c r="D148" s="302">
        <v>2402</v>
      </c>
      <c r="E148" s="302">
        <v>1211</v>
      </c>
      <c r="F148" s="302">
        <v>1191</v>
      </c>
      <c r="G148" s="302">
        <v>2005</v>
      </c>
      <c r="H148" s="302">
        <v>985</v>
      </c>
      <c r="I148" s="302">
        <v>1020</v>
      </c>
      <c r="J148" s="302">
        <v>1504</v>
      </c>
      <c r="K148" s="302">
        <v>776</v>
      </c>
      <c r="L148" s="302">
        <v>728</v>
      </c>
      <c r="M148" s="302">
        <v>1452</v>
      </c>
      <c r="N148" s="302">
        <v>744</v>
      </c>
      <c r="O148" s="302">
        <v>708</v>
      </c>
      <c r="P148" s="302">
        <v>1773</v>
      </c>
      <c r="Q148" s="302">
        <v>873</v>
      </c>
      <c r="R148" s="302">
        <v>900</v>
      </c>
      <c r="S148" s="312">
        <v>1826</v>
      </c>
      <c r="T148" s="312">
        <v>912</v>
      </c>
      <c r="U148" s="312">
        <v>914</v>
      </c>
      <c r="V148" s="302">
        <v>2139</v>
      </c>
      <c r="W148" s="302">
        <v>1044</v>
      </c>
      <c r="X148" s="302">
        <v>1095</v>
      </c>
    </row>
    <row r="149" spans="1:24" x14ac:dyDescent="0.25">
      <c r="A149" s="302" t="s">
        <v>1805</v>
      </c>
      <c r="B149" s="302" t="s">
        <v>37</v>
      </c>
      <c r="C149" s="302">
        <v>13</v>
      </c>
      <c r="D149" s="302">
        <v>2714</v>
      </c>
      <c r="E149" s="302">
        <v>1352</v>
      </c>
      <c r="F149" s="302">
        <v>1362</v>
      </c>
      <c r="G149" s="302">
        <v>1865</v>
      </c>
      <c r="H149" s="302">
        <v>940</v>
      </c>
      <c r="I149" s="302">
        <v>925</v>
      </c>
      <c r="J149" s="302">
        <v>1521</v>
      </c>
      <c r="K149" s="302">
        <v>782</v>
      </c>
      <c r="L149" s="302">
        <v>739</v>
      </c>
      <c r="M149" s="302">
        <v>1461</v>
      </c>
      <c r="N149" s="302">
        <v>664</v>
      </c>
      <c r="O149" s="302">
        <v>797</v>
      </c>
      <c r="P149" s="302">
        <v>1848</v>
      </c>
      <c r="Q149" s="302">
        <v>921</v>
      </c>
      <c r="R149" s="302">
        <v>927</v>
      </c>
      <c r="S149" s="312">
        <v>1853</v>
      </c>
      <c r="T149" s="312">
        <v>928</v>
      </c>
      <c r="U149" s="312">
        <v>925</v>
      </c>
      <c r="V149" s="302">
        <v>2021</v>
      </c>
      <c r="W149" s="302">
        <v>1028</v>
      </c>
      <c r="X149" s="302">
        <v>993</v>
      </c>
    </row>
    <row r="150" spans="1:24" x14ac:dyDescent="0.25">
      <c r="A150" s="302" t="s">
        <v>1806</v>
      </c>
      <c r="B150" s="302" t="s">
        <v>37</v>
      </c>
      <c r="C150" s="302">
        <v>14</v>
      </c>
      <c r="D150" s="302">
        <v>2884</v>
      </c>
      <c r="E150" s="302">
        <v>1437</v>
      </c>
      <c r="F150" s="302">
        <v>1447</v>
      </c>
      <c r="G150" s="302">
        <v>1890</v>
      </c>
      <c r="H150" s="302">
        <v>985</v>
      </c>
      <c r="I150" s="302">
        <v>905</v>
      </c>
      <c r="J150" s="302">
        <v>1613</v>
      </c>
      <c r="K150" s="302">
        <v>808</v>
      </c>
      <c r="L150" s="302">
        <v>805</v>
      </c>
      <c r="M150" s="302">
        <v>1376</v>
      </c>
      <c r="N150" s="302">
        <v>696</v>
      </c>
      <c r="O150" s="302">
        <v>680</v>
      </c>
      <c r="P150" s="302">
        <v>1796</v>
      </c>
      <c r="Q150" s="302">
        <v>916</v>
      </c>
      <c r="R150" s="302">
        <v>880</v>
      </c>
      <c r="S150" s="312">
        <v>1855</v>
      </c>
      <c r="T150" s="312">
        <v>942</v>
      </c>
      <c r="U150" s="312">
        <v>913</v>
      </c>
      <c r="V150" s="302">
        <v>2044</v>
      </c>
      <c r="W150" s="302">
        <v>1044</v>
      </c>
      <c r="X150" s="302">
        <v>1000</v>
      </c>
    </row>
    <row r="151" spans="1:24" x14ac:dyDescent="0.25">
      <c r="A151" s="302" t="s">
        <v>1807</v>
      </c>
      <c r="B151" s="302" t="s">
        <v>37</v>
      </c>
      <c r="C151" s="302">
        <v>15</v>
      </c>
      <c r="D151" s="302">
        <v>2391</v>
      </c>
      <c r="E151" s="302">
        <v>1191</v>
      </c>
      <c r="F151" s="302">
        <v>1200</v>
      </c>
      <c r="G151" s="302">
        <v>1855</v>
      </c>
      <c r="H151" s="302">
        <v>930</v>
      </c>
      <c r="I151" s="302">
        <v>920</v>
      </c>
      <c r="J151" s="302">
        <v>1742</v>
      </c>
      <c r="K151" s="302">
        <v>899</v>
      </c>
      <c r="L151" s="302">
        <v>843</v>
      </c>
      <c r="M151" s="302">
        <v>1406</v>
      </c>
      <c r="N151" s="302">
        <v>733</v>
      </c>
      <c r="O151" s="302">
        <v>673</v>
      </c>
      <c r="P151" s="302">
        <v>1593</v>
      </c>
      <c r="Q151" s="302">
        <v>836</v>
      </c>
      <c r="R151" s="302">
        <v>757</v>
      </c>
      <c r="S151" s="312">
        <v>1805</v>
      </c>
      <c r="T151" s="312">
        <v>933</v>
      </c>
      <c r="U151" s="312">
        <v>872</v>
      </c>
      <c r="V151" s="302">
        <v>1932</v>
      </c>
      <c r="W151" s="302">
        <v>1014</v>
      </c>
      <c r="X151" s="302">
        <v>918</v>
      </c>
    </row>
    <row r="152" spans="1:24" x14ac:dyDescent="0.25">
      <c r="A152" s="302" t="s">
        <v>1808</v>
      </c>
      <c r="B152" s="302" t="s">
        <v>37</v>
      </c>
      <c r="C152" s="302">
        <v>16</v>
      </c>
      <c r="D152" s="302">
        <v>2484</v>
      </c>
      <c r="E152" s="302">
        <v>1223</v>
      </c>
      <c r="F152" s="302">
        <v>1261</v>
      </c>
      <c r="G152" s="302">
        <v>1915</v>
      </c>
      <c r="H152" s="302">
        <v>935</v>
      </c>
      <c r="I152" s="302">
        <v>980</v>
      </c>
      <c r="J152" s="302">
        <v>1825</v>
      </c>
      <c r="K152" s="302">
        <v>906</v>
      </c>
      <c r="L152" s="302">
        <v>919</v>
      </c>
      <c r="M152" s="302">
        <v>1449</v>
      </c>
      <c r="N152" s="302">
        <v>750</v>
      </c>
      <c r="O152" s="302">
        <v>699</v>
      </c>
      <c r="P152" s="302">
        <v>2052</v>
      </c>
      <c r="Q152" s="302">
        <v>1040</v>
      </c>
      <c r="R152" s="302">
        <v>1012</v>
      </c>
      <c r="S152" s="312">
        <v>1763</v>
      </c>
      <c r="T152" s="312">
        <v>868</v>
      </c>
      <c r="U152" s="312">
        <v>895</v>
      </c>
      <c r="V152" s="302">
        <v>2195</v>
      </c>
      <c r="W152" s="302">
        <v>1080</v>
      </c>
      <c r="X152" s="302">
        <v>1115</v>
      </c>
    </row>
    <row r="153" spans="1:24" x14ac:dyDescent="0.25">
      <c r="A153" s="302" t="s">
        <v>1809</v>
      </c>
      <c r="B153" s="302" t="s">
        <v>37</v>
      </c>
      <c r="C153" s="302">
        <v>17</v>
      </c>
      <c r="D153" s="302">
        <v>2901</v>
      </c>
      <c r="E153" s="302">
        <v>1340</v>
      </c>
      <c r="F153" s="302">
        <v>1561</v>
      </c>
      <c r="G153" s="302">
        <v>2080</v>
      </c>
      <c r="H153" s="302">
        <v>940</v>
      </c>
      <c r="I153" s="302">
        <v>1140</v>
      </c>
      <c r="J153" s="302">
        <v>1947</v>
      </c>
      <c r="K153" s="302">
        <v>971</v>
      </c>
      <c r="L153" s="302">
        <v>976</v>
      </c>
      <c r="M153" s="302">
        <v>1476</v>
      </c>
      <c r="N153" s="302">
        <v>730</v>
      </c>
      <c r="O153" s="302">
        <v>746</v>
      </c>
      <c r="P153" s="302">
        <v>1849</v>
      </c>
      <c r="Q153" s="302">
        <v>937</v>
      </c>
      <c r="R153" s="302">
        <v>912</v>
      </c>
      <c r="S153" s="312">
        <v>1777</v>
      </c>
      <c r="T153" s="312">
        <v>897</v>
      </c>
      <c r="U153" s="312">
        <v>880</v>
      </c>
      <c r="V153" s="302">
        <v>2086</v>
      </c>
      <c r="W153" s="302">
        <v>997</v>
      </c>
      <c r="X153" s="302">
        <v>1089</v>
      </c>
    </row>
    <row r="154" spans="1:24" x14ac:dyDescent="0.25">
      <c r="A154" s="302" t="s">
        <v>1810</v>
      </c>
      <c r="B154" s="302" t="s">
        <v>37</v>
      </c>
      <c r="C154" s="302">
        <v>18</v>
      </c>
      <c r="D154" s="302">
        <v>3757</v>
      </c>
      <c r="E154" s="302">
        <v>1472</v>
      </c>
      <c r="F154" s="302">
        <v>2285</v>
      </c>
      <c r="G154" s="302">
        <v>2870</v>
      </c>
      <c r="H154" s="302">
        <v>1195</v>
      </c>
      <c r="I154" s="302">
        <v>1675</v>
      </c>
      <c r="J154" s="302">
        <v>1963</v>
      </c>
      <c r="K154" s="302">
        <v>940</v>
      </c>
      <c r="L154" s="302">
        <v>1023</v>
      </c>
      <c r="M154" s="302">
        <v>1452</v>
      </c>
      <c r="N154" s="302">
        <v>704</v>
      </c>
      <c r="O154" s="302">
        <v>748</v>
      </c>
      <c r="P154" s="302">
        <v>1837</v>
      </c>
      <c r="Q154" s="302">
        <v>943</v>
      </c>
      <c r="R154" s="302">
        <v>894</v>
      </c>
      <c r="S154" s="312">
        <v>2842</v>
      </c>
      <c r="T154" s="312">
        <v>1388</v>
      </c>
      <c r="U154" s="312">
        <v>1454</v>
      </c>
      <c r="V154" s="302">
        <v>3228</v>
      </c>
      <c r="W154" s="302">
        <v>1446</v>
      </c>
      <c r="X154" s="302">
        <v>1782</v>
      </c>
    </row>
    <row r="155" spans="1:24" x14ac:dyDescent="0.25">
      <c r="A155" s="302" t="s">
        <v>1811</v>
      </c>
      <c r="B155" s="302" t="s">
        <v>37</v>
      </c>
      <c r="C155" s="302">
        <v>19</v>
      </c>
      <c r="D155" s="302">
        <v>3974</v>
      </c>
      <c r="E155" s="302">
        <v>1534</v>
      </c>
      <c r="F155" s="302">
        <v>2440</v>
      </c>
      <c r="G155" s="302">
        <v>3705</v>
      </c>
      <c r="H155" s="302">
        <v>1515</v>
      </c>
      <c r="I155" s="302">
        <v>2190</v>
      </c>
      <c r="J155" s="302">
        <v>2255</v>
      </c>
      <c r="K155" s="302">
        <v>1022</v>
      </c>
      <c r="L155" s="302">
        <v>1233</v>
      </c>
      <c r="M155" s="302">
        <v>1672</v>
      </c>
      <c r="N155" s="302">
        <v>827</v>
      </c>
      <c r="O155" s="302">
        <v>845</v>
      </c>
      <c r="P155" s="302">
        <v>1775</v>
      </c>
      <c r="Q155" s="302">
        <v>838</v>
      </c>
      <c r="R155" s="302">
        <v>937</v>
      </c>
      <c r="S155" s="312">
        <v>4336</v>
      </c>
      <c r="T155" s="312">
        <v>1933</v>
      </c>
      <c r="U155" s="312">
        <v>2403</v>
      </c>
      <c r="V155" s="302">
        <v>4299</v>
      </c>
      <c r="W155" s="302">
        <v>1945</v>
      </c>
      <c r="X155" s="302">
        <v>2354</v>
      </c>
    </row>
    <row r="156" spans="1:24" x14ac:dyDescent="0.25">
      <c r="A156" s="302" t="s">
        <v>1812</v>
      </c>
      <c r="B156" s="302" t="s">
        <v>37</v>
      </c>
      <c r="C156" s="302">
        <v>20</v>
      </c>
      <c r="D156" s="302">
        <v>4320</v>
      </c>
      <c r="E156" s="302">
        <v>1743</v>
      </c>
      <c r="F156" s="302">
        <v>2577</v>
      </c>
      <c r="G156" s="302">
        <v>4500</v>
      </c>
      <c r="H156" s="302">
        <v>1905</v>
      </c>
      <c r="I156" s="302">
        <v>2595</v>
      </c>
      <c r="J156" s="302">
        <v>2525</v>
      </c>
      <c r="K156" s="302">
        <v>1154</v>
      </c>
      <c r="L156" s="302">
        <v>1371</v>
      </c>
      <c r="M156" s="302">
        <v>2008</v>
      </c>
      <c r="N156" s="302">
        <v>914</v>
      </c>
      <c r="O156" s="302">
        <v>1094</v>
      </c>
      <c r="P156" s="302">
        <v>2406</v>
      </c>
      <c r="Q156" s="302">
        <v>1050</v>
      </c>
      <c r="R156" s="302">
        <v>1356</v>
      </c>
      <c r="S156" s="312">
        <v>4539</v>
      </c>
      <c r="T156" s="312">
        <v>2077</v>
      </c>
      <c r="U156" s="312">
        <v>2462</v>
      </c>
      <c r="V156" s="302">
        <v>4175</v>
      </c>
      <c r="W156" s="302">
        <v>1864</v>
      </c>
      <c r="X156" s="302">
        <v>2311</v>
      </c>
    </row>
    <row r="157" spans="1:24" x14ac:dyDescent="0.25">
      <c r="A157" s="302" t="s">
        <v>1813</v>
      </c>
      <c r="B157" s="302" t="s">
        <v>38</v>
      </c>
      <c r="C157" s="302" t="s">
        <v>95</v>
      </c>
      <c r="D157" s="302">
        <v>97524</v>
      </c>
      <c r="E157" s="302">
        <v>49315</v>
      </c>
      <c r="F157" s="302">
        <v>48209</v>
      </c>
      <c r="G157" s="302">
        <v>105010</v>
      </c>
      <c r="H157" s="302">
        <v>53135</v>
      </c>
      <c r="I157" s="302">
        <v>51875</v>
      </c>
      <c r="J157" s="302">
        <v>93561</v>
      </c>
      <c r="K157" s="302">
        <v>47582</v>
      </c>
      <c r="L157" s="302">
        <v>45979</v>
      </c>
      <c r="M157" s="302">
        <v>82352</v>
      </c>
      <c r="N157" s="302">
        <v>41869</v>
      </c>
      <c r="O157" s="302">
        <v>40483</v>
      </c>
      <c r="P157" s="302">
        <v>91784</v>
      </c>
      <c r="Q157" s="302">
        <v>47013</v>
      </c>
      <c r="R157" s="302">
        <v>44771</v>
      </c>
      <c r="S157" s="312">
        <v>101941</v>
      </c>
      <c r="T157" s="312">
        <v>51802</v>
      </c>
      <c r="U157" s="312">
        <v>50139</v>
      </c>
      <c r="V157" s="302">
        <v>101363</v>
      </c>
      <c r="W157" s="302">
        <v>51832</v>
      </c>
      <c r="X157" s="302">
        <v>49531</v>
      </c>
    </row>
    <row r="158" spans="1:24" x14ac:dyDescent="0.25">
      <c r="A158" s="302" t="s">
        <v>1814</v>
      </c>
      <c r="B158" s="302" t="s">
        <v>38</v>
      </c>
      <c r="C158" s="302">
        <v>0</v>
      </c>
      <c r="D158" s="302">
        <v>5040</v>
      </c>
      <c r="E158" s="302">
        <v>2536</v>
      </c>
      <c r="F158" s="302">
        <v>2504</v>
      </c>
      <c r="G158" s="302">
        <v>5165</v>
      </c>
      <c r="H158" s="302">
        <v>2625</v>
      </c>
      <c r="I158" s="302">
        <v>2540</v>
      </c>
      <c r="J158" s="302">
        <v>4017</v>
      </c>
      <c r="K158" s="302">
        <v>2069</v>
      </c>
      <c r="L158" s="302">
        <v>1948</v>
      </c>
      <c r="M158" s="302">
        <v>4717</v>
      </c>
      <c r="N158" s="302">
        <v>2426</v>
      </c>
      <c r="O158" s="302">
        <v>2291</v>
      </c>
      <c r="P158" s="302">
        <v>4175</v>
      </c>
      <c r="Q158" s="302">
        <v>2124</v>
      </c>
      <c r="R158" s="302">
        <v>2051</v>
      </c>
      <c r="S158" s="312">
        <v>5730</v>
      </c>
      <c r="T158" s="312">
        <v>2999</v>
      </c>
      <c r="U158" s="312">
        <v>2731</v>
      </c>
      <c r="V158" s="302">
        <v>5085</v>
      </c>
      <c r="W158" s="302">
        <v>2447</v>
      </c>
      <c r="X158" s="302">
        <v>2638</v>
      </c>
    </row>
    <row r="159" spans="1:24" x14ac:dyDescent="0.25">
      <c r="A159" s="302" t="s">
        <v>1815</v>
      </c>
      <c r="B159" s="302" t="s">
        <v>38</v>
      </c>
      <c r="C159" s="302">
        <v>1</v>
      </c>
      <c r="D159" s="302">
        <v>4750</v>
      </c>
      <c r="E159" s="302">
        <v>2407</v>
      </c>
      <c r="F159" s="302">
        <v>2343</v>
      </c>
      <c r="G159" s="302">
        <v>5060</v>
      </c>
      <c r="H159" s="302">
        <v>2540</v>
      </c>
      <c r="I159" s="302">
        <v>2520</v>
      </c>
      <c r="J159" s="302">
        <v>4112</v>
      </c>
      <c r="K159" s="302">
        <v>2131</v>
      </c>
      <c r="L159" s="302">
        <v>1981</v>
      </c>
      <c r="M159" s="302">
        <v>4617</v>
      </c>
      <c r="N159" s="302">
        <v>2385</v>
      </c>
      <c r="O159" s="302">
        <v>2232</v>
      </c>
      <c r="P159" s="302">
        <v>4584</v>
      </c>
      <c r="Q159" s="302">
        <v>2314</v>
      </c>
      <c r="R159" s="302">
        <v>2270</v>
      </c>
      <c r="S159" s="312">
        <v>5662</v>
      </c>
      <c r="T159" s="312">
        <v>2817</v>
      </c>
      <c r="U159" s="312">
        <v>2845</v>
      </c>
      <c r="V159" s="302">
        <v>5055</v>
      </c>
      <c r="W159" s="302">
        <v>2592</v>
      </c>
      <c r="X159" s="302">
        <v>2463</v>
      </c>
    </row>
    <row r="160" spans="1:24" x14ac:dyDescent="0.25">
      <c r="A160" s="302" t="s">
        <v>1816</v>
      </c>
      <c r="B160" s="302" t="s">
        <v>38</v>
      </c>
      <c r="C160" s="302">
        <v>2</v>
      </c>
      <c r="D160" s="302">
        <v>4843</v>
      </c>
      <c r="E160" s="302">
        <v>2461</v>
      </c>
      <c r="F160" s="302">
        <v>2382</v>
      </c>
      <c r="G160" s="302">
        <v>5325</v>
      </c>
      <c r="H160" s="302">
        <v>2730</v>
      </c>
      <c r="I160" s="302">
        <v>2595</v>
      </c>
      <c r="J160" s="302">
        <v>3742</v>
      </c>
      <c r="K160" s="302">
        <v>1885</v>
      </c>
      <c r="L160" s="302">
        <v>1857</v>
      </c>
      <c r="M160" s="302">
        <v>4407</v>
      </c>
      <c r="N160" s="302">
        <v>2185</v>
      </c>
      <c r="O160" s="302">
        <v>2222</v>
      </c>
      <c r="P160" s="302">
        <v>4593</v>
      </c>
      <c r="Q160" s="302">
        <v>2393</v>
      </c>
      <c r="R160" s="302">
        <v>2200</v>
      </c>
      <c r="S160" s="312">
        <v>5535</v>
      </c>
      <c r="T160" s="312">
        <v>2790</v>
      </c>
      <c r="U160" s="312">
        <v>2745</v>
      </c>
      <c r="V160" s="302">
        <v>5007</v>
      </c>
      <c r="W160" s="302">
        <v>2562</v>
      </c>
      <c r="X160" s="302">
        <v>2445</v>
      </c>
    </row>
    <row r="161" spans="1:24" x14ac:dyDescent="0.25">
      <c r="A161" s="302" t="s">
        <v>1817</v>
      </c>
      <c r="B161" s="302" t="s">
        <v>38</v>
      </c>
      <c r="C161" s="302">
        <v>3</v>
      </c>
      <c r="D161" s="302">
        <v>4613</v>
      </c>
      <c r="E161" s="302">
        <v>2344</v>
      </c>
      <c r="F161" s="302">
        <v>2269</v>
      </c>
      <c r="G161" s="302">
        <v>5375</v>
      </c>
      <c r="H161" s="302">
        <v>2770</v>
      </c>
      <c r="I161" s="302">
        <v>2600</v>
      </c>
      <c r="J161" s="302">
        <v>3497</v>
      </c>
      <c r="K161" s="302">
        <v>1794</v>
      </c>
      <c r="L161" s="302">
        <v>1703</v>
      </c>
      <c r="M161" s="302">
        <v>4213</v>
      </c>
      <c r="N161" s="302">
        <v>2166</v>
      </c>
      <c r="O161" s="302">
        <v>2047</v>
      </c>
      <c r="P161" s="302">
        <v>4558</v>
      </c>
      <c r="Q161" s="302">
        <v>2268</v>
      </c>
      <c r="R161" s="302">
        <v>2290</v>
      </c>
      <c r="S161" s="312">
        <v>5619</v>
      </c>
      <c r="T161" s="312">
        <v>2829</v>
      </c>
      <c r="U161" s="312">
        <v>2790</v>
      </c>
      <c r="V161" s="302">
        <v>5010</v>
      </c>
      <c r="W161" s="302">
        <v>2532</v>
      </c>
      <c r="X161" s="302">
        <v>2478</v>
      </c>
    </row>
    <row r="162" spans="1:24" x14ac:dyDescent="0.25">
      <c r="A162" s="302" t="s">
        <v>1818</v>
      </c>
      <c r="B162" s="302" t="s">
        <v>38</v>
      </c>
      <c r="C162" s="302">
        <v>4</v>
      </c>
      <c r="D162" s="302">
        <v>4420</v>
      </c>
      <c r="E162" s="302">
        <v>2345</v>
      </c>
      <c r="F162" s="302">
        <v>2075</v>
      </c>
      <c r="G162" s="302">
        <v>5580</v>
      </c>
      <c r="H162" s="302">
        <v>2805</v>
      </c>
      <c r="I162" s="302">
        <v>2770</v>
      </c>
      <c r="J162" s="302">
        <v>3435</v>
      </c>
      <c r="K162" s="302">
        <v>1771</v>
      </c>
      <c r="L162" s="302">
        <v>1664</v>
      </c>
      <c r="M162" s="302">
        <v>4083</v>
      </c>
      <c r="N162" s="302">
        <v>2122</v>
      </c>
      <c r="O162" s="302">
        <v>1961</v>
      </c>
      <c r="P162" s="302">
        <v>4654</v>
      </c>
      <c r="Q162" s="302">
        <v>2381</v>
      </c>
      <c r="R162" s="302">
        <v>2273</v>
      </c>
      <c r="S162" s="312">
        <v>5426</v>
      </c>
      <c r="T162" s="312">
        <v>2747</v>
      </c>
      <c r="U162" s="312">
        <v>2679</v>
      </c>
      <c r="V162" s="302">
        <v>5014</v>
      </c>
      <c r="W162" s="302">
        <v>2537</v>
      </c>
      <c r="X162" s="302">
        <v>2477</v>
      </c>
    </row>
    <row r="163" spans="1:24" x14ac:dyDescent="0.25">
      <c r="A163" s="302" t="s">
        <v>1819</v>
      </c>
      <c r="B163" s="302" t="s">
        <v>38</v>
      </c>
      <c r="C163" s="302">
        <v>5</v>
      </c>
      <c r="D163" s="302">
        <v>4268</v>
      </c>
      <c r="E163" s="302">
        <v>2133</v>
      </c>
      <c r="F163" s="302">
        <v>2135</v>
      </c>
      <c r="G163" s="302">
        <v>5830</v>
      </c>
      <c r="H163" s="302">
        <v>3010</v>
      </c>
      <c r="I163" s="302">
        <v>2820</v>
      </c>
      <c r="J163" s="302">
        <v>3569</v>
      </c>
      <c r="K163" s="302">
        <v>1835</v>
      </c>
      <c r="L163" s="302">
        <v>1734</v>
      </c>
      <c r="M163" s="302">
        <v>3952</v>
      </c>
      <c r="N163" s="302">
        <v>2051</v>
      </c>
      <c r="O163" s="302">
        <v>1901</v>
      </c>
      <c r="P163" s="302">
        <v>4527</v>
      </c>
      <c r="Q163" s="302">
        <v>2361</v>
      </c>
      <c r="R163" s="302">
        <v>2166</v>
      </c>
      <c r="S163" s="312">
        <v>4937</v>
      </c>
      <c r="T163" s="312">
        <v>2524</v>
      </c>
      <c r="U163" s="312">
        <v>2413</v>
      </c>
      <c r="V163" s="302">
        <v>4973</v>
      </c>
      <c r="W163" s="302">
        <v>2551</v>
      </c>
      <c r="X163" s="302">
        <v>2422</v>
      </c>
    </row>
    <row r="164" spans="1:24" x14ac:dyDescent="0.25">
      <c r="A164" s="302" t="s">
        <v>1820</v>
      </c>
      <c r="B164" s="302" t="s">
        <v>38</v>
      </c>
      <c r="C164" s="302">
        <v>6</v>
      </c>
      <c r="D164" s="302">
        <v>4310</v>
      </c>
      <c r="E164" s="302">
        <v>2161</v>
      </c>
      <c r="F164" s="302">
        <v>2149</v>
      </c>
      <c r="G164" s="302">
        <v>5625</v>
      </c>
      <c r="H164" s="302">
        <v>2885</v>
      </c>
      <c r="I164" s="302">
        <v>2740</v>
      </c>
      <c r="J164" s="302">
        <v>3596</v>
      </c>
      <c r="K164" s="302">
        <v>1828</v>
      </c>
      <c r="L164" s="302">
        <v>1768</v>
      </c>
      <c r="M164" s="302">
        <v>3873</v>
      </c>
      <c r="N164" s="302">
        <v>2012</v>
      </c>
      <c r="O164" s="302">
        <v>1861</v>
      </c>
      <c r="P164" s="302">
        <v>4570</v>
      </c>
      <c r="Q164" s="302">
        <v>2389</v>
      </c>
      <c r="R164" s="302">
        <v>2181</v>
      </c>
      <c r="S164" s="312">
        <v>4843</v>
      </c>
      <c r="T164" s="312">
        <v>2428</v>
      </c>
      <c r="U164" s="312">
        <v>2415</v>
      </c>
      <c r="V164" s="302">
        <v>4956</v>
      </c>
      <c r="W164" s="302">
        <v>2501</v>
      </c>
      <c r="X164" s="302">
        <v>2455</v>
      </c>
    </row>
    <row r="165" spans="1:24" x14ac:dyDescent="0.25">
      <c r="A165" s="302" t="s">
        <v>1821</v>
      </c>
      <c r="B165" s="302" t="s">
        <v>38</v>
      </c>
      <c r="C165" s="302">
        <v>7</v>
      </c>
      <c r="D165" s="302">
        <v>4357</v>
      </c>
      <c r="E165" s="302">
        <v>2186</v>
      </c>
      <c r="F165" s="302">
        <v>2171</v>
      </c>
      <c r="G165" s="302">
        <v>5800</v>
      </c>
      <c r="H165" s="302">
        <v>2960</v>
      </c>
      <c r="I165" s="302">
        <v>2840</v>
      </c>
      <c r="J165" s="302">
        <v>3634</v>
      </c>
      <c r="K165" s="302">
        <v>1825</v>
      </c>
      <c r="L165" s="302">
        <v>1809</v>
      </c>
      <c r="M165" s="302">
        <v>3711</v>
      </c>
      <c r="N165" s="302">
        <v>1905</v>
      </c>
      <c r="O165" s="302">
        <v>1806</v>
      </c>
      <c r="P165" s="302">
        <v>4477</v>
      </c>
      <c r="Q165" s="302">
        <v>2348</v>
      </c>
      <c r="R165" s="302">
        <v>2129</v>
      </c>
      <c r="S165" s="312">
        <v>4608</v>
      </c>
      <c r="T165" s="312">
        <v>2357</v>
      </c>
      <c r="U165" s="312">
        <v>2251</v>
      </c>
      <c r="V165" s="302">
        <v>4908</v>
      </c>
      <c r="W165" s="302">
        <v>2509</v>
      </c>
      <c r="X165" s="302">
        <v>2399</v>
      </c>
    </row>
    <row r="166" spans="1:24" x14ac:dyDescent="0.25">
      <c r="A166" s="302" t="s">
        <v>1822</v>
      </c>
      <c r="B166" s="302" t="s">
        <v>38</v>
      </c>
      <c r="C166" s="302">
        <v>8</v>
      </c>
      <c r="D166" s="302">
        <v>4279</v>
      </c>
      <c r="E166" s="302">
        <v>2183</v>
      </c>
      <c r="F166" s="302">
        <v>2096</v>
      </c>
      <c r="G166" s="302">
        <v>5435</v>
      </c>
      <c r="H166" s="302">
        <v>2775</v>
      </c>
      <c r="I166" s="302">
        <v>2660</v>
      </c>
      <c r="J166" s="302">
        <v>3983</v>
      </c>
      <c r="K166" s="302">
        <v>2046</v>
      </c>
      <c r="L166" s="302">
        <v>1937</v>
      </c>
      <c r="M166" s="302">
        <v>3745</v>
      </c>
      <c r="N166" s="302">
        <v>1887</v>
      </c>
      <c r="O166" s="302">
        <v>1858</v>
      </c>
      <c r="P166" s="302">
        <v>4607</v>
      </c>
      <c r="Q166" s="302">
        <v>2348</v>
      </c>
      <c r="R166" s="302">
        <v>2259</v>
      </c>
      <c r="S166" s="312">
        <v>4394</v>
      </c>
      <c r="T166" s="312">
        <v>2148</v>
      </c>
      <c r="U166" s="312">
        <v>2246</v>
      </c>
      <c r="V166" s="302">
        <v>4958</v>
      </c>
      <c r="W166" s="302">
        <v>2497</v>
      </c>
      <c r="X166" s="302">
        <v>2461</v>
      </c>
    </row>
    <row r="167" spans="1:24" x14ac:dyDescent="0.25">
      <c r="A167" s="302" t="s">
        <v>1823</v>
      </c>
      <c r="B167" s="302" t="s">
        <v>38</v>
      </c>
      <c r="C167" s="302">
        <v>9</v>
      </c>
      <c r="D167" s="302">
        <v>4434</v>
      </c>
      <c r="E167" s="302">
        <v>2316</v>
      </c>
      <c r="F167" s="302">
        <v>2118</v>
      </c>
      <c r="G167" s="302">
        <v>5460</v>
      </c>
      <c r="H167" s="302">
        <v>2745</v>
      </c>
      <c r="I167" s="302">
        <v>2715</v>
      </c>
      <c r="J167" s="302">
        <v>4297</v>
      </c>
      <c r="K167" s="302">
        <v>2210</v>
      </c>
      <c r="L167" s="302">
        <v>2087</v>
      </c>
      <c r="M167" s="302">
        <v>3906</v>
      </c>
      <c r="N167" s="302">
        <v>1973</v>
      </c>
      <c r="O167" s="302">
        <v>1933</v>
      </c>
      <c r="P167" s="302">
        <v>4831</v>
      </c>
      <c r="Q167" s="302">
        <v>2450</v>
      </c>
      <c r="R167" s="302">
        <v>2381</v>
      </c>
      <c r="S167" s="312">
        <v>4314</v>
      </c>
      <c r="T167" s="312">
        <v>2180</v>
      </c>
      <c r="U167" s="312">
        <v>2134</v>
      </c>
      <c r="V167" s="302">
        <v>5200</v>
      </c>
      <c r="W167" s="302">
        <v>2598</v>
      </c>
      <c r="X167" s="302">
        <v>2602</v>
      </c>
    </row>
    <row r="168" spans="1:24" x14ac:dyDescent="0.25">
      <c r="A168" s="302" t="s">
        <v>1824</v>
      </c>
      <c r="B168" s="302" t="s">
        <v>38</v>
      </c>
      <c r="C168" s="302">
        <v>10</v>
      </c>
      <c r="D168" s="302">
        <v>4567</v>
      </c>
      <c r="E168" s="302">
        <v>2286</v>
      </c>
      <c r="F168" s="302">
        <v>2281</v>
      </c>
      <c r="G168" s="302">
        <v>5190</v>
      </c>
      <c r="H168" s="302">
        <v>2565</v>
      </c>
      <c r="I168" s="302">
        <v>2625</v>
      </c>
      <c r="J168" s="302">
        <v>4564</v>
      </c>
      <c r="K168" s="302">
        <v>2304</v>
      </c>
      <c r="L168" s="302">
        <v>2260</v>
      </c>
      <c r="M168" s="302">
        <v>3809</v>
      </c>
      <c r="N168" s="302">
        <v>1917</v>
      </c>
      <c r="O168" s="302">
        <v>1892</v>
      </c>
      <c r="P168" s="302">
        <v>4690</v>
      </c>
      <c r="Q168" s="302">
        <v>2466</v>
      </c>
      <c r="R168" s="302">
        <v>2224</v>
      </c>
      <c r="S168" s="312">
        <v>4412</v>
      </c>
      <c r="T168" s="312">
        <v>2272</v>
      </c>
      <c r="U168" s="312">
        <v>2140</v>
      </c>
      <c r="V168" s="302">
        <v>5082</v>
      </c>
      <c r="W168" s="302">
        <v>2661</v>
      </c>
      <c r="X168" s="302">
        <v>2421</v>
      </c>
    </row>
    <row r="169" spans="1:24" x14ac:dyDescent="0.25">
      <c r="A169" s="302" t="s">
        <v>1825</v>
      </c>
      <c r="B169" s="302" t="s">
        <v>38</v>
      </c>
      <c r="C169" s="302">
        <v>11</v>
      </c>
      <c r="D169" s="302">
        <v>4682</v>
      </c>
      <c r="E169" s="302">
        <v>2413</v>
      </c>
      <c r="F169" s="302">
        <v>2269</v>
      </c>
      <c r="G169" s="302">
        <v>4985</v>
      </c>
      <c r="H169" s="302">
        <v>2550</v>
      </c>
      <c r="I169" s="302">
        <v>2435</v>
      </c>
      <c r="J169" s="302">
        <v>4510</v>
      </c>
      <c r="K169" s="302">
        <v>2287</v>
      </c>
      <c r="L169" s="302">
        <v>2223</v>
      </c>
      <c r="M169" s="302">
        <v>3833</v>
      </c>
      <c r="N169" s="302">
        <v>2001</v>
      </c>
      <c r="O169" s="302">
        <v>1832</v>
      </c>
      <c r="P169" s="302">
        <v>4584</v>
      </c>
      <c r="Q169" s="302">
        <v>2336</v>
      </c>
      <c r="R169" s="302">
        <v>2248</v>
      </c>
      <c r="S169" s="312">
        <v>4658</v>
      </c>
      <c r="T169" s="312">
        <v>2329</v>
      </c>
      <c r="U169" s="312">
        <v>2329</v>
      </c>
      <c r="V169" s="302">
        <v>5166</v>
      </c>
      <c r="W169" s="302">
        <v>2562</v>
      </c>
      <c r="X169" s="302">
        <v>2604</v>
      </c>
    </row>
    <row r="170" spans="1:24" x14ac:dyDescent="0.25">
      <c r="A170" s="302" t="s">
        <v>1826</v>
      </c>
      <c r="B170" s="302" t="s">
        <v>38</v>
      </c>
      <c r="C170" s="302">
        <v>12</v>
      </c>
      <c r="D170" s="302">
        <v>5215</v>
      </c>
      <c r="E170" s="302">
        <v>2751</v>
      </c>
      <c r="F170" s="302">
        <v>2464</v>
      </c>
      <c r="G170" s="302">
        <v>4970</v>
      </c>
      <c r="H170" s="302">
        <v>2505</v>
      </c>
      <c r="I170" s="302">
        <v>2465</v>
      </c>
      <c r="J170" s="302">
        <v>4846</v>
      </c>
      <c r="K170" s="302">
        <v>2434</v>
      </c>
      <c r="L170" s="302">
        <v>2412</v>
      </c>
      <c r="M170" s="302">
        <v>3574</v>
      </c>
      <c r="N170" s="302">
        <v>1806</v>
      </c>
      <c r="O170" s="302">
        <v>1768</v>
      </c>
      <c r="P170" s="302">
        <v>4428</v>
      </c>
      <c r="Q170" s="302">
        <v>2270</v>
      </c>
      <c r="R170" s="302">
        <v>2158</v>
      </c>
      <c r="S170" s="312">
        <v>4575</v>
      </c>
      <c r="T170" s="312">
        <v>2335</v>
      </c>
      <c r="U170" s="312">
        <v>2240</v>
      </c>
      <c r="V170" s="302">
        <v>5029</v>
      </c>
      <c r="W170" s="302">
        <v>2568</v>
      </c>
      <c r="X170" s="302">
        <v>2461</v>
      </c>
    </row>
    <row r="171" spans="1:24" x14ac:dyDescent="0.25">
      <c r="A171" s="302" t="s">
        <v>1827</v>
      </c>
      <c r="B171" s="302" t="s">
        <v>38</v>
      </c>
      <c r="C171" s="302">
        <v>13</v>
      </c>
      <c r="D171" s="302">
        <v>5764</v>
      </c>
      <c r="E171" s="302">
        <v>2918</v>
      </c>
      <c r="F171" s="302">
        <v>2846</v>
      </c>
      <c r="G171" s="302">
        <v>4735</v>
      </c>
      <c r="H171" s="302">
        <v>2390</v>
      </c>
      <c r="I171" s="302">
        <v>2345</v>
      </c>
      <c r="J171" s="302">
        <v>4959</v>
      </c>
      <c r="K171" s="302">
        <v>2526</v>
      </c>
      <c r="L171" s="302">
        <v>2433</v>
      </c>
      <c r="M171" s="302">
        <v>3440</v>
      </c>
      <c r="N171" s="302">
        <v>1799</v>
      </c>
      <c r="O171" s="302">
        <v>1641</v>
      </c>
      <c r="P171" s="302">
        <v>4384</v>
      </c>
      <c r="Q171" s="302">
        <v>2247</v>
      </c>
      <c r="R171" s="302">
        <v>2137</v>
      </c>
      <c r="S171" s="312">
        <v>4592</v>
      </c>
      <c r="T171" s="312">
        <v>2328</v>
      </c>
      <c r="U171" s="312">
        <v>2264</v>
      </c>
      <c r="V171" s="302">
        <v>5210</v>
      </c>
      <c r="W171" s="302">
        <v>2646</v>
      </c>
      <c r="X171" s="302">
        <v>2564</v>
      </c>
    </row>
    <row r="172" spans="1:24" x14ac:dyDescent="0.25">
      <c r="A172" s="302" t="s">
        <v>1828</v>
      </c>
      <c r="B172" s="302" t="s">
        <v>38</v>
      </c>
      <c r="C172" s="302">
        <v>14</v>
      </c>
      <c r="D172" s="302">
        <v>6127</v>
      </c>
      <c r="E172" s="302">
        <v>3081</v>
      </c>
      <c r="F172" s="302">
        <v>3046</v>
      </c>
      <c r="G172" s="302">
        <v>4550</v>
      </c>
      <c r="H172" s="302">
        <v>2375</v>
      </c>
      <c r="I172" s="302">
        <v>2180</v>
      </c>
      <c r="J172" s="302">
        <v>5177</v>
      </c>
      <c r="K172" s="302">
        <v>2651</v>
      </c>
      <c r="L172" s="302">
        <v>2526</v>
      </c>
      <c r="M172" s="302">
        <v>3288</v>
      </c>
      <c r="N172" s="302">
        <v>1663</v>
      </c>
      <c r="O172" s="302">
        <v>1625</v>
      </c>
      <c r="P172" s="302">
        <v>4472</v>
      </c>
      <c r="Q172" s="302">
        <v>2360</v>
      </c>
      <c r="R172" s="302">
        <v>2112</v>
      </c>
      <c r="S172" s="312">
        <v>4893</v>
      </c>
      <c r="T172" s="312">
        <v>2514</v>
      </c>
      <c r="U172" s="312">
        <v>2379</v>
      </c>
      <c r="V172" s="302">
        <v>4939</v>
      </c>
      <c r="W172" s="302">
        <v>2544</v>
      </c>
      <c r="X172" s="302">
        <v>2395</v>
      </c>
    </row>
    <row r="173" spans="1:24" x14ac:dyDescent="0.25">
      <c r="A173" s="302" t="s">
        <v>1829</v>
      </c>
      <c r="B173" s="302" t="s">
        <v>38</v>
      </c>
      <c r="C173" s="302">
        <v>15</v>
      </c>
      <c r="D173" s="302">
        <v>4665</v>
      </c>
      <c r="E173" s="302">
        <v>2359</v>
      </c>
      <c r="F173" s="302">
        <v>2306</v>
      </c>
      <c r="G173" s="302">
        <v>4400</v>
      </c>
      <c r="H173" s="302">
        <v>2185</v>
      </c>
      <c r="I173" s="302">
        <v>2215</v>
      </c>
      <c r="J173" s="302">
        <v>5412</v>
      </c>
      <c r="K173" s="302">
        <v>2817</v>
      </c>
      <c r="L173" s="302">
        <v>2595</v>
      </c>
      <c r="M173" s="302">
        <v>3451</v>
      </c>
      <c r="N173" s="302">
        <v>1749</v>
      </c>
      <c r="O173" s="302">
        <v>1702</v>
      </c>
      <c r="P173" s="302">
        <v>4150</v>
      </c>
      <c r="Q173" s="302">
        <v>2153</v>
      </c>
      <c r="R173" s="302">
        <v>1997</v>
      </c>
      <c r="S173" s="312">
        <v>4912</v>
      </c>
      <c r="T173" s="312">
        <v>2523</v>
      </c>
      <c r="U173" s="312">
        <v>2389</v>
      </c>
      <c r="V173" s="302">
        <v>4732</v>
      </c>
      <c r="W173" s="302">
        <v>2523</v>
      </c>
      <c r="X173" s="302">
        <v>2209</v>
      </c>
    </row>
    <row r="174" spans="1:24" x14ac:dyDescent="0.25">
      <c r="A174" s="302" t="s">
        <v>1830</v>
      </c>
      <c r="B174" s="302" t="s">
        <v>38</v>
      </c>
      <c r="C174" s="302">
        <v>16</v>
      </c>
      <c r="D174" s="302">
        <v>4673</v>
      </c>
      <c r="E174" s="302">
        <v>2350</v>
      </c>
      <c r="F174" s="302">
        <v>2323</v>
      </c>
      <c r="G174" s="302">
        <v>4415</v>
      </c>
      <c r="H174" s="302">
        <v>2215</v>
      </c>
      <c r="I174" s="302">
        <v>2200</v>
      </c>
      <c r="J174" s="302">
        <v>5400</v>
      </c>
      <c r="K174" s="302">
        <v>2743</v>
      </c>
      <c r="L174" s="302">
        <v>2657</v>
      </c>
      <c r="M174" s="302">
        <v>3566</v>
      </c>
      <c r="N174" s="302">
        <v>1834</v>
      </c>
      <c r="O174" s="302">
        <v>1732</v>
      </c>
      <c r="P174" s="302">
        <v>4272</v>
      </c>
      <c r="Q174" s="302">
        <v>2233</v>
      </c>
      <c r="R174" s="302">
        <v>2039</v>
      </c>
      <c r="S174" s="312">
        <v>4917</v>
      </c>
      <c r="T174" s="312">
        <v>2552</v>
      </c>
      <c r="U174" s="312">
        <v>2365</v>
      </c>
      <c r="V174" s="302">
        <v>5009</v>
      </c>
      <c r="W174" s="302">
        <v>2554</v>
      </c>
      <c r="X174" s="302">
        <v>2455</v>
      </c>
    </row>
    <row r="175" spans="1:24" x14ac:dyDescent="0.25">
      <c r="A175" s="302" t="s">
        <v>1831</v>
      </c>
      <c r="B175" s="302" t="s">
        <v>38</v>
      </c>
      <c r="C175" s="302">
        <v>17</v>
      </c>
      <c r="D175" s="302">
        <v>4632</v>
      </c>
      <c r="E175" s="302">
        <v>2340</v>
      </c>
      <c r="F175" s="302">
        <v>2292</v>
      </c>
      <c r="G175" s="302">
        <v>4320</v>
      </c>
      <c r="H175" s="302">
        <v>2155</v>
      </c>
      <c r="I175" s="302">
        <v>2165</v>
      </c>
      <c r="J175" s="302">
        <v>5544</v>
      </c>
      <c r="K175" s="302">
        <v>2794</v>
      </c>
      <c r="L175" s="302">
        <v>2750</v>
      </c>
      <c r="M175" s="302">
        <v>3595</v>
      </c>
      <c r="N175" s="302">
        <v>1798</v>
      </c>
      <c r="O175" s="302">
        <v>1797</v>
      </c>
      <c r="P175" s="302">
        <v>4363</v>
      </c>
      <c r="Q175" s="302">
        <v>2285</v>
      </c>
      <c r="R175" s="302">
        <v>2078</v>
      </c>
      <c r="S175" s="312">
        <v>5017</v>
      </c>
      <c r="T175" s="312">
        <v>2584</v>
      </c>
      <c r="U175" s="312">
        <v>2433</v>
      </c>
      <c r="V175" s="302">
        <v>4913</v>
      </c>
      <c r="W175" s="302">
        <v>2566</v>
      </c>
      <c r="X175" s="302">
        <v>2347</v>
      </c>
    </row>
    <row r="176" spans="1:24" x14ac:dyDescent="0.25">
      <c r="A176" s="302" t="s">
        <v>1832</v>
      </c>
      <c r="B176" s="302" t="s">
        <v>38</v>
      </c>
      <c r="C176" s="302">
        <v>18</v>
      </c>
      <c r="D176" s="302">
        <v>4464</v>
      </c>
      <c r="E176" s="302">
        <v>2197</v>
      </c>
      <c r="F176" s="302">
        <v>2267</v>
      </c>
      <c r="G176" s="302">
        <v>4265</v>
      </c>
      <c r="H176" s="302">
        <v>2135</v>
      </c>
      <c r="I176" s="302">
        <v>2135</v>
      </c>
      <c r="J176" s="302">
        <v>5148</v>
      </c>
      <c r="K176" s="302">
        <v>2625</v>
      </c>
      <c r="L176" s="302">
        <v>2523</v>
      </c>
      <c r="M176" s="302">
        <v>3906</v>
      </c>
      <c r="N176" s="302">
        <v>2002</v>
      </c>
      <c r="O176" s="302">
        <v>1904</v>
      </c>
      <c r="P176" s="302">
        <v>3829</v>
      </c>
      <c r="Q176" s="302">
        <v>1935</v>
      </c>
      <c r="R176" s="302">
        <v>1894</v>
      </c>
      <c r="S176" s="312">
        <v>4648</v>
      </c>
      <c r="T176" s="312">
        <v>2383</v>
      </c>
      <c r="U176" s="312">
        <v>2265</v>
      </c>
      <c r="V176" s="302">
        <v>4109</v>
      </c>
      <c r="W176" s="302">
        <v>2200</v>
      </c>
      <c r="X176" s="302">
        <v>1909</v>
      </c>
    </row>
    <row r="177" spans="1:24" x14ac:dyDescent="0.25">
      <c r="A177" s="302" t="s">
        <v>1833</v>
      </c>
      <c r="B177" s="302" t="s">
        <v>38</v>
      </c>
      <c r="C177" s="302">
        <v>19</v>
      </c>
      <c r="D177" s="302">
        <v>3823</v>
      </c>
      <c r="E177" s="302">
        <v>1840</v>
      </c>
      <c r="F177" s="302">
        <v>1983</v>
      </c>
      <c r="G177" s="302">
        <v>4200</v>
      </c>
      <c r="H177" s="302">
        <v>2130</v>
      </c>
      <c r="I177" s="302">
        <v>2070</v>
      </c>
      <c r="J177" s="302">
        <v>5221</v>
      </c>
      <c r="K177" s="302">
        <v>2604</v>
      </c>
      <c r="L177" s="302">
        <v>2617</v>
      </c>
      <c r="M177" s="302">
        <v>4160</v>
      </c>
      <c r="N177" s="302">
        <v>2040</v>
      </c>
      <c r="O177" s="302">
        <v>2120</v>
      </c>
      <c r="P177" s="302">
        <v>3616</v>
      </c>
      <c r="Q177" s="302">
        <v>1681</v>
      </c>
      <c r="R177" s="302">
        <v>1935</v>
      </c>
      <c r="S177" s="312">
        <v>4072</v>
      </c>
      <c r="T177" s="312">
        <v>2002</v>
      </c>
      <c r="U177" s="312">
        <v>2070</v>
      </c>
      <c r="V177" s="302">
        <v>3583</v>
      </c>
      <c r="W177" s="302">
        <v>1893</v>
      </c>
      <c r="X177" s="302">
        <v>1690</v>
      </c>
    </row>
    <row r="178" spans="1:24" x14ac:dyDescent="0.25">
      <c r="A178" s="302" t="s">
        <v>1834</v>
      </c>
      <c r="B178" s="302" t="s">
        <v>38</v>
      </c>
      <c r="C178" s="302">
        <v>20</v>
      </c>
      <c r="D178" s="302">
        <v>3598</v>
      </c>
      <c r="E178" s="302">
        <v>1708</v>
      </c>
      <c r="F178" s="302">
        <v>1890</v>
      </c>
      <c r="G178" s="302">
        <v>4325</v>
      </c>
      <c r="H178" s="302">
        <v>2085</v>
      </c>
      <c r="I178" s="302">
        <v>2240</v>
      </c>
      <c r="J178" s="302">
        <v>4898</v>
      </c>
      <c r="K178" s="302">
        <v>2403</v>
      </c>
      <c r="L178" s="302">
        <v>2495</v>
      </c>
      <c r="M178" s="302">
        <v>4506</v>
      </c>
      <c r="N178" s="302">
        <v>2148</v>
      </c>
      <c r="O178" s="302">
        <v>2358</v>
      </c>
      <c r="P178" s="302">
        <v>3420</v>
      </c>
      <c r="Q178" s="302">
        <v>1671</v>
      </c>
      <c r="R178" s="302">
        <v>1749</v>
      </c>
      <c r="S178" s="312">
        <v>4177</v>
      </c>
      <c r="T178" s="312">
        <v>2161</v>
      </c>
      <c r="U178" s="312">
        <v>2016</v>
      </c>
      <c r="V178" s="302">
        <v>3425</v>
      </c>
      <c r="W178" s="302">
        <v>1789</v>
      </c>
      <c r="X178" s="302">
        <v>1636</v>
      </c>
    </row>
    <row r="179" spans="1:24" x14ac:dyDescent="0.25">
      <c r="A179" s="302" t="s">
        <v>1835</v>
      </c>
      <c r="B179" s="302" t="s">
        <v>39</v>
      </c>
      <c r="C179" s="302" t="s">
        <v>95</v>
      </c>
      <c r="D179" s="302">
        <v>80852</v>
      </c>
      <c r="E179" s="302">
        <v>41132</v>
      </c>
      <c r="F179" s="302">
        <v>39720</v>
      </c>
      <c r="G179" s="302">
        <v>88040</v>
      </c>
      <c r="H179" s="302">
        <v>44825</v>
      </c>
      <c r="I179" s="302">
        <v>43215</v>
      </c>
      <c r="J179" s="302">
        <v>79947</v>
      </c>
      <c r="K179" s="302">
        <v>40867</v>
      </c>
      <c r="L179" s="302">
        <v>39080</v>
      </c>
      <c r="M179" s="302">
        <v>71133</v>
      </c>
      <c r="N179" s="302">
        <v>36379</v>
      </c>
      <c r="O179" s="302">
        <v>34754</v>
      </c>
      <c r="P179" s="302">
        <v>77381</v>
      </c>
      <c r="Q179" s="302">
        <v>39858</v>
      </c>
      <c r="R179" s="302">
        <v>37523</v>
      </c>
      <c r="S179" s="312">
        <v>87423</v>
      </c>
      <c r="T179" s="312">
        <v>45011</v>
      </c>
      <c r="U179" s="312">
        <v>42412</v>
      </c>
      <c r="V179" s="302">
        <v>93002</v>
      </c>
      <c r="W179" s="302">
        <v>47677</v>
      </c>
      <c r="X179" s="302">
        <v>45325</v>
      </c>
    </row>
    <row r="180" spans="1:24" x14ac:dyDescent="0.25">
      <c r="A180" s="302" t="s">
        <v>1836</v>
      </c>
      <c r="B180" s="302" t="s">
        <v>39</v>
      </c>
      <c r="C180" s="302">
        <v>0</v>
      </c>
      <c r="D180" s="302">
        <v>4368</v>
      </c>
      <c r="E180" s="302">
        <v>2261</v>
      </c>
      <c r="F180" s="302">
        <v>2107</v>
      </c>
      <c r="G180" s="302">
        <v>4665</v>
      </c>
      <c r="H180" s="302">
        <v>2375</v>
      </c>
      <c r="I180" s="302">
        <v>2295</v>
      </c>
      <c r="J180" s="302">
        <v>4050</v>
      </c>
      <c r="K180" s="302">
        <v>2081</v>
      </c>
      <c r="L180" s="302">
        <v>1969</v>
      </c>
      <c r="M180" s="302">
        <v>3904</v>
      </c>
      <c r="N180" s="302">
        <v>1915</v>
      </c>
      <c r="O180" s="302">
        <v>1989</v>
      </c>
      <c r="P180" s="302">
        <v>3952</v>
      </c>
      <c r="Q180" s="302">
        <v>2041</v>
      </c>
      <c r="R180" s="302">
        <v>1911</v>
      </c>
      <c r="S180" s="312">
        <v>5414</v>
      </c>
      <c r="T180" s="312">
        <v>2771</v>
      </c>
      <c r="U180" s="312">
        <v>2643</v>
      </c>
      <c r="V180" s="302">
        <v>4147</v>
      </c>
      <c r="W180" s="302">
        <v>2113</v>
      </c>
      <c r="X180" s="302">
        <v>2034</v>
      </c>
    </row>
    <row r="181" spans="1:24" x14ac:dyDescent="0.25">
      <c r="A181" s="302" t="s">
        <v>1837</v>
      </c>
      <c r="B181" s="302" t="s">
        <v>39</v>
      </c>
      <c r="C181" s="302">
        <v>1</v>
      </c>
      <c r="D181" s="302">
        <v>3942</v>
      </c>
      <c r="E181" s="302">
        <v>1976</v>
      </c>
      <c r="F181" s="302">
        <v>1966</v>
      </c>
      <c r="G181" s="302">
        <v>4590</v>
      </c>
      <c r="H181" s="302">
        <v>2350</v>
      </c>
      <c r="I181" s="302">
        <v>2240</v>
      </c>
      <c r="J181" s="302">
        <v>3850</v>
      </c>
      <c r="K181" s="302">
        <v>1977</v>
      </c>
      <c r="L181" s="302">
        <v>1873</v>
      </c>
      <c r="M181" s="302">
        <v>3864</v>
      </c>
      <c r="N181" s="302">
        <v>2001</v>
      </c>
      <c r="O181" s="302">
        <v>1863</v>
      </c>
      <c r="P181" s="302">
        <v>3817</v>
      </c>
      <c r="Q181" s="302">
        <v>1974</v>
      </c>
      <c r="R181" s="302">
        <v>1843</v>
      </c>
      <c r="S181" s="312">
        <v>5199</v>
      </c>
      <c r="T181" s="312">
        <v>2719</v>
      </c>
      <c r="U181" s="312">
        <v>2480</v>
      </c>
      <c r="V181" s="302">
        <v>4380</v>
      </c>
      <c r="W181" s="302">
        <v>2342</v>
      </c>
      <c r="X181" s="302">
        <v>2038</v>
      </c>
    </row>
    <row r="182" spans="1:24" x14ac:dyDescent="0.25">
      <c r="A182" s="302" t="s">
        <v>1838</v>
      </c>
      <c r="B182" s="302" t="s">
        <v>39</v>
      </c>
      <c r="C182" s="302">
        <v>2</v>
      </c>
      <c r="D182" s="302">
        <v>3883</v>
      </c>
      <c r="E182" s="302">
        <v>2038</v>
      </c>
      <c r="F182" s="302">
        <v>1845</v>
      </c>
      <c r="G182" s="302">
        <v>4555</v>
      </c>
      <c r="H182" s="302">
        <v>2280</v>
      </c>
      <c r="I182" s="302">
        <v>2280</v>
      </c>
      <c r="J182" s="302">
        <v>3506</v>
      </c>
      <c r="K182" s="302">
        <v>1818</v>
      </c>
      <c r="L182" s="302">
        <v>1688</v>
      </c>
      <c r="M182" s="302">
        <v>3655</v>
      </c>
      <c r="N182" s="302">
        <v>1813</v>
      </c>
      <c r="O182" s="302">
        <v>1842</v>
      </c>
      <c r="P182" s="302">
        <v>3825</v>
      </c>
      <c r="Q182" s="302">
        <v>1918</v>
      </c>
      <c r="R182" s="302">
        <v>1907</v>
      </c>
      <c r="S182" s="312">
        <v>4991</v>
      </c>
      <c r="T182" s="312">
        <v>2495</v>
      </c>
      <c r="U182" s="312">
        <v>2496</v>
      </c>
      <c r="V182" s="302">
        <v>4235</v>
      </c>
      <c r="W182" s="302">
        <v>2068</v>
      </c>
      <c r="X182" s="302">
        <v>2167</v>
      </c>
    </row>
    <row r="183" spans="1:24" x14ac:dyDescent="0.25">
      <c r="A183" s="302" t="s">
        <v>1839</v>
      </c>
      <c r="B183" s="302" t="s">
        <v>39</v>
      </c>
      <c r="C183" s="302">
        <v>3</v>
      </c>
      <c r="D183" s="302">
        <v>3667</v>
      </c>
      <c r="E183" s="302">
        <v>1871</v>
      </c>
      <c r="F183" s="302">
        <v>1796</v>
      </c>
      <c r="G183" s="302">
        <v>4545</v>
      </c>
      <c r="H183" s="302">
        <v>2295</v>
      </c>
      <c r="I183" s="302">
        <v>2250</v>
      </c>
      <c r="J183" s="302">
        <v>3244</v>
      </c>
      <c r="K183" s="302">
        <v>1702</v>
      </c>
      <c r="L183" s="302">
        <v>1542</v>
      </c>
      <c r="M183" s="302">
        <v>3642</v>
      </c>
      <c r="N183" s="302">
        <v>1851</v>
      </c>
      <c r="O183" s="302">
        <v>1791</v>
      </c>
      <c r="P183" s="302">
        <v>3776</v>
      </c>
      <c r="Q183" s="302">
        <v>1891</v>
      </c>
      <c r="R183" s="302">
        <v>1885</v>
      </c>
      <c r="S183" s="312">
        <v>5034</v>
      </c>
      <c r="T183" s="312">
        <v>2559</v>
      </c>
      <c r="U183" s="312">
        <v>2475</v>
      </c>
      <c r="V183" s="302">
        <v>4353</v>
      </c>
      <c r="W183" s="302">
        <v>2222</v>
      </c>
      <c r="X183" s="302">
        <v>2131</v>
      </c>
    </row>
    <row r="184" spans="1:24" x14ac:dyDescent="0.25">
      <c r="A184" s="302" t="s">
        <v>1840</v>
      </c>
      <c r="B184" s="302" t="s">
        <v>39</v>
      </c>
      <c r="C184" s="302">
        <v>4</v>
      </c>
      <c r="D184" s="302">
        <v>3538</v>
      </c>
      <c r="E184" s="302">
        <v>1786</v>
      </c>
      <c r="F184" s="302">
        <v>1752</v>
      </c>
      <c r="G184" s="302">
        <v>4755</v>
      </c>
      <c r="H184" s="302">
        <v>2410</v>
      </c>
      <c r="I184" s="302">
        <v>2345</v>
      </c>
      <c r="J184" s="302">
        <v>3098</v>
      </c>
      <c r="K184" s="302">
        <v>1618</v>
      </c>
      <c r="L184" s="302">
        <v>1480</v>
      </c>
      <c r="M184" s="302">
        <v>3638</v>
      </c>
      <c r="N184" s="302">
        <v>1885</v>
      </c>
      <c r="O184" s="302">
        <v>1753</v>
      </c>
      <c r="P184" s="302">
        <v>3794</v>
      </c>
      <c r="Q184" s="302">
        <v>1859</v>
      </c>
      <c r="R184" s="302">
        <v>1935</v>
      </c>
      <c r="S184" s="312">
        <v>4788</v>
      </c>
      <c r="T184" s="312">
        <v>2448</v>
      </c>
      <c r="U184" s="312">
        <v>2340</v>
      </c>
      <c r="V184" s="302">
        <v>4402</v>
      </c>
      <c r="W184" s="302">
        <v>2222</v>
      </c>
      <c r="X184" s="302">
        <v>2180</v>
      </c>
    </row>
    <row r="185" spans="1:24" x14ac:dyDescent="0.25">
      <c r="A185" s="302" t="s">
        <v>1841</v>
      </c>
      <c r="B185" s="302" t="s">
        <v>39</v>
      </c>
      <c r="C185" s="302">
        <v>5</v>
      </c>
      <c r="D185" s="302">
        <v>3299</v>
      </c>
      <c r="E185" s="302">
        <v>1702</v>
      </c>
      <c r="F185" s="302">
        <v>1597</v>
      </c>
      <c r="G185" s="302">
        <v>4545</v>
      </c>
      <c r="H185" s="302">
        <v>2290</v>
      </c>
      <c r="I185" s="302">
        <v>2255</v>
      </c>
      <c r="J185" s="302">
        <v>3079</v>
      </c>
      <c r="K185" s="302">
        <v>1605</v>
      </c>
      <c r="L185" s="302">
        <v>1474</v>
      </c>
      <c r="M185" s="302">
        <v>3566</v>
      </c>
      <c r="N185" s="302">
        <v>1830</v>
      </c>
      <c r="O185" s="302">
        <v>1736</v>
      </c>
      <c r="P185" s="302">
        <v>3729</v>
      </c>
      <c r="Q185" s="302">
        <v>1963</v>
      </c>
      <c r="R185" s="302">
        <v>1766</v>
      </c>
      <c r="S185" s="312">
        <v>4480</v>
      </c>
      <c r="T185" s="312">
        <v>2289</v>
      </c>
      <c r="U185" s="312">
        <v>2191</v>
      </c>
      <c r="V185" s="302">
        <v>4220</v>
      </c>
      <c r="W185" s="302">
        <v>2178</v>
      </c>
      <c r="X185" s="302">
        <v>2042</v>
      </c>
    </row>
    <row r="186" spans="1:24" x14ac:dyDescent="0.25">
      <c r="A186" s="302" t="s">
        <v>1842</v>
      </c>
      <c r="B186" s="302" t="s">
        <v>39</v>
      </c>
      <c r="C186" s="302">
        <v>6</v>
      </c>
      <c r="D186" s="302">
        <v>3360</v>
      </c>
      <c r="E186" s="302">
        <v>1719</v>
      </c>
      <c r="F186" s="302">
        <v>1641</v>
      </c>
      <c r="G186" s="302">
        <v>4620</v>
      </c>
      <c r="H186" s="302">
        <v>2365</v>
      </c>
      <c r="I186" s="302">
        <v>2255</v>
      </c>
      <c r="J186" s="302">
        <v>3140</v>
      </c>
      <c r="K186" s="302">
        <v>1606</v>
      </c>
      <c r="L186" s="302">
        <v>1534</v>
      </c>
      <c r="M186" s="302">
        <v>3447</v>
      </c>
      <c r="N186" s="302">
        <v>1772</v>
      </c>
      <c r="O186" s="302">
        <v>1675</v>
      </c>
      <c r="P186" s="302">
        <v>3648</v>
      </c>
      <c r="Q186" s="302">
        <v>1845</v>
      </c>
      <c r="R186" s="302">
        <v>1803</v>
      </c>
      <c r="S186" s="312">
        <v>4227</v>
      </c>
      <c r="T186" s="312">
        <v>2124</v>
      </c>
      <c r="U186" s="312">
        <v>2103</v>
      </c>
      <c r="V186" s="302">
        <v>4338</v>
      </c>
      <c r="W186" s="302">
        <v>2195</v>
      </c>
      <c r="X186" s="302">
        <v>2143</v>
      </c>
    </row>
    <row r="187" spans="1:24" x14ac:dyDescent="0.25">
      <c r="A187" s="302" t="s">
        <v>1843</v>
      </c>
      <c r="B187" s="302" t="s">
        <v>39</v>
      </c>
      <c r="C187" s="302">
        <v>7</v>
      </c>
      <c r="D187" s="302">
        <v>3283</v>
      </c>
      <c r="E187" s="302">
        <v>1680</v>
      </c>
      <c r="F187" s="302">
        <v>1603</v>
      </c>
      <c r="G187" s="302">
        <v>4375</v>
      </c>
      <c r="H187" s="302">
        <v>2255</v>
      </c>
      <c r="I187" s="302">
        <v>2125</v>
      </c>
      <c r="J187" s="302">
        <v>3063</v>
      </c>
      <c r="K187" s="302">
        <v>1591</v>
      </c>
      <c r="L187" s="302">
        <v>1472</v>
      </c>
      <c r="M187" s="302">
        <v>3396</v>
      </c>
      <c r="N187" s="302">
        <v>1782</v>
      </c>
      <c r="O187" s="302">
        <v>1614</v>
      </c>
      <c r="P187" s="302">
        <v>3818</v>
      </c>
      <c r="Q187" s="302">
        <v>1868</v>
      </c>
      <c r="R187" s="302">
        <v>1950</v>
      </c>
      <c r="S187" s="312">
        <v>3888</v>
      </c>
      <c r="T187" s="312">
        <v>1979</v>
      </c>
      <c r="U187" s="312">
        <v>1909</v>
      </c>
      <c r="V187" s="302">
        <v>4392</v>
      </c>
      <c r="W187" s="302">
        <v>2325</v>
      </c>
      <c r="X187" s="302">
        <v>2067</v>
      </c>
    </row>
    <row r="188" spans="1:24" x14ac:dyDescent="0.25">
      <c r="A188" s="302" t="s">
        <v>1844</v>
      </c>
      <c r="B188" s="302" t="s">
        <v>39</v>
      </c>
      <c r="C188" s="302">
        <v>8</v>
      </c>
      <c r="D188" s="302">
        <v>3377</v>
      </c>
      <c r="E188" s="302">
        <v>1720</v>
      </c>
      <c r="F188" s="302">
        <v>1657</v>
      </c>
      <c r="G188" s="302">
        <v>4370</v>
      </c>
      <c r="H188" s="302">
        <v>2225</v>
      </c>
      <c r="I188" s="302">
        <v>2145</v>
      </c>
      <c r="J188" s="302">
        <v>3412</v>
      </c>
      <c r="K188" s="302">
        <v>1758</v>
      </c>
      <c r="L188" s="302">
        <v>1654</v>
      </c>
      <c r="M188" s="302">
        <v>3378</v>
      </c>
      <c r="N188" s="302">
        <v>1756</v>
      </c>
      <c r="O188" s="302">
        <v>1622</v>
      </c>
      <c r="P188" s="302">
        <v>3744</v>
      </c>
      <c r="Q188" s="302">
        <v>1921</v>
      </c>
      <c r="R188" s="302">
        <v>1823</v>
      </c>
      <c r="S188" s="312">
        <v>3889</v>
      </c>
      <c r="T188" s="312">
        <v>1985</v>
      </c>
      <c r="U188" s="312">
        <v>1904</v>
      </c>
      <c r="V188" s="302">
        <v>4590</v>
      </c>
      <c r="W188" s="302">
        <v>2280</v>
      </c>
      <c r="X188" s="302">
        <v>2310</v>
      </c>
    </row>
    <row r="189" spans="1:24" x14ac:dyDescent="0.25">
      <c r="A189" s="302" t="s">
        <v>1845</v>
      </c>
      <c r="B189" s="302" t="s">
        <v>39</v>
      </c>
      <c r="C189" s="302">
        <v>9</v>
      </c>
      <c r="D189" s="302">
        <v>3354</v>
      </c>
      <c r="E189" s="302">
        <v>1706</v>
      </c>
      <c r="F189" s="302">
        <v>1648</v>
      </c>
      <c r="G189" s="302">
        <v>4290</v>
      </c>
      <c r="H189" s="302">
        <v>2190</v>
      </c>
      <c r="I189" s="302">
        <v>2100</v>
      </c>
      <c r="J189" s="302">
        <v>3460</v>
      </c>
      <c r="K189" s="302">
        <v>1746</v>
      </c>
      <c r="L189" s="302">
        <v>1714</v>
      </c>
      <c r="M189" s="302">
        <v>3352</v>
      </c>
      <c r="N189" s="302">
        <v>1739</v>
      </c>
      <c r="O189" s="302">
        <v>1613</v>
      </c>
      <c r="P189" s="302">
        <v>3731</v>
      </c>
      <c r="Q189" s="302">
        <v>1881</v>
      </c>
      <c r="R189" s="302">
        <v>1850</v>
      </c>
      <c r="S189" s="312">
        <v>3901</v>
      </c>
      <c r="T189" s="312">
        <v>1985</v>
      </c>
      <c r="U189" s="312">
        <v>1916</v>
      </c>
      <c r="V189" s="302">
        <v>4706</v>
      </c>
      <c r="W189" s="302">
        <v>2398</v>
      </c>
      <c r="X189" s="302">
        <v>2308</v>
      </c>
    </row>
    <row r="190" spans="1:24" x14ac:dyDescent="0.25">
      <c r="A190" s="302" t="s">
        <v>1846</v>
      </c>
      <c r="B190" s="302" t="s">
        <v>39</v>
      </c>
      <c r="C190" s="302">
        <v>10</v>
      </c>
      <c r="D190" s="302">
        <v>3440</v>
      </c>
      <c r="E190" s="302">
        <v>1748</v>
      </c>
      <c r="F190" s="302">
        <v>1692</v>
      </c>
      <c r="G190" s="302">
        <v>4085</v>
      </c>
      <c r="H190" s="302">
        <v>2150</v>
      </c>
      <c r="I190" s="302">
        <v>1935</v>
      </c>
      <c r="J190" s="302">
        <v>3683</v>
      </c>
      <c r="K190" s="302">
        <v>1908</v>
      </c>
      <c r="L190" s="302">
        <v>1775</v>
      </c>
      <c r="M190" s="302">
        <v>3528</v>
      </c>
      <c r="N190" s="302">
        <v>1821</v>
      </c>
      <c r="O190" s="302">
        <v>1707</v>
      </c>
      <c r="P190" s="302">
        <v>3578</v>
      </c>
      <c r="Q190" s="302">
        <v>1830</v>
      </c>
      <c r="R190" s="302">
        <v>1748</v>
      </c>
      <c r="S190" s="312">
        <v>3775</v>
      </c>
      <c r="T190" s="312">
        <v>1930</v>
      </c>
      <c r="U190" s="312">
        <v>1845</v>
      </c>
      <c r="V190" s="302">
        <v>4696</v>
      </c>
      <c r="W190" s="302">
        <v>2425</v>
      </c>
      <c r="X190" s="302">
        <v>2271</v>
      </c>
    </row>
    <row r="191" spans="1:24" x14ac:dyDescent="0.25">
      <c r="A191" s="302" t="s">
        <v>1847</v>
      </c>
      <c r="B191" s="302" t="s">
        <v>39</v>
      </c>
      <c r="C191" s="302">
        <v>11</v>
      </c>
      <c r="D191" s="302">
        <v>3738</v>
      </c>
      <c r="E191" s="302">
        <v>1934</v>
      </c>
      <c r="F191" s="302">
        <v>1804</v>
      </c>
      <c r="G191" s="302">
        <v>3770</v>
      </c>
      <c r="H191" s="302">
        <v>1990</v>
      </c>
      <c r="I191" s="302">
        <v>1780</v>
      </c>
      <c r="J191" s="302">
        <v>3844</v>
      </c>
      <c r="K191" s="302">
        <v>1976</v>
      </c>
      <c r="L191" s="302">
        <v>1868</v>
      </c>
      <c r="M191" s="302">
        <v>3408</v>
      </c>
      <c r="N191" s="302">
        <v>1736</v>
      </c>
      <c r="O191" s="302">
        <v>1672</v>
      </c>
      <c r="P191" s="302">
        <v>3680</v>
      </c>
      <c r="Q191" s="302">
        <v>1961</v>
      </c>
      <c r="R191" s="302">
        <v>1719</v>
      </c>
      <c r="S191" s="312">
        <v>3841</v>
      </c>
      <c r="T191" s="312">
        <v>1989</v>
      </c>
      <c r="U191" s="312">
        <v>1852</v>
      </c>
      <c r="V191" s="302">
        <v>4778</v>
      </c>
      <c r="W191" s="302">
        <v>2530</v>
      </c>
      <c r="X191" s="302">
        <v>2248</v>
      </c>
    </row>
    <row r="192" spans="1:24" x14ac:dyDescent="0.25">
      <c r="A192" s="302" t="s">
        <v>1848</v>
      </c>
      <c r="B192" s="302" t="s">
        <v>39</v>
      </c>
      <c r="C192" s="302">
        <v>12</v>
      </c>
      <c r="D192" s="302">
        <v>4019</v>
      </c>
      <c r="E192" s="302">
        <v>2080</v>
      </c>
      <c r="F192" s="302">
        <v>1939</v>
      </c>
      <c r="G192" s="302">
        <v>3820</v>
      </c>
      <c r="H192" s="302">
        <v>2005</v>
      </c>
      <c r="I192" s="302">
        <v>1815</v>
      </c>
      <c r="J192" s="302">
        <v>3882</v>
      </c>
      <c r="K192" s="302">
        <v>1960</v>
      </c>
      <c r="L192" s="302">
        <v>1922</v>
      </c>
      <c r="M192" s="302">
        <v>3119</v>
      </c>
      <c r="N192" s="302">
        <v>1622</v>
      </c>
      <c r="O192" s="302">
        <v>1497</v>
      </c>
      <c r="P192" s="302">
        <v>3463</v>
      </c>
      <c r="Q192" s="302">
        <v>1760</v>
      </c>
      <c r="R192" s="302">
        <v>1703</v>
      </c>
      <c r="S192" s="312">
        <v>3819</v>
      </c>
      <c r="T192" s="312">
        <v>1974</v>
      </c>
      <c r="U192" s="312">
        <v>1845</v>
      </c>
      <c r="V192" s="302">
        <v>4752</v>
      </c>
      <c r="W192" s="302">
        <v>2362</v>
      </c>
      <c r="X192" s="302">
        <v>2390</v>
      </c>
    </row>
    <row r="193" spans="1:24" x14ac:dyDescent="0.25">
      <c r="A193" s="302" t="s">
        <v>1849</v>
      </c>
      <c r="B193" s="302" t="s">
        <v>39</v>
      </c>
      <c r="C193" s="302">
        <v>13</v>
      </c>
      <c r="D193" s="302">
        <v>4625</v>
      </c>
      <c r="E193" s="302">
        <v>2357</v>
      </c>
      <c r="F193" s="302">
        <v>2268</v>
      </c>
      <c r="G193" s="302">
        <v>3785</v>
      </c>
      <c r="H193" s="302">
        <v>1905</v>
      </c>
      <c r="I193" s="302">
        <v>1880</v>
      </c>
      <c r="J193" s="302">
        <v>3935</v>
      </c>
      <c r="K193" s="302">
        <v>2049</v>
      </c>
      <c r="L193" s="302">
        <v>1886</v>
      </c>
      <c r="M193" s="302">
        <v>2951</v>
      </c>
      <c r="N193" s="302">
        <v>1550</v>
      </c>
      <c r="O193" s="302">
        <v>1401</v>
      </c>
      <c r="P193" s="302">
        <v>3686</v>
      </c>
      <c r="Q193" s="302">
        <v>1896</v>
      </c>
      <c r="R193" s="302">
        <v>1790</v>
      </c>
      <c r="S193" s="312">
        <v>3793</v>
      </c>
      <c r="T193" s="312">
        <v>1975</v>
      </c>
      <c r="U193" s="312">
        <v>1818</v>
      </c>
      <c r="V193" s="302">
        <v>4797</v>
      </c>
      <c r="W193" s="302">
        <v>2452</v>
      </c>
      <c r="X193" s="302">
        <v>2345</v>
      </c>
    </row>
    <row r="194" spans="1:24" x14ac:dyDescent="0.25">
      <c r="A194" s="302" t="s">
        <v>1850</v>
      </c>
      <c r="B194" s="302" t="s">
        <v>39</v>
      </c>
      <c r="C194" s="302">
        <v>14</v>
      </c>
      <c r="D194" s="302">
        <v>5102</v>
      </c>
      <c r="E194" s="302">
        <v>2589</v>
      </c>
      <c r="F194" s="302">
        <v>2513</v>
      </c>
      <c r="G194" s="302">
        <v>3710</v>
      </c>
      <c r="H194" s="302">
        <v>1880</v>
      </c>
      <c r="I194" s="302">
        <v>1830</v>
      </c>
      <c r="J194" s="302">
        <v>4173</v>
      </c>
      <c r="K194" s="302">
        <v>2154</v>
      </c>
      <c r="L194" s="302">
        <v>2019</v>
      </c>
      <c r="M194" s="302">
        <v>2919</v>
      </c>
      <c r="N194" s="302">
        <v>1508</v>
      </c>
      <c r="O194" s="302">
        <v>1411</v>
      </c>
      <c r="P194" s="302">
        <v>3642</v>
      </c>
      <c r="Q194" s="302">
        <v>1927</v>
      </c>
      <c r="R194" s="302">
        <v>1715</v>
      </c>
      <c r="S194" s="312">
        <v>3815</v>
      </c>
      <c r="T194" s="312">
        <v>1912</v>
      </c>
      <c r="U194" s="312">
        <v>1903</v>
      </c>
      <c r="V194" s="302">
        <v>4625</v>
      </c>
      <c r="W194" s="302">
        <v>2404</v>
      </c>
      <c r="X194" s="302">
        <v>2221</v>
      </c>
    </row>
    <row r="195" spans="1:24" x14ac:dyDescent="0.25">
      <c r="A195" s="302" t="s">
        <v>1851</v>
      </c>
      <c r="B195" s="302" t="s">
        <v>39</v>
      </c>
      <c r="C195" s="302">
        <v>15</v>
      </c>
      <c r="D195" s="302">
        <v>3946</v>
      </c>
      <c r="E195" s="302">
        <v>1990</v>
      </c>
      <c r="F195" s="302">
        <v>1956</v>
      </c>
      <c r="G195" s="302">
        <v>3585</v>
      </c>
      <c r="H195" s="302">
        <v>1835</v>
      </c>
      <c r="I195" s="302">
        <v>1750</v>
      </c>
      <c r="J195" s="302">
        <v>4170</v>
      </c>
      <c r="K195" s="302">
        <v>2077</v>
      </c>
      <c r="L195" s="302">
        <v>2093</v>
      </c>
      <c r="M195" s="302">
        <v>2831</v>
      </c>
      <c r="N195" s="302">
        <v>1502</v>
      </c>
      <c r="O195" s="302">
        <v>1329</v>
      </c>
      <c r="P195" s="302">
        <v>3735</v>
      </c>
      <c r="Q195" s="302">
        <v>1947</v>
      </c>
      <c r="R195" s="302">
        <v>1788</v>
      </c>
      <c r="S195" s="312">
        <v>4023</v>
      </c>
      <c r="T195" s="312">
        <v>2139</v>
      </c>
      <c r="U195" s="312">
        <v>1884</v>
      </c>
      <c r="V195" s="302">
        <v>4336</v>
      </c>
      <c r="W195" s="302">
        <v>2220</v>
      </c>
      <c r="X195" s="302">
        <v>2116</v>
      </c>
    </row>
    <row r="196" spans="1:24" x14ac:dyDescent="0.25">
      <c r="A196" s="302" t="s">
        <v>1852</v>
      </c>
      <c r="B196" s="302" t="s">
        <v>39</v>
      </c>
      <c r="C196" s="302">
        <v>16</v>
      </c>
      <c r="D196" s="302">
        <v>4261</v>
      </c>
      <c r="E196" s="302">
        <v>2170</v>
      </c>
      <c r="F196" s="302">
        <v>2091</v>
      </c>
      <c r="G196" s="302">
        <v>3670</v>
      </c>
      <c r="H196" s="302">
        <v>1845</v>
      </c>
      <c r="I196" s="302">
        <v>1825</v>
      </c>
      <c r="J196" s="302">
        <v>4307</v>
      </c>
      <c r="K196" s="302">
        <v>2178</v>
      </c>
      <c r="L196" s="302">
        <v>2129</v>
      </c>
      <c r="M196" s="302">
        <v>2970</v>
      </c>
      <c r="N196" s="302">
        <v>1542</v>
      </c>
      <c r="O196" s="302">
        <v>1428</v>
      </c>
      <c r="P196" s="302">
        <v>3699</v>
      </c>
      <c r="Q196" s="302">
        <v>1958</v>
      </c>
      <c r="R196" s="302">
        <v>1741</v>
      </c>
      <c r="S196" s="312">
        <v>3707</v>
      </c>
      <c r="T196" s="312">
        <v>1910</v>
      </c>
      <c r="U196" s="312">
        <v>1797</v>
      </c>
      <c r="V196" s="302">
        <v>4462</v>
      </c>
      <c r="W196" s="302">
        <v>2321</v>
      </c>
      <c r="X196" s="302">
        <v>2141</v>
      </c>
    </row>
    <row r="197" spans="1:24" x14ac:dyDescent="0.25">
      <c r="A197" s="302" t="s">
        <v>1853</v>
      </c>
      <c r="B197" s="302" t="s">
        <v>39</v>
      </c>
      <c r="C197" s="302">
        <v>17</v>
      </c>
      <c r="D197" s="302">
        <v>4248</v>
      </c>
      <c r="E197" s="302">
        <v>2115</v>
      </c>
      <c r="F197" s="302">
        <v>2133</v>
      </c>
      <c r="G197" s="302">
        <v>3695</v>
      </c>
      <c r="H197" s="302">
        <v>1885</v>
      </c>
      <c r="I197" s="302">
        <v>1815</v>
      </c>
      <c r="J197" s="302">
        <v>4354</v>
      </c>
      <c r="K197" s="302">
        <v>2232</v>
      </c>
      <c r="L197" s="302">
        <v>2122</v>
      </c>
      <c r="M197" s="302">
        <v>3034</v>
      </c>
      <c r="N197" s="302">
        <v>1585</v>
      </c>
      <c r="O197" s="302">
        <v>1449</v>
      </c>
      <c r="P197" s="302">
        <v>3709</v>
      </c>
      <c r="Q197" s="302">
        <v>1988</v>
      </c>
      <c r="R197" s="302">
        <v>1721</v>
      </c>
      <c r="S197" s="312">
        <v>4021</v>
      </c>
      <c r="T197" s="312">
        <v>2072</v>
      </c>
      <c r="U197" s="312">
        <v>1949</v>
      </c>
      <c r="V197" s="302">
        <v>4249</v>
      </c>
      <c r="W197" s="302">
        <v>2139</v>
      </c>
      <c r="X197" s="302">
        <v>2110</v>
      </c>
    </row>
    <row r="198" spans="1:24" x14ac:dyDescent="0.25">
      <c r="A198" s="302" t="s">
        <v>1854</v>
      </c>
      <c r="B198" s="302" t="s">
        <v>39</v>
      </c>
      <c r="C198" s="302">
        <v>18</v>
      </c>
      <c r="D198" s="302">
        <v>4087</v>
      </c>
      <c r="E198" s="302">
        <v>1990</v>
      </c>
      <c r="F198" s="302">
        <v>2097</v>
      </c>
      <c r="G198" s="302">
        <v>3995</v>
      </c>
      <c r="H198" s="302">
        <v>2030</v>
      </c>
      <c r="I198" s="302">
        <v>1965</v>
      </c>
      <c r="J198" s="302">
        <v>4428</v>
      </c>
      <c r="K198" s="302">
        <v>2225</v>
      </c>
      <c r="L198" s="302">
        <v>2203</v>
      </c>
      <c r="M198" s="302">
        <v>3263</v>
      </c>
      <c r="N198" s="302">
        <v>1645</v>
      </c>
      <c r="O198" s="302">
        <v>1618</v>
      </c>
      <c r="P198" s="302">
        <v>3521</v>
      </c>
      <c r="Q198" s="302">
        <v>1881</v>
      </c>
      <c r="R198" s="302">
        <v>1640</v>
      </c>
      <c r="S198" s="312">
        <v>3567</v>
      </c>
      <c r="T198" s="312">
        <v>1865</v>
      </c>
      <c r="U198" s="312">
        <v>1702</v>
      </c>
      <c r="V198" s="302">
        <v>4509</v>
      </c>
      <c r="W198" s="302">
        <v>2308</v>
      </c>
      <c r="X198" s="302">
        <v>2201</v>
      </c>
    </row>
    <row r="199" spans="1:24" x14ac:dyDescent="0.25">
      <c r="A199" s="302" t="s">
        <v>1855</v>
      </c>
      <c r="B199" s="302" t="s">
        <v>39</v>
      </c>
      <c r="C199" s="302">
        <v>19</v>
      </c>
      <c r="D199" s="302">
        <v>3631</v>
      </c>
      <c r="E199" s="302">
        <v>1816</v>
      </c>
      <c r="F199" s="302">
        <v>1815</v>
      </c>
      <c r="G199" s="302">
        <v>4110</v>
      </c>
      <c r="H199" s="302">
        <v>2060</v>
      </c>
      <c r="I199" s="302">
        <v>2045</v>
      </c>
      <c r="J199" s="302">
        <v>4607</v>
      </c>
      <c r="K199" s="302">
        <v>2276</v>
      </c>
      <c r="L199" s="302">
        <v>2331</v>
      </c>
      <c r="M199" s="302">
        <v>3429</v>
      </c>
      <c r="N199" s="302">
        <v>1648</v>
      </c>
      <c r="O199" s="302">
        <v>1781</v>
      </c>
      <c r="P199" s="302">
        <v>3111</v>
      </c>
      <c r="Q199" s="302">
        <v>1640</v>
      </c>
      <c r="R199" s="302">
        <v>1471</v>
      </c>
      <c r="S199" s="312">
        <v>3355</v>
      </c>
      <c r="T199" s="312">
        <v>1759</v>
      </c>
      <c r="U199" s="312">
        <v>1596</v>
      </c>
      <c r="V199" s="302">
        <v>4243</v>
      </c>
      <c r="W199" s="302">
        <v>2194</v>
      </c>
      <c r="X199" s="302">
        <v>2049</v>
      </c>
    </row>
    <row r="200" spans="1:24" x14ac:dyDescent="0.25">
      <c r="A200" s="302" t="s">
        <v>1856</v>
      </c>
      <c r="B200" s="302" t="s">
        <v>39</v>
      </c>
      <c r="C200" s="302">
        <v>20</v>
      </c>
      <c r="D200" s="302">
        <v>3684</v>
      </c>
      <c r="E200" s="302">
        <v>1884</v>
      </c>
      <c r="F200" s="302">
        <v>1800</v>
      </c>
      <c r="G200" s="302">
        <v>4490</v>
      </c>
      <c r="H200" s="302">
        <v>2205</v>
      </c>
      <c r="I200" s="302">
        <v>2285</v>
      </c>
      <c r="J200" s="302">
        <v>4662</v>
      </c>
      <c r="K200" s="302">
        <v>2330</v>
      </c>
      <c r="L200" s="302">
        <v>2332</v>
      </c>
      <c r="M200" s="302">
        <v>3839</v>
      </c>
      <c r="N200" s="302">
        <v>1876</v>
      </c>
      <c r="O200" s="302">
        <v>1963</v>
      </c>
      <c r="P200" s="302">
        <v>3723</v>
      </c>
      <c r="Q200" s="302">
        <v>1909</v>
      </c>
      <c r="R200" s="302">
        <v>1814</v>
      </c>
      <c r="S200" s="312">
        <v>3896</v>
      </c>
      <c r="T200" s="312">
        <v>2132</v>
      </c>
      <c r="U200" s="312">
        <v>1764</v>
      </c>
      <c r="V200" s="302">
        <v>3792</v>
      </c>
      <c r="W200" s="302">
        <v>1979</v>
      </c>
      <c r="X200" s="302">
        <v>1813</v>
      </c>
    </row>
    <row r="201" spans="1:24" x14ac:dyDescent="0.25">
      <c r="A201" s="302" t="s">
        <v>1857</v>
      </c>
      <c r="B201" s="302" t="s">
        <v>40</v>
      </c>
      <c r="C201" s="302" t="s">
        <v>95</v>
      </c>
      <c r="D201" s="302">
        <v>75885</v>
      </c>
      <c r="E201" s="302">
        <v>38489</v>
      </c>
      <c r="F201" s="302">
        <v>37396</v>
      </c>
      <c r="G201" s="302">
        <v>76685</v>
      </c>
      <c r="H201" s="302">
        <v>38960</v>
      </c>
      <c r="I201" s="302">
        <v>37725</v>
      </c>
      <c r="J201" s="302">
        <v>73284</v>
      </c>
      <c r="K201" s="302">
        <v>37620</v>
      </c>
      <c r="L201" s="302">
        <v>35664</v>
      </c>
      <c r="M201" s="302">
        <v>68025</v>
      </c>
      <c r="N201" s="302">
        <v>34734</v>
      </c>
      <c r="O201" s="302">
        <v>33291</v>
      </c>
      <c r="P201" s="302">
        <v>74313</v>
      </c>
      <c r="Q201" s="302">
        <v>37544</v>
      </c>
      <c r="R201" s="302">
        <v>36769</v>
      </c>
      <c r="S201" s="312">
        <v>90183</v>
      </c>
      <c r="T201" s="312">
        <v>46228</v>
      </c>
      <c r="U201" s="312">
        <v>43955</v>
      </c>
      <c r="V201" s="302">
        <v>92679</v>
      </c>
      <c r="W201" s="302">
        <v>47444</v>
      </c>
      <c r="X201" s="302">
        <v>45235</v>
      </c>
    </row>
    <row r="202" spans="1:24" x14ac:dyDescent="0.25">
      <c r="A202" s="302" t="s">
        <v>1858</v>
      </c>
      <c r="B202" s="302" t="s">
        <v>40</v>
      </c>
      <c r="C202" s="302">
        <v>0</v>
      </c>
      <c r="D202" s="302">
        <v>3746</v>
      </c>
      <c r="E202" s="302">
        <v>1942</v>
      </c>
      <c r="F202" s="302">
        <v>1804</v>
      </c>
      <c r="G202" s="302">
        <v>3770</v>
      </c>
      <c r="H202" s="302">
        <v>1925</v>
      </c>
      <c r="I202" s="302">
        <v>1845</v>
      </c>
      <c r="J202" s="302">
        <v>3200</v>
      </c>
      <c r="K202" s="302">
        <v>1621</v>
      </c>
      <c r="L202" s="302">
        <v>1579</v>
      </c>
      <c r="M202" s="302">
        <v>3637</v>
      </c>
      <c r="N202" s="302">
        <v>1781</v>
      </c>
      <c r="O202" s="302">
        <v>1856</v>
      </c>
      <c r="P202" s="302">
        <v>3643</v>
      </c>
      <c r="Q202" s="302">
        <v>1836</v>
      </c>
      <c r="R202" s="302">
        <v>1807</v>
      </c>
      <c r="S202" s="312">
        <v>4995</v>
      </c>
      <c r="T202" s="312">
        <v>2499</v>
      </c>
      <c r="U202" s="312">
        <v>2496</v>
      </c>
      <c r="V202" s="302">
        <v>3721</v>
      </c>
      <c r="W202" s="302">
        <v>1925</v>
      </c>
      <c r="X202" s="302">
        <v>1796</v>
      </c>
    </row>
    <row r="203" spans="1:24" x14ac:dyDescent="0.25">
      <c r="A203" s="302" t="s">
        <v>1859</v>
      </c>
      <c r="B203" s="302" t="s">
        <v>40</v>
      </c>
      <c r="C203" s="302">
        <v>1</v>
      </c>
      <c r="D203" s="302">
        <v>3535</v>
      </c>
      <c r="E203" s="302">
        <v>1843</v>
      </c>
      <c r="F203" s="302">
        <v>1692</v>
      </c>
      <c r="G203" s="302">
        <v>3780</v>
      </c>
      <c r="H203" s="302">
        <v>1940</v>
      </c>
      <c r="I203" s="302">
        <v>1840</v>
      </c>
      <c r="J203" s="302">
        <v>3175</v>
      </c>
      <c r="K203" s="302">
        <v>1675</v>
      </c>
      <c r="L203" s="302">
        <v>1500</v>
      </c>
      <c r="M203" s="302">
        <v>3639</v>
      </c>
      <c r="N203" s="302">
        <v>1877</v>
      </c>
      <c r="O203" s="302">
        <v>1762</v>
      </c>
      <c r="P203" s="302">
        <v>3539</v>
      </c>
      <c r="Q203" s="302">
        <v>1796</v>
      </c>
      <c r="R203" s="302">
        <v>1743</v>
      </c>
      <c r="S203" s="312">
        <v>4886</v>
      </c>
      <c r="T203" s="312">
        <v>2548</v>
      </c>
      <c r="U203" s="312">
        <v>2338</v>
      </c>
      <c r="V203" s="302">
        <v>4320</v>
      </c>
      <c r="W203" s="302">
        <v>2179</v>
      </c>
      <c r="X203" s="302">
        <v>2141</v>
      </c>
    </row>
    <row r="204" spans="1:24" x14ac:dyDescent="0.25">
      <c r="A204" s="302" t="s">
        <v>1860</v>
      </c>
      <c r="B204" s="302" t="s">
        <v>40</v>
      </c>
      <c r="C204" s="302">
        <v>2</v>
      </c>
      <c r="D204" s="302">
        <v>3430</v>
      </c>
      <c r="E204" s="302">
        <v>1782</v>
      </c>
      <c r="F204" s="302">
        <v>1648</v>
      </c>
      <c r="G204" s="302">
        <v>3825</v>
      </c>
      <c r="H204" s="302">
        <v>1925</v>
      </c>
      <c r="I204" s="302">
        <v>1900</v>
      </c>
      <c r="J204" s="302">
        <v>2918</v>
      </c>
      <c r="K204" s="302">
        <v>1470</v>
      </c>
      <c r="L204" s="302">
        <v>1448</v>
      </c>
      <c r="M204" s="302">
        <v>3563</v>
      </c>
      <c r="N204" s="302">
        <v>1833</v>
      </c>
      <c r="O204" s="302">
        <v>1730</v>
      </c>
      <c r="P204" s="302">
        <v>3600</v>
      </c>
      <c r="Q204" s="302">
        <v>1843</v>
      </c>
      <c r="R204" s="302">
        <v>1757</v>
      </c>
      <c r="S204" s="312">
        <v>4893</v>
      </c>
      <c r="T204" s="312">
        <v>2524</v>
      </c>
      <c r="U204" s="312">
        <v>2369</v>
      </c>
      <c r="V204" s="302">
        <v>4303</v>
      </c>
      <c r="W204" s="302">
        <v>2161</v>
      </c>
      <c r="X204" s="302">
        <v>2142</v>
      </c>
    </row>
    <row r="205" spans="1:24" x14ac:dyDescent="0.25">
      <c r="A205" s="302" t="s">
        <v>1861</v>
      </c>
      <c r="B205" s="302" t="s">
        <v>40</v>
      </c>
      <c r="C205" s="302">
        <v>3</v>
      </c>
      <c r="D205" s="302">
        <v>3320</v>
      </c>
      <c r="E205" s="302">
        <v>1696</v>
      </c>
      <c r="F205" s="302">
        <v>1624</v>
      </c>
      <c r="G205" s="302">
        <v>4080</v>
      </c>
      <c r="H205" s="302">
        <v>2100</v>
      </c>
      <c r="I205" s="302">
        <v>1975</v>
      </c>
      <c r="J205" s="302">
        <v>2821</v>
      </c>
      <c r="K205" s="302">
        <v>1453</v>
      </c>
      <c r="L205" s="302">
        <v>1368</v>
      </c>
      <c r="M205" s="302">
        <v>3506</v>
      </c>
      <c r="N205" s="302">
        <v>1835</v>
      </c>
      <c r="O205" s="302">
        <v>1671</v>
      </c>
      <c r="P205" s="302">
        <v>3647</v>
      </c>
      <c r="Q205" s="302">
        <v>1830</v>
      </c>
      <c r="R205" s="302">
        <v>1817</v>
      </c>
      <c r="S205" s="312">
        <v>4973</v>
      </c>
      <c r="T205" s="312">
        <v>2546</v>
      </c>
      <c r="U205" s="312">
        <v>2427</v>
      </c>
      <c r="V205" s="302">
        <v>4403</v>
      </c>
      <c r="W205" s="302">
        <v>2239</v>
      </c>
      <c r="X205" s="302">
        <v>2164</v>
      </c>
    </row>
    <row r="206" spans="1:24" x14ac:dyDescent="0.25">
      <c r="A206" s="302" t="s">
        <v>1862</v>
      </c>
      <c r="B206" s="302" t="s">
        <v>40</v>
      </c>
      <c r="C206" s="302">
        <v>4</v>
      </c>
      <c r="D206" s="302">
        <v>3312</v>
      </c>
      <c r="E206" s="302">
        <v>1673</v>
      </c>
      <c r="F206" s="302">
        <v>1639</v>
      </c>
      <c r="G206" s="302">
        <v>4220</v>
      </c>
      <c r="H206" s="302">
        <v>2205</v>
      </c>
      <c r="I206" s="302">
        <v>2010</v>
      </c>
      <c r="J206" s="302">
        <v>2715</v>
      </c>
      <c r="K206" s="302">
        <v>1409</v>
      </c>
      <c r="L206" s="302">
        <v>1306</v>
      </c>
      <c r="M206" s="302">
        <v>3338</v>
      </c>
      <c r="N206" s="302">
        <v>1671</v>
      </c>
      <c r="O206" s="302">
        <v>1667</v>
      </c>
      <c r="P206" s="302">
        <v>3689</v>
      </c>
      <c r="Q206" s="302">
        <v>1805</v>
      </c>
      <c r="R206" s="302">
        <v>1884</v>
      </c>
      <c r="S206" s="312">
        <v>4766</v>
      </c>
      <c r="T206" s="312">
        <v>2396</v>
      </c>
      <c r="U206" s="312">
        <v>2370</v>
      </c>
      <c r="V206" s="302">
        <v>4512</v>
      </c>
      <c r="W206" s="302">
        <v>2306</v>
      </c>
      <c r="X206" s="302">
        <v>2206</v>
      </c>
    </row>
    <row r="207" spans="1:24" x14ac:dyDescent="0.25">
      <c r="A207" s="302" t="s">
        <v>1863</v>
      </c>
      <c r="B207" s="302" t="s">
        <v>40</v>
      </c>
      <c r="C207" s="302">
        <v>5</v>
      </c>
      <c r="D207" s="302">
        <v>3111</v>
      </c>
      <c r="E207" s="302">
        <v>1602</v>
      </c>
      <c r="F207" s="302">
        <v>1509</v>
      </c>
      <c r="G207" s="302">
        <v>4145</v>
      </c>
      <c r="H207" s="302">
        <v>2115</v>
      </c>
      <c r="I207" s="302">
        <v>2025</v>
      </c>
      <c r="J207" s="302">
        <v>2805</v>
      </c>
      <c r="K207" s="302">
        <v>1437</v>
      </c>
      <c r="L207" s="302">
        <v>1368</v>
      </c>
      <c r="M207" s="302">
        <v>3258</v>
      </c>
      <c r="N207" s="302">
        <v>1627</v>
      </c>
      <c r="O207" s="302">
        <v>1631</v>
      </c>
      <c r="P207" s="302">
        <v>3730</v>
      </c>
      <c r="Q207" s="302">
        <v>1927</v>
      </c>
      <c r="R207" s="302">
        <v>1803</v>
      </c>
      <c r="S207" s="312">
        <v>4663</v>
      </c>
      <c r="T207" s="312">
        <v>2410</v>
      </c>
      <c r="U207" s="312">
        <v>2253</v>
      </c>
      <c r="V207" s="302">
        <v>4601</v>
      </c>
      <c r="W207" s="302">
        <v>2316</v>
      </c>
      <c r="X207" s="302">
        <v>2285</v>
      </c>
    </row>
    <row r="208" spans="1:24" x14ac:dyDescent="0.25">
      <c r="A208" s="302" t="s">
        <v>1864</v>
      </c>
      <c r="B208" s="302" t="s">
        <v>40</v>
      </c>
      <c r="C208" s="302">
        <v>6</v>
      </c>
      <c r="D208" s="302">
        <v>3050</v>
      </c>
      <c r="E208" s="302">
        <v>1555</v>
      </c>
      <c r="F208" s="302">
        <v>1495</v>
      </c>
      <c r="G208" s="302">
        <v>4095</v>
      </c>
      <c r="H208" s="302">
        <v>2105</v>
      </c>
      <c r="I208" s="302">
        <v>1990</v>
      </c>
      <c r="J208" s="302">
        <v>2941</v>
      </c>
      <c r="K208" s="302">
        <v>1502</v>
      </c>
      <c r="L208" s="302">
        <v>1439</v>
      </c>
      <c r="M208" s="302">
        <v>3325</v>
      </c>
      <c r="N208" s="302">
        <v>1719</v>
      </c>
      <c r="O208" s="302">
        <v>1606</v>
      </c>
      <c r="P208" s="302">
        <v>3614</v>
      </c>
      <c r="Q208" s="302">
        <v>1853</v>
      </c>
      <c r="R208" s="302">
        <v>1761</v>
      </c>
      <c r="S208" s="312">
        <v>4302</v>
      </c>
      <c r="T208" s="312">
        <v>2257</v>
      </c>
      <c r="U208" s="312">
        <v>2045</v>
      </c>
      <c r="V208" s="302">
        <v>4361</v>
      </c>
      <c r="W208" s="302">
        <v>2239</v>
      </c>
      <c r="X208" s="302">
        <v>2122</v>
      </c>
    </row>
    <row r="209" spans="1:24" x14ac:dyDescent="0.25">
      <c r="A209" s="302" t="s">
        <v>1865</v>
      </c>
      <c r="B209" s="302" t="s">
        <v>40</v>
      </c>
      <c r="C209" s="302">
        <v>7</v>
      </c>
      <c r="D209" s="302">
        <v>3126</v>
      </c>
      <c r="E209" s="302">
        <v>1560</v>
      </c>
      <c r="F209" s="302">
        <v>1566</v>
      </c>
      <c r="G209" s="302">
        <v>4005</v>
      </c>
      <c r="H209" s="302">
        <v>2005</v>
      </c>
      <c r="I209" s="302">
        <v>2000</v>
      </c>
      <c r="J209" s="302">
        <v>2914</v>
      </c>
      <c r="K209" s="302">
        <v>1531</v>
      </c>
      <c r="L209" s="302">
        <v>1383</v>
      </c>
      <c r="M209" s="302">
        <v>3023</v>
      </c>
      <c r="N209" s="302">
        <v>1519</v>
      </c>
      <c r="O209" s="302">
        <v>1504</v>
      </c>
      <c r="P209" s="302">
        <v>3627</v>
      </c>
      <c r="Q209" s="302">
        <v>1836</v>
      </c>
      <c r="R209" s="302">
        <v>1791</v>
      </c>
      <c r="S209" s="312">
        <v>4082</v>
      </c>
      <c r="T209" s="312">
        <v>2106</v>
      </c>
      <c r="U209" s="312">
        <v>1976</v>
      </c>
      <c r="V209" s="302">
        <v>4337</v>
      </c>
      <c r="W209" s="302">
        <v>2178</v>
      </c>
      <c r="X209" s="302">
        <v>2159</v>
      </c>
    </row>
    <row r="210" spans="1:24" x14ac:dyDescent="0.25">
      <c r="A210" s="302" t="s">
        <v>1866</v>
      </c>
      <c r="B210" s="302" t="s">
        <v>40</v>
      </c>
      <c r="C210" s="302">
        <v>8</v>
      </c>
      <c r="D210" s="302">
        <v>3103</v>
      </c>
      <c r="E210" s="302">
        <v>1570</v>
      </c>
      <c r="F210" s="302">
        <v>1533</v>
      </c>
      <c r="G210" s="302">
        <v>3875</v>
      </c>
      <c r="H210" s="302">
        <v>1975</v>
      </c>
      <c r="I210" s="302">
        <v>1900</v>
      </c>
      <c r="J210" s="302">
        <v>3332</v>
      </c>
      <c r="K210" s="302">
        <v>1706</v>
      </c>
      <c r="L210" s="302">
        <v>1626</v>
      </c>
      <c r="M210" s="302">
        <v>3107</v>
      </c>
      <c r="N210" s="302">
        <v>1600</v>
      </c>
      <c r="O210" s="302">
        <v>1507</v>
      </c>
      <c r="P210" s="302">
        <v>3759</v>
      </c>
      <c r="Q210" s="302">
        <v>1863</v>
      </c>
      <c r="R210" s="302">
        <v>1896</v>
      </c>
      <c r="S210" s="312">
        <v>3965</v>
      </c>
      <c r="T210" s="312">
        <v>1990</v>
      </c>
      <c r="U210" s="312">
        <v>1975</v>
      </c>
      <c r="V210" s="302">
        <v>4640</v>
      </c>
      <c r="W210" s="302">
        <v>2335</v>
      </c>
      <c r="X210" s="302">
        <v>2305</v>
      </c>
    </row>
    <row r="211" spans="1:24" x14ac:dyDescent="0.25">
      <c r="A211" s="302" t="s">
        <v>1867</v>
      </c>
      <c r="B211" s="302" t="s">
        <v>40</v>
      </c>
      <c r="C211" s="302">
        <v>9</v>
      </c>
      <c r="D211" s="302">
        <v>3286</v>
      </c>
      <c r="E211" s="302">
        <v>1632</v>
      </c>
      <c r="F211" s="302">
        <v>1654</v>
      </c>
      <c r="G211" s="302">
        <v>3750</v>
      </c>
      <c r="H211" s="302">
        <v>1960</v>
      </c>
      <c r="I211" s="302">
        <v>1790</v>
      </c>
      <c r="J211" s="302">
        <v>3510</v>
      </c>
      <c r="K211" s="302">
        <v>1858</v>
      </c>
      <c r="L211" s="302">
        <v>1652</v>
      </c>
      <c r="M211" s="302">
        <v>3066</v>
      </c>
      <c r="N211" s="302">
        <v>1560</v>
      </c>
      <c r="O211" s="302">
        <v>1506</v>
      </c>
      <c r="P211" s="302">
        <v>3885</v>
      </c>
      <c r="Q211" s="302">
        <v>1984</v>
      </c>
      <c r="R211" s="302">
        <v>1901</v>
      </c>
      <c r="S211" s="312">
        <v>3918</v>
      </c>
      <c r="T211" s="312">
        <v>2045</v>
      </c>
      <c r="U211" s="312">
        <v>1873</v>
      </c>
      <c r="V211" s="302">
        <v>4811</v>
      </c>
      <c r="W211" s="302">
        <v>2493</v>
      </c>
      <c r="X211" s="302">
        <v>2318</v>
      </c>
    </row>
    <row r="212" spans="1:24" x14ac:dyDescent="0.25">
      <c r="A212" s="302" t="s">
        <v>1868</v>
      </c>
      <c r="B212" s="302" t="s">
        <v>40</v>
      </c>
      <c r="C212" s="302">
        <v>10</v>
      </c>
      <c r="D212" s="302">
        <v>3343</v>
      </c>
      <c r="E212" s="302">
        <v>1759</v>
      </c>
      <c r="F212" s="302">
        <v>1584</v>
      </c>
      <c r="G212" s="302">
        <v>3670</v>
      </c>
      <c r="H212" s="302">
        <v>1890</v>
      </c>
      <c r="I212" s="302">
        <v>1780</v>
      </c>
      <c r="J212" s="302">
        <v>3667</v>
      </c>
      <c r="K212" s="302">
        <v>1895</v>
      </c>
      <c r="L212" s="302">
        <v>1772</v>
      </c>
      <c r="M212" s="302">
        <v>3249</v>
      </c>
      <c r="N212" s="302">
        <v>1650</v>
      </c>
      <c r="O212" s="302">
        <v>1599</v>
      </c>
      <c r="P212" s="302">
        <v>3566</v>
      </c>
      <c r="Q212" s="302">
        <v>1777</v>
      </c>
      <c r="R212" s="302">
        <v>1789</v>
      </c>
      <c r="S212" s="312">
        <v>4048</v>
      </c>
      <c r="T212" s="312">
        <v>2079</v>
      </c>
      <c r="U212" s="312">
        <v>1969</v>
      </c>
      <c r="V212" s="302">
        <v>4903</v>
      </c>
      <c r="W212" s="302">
        <v>2470</v>
      </c>
      <c r="X212" s="302">
        <v>2433</v>
      </c>
    </row>
    <row r="213" spans="1:24" x14ac:dyDescent="0.25">
      <c r="A213" s="302" t="s">
        <v>1869</v>
      </c>
      <c r="B213" s="302" t="s">
        <v>40</v>
      </c>
      <c r="C213" s="302">
        <v>11</v>
      </c>
      <c r="D213" s="302">
        <v>3668</v>
      </c>
      <c r="E213" s="302">
        <v>1905</v>
      </c>
      <c r="F213" s="302">
        <v>1763</v>
      </c>
      <c r="G213" s="302">
        <v>3565</v>
      </c>
      <c r="H213" s="302">
        <v>1850</v>
      </c>
      <c r="I213" s="302">
        <v>1715</v>
      </c>
      <c r="J213" s="302">
        <v>3602</v>
      </c>
      <c r="K213" s="302">
        <v>1843</v>
      </c>
      <c r="L213" s="302">
        <v>1759</v>
      </c>
      <c r="M213" s="302">
        <v>3158</v>
      </c>
      <c r="N213" s="302">
        <v>1655</v>
      </c>
      <c r="O213" s="302">
        <v>1503</v>
      </c>
      <c r="P213" s="302">
        <v>3556</v>
      </c>
      <c r="Q213" s="302">
        <v>1860</v>
      </c>
      <c r="R213" s="302">
        <v>1696</v>
      </c>
      <c r="S213" s="312">
        <v>3963</v>
      </c>
      <c r="T213" s="312">
        <v>2053</v>
      </c>
      <c r="U213" s="312">
        <v>1910</v>
      </c>
      <c r="V213" s="302">
        <v>4735</v>
      </c>
      <c r="W213" s="302">
        <v>2459</v>
      </c>
      <c r="X213" s="302">
        <v>2276</v>
      </c>
    </row>
    <row r="214" spans="1:24" x14ac:dyDescent="0.25">
      <c r="A214" s="302" t="s">
        <v>1870</v>
      </c>
      <c r="B214" s="302" t="s">
        <v>40</v>
      </c>
      <c r="C214" s="302">
        <v>12</v>
      </c>
      <c r="D214" s="302">
        <v>3893</v>
      </c>
      <c r="E214" s="302">
        <v>2013</v>
      </c>
      <c r="F214" s="302">
        <v>1880</v>
      </c>
      <c r="G214" s="302">
        <v>3510</v>
      </c>
      <c r="H214" s="302">
        <v>1840</v>
      </c>
      <c r="I214" s="302">
        <v>1675</v>
      </c>
      <c r="J214" s="302">
        <v>3695</v>
      </c>
      <c r="K214" s="302">
        <v>1866</v>
      </c>
      <c r="L214" s="302">
        <v>1829</v>
      </c>
      <c r="M214" s="302">
        <v>2995</v>
      </c>
      <c r="N214" s="302">
        <v>1551</v>
      </c>
      <c r="O214" s="302">
        <v>1444</v>
      </c>
      <c r="P214" s="302">
        <v>3560</v>
      </c>
      <c r="Q214" s="302">
        <v>1854</v>
      </c>
      <c r="R214" s="302">
        <v>1706</v>
      </c>
      <c r="S214" s="312">
        <v>4120</v>
      </c>
      <c r="T214" s="312">
        <v>2114</v>
      </c>
      <c r="U214" s="312">
        <v>2006</v>
      </c>
      <c r="V214" s="302">
        <v>4926</v>
      </c>
      <c r="W214" s="302">
        <v>2529</v>
      </c>
      <c r="X214" s="302">
        <v>2397</v>
      </c>
    </row>
    <row r="215" spans="1:24" x14ac:dyDescent="0.25">
      <c r="A215" s="302" t="s">
        <v>1871</v>
      </c>
      <c r="B215" s="302" t="s">
        <v>40</v>
      </c>
      <c r="C215" s="302">
        <v>13</v>
      </c>
      <c r="D215" s="302">
        <v>4609</v>
      </c>
      <c r="E215" s="302">
        <v>2265</v>
      </c>
      <c r="F215" s="302">
        <v>2344</v>
      </c>
      <c r="G215" s="302">
        <v>3400</v>
      </c>
      <c r="H215" s="302">
        <v>1685</v>
      </c>
      <c r="I215" s="302">
        <v>1715</v>
      </c>
      <c r="J215" s="302">
        <v>3877</v>
      </c>
      <c r="K215" s="302">
        <v>2018</v>
      </c>
      <c r="L215" s="302">
        <v>1859</v>
      </c>
      <c r="M215" s="302">
        <v>2877</v>
      </c>
      <c r="N215" s="302">
        <v>1435</v>
      </c>
      <c r="O215" s="302">
        <v>1442</v>
      </c>
      <c r="P215" s="302">
        <v>3605</v>
      </c>
      <c r="Q215" s="302">
        <v>1805</v>
      </c>
      <c r="R215" s="302">
        <v>1800</v>
      </c>
      <c r="S215" s="312">
        <v>4049</v>
      </c>
      <c r="T215" s="312">
        <v>2048</v>
      </c>
      <c r="U215" s="312">
        <v>2001</v>
      </c>
      <c r="V215" s="302">
        <v>4918</v>
      </c>
      <c r="W215" s="302">
        <v>2502</v>
      </c>
      <c r="X215" s="302">
        <v>2416</v>
      </c>
    </row>
    <row r="216" spans="1:24" x14ac:dyDescent="0.25">
      <c r="A216" s="302" t="s">
        <v>1872</v>
      </c>
      <c r="B216" s="302" t="s">
        <v>40</v>
      </c>
      <c r="C216" s="302">
        <v>14</v>
      </c>
      <c r="D216" s="302">
        <v>5167</v>
      </c>
      <c r="E216" s="302">
        <v>2660</v>
      </c>
      <c r="F216" s="302">
        <v>2507</v>
      </c>
      <c r="G216" s="302">
        <v>3335</v>
      </c>
      <c r="H216" s="302">
        <v>1685</v>
      </c>
      <c r="I216" s="302">
        <v>1650</v>
      </c>
      <c r="J216" s="302">
        <v>4144</v>
      </c>
      <c r="K216" s="302">
        <v>2132</v>
      </c>
      <c r="L216" s="302">
        <v>2012</v>
      </c>
      <c r="M216" s="302">
        <v>2762</v>
      </c>
      <c r="N216" s="302">
        <v>1432</v>
      </c>
      <c r="O216" s="302">
        <v>1330</v>
      </c>
      <c r="P216" s="302">
        <v>3371</v>
      </c>
      <c r="Q216" s="302">
        <v>1696</v>
      </c>
      <c r="R216" s="302">
        <v>1675</v>
      </c>
      <c r="S216" s="312">
        <v>4125</v>
      </c>
      <c r="T216" s="312">
        <v>2144</v>
      </c>
      <c r="U216" s="312">
        <v>1981</v>
      </c>
      <c r="V216" s="302">
        <v>4625</v>
      </c>
      <c r="W216" s="302">
        <v>2401</v>
      </c>
      <c r="X216" s="302">
        <v>2224</v>
      </c>
    </row>
    <row r="217" spans="1:24" x14ac:dyDescent="0.25">
      <c r="A217" s="302" t="s">
        <v>1873</v>
      </c>
      <c r="B217" s="302" t="s">
        <v>40</v>
      </c>
      <c r="C217" s="302">
        <v>15</v>
      </c>
      <c r="D217" s="302">
        <v>3868</v>
      </c>
      <c r="E217" s="302">
        <v>1968</v>
      </c>
      <c r="F217" s="302">
        <v>1900</v>
      </c>
      <c r="G217" s="302">
        <v>3275</v>
      </c>
      <c r="H217" s="302">
        <v>1680</v>
      </c>
      <c r="I217" s="302">
        <v>1595</v>
      </c>
      <c r="J217" s="302">
        <v>4095</v>
      </c>
      <c r="K217" s="302">
        <v>2120</v>
      </c>
      <c r="L217" s="302">
        <v>1975</v>
      </c>
      <c r="M217" s="302">
        <v>2918</v>
      </c>
      <c r="N217" s="302">
        <v>1487</v>
      </c>
      <c r="O217" s="302">
        <v>1431</v>
      </c>
      <c r="P217" s="302">
        <v>3392</v>
      </c>
      <c r="Q217" s="302">
        <v>1715</v>
      </c>
      <c r="R217" s="302">
        <v>1677</v>
      </c>
      <c r="S217" s="312">
        <v>4253</v>
      </c>
      <c r="T217" s="312">
        <v>2311</v>
      </c>
      <c r="U217" s="312">
        <v>1942</v>
      </c>
      <c r="V217" s="302">
        <v>4686</v>
      </c>
      <c r="W217" s="302">
        <v>2374</v>
      </c>
      <c r="X217" s="302">
        <v>2312</v>
      </c>
    </row>
    <row r="218" spans="1:24" x14ac:dyDescent="0.25">
      <c r="A218" s="302" t="s">
        <v>1874</v>
      </c>
      <c r="B218" s="302" t="s">
        <v>40</v>
      </c>
      <c r="C218" s="302">
        <v>16</v>
      </c>
      <c r="D218" s="302">
        <v>4172</v>
      </c>
      <c r="E218" s="302">
        <v>2107</v>
      </c>
      <c r="F218" s="302">
        <v>2065</v>
      </c>
      <c r="G218" s="302">
        <v>3125</v>
      </c>
      <c r="H218" s="302">
        <v>1580</v>
      </c>
      <c r="I218" s="302">
        <v>1545</v>
      </c>
      <c r="J218" s="302">
        <v>4097</v>
      </c>
      <c r="K218" s="302">
        <v>2069</v>
      </c>
      <c r="L218" s="302">
        <v>2028</v>
      </c>
      <c r="M218" s="302">
        <v>3031</v>
      </c>
      <c r="N218" s="302">
        <v>1601</v>
      </c>
      <c r="O218" s="302">
        <v>1430</v>
      </c>
      <c r="P218" s="302">
        <v>3809</v>
      </c>
      <c r="Q218" s="302">
        <v>1961</v>
      </c>
      <c r="R218" s="302">
        <v>1848</v>
      </c>
      <c r="S218" s="312">
        <v>4253</v>
      </c>
      <c r="T218" s="312">
        <v>2172</v>
      </c>
      <c r="U218" s="312">
        <v>2081</v>
      </c>
      <c r="V218" s="302">
        <v>4694</v>
      </c>
      <c r="W218" s="302">
        <v>2449</v>
      </c>
      <c r="X218" s="302">
        <v>2245</v>
      </c>
    </row>
    <row r="219" spans="1:24" x14ac:dyDescent="0.25">
      <c r="A219" s="302" t="s">
        <v>1875</v>
      </c>
      <c r="B219" s="302" t="s">
        <v>40</v>
      </c>
      <c r="C219" s="302">
        <v>17</v>
      </c>
      <c r="D219" s="302">
        <v>4185</v>
      </c>
      <c r="E219" s="302">
        <v>2084</v>
      </c>
      <c r="F219" s="302">
        <v>2101</v>
      </c>
      <c r="G219" s="302">
        <v>3275</v>
      </c>
      <c r="H219" s="302">
        <v>1600</v>
      </c>
      <c r="I219" s="302">
        <v>1675</v>
      </c>
      <c r="J219" s="302">
        <v>4138</v>
      </c>
      <c r="K219" s="302">
        <v>2058</v>
      </c>
      <c r="L219" s="302">
        <v>2080</v>
      </c>
      <c r="M219" s="302">
        <v>3002</v>
      </c>
      <c r="N219" s="302">
        <v>1586</v>
      </c>
      <c r="O219" s="302">
        <v>1416</v>
      </c>
      <c r="P219" s="302">
        <v>3337</v>
      </c>
      <c r="Q219" s="302">
        <v>1650</v>
      </c>
      <c r="R219" s="302">
        <v>1687</v>
      </c>
      <c r="S219" s="312">
        <v>4294</v>
      </c>
      <c r="T219" s="312">
        <v>2255</v>
      </c>
      <c r="U219" s="312">
        <v>2039</v>
      </c>
      <c r="V219" s="302">
        <v>4664</v>
      </c>
      <c r="W219" s="302">
        <v>2338</v>
      </c>
      <c r="X219" s="302">
        <v>2326</v>
      </c>
    </row>
    <row r="220" spans="1:24" x14ac:dyDescent="0.25">
      <c r="A220" s="302" t="s">
        <v>1876</v>
      </c>
      <c r="B220" s="302" t="s">
        <v>40</v>
      </c>
      <c r="C220" s="302">
        <v>18</v>
      </c>
      <c r="D220" s="302">
        <v>3818</v>
      </c>
      <c r="E220" s="302">
        <v>1863</v>
      </c>
      <c r="F220" s="302">
        <v>1955</v>
      </c>
      <c r="G220" s="302">
        <v>3280</v>
      </c>
      <c r="H220" s="302">
        <v>1610</v>
      </c>
      <c r="I220" s="302">
        <v>1665</v>
      </c>
      <c r="J220" s="302">
        <v>3922</v>
      </c>
      <c r="K220" s="302">
        <v>1993</v>
      </c>
      <c r="L220" s="302">
        <v>1929</v>
      </c>
      <c r="M220" s="302">
        <v>3334</v>
      </c>
      <c r="N220" s="302">
        <v>1709</v>
      </c>
      <c r="O220" s="302">
        <v>1625</v>
      </c>
      <c r="P220" s="302">
        <v>3171</v>
      </c>
      <c r="Q220" s="302">
        <v>1635</v>
      </c>
      <c r="R220" s="302">
        <v>1536</v>
      </c>
      <c r="S220" s="312">
        <v>3980</v>
      </c>
      <c r="T220" s="312">
        <v>2027</v>
      </c>
      <c r="U220" s="312">
        <v>1953</v>
      </c>
      <c r="V220" s="302">
        <v>4019</v>
      </c>
      <c r="W220" s="302">
        <v>2066</v>
      </c>
      <c r="X220" s="302">
        <v>1953</v>
      </c>
    </row>
    <row r="221" spans="1:24" x14ac:dyDescent="0.25">
      <c r="A221" s="302" t="s">
        <v>1877</v>
      </c>
      <c r="B221" s="302" t="s">
        <v>40</v>
      </c>
      <c r="C221" s="302">
        <v>19</v>
      </c>
      <c r="D221" s="302">
        <v>3116</v>
      </c>
      <c r="E221" s="302">
        <v>1535</v>
      </c>
      <c r="F221" s="302">
        <v>1581</v>
      </c>
      <c r="G221" s="302">
        <v>3315</v>
      </c>
      <c r="H221" s="302">
        <v>1615</v>
      </c>
      <c r="I221" s="302">
        <v>1705</v>
      </c>
      <c r="J221" s="302">
        <v>3886</v>
      </c>
      <c r="K221" s="302">
        <v>2012</v>
      </c>
      <c r="L221" s="302">
        <v>1874</v>
      </c>
      <c r="M221" s="302">
        <v>3447</v>
      </c>
      <c r="N221" s="302">
        <v>1773</v>
      </c>
      <c r="O221" s="302">
        <v>1674</v>
      </c>
      <c r="P221" s="302">
        <v>2889</v>
      </c>
      <c r="Q221" s="302">
        <v>1445</v>
      </c>
      <c r="R221" s="302">
        <v>1444</v>
      </c>
      <c r="S221" s="312">
        <v>3731</v>
      </c>
      <c r="T221" s="312">
        <v>1826</v>
      </c>
      <c r="U221" s="312">
        <v>1905</v>
      </c>
      <c r="V221" s="302">
        <v>3278</v>
      </c>
      <c r="W221" s="302">
        <v>1799</v>
      </c>
      <c r="X221" s="302">
        <v>1479</v>
      </c>
    </row>
    <row r="222" spans="1:24" x14ac:dyDescent="0.25">
      <c r="A222" s="302" t="s">
        <v>1878</v>
      </c>
      <c r="B222" s="302" t="s">
        <v>40</v>
      </c>
      <c r="C222" s="302">
        <v>20</v>
      </c>
      <c r="D222" s="302">
        <v>3027</v>
      </c>
      <c r="E222" s="302">
        <v>1475</v>
      </c>
      <c r="F222" s="302">
        <v>1552</v>
      </c>
      <c r="G222" s="302">
        <v>3400</v>
      </c>
      <c r="H222" s="302">
        <v>1670</v>
      </c>
      <c r="I222" s="302">
        <v>1730</v>
      </c>
      <c r="J222" s="302">
        <v>3830</v>
      </c>
      <c r="K222" s="302">
        <v>1952</v>
      </c>
      <c r="L222" s="302">
        <v>1878</v>
      </c>
      <c r="M222" s="302">
        <v>3790</v>
      </c>
      <c r="N222" s="302">
        <v>1833</v>
      </c>
      <c r="O222" s="302">
        <v>1957</v>
      </c>
      <c r="P222" s="302">
        <v>3324</v>
      </c>
      <c r="Q222" s="302">
        <v>1573</v>
      </c>
      <c r="R222" s="302">
        <v>1751</v>
      </c>
      <c r="S222" s="312">
        <v>3924</v>
      </c>
      <c r="T222" s="312">
        <v>1878</v>
      </c>
      <c r="U222" s="312">
        <v>2046</v>
      </c>
      <c r="V222" s="302">
        <v>3222</v>
      </c>
      <c r="W222" s="302">
        <v>1686</v>
      </c>
      <c r="X222" s="302">
        <v>1536</v>
      </c>
    </row>
    <row r="223" spans="1:24" x14ac:dyDescent="0.25">
      <c r="A223" s="302" t="s">
        <v>1879</v>
      </c>
      <c r="B223" s="302" t="s">
        <v>41</v>
      </c>
      <c r="C223" s="302" t="s">
        <v>95</v>
      </c>
      <c r="D223" s="302">
        <v>71107</v>
      </c>
      <c r="E223" s="302">
        <v>36508</v>
      </c>
      <c r="F223" s="302">
        <v>34599</v>
      </c>
      <c r="G223" s="302">
        <v>68275</v>
      </c>
      <c r="H223" s="302">
        <v>34960</v>
      </c>
      <c r="I223" s="302">
        <v>33315</v>
      </c>
      <c r="J223" s="302">
        <v>63173</v>
      </c>
      <c r="K223" s="302">
        <v>31998</v>
      </c>
      <c r="L223" s="302">
        <v>31175</v>
      </c>
      <c r="M223" s="302">
        <v>58995</v>
      </c>
      <c r="N223" s="302">
        <v>29959</v>
      </c>
      <c r="O223" s="302">
        <v>29036</v>
      </c>
      <c r="P223" s="302">
        <v>60142</v>
      </c>
      <c r="Q223" s="302">
        <v>30755</v>
      </c>
      <c r="R223" s="302">
        <v>29387</v>
      </c>
      <c r="S223" s="312">
        <v>71923</v>
      </c>
      <c r="T223" s="312">
        <v>36666</v>
      </c>
      <c r="U223" s="312">
        <v>35257</v>
      </c>
      <c r="V223" s="302">
        <v>75043</v>
      </c>
      <c r="W223" s="302">
        <v>38023</v>
      </c>
      <c r="X223" s="302">
        <v>37020</v>
      </c>
    </row>
    <row r="224" spans="1:24" x14ac:dyDescent="0.25">
      <c r="A224" s="302" t="s">
        <v>1880</v>
      </c>
      <c r="B224" s="302" t="s">
        <v>41</v>
      </c>
      <c r="C224" s="302">
        <v>0</v>
      </c>
      <c r="D224" s="302">
        <v>3318</v>
      </c>
      <c r="E224" s="302">
        <v>1677</v>
      </c>
      <c r="F224" s="302">
        <v>1641</v>
      </c>
      <c r="G224" s="302">
        <v>3070</v>
      </c>
      <c r="H224" s="302">
        <v>1550</v>
      </c>
      <c r="I224" s="302">
        <v>1520</v>
      </c>
      <c r="J224" s="302">
        <v>2915</v>
      </c>
      <c r="K224" s="302">
        <v>1467</v>
      </c>
      <c r="L224" s="302">
        <v>1448</v>
      </c>
      <c r="M224" s="302">
        <v>3378</v>
      </c>
      <c r="N224" s="302">
        <v>1742</v>
      </c>
      <c r="O224" s="302">
        <v>1636</v>
      </c>
      <c r="P224" s="302">
        <v>3161</v>
      </c>
      <c r="Q224" s="302">
        <v>1670</v>
      </c>
      <c r="R224" s="302">
        <v>1491</v>
      </c>
      <c r="S224" s="312">
        <v>4307</v>
      </c>
      <c r="T224" s="312">
        <v>2179</v>
      </c>
      <c r="U224" s="312">
        <v>2128</v>
      </c>
      <c r="V224" s="302">
        <v>3771</v>
      </c>
      <c r="W224" s="302">
        <v>1868</v>
      </c>
      <c r="X224" s="302">
        <v>1903</v>
      </c>
    </row>
    <row r="225" spans="1:24" x14ac:dyDescent="0.25">
      <c r="A225" s="302" t="s">
        <v>1881</v>
      </c>
      <c r="B225" s="302" t="s">
        <v>41</v>
      </c>
      <c r="C225" s="302">
        <v>1</v>
      </c>
      <c r="D225" s="302">
        <v>3079</v>
      </c>
      <c r="E225" s="302">
        <v>1620</v>
      </c>
      <c r="F225" s="302">
        <v>1459</v>
      </c>
      <c r="G225" s="302">
        <v>3080</v>
      </c>
      <c r="H225" s="302">
        <v>1550</v>
      </c>
      <c r="I225" s="302">
        <v>1530</v>
      </c>
      <c r="J225" s="302">
        <v>2983</v>
      </c>
      <c r="K225" s="302">
        <v>1534</v>
      </c>
      <c r="L225" s="302">
        <v>1449</v>
      </c>
      <c r="M225" s="302">
        <v>3356</v>
      </c>
      <c r="N225" s="302">
        <v>1723</v>
      </c>
      <c r="O225" s="302">
        <v>1633</v>
      </c>
      <c r="P225" s="302">
        <v>3152</v>
      </c>
      <c r="Q225" s="302">
        <v>1659</v>
      </c>
      <c r="R225" s="302">
        <v>1493</v>
      </c>
      <c r="S225" s="312">
        <v>4293</v>
      </c>
      <c r="T225" s="312">
        <v>2195</v>
      </c>
      <c r="U225" s="312">
        <v>2098</v>
      </c>
      <c r="V225" s="302">
        <v>3869</v>
      </c>
      <c r="W225" s="302">
        <v>1990</v>
      </c>
      <c r="X225" s="302">
        <v>1879</v>
      </c>
    </row>
    <row r="226" spans="1:24" x14ac:dyDescent="0.25">
      <c r="A226" s="302" t="s">
        <v>1882</v>
      </c>
      <c r="B226" s="302" t="s">
        <v>41</v>
      </c>
      <c r="C226" s="302">
        <v>2</v>
      </c>
      <c r="D226" s="302">
        <v>3198</v>
      </c>
      <c r="E226" s="302">
        <v>1669</v>
      </c>
      <c r="F226" s="302">
        <v>1529</v>
      </c>
      <c r="G226" s="302">
        <v>3180</v>
      </c>
      <c r="H226" s="302">
        <v>1620</v>
      </c>
      <c r="I226" s="302">
        <v>1560</v>
      </c>
      <c r="J226" s="302">
        <v>2656</v>
      </c>
      <c r="K226" s="302">
        <v>1315</v>
      </c>
      <c r="L226" s="302">
        <v>1341</v>
      </c>
      <c r="M226" s="302">
        <v>3274</v>
      </c>
      <c r="N226" s="302">
        <v>1692</v>
      </c>
      <c r="O226" s="302">
        <v>1582</v>
      </c>
      <c r="P226" s="302">
        <v>3113</v>
      </c>
      <c r="Q226" s="302">
        <v>1565</v>
      </c>
      <c r="R226" s="302">
        <v>1548</v>
      </c>
      <c r="S226" s="312">
        <v>4282</v>
      </c>
      <c r="T226" s="312">
        <v>2202</v>
      </c>
      <c r="U226" s="312">
        <v>2080</v>
      </c>
      <c r="V226" s="302">
        <v>3835</v>
      </c>
      <c r="W226" s="302">
        <v>1896</v>
      </c>
      <c r="X226" s="302">
        <v>1939</v>
      </c>
    </row>
    <row r="227" spans="1:24" x14ac:dyDescent="0.25">
      <c r="A227" s="302" t="s">
        <v>1883</v>
      </c>
      <c r="B227" s="302" t="s">
        <v>41</v>
      </c>
      <c r="C227" s="302">
        <v>3</v>
      </c>
      <c r="D227" s="302">
        <v>3000</v>
      </c>
      <c r="E227" s="302">
        <v>1564</v>
      </c>
      <c r="F227" s="302">
        <v>1436</v>
      </c>
      <c r="G227" s="302">
        <v>3290</v>
      </c>
      <c r="H227" s="302">
        <v>1680</v>
      </c>
      <c r="I227" s="302">
        <v>1610</v>
      </c>
      <c r="J227" s="302">
        <v>2470</v>
      </c>
      <c r="K227" s="302">
        <v>1309</v>
      </c>
      <c r="L227" s="302">
        <v>1161</v>
      </c>
      <c r="M227" s="302">
        <v>3200</v>
      </c>
      <c r="N227" s="302">
        <v>1699</v>
      </c>
      <c r="O227" s="302">
        <v>1501</v>
      </c>
      <c r="P227" s="302">
        <v>3046</v>
      </c>
      <c r="Q227" s="302">
        <v>1511</v>
      </c>
      <c r="R227" s="302">
        <v>1535</v>
      </c>
      <c r="S227" s="312">
        <v>4173</v>
      </c>
      <c r="T227" s="312">
        <v>2184</v>
      </c>
      <c r="U227" s="312">
        <v>1989</v>
      </c>
      <c r="V227" s="302">
        <v>3736</v>
      </c>
      <c r="W227" s="302">
        <v>1874</v>
      </c>
      <c r="X227" s="302">
        <v>1862</v>
      </c>
    </row>
    <row r="228" spans="1:24" x14ac:dyDescent="0.25">
      <c r="A228" s="302" t="s">
        <v>1884</v>
      </c>
      <c r="B228" s="302" t="s">
        <v>41</v>
      </c>
      <c r="C228" s="302">
        <v>4</v>
      </c>
      <c r="D228" s="302">
        <v>3073</v>
      </c>
      <c r="E228" s="302">
        <v>1529</v>
      </c>
      <c r="F228" s="302">
        <v>1544</v>
      </c>
      <c r="G228" s="302">
        <v>3470</v>
      </c>
      <c r="H228" s="302">
        <v>1790</v>
      </c>
      <c r="I228" s="302">
        <v>1680</v>
      </c>
      <c r="J228" s="302">
        <v>2436</v>
      </c>
      <c r="K228" s="302">
        <v>1249</v>
      </c>
      <c r="L228" s="302">
        <v>1187</v>
      </c>
      <c r="M228" s="302">
        <v>3085</v>
      </c>
      <c r="N228" s="302">
        <v>1544</v>
      </c>
      <c r="O228" s="302">
        <v>1541</v>
      </c>
      <c r="P228" s="302">
        <v>3051</v>
      </c>
      <c r="Q228" s="302">
        <v>1541</v>
      </c>
      <c r="R228" s="302">
        <v>1510</v>
      </c>
      <c r="S228" s="312">
        <v>3890</v>
      </c>
      <c r="T228" s="312">
        <v>1954</v>
      </c>
      <c r="U228" s="312">
        <v>1936</v>
      </c>
      <c r="V228" s="302">
        <v>3816</v>
      </c>
      <c r="W228" s="302">
        <v>1920</v>
      </c>
      <c r="X228" s="302">
        <v>1896</v>
      </c>
    </row>
    <row r="229" spans="1:24" x14ac:dyDescent="0.25">
      <c r="A229" s="302" t="s">
        <v>1885</v>
      </c>
      <c r="B229" s="302" t="s">
        <v>41</v>
      </c>
      <c r="C229" s="302">
        <v>5</v>
      </c>
      <c r="D229" s="302">
        <v>3103</v>
      </c>
      <c r="E229" s="302">
        <v>1623</v>
      </c>
      <c r="F229" s="302">
        <v>1480</v>
      </c>
      <c r="G229" s="302">
        <v>3435</v>
      </c>
      <c r="H229" s="302">
        <v>1805</v>
      </c>
      <c r="I229" s="302">
        <v>1630</v>
      </c>
      <c r="J229" s="302">
        <v>2528</v>
      </c>
      <c r="K229" s="302">
        <v>1311</v>
      </c>
      <c r="L229" s="302">
        <v>1217</v>
      </c>
      <c r="M229" s="302">
        <v>3009</v>
      </c>
      <c r="N229" s="302">
        <v>1522</v>
      </c>
      <c r="O229" s="302">
        <v>1487</v>
      </c>
      <c r="P229" s="302">
        <v>2850</v>
      </c>
      <c r="Q229" s="302">
        <v>1501</v>
      </c>
      <c r="R229" s="302">
        <v>1349</v>
      </c>
      <c r="S229" s="312">
        <v>3886</v>
      </c>
      <c r="T229" s="312">
        <v>1949</v>
      </c>
      <c r="U229" s="312">
        <v>1937</v>
      </c>
      <c r="V229" s="302">
        <v>3775</v>
      </c>
      <c r="W229" s="302">
        <v>1902</v>
      </c>
      <c r="X229" s="302">
        <v>1873</v>
      </c>
    </row>
    <row r="230" spans="1:24" x14ac:dyDescent="0.25">
      <c r="A230" s="302" t="s">
        <v>1886</v>
      </c>
      <c r="B230" s="302" t="s">
        <v>41</v>
      </c>
      <c r="C230" s="302">
        <v>6</v>
      </c>
      <c r="D230" s="302">
        <v>3092</v>
      </c>
      <c r="E230" s="302">
        <v>1586</v>
      </c>
      <c r="F230" s="302">
        <v>1506</v>
      </c>
      <c r="G230" s="302">
        <v>3545</v>
      </c>
      <c r="H230" s="302">
        <v>1855</v>
      </c>
      <c r="I230" s="302">
        <v>1690</v>
      </c>
      <c r="J230" s="302">
        <v>2539</v>
      </c>
      <c r="K230" s="302">
        <v>1287</v>
      </c>
      <c r="L230" s="302">
        <v>1252</v>
      </c>
      <c r="M230" s="302">
        <v>2878</v>
      </c>
      <c r="N230" s="302">
        <v>1475</v>
      </c>
      <c r="O230" s="302">
        <v>1403</v>
      </c>
      <c r="P230" s="302">
        <v>2754</v>
      </c>
      <c r="Q230" s="302">
        <v>1473</v>
      </c>
      <c r="R230" s="302">
        <v>1281</v>
      </c>
      <c r="S230" s="312">
        <v>3422</v>
      </c>
      <c r="T230" s="312">
        <v>1754</v>
      </c>
      <c r="U230" s="312">
        <v>1668</v>
      </c>
      <c r="V230" s="302">
        <v>3715</v>
      </c>
      <c r="W230" s="302">
        <v>1953</v>
      </c>
      <c r="X230" s="302">
        <v>1762</v>
      </c>
    </row>
    <row r="231" spans="1:24" x14ac:dyDescent="0.25">
      <c r="A231" s="302" t="s">
        <v>1887</v>
      </c>
      <c r="B231" s="302" t="s">
        <v>41</v>
      </c>
      <c r="C231" s="302">
        <v>7</v>
      </c>
      <c r="D231" s="302">
        <v>3028</v>
      </c>
      <c r="E231" s="302">
        <v>1572</v>
      </c>
      <c r="F231" s="302">
        <v>1456</v>
      </c>
      <c r="G231" s="302">
        <v>3560</v>
      </c>
      <c r="H231" s="302">
        <v>1780</v>
      </c>
      <c r="I231" s="302">
        <v>1780</v>
      </c>
      <c r="J231" s="302">
        <v>2597</v>
      </c>
      <c r="K231" s="302">
        <v>1296</v>
      </c>
      <c r="L231" s="302">
        <v>1301</v>
      </c>
      <c r="M231" s="302">
        <v>2840</v>
      </c>
      <c r="N231" s="302">
        <v>1444</v>
      </c>
      <c r="O231" s="302">
        <v>1396</v>
      </c>
      <c r="P231" s="302">
        <v>2839</v>
      </c>
      <c r="Q231" s="302">
        <v>1535</v>
      </c>
      <c r="R231" s="302">
        <v>1304</v>
      </c>
      <c r="S231" s="312">
        <v>3135</v>
      </c>
      <c r="T231" s="312">
        <v>1616</v>
      </c>
      <c r="U231" s="312">
        <v>1519</v>
      </c>
      <c r="V231" s="302">
        <v>3753</v>
      </c>
      <c r="W231" s="302">
        <v>1875</v>
      </c>
      <c r="X231" s="302">
        <v>1878</v>
      </c>
    </row>
    <row r="232" spans="1:24" x14ac:dyDescent="0.25">
      <c r="A232" s="302" t="s">
        <v>1888</v>
      </c>
      <c r="B232" s="302" t="s">
        <v>41</v>
      </c>
      <c r="C232" s="302">
        <v>8</v>
      </c>
      <c r="D232" s="302">
        <v>3103</v>
      </c>
      <c r="E232" s="302">
        <v>1541</v>
      </c>
      <c r="F232" s="302">
        <v>1562</v>
      </c>
      <c r="G232" s="302">
        <v>3375</v>
      </c>
      <c r="H232" s="302">
        <v>1725</v>
      </c>
      <c r="I232" s="302">
        <v>1650</v>
      </c>
      <c r="J232" s="302">
        <v>2747</v>
      </c>
      <c r="K232" s="302">
        <v>1372</v>
      </c>
      <c r="L232" s="302">
        <v>1375</v>
      </c>
      <c r="M232" s="302">
        <v>2712</v>
      </c>
      <c r="N232" s="302">
        <v>1377</v>
      </c>
      <c r="O232" s="302">
        <v>1335</v>
      </c>
      <c r="P232" s="302">
        <v>2853</v>
      </c>
      <c r="Q232" s="302">
        <v>1438</v>
      </c>
      <c r="R232" s="302">
        <v>1415</v>
      </c>
      <c r="S232" s="312">
        <v>2928</v>
      </c>
      <c r="T232" s="312">
        <v>1516</v>
      </c>
      <c r="U232" s="312">
        <v>1412</v>
      </c>
      <c r="V232" s="302">
        <v>3840</v>
      </c>
      <c r="W232" s="302">
        <v>1958</v>
      </c>
      <c r="X232" s="302">
        <v>1882</v>
      </c>
    </row>
    <row r="233" spans="1:24" x14ac:dyDescent="0.25">
      <c r="A233" s="302" t="s">
        <v>1889</v>
      </c>
      <c r="B233" s="302" t="s">
        <v>41</v>
      </c>
      <c r="C233" s="302">
        <v>9</v>
      </c>
      <c r="D233" s="302">
        <v>3202</v>
      </c>
      <c r="E233" s="302">
        <v>1655</v>
      </c>
      <c r="F233" s="302">
        <v>1547</v>
      </c>
      <c r="G233" s="302">
        <v>3415</v>
      </c>
      <c r="H233" s="302">
        <v>1735</v>
      </c>
      <c r="I233" s="302">
        <v>1675</v>
      </c>
      <c r="J233" s="302">
        <v>2926</v>
      </c>
      <c r="K233" s="302">
        <v>1481</v>
      </c>
      <c r="L233" s="302">
        <v>1445</v>
      </c>
      <c r="M233" s="302">
        <v>2752</v>
      </c>
      <c r="N233" s="302">
        <v>1360</v>
      </c>
      <c r="O233" s="302">
        <v>1392</v>
      </c>
      <c r="P233" s="302">
        <v>2981</v>
      </c>
      <c r="Q233" s="302">
        <v>1591</v>
      </c>
      <c r="R233" s="302">
        <v>1390</v>
      </c>
      <c r="S233" s="312">
        <v>2954</v>
      </c>
      <c r="T233" s="312">
        <v>1526</v>
      </c>
      <c r="U233" s="312">
        <v>1428</v>
      </c>
      <c r="V233" s="302">
        <v>3702</v>
      </c>
      <c r="W233" s="302">
        <v>1895</v>
      </c>
      <c r="X233" s="302">
        <v>1807</v>
      </c>
    </row>
    <row r="234" spans="1:24" x14ac:dyDescent="0.25">
      <c r="A234" s="302" t="s">
        <v>1890</v>
      </c>
      <c r="B234" s="302" t="s">
        <v>41</v>
      </c>
      <c r="C234" s="302">
        <v>10</v>
      </c>
      <c r="D234" s="302">
        <v>3208</v>
      </c>
      <c r="E234" s="302">
        <v>1661</v>
      </c>
      <c r="F234" s="302">
        <v>1547</v>
      </c>
      <c r="G234" s="302">
        <v>3325</v>
      </c>
      <c r="H234" s="302">
        <v>1695</v>
      </c>
      <c r="I234" s="302">
        <v>1630</v>
      </c>
      <c r="J234" s="302">
        <v>3000</v>
      </c>
      <c r="K234" s="302">
        <v>1534</v>
      </c>
      <c r="L234" s="302">
        <v>1466</v>
      </c>
      <c r="M234" s="302">
        <v>2749</v>
      </c>
      <c r="N234" s="302">
        <v>1397</v>
      </c>
      <c r="O234" s="302">
        <v>1352</v>
      </c>
      <c r="P234" s="302">
        <v>2856</v>
      </c>
      <c r="Q234" s="302">
        <v>1449</v>
      </c>
      <c r="R234" s="302">
        <v>1407</v>
      </c>
      <c r="S234" s="312">
        <v>2983</v>
      </c>
      <c r="T234" s="312">
        <v>1602</v>
      </c>
      <c r="U234" s="312">
        <v>1381</v>
      </c>
      <c r="V234" s="302">
        <v>3694</v>
      </c>
      <c r="W234" s="302">
        <v>1857</v>
      </c>
      <c r="X234" s="302">
        <v>1837</v>
      </c>
    </row>
    <row r="235" spans="1:24" x14ac:dyDescent="0.25">
      <c r="A235" s="302" t="s">
        <v>1891</v>
      </c>
      <c r="B235" s="302" t="s">
        <v>41</v>
      </c>
      <c r="C235" s="302">
        <v>11</v>
      </c>
      <c r="D235" s="302">
        <v>3354</v>
      </c>
      <c r="E235" s="302">
        <v>1720</v>
      </c>
      <c r="F235" s="302">
        <v>1634</v>
      </c>
      <c r="G235" s="302">
        <v>3150</v>
      </c>
      <c r="H235" s="302">
        <v>1610</v>
      </c>
      <c r="I235" s="302">
        <v>1540</v>
      </c>
      <c r="J235" s="302">
        <v>3037</v>
      </c>
      <c r="K235" s="302">
        <v>1563</v>
      </c>
      <c r="L235" s="302">
        <v>1474</v>
      </c>
      <c r="M235" s="302">
        <v>2823</v>
      </c>
      <c r="N235" s="302">
        <v>1474</v>
      </c>
      <c r="O235" s="302">
        <v>1349</v>
      </c>
      <c r="P235" s="302">
        <v>2787</v>
      </c>
      <c r="Q235" s="302">
        <v>1406</v>
      </c>
      <c r="R235" s="302">
        <v>1381</v>
      </c>
      <c r="S235" s="312">
        <v>3009</v>
      </c>
      <c r="T235" s="312">
        <v>1520</v>
      </c>
      <c r="U235" s="312">
        <v>1489</v>
      </c>
      <c r="V235" s="302">
        <v>3727</v>
      </c>
      <c r="W235" s="302">
        <v>1870</v>
      </c>
      <c r="X235" s="302">
        <v>1857</v>
      </c>
    </row>
    <row r="236" spans="1:24" x14ac:dyDescent="0.25">
      <c r="A236" s="302" t="s">
        <v>1892</v>
      </c>
      <c r="B236" s="302" t="s">
        <v>41</v>
      </c>
      <c r="C236" s="302">
        <v>12</v>
      </c>
      <c r="D236" s="302">
        <v>3809</v>
      </c>
      <c r="E236" s="302">
        <v>1930</v>
      </c>
      <c r="F236" s="302">
        <v>1879</v>
      </c>
      <c r="G236" s="302">
        <v>3140</v>
      </c>
      <c r="H236" s="302">
        <v>1640</v>
      </c>
      <c r="I236" s="302">
        <v>1500</v>
      </c>
      <c r="J236" s="302">
        <v>3172</v>
      </c>
      <c r="K236" s="302">
        <v>1594</v>
      </c>
      <c r="L236" s="302">
        <v>1578</v>
      </c>
      <c r="M236" s="302">
        <v>2555</v>
      </c>
      <c r="N236" s="302">
        <v>1289</v>
      </c>
      <c r="O236" s="302">
        <v>1266</v>
      </c>
      <c r="P236" s="302">
        <v>2852</v>
      </c>
      <c r="Q236" s="302">
        <v>1498</v>
      </c>
      <c r="R236" s="302">
        <v>1354</v>
      </c>
      <c r="S236" s="312">
        <v>2975</v>
      </c>
      <c r="T236" s="312">
        <v>1436</v>
      </c>
      <c r="U236" s="312">
        <v>1539</v>
      </c>
      <c r="V236" s="302">
        <v>3694</v>
      </c>
      <c r="W236" s="302">
        <v>1924</v>
      </c>
      <c r="X236" s="302">
        <v>1770</v>
      </c>
    </row>
    <row r="237" spans="1:24" x14ac:dyDescent="0.25">
      <c r="A237" s="302" t="s">
        <v>1893</v>
      </c>
      <c r="B237" s="302" t="s">
        <v>41</v>
      </c>
      <c r="C237" s="302">
        <v>13</v>
      </c>
      <c r="D237" s="302">
        <v>4456</v>
      </c>
      <c r="E237" s="302">
        <v>2331</v>
      </c>
      <c r="F237" s="302">
        <v>2125</v>
      </c>
      <c r="G237" s="302">
        <v>3085</v>
      </c>
      <c r="H237" s="302">
        <v>1600</v>
      </c>
      <c r="I237" s="302">
        <v>1485</v>
      </c>
      <c r="J237" s="302">
        <v>3200</v>
      </c>
      <c r="K237" s="302">
        <v>1649</v>
      </c>
      <c r="L237" s="302">
        <v>1551</v>
      </c>
      <c r="M237" s="302">
        <v>2460</v>
      </c>
      <c r="N237" s="302">
        <v>1266</v>
      </c>
      <c r="O237" s="302">
        <v>1194</v>
      </c>
      <c r="P237" s="302">
        <v>2842</v>
      </c>
      <c r="Q237" s="302">
        <v>1522</v>
      </c>
      <c r="R237" s="302">
        <v>1320</v>
      </c>
      <c r="S237" s="312">
        <v>2944</v>
      </c>
      <c r="T237" s="312">
        <v>1493</v>
      </c>
      <c r="U237" s="312">
        <v>1451</v>
      </c>
      <c r="V237" s="302">
        <v>3564</v>
      </c>
      <c r="W237" s="302">
        <v>1871</v>
      </c>
      <c r="X237" s="302">
        <v>1693</v>
      </c>
    </row>
    <row r="238" spans="1:24" x14ac:dyDescent="0.25">
      <c r="A238" s="302" t="s">
        <v>1894</v>
      </c>
      <c r="B238" s="302" t="s">
        <v>41</v>
      </c>
      <c r="C238" s="302">
        <v>14</v>
      </c>
      <c r="D238" s="302">
        <v>4898</v>
      </c>
      <c r="E238" s="302">
        <v>2591</v>
      </c>
      <c r="F238" s="302">
        <v>2307</v>
      </c>
      <c r="G238" s="302">
        <v>3080</v>
      </c>
      <c r="H238" s="302">
        <v>1475</v>
      </c>
      <c r="I238" s="302">
        <v>1605</v>
      </c>
      <c r="J238" s="302">
        <v>3400</v>
      </c>
      <c r="K238" s="302">
        <v>1744</v>
      </c>
      <c r="L238" s="302">
        <v>1656</v>
      </c>
      <c r="M238" s="302">
        <v>2353</v>
      </c>
      <c r="N238" s="302">
        <v>1169</v>
      </c>
      <c r="O238" s="302">
        <v>1184</v>
      </c>
      <c r="P238" s="302">
        <v>2736</v>
      </c>
      <c r="Q238" s="302">
        <v>1413</v>
      </c>
      <c r="R238" s="302">
        <v>1323</v>
      </c>
      <c r="S238" s="312">
        <v>3073</v>
      </c>
      <c r="T238" s="312">
        <v>1565</v>
      </c>
      <c r="U238" s="312">
        <v>1508</v>
      </c>
      <c r="V238" s="302">
        <v>3528</v>
      </c>
      <c r="W238" s="302">
        <v>1804</v>
      </c>
      <c r="X238" s="302">
        <v>1724</v>
      </c>
    </row>
    <row r="239" spans="1:24" x14ac:dyDescent="0.25">
      <c r="A239" s="302" t="s">
        <v>1895</v>
      </c>
      <c r="B239" s="302" t="s">
        <v>41</v>
      </c>
      <c r="C239" s="302">
        <v>15</v>
      </c>
      <c r="D239" s="302">
        <v>3729</v>
      </c>
      <c r="E239" s="302">
        <v>1858</v>
      </c>
      <c r="F239" s="302">
        <v>1871</v>
      </c>
      <c r="G239" s="302">
        <v>3055</v>
      </c>
      <c r="H239" s="302">
        <v>1585</v>
      </c>
      <c r="I239" s="302">
        <v>1470</v>
      </c>
      <c r="J239" s="302">
        <v>3364</v>
      </c>
      <c r="K239" s="302">
        <v>1691</v>
      </c>
      <c r="L239" s="302">
        <v>1673</v>
      </c>
      <c r="M239" s="302">
        <v>2475</v>
      </c>
      <c r="N239" s="302">
        <v>1262</v>
      </c>
      <c r="O239" s="302">
        <v>1213</v>
      </c>
      <c r="P239" s="302">
        <v>2740</v>
      </c>
      <c r="Q239" s="302">
        <v>1424</v>
      </c>
      <c r="R239" s="302">
        <v>1316</v>
      </c>
      <c r="S239" s="312">
        <v>3140</v>
      </c>
      <c r="T239" s="312">
        <v>1708</v>
      </c>
      <c r="U239" s="312">
        <v>1432</v>
      </c>
      <c r="V239" s="302">
        <v>3306</v>
      </c>
      <c r="W239" s="302">
        <v>1659</v>
      </c>
      <c r="X239" s="302">
        <v>1647</v>
      </c>
    </row>
    <row r="240" spans="1:24" x14ac:dyDescent="0.25">
      <c r="A240" s="302" t="s">
        <v>1896</v>
      </c>
      <c r="B240" s="302" t="s">
        <v>41</v>
      </c>
      <c r="C240" s="302">
        <v>16</v>
      </c>
      <c r="D240" s="302">
        <v>3699</v>
      </c>
      <c r="E240" s="302">
        <v>1872</v>
      </c>
      <c r="F240" s="302">
        <v>1827</v>
      </c>
      <c r="G240" s="302">
        <v>3045</v>
      </c>
      <c r="H240" s="302">
        <v>1545</v>
      </c>
      <c r="I240" s="302">
        <v>1495</v>
      </c>
      <c r="J240" s="302">
        <v>3440</v>
      </c>
      <c r="K240" s="302">
        <v>1756</v>
      </c>
      <c r="L240" s="302">
        <v>1684</v>
      </c>
      <c r="M240" s="302">
        <v>2433</v>
      </c>
      <c r="N240" s="302">
        <v>1250</v>
      </c>
      <c r="O240" s="302">
        <v>1183</v>
      </c>
      <c r="P240" s="302">
        <v>2740</v>
      </c>
      <c r="Q240" s="302">
        <v>1400</v>
      </c>
      <c r="R240" s="302">
        <v>1340</v>
      </c>
      <c r="S240" s="312">
        <v>2879</v>
      </c>
      <c r="T240" s="312">
        <v>1458</v>
      </c>
      <c r="U240" s="312">
        <v>1421</v>
      </c>
      <c r="V240" s="302">
        <v>3279</v>
      </c>
      <c r="W240" s="302">
        <v>1667</v>
      </c>
      <c r="X240" s="302">
        <v>1612</v>
      </c>
    </row>
    <row r="241" spans="1:24" x14ac:dyDescent="0.25">
      <c r="A241" s="302" t="s">
        <v>1897</v>
      </c>
      <c r="B241" s="302" t="s">
        <v>41</v>
      </c>
      <c r="C241" s="302">
        <v>17</v>
      </c>
      <c r="D241" s="302">
        <v>3353</v>
      </c>
      <c r="E241" s="302">
        <v>1728</v>
      </c>
      <c r="F241" s="302">
        <v>1625</v>
      </c>
      <c r="G241" s="302">
        <v>3155</v>
      </c>
      <c r="H241" s="302">
        <v>1675</v>
      </c>
      <c r="I241" s="302">
        <v>1475</v>
      </c>
      <c r="J241" s="302">
        <v>3516</v>
      </c>
      <c r="K241" s="302">
        <v>1768</v>
      </c>
      <c r="L241" s="302">
        <v>1748</v>
      </c>
      <c r="M241" s="302">
        <v>2499</v>
      </c>
      <c r="N241" s="302">
        <v>1238</v>
      </c>
      <c r="O241" s="302">
        <v>1261</v>
      </c>
      <c r="P241" s="302">
        <v>2737</v>
      </c>
      <c r="Q241" s="302">
        <v>1391</v>
      </c>
      <c r="R241" s="302">
        <v>1346</v>
      </c>
      <c r="S241" s="312">
        <v>3099</v>
      </c>
      <c r="T241" s="312">
        <v>1635</v>
      </c>
      <c r="U241" s="312">
        <v>1464</v>
      </c>
      <c r="V241" s="302">
        <v>3239</v>
      </c>
      <c r="W241" s="302">
        <v>1628</v>
      </c>
      <c r="X241" s="302">
        <v>1611</v>
      </c>
    </row>
    <row r="242" spans="1:24" x14ac:dyDescent="0.25">
      <c r="A242" s="302" t="s">
        <v>1898</v>
      </c>
      <c r="B242" s="302" t="s">
        <v>41</v>
      </c>
      <c r="C242" s="302">
        <v>18</v>
      </c>
      <c r="D242" s="302">
        <v>3618</v>
      </c>
      <c r="E242" s="302">
        <v>1909</v>
      </c>
      <c r="F242" s="302">
        <v>1709</v>
      </c>
      <c r="G242" s="302">
        <v>3225</v>
      </c>
      <c r="H242" s="302">
        <v>1685</v>
      </c>
      <c r="I242" s="302">
        <v>1540</v>
      </c>
      <c r="J242" s="302">
        <v>3325</v>
      </c>
      <c r="K242" s="302">
        <v>1670</v>
      </c>
      <c r="L242" s="302">
        <v>1655</v>
      </c>
      <c r="M242" s="302">
        <v>2603</v>
      </c>
      <c r="N242" s="302">
        <v>1311</v>
      </c>
      <c r="O242" s="302">
        <v>1292</v>
      </c>
      <c r="P242" s="302">
        <v>2537</v>
      </c>
      <c r="Q242" s="302">
        <v>1217</v>
      </c>
      <c r="R242" s="302">
        <v>1320</v>
      </c>
      <c r="S242" s="312">
        <v>3442</v>
      </c>
      <c r="T242" s="312">
        <v>1684</v>
      </c>
      <c r="U242" s="312">
        <v>1758</v>
      </c>
      <c r="V242" s="302">
        <v>3067</v>
      </c>
      <c r="W242" s="302">
        <v>1607</v>
      </c>
      <c r="X242" s="302">
        <v>1460</v>
      </c>
    </row>
    <row r="243" spans="1:24" x14ac:dyDescent="0.25">
      <c r="A243" s="302" t="s">
        <v>1899</v>
      </c>
      <c r="B243" s="302" t="s">
        <v>41</v>
      </c>
      <c r="C243" s="302">
        <v>19</v>
      </c>
      <c r="D243" s="302">
        <v>2990</v>
      </c>
      <c r="E243" s="302">
        <v>1503</v>
      </c>
      <c r="F243" s="302">
        <v>1487</v>
      </c>
      <c r="G243" s="302">
        <v>3370</v>
      </c>
      <c r="H243" s="302">
        <v>1720</v>
      </c>
      <c r="I243" s="302">
        <v>1650</v>
      </c>
      <c r="J243" s="302">
        <v>3447</v>
      </c>
      <c r="K243" s="302">
        <v>1701</v>
      </c>
      <c r="L243" s="302">
        <v>1746</v>
      </c>
      <c r="M243" s="302">
        <v>2729</v>
      </c>
      <c r="N243" s="302">
        <v>1358</v>
      </c>
      <c r="O243" s="302">
        <v>1371</v>
      </c>
      <c r="P243" s="302">
        <v>2561</v>
      </c>
      <c r="Q243" s="302">
        <v>1233</v>
      </c>
      <c r="R243" s="302">
        <v>1328</v>
      </c>
      <c r="S243" s="312">
        <v>3501</v>
      </c>
      <c r="T243" s="312">
        <v>1695</v>
      </c>
      <c r="U243" s="312">
        <v>1806</v>
      </c>
      <c r="V243" s="302">
        <v>3004</v>
      </c>
      <c r="W243" s="302">
        <v>1479</v>
      </c>
      <c r="X243" s="302">
        <v>1525</v>
      </c>
    </row>
    <row r="244" spans="1:24" x14ac:dyDescent="0.25">
      <c r="A244" s="302" t="s">
        <v>1900</v>
      </c>
      <c r="B244" s="302" t="s">
        <v>41</v>
      </c>
      <c r="C244" s="302">
        <v>20</v>
      </c>
      <c r="D244" s="302">
        <v>2797</v>
      </c>
      <c r="E244" s="302">
        <v>1369</v>
      </c>
      <c r="F244" s="302">
        <v>1428</v>
      </c>
      <c r="G244" s="302">
        <v>3245</v>
      </c>
      <c r="H244" s="302">
        <v>1640</v>
      </c>
      <c r="I244" s="302">
        <v>1600</v>
      </c>
      <c r="J244" s="302">
        <v>3475</v>
      </c>
      <c r="K244" s="302">
        <v>1707</v>
      </c>
      <c r="L244" s="302">
        <v>1768</v>
      </c>
      <c r="M244" s="302">
        <v>2832</v>
      </c>
      <c r="N244" s="302">
        <v>1367</v>
      </c>
      <c r="O244" s="302">
        <v>1465</v>
      </c>
      <c r="P244" s="302">
        <v>2954</v>
      </c>
      <c r="Q244" s="302">
        <v>1318</v>
      </c>
      <c r="R244" s="302">
        <v>1636</v>
      </c>
      <c r="S244" s="312">
        <v>3608</v>
      </c>
      <c r="T244" s="312">
        <v>1795</v>
      </c>
      <c r="U244" s="312">
        <v>1813</v>
      </c>
      <c r="V244" s="302">
        <v>3129</v>
      </c>
      <c r="W244" s="302">
        <v>1526</v>
      </c>
      <c r="X244" s="302">
        <v>1603</v>
      </c>
    </row>
    <row r="245" spans="1:24" x14ac:dyDescent="0.25">
      <c r="A245" s="302" t="s">
        <v>1901</v>
      </c>
      <c r="B245" s="302" t="s">
        <v>42</v>
      </c>
      <c r="C245" s="302" t="s">
        <v>95</v>
      </c>
      <c r="D245" s="302">
        <v>75524</v>
      </c>
      <c r="E245" s="302">
        <v>38336</v>
      </c>
      <c r="F245" s="302">
        <v>37188</v>
      </c>
      <c r="G245" s="302">
        <v>69910</v>
      </c>
      <c r="H245" s="302">
        <v>35260</v>
      </c>
      <c r="I245" s="302">
        <v>34650</v>
      </c>
      <c r="J245" s="302">
        <v>55602</v>
      </c>
      <c r="K245" s="302">
        <v>28191</v>
      </c>
      <c r="L245" s="302">
        <v>27411</v>
      </c>
      <c r="M245" s="302">
        <v>52622</v>
      </c>
      <c r="N245" s="302">
        <v>26890</v>
      </c>
      <c r="O245" s="302">
        <v>25732</v>
      </c>
      <c r="P245" s="302">
        <v>60261</v>
      </c>
      <c r="Q245" s="302">
        <v>30087</v>
      </c>
      <c r="R245" s="302">
        <v>30174</v>
      </c>
      <c r="S245" s="312">
        <v>64994</v>
      </c>
      <c r="T245" s="312">
        <v>32510</v>
      </c>
      <c r="U245" s="312">
        <v>32484</v>
      </c>
      <c r="V245" s="302">
        <v>63704</v>
      </c>
      <c r="W245" s="302">
        <v>32143</v>
      </c>
      <c r="X245" s="302">
        <v>31561</v>
      </c>
    </row>
    <row r="246" spans="1:24" x14ac:dyDescent="0.25">
      <c r="A246" s="302" t="s">
        <v>1902</v>
      </c>
      <c r="B246" s="302" t="s">
        <v>42</v>
      </c>
      <c r="C246" s="302">
        <v>0</v>
      </c>
      <c r="D246" s="302">
        <v>4635</v>
      </c>
      <c r="E246" s="302">
        <v>2405</v>
      </c>
      <c r="F246" s="302">
        <v>2230</v>
      </c>
      <c r="G246" s="302">
        <v>3640</v>
      </c>
      <c r="H246" s="302">
        <v>1835</v>
      </c>
      <c r="I246" s="302">
        <v>1800</v>
      </c>
      <c r="J246" s="302">
        <v>2814</v>
      </c>
      <c r="K246" s="302">
        <v>1470</v>
      </c>
      <c r="L246" s="302">
        <v>1344</v>
      </c>
      <c r="M246" s="302">
        <v>3101</v>
      </c>
      <c r="N246" s="302">
        <v>1551</v>
      </c>
      <c r="O246" s="302">
        <v>1550</v>
      </c>
      <c r="P246" s="302">
        <v>3396</v>
      </c>
      <c r="Q246" s="302">
        <v>1752</v>
      </c>
      <c r="R246" s="302">
        <v>1644</v>
      </c>
      <c r="S246" s="312">
        <v>4222</v>
      </c>
      <c r="T246" s="312">
        <v>2115</v>
      </c>
      <c r="U246" s="312">
        <v>2107</v>
      </c>
      <c r="V246" s="302">
        <v>3391</v>
      </c>
      <c r="W246" s="302">
        <v>1643</v>
      </c>
      <c r="X246" s="302">
        <v>1748</v>
      </c>
    </row>
    <row r="247" spans="1:24" x14ac:dyDescent="0.25">
      <c r="A247" s="302" t="s">
        <v>1903</v>
      </c>
      <c r="B247" s="302" t="s">
        <v>42</v>
      </c>
      <c r="C247" s="302">
        <v>1</v>
      </c>
      <c r="D247" s="302">
        <v>4165</v>
      </c>
      <c r="E247" s="302">
        <v>2101</v>
      </c>
      <c r="F247" s="302">
        <v>2064</v>
      </c>
      <c r="G247" s="302">
        <v>3500</v>
      </c>
      <c r="H247" s="302">
        <v>1775</v>
      </c>
      <c r="I247" s="302">
        <v>1725</v>
      </c>
      <c r="J247" s="302">
        <v>2654</v>
      </c>
      <c r="K247" s="302">
        <v>1384</v>
      </c>
      <c r="L247" s="302">
        <v>1270</v>
      </c>
      <c r="M247" s="302">
        <v>3095</v>
      </c>
      <c r="N247" s="302">
        <v>1548</v>
      </c>
      <c r="O247" s="302">
        <v>1547</v>
      </c>
      <c r="P247" s="302">
        <v>3367</v>
      </c>
      <c r="Q247" s="302">
        <v>1726</v>
      </c>
      <c r="R247" s="302">
        <v>1641</v>
      </c>
      <c r="S247" s="312">
        <v>3948</v>
      </c>
      <c r="T247" s="312">
        <v>2022</v>
      </c>
      <c r="U247" s="312">
        <v>1926</v>
      </c>
      <c r="V247" s="302">
        <v>3295</v>
      </c>
      <c r="W247" s="302">
        <v>1734</v>
      </c>
      <c r="X247" s="302">
        <v>1561</v>
      </c>
    </row>
    <row r="248" spans="1:24" x14ac:dyDescent="0.25">
      <c r="A248" s="302" t="s">
        <v>1904</v>
      </c>
      <c r="B248" s="302" t="s">
        <v>42</v>
      </c>
      <c r="C248" s="302">
        <v>2</v>
      </c>
      <c r="D248" s="302">
        <v>3929</v>
      </c>
      <c r="E248" s="302">
        <v>1995</v>
      </c>
      <c r="F248" s="302">
        <v>1934</v>
      </c>
      <c r="G248" s="302">
        <v>3595</v>
      </c>
      <c r="H248" s="302">
        <v>1820</v>
      </c>
      <c r="I248" s="302">
        <v>1775</v>
      </c>
      <c r="J248" s="302">
        <v>2436</v>
      </c>
      <c r="K248" s="302">
        <v>1227</v>
      </c>
      <c r="L248" s="302">
        <v>1209</v>
      </c>
      <c r="M248" s="302">
        <v>3098</v>
      </c>
      <c r="N248" s="302">
        <v>1621</v>
      </c>
      <c r="O248" s="302">
        <v>1477</v>
      </c>
      <c r="P248" s="302">
        <v>3368</v>
      </c>
      <c r="Q248" s="302">
        <v>1679</v>
      </c>
      <c r="R248" s="302">
        <v>1689</v>
      </c>
      <c r="S248" s="312">
        <v>3769</v>
      </c>
      <c r="T248" s="312">
        <v>1882</v>
      </c>
      <c r="U248" s="312">
        <v>1887</v>
      </c>
      <c r="V248" s="302">
        <v>3264</v>
      </c>
      <c r="W248" s="302">
        <v>1647</v>
      </c>
      <c r="X248" s="302">
        <v>1617</v>
      </c>
    </row>
    <row r="249" spans="1:24" x14ac:dyDescent="0.25">
      <c r="A249" s="302" t="s">
        <v>1905</v>
      </c>
      <c r="B249" s="302" t="s">
        <v>42</v>
      </c>
      <c r="C249" s="302">
        <v>3</v>
      </c>
      <c r="D249" s="302">
        <v>3636</v>
      </c>
      <c r="E249" s="302">
        <v>1906</v>
      </c>
      <c r="F249" s="302">
        <v>1730</v>
      </c>
      <c r="G249" s="302">
        <v>3565</v>
      </c>
      <c r="H249" s="302">
        <v>1805</v>
      </c>
      <c r="I249" s="302">
        <v>1760</v>
      </c>
      <c r="J249" s="302">
        <v>2249</v>
      </c>
      <c r="K249" s="302">
        <v>1174</v>
      </c>
      <c r="L249" s="302">
        <v>1075</v>
      </c>
      <c r="M249" s="302">
        <v>2973</v>
      </c>
      <c r="N249" s="302">
        <v>1525</v>
      </c>
      <c r="O249" s="302">
        <v>1448</v>
      </c>
      <c r="P249" s="302">
        <v>3382</v>
      </c>
      <c r="Q249" s="302">
        <v>1773</v>
      </c>
      <c r="R249" s="302">
        <v>1609</v>
      </c>
      <c r="S249" s="312">
        <v>3573</v>
      </c>
      <c r="T249" s="312">
        <v>1810</v>
      </c>
      <c r="U249" s="312">
        <v>1763</v>
      </c>
      <c r="V249" s="302">
        <v>3053</v>
      </c>
      <c r="W249" s="302">
        <v>1527</v>
      </c>
      <c r="X249" s="302">
        <v>1526</v>
      </c>
    </row>
    <row r="250" spans="1:24" x14ac:dyDescent="0.25">
      <c r="A250" s="302" t="s">
        <v>1906</v>
      </c>
      <c r="B250" s="302" t="s">
        <v>42</v>
      </c>
      <c r="C250" s="302">
        <v>4</v>
      </c>
      <c r="D250" s="302">
        <v>3413</v>
      </c>
      <c r="E250" s="302">
        <v>1771</v>
      </c>
      <c r="F250" s="302">
        <v>1642</v>
      </c>
      <c r="G250" s="302">
        <v>3730</v>
      </c>
      <c r="H250" s="302">
        <v>1885</v>
      </c>
      <c r="I250" s="302">
        <v>1845</v>
      </c>
      <c r="J250" s="302">
        <v>2114</v>
      </c>
      <c r="K250" s="302">
        <v>1077</v>
      </c>
      <c r="L250" s="302">
        <v>1037</v>
      </c>
      <c r="M250" s="302">
        <v>2867</v>
      </c>
      <c r="N250" s="302">
        <v>1482</v>
      </c>
      <c r="O250" s="302">
        <v>1385</v>
      </c>
      <c r="P250" s="302">
        <v>3238</v>
      </c>
      <c r="Q250" s="302">
        <v>1656</v>
      </c>
      <c r="R250" s="302">
        <v>1582</v>
      </c>
      <c r="S250" s="312">
        <v>3637</v>
      </c>
      <c r="T250" s="312">
        <v>1789</v>
      </c>
      <c r="U250" s="312">
        <v>1848</v>
      </c>
      <c r="V250" s="302">
        <v>3132</v>
      </c>
      <c r="W250" s="302">
        <v>1554</v>
      </c>
      <c r="X250" s="302">
        <v>1578</v>
      </c>
    </row>
    <row r="251" spans="1:24" x14ac:dyDescent="0.25">
      <c r="A251" s="302" t="s">
        <v>1907</v>
      </c>
      <c r="B251" s="302" t="s">
        <v>42</v>
      </c>
      <c r="C251" s="302">
        <v>5</v>
      </c>
      <c r="D251" s="302">
        <v>3267</v>
      </c>
      <c r="E251" s="302">
        <v>1674</v>
      </c>
      <c r="F251" s="302">
        <v>1593</v>
      </c>
      <c r="G251" s="302">
        <v>3625</v>
      </c>
      <c r="H251" s="302">
        <v>1845</v>
      </c>
      <c r="I251" s="302">
        <v>1780</v>
      </c>
      <c r="J251" s="302">
        <v>2235</v>
      </c>
      <c r="K251" s="302">
        <v>1156</v>
      </c>
      <c r="L251" s="302">
        <v>1079</v>
      </c>
      <c r="M251" s="302">
        <v>2796</v>
      </c>
      <c r="N251" s="302">
        <v>1418</v>
      </c>
      <c r="O251" s="302">
        <v>1378</v>
      </c>
      <c r="P251" s="302">
        <v>2919</v>
      </c>
      <c r="Q251" s="302">
        <v>1446</v>
      </c>
      <c r="R251" s="302">
        <v>1473</v>
      </c>
      <c r="S251" s="312">
        <v>3487</v>
      </c>
      <c r="T251" s="312">
        <v>1770</v>
      </c>
      <c r="U251" s="312">
        <v>1717</v>
      </c>
      <c r="V251" s="302">
        <v>3119</v>
      </c>
      <c r="W251" s="302">
        <v>1625</v>
      </c>
      <c r="X251" s="302">
        <v>1494</v>
      </c>
    </row>
    <row r="252" spans="1:24" x14ac:dyDescent="0.25">
      <c r="A252" s="302" t="s">
        <v>1908</v>
      </c>
      <c r="B252" s="302" t="s">
        <v>42</v>
      </c>
      <c r="C252" s="302">
        <v>6</v>
      </c>
      <c r="D252" s="302">
        <v>3174</v>
      </c>
      <c r="E252" s="302">
        <v>1602</v>
      </c>
      <c r="F252" s="302">
        <v>1572</v>
      </c>
      <c r="G252" s="302">
        <v>3740</v>
      </c>
      <c r="H252" s="302">
        <v>1885</v>
      </c>
      <c r="I252" s="302">
        <v>1850</v>
      </c>
      <c r="J252" s="302">
        <v>2087</v>
      </c>
      <c r="K252" s="302">
        <v>1097</v>
      </c>
      <c r="L252" s="302">
        <v>990</v>
      </c>
      <c r="M252" s="302">
        <v>2723</v>
      </c>
      <c r="N252" s="302">
        <v>1408</v>
      </c>
      <c r="O252" s="302">
        <v>1315</v>
      </c>
      <c r="P252" s="302">
        <v>2757</v>
      </c>
      <c r="Q252" s="302">
        <v>1332</v>
      </c>
      <c r="R252" s="302">
        <v>1425</v>
      </c>
      <c r="S252" s="312">
        <v>3129</v>
      </c>
      <c r="T252" s="312">
        <v>1629</v>
      </c>
      <c r="U252" s="312">
        <v>1500</v>
      </c>
      <c r="V252" s="302">
        <v>3070</v>
      </c>
      <c r="W252" s="302">
        <v>1607</v>
      </c>
      <c r="X252" s="302">
        <v>1463</v>
      </c>
    </row>
    <row r="253" spans="1:24" x14ac:dyDescent="0.25">
      <c r="A253" s="302" t="s">
        <v>1909</v>
      </c>
      <c r="B253" s="302" t="s">
        <v>42</v>
      </c>
      <c r="C253" s="302">
        <v>7</v>
      </c>
      <c r="D253" s="302">
        <v>3117</v>
      </c>
      <c r="E253" s="302">
        <v>1561</v>
      </c>
      <c r="F253" s="302">
        <v>1556</v>
      </c>
      <c r="G253" s="302">
        <v>3605</v>
      </c>
      <c r="H253" s="302">
        <v>1880</v>
      </c>
      <c r="I253" s="302">
        <v>1725</v>
      </c>
      <c r="J253" s="302">
        <v>2202</v>
      </c>
      <c r="K253" s="302">
        <v>1145</v>
      </c>
      <c r="L253" s="302">
        <v>1057</v>
      </c>
      <c r="M253" s="302">
        <v>2523</v>
      </c>
      <c r="N253" s="302">
        <v>1284</v>
      </c>
      <c r="O253" s="302">
        <v>1239</v>
      </c>
      <c r="P253" s="302">
        <v>2790</v>
      </c>
      <c r="Q253" s="302">
        <v>1367</v>
      </c>
      <c r="R253" s="302">
        <v>1423</v>
      </c>
      <c r="S253" s="312">
        <v>3002</v>
      </c>
      <c r="T253" s="312">
        <v>1550</v>
      </c>
      <c r="U253" s="312">
        <v>1452</v>
      </c>
      <c r="V253" s="302">
        <v>2867</v>
      </c>
      <c r="W253" s="302">
        <v>1450</v>
      </c>
      <c r="X253" s="302">
        <v>1417</v>
      </c>
    </row>
    <row r="254" spans="1:24" x14ac:dyDescent="0.25">
      <c r="A254" s="302" t="s">
        <v>1910</v>
      </c>
      <c r="B254" s="302" t="s">
        <v>42</v>
      </c>
      <c r="C254" s="302">
        <v>8</v>
      </c>
      <c r="D254" s="302">
        <v>3088</v>
      </c>
      <c r="E254" s="302">
        <v>1538</v>
      </c>
      <c r="F254" s="302">
        <v>1550</v>
      </c>
      <c r="G254" s="302">
        <v>3505</v>
      </c>
      <c r="H254" s="302">
        <v>1795</v>
      </c>
      <c r="I254" s="302">
        <v>1705</v>
      </c>
      <c r="J254" s="302">
        <v>2265</v>
      </c>
      <c r="K254" s="302">
        <v>1182</v>
      </c>
      <c r="L254" s="302">
        <v>1083</v>
      </c>
      <c r="M254" s="302">
        <v>2463</v>
      </c>
      <c r="N254" s="302">
        <v>1233</v>
      </c>
      <c r="O254" s="302">
        <v>1230</v>
      </c>
      <c r="P254" s="302">
        <v>2899</v>
      </c>
      <c r="Q254" s="302">
        <v>1467</v>
      </c>
      <c r="R254" s="302">
        <v>1432</v>
      </c>
      <c r="S254" s="312">
        <v>2919</v>
      </c>
      <c r="T254" s="312">
        <v>1484</v>
      </c>
      <c r="U254" s="312">
        <v>1435</v>
      </c>
      <c r="V254" s="302">
        <v>3100</v>
      </c>
      <c r="W254" s="302">
        <v>1639</v>
      </c>
      <c r="X254" s="302">
        <v>1461</v>
      </c>
    </row>
    <row r="255" spans="1:24" x14ac:dyDescent="0.25">
      <c r="A255" s="302" t="s">
        <v>1911</v>
      </c>
      <c r="B255" s="302" t="s">
        <v>42</v>
      </c>
      <c r="C255" s="302">
        <v>9</v>
      </c>
      <c r="D255" s="302">
        <v>3184</v>
      </c>
      <c r="E255" s="302">
        <v>1620</v>
      </c>
      <c r="F255" s="302">
        <v>1564</v>
      </c>
      <c r="G255" s="302">
        <v>3490</v>
      </c>
      <c r="H255" s="302">
        <v>1775</v>
      </c>
      <c r="I255" s="302">
        <v>1715</v>
      </c>
      <c r="J255" s="302">
        <v>2410</v>
      </c>
      <c r="K255" s="302">
        <v>1185</v>
      </c>
      <c r="L255" s="302">
        <v>1225</v>
      </c>
      <c r="M255" s="302">
        <v>2520</v>
      </c>
      <c r="N255" s="302">
        <v>1305</v>
      </c>
      <c r="O255" s="302">
        <v>1215</v>
      </c>
      <c r="P255" s="302">
        <v>2801</v>
      </c>
      <c r="Q255" s="302">
        <v>1420</v>
      </c>
      <c r="R255" s="302">
        <v>1381</v>
      </c>
      <c r="S255" s="312">
        <v>2823</v>
      </c>
      <c r="T255" s="312">
        <v>1378</v>
      </c>
      <c r="U255" s="312">
        <v>1445</v>
      </c>
      <c r="V255" s="302">
        <v>3005</v>
      </c>
      <c r="W255" s="302">
        <v>1511</v>
      </c>
      <c r="X255" s="302">
        <v>1494</v>
      </c>
    </row>
    <row r="256" spans="1:24" x14ac:dyDescent="0.25">
      <c r="A256" s="302" t="s">
        <v>1912</v>
      </c>
      <c r="B256" s="302" t="s">
        <v>42</v>
      </c>
      <c r="C256" s="302">
        <v>10</v>
      </c>
      <c r="D256" s="302">
        <v>3189</v>
      </c>
      <c r="E256" s="302">
        <v>1657</v>
      </c>
      <c r="F256" s="302">
        <v>1532</v>
      </c>
      <c r="G256" s="302">
        <v>3250</v>
      </c>
      <c r="H256" s="302">
        <v>1640</v>
      </c>
      <c r="I256" s="302">
        <v>1610</v>
      </c>
      <c r="J256" s="302">
        <v>2533</v>
      </c>
      <c r="K256" s="302">
        <v>1300</v>
      </c>
      <c r="L256" s="302">
        <v>1233</v>
      </c>
      <c r="M256" s="302">
        <v>2542</v>
      </c>
      <c r="N256" s="302">
        <v>1333</v>
      </c>
      <c r="O256" s="302">
        <v>1209</v>
      </c>
      <c r="P256" s="302">
        <v>2884</v>
      </c>
      <c r="Q256" s="302">
        <v>1467</v>
      </c>
      <c r="R256" s="302">
        <v>1417</v>
      </c>
      <c r="S256" s="312">
        <v>2839</v>
      </c>
      <c r="T256" s="312">
        <v>1420</v>
      </c>
      <c r="U256" s="312">
        <v>1419</v>
      </c>
      <c r="V256" s="302">
        <v>3121</v>
      </c>
      <c r="W256" s="302">
        <v>1570</v>
      </c>
      <c r="X256" s="302">
        <v>1551</v>
      </c>
    </row>
    <row r="257" spans="1:24" x14ac:dyDescent="0.25">
      <c r="A257" s="302" t="s">
        <v>1913</v>
      </c>
      <c r="B257" s="302" t="s">
        <v>42</v>
      </c>
      <c r="C257" s="302">
        <v>11</v>
      </c>
      <c r="D257" s="302">
        <v>3289</v>
      </c>
      <c r="E257" s="302">
        <v>1750</v>
      </c>
      <c r="F257" s="302">
        <v>1539</v>
      </c>
      <c r="G257" s="302">
        <v>3230</v>
      </c>
      <c r="H257" s="302">
        <v>1655</v>
      </c>
      <c r="I257" s="302">
        <v>1575</v>
      </c>
      <c r="J257" s="302">
        <v>2568</v>
      </c>
      <c r="K257" s="302">
        <v>1334</v>
      </c>
      <c r="L257" s="302">
        <v>1234</v>
      </c>
      <c r="M257" s="302">
        <v>2401</v>
      </c>
      <c r="N257" s="302">
        <v>1228</v>
      </c>
      <c r="O257" s="302">
        <v>1173</v>
      </c>
      <c r="P257" s="302">
        <v>2855</v>
      </c>
      <c r="Q257" s="302">
        <v>1453</v>
      </c>
      <c r="R257" s="302">
        <v>1402</v>
      </c>
      <c r="S257" s="312">
        <v>2773</v>
      </c>
      <c r="T257" s="312">
        <v>1410</v>
      </c>
      <c r="U257" s="312">
        <v>1363</v>
      </c>
      <c r="V257" s="302">
        <v>3071</v>
      </c>
      <c r="W257" s="302">
        <v>1561</v>
      </c>
      <c r="X257" s="302">
        <v>1510</v>
      </c>
    </row>
    <row r="258" spans="1:24" x14ac:dyDescent="0.25">
      <c r="A258" s="302" t="s">
        <v>1914</v>
      </c>
      <c r="B258" s="302" t="s">
        <v>42</v>
      </c>
      <c r="C258" s="302">
        <v>12</v>
      </c>
      <c r="D258" s="302">
        <v>3674</v>
      </c>
      <c r="E258" s="302">
        <v>1879</v>
      </c>
      <c r="F258" s="302">
        <v>1795</v>
      </c>
      <c r="G258" s="302">
        <v>3085</v>
      </c>
      <c r="H258" s="302">
        <v>1610</v>
      </c>
      <c r="I258" s="302">
        <v>1475</v>
      </c>
      <c r="J258" s="302">
        <v>2694</v>
      </c>
      <c r="K258" s="302">
        <v>1323</v>
      </c>
      <c r="L258" s="302">
        <v>1371</v>
      </c>
      <c r="M258" s="302">
        <v>2261</v>
      </c>
      <c r="N258" s="302">
        <v>1116</v>
      </c>
      <c r="O258" s="302">
        <v>1145</v>
      </c>
      <c r="P258" s="302">
        <v>2837</v>
      </c>
      <c r="Q258" s="302">
        <v>1442</v>
      </c>
      <c r="R258" s="302">
        <v>1395</v>
      </c>
      <c r="S258" s="312">
        <v>2752</v>
      </c>
      <c r="T258" s="312">
        <v>1411</v>
      </c>
      <c r="U258" s="312">
        <v>1341</v>
      </c>
      <c r="V258" s="302">
        <v>3109</v>
      </c>
      <c r="W258" s="302">
        <v>1540</v>
      </c>
      <c r="X258" s="302">
        <v>1569</v>
      </c>
    </row>
    <row r="259" spans="1:24" x14ac:dyDescent="0.25">
      <c r="A259" s="302" t="s">
        <v>1915</v>
      </c>
      <c r="B259" s="302" t="s">
        <v>42</v>
      </c>
      <c r="C259" s="302">
        <v>13</v>
      </c>
      <c r="D259" s="302">
        <v>4006</v>
      </c>
      <c r="E259" s="302">
        <v>2109</v>
      </c>
      <c r="F259" s="302">
        <v>1897</v>
      </c>
      <c r="G259" s="302">
        <v>3085</v>
      </c>
      <c r="H259" s="302">
        <v>1580</v>
      </c>
      <c r="I259" s="302">
        <v>1505</v>
      </c>
      <c r="J259" s="302">
        <v>2753</v>
      </c>
      <c r="K259" s="302">
        <v>1410</v>
      </c>
      <c r="L259" s="302">
        <v>1343</v>
      </c>
      <c r="M259" s="302">
        <v>2102</v>
      </c>
      <c r="N259" s="302">
        <v>1113</v>
      </c>
      <c r="O259" s="302">
        <v>989</v>
      </c>
      <c r="P259" s="302">
        <v>2755</v>
      </c>
      <c r="Q259" s="302">
        <v>1381</v>
      </c>
      <c r="R259" s="302">
        <v>1374</v>
      </c>
      <c r="S259" s="312">
        <v>2790</v>
      </c>
      <c r="T259" s="312">
        <v>1433</v>
      </c>
      <c r="U259" s="312">
        <v>1357</v>
      </c>
      <c r="V259" s="302">
        <v>3069</v>
      </c>
      <c r="W259" s="302">
        <v>1525</v>
      </c>
      <c r="X259" s="302">
        <v>1544</v>
      </c>
    </row>
    <row r="260" spans="1:24" x14ac:dyDescent="0.25">
      <c r="A260" s="302" t="s">
        <v>1916</v>
      </c>
      <c r="B260" s="302" t="s">
        <v>42</v>
      </c>
      <c r="C260" s="302">
        <v>14</v>
      </c>
      <c r="D260" s="302">
        <v>4610</v>
      </c>
      <c r="E260" s="302">
        <v>2282</v>
      </c>
      <c r="F260" s="302">
        <v>2328</v>
      </c>
      <c r="G260" s="302">
        <v>2955</v>
      </c>
      <c r="H260" s="302">
        <v>1470</v>
      </c>
      <c r="I260" s="302">
        <v>1485</v>
      </c>
      <c r="J260" s="302">
        <v>2820</v>
      </c>
      <c r="K260" s="302">
        <v>1421</v>
      </c>
      <c r="L260" s="302">
        <v>1399</v>
      </c>
      <c r="M260" s="302">
        <v>2062</v>
      </c>
      <c r="N260" s="302">
        <v>1066</v>
      </c>
      <c r="O260" s="302">
        <v>996</v>
      </c>
      <c r="P260" s="302">
        <v>2749</v>
      </c>
      <c r="Q260" s="302">
        <v>1381</v>
      </c>
      <c r="R260" s="302">
        <v>1368</v>
      </c>
      <c r="S260" s="312">
        <v>2724</v>
      </c>
      <c r="T260" s="312">
        <v>1372</v>
      </c>
      <c r="U260" s="312">
        <v>1352</v>
      </c>
      <c r="V260" s="302">
        <v>3049</v>
      </c>
      <c r="W260" s="302">
        <v>1538</v>
      </c>
      <c r="X260" s="302">
        <v>1511</v>
      </c>
    </row>
    <row r="261" spans="1:24" x14ac:dyDescent="0.25">
      <c r="A261" s="302" t="s">
        <v>1917</v>
      </c>
      <c r="B261" s="302" t="s">
        <v>42</v>
      </c>
      <c r="C261" s="302">
        <v>15</v>
      </c>
      <c r="D261" s="302">
        <v>3449</v>
      </c>
      <c r="E261" s="302">
        <v>1740</v>
      </c>
      <c r="F261" s="302">
        <v>1709</v>
      </c>
      <c r="G261" s="302">
        <v>2870</v>
      </c>
      <c r="H261" s="302">
        <v>1440</v>
      </c>
      <c r="I261" s="302">
        <v>1430</v>
      </c>
      <c r="J261" s="302">
        <v>2838</v>
      </c>
      <c r="K261" s="302">
        <v>1436</v>
      </c>
      <c r="L261" s="302">
        <v>1402</v>
      </c>
      <c r="M261" s="302">
        <v>2057</v>
      </c>
      <c r="N261" s="302">
        <v>1037</v>
      </c>
      <c r="O261" s="302">
        <v>1020</v>
      </c>
      <c r="P261" s="302">
        <v>2431</v>
      </c>
      <c r="Q261" s="302">
        <v>1166</v>
      </c>
      <c r="R261" s="302">
        <v>1265</v>
      </c>
      <c r="S261" s="312">
        <v>2738</v>
      </c>
      <c r="T261" s="312">
        <v>1377</v>
      </c>
      <c r="U261" s="312">
        <v>1361</v>
      </c>
      <c r="V261" s="302">
        <v>2965</v>
      </c>
      <c r="W261" s="302">
        <v>1486</v>
      </c>
      <c r="X261" s="302">
        <v>1479</v>
      </c>
    </row>
    <row r="262" spans="1:24" x14ac:dyDescent="0.25">
      <c r="A262" s="302" t="s">
        <v>1918</v>
      </c>
      <c r="B262" s="302" t="s">
        <v>42</v>
      </c>
      <c r="C262" s="302">
        <v>16</v>
      </c>
      <c r="D262" s="302">
        <v>3593</v>
      </c>
      <c r="E262" s="302">
        <v>1785</v>
      </c>
      <c r="F262" s="302">
        <v>1808</v>
      </c>
      <c r="G262" s="302">
        <v>2920</v>
      </c>
      <c r="H262" s="302">
        <v>1480</v>
      </c>
      <c r="I262" s="302">
        <v>1440</v>
      </c>
      <c r="J262" s="302">
        <v>3072</v>
      </c>
      <c r="K262" s="302">
        <v>1578</v>
      </c>
      <c r="L262" s="302">
        <v>1494</v>
      </c>
      <c r="M262" s="302">
        <v>1995</v>
      </c>
      <c r="N262" s="302">
        <v>1057</v>
      </c>
      <c r="O262" s="302">
        <v>938</v>
      </c>
      <c r="P262" s="302">
        <v>2672</v>
      </c>
      <c r="Q262" s="302">
        <v>1269</v>
      </c>
      <c r="R262" s="302">
        <v>1403</v>
      </c>
      <c r="S262" s="312">
        <v>2683</v>
      </c>
      <c r="T262" s="312">
        <v>1264</v>
      </c>
      <c r="U262" s="312">
        <v>1419</v>
      </c>
      <c r="V262" s="302">
        <v>3033</v>
      </c>
      <c r="W262" s="302">
        <v>1644</v>
      </c>
      <c r="X262" s="302">
        <v>1389</v>
      </c>
    </row>
    <row r="263" spans="1:24" x14ac:dyDescent="0.25">
      <c r="A263" s="302" t="s">
        <v>1919</v>
      </c>
      <c r="B263" s="302" t="s">
        <v>42</v>
      </c>
      <c r="C263" s="302">
        <v>17</v>
      </c>
      <c r="D263" s="302">
        <v>3549</v>
      </c>
      <c r="E263" s="302">
        <v>1780</v>
      </c>
      <c r="F263" s="302">
        <v>1769</v>
      </c>
      <c r="G263" s="302">
        <v>2870</v>
      </c>
      <c r="H263" s="302">
        <v>1415</v>
      </c>
      <c r="I263" s="302">
        <v>1455</v>
      </c>
      <c r="J263" s="302">
        <v>2964</v>
      </c>
      <c r="K263" s="302">
        <v>1487</v>
      </c>
      <c r="L263" s="302">
        <v>1477</v>
      </c>
      <c r="M263" s="302">
        <v>2114</v>
      </c>
      <c r="N263" s="302">
        <v>1111</v>
      </c>
      <c r="O263" s="302">
        <v>1003</v>
      </c>
      <c r="P263" s="302">
        <v>2570</v>
      </c>
      <c r="Q263" s="302">
        <v>1328</v>
      </c>
      <c r="R263" s="302">
        <v>1242</v>
      </c>
      <c r="S263" s="312">
        <v>2587</v>
      </c>
      <c r="T263" s="312">
        <v>1255</v>
      </c>
      <c r="U263" s="312">
        <v>1332</v>
      </c>
      <c r="V263" s="302">
        <v>2950</v>
      </c>
      <c r="W263" s="302">
        <v>1511</v>
      </c>
      <c r="X263" s="302">
        <v>1439</v>
      </c>
    </row>
    <row r="264" spans="1:24" x14ac:dyDescent="0.25">
      <c r="A264" s="302" t="s">
        <v>1920</v>
      </c>
      <c r="B264" s="302" t="s">
        <v>42</v>
      </c>
      <c r="C264" s="302">
        <v>18</v>
      </c>
      <c r="D264" s="302">
        <v>3818</v>
      </c>
      <c r="E264" s="302">
        <v>1935</v>
      </c>
      <c r="F264" s="302">
        <v>1883</v>
      </c>
      <c r="G264" s="302">
        <v>2980</v>
      </c>
      <c r="H264" s="302">
        <v>1430</v>
      </c>
      <c r="I264" s="302">
        <v>1550</v>
      </c>
      <c r="J264" s="302">
        <v>3139</v>
      </c>
      <c r="K264" s="302">
        <v>1574</v>
      </c>
      <c r="L264" s="302">
        <v>1565</v>
      </c>
      <c r="M264" s="302">
        <v>2124</v>
      </c>
      <c r="N264" s="302">
        <v>1084</v>
      </c>
      <c r="O264" s="302">
        <v>1040</v>
      </c>
      <c r="P264" s="302">
        <v>2415</v>
      </c>
      <c r="Q264" s="302">
        <v>1149</v>
      </c>
      <c r="R264" s="302">
        <v>1266</v>
      </c>
      <c r="S264" s="312">
        <v>2722</v>
      </c>
      <c r="T264" s="312">
        <v>1318</v>
      </c>
      <c r="U264" s="312">
        <v>1404</v>
      </c>
      <c r="V264" s="302">
        <v>2685</v>
      </c>
      <c r="W264" s="302">
        <v>1300</v>
      </c>
      <c r="X264" s="302">
        <v>1385</v>
      </c>
    </row>
    <row r="265" spans="1:24" x14ac:dyDescent="0.25">
      <c r="A265" s="302" t="s">
        <v>1921</v>
      </c>
      <c r="B265" s="302" t="s">
        <v>42</v>
      </c>
      <c r="C265" s="302">
        <v>19</v>
      </c>
      <c r="D265" s="302">
        <v>3321</v>
      </c>
      <c r="E265" s="302">
        <v>1611</v>
      </c>
      <c r="F265" s="302">
        <v>1710</v>
      </c>
      <c r="G265" s="302">
        <v>3240</v>
      </c>
      <c r="H265" s="302">
        <v>1565</v>
      </c>
      <c r="I265" s="302">
        <v>1675</v>
      </c>
      <c r="J265" s="302">
        <v>3353</v>
      </c>
      <c r="K265" s="302">
        <v>1628</v>
      </c>
      <c r="L265" s="302">
        <v>1725</v>
      </c>
      <c r="M265" s="302">
        <v>2276</v>
      </c>
      <c r="N265" s="302">
        <v>1117</v>
      </c>
      <c r="O265" s="302">
        <v>1159</v>
      </c>
      <c r="P265" s="302">
        <v>2340</v>
      </c>
      <c r="Q265" s="302">
        <v>1170</v>
      </c>
      <c r="R265" s="302">
        <v>1170</v>
      </c>
      <c r="S265" s="312">
        <v>2680</v>
      </c>
      <c r="T265" s="312">
        <v>1258</v>
      </c>
      <c r="U265" s="312">
        <v>1422</v>
      </c>
      <c r="V265" s="302">
        <v>2491</v>
      </c>
      <c r="W265" s="302">
        <v>1208</v>
      </c>
      <c r="X265" s="302">
        <v>1283</v>
      </c>
    </row>
    <row r="266" spans="1:24" x14ac:dyDescent="0.25">
      <c r="A266" s="302" t="s">
        <v>1922</v>
      </c>
      <c r="B266" s="302" t="s">
        <v>42</v>
      </c>
      <c r="C266" s="302">
        <v>20</v>
      </c>
      <c r="D266" s="302">
        <v>3418</v>
      </c>
      <c r="E266" s="302">
        <v>1635</v>
      </c>
      <c r="F266" s="302">
        <v>1783</v>
      </c>
      <c r="G266" s="302">
        <v>3445</v>
      </c>
      <c r="H266" s="302">
        <v>1675</v>
      </c>
      <c r="I266" s="302">
        <v>1770</v>
      </c>
      <c r="J266" s="302">
        <v>3402</v>
      </c>
      <c r="K266" s="302">
        <v>1603</v>
      </c>
      <c r="L266" s="302">
        <v>1799</v>
      </c>
      <c r="M266" s="302">
        <v>2529</v>
      </c>
      <c r="N266" s="302">
        <v>1253</v>
      </c>
      <c r="O266" s="302">
        <v>1276</v>
      </c>
      <c r="P266" s="302">
        <v>2836</v>
      </c>
      <c r="Q266" s="302">
        <v>1263</v>
      </c>
      <c r="R266" s="302">
        <v>1573</v>
      </c>
      <c r="S266" s="312">
        <v>3197</v>
      </c>
      <c r="T266" s="312">
        <v>1563</v>
      </c>
      <c r="U266" s="312">
        <v>1634</v>
      </c>
      <c r="V266" s="302">
        <v>2865</v>
      </c>
      <c r="W266" s="302">
        <v>1323</v>
      </c>
      <c r="X266" s="302">
        <v>1542</v>
      </c>
    </row>
    <row r="267" spans="1:24" x14ac:dyDescent="0.25">
      <c r="A267" s="302" t="s">
        <v>1923</v>
      </c>
      <c r="B267" s="302" t="s">
        <v>43</v>
      </c>
      <c r="C267" s="302" t="s">
        <v>95</v>
      </c>
      <c r="D267" s="302">
        <v>58199</v>
      </c>
      <c r="E267" s="302">
        <v>29562</v>
      </c>
      <c r="F267" s="302">
        <v>28637</v>
      </c>
      <c r="G267" s="302">
        <v>49445</v>
      </c>
      <c r="H267" s="302">
        <v>24785</v>
      </c>
      <c r="I267" s="302">
        <v>24660</v>
      </c>
      <c r="J267" s="302">
        <v>34145</v>
      </c>
      <c r="K267" s="302">
        <v>16880</v>
      </c>
      <c r="L267" s="302">
        <v>17265</v>
      </c>
      <c r="M267" s="302">
        <v>31037</v>
      </c>
      <c r="N267" s="302">
        <v>15311</v>
      </c>
      <c r="O267" s="302">
        <v>15726</v>
      </c>
      <c r="P267" s="302">
        <v>34682</v>
      </c>
      <c r="Q267" s="302">
        <v>17339</v>
      </c>
      <c r="R267" s="302">
        <v>17343</v>
      </c>
      <c r="S267" s="312">
        <v>38432</v>
      </c>
      <c r="T267" s="312">
        <v>19528</v>
      </c>
      <c r="U267" s="312">
        <v>18904</v>
      </c>
      <c r="V267" s="302">
        <v>37453</v>
      </c>
      <c r="W267" s="302">
        <v>18713</v>
      </c>
      <c r="X267" s="302">
        <v>18740</v>
      </c>
    </row>
    <row r="268" spans="1:24" x14ac:dyDescent="0.25">
      <c r="A268" s="302" t="s">
        <v>1924</v>
      </c>
      <c r="B268" s="302" t="s">
        <v>43</v>
      </c>
      <c r="C268" s="302">
        <v>0</v>
      </c>
      <c r="D268" s="302">
        <v>3637</v>
      </c>
      <c r="E268" s="302">
        <v>1888</v>
      </c>
      <c r="F268" s="302">
        <v>1749</v>
      </c>
      <c r="G268" s="302">
        <v>2685</v>
      </c>
      <c r="H268" s="302">
        <v>1370</v>
      </c>
      <c r="I268" s="302">
        <v>1315</v>
      </c>
      <c r="J268" s="302">
        <v>1677</v>
      </c>
      <c r="K268" s="302">
        <v>878</v>
      </c>
      <c r="L268" s="302">
        <v>799</v>
      </c>
      <c r="M268" s="302">
        <v>1949</v>
      </c>
      <c r="N268" s="302">
        <v>1015</v>
      </c>
      <c r="O268" s="302">
        <v>934</v>
      </c>
      <c r="P268" s="302">
        <v>2115</v>
      </c>
      <c r="Q268" s="302">
        <v>1130</v>
      </c>
      <c r="R268" s="302">
        <v>985</v>
      </c>
      <c r="S268" s="312">
        <v>2745</v>
      </c>
      <c r="T268" s="312">
        <v>1410</v>
      </c>
      <c r="U268" s="312">
        <v>1335</v>
      </c>
      <c r="V268" s="302">
        <v>1883</v>
      </c>
      <c r="W268" s="302">
        <v>932</v>
      </c>
      <c r="X268" s="302">
        <v>951</v>
      </c>
    </row>
    <row r="269" spans="1:24" x14ac:dyDescent="0.25">
      <c r="A269" s="302" t="s">
        <v>1925</v>
      </c>
      <c r="B269" s="302" t="s">
        <v>43</v>
      </c>
      <c r="C269" s="302">
        <v>1</v>
      </c>
      <c r="D269" s="302">
        <v>3065</v>
      </c>
      <c r="E269" s="302">
        <v>1624</v>
      </c>
      <c r="F269" s="302">
        <v>1441</v>
      </c>
      <c r="G269" s="302">
        <v>2520</v>
      </c>
      <c r="H269" s="302">
        <v>1235</v>
      </c>
      <c r="I269" s="302">
        <v>1280</v>
      </c>
      <c r="J269" s="302">
        <v>1644</v>
      </c>
      <c r="K269" s="302">
        <v>801</v>
      </c>
      <c r="L269" s="302">
        <v>843</v>
      </c>
      <c r="M269" s="302">
        <v>1881</v>
      </c>
      <c r="N269" s="302">
        <v>961</v>
      </c>
      <c r="O269" s="302">
        <v>920</v>
      </c>
      <c r="P269" s="302">
        <v>2247</v>
      </c>
      <c r="Q269" s="302">
        <v>1157</v>
      </c>
      <c r="R269" s="302">
        <v>1090</v>
      </c>
      <c r="S269" s="312">
        <v>2493</v>
      </c>
      <c r="T269" s="312">
        <v>1238</v>
      </c>
      <c r="U269" s="312">
        <v>1255</v>
      </c>
      <c r="V269" s="302">
        <v>1882</v>
      </c>
      <c r="W269" s="302">
        <v>911</v>
      </c>
      <c r="X269" s="302">
        <v>971</v>
      </c>
    </row>
    <row r="270" spans="1:24" x14ac:dyDescent="0.25">
      <c r="A270" s="302" t="s">
        <v>1926</v>
      </c>
      <c r="B270" s="302" t="s">
        <v>43</v>
      </c>
      <c r="C270" s="302">
        <v>2</v>
      </c>
      <c r="D270" s="302">
        <v>2913</v>
      </c>
      <c r="E270" s="302">
        <v>1419</v>
      </c>
      <c r="F270" s="302">
        <v>1494</v>
      </c>
      <c r="G270" s="302">
        <v>2280</v>
      </c>
      <c r="H270" s="302">
        <v>1175</v>
      </c>
      <c r="I270" s="302">
        <v>1105</v>
      </c>
      <c r="J270" s="302">
        <v>1410</v>
      </c>
      <c r="K270" s="302">
        <v>710</v>
      </c>
      <c r="L270" s="302">
        <v>700</v>
      </c>
      <c r="M270" s="302">
        <v>1854</v>
      </c>
      <c r="N270" s="302">
        <v>948</v>
      </c>
      <c r="O270" s="302">
        <v>906</v>
      </c>
      <c r="P270" s="302">
        <v>2032</v>
      </c>
      <c r="Q270" s="302">
        <v>1047</v>
      </c>
      <c r="R270" s="302">
        <v>985</v>
      </c>
      <c r="S270" s="312">
        <v>2334</v>
      </c>
      <c r="T270" s="312">
        <v>1165</v>
      </c>
      <c r="U270" s="312">
        <v>1169</v>
      </c>
      <c r="V270" s="302">
        <v>1754</v>
      </c>
      <c r="W270" s="302">
        <v>894</v>
      </c>
      <c r="X270" s="302">
        <v>860</v>
      </c>
    </row>
    <row r="271" spans="1:24" x14ac:dyDescent="0.25">
      <c r="A271" s="302" t="s">
        <v>1927</v>
      </c>
      <c r="B271" s="302" t="s">
        <v>43</v>
      </c>
      <c r="C271" s="302">
        <v>3</v>
      </c>
      <c r="D271" s="302">
        <v>2658</v>
      </c>
      <c r="E271" s="302">
        <v>1337</v>
      </c>
      <c r="F271" s="302">
        <v>1321</v>
      </c>
      <c r="G271" s="302">
        <v>2400</v>
      </c>
      <c r="H271" s="302">
        <v>1180</v>
      </c>
      <c r="I271" s="302">
        <v>1220</v>
      </c>
      <c r="J271" s="302">
        <v>1240</v>
      </c>
      <c r="K271" s="302">
        <v>614</v>
      </c>
      <c r="L271" s="302">
        <v>626</v>
      </c>
      <c r="M271" s="302">
        <v>1708</v>
      </c>
      <c r="N271" s="302">
        <v>864</v>
      </c>
      <c r="O271" s="302">
        <v>844</v>
      </c>
      <c r="P271" s="302">
        <v>1858</v>
      </c>
      <c r="Q271" s="302">
        <v>937</v>
      </c>
      <c r="R271" s="302">
        <v>921</v>
      </c>
      <c r="S271" s="312">
        <v>2146</v>
      </c>
      <c r="T271" s="312">
        <v>1103</v>
      </c>
      <c r="U271" s="312">
        <v>1043</v>
      </c>
      <c r="V271" s="302">
        <v>1746</v>
      </c>
      <c r="W271" s="302">
        <v>881</v>
      </c>
      <c r="X271" s="302">
        <v>865</v>
      </c>
    </row>
    <row r="272" spans="1:24" x14ac:dyDescent="0.25">
      <c r="A272" s="302" t="s">
        <v>1928</v>
      </c>
      <c r="B272" s="302" t="s">
        <v>43</v>
      </c>
      <c r="C272" s="302">
        <v>4</v>
      </c>
      <c r="D272" s="302">
        <v>2511</v>
      </c>
      <c r="E272" s="302">
        <v>1312</v>
      </c>
      <c r="F272" s="302">
        <v>1199</v>
      </c>
      <c r="G272" s="302">
        <v>2495</v>
      </c>
      <c r="H272" s="302">
        <v>1295</v>
      </c>
      <c r="I272" s="302">
        <v>1200</v>
      </c>
      <c r="J272" s="302">
        <v>1218</v>
      </c>
      <c r="K272" s="302">
        <v>637</v>
      </c>
      <c r="L272" s="302">
        <v>581</v>
      </c>
      <c r="M272" s="302">
        <v>1603</v>
      </c>
      <c r="N272" s="302">
        <v>790</v>
      </c>
      <c r="O272" s="302">
        <v>813</v>
      </c>
      <c r="P272" s="302">
        <v>1895</v>
      </c>
      <c r="Q272" s="302">
        <v>987</v>
      </c>
      <c r="R272" s="302">
        <v>908</v>
      </c>
      <c r="S272" s="312">
        <v>2182</v>
      </c>
      <c r="T272" s="312">
        <v>1144</v>
      </c>
      <c r="U272" s="312">
        <v>1038</v>
      </c>
      <c r="V272" s="302">
        <v>1809</v>
      </c>
      <c r="W272" s="302">
        <v>921</v>
      </c>
      <c r="X272" s="302">
        <v>888</v>
      </c>
    </row>
    <row r="273" spans="1:24" x14ac:dyDescent="0.25">
      <c r="A273" s="302" t="s">
        <v>1929</v>
      </c>
      <c r="B273" s="302" t="s">
        <v>43</v>
      </c>
      <c r="C273" s="302">
        <v>5</v>
      </c>
      <c r="D273" s="302">
        <v>2377</v>
      </c>
      <c r="E273" s="302">
        <v>1232</v>
      </c>
      <c r="F273" s="302">
        <v>1145</v>
      </c>
      <c r="G273" s="302">
        <v>2530</v>
      </c>
      <c r="H273" s="302">
        <v>1225</v>
      </c>
      <c r="I273" s="302">
        <v>1305</v>
      </c>
      <c r="J273" s="302">
        <v>1212</v>
      </c>
      <c r="K273" s="302">
        <v>597</v>
      </c>
      <c r="L273" s="302">
        <v>615</v>
      </c>
      <c r="M273" s="302">
        <v>1636</v>
      </c>
      <c r="N273" s="302">
        <v>824</v>
      </c>
      <c r="O273" s="302">
        <v>812</v>
      </c>
      <c r="P273" s="302">
        <v>1689</v>
      </c>
      <c r="Q273" s="302">
        <v>789</v>
      </c>
      <c r="R273" s="302">
        <v>900</v>
      </c>
      <c r="S273" s="312">
        <v>1954</v>
      </c>
      <c r="T273" s="312">
        <v>985</v>
      </c>
      <c r="U273" s="312">
        <v>969</v>
      </c>
      <c r="V273" s="302">
        <v>1780</v>
      </c>
      <c r="W273" s="302">
        <v>903</v>
      </c>
      <c r="X273" s="302">
        <v>877</v>
      </c>
    </row>
    <row r="274" spans="1:24" x14ac:dyDescent="0.25">
      <c r="A274" s="302" t="s">
        <v>1930</v>
      </c>
      <c r="B274" s="302" t="s">
        <v>43</v>
      </c>
      <c r="C274" s="302">
        <v>6</v>
      </c>
      <c r="D274" s="302">
        <v>2193</v>
      </c>
      <c r="E274" s="302">
        <v>1129</v>
      </c>
      <c r="F274" s="302">
        <v>1064</v>
      </c>
      <c r="G274" s="302">
        <v>2400</v>
      </c>
      <c r="H274" s="302">
        <v>1230</v>
      </c>
      <c r="I274" s="302">
        <v>1170</v>
      </c>
      <c r="J274" s="302">
        <v>1273</v>
      </c>
      <c r="K274" s="302">
        <v>618</v>
      </c>
      <c r="L274" s="302">
        <v>655</v>
      </c>
      <c r="M274" s="302">
        <v>1474</v>
      </c>
      <c r="N274" s="302">
        <v>712</v>
      </c>
      <c r="O274" s="302">
        <v>762</v>
      </c>
      <c r="P274" s="302">
        <v>1703</v>
      </c>
      <c r="Q274" s="302">
        <v>872</v>
      </c>
      <c r="R274" s="302">
        <v>831</v>
      </c>
      <c r="S274" s="312">
        <v>1799</v>
      </c>
      <c r="T274" s="312">
        <v>872</v>
      </c>
      <c r="U274" s="312">
        <v>927</v>
      </c>
      <c r="V274" s="302">
        <v>1662</v>
      </c>
      <c r="W274" s="302">
        <v>838</v>
      </c>
      <c r="X274" s="302">
        <v>824</v>
      </c>
    </row>
    <row r="275" spans="1:24" x14ac:dyDescent="0.25">
      <c r="A275" s="302" t="s">
        <v>1931</v>
      </c>
      <c r="B275" s="302" t="s">
        <v>43</v>
      </c>
      <c r="C275" s="302">
        <v>7</v>
      </c>
      <c r="D275" s="302">
        <v>2293</v>
      </c>
      <c r="E275" s="302">
        <v>1130</v>
      </c>
      <c r="F275" s="302">
        <v>1163</v>
      </c>
      <c r="G275" s="302">
        <v>2380</v>
      </c>
      <c r="H275" s="302">
        <v>1205</v>
      </c>
      <c r="I275" s="302">
        <v>1175</v>
      </c>
      <c r="J275" s="302">
        <v>1240</v>
      </c>
      <c r="K275" s="302">
        <v>643</v>
      </c>
      <c r="L275" s="302">
        <v>597</v>
      </c>
      <c r="M275" s="302">
        <v>1385</v>
      </c>
      <c r="N275" s="302">
        <v>693</v>
      </c>
      <c r="O275" s="302">
        <v>692</v>
      </c>
      <c r="P275" s="302">
        <v>1675</v>
      </c>
      <c r="Q275" s="302">
        <v>853</v>
      </c>
      <c r="R275" s="302">
        <v>822</v>
      </c>
      <c r="S275" s="312">
        <v>1693</v>
      </c>
      <c r="T275" s="312">
        <v>869</v>
      </c>
      <c r="U275" s="312">
        <v>824</v>
      </c>
      <c r="V275" s="302">
        <v>1775</v>
      </c>
      <c r="W275" s="302">
        <v>910</v>
      </c>
      <c r="X275" s="302">
        <v>865</v>
      </c>
    </row>
    <row r="276" spans="1:24" x14ac:dyDescent="0.25">
      <c r="A276" s="302" t="s">
        <v>1932</v>
      </c>
      <c r="B276" s="302" t="s">
        <v>43</v>
      </c>
      <c r="C276" s="302">
        <v>8</v>
      </c>
      <c r="D276" s="302">
        <v>2228</v>
      </c>
      <c r="E276" s="302">
        <v>1152</v>
      </c>
      <c r="F276" s="302">
        <v>1076</v>
      </c>
      <c r="G276" s="302">
        <v>2310</v>
      </c>
      <c r="H276" s="302">
        <v>1230</v>
      </c>
      <c r="I276" s="302">
        <v>1080</v>
      </c>
      <c r="J276" s="302">
        <v>1404</v>
      </c>
      <c r="K276" s="302">
        <v>692</v>
      </c>
      <c r="L276" s="302">
        <v>712</v>
      </c>
      <c r="M276" s="302">
        <v>1349</v>
      </c>
      <c r="N276" s="302">
        <v>675</v>
      </c>
      <c r="O276" s="302">
        <v>674</v>
      </c>
      <c r="P276" s="302">
        <v>1658</v>
      </c>
      <c r="Q276" s="302">
        <v>809</v>
      </c>
      <c r="R276" s="302">
        <v>849</v>
      </c>
      <c r="S276" s="312">
        <v>1616</v>
      </c>
      <c r="T276" s="312">
        <v>795</v>
      </c>
      <c r="U276" s="312">
        <v>821</v>
      </c>
      <c r="V276" s="302">
        <v>1787</v>
      </c>
      <c r="W276" s="302">
        <v>916</v>
      </c>
      <c r="X276" s="302">
        <v>871</v>
      </c>
    </row>
    <row r="277" spans="1:24" x14ac:dyDescent="0.25">
      <c r="A277" s="302" t="s">
        <v>1933</v>
      </c>
      <c r="B277" s="302" t="s">
        <v>43</v>
      </c>
      <c r="C277" s="302">
        <v>9</v>
      </c>
      <c r="D277" s="302">
        <v>2257</v>
      </c>
      <c r="E277" s="302">
        <v>1175</v>
      </c>
      <c r="F277" s="302">
        <v>1082</v>
      </c>
      <c r="G277" s="302">
        <v>2165</v>
      </c>
      <c r="H277" s="302">
        <v>1090</v>
      </c>
      <c r="I277" s="302">
        <v>1075</v>
      </c>
      <c r="J277" s="302">
        <v>1390</v>
      </c>
      <c r="K277" s="302">
        <v>697</v>
      </c>
      <c r="L277" s="302">
        <v>693</v>
      </c>
      <c r="M277" s="302">
        <v>1343</v>
      </c>
      <c r="N277" s="302">
        <v>690</v>
      </c>
      <c r="O277" s="302">
        <v>653</v>
      </c>
      <c r="P277" s="302">
        <v>1549</v>
      </c>
      <c r="Q277" s="302">
        <v>727</v>
      </c>
      <c r="R277" s="302">
        <v>822</v>
      </c>
      <c r="S277" s="312">
        <v>1497</v>
      </c>
      <c r="T277" s="312">
        <v>771</v>
      </c>
      <c r="U277" s="312">
        <v>726</v>
      </c>
      <c r="V277" s="302">
        <v>1820</v>
      </c>
      <c r="W277" s="302">
        <v>887</v>
      </c>
      <c r="X277" s="302">
        <v>933</v>
      </c>
    </row>
    <row r="278" spans="1:24" x14ac:dyDescent="0.25">
      <c r="A278" s="302" t="s">
        <v>1934</v>
      </c>
      <c r="B278" s="302" t="s">
        <v>43</v>
      </c>
      <c r="C278" s="302">
        <v>10</v>
      </c>
      <c r="D278" s="302">
        <v>2266</v>
      </c>
      <c r="E278" s="302">
        <v>1142</v>
      </c>
      <c r="F278" s="302">
        <v>1124</v>
      </c>
      <c r="G278" s="302">
        <v>2145</v>
      </c>
      <c r="H278" s="302">
        <v>1090</v>
      </c>
      <c r="I278" s="302">
        <v>1055</v>
      </c>
      <c r="J278" s="302">
        <v>1434</v>
      </c>
      <c r="K278" s="302">
        <v>712</v>
      </c>
      <c r="L278" s="302">
        <v>722</v>
      </c>
      <c r="M278" s="302">
        <v>1365</v>
      </c>
      <c r="N278" s="302">
        <v>685</v>
      </c>
      <c r="O278" s="302">
        <v>680</v>
      </c>
      <c r="P278" s="302">
        <v>1511</v>
      </c>
      <c r="Q278" s="302">
        <v>747</v>
      </c>
      <c r="R278" s="302">
        <v>764</v>
      </c>
      <c r="S278" s="312">
        <v>1613</v>
      </c>
      <c r="T278" s="312">
        <v>809</v>
      </c>
      <c r="U278" s="312">
        <v>804</v>
      </c>
      <c r="V278" s="302">
        <v>1788</v>
      </c>
      <c r="W278" s="302">
        <v>924</v>
      </c>
      <c r="X278" s="302">
        <v>864</v>
      </c>
    </row>
    <row r="279" spans="1:24" x14ac:dyDescent="0.25">
      <c r="A279" s="302" t="s">
        <v>1935</v>
      </c>
      <c r="B279" s="302" t="s">
        <v>43</v>
      </c>
      <c r="C279" s="302">
        <v>11</v>
      </c>
      <c r="D279" s="302">
        <v>2280</v>
      </c>
      <c r="E279" s="302">
        <v>1175</v>
      </c>
      <c r="F279" s="302">
        <v>1105</v>
      </c>
      <c r="G279" s="302">
        <v>2060</v>
      </c>
      <c r="H279" s="302">
        <v>1045</v>
      </c>
      <c r="I279" s="302">
        <v>1015</v>
      </c>
      <c r="J279" s="302">
        <v>1552</v>
      </c>
      <c r="K279" s="302">
        <v>781</v>
      </c>
      <c r="L279" s="302">
        <v>771</v>
      </c>
      <c r="M279" s="302">
        <v>1320</v>
      </c>
      <c r="N279" s="302">
        <v>622</v>
      </c>
      <c r="O279" s="302">
        <v>698</v>
      </c>
      <c r="P279" s="302">
        <v>1478</v>
      </c>
      <c r="Q279" s="302">
        <v>704</v>
      </c>
      <c r="R279" s="302">
        <v>774</v>
      </c>
      <c r="S279" s="312">
        <v>1600</v>
      </c>
      <c r="T279" s="312">
        <v>821</v>
      </c>
      <c r="U279" s="312">
        <v>779</v>
      </c>
      <c r="V279" s="302">
        <v>1921</v>
      </c>
      <c r="W279" s="302">
        <v>968</v>
      </c>
      <c r="X279" s="302">
        <v>953</v>
      </c>
    </row>
    <row r="280" spans="1:24" x14ac:dyDescent="0.25">
      <c r="A280" s="302" t="s">
        <v>1936</v>
      </c>
      <c r="B280" s="302" t="s">
        <v>43</v>
      </c>
      <c r="C280" s="302">
        <v>12</v>
      </c>
      <c r="D280" s="302">
        <v>2610</v>
      </c>
      <c r="E280" s="302">
        <v>1334</v>
      </c>
      <c r="F280" s="302">
        <v>1276</v>
      </c>
      <c r="G280" s="302">
        <v>2060</v>
      </c>
      <c r="H280" s="302">
        <v>1025</v>
      </c>
      <c r="I280" s="302">
        <v>1035</v>
      </c>
      <c r="J280" s="302">
        <v>1542</v>
      </c>
      <c r="K280" s="302">
        <v>805</v>
      </c>
      <c r="L280" s="302">
        <v>737</v>
      </c>
      <c r="M280" s="302">
        <v>1291</v>
      </c>
      <c r="N280" s="302">
        <v>631</v>
      </c>
      <c r="O280" s="302">
        <v>660</v>
      </c>
      <c r="P280" s="302">
        <v>1539</v>
      </c>
      <c r="Q280" s="302">
        <v>747</v>
      </c>
      <c r="R280" s="302">
        <v>792</v>
      </c>
      <c r="S280" s="312">
        <v>1516</v>
      </c>
      <c r="T280" s="312">
        <v>777</v>
      </c>
      <c r="U280" s="312">
        <v>739</v>
      </c>
      <c r="V280" s="302">
        <v>1790</v>
      </c>
      <c r="W280" s="302">
        <v>877</v>
      </c>
      <c r="X280" s="302">
        <v>913</v>
      </c>
    </row>
    <row r="281" spans="1:24" x14ac:dyDescent="0.25">
      <c r="A281" s="302" t="s">
        <v>1937</v>
      </c>
      <c r="B281" s="302" t="s">
        <v>43</v>
      </c>
      <c r="C281" s="302">
        <v>13</v>
      </c>
      <c r="D281" s="302">
        <v>3022</v>
      </c>
      <c r="E281" s="302">
        <v>1511</v>
      </c>
      <c r="F281" s="302">
        <v>1511</v>
      </c>
      <c r="G281" s="302">
        <v>1975</v>
      </c>
      <c r="H281" s="302">
        <v>1035</v>
      </c>
      <c r="I281" s="302">
        <v>940</v>
      </c>
      <c r="J281" s="302">
        <v>1663</v>
      </c>
      <c r="K281" s="302">
        <v>812</v>
      </c>
      <c r="L281" s="302">
        <v>851</v>
      </c>
      <c r="M281" s="302">
        <v>1082</v>
      </c>
      <c r="N281" s="302">
        <v>524</v>
      </c>
      <c r="O281" s="302">
        <v>558</v>
      </c>
      <c r="P281" s="302">
        <v>1488</v>
      </c>
      <c r="Q281" s="302">
        <v>753</v>
      </c>
      <c r="R281" s="302">
        <v>735</v>
      </c>
      <c r="S281" s="312">
        <v>1400</v>
      </c>
      <c r="T281" s="312">
        <v>682</v>
      </c>
      <c r="U281" s="312">
        <v>718</v>
      </c>
      <c r="V281" s="302">
        <v>1757</v>
      </c>
      <c r="W281" s="302">
        <v>878</v>
      </c>
      <c r="X281" s="302">
        <v>879</v>
      </c>
    </row>
    <row r="282" spans="1:24" x14ac:dyDescent="0.25">
      <c r="A282" s="302" t="s">
        <v>1938</v>
      </c>
      <c r="B282" s="302" t="s">
        <v>43</v>
      </c>
      <c r="C282" s="302">
        <v>14</v>
      </c>
      <c r="D282" s="302">
        <v>3416</v>
      </c>
      <c r="E282" s="302">
        <v>1756</v>
      </c>
      <c r="F282" s="302">
        <v>1660</v>
      </c>
      <c r="G282" s="302">
        <v>2020</v>
      </c>
      <c r="H282" s="302">
        <v>1045</v>
      </c>
      <c r="I282" s="302">
        <v>975</v>
      </c>
      <c r="J282" s="302">
        <v>1760</v>
      </c>
      <c r="K282" s="302">
        <v>857</v>
      </c>
      <c r="L282" s="302">
        <v>903</v>
      </c>
      <c r="M282" s="302">
        <v>1170</v>
      </c>
      <c r="N282" s="302">
        <v>594</v>
      </c>
      <c r="O282" s="302">
        <v>576</v>
      </c>
      <c r="P282" s="302">
        <v>1335</v>
      </c>
      <c r="Q282" s="302">
        <v>647</v>
      </c>
      <c r="R282" s="302">
        <v>688</v>
      </c>
      <c r="S282" s="312">
        <v>1492</v>
      </c>
      <c r="T282" s="312">
        <v>725</v>
      </c>
      <c r="U282" s="312">
        <v>767</v>
      </c>
      <c r="V282" s="302">
        <v>1748</v>
      </c>
      <c r="W282" s="302">
        <v>868</v>
      </c>
      <c r="X282" s="302">
        <v>880</v>
      </c>
    </row>
    <row r="283" spans="1:24" x14ac:dyDescent="0.25">
      <c r="A283" s="302" t="s">
        <v>1939</v>
      </c>
      <c r="B283" s="302" t="s">
        <v>43</v>
      </c>
      <c r="C283" s="302">
        <v>15</v>
      </c>
      <c r="D283" s="302">
        <v>2656</v>
      </c>
      <c r="E283" s="302">
        <v>1349</v>
      </c>
      <c r="F283" s="302">
        <v>1307</v>
      </c>
      <c r="G283" s="302">
        <v>1955</v>
      </c>
      <c r="H283" s="302">
        <v>975</v>
      </c>
      <c r="I283" s="302">
        <v>980</v>
      </c>
      <c r="J283" s="302">
        <v>1794</v>
      </c>
      <c r="K283" s="302">
        <v>871</v>
      </c>
      <c r="L283" s="302">
        <v>923</v>
      </c>
      <c r="M283" s="302">
        <v>1169</v>
      </c>
      <c r="N283" s="302">
        <v>592</v>
      </c>
      <c r="O283" s="302">
        <v>577</v>
      </c>
      <c r="P283" s="302">
        <v>1346</v>
      </c>
      <c r="Q283" s="302">
        <v>696</v>
      </c>
      <c r="R283" s="302">
        <v>650</v>
      </c>
      <c r="S283" s="312">
        <v>1550</v>
      </c>
      <c r="T283" s="312">
        <v>759</v>
      </c>
      <c r="U283" s="312">
        <v>791</v>
      </c>
      <c r="V283" s="302">
        <v>1624</v>
      </c>
      <c r="W283" s="302">
        <v>825</v>
      </c>
      <c r="X283" s="302">
        <v>799</v>
      </c>
    </row>
    <row r="284" spans="1:24" x14ac:dyDescent="0.25">
      <c r="A284" s="302" t="s">
        <v>1940</v>
      </c>
      <c r="B284" s="302" t="s">
        <v>43</v>
      </c>
      <c r="C284" s="302">
        <v>16</v>
      </c>
      <c r="D284" s="302">
        <v>2833</v>
      </c>
      <c r="E284" s="302">
        <v>1461</v>
      </c>
      <c r="F284" s="302">
        <v>1372</v>
      </c>
      <c r="G284" s="302">
        <v>2020</v>
      </c>
      <c r="H284" s="302">
        <v>1050</v>
      </c>
      <c r="I284" s="302">
        <v>970</v>
      </c>
      <c r="J284" s="302">
        <v>1905</v>
      </c>
      <c r="K284" s="302">
        <v>965</v>
      </c>
      <c r="L284" s="302">
        <v>940</v>
      </c>
      <c r="M284" s="302">
        <v>1182</v>
      </c>
      <c r="N284" s="302">
        <v>574</v>
      </c>
      <c r="O284" s="302">
        <v>608</v>
      </c>
      <c r="P284" s="302">
        <v>1513</v>
      </c>
      <c r="Q284" s="302">
        <v>724</v>
      </c>
      <c r="R284" s="302">
        <v>789</v>
      </c>
      <c r="S284" s="312">
        <v>1461</v>
      </c>
      <c r="T284" s="312">
        <v>713</v>
      </c>
      <c r="U284" s="312">
        <v>748</v>
      </c>
      <c r="V284" s="302">
        <v>1665</v>
      </c>
      <c r="W284" s="302">
        <v>785</v>
      </c>
      <c r="X284" s="302">
        <v>880</v>
      </c>
    </row>
    <row r="285" spans="1:24" x14ac:dyDescent="0.25">
      <c r="A285" s="302" t="s">
        <v>1941</v>
      </c>
      <c r="B285" s="302" t="s">
        <v>43</v>
      </c>
      <c r="C285" s="302">
        <v>17</v>
      </c>
      <c r="D285" s="302">
        <v>2906</v>
      </c>
      <c r="E285" s="302">
        <v>1485</v>
      </c>
      <c r="F285" s="302">
        <v>1421</v>
      </c>
      <c r="G285" s="302">
        <v>2195</v>
      </c>
      <c r="H285" s="302">
        <v>1115</v>
      </c>
      <c r="I285" s="302">
        <v>1080</v>
      </c>
      <c r="J285" s="302">
        <v>1930</v>
      </c>
      <c r="K285" s="302">
        <v>945</v>
      </c>
      <c r="L285" s="302">
        <v>985</v>
      </c>
      <c r="M285" s="302">
        <v>1240</v>
      </c>
      <c r="N285" s="302">
        <v>634</v>
      </c>
      <c r="O285" s="302">
        <v>606</v>
      </c>
      <c r="P285" s="302">
        <v>1458</v>
      </c>
      <c r="Q285" s="302">
        <v>726</v>
      </c>
      <c r="R285" s="302">
        <v>732</v>
      </c>
      <c r="S285" s="312">
        <v>1422</v>
      </c>
      <c r="T285" s="312">
        <v>716</v>
      </c>
      <c r="U285" s="312">
        <v>706</v>
      </c>
      <c r="V285" s="302">
        <v>1646</v>
      </c>
      <c r="W285" s="302">
        <v>793</v>
      </c>
      <c r="X285" s="302">
        <v>853</v>
      </c>
    </row>
    <row r="286" spans="1:24" x14ac:dyDescent="0.25">
      <c r="A286" s="302" t="s">
        <v>1942</v>
      </c>
      <c r="B286" s="302" t="s">
        <v>43</v>
      </c>
      <c r="C286" s="302">
        <v>18</v>
      </c>
      <c r="D286" s="302">
        <v>3294</v>
      </c>
      <c r="E286" s="302">
        <v>1620</v>
      </c>
      <c r="F286" s="302">
        <v>1674</v>
      </c>
      <c r="G286" s="302">
        <v>2440</v>
      </c>
      <c r="H286" s="302">
        <v>1190</v>
      </c>
      <c r="I286" s="302">
        <v>1250</v>
      </c>
      <c r="J286" s="302">
        <v>2079</v>
      </c>
      <c r="K286" s="302">
        <v>1053</v>
      </c>
      <c r="L286" s="302">
        <v>1026</v>
      </c>
      <c r="M286" s="302">
        <v>1474</v>
      </c>
      <c r="N286" s="302">
        <v>695</v>
      </c>
      <c r="O286" s="302">
        <v>779</v>
      </c>
      <c r="P286" s="302">
        <v>1387</v>
      </c>
      <c r="Q286" s="302">
        <v>688</v>
      </c>
      <c r="R286" s="302">
        <v>699</v>
      </c>
      <c r="S286" s="312">
        <v>1551</v>
      </c>
      <c r="T286" s="312">
        <v>784</v>
      </c>
      <c r="U286" s="312">
        <v>767</v>
      </c>
      <c r="V286" s="302">
        <v>1523</v>
      </c>
      <c r="W286" s="302">
        <v>726</v>
      </c>
      <c r="X286" s="302">
        <v>797</v>
      </c>
    </row>
    <row r="287" spans="1:24" x14ac:dyDescent="0.25">
      <c r="A287" s="302" t="s">
        <v>1943</v>
      </c>
      <c r="B287" s="302" t="s">
        <v>43</v>
      </c>
      <c r="C287" s="302">
        <v>19</v>
      </c>
      <c r="D287" s="302">
        <v>3311</v>
      </c>
      <c r="E287" s="302">
        <v>1601</v>
      </c>
      <c r="F287" s="302">
        <v>1710</v>
      </c>
      <c r="G287" s="302">
        <v>3040</v>
      </c>
      <c r="H287" s="302">
        <v>1405</v>
      </c>
      <c r="I287" s="302">
        <v>1630</v>
      </c>
      <c r="J287" s="302">
        <v>2307</v>
      </c>
      <c r="K287" s="302">
        <v>1089</v>
      </c>
      <c r="L287" s="302">
        <v>1218</v>
      </c>
      <c r="M287" s="302">
        <v>1604</v>
      </c>
      <c r="N287" s="302">
        <v>723</v>
      </c>
      <c r="O287" s="302">
        <v>881</v>
      </c>
      <c r="P287" s="302">
        <v>1267</v>
      </c>
      <c r="Q287" s="302">
        <v>635</v>
      </c>
      <c r="R287" s="302">
        <v>632</v>
      </c>
      <c r="S287" s="312">
        <v>1932</v>
      </c>
      <c r="T287" s="312">
        <v>1037</v>
      </c>
      <c r="U287" s="312">
        <v>895</v>
      </c>
      <c r="V287" s="302">
        <v>1747</v>
      </c>
      <c r="W287" s="302">
        <v>878</v>
      </c>
      <c r="X287" s="302">
        <v>869</v>
      </c>
    </row>
    <row r="288" spans="1:24" x14ac:dyDescent="0.25">
      <c r="A288" s="302" t="s">
        <v>1944</v>
      </c>
      <c r="B288" s="302" t="s">
        <v>43</v>
      </c>
      <c r="C288" s="302">
        <v>20</v>
      </c>
      <c r="D288" s="302">
        <v>3473</v>
      </c>
      <c r="E288" s="302">
        <v>1730</v>
      </c>
      <c r="F288" s="302">
        <v>1743</v>
      </c>
      <c r="G288" s="302">
        <v>3385</v>
      </c>
      <c r="H288" s="302">
        <v>1575</v>
      </c>
      <c r="I288" s="302">
        <v>1805</v>
      </c>
      <c r="J288" s="302">
        <v>2471</v>
      </c>
      <c r="K288" s="302">
        <v>1103</v>
      </c>
      <c r="L288" s="302">
        <v>1368</v>
      </c>
      <c r="M288" s="302">
        <v>1958</v>
      </c>
      <c r="N288" s="302">
        <v>865</v>
      </c>
      <c r="O288" s="302">
        <v>1093</v>
      </c>
      <c r="P288" s="302">
        <v>1939</v>
      </c>
      <c r="Q288" s="302">
        <v>964</v>
      </c>
      <c r="R288" s="302">
        <v>975</v>
      </c>
      <c r="S288" s="312">
        <v>2436</v>
      </c>
      <c r="T288" s="312">
        <v>1353</v>
      </c>
      <c r="U288" s="312">
        <v>1083</v>
      </c>
      <c r="V288" s="302">
        <v>2346</v>
      </c>
      <c r="W288" s="302">
        <v>1198</v>
      </c>
      <c r="X288" s="302">
        <v>1148</v>
      </c>
    </row>
    <row r="289" spans="1:24" x14ac:dyDescent="0.25">
      <c r="A289" s="302" t="s">
        <v>1945</v>
      </c>
      <c r="B289" s="302" t="s">
        <v>44</v>
      </c>
      <c r="C289" s="302" t="s">
        <v>95</v>
      </c>
      <c r="D289" s="302">
        <v>69539</v>
      </c>
      <c r="E289" s="302">
        <v>35016</v>
      </c>
      <c r="F289" s="302">
        <v>34523</v>
      </c>
      <c r="G289" s="302">
        <v>72005</v>
      </c>
      <c r="H289" s="302">
        <v>36350</v>
      </c>
      <c r="I289" s="302">
        <v>35655</v>
      </c>
      <c r="J289" s="302">
        <v>57487</v>
      </c>
      <c r="K289" s="302">
        <v>29192</v>
      </c>
      <c r="L289" s="302">
        <v>28295</v>
      </c>
      <c r="M289" s="302">
        <v>51493</v>
      </c>
      <c r="N289" s="302">
        <v>26169</v>
      </c>
      <c r="O289" s="302">
        <v>25324</v>
      </c>
      <c r="P289" s="302">
        <v>57862</v>
      </c>
      <c r="Q289" s="302">
        <v>29166</v>
      </c>
      <c r="R289" s="302">
        <v>28696</v>
      </c>
      <c r="S289" s="312">
        <v>66358</v>
      </c>
      <c r="T289" s="312">
        <v>33764</v>
      </c>
      <c r="U289" s="312">
        <v>32594</v>
      </c>
      <c r="V289" s="302">
        <v>62412</v>
      </c>
      <c r="W289" s="302">
        <v>31626</v>
      </c>
      <c r="X289" s="302">
        <v>30786</v>
      </c>
    </row>
    <row r="290" spans="1:24" x14ac:dyDescent="0.25">
      <c r="A290" s="302" t="s">
        <v>1946</v>
      </c>
      <c r="B290" s="302" t="s">
        <v>44</v>
      </c>
      <c r="C290" s="302">
        <v>0</v>
      </c>
      <c r="D290" s="302">
        <v>4003</v>
      </c>
      <c r="E290" s="302">
        <v>2077</v>
      </c>
      <c r="F290" s="302">
        <v>1926</v>
      </c>
      <c r="G290" s="302">
        <v>3700</v>
      </c>
      <c r="H290" s="302">
        <v>1835</v>
      </c>
      <c r="I290" s="302">
        <v>1870</v>
      </c>
      <c r="J290" s="302">
        <v>2637</v>
      </c>
      <c r="K290" s="302">
        <v>1330</v>
      </c>
      <c r="L290" s="302">
        <v>1307</v>
      </c>
      <c r="M290" s="302">
        <v>3067</v>
      </c>
      <c r="N290" s="302">
        <v>1598</v>
      </c>
      <c r="O290" s="302">
        <v>1469</v>
      </c>
      <c r="P290" s="302">
        <v>3015</v>
      </c>
      <c r="Q290" s="302">
        <v>1578</v>
      </c>
      <c r="R290" s="302">
        <v>1437</v>
      </c>
      <c r="S290" s="312">
        <v>3785</v>
      </c>
      <c r="T290" s="312">
        <v>1945</v>
      </c>
      <c r="U290" s="312">
        <v>1840</v>
      </c>
      <c r="V290" s="302">
        <v>3031</v>
      </c>
      <c r="W290" s="302">
        <v>1517</v>
      </c>
      <c r="X290" s="302">
        <v>1514</v>
      </c>
    </row>
    <row r="291" spans="1:24" x14ac:dyDescent="0.25">
      <c r="A291" s="302" t="s">
        <v>1947</v>
      </c>
      <c r="B291" s="302" t="s">
        <v>44</v>
      </c>
      <c r="C291" s="302">
        <v>1</v>
      </c>
      <c r="D291" s="302">
        <v>3697</v>
      </c>
      <c r="E291" s="302">
        <v>1872</v>
      </c>
      <c r="F291" s="302">
        <v>1825</v>
      </c>
      <c r="G291" s="302">
        <v>3615</v>
      </c>
      <c r="H291" s="302">
        <v>1835</v>
      </c>
      <c r="I291" s="302">
        <v>1785</v>
      </c>
      <c r="J291" s="302">
        <v>2521</v>
      </c>
      <c r="K291" s="302">
        <v>1270</v>
      </c>
      <c r="L291" s="302">
        <v>1251</v>
      </c>
      <c r="M291" s="302">
        <v>2955</v>
      </c>
      <c r="N291" s="302">
        <v>1477</v>
      </c>
      <c r="O291" s="302">
        <v>1478</v>
      </c>
      <c r="P291" s="302">
        <v>2937</v>
      </c>
      <c r="Q291" s="302">
        <v>1477</v>
      </c>
      <c r="R291" s="302">
        <v>1460</v>
      </c>
      <c r="S291" s="312">
        <v>3768</v>
      </c>
      <c r="T291" s="312">
        <v>1935</v>
      </c>
      <c r="U291" s="312">
        <v>1833</v>
      </c>
      <c r="V291" s="302">
        <v>3094</v>
      </c>
      <c r="W291" s="302">
        <v>1661</v>
      </c>
      <c r="X291" s="302">
        <v>1433</v>
      </c>
    </row>
    <row r="292" spans="1:24" x14ac:dyDescent="0.25">
      <c r="A292" s="302" t="s">
        <v>1948</v>
      </c>
      <c r="B292" s="302" t="s">
        <v>44</v>
      </c>
      <c r="C292" s="302">
        <v>2</v>
      </c>
      <c r="D292" s="302">
        <v>3538</v>
      </c>
      <c r="E292" s="302">
        <v>1816</v>
      </c>
      <c r="F292" s="302">
        <v>1722</v>
      </c>
      <c r="G292" s="302">
        <v>3750</v>
      </c>
      <c r="H292" s="302">
        <v>1930</v>
      </c>
      <c r="I292" s="302">
        <v>1820</v>
      </c>
      <c r="J292" s="302">
        <v>2300</v>
      </c>
      <c r="K292" s="302">
        <v>1216</v>
      </c>
      <c r="L292" s="302">
        <v>1084</v>
      </c>
      <c r="M292" s="302">
        <v>2963</v>
      </c>
      <c r="N292" s="302">
        <v>1498</v>
      </c>
      <c r="O292" s="302">
        <v>1465</v>
      </c>
      <c r="P292" s="302">
        <v>2911</v>
      </c>
      <c r="Q292" s="302">
        <v>1471</v>
      </c>
      <c r="R292" s="302">
        <v>1440</v>
      </c>
      <c r="S292" s="312">
        <v>3603</v>
      </c>
      <c r="T292" s="312">
        <v>1796</v>
      </c>
      <c r="U292" s="312">
        <v>1807</v>
      </c>
      <c r="V292" s="302">
        <v>2989</v>
      </c>
      <c r="W292" s="302">
        <v>1507</v>
      </c>
      <c r="X292" s="302">
        <v>1482</v>
      </c>
    </row>
    <row r="293" spans="1:24" x14ac:dyDescent="0.25">
      <c r="A293" s="302" t="s">
        <v>1949</v>
      </c>
      <c r="B293" s="302" t="s">
        <v>44</v>
      </c>
      <c r="C293" s="302">
        <v>3</v>
      </c>
      <c r="D293" s="302">
        <v>3300</v>
      </c>
      <c r="E293" s="302">
        <v>1703</v>
      </c>
      <c r="F293" s="302">
        <v>1597</v>
      </c>
      <c r="G293" s="302">
        <v>3830</v>
      </c>
      <c r="H293" s="302">
        <v>1970</v>
      </c>
      <c r="I293" s="302">
        <v>1860</v>
      </c>
      <c r="J293" s="302">
        <v>2206</v>
      </c>
      <c r="K293" s="302">
        <v>1127</v>
      </c>
      <c r="L293" s="302">
        <v>1079</v>
      </c>
      <c r="M293" s="302">
        <v>2802</v>
      </c>
      <c r="N293" s="302">
        <v>1403</v>
      </c>
      <c r="O293" s="302">
        <v>1399</v>
      </c>
      <c r="P293" s="302">
        <v>2878</v>
      </c>
      <c r="Q293" s="302">
        <v>1435</v>
      </c>
      <c r="R293" s="302">
        <v>1443</v>
      </c>
      <c r="S293" s="312">
        <v>3573</v>
      </c>
      <c r="T293" s="312">
        <v>1732</v>
      </c>
      <c r="U293" s="312">
        <v>1841</v>
      </c>
      <c r="V293" s="302">
        <v>2899</v>
      </c>
      <c r="W293" s="302">
        <v>1444</v>
      </c>
      <c r="X293" s="302">
        <v>1455</v>
      </c>
    </row>
    <row r="294" spans="1:24" x14ac:dyDescent="0.25">
      <c r="A294" s="302" t="s">
        <v>1950</v>
      </c>
      <c r="B294" s="302" t="s">
        <v>44</v>
      </c>
      <c r="C294" s="302">
        <v>4</v>
      </c>
      <c r="D294" s="302">
        <v>2991</v>
      </c>
      <c r="E294" s="302">
        <v>1498</v>
      </c>
      <c r="F294" s="302">
        <v>1493</v>
      </c>
      <c r="G294" s="302">
        <v>3940</v>
      </c>
      <c r="H294" s="302">
        <v>2015</v>
      </c>
      <c r="I294" s="302">
        <v>1925</v>
      </c>
      <c r="J294" s="302">
        <v>2044</v>
      </c>
      <c r="K294" s="302">
        <v>1073</v>
      </c>
      <c r="L294" s="302">
        <v>971</v>
      </c>
      <c r="M294" s="302">
        <v>2691</v>
      </c>
      <c r="N294" s="302">
        <v>1354</v>
      </c>
      <c r="O294" s="302">
        <v>1337</v>
      </c>
      <c r="P294" s="302">
        <v>2967</v>
      </c>
      <c r="Q294" s="302">
        <v>1473</v>
      </c>
      <c r="R294" s="302">
        <v>1494</v>
      </c>
      <c r="S294" s="312">
        <v>3383</v>
      </c>
      <c r="T294" s="312">
        <v>1798</v>
      </c>
      <c r="U294" s="312">
        <v>1585</v>
      </c>
      <c r="V294" s="302">
        <v>2921</v>
      </c>
      <c r="W294" s="302">
        <v>1492</v>
      </c>
      <c r="X294" s="302">
        <v>1429</v>
      </c>
    </row>
    <row r="295" spans="1:24" x14ac:dyDescent="0.25">
      <c r="A295" s="302" t="s">
        <v>1951</v>
      </c>
      <c r="B295" s="302" t="s">
        <v>44</v>
      </c>
      <c r="C295" s="302">
        <v>5</v>
      </c>
      <c r="D295" s="302">
        <v>2790</v>
      </c>
      <c r="E295" s="302">
        <v>1424</v>
      </c>
      <c r="F295" s="302">
        <v>1366</v>
      </c>
      <c r="G295" s="302">
        <v>3915</v>
      </c>
      <c r="H295" s="302">
        <v>2045</v>
      </c>
      <c r="I295" s="302">
        <v>1870</v>
      </c>
      <c r="J295" s="302">
        <v>2140</v>
      </c>
      <c r="K295" s="302">
        <v>1092</v>
      </c>
      <c r="L295" s="302">
        <v>1048</v>
      </c>
      <c r="M295" s="302">
        <v>2633</v>
      </c>
      <c r="N295" s="302">
        <v>1349</v>
      </c>
      <c r="O295" s="302">
        <v>1284</v>
      </c>
      <c r="P295" s="302">
        <v>2850</v>
      </c>
      <c r="Q295" s="302">
        <v>1444</v>
      </c>
      <c r="R295" s="302">
        <v>1406</v>
      </c>
      <c r="S295" s="312">
        <v>3398</v>
      </c>
      <c r="T295" s="312">
        <v>1737</v>
      </c>
      <c r="U295" s="312">
        <v>1661</v>
      </c>
      <c r="V295" s="302">
        <v>3078</v>
      </c>
      <c r="W295" s="302">
        <v>1531</v>
      </c>
      <c r="X295" s="302">
        <v>1547</v>
      </c>
    </row>
    <row r="296" spans="1:24" x14ac:dyDescent="0.25">
      <c r="A296" s="302" t="s">
        <v>1952</v>
      </c>
      <c r="B296" s="302" t="s">
        <v>44</v>
      </c>
      <c r="C296" s="302">
        <v>6</v>
      </c>
      <c r="D296" s="302">
        <v>2731</v>
      </c>
      <c r="E296" s="302">
        <v>1443</v>
      </c>
      <c r="F296" s="302">
        <v>1288</v>
      </c>
      <c r="G296" s="302">
        <v>3860</v>
      </c>
      <c r="H296" s="302">
        <v>1955</v>
      </c>
      <c r="I296" s="302">
        <v>1905</v>
      </c>
      <c r="J296" s="302">
        <v>2101</v>
      </c>
      <c r="K296" s="302">
        <v>1117</v>
      </c>
      <c r="L296" s="302">
        <v>984</v>
      </c>
      <c r="M296" s="302">
        <v>2484</v>
      </c>
      <c r="N296" s="302">
        <v>1243</v>
      </c>
      <c r="O296" s="302">
        <v>1241</v>
      </c>
      <c r="P296" s="302">
        <v>2706</v>
      </c>
      <c r="Q296" s="302">
        <v>1371</v>
      </c>
      <c r="R296" s="302">
        <v>1335</v>
      </c>
      <c r="S296" s="312">
        <v>3232</v>
      </c>
      <c r="T296" s="312">
        <v>1664</v>
      </c>
      <c r="U296" s="312">
        <v>1568</v>
      </c>
      <c r="V296" s="302">
        <v>2829</v>
      </c>
      <c r="W296" s="302">
        <v>1495</v>
      </c>
      <c r="X296" s="302">
        <v>1334</v>
      </c>
    </row>
    <row r="297" spans="1:24" x14ac:dyDescent="0.25">
      <c r="A297" s="302" t="s">
        <v>1953</v>
      </c>
      <c r="B297" s="302" t="s">
        <v>44</v>
      </c>
      <c r="C297" s="302">
        <v>7</v>
      </c>
      <c r="D297" s="302">
        <v>2825</v>
      </c>
      <c r="E297" s="302">
        <v>1419</v>
      </c>
      <c r="F297" s="302">
        <v>1406</v>
      </c>
      <c r="G297" s="302">
        <v>3790</v>
      </c>
      <c r="H297" s="302">
        <v>1915</v>
      </c>
      <c r="I297" s="302">
        <v>1875</v>
      </c>
      <c r="J297" s="302">
        <v>2097</v>
      </c>
      <c r="K297" s="302">
        <v>1105</v>
      </c>
      <c r="L297" s="302">
        <v>992</v>
      </c>
      <c r="M297" s="302">
        <v>2435</v>
      </c>
      <c r="N297" s="302">
        <v>1312</v>
      </c>
      <c r="O297" s="302">
        <v>1123</v>
      </c>
      <c r="P297" s="302">
        <v>2655</v>
      </c>
      <c r="Q297" s="302">
        <v>1289</v>
      </c>
      <c r="R297" s="302">
        <v>1366</v>
      </c>
      <c r="S297" s="312">
        <v>3168</v>
      </c>
      <c r="T297" s="312">
        <v>1594</v>
      </c>
      <c r="U297" s="312">
        <v>1574</v>
      </c>
      <c r="V297" s="302">
        <v>2881</v>
      </c>
      <c r="W297" s="302">
        <v>1467</v>
      </c>
      <c r="X297" s="302">
        <v>1414</v>
      </c>
    </row>
    <row r="298" spans="1:24" x14ac:dyDescent="0.25">
      <c r="A298" s="302" t="s">
        <v>1954</v>
      </c>
      <c r="B298" s="302" t="s">
        <v>44</v>
      </c>
      <c r="C298" s="302">
        <v>8</v>
      </c>
      <c r="D298" s="302">
        <v>2731</v>
      </c>
      <c r="E298" s="302">
        <v>1456</v>
      </c>
      <c r="F298" s="302">
        <v>1275</v>
      </c>
      <c r="G298" s="302">
        <v>3535</v>
      </c>
      <c r="H298" s="302">
        <v>1805</v>
      </c>
      <c r="I298" s="302">
        <v>1735</v>
      </c>
      <c r="J298" s="302">
        <v>2311</v>
      </c>
      <c r="K298" s="302">
        <v>1181</v>
      </c>
      <c r="L298" s="302">
        <v>1130</v>
      </c>
      <c r="M298" s="302">
        <v>2362</v>
      </c>
      <c r="N298" s="302">
        <v>1206</v>
      </c>
      <c r="O298" s="302">
        <v>1156</v>
      </c>
      <c r="P298" s="302">
        <v>2741</v>
      </c>
      <c r="Q298" s="302">
        <v>1398</v>
      </c>
      <c r="R298" s="302">
        <v>1343</v>
      </c>
      <c r="S298" s="312">
        <v>3040</v>
      </c>
      <c r="T298" s="312">
        <v>1544</v>
      </c>
      <c r="U298" s="312">
        <v>1496</v>
      </c>
      <c r="V298" s="302">
        <v>2941</v>
      </c>
      <c r="W298" s="302">
        <v>1504</v>
      </c>
      <c r="X298" s="302">
        <v>1437</v>
      </c>
    </row>
    <row r="299" spans="1:24" x14ac:dyDescent="0.25">
      <c r="A299" s="302" t="s">
        <v>1955</v>
      </c>
      <c r="B299" s="302" t="s">
        <v>44</v>
      </c>
      <c r="C299" s="302">
        <v>9</v>
      </c>
      <c r="D299" s="302">
        <v>2796</v>
      </c>
      <c r="E299" s="302">
        <v>1408</v>
      </c>
      <c r="F299" s="302">
        <v>1388</v>
      </c>
      <c r="G299" s="302">
        <v>3555</v>
      </c>
      <c r="H299" s="302">
        <v>1845</v>
      </c>
      <c r="I299" s="302">
        <v>1710</v>
      </c>
      <c r="J299" s="302">
        <v>2411</v>
      </c>
      <c r="K299" s="302">
        <v>1271</v>
      </c>
      <c r="L299" s="302">
        <v>1140</v>
      </c>
      <c r="M299" s="302">
        <v>2229</v>
      </c>
      <c r="N299" s="302">
        <v>1114</v>
      </c>
      <c r="O299" s="302">
        <v>1115</v>
      </c>
      <c r="P299" s="302">
        <v>2725</v>
      </c>
      <c r="Q299" s="302">
        <v>1382</v>
      </c>
      <c r="R299" s="302">
        <v>1343</v>
      </c>
      <c r="S299" s="312">
        <v>2937</v>
      </c>
      <c r="T299" s="312">
        <v>1481</v>
      </c>
      <c r="U299" s="312">
        <v>1456</v>
      </c>
      <c r="V299" s="302">
        <v>3014</v>
      </c>
      <c r="W299" s="302">
        <v>1510</v>
      </c>
      <c r="X299" s="302">
        <v>1504</v>
      </c>
    </row>
    <row r="300" spans="1:24" x14ac:dyDescent="0.25">
      <c r="A300" s="302" t="s">
        <v>1956</v>
      </c>
      <c r="B300" s="302" t="s">
        <v>44</v>
      </c>
      <c r="C300" s="302">
        <v>10</v>
      </c>
      <c r="D300" s="302">
        <v>2858</v>
      </c>
      <c r="E300" s="302">
        <v>1407</v>
      </c>
      <c r="F300" s="302">
        <v>1451</v>
      </c>
      <c r="G300" s="302">
        <v>3255</v>
      </c>
      <c r="H300" s="302">
        <v>1705</v>
      </c>
      <c r="I300" s="302">
        <v>1550</v>
      </c>
      <c r="J300" s="302">
        <v>2565</v>
      </c>
      <c r="K300" s="302">
        <v>1302</v>
      </c>
      <c r="L300" s="302">
        <v>1263</v>
      </c>
      <c r="M300" s="302">
        <v>2320</v>
      </c>
      <c r="N300" s="302">
        <v>1129</v>
      </c>
      <c r="O300" s="302">
        <v>1191</v>
      </c>
      <c r="P300" s="302">
        <v>2703</v>
      </c>
      <c r="Q300" s="302">
        <v>1326</v>
      </c>
      <c r="R300" s="302">
        <v>1377</v>
      </c>
      <c r="S300" s="312">
        <v>3046</v>
      </c>
      <c r="T300" s="312">
        <v>1579</v>
      </c>
      <c r="U300" s="312">
        <v>1467</v>
      </c>
      <c r="V300" s="302">
        <v>3156</v>
      </c>
      <c r="W300" s="302">
        <v>1652</v>
      </c>
      <c r="X300" s="302">
        <v>1504</v>
      </c>
    </row>
    <row r="301" spans="1:24" x14ac:dyDescent="0.25">
      <c r="A301" s="302" t="s">
        <v>1957</v>
      </c>
      <c r="B301" s="302" t="s">
        <v>44</v>
      </c>
      <c r="C301" s="302">
        <v>11</v>
      </c>
      <c r="D301" s="302">
        <v>3030</v>
      </c>
      <c r="E301" s="302">
        <v>1548</v>
      </c>
      <c r="F301" s="302">
        <v>1482</v>
      </c>
      <c r="G301" s="302">
        <v>3210</v>
      </c>
      <c r="H301" s="302">
        <v>1615</v>
      </c>
      <c r="I301" s="302">
        <v>1595</v>
      </c>
      <c r="J301" s="302">
        <v>2660</v>
      </c>
      <c r="K301" s="302">
        <v>1348</v>
      </c>
      <c r="L301" s="302">
        <v>1312</v>
      </c>
      <c r="M301" s="302">
        <v>2235</v>
      </c>
      <c r="N301" s="302">
        <v>1140</v>
      </c>
      <c r="O301" s="302">
        <v>1095</v>
      </c>
      <c r="P301" s="302">
        <v>2675</v>
      </c>
      <c r="Q301" s="302">
        <v>1370</v>
      </c>
      <c r="R301" s="302">
        <v>1305</v>
      </c>
      <c r="S301" s="312">
        <v>3055</v>
      </c>
      <c r="T301" s="312">
        <v>1520</v>
      </c>
      <c r="U301" s="312">
        <v>1535</v>
      </c>
      <c r="V301" s="302">
        <v>3069</v>
      </c>
      <c r="W301" s="302">
        <v>1548</v>
      </c>
      <c r="X301" s="302">
        <v>1521</v>
      </c>
    </row>
    <row r="302" spans="1:24" x14ac:dyDescent="0.25">
      <c r="A302" s="302" t="s">
        <v>1958</v>
      </c>
      <c r="B302" s="302" t="s">
        <v>44</v>
      </c>
      <c r="C302" s="302">
        <v>12</v>
      </c>
      <c r="D302" s="302">
        <v>3296</v>
      </c>
      <c r="E302" s="302">
        <v>1669</v>
      </c>
      <c r="F302" s="302">
        <v>1627</v>
      </c>
      <c r="G302" s="302">
        <v>3155</v>
      </c>
      <c r="H302" s="302">
        <v>1570</v>
      </c>
      <c r="I302" s="302">
        <v>1585</v>
      </c>
      <c r="J302" s="302">
        <v>2867</v>
      </c>
      <c r="K302" s="302">
        <v>1453</v>
      </c>
      <c r="L302" s="302">
        <v>1414</v>
      </c>
      <c r="M302" s="302">
        <v>2150</v>
      </c>
      <c r="N302" s="302">
        <v>1105</v>
      </c>
      <c r="O302" s="302">
        <v>1045</v>
      </c>
      <c r="P302" s="302">
        <v>2769</v>
      </c>
      <c r="Q302" s="302">
        <v>1423</v>
      </c>
      <c r="R302" s="302">
        <v>1346</v>
      </c>
      <c r="S302" s="312">
        <v>2976</v>
      </c>
      <c r="T302" s="312">
        <v>1543</v>
      </c>
      <c r="U302" s="312">
        <v>1433</v>
      </c>
      <c r="V302" s="302">
        <v>3164</v>
      </c>
      <c r="W302" s="302">
        <v>1558</v>
      </c>
      <c r="X302" s="302">
        <v>1606</v>
      </c>
    </row>
    <row r="303" spans="1:24" x14ac:dyDescent="0.25">
      <c r="A303" s="302" t="s">
        <v>1959</v>
      </c>
      <c r="B303" s="302" t="s">
        <v>44</v>
      </c>
      <c r="C303" s="302">
        <v>13</v>
      </c>
      <c r="D303" s="302">
        <v>3835</v>
      </c>
      <c r="E303" s="302">
        <v>1978</v>
      </c>
      <c r="F303" s="302">
        <v>1857</v>
      </c>
      <c r="G303" s="302">
        <v>3070</v>
      </c>
      <c r="H303" s="302">
        <v>1600</v>
      </c>
      <c r="I303" s="302">
        <v>1470</v>
      </c>
      <c r="J303" s="302">
        <v>2987</v>
      </c>
      <c r="K303" s="302">
        <v>1480</v>
      </c>
      <c r="L303" s="302">
        <v>1507</v>
      </c>
      <c r="M303" s="302">
        <v>2054</v>
      </c>
      <c r="N303" s="302">
        <v>1038</v>
      </c>
      <c r="O303" s="302">
        <v>1016</v>
      </c>
      <c r="P303" s="302">
        <v>2780</v>
      </c>
      <c r="Q303" s="302">
        <v>1358</v>
      </c>
      <c r="R303" s="302">
        <v>1422</v>
      </c>
      <c r="S303" s="312">
        <v>3086</v>
      </c>
      <c r="T303" s="312">
        <v>1588</v>
      </c>
      <c r="U303" s="312">
        <v>1498</v>
      </c>
      <c r="V303" s="302">
        <v>3115</v>
      </c>
      <c r="W303" s="302">
        <v>1567</v>
      </c>
      <c r="X303" s="302">
        <v>1548</v>
      </c>
    </row>
    <row r="304" spans="1:24" x14ac:dyDescent="0.25">
      <c r="A304" s="302" t="s">
        <v>1960</v>
      </c>
      <c r="B304" s="302" t="s">
        <v>44</v>
      </c>
      <c r="C304" s="302">
        <v>14</v>
      </c>
      <c r="D304" s="302">
        <v>4385</v>
      </c>
      <c r="E304" s="302">
        <v>2175</v>
      </c>
      <c r="F304" s="302">
        <v>2210</v>
      </c>
      <c r="G304" s="302">
        <v>2895</v>
      </c>
      <c r="H304" s="302">
        <v>1480</v>
      </c>
      <c r="I304" s="302">
        <v>1415</v>
      </c>
      <c r="J304" s="302">
        <v>3136</v>
      </c>
      <c r="K304" s="302">
        <v>1573</v>
      </c>
      <c r="L304" s="302">
        <v>1563</v>
      </c>
      <c r="M304" s="302">
        <v>1923</v>
      </c>
      <c r="N304" s="302">
        <v>1015</v>
      </c>
      <c r="O304" s="302">
        <v>908</v>
      </c>
      <c r="P304" s="302">
        <v>2695</v>
      </c>
      <c r="Q304" s="302">
        <v>1390</v>
      </c>
      <c r="R304" s="302">
        <v>1305</v>
      </c>
      <c r="S304" s="312">
        <v>3071</v>
      </c>
      <c r="T304" s="312">
        <v>1566</v>
      </c>
      <c r="U304" s="312">
        <v>1505</v>
      </c>
      <c r="V304" s="302">
        <v>3069</v>
      </c>
      <c r="W304" s="302">
        <v>1578</v>
      </c>
      <c r="X304" s="302">
        <v>1491</v>
      </c>
    </row>
    <row r="305" spans="1:24" x14ac:dyDescent="0.25">
      <c r="A305" s="302" t="s">
        <v>1961</v>
      </c>
      <c r="B305" s="302" t="s">
        <v>44</v>
      </c>
      <c r="C305" s="302">
        <v>15</v>
      </c>
      <c r="D305" s="302">
        <v>3281</v>
      </c>
      <c r="E305" s="302">
        <v>1694</v>
      </c>
      <c r="F305" s="302">
        <v>1587</v>
      </c>
      <c r="G305" s="302">
        <v>2800</v>
      </c>
      <c r="H305" s="302">
        <v>1435</v>
      </c>
      <c r="I305" s="302">
        <v>1360</v>
      </c>
      <c r="J305" s="302">
        <v>3185</v>
      </c>
      <c r="K305" s="302">
        <v>1623</v>
      </c>
      <c r="L305" s="302">
        <v>1562</v>
      </c>
      <c r="M305" s="302">
        <v>2128</v>
      </c>
      <c r="N305" s="302">
        <v>1116</v>
      </c>
      <c r="O305" s="302">
        <v>1012</v>
      </c>
      <c r="P305" s="302">
        <v>2553</v>
      </c>
      <c r="Q305" s="302">
        <v>1275</v>
      </c>
      <c r="R305" s="302">
        <v>1278</v>
      </c>
      <c r="S305" s="312">
        <v>2949</v>
      </c>
      <c r="T305" s="312">
        <v>1558</v>
      </c>
      <c r="U305" s="312">
        <v>1391</v>
      </c>
      <c r="V305" s="302">
        <v>2991</v>
      </c>
      <c r="W305" s="302">
        <v>1527</v>
      </c>
      <c r="X305" s="302">
        <v>1464</v>
      </c>
    </row>
    <row r="306" spans="1:24" x14ac:dyDescent="0.25">
      <c r="A306" s="302" t="s">
        <v>1962</v>
      </c>
      <c r="B306" s="302" t="s">
        <v>44</v>
      </c>
      <c r="C306" s="302">
        <v>16</v>
      </c>
      <c r="D306" s="302">
        <v>3491</v>
      </c>
      <c r="E306" s="302">
        <v>1769</v>
      </c>
      <c r="F306" s="302">
        <v>1722</v>
      </c>
      <c r="G306" s="302">
        <v>2785</v>
      </c>
      <c r="H306" s="302">
        <v>1480</v>
      </c>
      <c r="I306" s="302">
        <v>1305</v>
      </c>
      <c r="J306" s="302">
        <v>3385</v>
      </c>
      <c r="K306" s="302">
        <v>1713</v>
      </c>
      <c r="L306" s="302">
        <v>1672</v>
      </c>
      <c r="M306" s="302">
        <v>2084</v>
      </c>
      <c r="N306" s="302">
        <v>1090</v>
      </c>
      <c r="O306" s="302">
        <v>994</v>
      </c>
      <c r="P306" s="302">
        <v>2570</v>
      </c>
      <c r="Q306" s="302">
        <v>1285</v>
      </c>
      <c r="R306" s="302">
        <v>1285</v>
      </c>
      <c r="S306" s="312">
        <v>2799</v>
      </c>
      <c r="T306" s="312">
        <v>1406</v>
      </c>
      <c r="U306" s="312">
        <v>1393</v>
      </c>
      <c r="V306" s="302">
        <v>3119</v>
      </c>
      <c r="W306" s="302">
        <v>1532</v>
      </c>
      <c r="X306" s="302">
        <v>1587</v>
      </c>
    </row>
    <row r="307" spans="1:24" x14ac:dyDescent="0.25">
      <c r="A307" s="302" t="s">
        <v>1963</v>
      </c>
      <c r="B307" s="302" t="s">
        <v>44</v>
      </c>
      <c r="C307" s="302">
        <v>17</v>
      </c>
      <c r="D307" s="302">
        <v>3554</v>
      </c>
      <c r="E307" s="302">
        <v>1771</v>
      </c>
      <c r="F307" s="302">
        <v>1783</v>
      </c>
      <c r="G307" s="302">
        <v>2865</v>
      </c>
      <c r="H307" s="302">
        <v>1395</v>
      </c>
      <c r="I307" s="302">
        <v>1470</v>
      </c>
      <c r="J307" s="302">
        <v>3357</v>
      </c>
      <c r="K307" s="302">
        <v>1671</v>
      </c>
      <c r="L307" s="302">
        <v>1686</v>
      </c>
      <c r="M307" s="302">
        <v>2083</v>
      </c>
      <c r="N307" s="302">
        <v>1089</v>
      </c>
      <c r="O307" s="302">
        <v>994</v>
      </c>
      <c r="P307" s="302">
        <v>2592</v>
      </c>
      <c r="Q307" s="302">
        <v>1330</v>
      </c>
      <c r="R307" s="302">
        <v>1262</v>
      </c>
      <c r="S307" s="312">
        <v>2801</v>
      </c>
      <c r="T307" s="312">
        <v>1404</v>
      </c>
      <c r="U307" s="312">
        <v>1397</v>
      </c>
      <c r="V307" s="302">
        <v>3067</v>
      </c>
      <c r="W307" s="302">
        <v>1577</v>
      </c>
      <c r="X307" s="302">
        <v>1490</v>
      </c>
    </row>
    <row r="308" spans="1:24" x14ac:dyDescent="0.25">
      <c r="A308" s="302" t="s">
        <v>1964</v>
      </c>
      <c r="B308" s="302" t="s">
        <v>44</v>
      </c>
      <c r="C308" s="302">
        <v>18</v>
      </c>
      <c r="D308" s="302">
        <v>3622</v>
      </c>
      <c r="E308" s="302">
        <v>1767</v>
      </c>
      <c r="F308" s="302">
        <v>1855</v>
      </c>
      <c r="G308" s="302">
        <v>3005</v>
      </c>
      <c r="H308" s="302">
        <v>1435</v>
      </c>
      <c r="I308" s="302">
        <v>1570</v>
      </c>
      <c r="J308" s="302">
        <v>3414</v>
      </c>
      <c r="K308" s="302">
        <v>1733</v>
      </c>
      <c r="L308" s="302">
        <v>1681</v>
      </c>
      <c r="M308" s="302">
        <v>2327</v>
      </c>
      <c r="N308" s="302">
        <v>1183</v>
      </c>
      <c r="O308" s="302">
        <v>1144</v>
      </c>
      <c r="P308" s="302">
        <v>2474</v>
      </c>
      <c r="Q308" s="302">
        <v>1264</v>
      </c>
      <c r="R308" s="302">
        <v>1210</v>
      </c>
      <c r="S308" s="312">
        <v>2797</v>
      </c>
      <c r="T308" s="312">
        <v>1391</v>
      </c>
      <c r="U308" s="312">
        <v>1406</v>
      </c>
      <c r="V308" s="302">
        <v>2770</v>
      </c>
      <c r="W308" s="302">
        <v>1401</v>
      </c>
      <c r="X308" s="302">
        <v>1369</v>
      </c>
    </row>
    <row r="309" spans="1:24" x14ac:dyDescent="0.25">
      <c r="A309" s="302" t="s">
        <v>1965</v>
      </c>
      <c r="B309" s="302" t="s">
        <v>44</v>
      </c>
      <c r="C309" s="302">
        <v>19</v>
      </c>
      <c r="D309" s="302">
        <v>3424</v>
      </c>
      <c r="E309" s="302">
        <v>1577</v>
      </c>
      <c r="F309" s="302">
        <v>1847</v>
      </c>
      <c r="G309" s="302">
        <v>3555</v>
      </c>
      <c r="H309" s="302">
        <v>1650</v>
      </c>
      <c r="I309" s="302">
        <v>1905</v>
      </c>
      <c r="J309" s="302">
        <v>3544</v>
      </c>
      <c r="K309" s="302">
        <v>1774</v>
      </c>
      <c r="L309" s="302">
        <v>1770</v>
      </c>
      <c r="M309" s="302">
        <v>2520</v>
      </c>
      <c r="N309" s="302">
        <v>1211</v>
      </c>
      <c r="O309" s="302">
        <v>1309</v>
      </c>
      <c r="P309" s="302">
        <v>2511</v>
      </c>
      <c r="Q309" s="302">
        <v>1253</v>
      </c>
      <c r="R309" s="302">
        <v>1258</v>
      </c>
      <c r="S309" s="312">
        <v>2907</v>
      </c>
      <c r="T309" s="312">
        <v>1470</v>
      </c>
      <c r="U309" s="312">
        <v>1437</v>
      </c>
      <c r="V309" s="302">
        <v>2624</v>
      </c>
      <c r="W309" s="302">
        <v>1215</v>
      </c>
      <c r="X309" s="302">
        <v>1409</v>
      </c>
    </row>
    <row r="310" spans="1:24" x14ac:dyDescent="0.25">
      <c r="A310" s="302" t="s">
        <v>1966</v>
      </c>
      <c r="B310" s="302" t="s">
        <v>44</v>
      </c>
      <c r="C310" s="302">
        <v>20</v>
      </c>
      <c r="D310" s="302">
        <v>3361</v>
      </c>
      <c r="E310" s="302">
        <v>1545</v>
      </c>
      <c r="F310" s="302">
        <v>1816</v>
      </c>
      <c r="G310" s="302">
        <v>3910</v>
      </c>
      <c r="H310" s="302">
        <v>1835</v>
      </c>
      <c r="I310" s="302">
        <v>2075</v>
      </c>
      <c r="J310" s="302">
        <v>3619</v>
      </c>
      <c r="K310" s="302">
        <v>1740</v>
      </c>
      <c r="L310" s="302">
        <v>1879</v>
      </c>
      <c r="M310" s="302">
        <v>3048</v>
      </c>
      <c r="N310" s="302">
        <v>1499</v>
      </c>
      <c r="O310" s="302">
        <v>1549</v>
      </c>
      <c r="P310" s="302">
        <v>3155</v>
      </c>
      <c r="Q310" s="302">
        <v>1574</v>
      </c>
      <c r="R310" s="302">
        <v>1581</v>
      </c>
      <c r="S310" s="312">
        <v>2984</v>
      </c>
      <c r="T310" s="312">
        <v>1513</v>
      </c>
      <c r="U310" s="312">
        <v>1471</v>
      </c>
      <c r="V310" s="302">
        <v>2591</v>
      </c>
      <c r="W310" s="302">
        <v>1343</v>
      </c>
      <c r="X310" s="302">
        <v>1248</v>
      </c>
    </row>
    <row r="311" spans="1:24" x14ac:dyDescent="0.25">
      <c r="A311" s="302" t="s">
        <v>1967</v>
      </c>
      <c r="B311" s="302" t="s">
        <v>45</v>
      </c>
      <c r="C311" s="302" t="s">
        <v>95</v>
      </c>
      <c r="D311" s="302">
        <v>58866</v>
      </c>
      <c r="E311" s="302">
        <v>29524</v>
      </c>
      <c r="F311" s="302">
        <v>29342</v>
      </c>
      <c r="G311" s="302">
        <v>58650</v>
      </c>
      <c r="H311" s="302">
        <v>30180</v>
      </c>
      <c r="I311" s="302">
        <v>28470</v>
      </c>
      <c r="J311" s="302">
        <v>56032</v>
      </c>
      <c r="K311" s="302">
        <v>28596</v>
      </c>
      <c r="L311" s="302">
        <v>27436</v>
      </c>
      <c r="M311" s="302">
        <v>53033</v>
      </c>
      <c r="N311" s="302">
        <v>27062</v>
      </c>
      <c r="O311" s="302">
        <v>25971</v>
      </c>
      <c r="P311" s="302">
        <v>54273</v>
      </c>
      <c r="Q311" s="302">
        <v>28260</v>
      </c>
      <c r="R311" s="302">
        <v>26013</v>
      </c>
      <c r="S311" s="312">
        <v>62493</v>
      </c>
      <c r="T311" s="312">
        <v>32468</v>
      </c>
      <c r="U311" s="312">
        <v>30025</v>
      </c>
      <c r="V311" s="302">
        <v>65680</v>
      </c>
      <c r="W311" s="302">
        <v>34171</v>
      </c>
      <c r="X311" s="302">
        <v>31509</v>
      </c>
    </row>
    <row r="312" spans="1:24" x14ac:dyDescent="0.25">
      <c r="A312" s="302" t="s">
        <v>1968</v>
      </c>
      <c r="B312" s="302" t="s">
        <v>45</v>
      </c>
      <c r="C312" s="302">
        <v>0</v>
      </c>
      <c r="D312" s="302">
        <v>2985</v>
      </c>
      <c r="E312" s="302">
        <v>1475</v>
      </c>
      <c r="F312" s="302">
        <v>1510</v>
      </c>
      <c r="G312" s="302">
        <v>2905</v>
      </c>
      <c r="H312" s="302">
        <v>1515</v>
      </c>
      <c r="I312" s="302">
        <v>1390</v>
      </c>
      <c r="J312" s="302">
        <v>2438</v>
      </c>
      <c r="K312" s="302">
        <v>1243</v>
      </c>
      <c r="L312" s="302">
        <v>1195</v>
      </c>
      <c r="M312" s="302">
        <v>2588</v>
      </c>
      <c r="N312" s="302">
        <v>1306</v>
      </c>
      <c r="O312" s="302">
        <v>1282</v>
      </c>
      <c r="P312" s="302">
        <v>2237</v>
      </c>
      <c r="Q312" s="302">
        <v>1160</v>
      </c>
      <c r="R312" s="302">
        <v>1077</v>
      </c>
      <c r="S312" s="312">
        <v>3215</v>
      </c>
      <c r="T312" s="312">
        <v>1634</v>
      </c>
      <c r="U312" s="312">
        <v>1581</v>
      </c>
      <c r="V312" s="302">
        <v>3035</v>
      </c>
      <c r="W312" s="302">
        <v>1565</v>
      </c>
      <c r="X312" s="302">
        <v>1470</v>
      </c>
    </row>
    <row r="313" spans="1:24" x14ac:dyDescent="0.25">
      <c r="A313" s="302" t="s">
        <v>1969</v>
      </c>
      <c r="B313" s="302" t="s">
        <v>45</v>
      </c>
      <c r="C313" s="302">
        <v>1</v>
      </c>
      <c r="D313" s="302">
        <v>2795</v>
      </c>
      <c r="E313" s="302">
        <v>1394</v>
      </c>
      <c r="F313" s="302">
        <v>1401</v>
      </c>
      <c r="G313" s="302">
        <v>2800</v>
      </c>
      <c r="H313" s="302">
        <v>1420</v>
      </c>
      <c r="I313" s="302">
        <v>1380</v>
      </c>
      <c r="J313" s="302">
        <v>2466</v>
      </c>
      <c r="K313" s="302">
        <v>1230</v>
      </c>
      <c r="L313" s="302">
        <v>1236</v>
      </c>
      <c r="M313" s="302">
        <v>2552</v>
      </c>
      <c r="N313" s="302">
        <v>1333</v>
      </c>
      <c r="O313" s="302">
        <v>1219</v>
      </c>
      <c r="P313" s="302">
        <v>2298</v>
      </c>
      <c r="Q313" s="302">
        <v>1189</v>
      </c>
      <c r="R313" s="302">
        <v>1109</v>
      </c>
      <c r="S313" s="312">
        <v>3218</v>
      </c>
      <c r="T313" s="312">
        <v>1623</v>
      </c>
      <c r="U313" s="312">
        <v>1595</v>
      </c>
      <c r="V313" s="302">
        <v>3183</v>
      </c>
      <c r="W313" s="302">
        <v>1622</v>
      </c>
      <c r="X313" s="302">
        <v>1561</v>
      </c>
    </row>
    <row r="314" spans="1:24" x14ac:dyDescent="0.25">
      <c r="A314" s="302" t="s">
        <v>1970</v>
      </c>
      <c r="B314" s="302" t="s">
        <v>45</v>
      </c>
      <c r="C314" s="302">
        <v>2</v>
      </c>
      <c r="D314" s="302">
        <v>2759</v>
      </c>
      <c r="E314" s="302">
        <v>1435</v>
      </c>
      <c r="F314" s="302">
        <v>1324</v>
      </c>
      <c r="G314" s="302">
        <v>3025</v>
      </c>
      <c r="H314" s="302">
        <v>1620</v>
      </c>
      <c r="I314" s="302">
        <v>1405</v>
      </c>
      <c r="J314" s="302">
        <v>2289</v>
      </c>
      <c r="K314" s="302">
        <v>1177</v>
      </c>
      <c r="L314" s="302">
        <v>1112</v>
      </c>
      <c r="M314" s="302">
        <v>2622</v>
      </c>
      <c r="N314" s="302">
        <v>1340</v>
      </c>
      <c r="O314" s="302">
        <v>1282</v>
      </c>
      <c r="P314" s="302">
        <v>2404</v>
      </c>
      <c r="Q314" s="302">
        <v>1255</v>
      </c>
      <c r="R314" s="302">
        <v>1149</v>
      </c>
      <c r="S314" s="312">
        <v>3225</v>
      </c>
      <c r="T314" s="312">
        <v>1671</v>
      </c>
      <c r="U314" s="312">
        <v>1554</v>
      </c>
      <c r="V314" s="302">
        <v>3142</v>
      </c>
      <c r="W314" s="302">
        <v>1600</v>
      </c>
      <c r="X314" s="302">
        <v>1542</v>
      </c>
    </row>
    <row r="315" spans="1:24" x14ac:dyDescent="0.25">
      <c r="A315" s="302" t="s">
        <v>1971</v>
      </c>
      <c r="B315" s="302" t="s">
        <v>45</v>
      </c>
      <c r="C315" s="302">
        <v>3</v>
      </c>
      <c r="D315" s="302">
        <v>2693</v>
      </c>
      <c r="E315" s="302">
        <v>1348</v>
      </c>
      <c r="F315" s="302">
        <v>1345</v>
      </c>
      <c r="G315" s="302">
        <v>2925</v>
      </c>
      <c r="H315" s="302">
        <v>1460</v>
      </c>
      <c r="I315" s="302">
        <v>1465</v>
      </c>
      <c r="J315" s="302">
        <v>2142</v>
      </c>
      <c r="K315" s="302">
        <v>1087</v>
      </c>
      <c r="L315" s="302">
        <v>1055</v>
      </c>
      <c r="M315" s="302">
        <v>2647</v>
      </c>
      <c r="N315" s="302">
        <v>1354</v>
      </c>
      <c r="O315" s="302">
        <v>1293</v>
      </c>
      <c r="P315" s="302">
        <v>2532</v>
      </c>
      <c r="Q315" s="302">
        <v>1322</v>
      </c>
      <c r="R315" s="302">
        <v>1210</v>
      </c>
      <c r="S315" s="312">
        <v>3220</v>
      </c>
      <c r="T315" s="312">
        <v>1560</v>
      </c>
      <c r="U315" s="312">
        <v>1660</v>
      </c>
      <c r="V315" s="302">
        <v>3199</v>
      </c>
      <c r="W315" s="302">
        <v>1696</v>
      </c>
      <c r="X315" s="302">
        <v>1503</v>
      </c>
    </row>
    <row r="316" spans="1:24" x14ac:dyDescent="0.25">
      <c r="A316" s="302" t="s">
        <v>1972</v>
      </c>
      <c r="B316" s="302" t="s">
        <v>45</v>
      </c>
      <c r="C316" s="302">
        <v>4</v>
      </c>
      <c r="D316" s="302">
        <v>2510</v>
      </c>
      <c r="E316" s="302">
        <v>1301</v>
      </c>
      <c r="F316" s="302">
        <v>1209</v>
      </c>
      <c r="G316" s="302">
        <v>3110</v>
      </c>
      <c r="H316" s="302">
        <v>1615</v>
      </c>
      <c r="I316" s="302">
        <v>1495</v>
      </c>
      <c r="J316" s="302">
        <v>2204</v>
      </c>
      <c r="K316" s="302">
        <v>1100</v>
      </c>
      <c r="L316" s="302">
        <v>1104</v>
      </c>
      <c r="M316" s="302">
        <v>2595</v>
      </c>
      <c r="N316" s="302">
        <v>1322</v>
      </c>
      <c r="O316" s="302">
        <v>1273</v>
      </c>
      <c r="P316" s="302">
        <v>2533</v>
      </c>
      <c r="Q316" s="302">
        <v>1279</v>
      </c>
      <c r="R316" s="302">
        <v>1254</v>
      </c>
      <c r="S316" s="312">
        <v>3038</v>
      </c>
      <c r="T316" s="312">
        <v>1576</v>
      </c>
      <c r="U316" s="312">
        <v>1462</v>
      </c>
      <c r="V316" s="302">
        <v>3143</v>
      </c>
      <c r="W316" s="302">
        <v>1593</v>
      </c>
      <c r="X316" s="302">
        <v>1550</v>
      </c>
    </row>
    <row r="317" spans="1:24" x14ac:dyDescent="0.25">
      <c r="A317" s="302" t="s">
        <v>1973</v>
      </c>
      <c r="B317" s="302" t="s">
        <v>45</v>
      </c>
      <c r="C317" s="302">
        <v>5</v>
      </c>
      <c r="D317" s="302">
        <v>2478</v>
      </c>
      <c r="E317" s="302">
        <v>1256</v>
      </c>
      <c r="F317" s="302">
        <v>1222</v>
      </c>
      <c r="G317" s="302">
        <v>3195</v>
      </c>
      <c r="H317" s="302">
        <v>1595</v>
      </c>
      <c r="I317" s="302">
        <v>1600</v>
      </c>
      <c r="J317" s="302">
        <v>2228</v>
      </c>
      <c r="K317" s="302">
        <v>1145</v>
      </c>
      <c r="L317" s="302">
        <v>1083</v>
      </c>
      <c r="M317" s="302">
        <v>2568</v>
      </c>
      <c r="N317" s="302">
        <v>1309</v>
      </c>
      <c r="O317" s="302">
        <v>1259</v>
      </c>
      <c r="P317" s="302">
        <v>2567</v>
      </c>
      <c r="Q317" s="302">
        <v>1339</v>
      </c>
      <c r="R317" s="302">
        <v>1228</v>
      </c>
      <c r="S317" s="312">
        <v>3072</v>
      </c>
      <c r="T317" s="312">
        <v>1543</v>
      </c>
      <c r="U317" s="312">
        <v>1529</v>
      </c>
      <c r="V317" s="302">
        <v>3164</v>
      </c>
      <c r="W317" s="302">
        <v>1551</v>
      </c>
      <c r="X317" s="302">
        <v>1613</v>
      </c>
    </row>
    <row r="318" spans="1:24" x14ac:dyDescent="0.25">
      <c r="A318" s="302" t="s">
        <v>1974</v>
      </c>
      <c r="B318" s="302" t="s">
        <v>45</v>
      </c>
      <c r="C318" s="302">
        <v>6</v>
      </c>
      <c r="D318" s="302">
        <v>2398</v>
      </c>
      <c r="E318" s="302">
        <v>1215</v>
      </c>
      <c r="F318" s="302">
        <v>1183</v>
      </c>
      <c r="G318" s="302">
        <v>3170</v>
      </c>
      <c r="H318" s="302">
        <v>1615</v>
      </c>
      <c r="I318" s="302">
        <v>1555</v>
      </c>
      <c r="J318" s="302">
        <v>2390</v>
      </c>
      <c r="K318" s="302">
        <v>1222</v>
      </c>
      <c r="L318" s="302">
        <v>1168</v>
      </c>
      <c r="M318" s="302">
        <v>2534</v>
      </c>
      <c r="N318" s="302">
        <v>1278</v>
      </c>
      <c r="O318" s="302">
        <v>1256</v>
      </c>
      <c r="P318" s="302">
        <v>2428</v>
      </c>
      <c r="Q318" s="302">
        <v>1280</v>
      </c>
      <c r="R318" s="302">
        <v>1148</v>
      </c>
      <c r="S318" s="312">
        <v>2944</v>
      </c>
      <c r="T318" s="312">
        <v>1509</v>
      </c>
      <c r="U318" s="312">
        <v>1435</v>
      </c>
      <c r="V318" s="302">
        <v>3244</v>
      </c>
      <c r="W318" s="302">
        <v>1632</v>
      </c>
      <c r="X318" s="302">
        <v>1612</v>
      </c>
    </row>
    <row r="319" spans="1:24" x14ac:dyDescent="0.25">
      <c r="A319" s="302" t="s">
        <v>1975</v>
      </c>
      <c r="B319" s="302" t="s">
        <v>45</v>
      </c>
      <c r="C319" s="302">
        <v>7</v>
      </c>
      <c r="D319" s="302">
        <v>2493</v>
      </c>
      <c r="E319" s="302">
        <v>1262</v>
      </c>
      <c r="F319" s="302">
        <v>1231</v>
      </c>
      <c r="G319" s="302">
        <v>3050</v>
      </c>
      <c r="H319" s="302">
        <v>1575</v>
      </c>
      <c r="I319" s="302">
        <v>1470</v>
      </c>
      <c r="J319" s="302">
        <v>2410</v>
      </c>
      <c r="K319" s="302">
        <v>1239</v>
      </c>
      <c r="L319" s="302">
        <v>1171</v>
      </c>
      <c r="M319" s="302">
        <v>2480</v>
      </c>
      <c r="N319" s="302">
        <v>1237</v>
      </c>
      <c r="O319" s="302">
        <v>1243</v>
      </c>
      <c r="P319" s="302">
        <v>2607</v>
      </c>
      <c r="Q319" s="302">
        <v>1331</v>
      </c>
      <c r="R319" s="302">
        <v>1276</v>
      </c>
      <c r="S319" s="312">
        <v>2991</v>
      </c>
      <c r="T319" s="312">
        <v>1484</v>
      </c>
      <c r="U319" s="312">
        <v>1507</v>
      </c>
      <c r="V319" s="302">
        <v>3171</v>
      </c>
      <c r="W319" s="302">
        <v>1566</v>
      </c>
      <c r="X319" s="302">
        <v>1605</v>
      </c>
    </row>
    <row r="320" spans="1:24" x14ac:dyDescent="0.25">
      <c r="A320" s="302" t="s">
        <v>1976</v>
      </c>
      <c r="B320" s="302" t="s">
        <v>45</v>
      </c>
      <c r="C320" s="302">
        <v>8</v>
      </c>
      <c r="D320" s="302">
        <v>2456</v>
      </c>
      <c r="E320" s="302">
        <v>1245</v>
      </c>
      <c r="F320" s="302">
        <v>1211</v>
      </c>
      <c r="G320" s="302">
        <v>2995</v>
      </c>
      <c r="H320" s="302">
        <v>1555</v>
      </c>
      <c r="I320" s="302">
        <v>1445</v>
      </c>
      <c r="J320" s="302">
        <v>2564</v>
      </c>
      <c r="K320" s="302">
        <v>1311</v>
      </c>
      <c r="L320" s="302">
        <v>1253</v>
      </c>
      <c r="M320" s="302">
        <v>2393</v>
      </c>
      <c r="N320" s="302">
        <v>1211</v>
      </c>
      <c r="O320" s="302">
        <v>1182</v>
      </c>
      <c r="P320" s="302">
        <v>2618</v>
      </c>
      <c r="Q320" s="302">
        <v>1349</v>
      </c>
      <c r="R320" s="302">
        <v>1269</v>
      </c>
      <c r="S320" s="312">
        <v>2779</v>
      </c>
      <c r="T320" s="312">
        <v>1430</v>
      </c>
      <c r="U320" s="312">
        <v>1349</v>
      </c>
      <c r="V320" s="302">
        <v>3314</v>
      </c>
      <c r="W320" s="302">
        <v>1706</v>
      </c>
      <c r="X320" s="302">
        <v>1608</v>
      </c>
    </row>
    <row r="321" spans="1:24" x14ac:dyDescent="0.25">
      <c r="A321" s="302" t="s">
        <v>1977</v>
      </c>
      <c r="B321" s="302" t="s">
        <v>45</v>
      </c>
      <c r="C321" s="302">
        <v>9</v>
      </c>
      <c r="D321" s="302">
        <v>2529</v>
      </c>
      <c r="E321" s="302">
        <v>1260</v>
      </c>
      <c r="F321" s="302">
        <v>1269</v>
      </c>
      <c r="G321" s="302">
        <v>2820</v>
      </c>
      <c r="H321" s="302">
        <v>1430</v>
      </c>
      <c r="I321" s="302">
        <v>1390</v>
      </c>
      <c r="J321" s="302">
        <v>2643</v>
      </c>
      <c r="K321" s="302">
        <v>1359</v>
      </c>
      <c r="L321" s="302">
        <v>1284</v>
      </c>
      <c r="M321" s="302">
        <v>2529</v>
      </c>
      <c r="N321" s="302">
        <v>1325</v>
      </c>
      <c r="O321" s="302">
        <v>1204</v>
      </c>
      <c r="P321" s="302">
        <v>2665</v>
      </c>
      <c r="Q321" s="302">
        <v>1365</v>
      </c>
      <c r="R321" s="302">
        <v>1300</v>
      </c>
      <c r="S321" s="312">
        <v>2635</v>
      </c>
      <c r="T321" s="312">
        <v>1391</v>
      </c>
      <c r="U321" s="312">
        <v>1244</v>
      </c>
      <c r="V321" s="302">
        <v>3237</v>
      </c>
      <c r="W321" s="302">
        <v>1621</v>
      </c>
      <c r="X321" s="302">
        <v>1616</v>
      </c>
    </row>
    <row r="322" spans="1:24" x14ac:dyDescent="0.25">
      <c r="A322" s="302" t="s">
        <v>1978</v>
      </c>
      <c r="B322" s="302" t="s">
        <v>45</v>
      </c>
      <c r="C322" s="302">
        <v>10</v>
      </c>
      <c r="D322" s="302">
        <v>2604</v>
      </c>
      <c r="E322" s="302">
        <v>1325</v>
      </c>
      <c r="F322" s="302">
        <v>1279</v>
      </c>
      <c r="G322" s="302">
        <v>2925</v>
      </c>
      <c r="H322" s="302">
        <v>1490</v>
      </c>
      <c r="I322" s="302">
        <v>1440</v>
      </c>
      <c r="J322" s="302">
        <v>2717</v>
      </c>
      <c r="K322" s="302">
        <v>1409</v>
      </c>
      <c r="L322" s="302">
        <v>1308</v>
      </c>
      <c r="M322" s="302">
        <v>2467</v>
      </c>
      <c r="N322" s="302">
        <v>1249</v>
      </c>
      <c r="O322" s="302">
        <v>1218</v>
      </c>
      <c r="P322" s="302">
        <v>2622</v>
      </c>
      <c r="Q322" s="302">
        <v>1301</v>
      </c>
      <c r="R322" s="302">
        <v>1321</v>
      </c>
      <c r="S322" s="312">
        <v>2769</v>
      </c>
      <c r="T322" s="312">
        <v>1413</v>
      </c>
      <c r="U322" s="312">
        <v>1356</v>
      </c>
      <c r="V322" s="302">
        <v>3364</v>
      </c>
      <c r="W322" s="302">
        <v>1759</v>
      </c>
      <c r="X322" s="302">
        <v>1605</v>
      </c>
    </row>
    <row r="323" spans="1:24" x14ac:dyDescent="0.25">
      <c r="A323" s="302" t="s">
        <v>1979</v>
      </c>
      <c r="B323" s="302" t="s">
        <v>45</v>
      </c>
      <c r="C323" s="302">
        <v>11</v>
      </c>
      <c r="D323" s="302">
        <v>2759</v>
      </c>
      <c r="E323" s="302">
        <v>1432</v>
      </c>
      <c r="F323" s="302">
        <v>1327</v>
      </c>
      <c r="G323" s="302">
        <v>2770</v>
      </c>
      <c r="H323" s="302">
        <v>1395</v>
      </c>
      <c r="I323" s="302">
        <v>1375</v>
      </c>
      <c r="J323" s="302">
        <v>2649</v>
      </c>
      <c r="K323" s="302">
        <v>1376</v>
      </c>
      <c r="L323" s="302">
        <v>1273</v>
      </c>
      <c r="M323" s="302">
        <v>2558</v>
      </c>
      <c r="N323" s="302">
        <v>1316</v>
      </c>
      <c r="O323" s="302">
        <v>1242</v>
      </c>
      <c r="P323" s="302">
        <v>2687</v>
      </c>
      <c r="Q323" s="302">
        <v>1404</v>
      </c>
      <c r="R323" s="302">
        <v>1283</v>
      </c>
      <c r="S323" s="312">
        <v>2861</v>
      </c>
      <c r="T323" s="312">
        <v>1488</v>
      </c>
      <c r="U323" s="312">
        <v>1373</v>
      </c>
      <c r="V323" s="302">
        <v>3209</v>
      </c>
      <c r="W323" s="302">
        <v>1627</v>
      </c>
      <c r="X323" s="302">
        <v>1582</v>
      </c>
    </row>
    <row r="324" spans="1:24" x14ac:dyDescent="0.25">
      <c r="A324" s="302" t="s">
        <v>1980</v>
      </c>
      <c r="B324" s="302" t="s">
        <v>45</v>
      </c>
      <c r="C324" s="302">
        <v>12</v>
      </c>
      <c r="D324" s="302">
        <v>2967</v>
      </c>
      <c r="E324" s="302">
        <v>1505</v>
      </c>
      <c r="F324" s="302">
        <v>1462</v>
      </c>
      <c r="G324" s="302">
        <v>2715</v>
      </c>
      <c r="H324" s="302">
        <v>1440</v>
      </c>
      <c r="I324" s="302">
        <v>1275</v>
      </c>
      <c r="J324" s="302">
        <v>2843</v>
      </c>
      <c r="K324" s="302">
        <v>1520</v>
      </c>
      <c r="L324" s="302">
        <v>1323</v>
      </c>
      <c r="M324" s="302">
        <v>2493</v>
      </c>
      <c r="N324" s="302">
        <v>1308</v>
      </c>
      <c r="O324" s="302">
        <v>1185</v>
      </c>
      <c r="P324" s="302">
        <v>2745</v>
      </c>
      <c r="Q324" s="302">
        <v>1402</v>
      </c>
      <c r="R324" s="302">
        <v>1343</v>
      </c>
      <c r="S324" s="312">
        <v>2806</v>
      </c>
      <c r="T324" s="312">
        <v>1478</v>
      </c>
      <c r="U324" s="312">
        <v>1328</v>
      </c>
      <c r="V324" s="302">
        <v>3281</v>
      </c>
      <c r="W324" s="302">
        <v>1726</v>
      </c>
      <c r="X324" s="302">
        <v>1555</v>
      </c>
    </row>
    <row r="325" spans="1:24" x14ac:dyDescent="0.25">
      <c r="A325" s="302" t="s">
        <v>1981</v>
      </c>
      <c r="B325" s="302" t="s">
        <v>45</v>
      </c>
      <c r="C325" s="302">
        <v>13</v>
      </c>
      <c r="D325" s="302">
        <v>3341</v>
      </c>
      <c r="E325" s="302">
        <v>1653</v>
      </c>
      <c r="F325" s="302">
        <v>1688</v>
      </c>
      <c r="G325" s="302">
        <v>2650</v>
      </c>
      <c r="H325" s="302">
        <v>1390</v>
      </c>
      <c r="I325" s="302">
        <v>1260</v>
      </c>
      <c r="J325" s="302">
        <v>2822</v>
      </c>
      <c r="K325" s="302">
        <v>1420</v>
      </c>
      <c r="L325" s="302">
        <v>1402</v>
      </c>
      <c r="M325" s="302">
        <v>2250</v>
      </c>
      <c r="N325" s="302">
        <v>1147</v>
      </c>
      <c r="O325" s="302">
        <v>1103</v>
      </c>
      <c r="P325" s="302">
        <v>2961</v>
      </c>
      <c r="Q325" s="302">
        <v>1593</v>
      </c>
      <c r="R325" s="302">
        <v>1368</v>
      </c>
      <c r="S325" s="312">
        <v>3009</v>
      </c>
      <c r="T325" s="312">
        <v>1591</v>
      </c>
      <c r="U325" s="312">
        <v>1418</v>
      </c>
      <c r="V325" s="302">
        <v>3233</v>
      </c>
      <c r="W325" s="302">
        <v>1631</v>
      </c>
      <c r="X325" s="302">
        <v>1602</v>
      </c>
    </row>
    <row r="326" spans="1:24" x14ac:dyDescent="0.25">
      <c r="A326" s="302" t="s">
        <v>1982</v>
      </c>
      <c r="B326" s="302" t="s">
        <v>45</v>
      </c>
      <c r="C326" s="302">
        <v>14</v>
      </c>
      <c r="D326" s="302">
        <v>3832</v>
      </c>
      <c r="E326" s="302">
        <v>1946</v>
      </c>
      <c r="F326" s="302">
        <v>1886</v>
      </c>
      <c r="G326" s="302">
        <v>2565</v>
      </c>
      <c r="H326" s="302">
        <v>1405</v>
      </c>
      <c r="I326" s="302">
        <v>1160</v>
      </c>
      <c r="J326" s="302">
        <v>2983</v>
      </c>
      <c r="K326" s="302">
        <v>1528</v>
      </c>
      <c r="L326" s="302">
        <v>1455</v>
      </c>
      <c r="M326" s="302">
        <v>2263</v>
      </c>
      <c r="N326" s="302">
        <v>1180</v>
      </c>
      <c r="O326" s="302">
        <v>1083</v>
      </c>
      <c r="P326" s="302">
        <v>2866</v>
      </c>
      <c r="Q326" s="302">
        <v>1531</v>
      </c>
      <c r="R326" s="302">
        <v>1335</v>
      </c>
      <c r="S326" s="312">
        <v>3145</v>
      </c>
      <c r="T326" s="312">
        <v>1700</v>
      </c>
      <c r="U326" s="312">
        <v>1445</v>
      </c>
      <c r="V326" s="302">
        <v>3394</v>
      </c>
      <c r="W326" s="302">
        <v>1861</v>
      </c>
      <c r="X326" s="302">
        <v>1533</v>
      </c>
    </row>
    <row r="327" spans="1:24" x14ac:dyDescent="0.25">
      <c r="A327" s="302" t="s">
        <v>1983</v>
      </c>
      <c r="B327" s="302" t="s">
        <v>45</v>
      </c>
      <c r="C327" s="302">
        <v>15</v>
      </c>
      <c r="D327" s="302">
        <v>2978</v>
      </c>
      <c r="E327" s="302">
        <v>1514</v>
      </c>
      <c r="F327" s="302">
        <v>1464</v>
      </c>
      <c r="G327" s="302">
        <v>2580</v>
      </c>
      <c r="H327" s="302">
        <v>1395</v>
      </c>
      <c r="I327" s="302">
        <v>1190</v>
      </c>
      <c r="J327" s="302">
        <v>3038</v>
      </c>
      <c r="K327" s="302">
        <v>1520</v>
      </c>
      <c r="L327" s="302">
        <v>1518</v>
      </c>
      <c r="M327" s="302">
        <v>2323</v>
      </c>
      <c r="N327" s="302">
        <v>1208</v>
      </c>
      <c r="O327" s="302">
        <v>1115</v>
      </c>
      <c r="P327" s="302">
        <v>2885</v>
      </c>
      <c r="Q327" s="302">
        <v>1545</v>
      </c>
      <c r="R327" s="302">
        <v>1340</v>
      </c>
      <c r="S327" s="312">
        <v>3131</v>
      </c>
      <c r="T327" s="312">
        <v>1717</v>
      </c>
      <c r="U327" s="312">
        <v>1414</v>
      </c>
      <c r="V327" s="302">
        <v>3269</v>
      </c>
      <c r="W327" s="302">
        <v>1753</v>
      </c>
      <c r="X327" s="302">
        <v>1516</v>
      </c>
    </row>
    <row r="328" spans="1:24" x14ac:dyDescent="0.25">
      <c r="A328" s="302" t="s">
        <v>1984</v>
      </c>
      <c r="B328" s="302" t="s">
        <v>45</v>
      </c>
      <c r="C328" s="302">
        <v>16</v>
      </c>
      <c r="D328" s="302">
        <v>3133</v>
      </c>
      <c r="E328" s="302">
        <v>1554</v>
      </c>
      <c r="F328" s="302">
        <v>1579</v>
      </c>
      <c r="G328" s="302">
        <v>2515</v>
      </c>
      <c r="H328" s="302">
        <v>1335</v>
      </c>
      <c r="I328" s="302">
        <v>1180</v>
      </c>
      <c r="J328" s="302">
        <v>3194</v>
      </c>
      <c r="K328" s="302">
        <v>1635</v>
      </c>
      <c r="L328" s="302">
        <v>1559</v>
      </c>
      <c r="M328" s="302">
        <v>2457</v>
      </c>
      <c r="N328" s="302">
        <v>1283</v>
      </c>
      <c r="O328" s="302">
        <v>1174</v>
      </c>
      <c r="P328" s="302">
        <v>2940</v>
      </c>
      <c r="Q328" s="302">
        <v>1561</v>
      </c>
      <c r="R328" s="302">
        <v>1379</v>
      </c>
      <c r="S328" s="312">
        <v>3153</v>
      </c>
      <c r="T328" s="312">
        <v>1699</v>
      </c>
      <c r="U328" s="312">
        <v>1454</v>
      </c>
      <c r="V328" s="302">
        <v>3392</v>
      </c>
      <c r="W328" s="302">
        <v>1858</v>
      </c>
      <c r="X328" s="302">
        <v>1534</v>
      </c>
    </row>
    <row r="329" spans="1:24" x14ac:dyDescent="0.25">
      <c r="A329" s="302" t="s">
        <v>1985</v>
      </c>
      <c r="B329" s="302" t="s">
        <v>45</v>
      </c>
      <c r="C329" s="302">
        <v>17</v>
      </c>
      <c r="D329" s="302">
        <v>3258</v>
      </c>
      <c r="E329" s="302">
        <v>1639</v>
      </c>
      <c r="F329" s="302">
        <v>1619</v>
      </c>
      <c r="G329" s="302">
        <v>2555</v>
      </c>
      <c r="H329" s="302">
        <v>1355</v>
      </c>
      <c r="I329" s="302">
        <v>1200</v>
      </c>
      <c r="J329" s="302">
        <v>3072</v>
      </c>
      <c r="K329" s="302">
        <v>1571</v>
      </c>
      <c r="L329" s="302">
        <v>1501</v>
      </c>
      <c r="M329" s="302">
        <v>2469</v>
      </c>
      <c r="N329" s="302">
        <v>1283</v>
      </c>
      <c r="O329" s="302">
        <v>1186</v>
      </c>
      <c r="P329" s="302">
        <v>2816</v>
      </c>
      <c r="Q329" s="302">
        <v>1494</v>
      </c>
      <c r="R329" s="302">
        <v>1322</v>
      </c>
      <c r="S329" s="312">
        <v>3451</v>
      </c>
      <c r="T329" s="312">
        <v>1801</v>
      </c>
      <c r="U329" s="312">
        <v>1650</v>
      </c>
      <c r="V329" s="302">
        <v>3390</v>
      </c>
      <c r="W329" s="302">
        <v>1836</v>
      </c>
      <c r="X329" s="302">
        <v>1554</v>
      </c>
    </row>
    <row r="330" spans="1:24" x14ac:dyDescent="0.25">
      <c r="A330" s="302" t="s">
        <v>1986</v>
      </c>
      <c r="B330" s="302" t="s">
        <v>45</v>
      </c>
      <c r="C330" s="302">
        <v>18</v>
      </c>
      <c r="D330" s="302">
        <v>3016</v>
      </c>
      <c r="E330" s="302">
        <v>1454</v>
      </c>
      <c r="F330" s="302">
        <v>1562</v>
      </c>
      <c r="G330" s="302">
        <v>2530</v>
      </c>
      <c r="H330" s="302">
        <v>1250</v>
      </c>
      <c r="I330" s="302">
        <v>1280</v>
      </c>
      <c r="J330" s="302">
        <v>3066</v>
      </c>
      <c r="K330" s="302">
        <v>1517</v>
      </c>
      <c r="L330" s="302">
        <v>1549</v>
      </c>
      <c r="M330" s="302">
        <v>2584</v>
      </c>
      <c r="N330" s="302">
        <v>1308</v>
      </c>
      <c r="O330" s="302">
        <v>1276</v>
      </c>
      <c r="P330" s="302">
        <v>2586</v>
      </c>
      <c r="Q330" s="302">
        <v>1331</v>
      </c>
      <c r="R330" s="302">
        <v>1255</v>
      </c>
      <c r="S330" s="312">
        <v>3023</v>
      </c>
      <c r="T330" s="312">
        <v>1628</v>
      </c>
      <c r="U330" s="312">
        <v>1395</v>
      </c>
      <c r="V330" s="302">
        <v>2776</v>
      </c>
      <c r="W330" s="302">
        <v>1516</v>
      </c>
      <c r="X330" s="302">
        <v>1260</v>
      </c>
    </row>
    <row r="331" spans="1:24" x14ac:dyDescent="0.25">
      <c r="A331" s="302" t="s">
        <v>1987</v>
      </c>
      <c r="B331" s="302" t="s">
        <v>45</v>
      </c>
      <c r="C331" s="302">
        <v>19</v>
      </c>
      <c r="D331" s="302">
        <v>2487</v>
      </c>
      <c r="E331" s="302">
        <v>1150</v>
      </c>
      <c r="F331" s="302">
        <v>1337</v>
      </c>
      <c r="G331" s="302">
        <v>2420</v>
      </c>
      <c r="H331" s="302">
        <v>1145</v>
      </c>
      <c r="I331" s="302">
        <v>1275</v>
      </c>
      <c r="J331" s="302">
        <v>2894</v>
      </c>
      <c r="K331" s="302">
        <v>1461</v>
      </c>
      <c r="L331" s="302">
        <v>1433</v>
      </c>
      <c r="M331" s="302">
        <v>2731</v>
      </c>
      <c r="N331" s="302">
        <v>1335</v>
      </c>
      <c r="O331" s="302">
        <v>1396</v>
      </c>
      <c r="P331" s="302">
        <v>2124</v>
      </c>
      <c r="Q331" s="302">
        <v>1132</v>
      </c>
      <c r="R331" s="302">
        <v>992</v>
      </c>
      <c r="S331" s="312">
        <v>2346</v>
      </c>
      <c r="T331" s="312">
        <v>1221</v>
      </c>
      <c r="U331" s="312">
        <v>1125</v>
      </c>
      <c r="V331" s="302">
        <v>2213</v>
      </c>
      <c r="W331" s="302">
        <v>1187</v>
      </c>
      <c r="X331" s="302">
        <v>1026</v>
      </c>
    </row>
    <row r="332" spans="1:24" x14ac:dyDescent="0.25">
      <c r="A332" s="302" t="s">
        <v>1988</v>
      </c>
      <c r="B332" s="302" t="s">
        <v>45</v>
      </c>
      <c r="C332" s="302">
        <v>20</v>
      </c>
      <c r="D332" s="302">
        <v>2395</v>
      </c>
      <c r="E332" s="302">
        <v>1161</v>
      </c>
      <c r="F332" s="302">
        <v>1234</v>
      </c>
      <c r="G332" s="302">
        <v>2425</v>
      </c>
      <c r="H332" s="302">
        <v>1180</v>
      </c>
      <c r="I332" s="302">
        <v>1240</v>
      </c>
      <c r="J332" s="302">
        <v>2980</v>
      </c>
      <c r="K332" s="302">
        <v>1526</v>
      </c>
      <c r="L332" s="302">
        <v>1454</v>
      </c>
      <c r="M332" s="302">
        <v>2930</v>
      </c>
      <c r="N332" s="302">
        <v>1430</v>
      </c>
      <c r="O332" s="302">
        <v>1500</v>
      </c>
      <c r="P332" s="302">
        <v>2152</v>
      </c>
      <c r="Q332" s="302">
        <v>1097</v>
      </c>
      <c r="R332" s="302">
        <v>1055</v>
      </c>
      <c r="S332" s="312">
        <v>2462</v>
      </c>
      <c r="T332" s="312">
        <v>1311</v>
      </c>
      <c r="U332" s="312">
        <v>1151</v>
      </c>
      <c r="V332" s="302">
        <v>2327</v>
      </c>
      <c r="W332" s="302">
        <v>1265</v>
      </c>
      <c r="X332" s="302">
        <v>1062</v>
      </c>
    </row>
    <row r="333" spans="1:24" x14ac:dyDescent="0.25">
      <c r="A333" s="302" t="s">
        <v>1989</v>
      </c>
      <c r="B333" s="302" t="s">
        <v>46</v>
      </c>
      <c r="C333" s="302" t="s">
        <v>95</v>
      </c>
      <c r="D333" s="302">
        <v>83759</v>
      </c>
      <c r="E333" s="302">
        <v>42622</v>
      </c>
      <c r="F333" s="302">
        <v>41137</v>
      </c>
      <c r="G333" s="302">
        <v>81660</v>
      </c>
      <c r="H333" s="302">
        <v>42050</v>
      </c>
      <c r="I333" s="302">
        <v>39610</v>
      </c>
      <c r="J333" s="302">
        <v>72465</v>
      </c>
      <c r="K333" s="302">
        <v>37409</v>
      </c>
      <c r="L333" s="302">
        <v>35056</v>
      </c>
      <c r="M333" s="302">
        <v>60718</v>
      </c>
      <c r="N333" s="302">
        <v>31192</v>
      </c>
      <c r="O333" s="302">
        <v>29526</v>
      </c>
      <c r="P333" s="302">
        <v>57382</v>
      </c>
      <c r="Q333" s="302">
        <v>29384</v>
      </c>
      <c r="R333" s="302">
        <v>27998</v>
      </c>
      <c r="S333" s="312">
        <v>59500</v>
      </c>
      <c r="T333" s="312">
        <v>30379</v>
      </c>
      <c r="U333" s="312">
        <v>29121</v>
      </c>
      <c r="V333" s="302">
        <v>66051</v>
      </c>
      <c r="W333" s="302">
        <v>33853</v>
      </c>
      <c r="X333" s="302">
        <v>32198</v>
      </c>
    </row>
    <row r="334" spans="1:24" x14ac:dyDescent="0.25">
      <c r="A334" s="302" t="s">
        <v>1990</v>
      </c>
      <c r="B334" s="302" t="s">
        <v>46</v>
      </c>
      <c r="C334" s="302">
        <v>0</v>
      </c>
      <c r="D334" s="302">
        <v>4453</v>
      </c>
      <c r="E334" s="302">
        <v>2309</v>
      </c>
      <c r="F334" s="302">
        <v>2144</v>
      </c>
      <c r="G334" s="302">
        <v>3705</v>
      </c>
      <c r="H334" s="302">
        <v>1925</v>
      </c>
      <c r="I334" s="302">
        <v>1780</v>
      </c>
      <c r="J334" s="302">
        <v>2825</v>
      </c>
      <c r="K334" s="302">
        <v>1420</v>
      </c>
      <c r="L334" s="302">
        <v>1405</v>
      </c>
      <c r="M334" s="302">
        <v>2792</v>
      </c>
      <c r="N334" s="302">
        <v>1444</v>
      </c>
      <c r="O334" s="302">
        <v>1348</v>
      </c>
      <c r="P334" s="302">
        <v>2275</v>
      </c>
      <c r="Q334" s="302">
        <v>1177</v>
      </c>
      <c r="R334" s="302">
        <v>1098</v>
      </c>
      <c r="S334" s="312">
        <v>2628</v>
      </c>
      <c r="T334" s="312">
        <v>1382</v>
      </c>
      <c r="U334" s="312">
        <v>1246</v>
      </c>
      <c r="V334" s="302">
        <v>3096</v>
      </c>
      <c r="W334" s="302">
        <v>1607</v>
      </c>
      <c r="X334" s="302">
        <v>1489</v>
      </c>
    </row>
    <row r="335" spans="1:24" x14ac:dyDescent="0.25">
      <c r="A335" s="302" t="s">
        <v>1991</v>
      </c>
      <c r="B335" s="302" t="s">
        <v>46</v>
      </c>
      <c r="C335" s="302">
        <v>1</v>
      </c>
      <c r="D335" s="302">
        <v>4282</v>
      </c>
      <c r="E335" s="302">
        <v>2242</v>
      </c>
      <c r="F335" s="302">
        <v>2040</v>
      </c>
      <c r="G335" s="302">
        <v>3765</v>
      </c>
      <c r="H335" s="302">
        <v>2005</v>
      </c>
      <c r="I335" s="302">
        <v>1760</v>
      </c>
      <c r="J335" s="302">
        <v>2884</v>
      </c>
      <c r="K335" s="302">
        <v>1460</v>
      </c>
      <c r="L335" s="302">
        <v>1424</v>
      </c>
      <c r="M335" s="302">
        <v>2840</v>
      </c>
      <c r="N335" s="302">
        <v>1469</v>
      </c>
      <c r="O335" s="302">
        <v>1371</v>
      </c>
      <c r="P335" s="302">
        <v>2432</v>
      </c>
      <c r="Q335" s="302">
        <v>1248</v>
      </c>
      <c r="R335" s="302">
        <v>1184</v>
      </c>
      <c r="S335" s="312">
        <v>2714</v>
      </c>
      <c r="T335" s="312">
        <v>1376</v>
      </c>
      <c r="U335" s="312">
        <v>1338</v>
      </c>
      <c r="V335" s="302">
        <v>3243</v>
      </c>
      <c r="W335" s="302">
        <v>1723</v>
      </c>
      <c r="X335" s="302">
        <v>1520</v>
      </c>
    </row>
    <row r="336" spans="1:24" x14ac:dyDescent="0.25">
      <c r="A336" s="302" t="s">
        <v>1992</v>
      </c>
      <c r="B336" s="302" t="s">
        <v>46</v>
      </c>
      <c r="C336" s="302">
        <v>2</v>
      </c>
      <c r="D336" s="302">
        <v>4437</v>
      </c>
      <c r="E336" s="302">
        <v>2289</v>
      </c>
      <c r="F336" s="302">
        <v>2148</v>
      </c>
      <c r="G336" s="302">
        <v>3985</v>
      </c>
      <c r="H336" s="302">
        <v>2085</v>
      </c>
      <c r="I336" s="302">
        <v>1900</v>
      </c>
      <c r="J336" s="302">
        <v>2728</v>
      </c>
      <c r="K336" s="302">
        <v>1370</v>
      </c>
      <c r="L336" s="302">
        <v>1358</v>
      </c>
      <c r="M336" s="302">
        <v>2949</v>
      </c>
      <c r="N336" s="302">
        <v>1542</v>
      </c>
      <c r="O336" s="302">
        <v>1407</v>
      </c>
      <c r="P336" s="302">
        <v>2600</v>
      </c>
      <c r="Q336" s="302">
        <v>1351</v>
      </c>
      <c r="R336" s="302">
        <v>1249</v>
      </c>
      <c r="S336" s="312">
        <v>2784</v>
      </c>
      <c r="T336" s="312">
        <v>1394</v>
      </c>
      <c r="U336" s="312">
        <v>1390</v>
      </c>
      <c r="V336" s="302">
        <v>3430</v>
      </c>
      <c r="W336" s="302">
        <v>1761</v>
      </c>
      <c r="X336" s="302">
        <v>1669</v>
      </c>
    </row>
    <row r="337" spans="1:24" x14ac:dyDescent="0.25">
      <c r="A337" s="302" t="s">
        <v>1993</v>
      </c>
      <c r="B337" s="302" t="s">
        <v>46</v>
      </c>
      <c r="C337" s="302">
        <v>3</v>
      </c>
      <c r="D337" s="302">
        <v>4325</v>
      </c>
      <c r="E337" s="302">
        <v>2166</v>
      </c>
      <c r="F337" s="302">
        <v>2159</v>
      </c>
      <c r="G337" s="302">
        <v>3970</v>
      </c>
      <c r="H337" s="302">
        <v>2060</v>
      </c>
      <c r="I337" s="302">
        <v>1910</v>
      </c>
      <c r="J337" s="302">
        <v>2547</v>
      </c>
      <c r="K337" s="302">
        <v>1330</v>
      </c>
      <c r="L337" s="302">
        <v>1217</v>
      </c>
      <c r="M337" s="302">
        <v>2961</v>
      </c>
      <c r="N337" s="302">
        <v>1532</v>
      </c>
      <c r="O337" s="302">
        <v>1429</v>
      </c>
      <c r="P337" s="302">
        <v>2498</v>
      </c>
      <c r="Q337" s="302">
        <v>1253</v>
      </c>
      <c r="R337" s="302">
        <v>1245</v>
      </c>
      <c r="S337" s="312">
        <v>2794</v>
      </c>
      <c r="T337" s="312">
        <v>1452</v>
      </c>
      <c r="U337" s="312">
        <v>1342</v>
      </c>
      <c r="V337" s="302">
        <v>3308</v>
      </c>
      <c r="W337" s="302">
        <v>1698</v>
      </c>
      <c r="X337" s="302">
        <v>1610</v>
      </c>
    </row>
    <row r="338" spans="1:24" x14ac:dyDescent="0.25">
      <c r="A338" s="302" t="s">
        <v>1994</v>
      </c>
      <c r="B338" s="302" t="s">
        <v>46</v>
      </c>
      <c r="C338" s="302">
        <v>4</v>
      </c>
      <c r="D338" s="302">
        <v>4123</v>
      </c>
      <c r="E338" s="302">
        <v>2114</v>
      </c>
      <c r="F338" s="302">
        <v>2009</v>
      </c>
      <c r="G338" s="302">
        <v>4185</v>
      </c>
      <c r="H338" s="302">
        <v>2150</v>
      </c>
      <c r="I338" s="302">
        <v>2035</v>
      </c>
      <c r="J338" s="302">
        <v>2671</v>
      </c>
      <c r="K338" s="302">
        <v>1405</v>
      </c>
      <c r="L338" s="302">
        <v>1266</v>
      </c>
      <c r="M338" s="302">
        <v>2766</v>
      </c>
      <c r="N338" s="302">
        <v>1410</v>
      </c>
      <c r="O338" s="302">
        <v>1356</v>
      </c>
      <c r="P338" s="302">
        <v>2624</v>
      </c>
      <c r="Q338" s="302">
        <v>1352</v>
      </c>
      <c r="R338" s="302">
        <v>1272</v>
      </c>
      <c r="S338" s="312">
        <v>2741</v>
      </c>
      <c r="T338" s="312">
        <v>1382</v>
      </c>
      <c r="U338" s="312">
        <v>1359</v>
      </c>
      <c r="V338" s="302">
        <v>3413</v>
      </c>
      <c r="W338" s="302">
        <v>1714</v>
      </c>
      <c r="X338" s="302">
        <v>1699</v>
      </c>
    </row>
    <row r="339" spans="1:24" x14ac:dyDescent="0.25">
      <c r="A339" s="302" t="s">
        <v>1995</v>
      </c>
      <c r="B339" s="302" t="s">
        <v>46</v>
      </c>
      <c r="C339" s="302">
        <v>5</v>
      </c>
      <c r="D339" s="302">
        <v>4018</v>
      </c>
      <c r="E339" s="302">
        <v>2057</v>
      </c>
      <c r="F339" s="302">
        <v>1961</v>
      </c>
      <c r="G339" s="302">
        <v>4290</v>
      </c>
      <c r="H339" s="302">
        <v>2220</v>
      </c>
      <c r="I339" s="302">
        <v>2070</v>
      </c>
      <c r="J339" s="302">
        <v>2864</v>
      </c>
      <c r="K339" s="302">
        <v>1443</v>
      </c>
      <c r="L339" s="302">
        <v>1421</v>
      </c>
      <c r="M339" s="302">
        <v>2833</v>
      </c>
      <c r="N339" s="302">
        <v>1464</v>
      </c>
      <c r="O339" s="302">
        <v>1369</v>
      </c>
      <c r="P339" s="302">
        <v>2740</v>
      </c>
      <c r="Q339" s="302">
        <v>1398</v>
      </c>
      <c r="R339" s="302">
        <v>1342</v>
      </c>
      <c r="S339" s="312">
        <v>2760</v>
      </c>
      <c r="T339" s="312">
        <v>1378</v>
      </c>
      <c r="U339" s="312">
        <v>1382</v>
      </c>
      <c r="V339" s="302">
        <v>3561</v>
      </c>
      <c r="W339" s="302">
        <v>1838</v>
      </c>
      <c r="X339" s="302">
        <v>1723</v>
      </c>
    </row>
    <row r="340" spans="1:24" x14ac:dyDescent="0.25">
      <c r="A340" s="302" t="s">
        <v>1996</v>
      </c>
      <c r="B340" s="302" t="s">
        <v>46</v>
      </c>
      <c r="C340" s="302">
        <v>6</v>
      </c>
      <c r="D340" s="302">
        <v>4014</v>
      </c>
      <c r="E340" s="302">
        <v>2106</v>
      </c>
      <c r="F340" s="302">
        <v>1908</v>
      </c>
      <c r="G340" s="302">
        <v>4265</v>
      </c>
      <c r="H340" s="302">
        <v>2195</v>
      </c>
      <c r="I340" s="302">
        <v>2075</v>
      </c>
      <c r="J340" s="302">
        <v>3020</v>
      </c>
      <c r="K340" s="302">
        <v>1532</v>
      </c>
      <c r="L340" s="302">
        <v>1488</v>
      </c>
      <c r="M340" s="302">
        <v>2806</v>
      </c>
      <c r="N340" s="302">
        <v>1426</v>
      </c>
      <c r="O340" s="302">
        <v>1380</v>
      </c>
      <c r="P340" s="302">
        <v>2917</v>
      </c>
      <c r="Q340" s="302">
        <v>1480</v>
      </c>
      <c r="R340" s="302">
        <v>1437</v>
      </c>
      <c r="S340" s="312">
        <v>2697</v>
      </c>
      <c r="T340" s="312">
        <v>1347</v>
      </c>
      <c r="U340" s="312">
        <v>1350</v>
      </c>
      <c r="V340" s="302">
        <v>3273</v>
      </c>
      <c r="W340" s="302">
        <v>1655</v>
      </c>
      <c r="X340" s="302">
        <v>1618</v>
      </c>
    </row>
    <row r="341" spans="1:24" x14ac:dyDescent="0.25">
      <c r="A341" s="302" t="s">
        <v>1997</v>
      </c>
      <c r="B341" s="302" t="s">
        <v>46</v>
      </c>
      <c r="C341" s="302">
        <v>7</v>
      </c>
      <c r="D341" s="302">
        <v>3974</v>
      </c>
      <c r="E341" s="302">
        <v>2046</v>
      </c>
      <c r="F341" s="302">
        <v>1928</v>
      </c>
      <c r="G341" s="302">
        <v>4305</v>
      </c>
      <c r="H341" s="302">
        <v>2155</v>
      </c>
      <c r="I341" s="302">
        <v>2150</v>
      </c>
      <c r="J341" s="302">
        <v>3051</v>
      </c>
      <c r="K341" s="302">
        <v>1592</v>
      </c>
      <c r="L341" s="302">
        <v>1459</v>
      </c>
      <c r="M341" s="302">
        <v>2703</v>
      </c>
      <c r="N341" s="302">
        <v>1383</v>
      </c>
      <c r="O341" s="302">
        <v>1320</v>
      </c>
      <c r="P341" s="302">
        <v>2931</v>
      </c>
      <c r="Q341" s="302">
        <v>1497</v>
      </c>
      <c r="R341" s="302">
        <v>1434</v>
      </c>
      <c r="S341" s="312">
        <v>2686</v>
      </c>
      <c r="T341" s="312">
        <v>1398</v>
      </c>
      <c r="U341" s="312">
        <v>1288</v>
      </c>
      <c r="V341" s="302">
        <v>3368</v>
      </c>
      <c r="W341" s="302">
        <v>1669</v>
      </c>
      <c r="X341" s="302">
        <v>1699</v>
      </c>
    </row>
    <row r="342" spans="1:24" x14ac:dyDescent="0.25">
      <c r="A342" s="302" t="s">
        <v>1998</v>
      </c>
      <c r="B342" s="302" t="s">
        <v>46</v>
      </c>
      <c r="C342" s="302">
        <v>8</v>
      </c>
      <c r="D342" s="302">
        <v>3954</v>
      </c>
      <c r="E342" s="302">
        <v>1973</v>
      </c>
      <c r="F342" s="302">
        <v>1981</v>
      </c>
      <c r="G342" s="302">
        <v>4225</v>
      </c>
      <c r="H342" s="302">
        <v>2190</v>
      </c>
      <c r="I342" s="302">
        <v>2035</v>
      </c>
      <c r="J342" s="302">
        <v>3317</v>
      </c>
      <c r="K342" s="302">
        <v>1750</v>
      </c>
      <c r="L342" s="302">
        <v>1567</v>
      </c>
      <c r="M342" s="302">
        <v>2731</v>
      </c>
      <c r="N342" s="302">
        <v>1372</v>
      </c>
      <c r="O342" s="302">
        <v>1359</v>
      </c>
      <c r="P342" s="302">
        <v>2985</v>
      </c>
      <c r="Q342" s="302">
        <v>1510</v>
      </c>
      <c r="R342" s="302">
        <v>1475</v>
      </c>
      <c r="S342" s="312">
        <v>2504</v>
      </c>
      <c r="T342" s="312">
        <v>1273</v>
      </c>
      <c r="U342" s="312">
        <v>1231</v>
      </c>
      <c r="V342" s="302">
        <v>3298</v>
      </c>
      <c r="W342" s="302">
        <v>1694</v>
      </c>
      <c r="X342" s="302">
        <v>1604</v>
      </c>
    </row>
    <row r="343" spans="1:24" x14ac:dyDescent="0.25">
      <c r="A343" s="302" t="s">
        <v>1999</v>
      </c>
      <c r="B343" s="302" t="s">
        <v>46</v>
      </c>
      <c r="C343" s="302">
        <v>9</v>
      </c>
      <c r="D343" s="302">
        <v>3990</v>
      </c>
      <c r="E343" s="302">
        <v>2013</v>
      </c>
      <c r="F343" s="302">
        <v>1977</v>
      </c>
      <c r="G343" s="302">
        <v>4155</v>
      </c>
      <c r="H343" s="302">
        <v>2155</v>
      </c>
      <c r="I343" s="302">
        <v>2000</v>
      </c>
      <c r="J343" s="302">
        <v>3486</v>
      </c>
      <c r="K343" s="302">
        <v>1825</v>
      </c>
      <c r="L343" s="302">
        <v>1661</v>
      </c>
      <c r="M343" s="302">
        <v>2810</v>
      </c>
      <c r="N343" s="302">
        <v>1492</v>
      </c>
      <c r="O343" s="302">
        <v>1318</v>
      </c>
      <c r="P343" s="302">
        <v>2980</v>
      </c>
      <c r="Q343" s="302">
        <v>1528</v>
      </c>
      <c r="R343" s="302">
        <v>1452</v>
      </c>
      <c r="S343" s="312">
        <v>2583</v>
      </c>
      <c r="T343" s="312">
        <v>1325</v>
      </c>
      <c r="U343" s="312">
        <v>1258</v>
      </c>
      <c r="V343" s="302">
        <v>3361</v>
      </c>
      <c r="W343" s="302">
        <v>1732</v>
      </c>
      <c r="X343" s="302">
        <v>1629</v>
      </c>
    </row>
    <row r="344" spans="1:24" x14ac:dyDescent="0.25">
      <c r="A344" s="302" t="s">
        <v>2000</v>
      </c>
      <c r="B344" s="302" t="s">
        <v>46</v>
      </c>
      <c r="C344" s="302">
        <v>10</v>
      </c>
      <c r="D344" s="302">
        <v>4037</v>
      </c>
      <c r="E344" s="302">
        <v>2086</v>
      </c>
      <c r="F344" s="302">
        <v>1951</v>
      </c>
      <c r="G344" s="302">
        <v>4245</v>
      </c>
      <c r="H344" s="302">
        <v>2210</v>
      </c>
      <c r="I344" s="302">
        <v>2035</v>
      </c>
      <c r="J344" s="302">
        <v>3651</v>
      </c>
      <c r="K344" s="302">
        <v>1930</v>
      </c>
      <c r="L344" s="302">
        <v>1721</v>
      </c>
      <c r="M344" s="302">
        <v>2834</v>
      </c>
      <c r="N344" s="302">
        <v>1425</v>
      </c>
      <c r="O344" s="302">
        <v>1409</v>
      </c>
      <c r="P344" s="302">
        <v>2998</v>
      </c>
      <c r="Q344" s="302">
        <v>1552</v>
      </c>
      <c r="R344" s="302">
        <v>1446</v>
      </c>
      <c r="S344" s="312">
        <v>2667</v>
      </c>
      <c r="T344" s="312">
        <v>1367</v>
      </c>
      <c r="U344" s="312">
        <v>1300</v>
      </c>
      <c r="V344" s="302">
        <v>3240</v>
      </c>
      <c r="W344" s="302">
        <v>1689</v>
      </c>
      <c r="X344" s="302">
        <v>1551</v>
      </c>
    </row>
    <row r="345" spans="1:24" x14ac:dyDescent="0.25">
      <c r="A345" s="302" t="s">
        <v>2001</v>
      </c>
      <c r="B345" s="302" t="s">
        <v>46</v>
      </c>
      <c r="C345" s="302">
        <v>11</v>
      </c>
      <c r="D345" s="302">
        <v>4394</v>
      </c>
      <c r="E345" s="302">
        <v>2239</v>
      </c>
      <c r="F345" s="302">
        <v>2155</v>
      </c>
      <c r="G345" s="302">
        <v>3985</v>
      </c>
      <c r="H345" s="302">
        <v>2080</v>
      </c>
      <c r="I345" s="302">
        <v>1905</v>
      </c>
      <c r="J345" s="302">
        <v>3666</v>
      </c>
      <c r="K345" s="302">
        <v>1919</v>
      </c>
      <c r="L345" s="302">
        <v>1747</v>
      </c>
      <c r="M345" s="302">
        <v>3003</v>
      </c>
      <c r="N345" s="302">
        <v>1493</v>
      </c>
      <c r="O345" s="302">
        <v>1510</v>
      </c>
      <c r="P345" s="302">
        <v>2959</v>
      </c>
      <c r="Q345" s="302">
        <v>1495</v>
      </c>
      <c r="R345" s="302">
        <v>1464</v>
      </c>
      <c r="S345" s="312">
        <v>2863</v>
      </c>
      <c r="T345" s="312">
        <v>1426</v>
      </c>
      <c r="U345" s="312">
        <v>1437</v>
      </c>
      <c r="V345" s="302">
        <v>3135</v>
      </c>
      <c r="W345" s="302">
        <v>1614</v>
      </c>
      <c r="X345" s="302">
        <v>1521</v>
      </c>
    </row>
    <row r="346" spans="1:24" x14ac:dyDescent="0.25">
      <c r="A346" s="302" t="s">
        <v>2002</v>
      </c>
      <c r="B346" s="302" t="s">
        <v>46</v>
      </c>
      <c r="C346" s="302">
        <v>12</v>
      </c>
      <c r="D346" s="302">
        <v>4383</v>
      </c>
      <c r="E346" s="302">
        <v>2269</v>
      </c>
      <c r="F346" s="302">
        <v>2114</v>
      </c>
      <c r="G346" s="302">
        <v>4025</v>
      </c>
      <c r="H346" s="302">
        <v>2085</v>
      </c>
      <c r="I346" s="302">
        <v>1940</v>
      </c>
      <c r="J346" s="302">
        <v>3861</v>
      </c>
      <c r="K346" s="302">
        <v>2002</v>
      </c>
      <c r="L346" s="302">
        <v>1859</v>
      </c>
      <c r="M346" s="302">
        <v>2794</v>
      </c>
      <c r="N346" s="302">
        <v>1426</v>
      </c>
      <c r="O346" s="302">
        <v>1368</v>
      </c>
      <c r="P346" s="302">
        <v>2959</v>
      </c>
      <c r="Q346" s="302">
        <v>1560</v>
      </c>
      <c r="R346" s="302">
        <v>1399</v>
      </c>
      <c r="S346" s="312">
        <v>2941</v>
      </c>
      <c r="T346" s="312">
        <v>1519</v>
      </c>
      <c r="U346" s="312">
        <v>1422</v>
      </c>
      <c r="V346" s="302">
        <v>3215</v>
      </c>
      <c r="W346" s="302">
        <v>1622</v>
      </c>
      <c r="X346" s="302">
        <v>1593</v>
      </c>
    </row>
    <row r="347" spans="1:24" x14ac:dyDescent="0.25">
      <c r="A347" s="302" t="s">
        <v>2003</v>
      </c>
      <c r="B347" s="302" t="s">
        <v>46</v>
      </c>
      <c r="C347" s="302">
        <v>13</v>
      </c>
      <c r="D347" s="302">
        <v>4944</v>
      </c>
      <c r="E347" s="302">
        <v>2507</v>
      </c>
      <c r="F347" s="302">
        <v>2437</v>
      </c>
      <c r="G347" s="302">
        <v>3885</v>
      </c>
      <c r="H347" s="302">
        <v>1960</v>
      </c>
      <c r="I347" s="302">
        <v>1925</v>
      </c>
      <c r="J347" s="302">
        <v>3856</v>
      </c>
      <c r="K347" s="302">
        <v>1969</v>
      </c>
      <c r="L347" s="302">
        <v>1887</v>
      </c>
      <c r="M347" s="302">
        <v>2583</v>
      </c>
      <c r="N347" s="302">
        <v>1351</v>
      </c>
      <c r="O347" s="302">
        <v>1232</v>
      </c>
      <c r="P347" s="302">
        <v>3019</v>
      </c>
      <c r="Q347" s="302">
        <v>1516</v>
      </c>
      <c r="R347" s="302">
        <v>1503</v>
      </c>
      <c r="S347" s="312">
        <v>2852</v>
      </c>
      <c r="T347" s="312">
        <v>1484</v>
      </c>
      <c r="U347" s="312">
        <v>1368</v>
      </c>
      <c r="V347" s="302">
        <v>3236</v>
      </c>
      <c r="W347" s="302">
        <v>1675</v>
      </c>
      <c r="X347" s="302">
        <v>1561</v>
      </c>
    </row>
    <row r="348" spans="1:24" x14ac:dyDescent="0.25">
      <c r="A348" s="302" t="s">
        <v>2004</v>
      </c>
      <c r="B348" s="302" t="s">
        <v>46</v>
      </c>
      <c r="C348" s="302">
        <v>14</v>
      </c>
      <c r="D348" s="302">
        <v>5266</v>
      </c>
      <c r="E348" s="302">
        <v>2661</v>
      </c>
      <c r="F348" s="302">
        <v>2605</v>
      </c>
      <c r="G348" s="302">
        <v>3775</v>
      </c>
      <c r="H348" s="302">
        <v>1925</v>
      </c>
      <c r="I348" s="302">
        <v>1850</v>
      </c>
      <c r="J348" s="302">
        <v>3997</v>
      </c>
      <c r="K348" s="302">
        <v>2040</v>
      </c>
      <c r="L348" s="302">
        <v>1957</v>
      </c>
      <c r="M348" s="302">
        <v>2705</v>
      </c>
      <c r="N348" s="302">
        <v>1400</v>
      </c>
      <c r="O348" s="302">
        <v>1305</v>
      </c>
      <c r="P348" s="302">
        <v>2720</v>
      </c>
      <c r="Q348" s="302">
        <v>1406</v>
      </c>
      <c r="R348" s="302">
        <v>1314</v>
      </c>
      <c r="S348" s="312">
        <v>3042</v>
      </c>
      <c r="T348" s="312">
        <v>1521</v>
      </c>
      <c r="U348" s="312">
        <v>1521</v>
      </c>
      <c r="V348" s="302">
        <v>3139</v>
      </c>
      <c r="W348" s="302">
        <v>1596</v>
      </c>
      <c r="X348" s="302">
        <v>1543</v>
      </c>
    </row>
    <row r="349" spans="1:24" x14ac:dyDescent="0.25">
      <c r="A349" s="302" t="s">
        <v>2005</v>
      </c>
      <c r="B349" s="302" t="s">
        <v>46</v>
      </c>
      <c r="C349" s="302">
        <v>15</v>
      </c>
      <c r="D349" s="302">
        <v>3751</v>
      </c>
      <c r="E349" s="302">
        <v>1890</v>
      </c>
      <c r="F349" s="302">
        <v>1861</v>
      </c>
      <c r="G349" s="302">
        <v>3680</v>
      </c>
      <c r="H349" s="302">
        <v>1895</v>
      </c>
      <c r="I349" s="302">
        <v>1790</v>
      </c>
      <c r="J349" s="302">
        <v>4191</v>
      </c>
      <c r="K349" s="302">
        <v>2138</v>
      </c>
      <c r="L349" s="302">
        <v>2053</v>
      </c>
      <c r="M349" s="302">
        <v>2828</v>
      </c>
      <c r="N349" s="302">
        <v>1398</v>
      </c>
      <c r="O349" s="302">
        <v>1430</v>
      </c>
      <c r="P349" s="302">
        <v>2813</v>
      </c>
      <c r="Q349" s="302">
        <v>1496</v>
      </c>
      <c r="R349" s="302">
        <v>1317</v>
      </c>
      <c r="S349" s="312">
        <v>3132</v>
      </c>
      <c r="T349" s="312">
        <v>1604</v>
      </c>
      <c r="U349" s="312">
        <v>1528</v>
      </c>
      <c r="V349" s="302">
        <v>3004</v>
      </c>
      <c r="W349" s="302">
        <v>1497</v>
      </c>
      <c r="X349" s="302">
        <v>1507</v>
      </c>
    </row>
    <row r="350" spans="1:24" x14ac:dyDescent="0.25">
      <c r="A350" s="302" t="s">
        <v>2006</v>
      </c>
      <c r="B350" s="302" t="s">
        <v>46</v>
      </c>
      <c r="C350" s="302">
        <v>16</v>
      </c>
      <c r="D350" s="302">
        <v>3606</v>
      </c>
      <c r="E350" s="302">
        <v>1841</v>
      </c>
      <c r="F350" s="302">
        <v>1765</v>
      </c>
      <c r="G350" s="302">
        <v>3555</v>
      </c>
      <c r="H350" s="302">
        <v>1860</v>
      </c>
      <c r="I350" s="302">
        <v>1695</v>
      </c>
      <c r="J350" s="302">
        <v>4065</v>
      </c>
      <c r="K350" s="302">
        <v>2058</v>
      </c>
      <c r="L350" s="302">
        <v>2007</v>
      </c>
      <c r="M350" s="302">
        <v>3113</v>
      </c>
      <c r="N350" s="302">
        <v>1617</v>
      </c>
      <c r="O350" s="302">
        <v>1496</v>
      </c>
      <c r="P350" s="302">
        <v>2929</v>
      </c>
      <c r="Q350" s="302">
        <v>1476</v>
      </c>
      <c r="R350" s="302">
        <v>1453</v>
      </c>
      <c r="S350" s="312">
        <v>3243</v>
      </c>
      <c r="T350" s="312">
        <v>1616</v>
      </c>
      <c r="U350" s="312">
        <v>1627</v>
      </c>
      <c r="V350" s="302">
        <v>3167</v>
      </c>
      <c r="W350" s="302">
        <v>1597</v>
      </c>
      <c r="X350" s="302">
        <v>1570</v>
      </c>
    </row>
    <row r="351" spans="1:24" x14ac:dyDescent="0.25">
      <c r="A351" s="302" t="s">
        <v>2007</v>
      </c>
      <c r="B351" s="302" t="s">
        <v>46</v>
      </c>
      <c r="C351" s="302">
        <v>17</v>
      </c>
      <c r="D351" s="302">
        <v>3475</v>
      </c>
      <c r="E351" s="302">
        <v>1813</v>
      </c>
      <c r="F351" s="302">
        <v>1662</v>
      </c>
      <c r="G351" s="302">
        <v>3545</v>
      </c>
      <c r="H351" s="302">
        <v>1830</v>
      </c>
      <c r="I351" s="302">
        <v>1720</v>
      </c>
      <c r="J351" s="302">
        <v>4130</v>
      </c>
      <c r="K351" s="302">
        <v>2067</v>
      </c>
      <c r="L351" s="302">
        <v>2063</v>
      </c>
      <c r="M351" s="302">
        <v>2984</v>
      </c>
      <c r="N351" s="302">
        <v>1521</v>
      </c>
      <c r="O351" s="302">
        <v>1463</v>
      </c>
      <c r="P351" s="302">
        <v>2694</v>
      </c>
      <c r="Q351" s="302">
        <v>1363</v>
      </c>
      <c r="R351" s="302">
        <v>1331</v>
      </c>
      <c r="S351" s="312">
        <v>3196</v>
      </c>
      <c r="T351" s="312">
        <v>1669</v>
      </c>
      <c r="U351" s="312">
        <v>1527</v>
      </c>
      <c r="V351" s="302">
        <v>3063</v>
      </c>
      <c r="W351" s="302">
        <v>1553</v>
      </c>
      <c r="X351" s="302">
        <v>1510</v>
      </c>
    </row>
    <row r="352" spans="1:24" x14ac:dyDescent="0.25">
      <c r="A352" s="302" t="s">
        <v>2008</v>
      </c>
      <c r="B352" s="302" t="s">
        <v>46</v>
      </c>
      <c r="C352" s="302">
        <v>18</v>
      </c>
      <c r="D352" s="302">
        <v>3182</v>
      </c>
      <c r="E352" s="302">
        <v>1539</v>
      </c>
      <c r="F352" s="302">
        <v>1643</v>
      </c>
      <c r="G352" s="302">
        <v>3525</v>
      </c>
      <c r="H352" s="302">
        <v>1745</v>
      </c>
      <c r="I352" s="302">
        <v>1780</v>
      </c>
      <c r="J352" s="302">
        <v>4030</v>
      </c>
      <c r="K352" s="302">
        <v>2101</v>
      </c>
      <c r="L352" s="302">
        <v>1929</v>
      </c>
      <c r="M352" s="302">
        <v>3194</v>
      </c>
      <c r="N352" s="302">
        <v>1646</v>
      </c>
      <c r="O352" s="302">
        <v>1548</v>
      </c>
      <c r="P352" s="302">
        <v>2533</v>
      </c>
      <c r="Q352" s="302">
        <v>1303</v>
      </c>
      <c r="R352" s="302">
        <v>1230</v>
      </c>
      <c r="S352" s="312">
        <v>3086</v>
      </c>
      <c r="T352" s="312">
        <v>1539</v>
      </c>
      <c r="U352" s="312">
        <v>1547</v>
      </c>
      <c r="V352" s="302">
        <v>2753</v>
      </c>
      <c r="W352" s="302">
        <v>1393</v>
      </c>
      <c r="X352" s="302">
        <v>1360</v>
      </c>
    </row>
    <row r="353" spans="1:24" x14ac:dyDescent="0.25">
      <c r="A353" s="302" t="s">
        <v>2009</v>
      </c>
      <c r="B353" s="302" t="s">
        <v>46</v>
      </c>
      <c r="C353" s="302">
        <v>19</v>
      </c>
      <c r="D353" s="302">
        <v>2745</v>
      </c>
      <c r="E353" s="302">
        <v>1330</v>
      </c>
      <c r="F353" s="302">
        <v>1415</v>
      </c>
      <c r="G353" s="302">
        <v>3295</v>
      </c>
      <c r="H353" s="302">
        <v>1655</v>
      </c>
      <c r="I353" s="302">
        <v>1635</v>
      </c>
      <c r="J353" s="302">
        <v>3834</v>
      </c>
      <c r="K353" s="302">
        <v>2020</v>
      </c>
      <c r="L353" s="302">
        <v>1814</v>
      </c>
      <c r="M353" s="302">
        <v>3168</v>
      </c>
      <c r="N353" s="302">
        <v>1626</v>
      </c>
      <c r="O353" s="302">
        <v>1542</v>
      </c>
      <c r="P353" s="302">
        <v>2497</v>
      </c>
      <c r="Q353" s="302">
        <v>1212</v>
      </c>
      <c r="R353" s="302">
        <v>1285</v>
      </c>
      <c r="S353" s="312">
        <v>2701</v>
      </c>
      <c r="T353" s="312">
        <v>1411</v>
      </c>
      <c r="U353" s="312">
        <v>1290</v>
      </c>
      <c r="V353" s="302">
        <v>2380</v>
      </c>
      <c r="W353" s="302">
        <v>1280</v>
      </c>
      <c r="X353" s="302">
        <v>1100</v>
      </c>
    </row>
    <row r="354" spans="1:24" x14ac:dyDescent="0.25">
      <c r="A354" s="302" t="s">
        <v>2010</v>
      </c>
      <c r="B354" s="302" t="s">
        <v>46</v>
      </c>
      <c r="C354" s="302">
        <v>20</v>
      </c>
      <c r="D354" s="302">
        <v>2406</v>
      </c>
      <c r="E354" s="302">
        <v>1132</v>
      </c>
      <c r="F354" s="302">
        <v>1274</v>
      </c>
      <c r="G354" s="302">
        <v>3285</v>
      </c>
      <c r="H354" s="302">
        <v>1665</v>
      </c>
      <c r="I354" s="302">
        <v>1620</v>
      </c>
      <c r="J354" s="302">
        <v>3791</v>
      </c>
      <c r="K354" s="302">
        <v>2038</v>
      </c>
      <c r="L354" s="302">
        <v>1753</v>
      </c>
      <c r="M354" s="302">
        <v>3321</v>
      </c>
      <c r="N354" s="302">
        <v>1755</v>
      </c>
      <c r="O354" s="302">
        <v>1566</v>
      </c>
      <c r="P354" s="302">
        <v>2279</v>
      </c>
      <c r="Q354" s="302">
        <v>1211</v>
      </c>
      <c r="R354" s="302">
        <v>1068</v>
      </c>
      <c r="S354" s="312">
        <v>2886</v>
      </c>
      <c r="T354" s="312">
        <v>1516</v>
      </c>
      <c r="U354" s="312">
        <v>1370</v>
      </c>
      <c r="V354" s="302">
        <v>2368</v>
      </c>
      <c r="W354" s="302">
        <v>1246</v>
      </c>
      <c r="X354" s="302">
        <v>1122</v>
      </c>
    </row>
    <row r="355" spans="1:24" x14ac:dyDescent="0.25">
      <c r="A355" s="302" t="s">
        <v>2011</v>
      </c>
      <c r="B355" s="302" t="s">
        <v>47</v>
      </c>
      <c r="C355" s="302" t="s">
        <v>95</v>
      </c>
      <c r="D355" s="302">
        <v>71852</v>
      </c>
      <c r="E355" s="302">
        <v>36747</v>
      </c>
      <c r="F355" s="302">
        <v>35105</v>
      </c>
      <c r="G355" s="302">
        <v>72835</v>
      </c>
      <c r="H355" s="302">
        <v>37235</v>
      </c>
      <c r="I355" s="302">
        <v>35600</v>
      </c>
      <c r="J355" s="302">
        <v>65436</v>
      </c>
      <c r="K355" s="302">
        <v>33464</v>
      </c>
      <c r="L355" s="302">
        <v>31972</v>
      </c>
      <c r="M355" s="302">
        <v>59870</v>
      </c>
      <c r="N355" s="302">
        <v>30555</v>
      </c>
      <c r="O355" s="302">
        <v>29315</v>
      </c>
      <c r="P355" s="302">
        <v>65588</v>
      </c>
      <c r="Q355" s="302">
        <v>33505</v>
      </c>
      <c r="R355" s="302">
        <v>32083</v>
      </c>
      <c r="S355" s="312">
        <v>77240</v>
      </c>
      <c r="T355" s="312">
        <v>39888</v>
      </c>
      <c r="U355" s="312">
        <v>37352</v>
      </c>
      <c r="V355" s="302">
        <v>82705</v>
      </c>
      <c r="W355" s="302">
        <v>42873</v>
      </c>
      <c r="X355" s="302">
        <v>39832</v>
      </c>
    </row>
    <row r="356" spans="1:24" x14ac:dyDescent="0.25">
      <c r="A356" s="302" t="s">
        <v>2012</v>
      </c>
      <c r="B356" s="302" t="s">
        <v>47</v>
      </c>
      <c r="C356" s="302">
        <v>0</v>
      </c>
      <c r="D356" s="302">
        <v>3782</v>
      </c>
      <c r="E356" s="302">
        <v>2011</v>
      </c>
      <c r="F356" s="302">
        <v>1771</v>
      </c>
      <c r="G356" s="302">
        <v>3425</v>
      </c>
      <c r="H356" s="302">
        <v>1700</v>
      </c>
      <c r="I356" s="302">
        <v>1725</v>
      </c>
      <c r="J356" s="302">
        <v>2900</v>
      </c>
      <c r="K356" s="302">
        <v>1493</v>
      </c>
      <c r="L356" s="302">
        <v>1407</v>
      </c>
      <c r="M356" s="302">
        <v>3423</v>
      </c>
      <c r="N356" s="302">
        <v>1703</v>
      </c>
      <c r="O356" s="302">
        <v>1720</v>
      </c>
      <c r="P356" s="302">
        <v>3055</v>
      </c>
      <c r="Q356" s="302">
        <v>1543</v>
      </c>
      <c r="R356" s="302">
        <v>1512</v>
      </c>
      <c r="S356" s="312">
        <v>3947</v>
      </c>
      <c r="T356" s="312">
        <v>2029</v>
      </c>
      <c r="U356" s="312">
        <v>1918</v>
      </c>
      <c r="V356" s="302">
        <v>3811</v>
      </c>
      <c r="W356" s="302">
        <v>1890</v>
      </c>
      <c r="X356" s="302">
        <v>1921</v>
      </c>
    </row>
    <row r="357" spans="1:24" x14ac:dyDescent="0.25">
      <c r="A357" s="302" t="s">
        <v>2013</v>
      </c>
      <c r="B357" s="302" t="s">
        <v>47</v>
      </c>
      <c r="C357" s="302">
        <v>1</v>
      </c>
      <c r="D357" s="302">
        <v>3457</v>
      </c>
      <c r="E357" s="302">
        <v>1779</v>
      </c>
      <c r="F357" s="302">
        <v>1678</v>
      </c>
      <c r="G357" s="302">
        <v>3405</v>
      </c>
      <c r="H357" s="302">
        <v>1760</v>
      </c>
      <c r="I357" s="302">
        <v>1650</v>
      </c>
      <c r="J357" s="302">
        <v>2951</v>
      </c>
      <c r="K357" s="302">
        <v>1487</v>
      </c>
      <c r="L357" s="302">
        <v>1464</v>
      </c>
      <c r="M357" s="302">
        <v>3260</v>
      </c>
      <c r="N357" s="302">
        <v>1679</v>
      </c>
      <c r="O357" s="302">
        <v>1581</v>
      </c>
      <c r="P357" s="302">
        <v>3224</v>
      </c>
      <c r="Q357" s="302">
        <v>1690</v>
      </c>
      <c r="R357" s="302">
        <v>1534</v>
      </c>
      <c r="S357" s="312">
        <v>4146</v>
      </c>
      <c r="T357" s="312">
        <v>2140</v>
      </c>
      <c r="U357" s="312">
        <v>2006</v>
      </c>
      <c r="V357" s="302">
        <v>3920</v>
      </c>
      <c r="W357" s="302">
        <v>1965</v>
      </c>
      <c r="X357" s="302">
        <v>1955</v>
      </c>
    </row>
    <row r="358" spans="1:24" x14ac:dyDescent="0.25">
      <c r="A358" s="302" t="s">
        <v>2014</v>
      </c>
      <c r="B358" s="302" t="s">
        <v>47</v>
      </c>
      <c r="C358" s="302">
        <v>2</v>
      </c>
      <c r="D358" s="302">
        <v>3620</v>
      </c>
      <c r="E358" s="302">
        <v>1840</v>
      </c>
      <c r="F358" s="302">
        <v>1780</v>
      </c>
      <c r="G358" s="302">
        <v>3450</v>
      </c>
      <c r="H358" s="302">
        <v>1710</v>
      </c>
      <c r="I358" s="302">
        <v>1740</v>
      </c>
      <c r="J358" s="302">
        <v>2744</v>
      </c>
      <c r="K358" s="302">
        <v>1387</v>
      </c>
      <c r="L358" s="302">
        <v>1357</v>
      </c>
      <c r="M358" s="302">
        <v>3311</v>
      </c>
      <c r="N358" s="302">
        <v>1707</v>
      </c>
      <c r="O358" s="302">
        <v>1604</v>
      </c>
      <c r="P358" s="302">
        <v>3221</v>
      </c>
      <c r="Q358" s="302">
        <v>1652</v>
      </c>
      <c r="R358" s="302">
        <v>1569</v>
      </c>
      <c r="S358" s="312">
        <v>3854</v>
      </c>
      <c r="T358" s="312">
        <v>1961</v>
      </c>
      <c r="U358" s="312">
        <v>1893</v>
      </c>
      <c r="V358" s="302">
        <v>3939</v>
      </c>
      <c r="W358" s="302">
        <v>2029</v>
      </c>
      <c r="X358" s="302">
        <v>1910</v>
      </c>
    </row>
    <row r="359" spans="1:24" x14ac:dyDescent="0.25">
      <c r="A359" s="302" t="s">
        <v>2015</v>
      </c>
      <c r="B359" s="302" t="s">
        <v>47</v>
      </c>
      <c r="C359" s="302">
        <v>3</v>
      </c>
      <c r="D359" s="302">
        <v>3481</v>
      </c>
      <c r="E359" s="302">
        <v>1732</v>
      </c>
      <c r="F359" s="302">
        <v>1749</v>
      </c>
      <c r="G359" s="302">
        <v>3590</v>
      </c>
      <c r="H359" s="302">
        <v>1855</v>
      </c>
      <c r="I359" s="302">
        <v>1730</v>
      </c>
      <c r="J359" s="302">
        <v>2498</v>
      </c>
      <c r="K359" s="302">
        <v>1282</v>
      </c>
      <c r="L359" s="302">
        <v>1216</v>
      </c>
      <c r="M359" s="302">
        <v>3110</v>
      </c>
      <c r="N359" s="302">
        <v>1603</v>
      </c>
      <c r="O359" s="302">
        <v>1507</v>
      </c>
      <c r="P359" s="302">
        <v>3209</v>
      </c>
      <c r="Q359" s="302">
        <v>1713</v>
      </c>
      <c r="R359" s="302">
        <v>1496</v>
      </c>
      <c r="S359" s="312">
        <v>4016</v>
      </c>
      <c r="T359" s="312">
        <v>2079</v>
      </c>
      <c r="U359" s="312">
        <v>1937</v>
      </c>
      <c r="V359" s="302">
        <v>4047</v>
      </c>
      <c r="W359" s="302">
        <v>2100</v>
      </c>
      <c r="X359" s="302">
        <v>1947</v>
      </c>
    </row>
    <row r="360" spans="1:24" x14ac:dyDescent="0.25">
      <c r="A360" s="302" t="s">
        <v>2016</v>
      </c>
      <c r="B360" s="302" t="s">
        <v>47</v>
      </c>
      <c r="C360" s="302">
        <v>4</v>
      </c>
      <c r="D360" s="302">
        <v>3445</v>
      </c>
      <c r="E360" s="302">
        <v>1815</v>
      </c>
      <c r="F360" s="302">
        <v>1630</v>
      </c>
      <c r="G360" s="302">
        <v>3825</v>
      </c>
      <c r="H360" s="302">
        <v>1995</v>
      </c>
      <c r="I360" s="302">
        <v>1830</v>
      </c>
      <c r="J360" s="302">
        <v>2483</v>
      </c>
      <c r="K360" s="302">
        <v>1335</v>
      </c>
      <c r="L360" s="302">
        <v>1148</v>
      </c>
      <c r="M360" s="302">
        <v>2923</v>
      </c>
      <c r="N360" s="302">
        <v>1459</v>
      </c>
      <c r="O360" s="302">
        <v>1464</v>
      </c>
      <c r="P360" s="302">
        <v>3429</v>
      </c>
      <c r="Q360" s="302">
        <v>1770</v>
      </c>
      <c r="R360" s="302">
        <v>1659</v>
      </c>
      <c r="S360" s="312">
        <v>3741</v>
      </c>
      <c r="T360" s="312">
        <v>1886</v>
      </c>
      <c r="U360" s="312">
        <v>1855</v>
      </c>
      <c r="V360" s="302">
        <v>4163</v>
      </c>
      <c r="W360" s="302">
        <v>2157</v>
      </c>
      <c r="X360" s="302">
        <v>2006</v>
      </c>
    </row>
    <row r="361" spans="1:24" x14ac:dyDescent="0.25">
      <c r="A361" s="302" t="s">
        <v>2017</v>
      </c>
      <c r="B361" s="302" t="s">
        <v>47</v>
      </c>
      <c r="C361" s="302">
        <v>5</v>
      </c>
      <c r="D361" s="302">
        <v>3351</v>
      </c>
      <c r="E361" s="302">
        <v>1706</v>
      </c>
      <c r="F361" s="302">
        <v>1645</v>
      </c>
      <c r="G361" s="302">
        <v>3825</v>
      </c>
      <c r="H361" s="302">
        <v>1930</v>
      </c>
      <c r="I361" s="302">
        <v>1890</v>
      </c>
      <c r="J361" s="302">
        <v>2550</v>
      </c>
      <c r="K361" s="302">
        <v>1255</v>
      </c>
      <c r="L361" s="302">
        <v>1295</v>
      </c>
      <c r="M361" s="302">
        <v>2955</v>
      </c>
      <c r="N361" s="302">
        <v>1539</v>
      </c>
      <c r="O361" s="302">
        <v>1416</v>
      </c>
      <c r="P361" s="302">
        <v>3163</v>
      </c>
      <c r="Q361" s="302">
        <v>1666</v>
      </c>
      <c r="R361" s="302">
        <v>1497</v>
      </c>
      <c r="S361" s="312">
        <v>3743</v>
      </c>
      <c r="T361" s="312">
        <v>1973</v>
      </c>
      <c r="U361" s="312">
        <v>1770</v>
      </c>
      <c r="V361" s="302">
        <v>4057</v>
      </c>
      <c r="W361" s="302">
        <v>2079</v>
      </c>
      <c r="X361" s="302">
        <v>1978</v>
      </c>
    </row>
    <row r="362" spans="1:24" x14ac:dyDescent="0.25">
      <c r="A362" s="302" t="s">
        <v>2018</v>
      </c>
      <c r="B362" s="302" t="s">
        <v>47</v>
      </c>
      <c r="C362" s="302">
        <v>6</v>
      </c>
      <c r="D362" s="302">
        <v>3176</v>
      </c>
      <c r="E362" s="302">
        <v>1607</v>
      </c>
      <c r="F362" s="302">
        <v>1569</v>
      </c>
      <c r="G362" s="302">
        <v>3965</v>
      </c>
      <c r="H362" s="302">
        <v>2045</v>
      </c>
      <c r="I362" s="302">
        <v>1915</v>
      </c>
      <c r="J362" s="302">
        <v>2633</v>
      </c>
      <c r="K362" s="302">
        <v>1364</v>
      </c>
      <c r="L362" s="302">
        <v>1269</v>
      </c>
      <c r="M362" s="302">
        <v>2885</v>
      </c>
      <c r="N362" s="302">
        <v>1538</v>
      </c>
      <c r="O362" s="302">
        <v>1347</v>
      </c>
      <c r="P362" s="302">
        <v>3283</v>
      </c>
      <c r="Q362" s="302">
        <v>1724</v>
      </c>
      <c r="R362" s="302">
        <v>1559</v>
      </c>
      <c r="S362" s="312">
        <v>3424</v>
      </c>
      <c r="T362" s="312">
        <v>1754</v>
      </c>
      <c r="U362" s="312">
        <v>1670</v>
      </c>
      <c r="V362" s="302">
        <v>4087</v>
      </c>
      <c r="W362" s="302">
        <v>2111</v>
      </c>
      <c r="X362" s="302">
        <v>1976</v>
      </c>
    </row>
    <row r="363" spans="1:24" x14ac:dyDescent="0.25">
      <c r="A363" s="302" t="s">
        <v>2019</v>
      </c>
      <c r="B363" s="302" t="s">
        <v>47</v>
      </c>
      <c r="C363" s="302">
        <v>7</v>
      </c>
      <c r="D363" s="302">
        <v>3197</v>
      </c>
      <c r="E363" s="302">
        <v>1678</v>
      </c>
      <c r="F363" s="302">
        <v>1519</v>
      </c>
      <c r="G363" s="302">
        <v>3855</v>
      </c>
      <c r="H363" s="302">
        <v>2015</v>
      </c>
      <c r="I363" s="302">
        <v>1845</v>
      </c>
      <c r="J363" s="302">
        <v>2692</v>
      </c>
      <c r="K363" s="302">
        <v>1367</v>
      </c>
      <c r="L363" s="302">
        <v>1325</v>
      </c>
      <c r="M363" s="302">
        <v>2739</v>
      </c>
      <c r="N363" s="302">
        <v>1373</v>
      </c>
      <c r="O363" s="302">
        <v>1366</v>
      </c>
      <c r="P363" s="302">
        <v>3295</v>
      </c>
      <c r="Q363" s="302">
        <v>1676</v>
      </c>
      <c r="R363" s="302">
        <v>1619</v>
      </c>
      <c r="S363" s="312">
        <v>3327</v>
      </c>
      <c r="T363" s="312">
        <v>1703</v>
      </c>
      <c r="U363" s="312">
        <v>1624</v>
      </c>
      <c r="V363" s="302">
        <v>3986</v>
      </c>
      <c r="W363" s="302">
        <v>2043</v>
      </c>
      <c r="X363" s="302">
        <v>1943</v>
      </c>
    </row>
    <row r="364" spans="1:24" x14ac:dyDescent="0.25">
      <c r="A364" s="302" t="s">
        <v>2020</v>
      </c>
      <c r="B364" s="302" t="s">
        <v>47</v>
      </c>
      <c r="C364" s="302">
        <v>8</v>
      </c>
      <c r="D364" s="302">
        <v>3208</v>
      </c>
      <c r="E364" s="302">
        <v>1633</v>
      </c>
      <c r="F364" s="302">
        <v>1575</v>
      </c>
      <c r="G364" s="302">
        <v>3755</v>
      </c>
      <c r="H364" s="302">
        <v>1885</v>
      </c>
      <c r="I364" s="302">
        <v>1870</v>
      </c>
      <c r="J364" s="302">
        <v>2883</v>
      </c>
      <c r="K364" s="302">
        <v>1516</v>
      </c>
      <c r="L364" s="302">
        <v>1367</v>
      </c>
      <c r="M364" s="302">
        <v>2790</v>
      </c>
      <c r="N364" s="302">
        <v>1409</v>
      </c>
      <c r="O364" s="302">
        <v>1381</v>
      </c>
      <c r="P364" s="302">
        <v>3199</v>
      </c>
      <c r="Q364" s="302">
        <v>1675</v>
      </c>
      <c r="R364" s="302">
        <v>1524</v>
      </c>
      <c r="S364" s="312">
        <v>3230</v>
      </c>
      <c r="T364" s="312">
        <v>1678</v>
      </c>
      <c r="U364" s="312">
        <v>1552</v>
      </c>
      <c r="V364" s="302">
        <v>4143</v>
      </c>
      <c r="W364" s="302">
        <v>2142</v>
      </c>
      <c r="X364" s="302">
        <v>2001</v>
      </c>
    </row>
    <row r="365" spans="1:24" x14ac:dyDescent="0.25">
      <c r="A365" s="302" t="s">
        <v>2021</v>
      </c>
      <c r="B365" s="302" t="s">
        <v>47</v>
      </c>
      <c r="C365" s="302">
        <v>9</v>
      </c>
      <c r="D365" s="302">
        <v>3291</v>
      </c>
      <c r="E365" s="302">
        <v>1690</v>
      </c>
      <c r="F365" s="302">
        <v>1601</v>
      </c>
      <c r="G365" s="302">
        <v>3725</v>
      </c>
      <c r="H365" s="302">
        <v>1910</v>
      </c>
      <c r="I365" s="302">
        <v>1815</v>
      </c>
      <c r="J365" s="302">
        <v>2975</v>
      </c>
      <c r="K365" s="302">
        <v>1504</v>
      </c>
      <c r="L365" s="302">
        <v>1471</v>
      </c>
      <c r="M365" s="302">
        <v>2698</v>
      </c>
      <c r="N365" s="302">
        <v>1405</v>
      </c>
      <c r="O365" s="302">
        <v>1293</v>
      </c>
      <c r="P365" s="302">
        <v>3404</v>
      </c>
      <c r="Q365" s="302">
        <v>1726</v>
      </c>
      <c r="R365" s="302">
        <v>1678</v>
      </c>
      <c r="S365" s="312">
        <v>3191</v>
      </c>
      <c r="T365" s="312">
        <v>1632</v>
      </c>
      <c r="U365" s="312">
        <v>1559</v>
      </c>
      <c r="V365" s="302">
        <v>4196</v>
      </c>
      <c r="W365" s="302">
        <v>2182</v>
      </c>
      <c r="X365" s="302">
        <v>2014</v>
      </c>
    </row>
    <row r="366" spans="1:24" x14ac:dyDescent="0.25">
      <c r="A366" s="302" t="s">
        <v>2022</v>
      </c>
      <c r="B366" s="302" t="s">
        <v>47</v>
      </c>
      <c r="C366" s="302">
        <v>10</v>
      </c>
      <c r="D366" s="302">
        <v>3165</v>
      </c>
      <c r="E366" s="302">
        <v>1677</v>
      </c>
      <c r="F366" s="302">
        <v>1488</v>
      </c>
      <c r="G366" s="302">
        <v>3640</v>
      </c>
      <c r="H366" s="302">
        <v>1895</v>
      </c>
      <c r="I366" s="302">
        <v>1745</v>
      </c>
      <c r="J366" s="302">
        <v>3102</v>
      </c>
      <c r="K366" s="302">
        <v>1566</v>
      </c>
      <c r="L366" s="302">
        <v>1536</v>
      </c>
      <c r="M366" s="302">
        <v>2761</v>
      </c>
      <c r="N366" s="302">
        <v>1409</v>
      </c>
      <c r="O366" s="302">
        <v>1352</v>
      </c>
      <c r="P366" s="302">
        <v>3371</v>
      </c>
      <c r="Q366" s="302">
        <v>1673</v>
      </c>
      <c r="R366" s="302">
        <v>1698</v>
      </c>
      <c r="S366" s="312">
        <v>3248</v>
      </c>
      <c r="T366" s="312">
        <v>1642</v>
      </c>
      <c r="U366" s="312">
        <v>1606</v>
      </c>
      <c r="V366" s="302">
        <v>4072</v>
      </c>
      <c r="W366" s="302">
        <v>2074</v>
      </c>
      <c r="X366" s="302">
        <v>1998</v>
      </c>
    </row>
    <row r="367" spans="1:24" x14ac:dyDescent="0.25">
      <c r="A367" s="302" t="s">
        <v>2023</v>
      </c>
      <c r="B367" s="302" t="s">
        <v>47</v>
      </c>
      <c r="C367" s="302">
        <v>11</v>
      </c>
      <c r="D367" s="302">
        <v>3455</v>
      </c>
      <c r="E367" s="302">
        <v>1798</v>
      </c>
      <c r="F367" s="302">
        <v>1657</v>
      </c>
      <c r="G367" s="302">
        <v>3400</v>
      </c>
      <c r="H367" s="302">
        <v>1765</v>
      </c>
      <c r="I367" s="302">
        <v>1635</v>
      </c>
      <c r="J367" s="302">
        <v>3179</v>
      </c>
      <c r="K367" s="302">
        <v>1641</v>
      </c>
      <c r="L367" s="302">
        <v>1538</v>
      </c>
      <c r="M367" s="302">
        <v>2831</v>
      </c>
      <c r="N367" s="302">
        <v>1444</v>
      </c>
      <c r="O367" s="302">
        <v>1387</v>
      </c>
      <c r="P367" s="302">
        <v>3197</v>
      </c>
      <c r="Q367" s="302">
        <v>1623</v>
      </c>
      <c r="R367" s="302">
        <v>1574</v>
      </c>
      <c r="S367" s="312">
        <v>3407</v>
      </c>
      <c r="T367" s="312">
        <v>1711</v>
      </c>
      <c r="U367" s="312">
        <v>1696</v>
      </c>
      <c r="V367" s="302">
        <v>4025</v>
      </c>
      <c r="W367" s="302">
        <v>1995</v>
      </c>
      <c r="X367" s="302">
        <v>2030</v>
      </c>
    </row>
    <row r="368" spans="1:24" x14ac:dyDescent="0.25">
      <c r="A368" s="302" t="s">
        <v>2024</v>
      </c>
      <c r="B368" s="302" t="s">
        <v>47</v>
      </c>
      <c r="C368" s="302">
        <v>12</v>
      </c>
      <c r="D368" s="302">
        <v>3663</v>
      </c>
      <c r="E368" s="302">
        <v>1835</v>
      </c>
      <c r="F368" s="302">
        <v>1828</v>
      </c>
      <c r="G368" s="302">
        <v>3490</v>
      </c>
      <c r="H368" s="302">
        <v>1770</v>
      </c>
      <c r="I368" s="302">
        <v>1720</v>
      </c>
      <c r="J368" s="302">
        <v>3234</v>
      </c>
      <c r="K368" s="302">
        <v>1649</v>
      </c>
      <c r="L368" s="302">
        <v>1585</v>
      </c>
      <c r="M368" s="302">
        <v>2678</v>
      </c>
      <c r="N368" s="302">
        <v>1350</v>
      </c>
      <c r="O368" s="302">
        <v>1328</v>
      </c>
      <c r="P368" s="302">
        <v>3279</v>
      </c>
      <c r="Q368" s="302">
        <v>1681</v>
      </c>
      <c r="R368" s="302">
        <v>1598</v>
      </c>
      <c r="S368" s="312">
        <v>3373</v>
      </c>
      <c r="T368" s="312">
        <v>1725</v>
      </c>
      <c r="U368" s="312">
        <v>1648</v>
      </c>
      <c r="V368" s="302">
        <v>4027</v>
      </c>
      <c r="W368" s="302">
        <v>2051</v>
      </c>
      <c r="X368" s="302">
        <v>1976</v>
      </c>
    </row>
    <row r="369" spans="1:24" x14ac:dyDescent="0.25">
      <c r="A369" s="302" t="s">
        <v>2025</v>
      </c>
      <c r="B369" s="302" t="s">
        <v>47</v>
      </c>
      <c r="C369" s="302">
        <v>13</v>
      </c>
      <c r="D369" s="302">
        <v>4178</v>
      </c>
      <c r="E369" s="302">
        <v>2135</v>
      </c>
      <c r="F369" s="302">
        <v>2043</v>
      </c>
      <c r="G369" s="302">
        <v>3355</v>
      </c>
      <c r="H369" s="302">
        <v>1705</v>
      </c>
      <c r="I369" s="302">
        <v>1650</v>
      </c>
      <c r="J369" s="302">
        <v>3359</v>
      </c>
      <c r="K369" s="302">
        <v>1720</v>
      </c>
      <c r="L369" s="302">
        <v>1639</v>
      </c>
      <c r="M369" s="302">
        <v>2436</v>
      </c>
      <c r="N369" s="302">
        <v>1230</v>
      </c>
      <c r="O369" s="302">
        <v>1206</v>
      </c>
      <c r="P369" s="302">
        <v>3124</v>
      </c>
      <c r="Q369" s="302">
        <v>1564</v>
      </c>
      <c r="R369" s="302">
        <v>1560</v>
      </c>
      <c r="S369" s="312">
        <v>3498</v>
      </c>
      <c r="T369" s="312">
        <v>1840</v>
      </c>
      <c r="U369" s="312">
        <v>1658</v>
      </c>
      <c r="V369" s="302">
        <v>4099</v>
      </c>
      <c r="W369" s="302">
        <v>2101</v>
      </c>
      <c r="X369" s="302">
        <v>1998</v>
      </c>
    </row>
    <row r="370" spans="1:24" x14ac:dyDescent="0.25">
      <c r="A370" s="302" t="s">
        <v>2026</v>
      </c>
      <c r="B370" s="302" t="s">
        <v>47</v>
      </c>
      <c r="C370" s="302">
        <v>14</v>
      </c>
      <c r="D370" s="302">
        <v>4265</v>
      </c>
      <c r="E370" s="302">
        <v>2203</v>
      </c>
      <c r="F370" s="302">
        <v>2062</v>
      </c>
      <c r="G370" s="302">
        <v>3305</v>
      </c>
      <c r="H370" s="302">
        <v>1700</v>
      </c>
      <c r="I370" s="302">
        <v>1610</v>
      </c>
      <c r="J370" s="302">
        <v>3569</v>
      </c>
      <c r="K370" s="302">
        <v>1812</v>
      </c>
      <c r="L370" s="302">
        <v>1757</v>
      </c>
      <c r="M370" s="302">
        <v>2457</v>
      </c>
      <c r="N370" s="302">
        <v>1308</v>
      </c>
      <c r="O370" s="302">
        <v>1149</v>
      </c>
      <c r="P370" s="302">
        <v>2996</v>
      </c>
      <c r="Q370" s="302">
        <v>1498</v>
      </c>
      <c r="R370" s="302">
        <v>1498</v>
      </c>
      <c r="S370" s="312">
        <v>3351</v>
      </c>
      <c r="T370" s="312">
        <v>1691</v>
      </c>
      <c r="U370" s="312">
        <v>1660</v>
      </c>
      <c r="V370" s="302">
        <v>3770</v>
      </c>
      <c r="W370" s="302">
        <v>1886</v>
      </c>
      <c r="X370" s="302">
        <v>1884</v>
      </c>
    </row>
    <row r="371" spans="1:24" x14ac:dyDescent="0.25">
      <c r="A371" s="302" t="s">
        <v>2027</v>
      </c>
      <c r="B371" s="302" t="s">
        <v>47</v>
      </c>
      <c r="C371" s="302">
        <v>15</v>
      </c>
      <c r="D371" s="302">
        <v>3316</v>
      </c>
      <c r="E371" s="302">
        <v>1701</v>
      </c>
      <c r="F371" s="302">
        <v>1615</v>
      </c>
      <c r="G371" s="302">
        <v>3230</v>
      </c>
      <c r="H371" s="302">
        <v>1650</v>
      </c>
      <c r="I371" s="302">
        <v>1580</v>
      </c>
      <c r="J371" s="302">
        <v>3545</v>
      </c>
      <c r="K371" s="302">
        <v>1778</v>
      </c>
      <c r="L371" s="302">
        <v>1767</v>
      </c>
      <c r="M371" s="302">
        <v>2430</v>
      </c>
      <c r="N371" s="302">
        <v>1218</v>
      </c>
      <c r="O371" s="302">
        <v>1212</v>
      </c>
      <c r="P371" s="302">
        <v>2964</v>
      </c>
      <c r="Q371" s="302">
        <v>1510</v>
      </c>
      <c r="R371" s="302">
        <v>1454</v>
      </c>
      <c r="S371" s="312">
        <v>3397</v>
      </c>
      <c r="T371" s="312">
        <v>1775</v>
      </c>
      <c r="U371" s="312">
        <v>1622</v>
      </c>
      <c r="V371" s="302">
        <v>3686</v>
      </c>
      <c r="W371" s="302">
        <v>1938</v>
      </c>
      <c r="X371" s="302">
        <v>1748</v>
      </c>
    </row>
    <row r="372" spans="1:24" x14ac:dyDescent="0.25">
      <c r="A372" s="302" t="s">
        <v>2028</v>
      </c>
      <c r="B372" s="302" t="s">
        <v>47</v>
      </c>
      <c r="C372" s="302">
        <v>16</v>
      </c>
      <c r="D372" s="302">
        <v>3637</v>
      </c>
      <c r="E372" s="302">
        <v>1853</v>
      </c>
      <c r="F372" s="302">
        <v>1784</v>
      </c>
      <c r="G372" s="302">
        <v>3185</v>
      </c>
      <c r="H372" s="302">
        <v>1630</v>
      </c>
      <c r="I372" s="302">
        <v>1555</v>
      </c>
      <c r="J372" s="302">
        <v>3745</v>
      </c>
      <c r="K372" s="302">
        <v>1941</v>
      </c>
      <c r="L372" s="302">
        <v>1804</v>
      </c>
      <c r="M372" s="302">
        <v>2604</v>
      </c>
      <c r="N372" s="302">
        <v>1318</v>
      </c>
      <c r="O372" s="302">
        <v>1286</v>
      </c>
      <c r="P372" s="302">
        <v>2998</v>
      </c>
      <c r="Q372" s="302">
        <v>1567</v>
      </c>
      <c r="R372" s="302">
        <v>1431</v>
      </c>
      <c r="S372" s="312">
        <v>3534</v>
      </c>
      <c r="T372" s="312">
        <v>1824</v>
      </c>
      <c r="U372" s="312">
        <v>1710</v>
      </c>
      <c r="V372" s="302">
        <v>3677</v>
      </c>
      <c r="W372" s="302">
        <v>1879</v>
      </c>
      <c r="X372" s="302">
        <v>1798</v>
      </c>
    </row>
    <row r="373" spans="1:24" x14ac:dyDescent="0.25">
      <c r="A373" s="302" t="s">
        <v>2029</v>
      </c>
      <c r="B373" s="302" t="s">
        <v>47</v>
      </c>
      <c r="C373" s="302">
        <v>17</v>
      </c>
      <c r="D373" s="302">
        <v>3489</v>
      </c>
      <c r="E373" s="302">
        <v>1786</v>
      </c>
      <c r="F373" s="302">
        <v>1703</v>
      </c>
      <c r="G373" s="302">
        <v>3125</v>
      </c>
      <c r="H373" s="302">
        <v>1660</v>
      </c>
      <c r="I373" s="302">
        <v>1465</v>
      </c>
      <c r="J373" s="302">
        <v>3682</v>
      </c>
      <c r="K373" s="302">
        <v>1894</v>
      </c>
      <c r="L373" s="302">
        <v>1788</v>
      </c>
      <c r="M373" s="302">
        <v>2643</v>
      </c>
      <c r="N373" s="302">
        <v>1329</v>
      </c>
      <c r="O373" s="302">
        <v>1314</v>
      </c>
      <c r="P373" s="302">
        <v>2846</v>
      </c>
      <c r="Q373" s="302">
        <v>1415</v>
      </c>
      <c r="R373" s="302">
        <v>1431</v>
      </c>
      <c r="S373" s="312">
        <v>3693</v>
      </c>
      <c r="T373" s="312">
        <v>1866</v>
      </c>
      <c r="U373" s="312">
        <v>1827</v>
      </c>
      <c r="V373" s="302">
        <v>3662</v>
      </c>
      <c r="W373" s="302">
        <v>1903</v>
      </c>
      <c r="X373" s="302">
        <v>1759</v>
      </c>
    </row>
    <row r="374" spans="1:24" x14ac:dyDescent="0.25">
      <c r="A374" s="302" t="s">
        <v>2030</v>
      </c>
      <c r="B374" s="302" t="s">
        <v>47</v>
      </c>
      <c r="C374" s="302">
        <v>18</v>
      </c>
      <c r="D374" s="302">
        <v>3258</v>
      </c>
      <c r="E374" s="302">
        <v>1594</v>
      </c>
      <c r="F374" s="302">
        <v>1664</v>
      </c>
      <c r="G374" s="302">
        <v>3105</v>
      </c>
      <c r="H374" s="302">
        <v>1560</v>
      </c>
      <c r="I374" s="302">
        <v>1545</v>
      </c>
      <c r="J374" s="302">
        <v>3648</v>
      </c>
      <c r="K374" s="302">
        <v>1835</v>
      </c>
      <c r="L374" s="302">
        <v>1813</v>
      </c>
      <c r="M374" s="302">
        <v>2831</v>
      </c>
      <c r="N374" s="302">
        <v>1488</v>
      </c>
      <c r="O374" s="302">
        <v>1343</v>
      </c>
      <c r="P374" s="302">
        <v>2792</v>
      </c>
      <c r="Q374" s="302">
        <v>1424</v>
      </c>
      <c r="R374" s="302">
        <v>1368</v>
      </c>
      <c r="S374" s="312">
        <v>3900</v>
      </c>
      <c r="T374" s="312">
        <v>2080</v>
      </c>
      <c r="U374" s="312">
        <v>1820</v>
      </c>
      <c r="V374" s="302">
        <v>3605</v>
      </c>
      <c r="W374" s="302">
        <v>1990</v>
      </c>
      <c r="X374" s="302">
        <v>1615</v>
      </c>
    </row>
    <row r="375" spans="1:24" x14ac:dyDescent="0.25">
      <c r="A375" s="302" t="s">
        <v>2031</v>
      </c>
      <c r="B375" s="302" t="s">
        <v>47</v>
      </c>
      <c r="C375" s="302">
        <v>19</v>
      </c>
      <c r="D375" s="302">
        <v>2782</v>
      </c>
      <c r="E375" s="302">
        <v>1369</v>
      </c>
      <c r="F375" s="302">
        <v>1413</v>
      </c>
      <c r="G375" s="302">
        <v>3090</v>
      </c>
      <c r="H375" s="302">
        <v>1515</v>
      </c>
      <c r="I375" s="302">
        <v>1575</v>
      </c>
      <c r="J375" s="302">
        <v>3601</v>
      </c>
      <c r="K375" s="302">
        <v>1849</v>
      </c>
      <c r="L375" s="302">
        <v>1752</v>
      </c>
      <c r="M375" s="302">
        <v>2988</v>
      </c>
      <c r="N375" s="302">
        <v>1509</v>
      </c>
      <c r="O375" s="302">
        <v>1479</v>
      </c>
      <c r="P375" s="302">
        <v>2597</v>
      </c>
      <c r="Q375" s="302">
        <v>1307</v>
      </c>
      <c r="R375" s="302">
        <v>1290</v>
      </c>
      <c r="S375" s="312">
        <v>4509</v>
      </c>
      <c r="T375" s="312">
        <v>2398</v>
      </c>
      <c r="U375" s="312">
        <v>2111</v>
      </c>
      <c r="V375" s="302">
        <v>3924</v>
      </c>
      <c r="W375" s="302">
        <v>2198</v>
      </c>
      <c r="X375" s="302">
        <v>1726</v>
      </c>
    </row>
    <row r="376" spans="1:24" x14ac:dyDescent="0.25">
      <c r="A376" s="302" t="s">
        <v>2032</v>
      </c>
      <c r="B376" s="302" t="s">
        <v>47</v>
      </c>
      <c r="C376" s="302">
        <v>20</v>
      </c>
      <c r="D376" s="302">
        <v>2636</v>
      </c>
      <c r="E376" s="302">
        <v>1305</v>
      </c>
      <c r="F376" s="302">
        <v>1331</v>
      </c>
      <c r="G376" s="302">
        <v>3090</v>
      </c>
      <c r="H376" s="302">
        <v>1580</v>
      </c>
      <c r="I376" s="302">
        <v>1510</v>
      </c>
      <c r="J376" s="302">
        <v>3463</v>
      </c>
      <c r="K376" s="302">
        <v>1789</v>
      </c>
      <c r="L376" s="302">
        <v>1674</v>
      </c>
      <c r="M376" s="302">
        <v>3117</v>
      </c>
      <c r="N376" s="302">
        <v>1537</v>
      </c>
      <c r="O376" s="302">
        <v>1580</v>
      </c>
      <c r="P376" s="302">
        <v>2942</v>
      </c>
      <c r="Q376" s="302">
        <v>1408</v>
      </c>
      <c r="R376" s="302">
        <v>1534</v>
      </c>
      <c r="S376" s="312">
        <v>4711</v>
      </c>
      <c r="T376" s="312">
        <v>2501</v>
      </c>
      <c r="U376" s="312">
        <v>2210</v>
      </c>
      <c r="V376" s="302">
        <v>3809</v>
      </c>
      <c r="W376" s="302">
        <v>2160</v>
      </c>
      <c r="X376" s="302">
        <v>1649</v>
      </c>
    </row>
    <row r="377" spans="1:24" x14ac:dyDescent="0.25">
      <c r="A377" s="302" t="s">
        <v>2033</v>
      </c>
      <c r="B377" s="302" t="s">
        <v>48</v>
      </c>
      <c r="C377" s="302" t="s">
        <v>95</v>
      </c>
      <c r="D377" s="302">
        <v>59295</v>
      </c>
      <c r="E377" s="302">
        <v>30134</v>
      </c>
      <c r="F377" s="302">
        <v>29161</v>
      </c>
      <c r="G377" s="302">
        <v>60840</v>
      </c>
      <c r="H377" s="302">
        <v>31270</v>
      </c>
      <c r="I377" s="302">
        <v>29570</v>
      </c>
      <c r="J377" s="302">
        <v>56916</v>
      </c>
      <c r="K377" s="302">
        <v>29054</v>
      </c>
      <c r="L377" s="302">
        <v>27862</v>
      </c>
      <c r="M377" s="302">
        <v>54094</v>
      </c>
      <c r="N377" s="302">
        <v>27636</v>
      </c>
      <c r="O377" s="302">
        <v>26458</v>
      </c>
      <c r="P377" s="302">
        <v>56833</v>
      </c>
      <c r="Q377" s="302">
        <v>29153</v>
      </c>
      <c r="R377" s="302">
        <v>27680</v>
      </c>
      <c r="S377" s="312">
        <v>66242</v>
      </c>
      <c r="T377" s="312">
        <v>33997</v>
      </c>
      <c r="U377" s="312">
        <v>32245</v>
      </c>
      <c r="V377" s="302">
        <v>75059</v>
      </c>
      <c r="W377" s="302">
        <v>38847</v>
      </c>
      <c r="X377" s="302">
        <v>36212</v>
      </c>
    </row>
    <row r="378" spans="1:24" x14ac:dyDescent="0.25">
      <c r="A378" s="302" t="s">
        <v>2034</v>
      </c>
      <c r="B378" s="302" t="s">
        <v>48</v>
      </c>
      <c r="C378" s="302">
        <v>0</v>
      </c>
      <c r="D378" s="302">
        <v>3169</v>
      </c>
      <c r="E378" s="302">
        <v>1626</v>
      </c>
      <c r="F378" s="302">
        <v>1543</v>
      </c>
      <c r="G378" s="302">
        <v>3125</v>
      </c>
      <c r="H378" s="302">
        <v>1570</v>
      </c>
      <c r="I378" s="302">
        <v>1555</v>
      </c>
      <c r="J378" s="302">
        <v>2763</v>
      </c>
      <c r="K378" s="302">
        <v>1392</v>
      </c>
      <c r="L378" s="302">
        <v>1371</v>
      </c>
      <c r="M378" s="302">
        <v>2971</v>
      </c>
      <c r="N378" s="302">
        <v>1550</v>
      </c>
      <c r="O378" s="302">
        <v>1421</v>
      </c>
      <c r="P378" s="302">
        <v>2878</v>
      </c>
      <c r="Q378" s="302">
        <v>1472</v>
      </c>
      <c r="R378" s="302">
        <v>1406</v>
      </c>
      <c r="S378" s="312">
        <v>4223</v>
      </c>
      <c r="T378" s="312">
        <v>2187</v>
      </c>
      <c r="U378" s="312">
        <v>2036</v>
      </c>
      <c r="V378" s="302">
        <v>3532</v>
      </c>
      <c r="W378" s="302">
        <v>1871</v>
      </c>
      <c r="X378" s="302">
        <v>1661</v>
      </c>
    </row>
    <row r="379" spans="1:24" x14ac:dyDescent="0.25">
      <c r="A379" s="302" t="s">
        <v>2035</v>
      </c>
      <c r="B379" s="302" t="s">
        <v>48</v>
      </c>
      <c r="C379" s="302">
        <v>1</v>
      </c>
      <c r="D379" s="302">
        <v>2772</v>
      </c>
      <c r="E379" s="302">
        <v>1418</v>
      </c>
      <c r="F379" s="302">
        <v>1354</v>
      </c>
      <c r="G379" s="302">
        <v>3040</v>
      </c>
      <c r="H379" s="302">
        <v>1580</v>
      </c>
      <c r="I379" s="302">
        <v>1460</v>
      </c>
      <c r="J379" s="302">
        <v>2696</v>
      </c>
      <c r="K379" s="302">
        <v>1360</v>
      </c>
      <c r="L379" s="302">
        <v>1336</v>
      </c>
      <c r="M379" s="302">
        <v>2939</v>
      </c>
      <c r="N379" s="302">
        <v>1561</v>
      </c>
      <c r="O379" s="302">
        <v>1378</v>
      </c>
      <c r="P379" s="302">
        <v>2836</v>
      </c>
      <c r="Q379" s="302">
        <v>1447</v>
      </c>
      <c r="R379" s="302">
        <v>1389</v>
      </c>
      <c r="S379" s="312">
        <v>4008</v>
      </c>
      <c r="T379" s="312">
        <v>2048</v>
      </c>
      <c r="U379" s="312">
        <v>1960</v>
      </c>
      <c r="V379" s="302">
        <v>3654</v>
      </c>
      <c r="W379" s="302">
        <v>1839</v>
      </c>
      <c r="X379" s="302">
        <v>1815</v>
      </c>
    </row>
    <row r="380" spans="1:24" x14ac:dyDescent="0.25">
      <c r="A380" s="302" t="s">
        <v>2036</v>
      </c>
      <c r="B380" s="302" t="s">
        <v>48</v>
      </c>
      <c r="C380" s="302">
        <v>2</v>
      </c>
      <c r="D380" s="302">
        <v>2747</v>
      </c>
      <c r="E380" s="302">
        <v>1437</v>
      </c>
      <c r="F380" s="302">
        <v>1310</v>
      </c>
      <c r="G380" s="302">
        <v>3090</v>
      </c>
      <c r="H380" s="302">
        <v>1615</v>
      </c>
      <c r="I380" s="302">
        <v>1475</v>
      </c>
      <c r="J380" s="302">
        <v>2465</v>
      </c>
      <c r="K380" s="302">
        <v>1257</v>
      </c>
      <c r="L380" s="302">
        <v>1208</v>
      </c>
      <c r="M380" s="302">
        <v>2789</v>
      </c>
      <c r="N380" s="302">
        <v>1453</v>
      </c>
      <c r="O380" s="302">
        <v>1336</v>
      </c>
      <c r="P380" s="302">
        <v>2828</v>
      </c>
      <c r="Q380" s="302">
        <v>1468</v>
      </c>
      <c r="R380" s="302">
        <v>1360</v>
      </c>
      <c r="S380" s="312">
        <v>4001</v>
      </c>
      <c r="T380" s="312">
        <v>2021</v>
      </c>
      <c r="U380" s="312">
        <v>1980</v>
      </c>
      <c r="V380" s="302">
        <v>3587</v>
      </c>
      <c r="W380" s="302">
        <v>1874</v>
      </c>
      <c r="X380" s="302">
        <v>1713</v>
      </c>
    </row>
    <row r="381" spans="1:24" x14ac:dyDescent="0.25">
      <c r="A381" s="302" t="s">
        <v>2037</v>
      </c>
      <c r="B381" s="302" t="s">
        <v>48</v>
      </c>
      <c r="C381" s="302">
        <v>3</v>
      </c>
      <c r="D381" s="302">
        <v>2723</v>
      </c>
      <c r="E381" s="302">
        <v>1344</v>
      </c>
      <c r="F381" s="302">
        <v>1379</v>
      </c>
      <c r="G381" s="302">
        <v>3080</v>
      </c>
      <c r="H381" s="302">
        <v>1610</v>
      </c>
      <c r="I381" s="302">
        <v>1475</v>
      </c>
      <c r="J381" s="302">
        <v>2300</v>
      </c>
      <c r="K381" s="302">
        <v>1173</v>
      </c>
      <c r="L381" s="302">
        <v>1127</v>
      </c>
      <c r="M381" s="302">
        <v>2893</v>
      </c>
      <c r="N381" s="302">
        <v>1460</v>
      </c>
      <c r="O381" s="302">
        <v>1433</v>
      </c>
      <c r="P381" s="302">
        <v>2856</v>
      </c>
      <c r="Q381" s="302">
        <v>1472</v>
      </c>
      <c r="R381" s="302">
        <v>1384</v>
      </c>
      <c r="S381" s="312">
        <v>3888</v>
      </c>
      <c r="T381" s="312">
        <v>2021</v>
      </c>
      <c r="U381" s="312">
        <v>1867</v>
      </c>
      <c r="V381" s="302">
        <v>3696</v>
      </c>
      <c r="W381" s="302">
        <v>1908</v>
      </c>
      <c r="X381" s="302">
        <v>1788</v>
      </c>
    </row>
    <row r="382" spans="1:24" x14ac:dyDescent="0.25">
      <c r="A382" s="302" t="s">
        <v>2038</v>
      </c>
      <c r="B382" s="302" t="s">
        <v>48</v>
      </c>
      <c r="C382" s="302">
        <v>4</v>
      </c>
      <c r="D382" s="302">
        <v>2636</v>
      </c>
      <c r="E382" s="302">
        <v>1338</v>
      </c>
      <c r="F382" s="302">
        <v>1298</v>
      </c>
      <c r="G382" s="302">
        <v>3105</v>
      </c>
      <c r="H382" s="302">
        <v>1585</v>
      </c>
      <c r="I382" s="302">
        <v>1520</v>
      </c>
      <c r="J382" s="302">
        <v>2262</v>
      </c>
      <c r="K382" s="302">
        <v>1156</v>
      </c>
      <c r="L382" s="302">
        <v>1106</v>
      </c>
      <c r="M382" s="302">
        <v>2718</v>
      </c>
      <c r="N382" s="302">
        <v>1383</v>
      </c>
      <c r="O382" s="302">
        <v>1335</v>
      </c>
      <c r="P382" s="302">
        <v>2810</v>
      </c>
      <c r="Q382" s="302">
        <v>1448</v>
      </c>
      <c r="R382" s="302">
        <v>1362</v>
      </c>
      <c r="S382" s="312">
        <v>3605</v>
      </c>
      <c r="T382" s="312">
        <v>1872</v>
      </c>
      <c r="U382" s="312">
        <v>1733</v>
      </c>
      <c r="V382" s="302">
        <v>3753</v>
      </c>
      <c r="W382" s="302">
        <v>1907</v>
      </c>
      <c r="X382" s="302">
        <v>1846</v>
      </c>
    </row>
    <row r="383" spans="1:24" x14ac:dyDescent="0.25">
      <c r="A383" s="302" t="s">
        <v>2039</v>
      </c>
      <c r="B383" s="302" t="s">
        <v>48</v>
      </c>
      <c r="C383" s="302">
        <v>5</v>
      </c>
      <c r="D383" s="302">
        <v>2519</v>
      </c>
      <c r="E383" s="302">
        <v>1307</v>
      </c>
      <c r="F383" s="302">
        <v>1212</v>
      </c>
      <c r="G383" s="302">
        <v>3175</v>
      </c>
      <c r="H383" s="302">
        <v>1705</v>
      </c>
      <c r="I383" s="302">
        <v>1465</v>
      </c>
      <c r="J383" s="302">
        <v>2168</v>
      </c>
      <c r="K383" s="302">
        <v>1097</v>
      </c>
      <c r="L383" s="302">
        <v>1071</v>
      </c>
      <c r="M383" s="302">
        <v>2746</v>
      </c>
      <c r="N383" s="302">
        <v>1374</v>
      </c>
      <c r="O383" s="302">
        <v>1372</v>
      </c>
      <c r="P383" s="302">
        <v>2646</v>
      </c>
      <c r="Q383" s="302">
        <v>1357</v>
      </c>
      <c r="R383" s="302">
        <v>1289</v>
      </c>
      <c r="S383" s="312">
        <v>3368</v>
      </c>
      <c r="T383" s="312">
        <v>1706</v>
      </c>
      <c r="U383" s="312">
        <v>1662</v>
      </c>
      <c r="V383" s="302">
        <v>3822</v>
      </c>
      <c r="W383" s="302">
        <v>1962</v>
      </c>
      <c r="X383" s="302">
        <v>1860</v>
      </c>
    </row>
    <row r="384" spans="1:24" x14ac:dyDescent="0.25">
      <c r="A384" s="302" t="s">
        <v>2040</v>
      </c>
      <c r="B384" s="302" t="s">
        <v>48</v>
      </c>
      <c r="C384" s="302">
        <v>6</v>
      </c>
      <c r="D384" s="302">
        <v>2489</v>
      </c>
      <c r="E384" s="302">
        <v>1293</v>
      </c>
      <c r="F384" s="302">
        <v>1196</v>
      </c>
      <c r="G384" s="302">
        <v>3155</v>
      </c>
      <c r="H384" s="302">
        <v>1650</v>
      </c>
      <c r="I384" s="302">
        <v>1510</v>
      </c>
      <c r="J384" s="302">
        <v>2315</v>
      </c>
      <c r="K384" s="302">
        <v>1156</v>
      </c>
      <c r="L384" s="302">
        <v>1159</v>
      </c>
      <c r="M384" s="302">
        <v>2619</v>
      </c>
      <c r="N384" s="302">
        <v>1393</v>
      </c>
      <c r="O384" s="302">
        <v>1226</v>
      </c>
      <c r="P384" s="302">
        <v>2681</v>
      </c>
      <c r="Q384" s="302">
        <v>1353</v>
      </c>
      <c r="R384" s="302">
        <v>1328</v>
      </c>
      <c r="S384" s="312">
        <v>3186</v>
      </c>
      <c r="T384" s="312">
        <v>1602</v>
      </c>
      <c r="U384" s="312">
        <v>1584</v>
      </c>
      <c r="V384" s="302">
        <v>3722</v>
      </c>
      <c r="W384" s="302">
        <v>1895</v>
      </c>
      <c r="X384" s="302">
        <v>1827</v>
      </c>
    </row>
    <row r="385" spans="1:24" x14ac:dyDescent="0.25">
      <c r="A385" s="302" t="s">
        <v>2041</v>
      </c>
      <c r="B385" s="302" t="s">
        <v>48</v>
      </c>
      <c r="C385" s="302">
        <v>7</v>
      </c>
      <c r="D385" s="302">
        <v>2533</v>
      </c>
      <c r="E385" s="302">
        <v>1283</v>
      </c>
      <c r="F385" s="302">
        <v>1250</v>
      </c>
      <c r="G385" s="302">
        <v>3165</v>
      </c>
      <c r="H385" s="302">
        <v>1600</v>
      </c>
      <c r="I385" s="302">
        <v>1565</v>
      </c>
      <c r="J385" s="302">
        <v>2324</v>
      </c>
      <c r="K385" s="302">
        <v>1140</v>
      </c>
      <c r="L385" s="302">
        <v>1184</v>
      </c>
      <c r="M385" s="302">
        <v>2471</v>
      </c>
      <c r="N385" s="302">
        <v>1274</v>
      </c>
      <c r="O385" s="302">
        <v>1197</v>
      </c>
      <c r="P385" s="302">
        <v>2699</v>
      </c>
      <c r="Q385" s="302">
        <v>1381</v>
      </c>
      <c r="R385" s="302">
        <v>1318</v>
      </c>
      <c r="S385" s="312">
        <v>2858</v>
      </c>
      <c r="T385" s="312">
        <v>1438</v>
      </c>
      <c r="U385" s="312">
        <v>1420</v>
      </c>
      <c r="V385" s="302">
        <v>3698</v>
      </c>
      <c r="W385" s="302">
        <v>1913</v>
      </c>
      <c r="X385" s="302">
        <v>1785</v>
      </c>
    </row>
    <row r="386" spans="1:24" x14ac:dyDescent="0.25">
      <c r="A386" s="302" t="s">
        <v>2042</v>
      </c>
      <c r="B386" s="302" t="s">
        <v>48</v>
      </c>
      <c r="C386" s="302">
        <v>8</v>
      </c>
      <c r="D386" s="302">
        <v>2543</v>
      </c>
      <c r="E386" s="302">
        <v>1238</v>
      </c>
      <c r="F386" s="302">
        <v>1305</v>
      </c>
      <c r="G386" s="302">
        <v>3075</v>
      </c>
      <c r="H386" s="302">
        <v>1570</v>
      </c>
      <c r="I386" s="302">
        <v>1505</v>
      </c>
      <c r="J386" s="302">
        <v>2392</v>
      </c>
      <c r="K386" s="302">
        <v>1220</v>
      </c>
      <c r="L386" s="302">
        <v>1172</v>
      </c>
      <c r="M386" s="302">
        <v>2491</v>
      </c>
      <c r="N386" s="302">
        <v>1257</v>
      </c>
      <c r="O386" s="302">
        <v>1234</v>
      </c>
      <c r="P386" s="302">
        <v>2638</v>
      </c>
      <c r="Q386" s="302">
        <v>1345</v>
      </c>
      <c r="R386" s="302">
        <v>1293</v>
      </c>
      <c r="S386" s="312">
        <v>2779</v>
      </c>
      <c r="T386" s="312">
        <v>1422</v>
      </c>
      <c r="U386" s="312">
        <v>1357</v>
      </c>
      <c r="V386" s="302">
        <v>3847</v>
      </c>
      <c r="W386" s="302">
        <v>1939</v>
      </c>
      <c r="X386" s="302">
        <v>1908</v>
      </c>
    </row>
    <row r="387" spans="1:24" x14ac:dyDescent="0.25">
      <c r="A387" s="302" t="s">
        <v>2043</v>
      </c>
      <c r="B387" s="302" t="s">
        <v>48</v>
      </c>
      <c r="C387" s="302">
        <v>9</v>
      </c>
      <c r="D387" s="302">
        <v>2612</v>
      </c>
      <c r="E387" s="302">
        <v>1311</v>
      </c>
      <c r="F387" s="302">
        <v>1301</v>
      </c>
      <c r="G387" s="302">
        <v>2940</v>
      </c>
      <c r="H387" s="302">
        <v>1505</v>
      </c>
      <c r="I387" s="302">
        <v>1435</v>
      </c>
      <c r="J387" s="302">
        <v>2552</v>
      </c>
      <c r="K387" s="302">
        <v>1324</v>
      </c>
      <c r="L387" s="302">
        <v>1228</v>
      </c>
      <c r="M387" s="302">
        <v>2537</v>
      </c>
      <c r="N387" s="302">
        <v>1345</v>
      </c>
      <c r="O387" s="302">
        <v>1192</v>
      </c>
      <c r="P387" s="302">
        <v>2797</v>
      </c>
      <c r="Q387" s="302">
        <v>1358</v>
      </c>
      <c r="R387" s="302">
        <v>1439</v>
      </c>
      <c r="S387" s="312">
        <v>2708</v>
      </c>
      <c r="T387" s="312">
        <v>1377</v>
      </c>
      <c r="U387" s="312">
        <v>1331</v>
      </c>
      <c r="V387" s="302">
        <v>4018</v>
      </c>
      <c r="W387" s="302">
        <v>2035</v>
      </c>
      <c r="X387" s="302">
        <v>1983</v>
      </c>
    </row>
    <row r="388" spans="1:24" x14ac:dyDescent="0.25">
      <c r="A388" s="302" t="s">
        <v>2044</v>
      </c>
      <c r="B388" s="302" t="s">
        <v>48</v>
      </c>
      <c r="C388" s="302">
        <v>10</v>
      </c>
      <c r="D388" s="302">
        <v>2614</v>
      </c>
      <c r="E388" s="302">
        <v>1362</v>
      </c>
      <c r="F388" s="302">
        <v>1252</v>
      </c>
      <c r="G388" s="302">
        <v>2800</v>
      </c>
      <c r="H388" s="302">
        <v>1415</v>
      </c>
      <c r="I388" s="302">
        <v>1390</v>
      </c>
      <c r="J388" s="302">
        <v>2710</v>
      </c>
      <c r="K388" s="302">
        <v>1334</v>
      </c>
      <c r="L388" s="302">
        <v>1376</v>
      </c>
      <c r="M388" s="302">
        <v>2589</v>
      </c>
      <c r="N388" s="302">
        <v>1330</v>
      </c>
      <c r="O388" s="302">
        <v>1259</v>
      </c>
      <c r="P388" s="302">
        <v>2692</v>
      </c>
      <c r="Q388" s="302">
        <v>1369</v>
      </c>
      <c r="R388" s="302">
        <v>1323</v>
      </c>
      <c r="S388" s="312">
        <v>2743</v>
      </c>
      <c r="T388" s="312">
        <v>1399</v>
      </c>
      <c r="U388" s="312">
        <v>1344</v>
      </c>
      <c r="V388" s="302">
        <v>3847</v>
      </c>
      <c r="W388" s="302">
        <v>1999</v>
      </c>
      <c r="X388" s="302">
        <v>1848</v>
      </c>
    </row>
    <row r="389" spans="1:24" x14ac:dyDescent="0.25">
      <c r="A389" s="302" t="s">
        <v>2045</v>
      </c>
      <c r="B389" s="302" t="s">
        <v>48</v>
      </c>
      <c r="C389" s="302">
        <v>11</v>
      </c>
      <c r="D389" s="302">
        <v>2873</v>
      </c>
      <c r="E389" s="302">
        <v>1432</v>
      </c>
      <c r="F389" s="302">
        <v>1441</v>
      </c>
      <c r="G389" s="302">
        <v>2600</v>
      </c>
      <c r="H389" s="302">
        <v>1360</v>
      </c>
      <c r="I389" s="302">
        <v>1240</v>
      </c>
      <c r="J389" s="302">
        <v>2733</v>
      </c>
      <c r="K389" s="302">
        <v>1430</v>
      </c>
      <c r="L389" s="302">
        <v>1303</v>
      </c>
      <c r="M389" s="302">
        <v>2605</v>
      </c>
      <c r="N389" s="302">
        <v>1322</v>
      </c>
      <c r="O389" s="302">
        <v>1283</v>
      </c>
      <c r="P389" s="302">
        <v>2658</v>
      </c>
      <c r="Q389" s="302">
        <v>1394</v>
      </c>
      <c r="R389" s="302">
        <v>1264</v>
      </c>
      <c r="S389" s="312">
        <v>2740</v>
      </c>
      <c r="T389" s="312">
        <v>1366</v>
      </c>
      <c r="U389" s="312">
        <v>1374</v>
      </c>
      <c r="V389" s="302">
        <v>3757</v>
      </c>
      <c r="W389" s="302">
        <v>1973</v>
      </c>
      <c r="X389" s="302">
        <v>1784</v>
      </c>
    </row>
    <row r="390" spans="1:24" x14ac:dyDescent="0.25">
      <c r="A390" s="302" t="s">
        <v>2046</v>
      </c>
      <c r="B390" s="302" t="s">
        <v>48</v>
      </c>
      <c r="C390" s="302">
        <v>12</v>
      </c>
      <c r="D390" s="302">
        <v>3031</v>
      </c>
      <c r="E390" s="302">
        <v>1504</v>
      </c>
      <c r="F390" s="302">
        <v>1527</v>
      </c>
      <c r="G390" s="302">
        <v>2680</v>
      </c>
      <c r="H390" s="302">
        <v>1365</v>
      </c>
      <c r="I390" s="302">
        <v>1315</v>
      </c>
      <c r="J390" s="302">
        <v>2745</v>
      </c>
      <c r="K390" s="302">
        <v>1432</v>
      </c>
      <c r="L390" s="302">
        <v>1313</v>
      </c>
      <c r="M390" s="302">
        <v>2339</v>
      </c>
      <c r="N390" s="302">
        <v>1211</v>
      </c>
      <c r="O390" s="302">
        <v>1128</v>
      </c>
      <c r="P390" s="302">
        <v>2597</v>
      </c>
      <c r="Q390" s="302">
        <v>1341</v>
      </c>
      <c r="R390" s="302">
        <v>1256</v>
      </c>
      <c r="S390" s="312">
        <v>2724</v>
      </c>
      <c r="T390" s="312">
        <v>1432</v>
      </c>
      <c r="U390" s="312">
        <v>1292</v>
      </c>
      <c r="V390" s="302">
        <v>3719</v>
      </c>
      <c r="W390" s="302">
        <v>1856</v>
      </c>
      <c r="X390" s="302">
        <v>1863</v>
      </c>
    </row>
    <row r="391" spans="1:24" x14ac:dyDescent="0.25">
      <c r="A391" s="302" t="s">
        <v>2047</v>
      </c>
      <c r="B391" s="302" t="s">
        <v>48</v>
      </c>
      <c r="C391" s="302">
        <v>13</v>
      </c>
      <c r="D391" s="302">
        <v>3442</v>
      </c>
      <c r="E391" s="302">
        <v>1795</v>
      </c>
      <c r="F391" s="302">
        <v>1647</v>
      </c>
      <c r="G391" s="302">
        <v>2610</v>
      </c>
      <c r="H391" s="302">
        <v>1275</v>
      </c>
      <c r="I391" s="302">
        <v>1330</v>
      </c>
      <c r="J391" s="302">
        <v>2860</v>
      </c>
      <c r="K391" s="302">
        <v>1494</v>
      </c>
      <c r="L391" s="302">
        <v>1366</v>
      </c>
      <c r="M391" s="302">
        <v>2273</v>
      </c>
      <c r="N391" s="302">
        <v>1159</v>
      </c>
      <c r="O391" s="302">
        <v>1114</v>
      </c>
      <c r="P391" s="302">
        <v>2746</v>
      </c>
      <c r="Q391" s="302">
        <v>1407</v>
      </c>
      <c r="R391" s="302">
        <v>1339</v>
      </c>
      <c r="S391" s="312">
        <v>2931</v>
      </c>
      <c r="T391" s="312">
        <v>1497</v>
      </c>
      <c r="U391" s="312">
        <v>1434</v>
      </c>
      <c r="V391" s="302">
        <v>3724</v>
      </c>
      <c r="W391" s="302">
        <v>1994</v>
      </c>
      <c r="X391" s="302">
        <v>1730</v>
      </c>
    </row>
    <row r="392" spans="1:24" x14ac:dyDescent="0.25">
      <c r="A392" s="302" t="s">
        <v>2048</v>
      </c>
      <c r="B392" s="302" t="s">
        <v>48</v>
      </c>
      <c r="C392" s="302">
        <v>14</v>
      </c>
      <c r="D392" s="302">
        <v>3593</v>
      </c>
      <c r="E392" s="302">
        <v>1829</v>
      </c>
      <c r="F392" s="302">
        <v>1764</v>
      </c>
      <c r="G392" s="302">
        <v>2600</v>
      </c>
      <c r="H392" s="302">
        <v>1340</v>
      </c>
      <c r="I392" s="302">
        <v>1260</v>
      </c>
      <c r="J392" s="302">
        <v>2940</v>
      </c>
      <c r="K392" s="302">
        <v>1508</v>
      </c>
      <c r="L392" s="302">
        <v>1432</v>
      </c>
      <c r="M392" s="302">
        <v>2159</v>
      </c>
      <c r="N392" s="302">
        <v>1125</v>
      </c>
      <c r="O392" s="302">
        <v>1034</v>
      </c>
      <c r="P392" s="302">
        <v>2634</v>
      </c>
      <c r="Q392" s="302">
        <v>1327</v>
      </c>
      <c r="R392" s="302">
        <v>1307</v>
      </c>
      <c r="S392" s="312">
        <v>2807</v>
      </c>
      <c r="T392" s="312">
        <v>1421</v>
      </c>
      <c r="U392" s="312">
        <v>1386</v>
      </c>
      <c r="V392" s="302">
        <v>3609</v>
      </c>
      <c r="W392" s="302">
        <v>1882</v>
      </c>
      <c r="X392" s="302">
        <v>1727</v>
      </c>
    </row>
    <row r="393" spans="1:24" x14ac:dyDescent="0.25">
      <c r="A393" s="302" t="s">
        <v>2049</v>
      </c>
      <c r="B393" s="302" t="s">
        <v>48</v>
      </c>
      <c r="C393" s="302">
        <v>15</v>
      </c>
      <c r="D393" s="302">
        <v>2740</v>
      </c>
      <c r="E393" s="302">
        <v>1397</v>
      </c>
      <c r="F393" s="302">
        <v>1343</v>
      </c>
      <c r="G393" s="302">
        <v>2490</v>
      </c>
      <c r="H393" s="302">
        <v>1265</v>
      </c>
      <c r="I393" s="302">
        <v>1225</v>
      </c>
      <c r="J393" s="302">
        <v>2986</v>
      </c>
      <c r="K393" s="302">
        <v>1563</v>
      </c>
      <c r="L393" s="302">
        <v>1423</v>
      </c>
      <c r="M393" s="302">
        <v>2188</v>
      </c>
      <c r="N393" s="302">
        <v>1089</v>
      </c>
      <c r="O393" s="302">
        <v>1099</v>
      </c>
      <c r="P393" s="302">
        <v>2660</v>
      </c>
      <c r="Q393" s="302">
        <v>1356</v>
      </c>
      <c r="R393" s="302">
        <v>1304</v>
      </c>
      <c r="S393" s="312">
        <v>2964</v>
      </c>
      <c r="T393" s="312">
        <v>1563</v>
      </c>
      <c r="U393" s="312">
        <v>1401</v>
      </c>
      <c r="V393" s="302">
        <v>3513</v>
      </c>
      <c r="W393" s="302">
        <v>1783</v>
      </c>
      <c r="X393" s="302">
        <v>1730</v>
      </c>
    </row>
    <row r="394" spans="1:24" x14ac:dyDescent="0.25">
      <c r="A394" s="302" t="s">
        <v>2050</v>
      </c>
      <c r="B394" s="302" t="s">
        <v>48</v>
      </c>
      <c r="C394" s="302">
        <v>16</v>
      </c>
      <c r="D394" s="302">
        <v>3049</v>
      </c>
      <c r="E394" s="302">
        <v>1562</v>
      </c>
      <c r="F394" s="302">
        <v>1487</v>
      </c>
      <c r="G394" s="302">
        <v>2585</v>
      </c>
      <c r="H394" s="302">
        <v>1350</v>
      </c>
      <c r="I394" s="302">
        <v>1235</v>
      </c>
      <c r="J394" s="302">
        <v>3072</v>
      </c>
      <c r="K394" s="302">
        <v>1582</v>
      </c>
      <c r="L394" s="302">
        <v>1490</v>
      </c>
      <c r="M394" s="302">
        <v>2303</v>
      </c>
      <c r="N394" s="302">
        <v>1167</v>
      </c>
      <c r="O394" s="302">
        <v>1136</v>
      </c>
      <c r="P394" s="302">
        <v>2787</v>
      </c>
      <c r="Q394" s="302">
        <v>1457</v>
      </c>
      <c r="R394" s="302">
        <v>1330</v>
      </c>
      <c r="S394" s="312">
        <v>2956</v>
      </c>
      <c r="T394" s="312">
        <v>1504</v>
      </c>
      <c r="U394" s="312">
        <v>1452</v>
      </c>
      <c r="V394" s="302">
        <v>3431</v>
      </c>
      <c r="W394" s="302">
        <v>1763</v>
      </c>
      <c r="X394" s="302">
        <v>1668</v>
      </c>
    </row>
    <row r="395" spans="1:24" x14ac:dyDescent="0.25">
      <c r="A395" s="302" t="s">
        <v>2051</v>
      </c>
      <c r="B395" s="302" t="s">
        <v>48</v>
      </c>
      <c r="C395" s="302">
        <v>17</v>
      </c>
      <c r="D395" s="302">
        <v>2949</v>
      </c>
      <c r="E395" s="302">
        <v>1501</v>
      </c>
      <c r="F395" s="302">
        <v>1448</v>
      </c>
      <c r="G395" s="302">
        <v>2735</v>
      </c>
      <c r="H395" s="302">
        <v>1440</v>
      </c>
      <c r="I395" s="302">
        <v>1290</v>
      </c>
      <c r="J395" s="302">
        <v>3229</v>
      </c>
      <c r="K395" s="302">
        <v>1696</v>
      </c>
      <c r="L395" s="302">
        <v>1533</v>
      </c>
      <c r="M395" s="302">
        <v>2328</v>
      </c>
      <c r="N395" s="302">
        <v>1153</v>
      </c>
      <c r="O395" s="302">
        <v>1175</v>
      </c>
      <c r="P395" s="302">
        <v>2639</v>
      </c>
      <c r="Q395" s="302">
        <v>1381</v>
      </c>
      <c r="R395" s="302">
        <v>1258</v>
      </c>
      <c r="S395" s="312">
        <v>2998</v>
      </c>
      <c r="T395" s="312">
        <v>1599</v>
      </c>
      <c r="U395" s="312">
        <v>1399</v>
      </c>
      <c r="V395" s="302">
        <v>3399</v>
      </c>
      <c r="W395" s="302">
        <v>1731</v>
      </c>
      <c r="X395" s="302">
        <v>1668</v>
      </c>
    </row>
    <row r="396" spans="1:24" x14ac:dyDescent="0.25">
      <c r="A396" s="302" t="s">
        <v>2052</v>
      </c>
      <c r="B396" s="302" t="s">
        <v>48</v>
      </c>
      <c r="C396" s="302">
        <v>18</v>
      </c>
      <c r="D396" s="302">
        <v>2944</v>
      </c>
      <c r="E396" s="302">
        <v>1466</v>
      </c>
      <c r="F396" s="302">
        <v>1478</v>
      </c>
      <c r="G396" s="302">
        <v>2730</v>
      </c>
      <c r="H396" s="302">
        <v>1380</v>
      </c>
      <c r="I396" s="302">
        <v>1350</v>
      </c>
      <c r="J396" s="302">
        <v>3058</v>
      </c>
      <c r="K396" s="302">
        <v>1512</v>
      </c>
      <c r="L396" s="302">
        <v>1546</v>
      </c>
      <c r="M396" s="302">
        <v>2521</v>
      </c>
      <c r="N396" s="302">
        <v>1272</v>
      </c>
      <c r="O396" s="302">
        <v>1249</v>
      </c>
      <c r="P396" s="302">
        <v>2581</v>
      </c>
      <c r="Q396" s="302">
        <v>1371</v>
      </c>
      <c r="R396" s="302">
        <v>1210</v>
      </c>
      <c r="S396" s="312">
        <v>2863</v>
      </c>
      <c r="T396" s="312">
        <v>1491</v>
      </c>
      <c r="U396" s="312">
        <v>1372</v>
      </c>
      <c r="V396" s="302">
        <v>3109</v>
      </c>
      <c r="W396" s="302">
        <v>1663</v>
      </c>
      <c r="X396" s="302">
        <v>1446</v>
      </c>
    </row>
    <row r="397" spans="1:24" x14ac:dyDescent="0.25">
      <c r="A397" s="302" t="s">
        <v>2053</v>
      </c>
      <c r="B397" s="302" t="s">
        <v>48</v>
      </c>
      <c r="C397" s="302">
        <v>19</v>
      </c>
      <c r="D397" s="302">
        <v>2655</v>
      </c>
      <c r="E397" s="302">
        <v>1351</v>
      </c>
      <c r="F397" s="302">
        <v>1304</v>
      </c>
      <c r="G397" s="302">
        <v>2950</v>
      </c>
      <c r="H397" s="302">
        <v>1510</v>
      </c>
      <c r="I397" s="302">
        <v>1435</v>
      </c>
      <c r="J397" s="302">
        <v>3107</v>
      </c>
      <c r="K397" s="302">
        <v>1581</v>
      </c>
      <c r="L397" s="302">
        <v>1526</v>
      </c>
      <c r="M397" s="302">
        <v>2658</v>
      </c>
      <c r="N397" s="302">
        <v>1381</v>
      </c>
      <c r="O397" s="302">
        <v>1277</v>
      </c>
      <c r="P397" s="302">
        <v>2384</v>
      </c>
      <c r="Q397" s="302">
        <v>1223</v>
      </c>
      <c r="R397" s="302">
        <v>1161</v>
      </c>
      <c r="S397" s="312">
        <v>2896</v>
      </c>
      <c r="T397" s="312">
        <v>1437</v>
      </c>
      <c r="U397" s="312">
        <v>1459</v>
      </c>
      <c r="V397" s="302">
        <v>2721</v>
      </c>
      <c r="W397" s="302">
        <v>1491</v>
      </c>
      <c r="X397" s="302">
        <v>1230</v>
      </c>
    </row>
    <row r="398" spans="1:24" x14ac:dyDescent="0.25">
      <c r="A398" s="302" t="s">
        <v>2054</v>
      </c>
      <c r="B398" s="302" t="s">
        <v>48</v>
      </c>
      <c r="C398" s="302">
        <v>20</v>
      </c>
      <c r="D398" s="302">
        <v>2662</v>
      </c>
      <c r="E398" s="302">
        <v>1340</v>
      </c>
      <c r="F398" s="302">
        <v>1322</v>
      </c>
      <c r="G398" s="302">
        <v>3115</v>
      </c>
      <c r="H398" s="302">
        <v>1580</v>
      </c>
      <c r="I398" s="302">
        <v>1535</v>
      </c>
      <c r="J398" s="302">
        <v>3239</v>
      </c>
      <c r="K398" s="302">
        <v>1647</v>
      </c>
      <c r="L398" s="302">
        <v>1592</v>
      </c>
      <c r="M398" s="302">
        <v>2957</v>
      </c>
      <c r="N398" s="302">
        <v>1377</v>
      </c>
      <c r="O398" s="302">
        <v>1580</v>
      </c>
      <c r="P398" s="302">
        <v>2786</v>
      </c>
      <c r="Q398" s="302">
        <v>1426</v>
      </c>
      <c r="R398" s="302">
        <v>1360</v>
      </c>
      <c r="S398" s="312">
        <v>2996</v>
      </c>
      <c r="T398" s="312">
        <v>1594</v>
      </c>
      <c r="U398" s="312">
        <v>1402</v>
      </c>
      <c r="V398" s="302">
        <v>2901</v>
      </c>
      <c r="W398" s="302">
        <v>1569</v>
      </c>
      <c r="X398" s="302">
        <v>1332</v>
      </c>
    </row>
    <row r="399" spans="1:24" x14ac:dyDescent="0.25">
      <c r="A399" s="302" t="s">
        <v>2055</v>
      </c>
      <c r="B399" s="302" t="s">
        <v>49</v>
      </c>
      <c r="C399" s="302" t="s">
        <v>95</v>
      </c>
      <c r="D399" s="302">
        <v>74891</v>
      </c>
      <c r="E399" s="302">
        <v>37695</v>
      </c>
      <c r="F399" s="302">
        <v>37196</v>
      </c>
      <c r="G399" s="302">
        <v>58175</v>
      </c>
      <c r="H399" s="302">
        <v>29480</v>
      </c>
      <c r="I399" s="302">
        <v>28695</v>
      </c>
      <c r="J399" s="302">
        <v>41522</v>
      </c>
      <c r="K399" s="302">
        <v>21054</v>
      </c>
      <c r="L399" s="302">
        <v>20468</v>
      </c>
      <c r="M399" s="302">
        <v>39741</v>
      </c>
      <c r="N399" s="302">
        <v>19860</v>
      </c>
      <c r="O399" s="302">
        <v>19881</v>
      </c>
      <c r="P399" s="302">
        <v>41202</v>
      </c>
      <c r="Q399" s="302">
        <v>20644</v>
      </c>
      <c r="R399" s="302">
        <v>20558</v>
      </c>
      <c r="S399" s="312">
        <v>45078</v>
      </c>
      <c r="T399" s="312">
        <v>22643</v>
      </c>
      <c r="U399" s="312">
        <v>22435</v>
      </c>
      <c r="V399" s="302">
        <v>44824</v>
      </c>
      <c r="W399" s="302">
        <v>22294</v>
      </c>
      <c r="X399" s="302">
        <v>22530</v>
      </c>
    </row>
    <row r="400" spans="1:24" x14ac:dyDescent="0.25">
      <c r="A400" s="302" t="s">
        <v>2056</v>
      </c>
      <c r="B400" s="302" t="s">
        <v>49</v>
      </c>
      <c r="C400" s="302">
        <v>0</v>
      </c>
      <c r="D400" s="302">
        <v>5183</v>
      </c>
      <c r="E400" s="302">
        <v>2693</v>
      </c>
      <c r="F400" s="302">
        <v>2490</v>
      </c>
      <c r="G400" s="302">
        <v>3235</v>
      </c>
      <c r="H400" s="302">
        <v>1630</v>
      </c>
      <c r="I400" s="302">
        <v>1600</v>
      </c>
      <c r="J400" s="302">
        <v>2066</v>
      </c>
      <c r="K400" s="302">
        <v>1045</v>
      </c>
      <c r="L400" s="302">
        <v>1021</v>
      </c>
      <c r="M400" s="302">
        <v>2567</v>
      </c>
      <c r="N400" s="302">
        <v>1379</v>
      </c>
      <c r="O400" s="302">
        <v>1188</v>
      </c>
      <c r="P400" s="302">
        <v>2344</v>
      </c>
      <c r="Q400" s="302">
        <v>1190</v>
      </c>
      <c r="R400" s="302">
        <v>1154</v>
      </c>
      <c r="S400" s="312">
        <v>2676</v>
      </c>
      <c r="T400" s="312">
        <v>1379</v>
      </c>
      <c r="U400" s="312">
        <v>1297</v>
      </c>
      <c r="V400" s="302">
        <v>2456</v>
      </c>
      <c r="W400" s="302">
        <v>1247</v>
      </c>
      <c r="X400" s="302">
        <v>1209</v>
      </c>
    </row>
    <row r="401" spans="1:24" x14ac:dyDescent="0.25">
      <c r="A401" s="302" t="s">
        <v>2057</v>
      </c>
      <c r="B401" s="302" t="s">
        <v>49</v>
      </c>
      <c r="C401" s="302">
        <v>1</v>
      </c>
      <c r="D401" s="302">
        <v>4448</v>
      </c>
      <c r="E401" s="302">
        <v>2314</v>
      </c>
      <c r="F401" s="302">
        <v>2134</v>
      </c>
      <c r="G401" s="302">
        <v>2985</v>
      </c>
      <c r="H401" s="302">
        <v>1535</v>
      </c>
      <c r="I401" s="302">
        <v>1450</v>
      </c>
      <c r="J401" s="302">
        <v>1942</v>
      </c>
      <c r="K401" s="302">
        <v>1009</v>
      </c>
      <c r="L401" s="302">
        <v>933</v>
      </c>
      <c r="M401" s="302">
        <v>2432</v>
      </c>
      <c r="N401" s="302">
        <v>1202</v>
      </c>
      <c r="O401" s="302">
        <v>1230</v>
      </c>
      <c r="P401" s="302">
        <v>2303</v>
      </c>
      <c r="Q401" s="302">
        <v>1224</v>
      </c>
      <c r="R401" s="302">
        <v>1079</v>
      </c>
      <c r="S401" s="312">
        <v>2595</v>
      </c>
      <c r="T401" s="312">
        <v>1296</v>
      </c>
      <c r="U401" s="312">
        <v>1299</v>
      </c>
      <c r="V401" s="302">
        <v>2272</v>
      </c>
      <c r="W401" s="302">
        <v>1138</v>
      </c>
      <c r="X401" s="302">
        <v>1134</v>
      </c>
    </row>
    <row r="402" spans="1:24" x14ac:dyDescent="0.25">
      <c r="A402" s="302" t="s">
        <v>2058</v>
      </c>
      <c r="B402" s="302" t="s">
        <v>49</v>
      </c>
      <c r="C402" s="302">
        <v>2</v>
      </c>
      <c r="D402" s="302">
        <v>4285</v>
      </c>
      <c r="E402" s="302">
        <v>2153</v>
      </c>
      <c r="F402" s="302">
        <v>2132</v>
      </c>
      <c r="G402" s="302">
        <v>3015</v>
      </c>
      <c r="H402" s="302">
        <v>1555</v>
      </c>
      <c r="I402" s="302">
        <v>1460</v>
      </c>
      <c r="J402" s="302">
        <v>1748</v>
      </c>
      <c r="K402" s="302">
        <v>873</v>
      </c>
      <c r="L402" s="302">
        <v>875</v>
      </c>
      <c r="M402" s="302">
        <v>2307</v>
      </c>
      <c r="N402" s="302">
        <v>1158</v>
      </c>
      <c r="O402" s="302">
        <v>1149</v>
      </c>
      <c r="P402" s="302">
        <v>2162</v>
      </c>
      <c r="Q402" s="302">
        <v>1100</v>
      </c>
      <c r="R402" s="302">
        <v>1062</v>
      </c>
      <c r="S402" s="312">
        <v>2425</v>
      </c>
      <c r="T402" s="312">
        <v>1224</v>
      </c>
      <c r="U402" s="312">
        <v>1201</v>
      </c>
      <c r="V402" s="302">
        <v>2222</v>
      </c>
      <c r="W402" s="302">
        <v>1176</v>
      </c>
      <c r="X402" s="302">
        <v>1046</v>
      </c>
    </row>
    <row r="403" spans="1:24" x14ac:dyDescent="0.25">
      <c r="A403" s="302" t="s">
        <v>2059</v>
      </c>
      <c r="B403" s="302" t="s">
        <v>49</v>
      </c>
      <c r="C403" s="302">
        <v>3</v>
      </c>
      <c r="D403" s="302">
        <v>3933</v>
      </c>
      <c r="E403" s="302">
        <v>1992</v>
      </c>
      <c r="F403" s="302">
        <v>1941</v>
      </c>
      <c r="G403" s="302">
        <v>2970</v>
      </c>
      <c r="H403" s="302">
        <v>1545</v>
      </c>
      <c r="I403" s="302">
        <v>1425</v>
      </c>
      <c r="J403" s="302">
        <v>1579</v>
      </c>
      <c r="K403" s="302">
        <v>815</v>
      </c>
      <c r="L403" s="302">
        <v>764</v>
      </c>
      <c r="M403" s="302">
        <v>2199</v>
      </c>
      <c r="N403" s="302">
        <v>1108</v>
      </c>
      <c r="O403" s="302">
        <v>1091</v>
      </c>
      <c r="P403" s="302">
        <v>2185</v>
      </c>
      <c r="Q403" s="302">
        <v>1111</v>
      </c>
      <c r="R403" s="302">
        <v>1074</v>
      </c>
      <c r="S403" s="312">
        <v>2341</v>
      </c>
      <c r="T403" s="312">
        <v>1257</v>
      </c>
      <c r="U403" s="312">
        <v>1084</v>
      </c>
      <c r="V403" s="302">
        <v>2124</v>
      </c>
      <c r="W403" s="302">
        <v>1107</v>
      </c>
      <c r="X403" s="302">
        <v>1017</v>
      </c>
    </row>
    <row r="404" spans="1:24" x14ac:dyDescent="0.25">
      <c r="A404" s="302" t="s">
        <v>2060</v>
      </c>
      <c r="B404" s="302" t="s">
        <v>49</v>
      </c>
      <c r="C404" s="302">
        <v>4</v>
      </c>
      <c r="D404" s="302">
        <v>3737</v>
      </c>
      <c r="E404" s="302">
        <v>1891</v>
      </c>
      <c r="F404" s="302">
        <v>1846</v>
      </c>
      <c r="G404" s="302">
        <v>3085</v>
      </c>
      <c r="H404" s="302">
        <v>1595</v>
      </c>
      <c r="I404" s="302">
        <v>1490</v>
      </c>
      <c r="J404" s="302">
        <v>1563</v>
      </c>
      <c r="K404" s="302">
        <v>772</v>
      </c>
      <c r="L404" s="302">
        <v>791</v>
      </c>
      <c r="M404" s="302">
        <v>2120</v>
      </c>
      <c r="N404" s="302">
        <v>1069</v>
      </c>
      <c r="O404" s="302">
        <v>1051</v>
      </c>
      <c r="P404" s="302">
        <v>2112</v>
      </c>
      <c r="Q404" s="302">
        <v>1070</v>
      </c>
      <c r="R404" s="302">
        <v>1042</v>
      </c>
      <c r="S404" s="312">
        <v>2252</v>
      </c>
      <c r="T404" s="312">
        <v>1143</v>
      </c>
      <c r="U404" s="312">
        <v>1109</v>
      </c>
      <c r="V404" s="302">
        <v>2136</v>
      </c>
      <c r="W404" s="302">
        <v>1095</v>
      </c>
      <c r="X404" s="302">
        <v>1041</v>
      </c>
    </row>
    <row r="405" spans="1:24" x14ac:dyDescent="0.25">
      <c r="A405" s="302" t="s">
        <v>2061</v>
      </c>
      <c r="B405" s="302" t="s">
        <v>49</v>
      </c>
      <c r="C405" s="302">
        <v>5</v>
      </c>
      <c r="D405" s="302">
        <v>3378</v>
      </c>
      <c r="E405" s="302">
        <v>1738</v>
      </c>
      <c r="F405" s="302">
        <v>1640</v>
      </c>
      <c r="G405" s="302">
        <v>2975</v>
      </c>
      <c r="H405" s="302">
        <v>1485</v>
      </c>
      <c r="I405" s="302">
        <v>1490</v>
      </c>
      <c r="J405" s="302">
        <v>1585</v>
      </c>
      <c r="K405" s="302">
        <v>771</v>
      </c>
      <c r="L405" s="302">
        <v>814</v>
      </c>
      <c r="M405" s="302">
        <v>2107</v>
      </c>
      <c r="N405" s="302">
        <v>1043</v>
      </c>
      <c r="O405" s="302">
        <v>1064</v>
      </c>
      <c r="P405" s="302">
        <v>2060</v>
      </c>
      <c r="Q405" s="302">
        <v>1045</v>
      </c>
      <c r="R405" s="302">
        <v>1015</v>
      </c>
      <c r="S405" s="312">
        <v>2095</v>
      </c>
      <c r="T405" s="312">
        <v>1030</v>
      </c>
      <c r="U405" s="312">
        <v>1065</v>
      </c>
      <c r="V405" s="302">
        <v>2020</v>
      </c>
      <c r="W405" s="302">
        <v>993</v>
      </c>
      <c r="X405" s="302">
        <v>1027</v>
      </c>
    </row>
    <row r="406" spans="1:24" x14ac:dyDescent="0.25">
      <c r="A406" s="302" t="s">
        <v>2062</v>
      </c>
      <c r="B406" s="302" t="s">
        <v>49</v>
      </c>
      <c r="C406" s="302">
        <v>6</v>
      </c>
      <c r="D406" s="302">
        <v>3231</v>
      </c>
      <c r="E406" s="302">
        <v>1686</v>
      </c>
      <c r="F406" s="302">
        <v>1545</v>
      </c>
      <c r="G406" s="302">
        <v>2985</v>
      </c>
      <c r="H406" s="302">
        <v>1550</v>
      </c>
      <c r="I406" s="302">
        <v>1435</v>
      </c>
      <c r="J406" s="302">
        <v>1486</v>
      </c>
      <c r="K406" s="302">
        <v>788</v>
      </c>
      <c r="L406" s="302">
        <v>698</v>
      </c>
      <c r="M406" s="302">
        <v>2001</v>
      </c>
      <c r="N406" s="302">
        <v>1033</v>
      </c>
      <c r="O406" s="302">
        <v>968</v>
      </c>
      <c r="P406" s="302">
        <v>1947</v>
      </c>
      <c r="Q406" s="302">
        <v>1014</v>
      </c>
      <c r="R406" s="302">
        <v>933</v>
      </c>
      <c r="S406" s="312">
        <v>1906</v>
      </c>
      <c r="T406" s="312">
        <v>1013</v>
      </c>
      <c r="U406" s="312">
        <v>893</v>
      </c>
      <c r="V406" s="302">
        <v>1923</v>
      </c>
      <c r="W406" s="302">
        <v>1020</v>
      </c>
      <c r="X406" s="302">
        <v>903</v>
      </c>
    </row>
    <row r="407" spans="1:24" x14ac:dyDescent="0.25">
      <c r="A407" s="302" t="s">
        <v>2063</v>
      </c>
      <c r="B407" s="302" t="s">
        <v>49</v>
      </c>
      <c r="C407" s="302">
        <v>7</v>
      </c>
      <c r="D407" s="302">
        <v>3271</v>
      </c>
      <c r="E407" s="302">
        <v>1640</v>
      </c>
      <c r="F407" s="302">
        <v>1631</v>
      </c>
      <c r="G407" s="302">
        <v>2915</v>
      </c>
      <c r="H407" s="302">
        <v>1480</v>
      </c>
      <c r="I407" s="302">
        <v>1435</v>
      </c>
      <c r="J407" s="302">
        <v>1514</v>
      </c>
      <c r="K407" s="302">
        <v>781</v>
      </c>
      <c r="L407" s="302">
        <v>733</v>
      </c>
      <c r="M407" s="302">
        <v>1958</v>
      </c>
      <c r="N407" s="302">
        <v>936</v>
      </c>
      <c r="O407" s="302">
        <v>1022</v>
      </c>
      <c r="P407" s="302">
        <v>1976</v>
      </c>
      <c r="Q407" s="302">
        <v>998</v>
      </c>
      <c r="R407" s="302">
        <v>978</v>
      </c>
      <c r="S407" s="312">
        <v>1899</v>
      </c>
      <c r="T407" s="312">
        <v>949</v>
      </c>
      <c r="U407" s="312">
        <v>950</v>
      </c>
      <c r="V407" s="302">
        <v>1953</v>
      </c>
      <c r="W407" s="302">
        <v>949</v>
      </c>
      <c r="X407" s="302">
        <v>1004</v>
      </c>
    </row>
    <row r="408" spans="1:24" x14ac:dyDescent="0.25">
      <c r="A408" s="302" t="s">
        <v>2064</v>
      </c>
      <c r="B408" s="302" t="s">
        <v>49</v>
      </c>
      <c r="C408" s="302">
        <v>8</v>
      </c>
      <c r="D408" s="302">
        <v>3034</v>
      </c>
      <c r="E408" s="302">
        <v>1522</v>
      </c>
      <c r="F408" s="302">
        <v>1512</v>
      </c>
      <c r="G408" s="302">
        <v>2790</v>
      </c>
      <c r="H408" s="302">
        <v>1465</v>
      </c>
      <c r="I408" s="302">
        <v>1325</v>
      </c>
      <c r="J408" s="302">
        <v>1685</v>
      </c>
      <c r="K408" s="302">
        <v>840</v>
      </c>
      <c r="L408" s="302">
        <v>845</v>
      </c>
      <c r="M408" s="302">
        <v>1813</v>
      </c>
      <c r="N408" s="302">
        <v>910</v>
      </c>
      <c r="O408" s="302">
        <v>903</v>
      </c>
      <c r="P408" s="302">
        <v>1937</v>
      </c>
      <c r="Q408" s="302">
        <v>966</v>
      </c>
      <c r="R408" s="302">
        <v>971</v>
      </c>
      <c r="S408" s="312">
        <v>1866</v>
      </c>
      <c r="T408" s="312">
        <v>918</v>
      </c>
      <c r="U408" s="312">
        <v>948</v>
      </c>
      <c r="V408" s="302">
        <v>2045</v>
      </c>
      <c r="W408" s="302">
        <v>977</v>
      </c>
      <c r="X408" s="302">
        <v>1068</v>
      </c>
    </row>
    <row r="409" spans="1:24" x14ac:dyDescent="0.25">
      <c r="A409" s="302" t="s">
        <v>2065</v>
      </c>
      <c r="B409" s="302" t="s">
        <v>49</v>
      </c>
      <c r="C409" s="302">
        <v>9</v>
      </c>
      <c r="D409" s="302">
        <v>2996</v>
      </c>
      <c r="E409" s="302">
        <v>1500</v>
      </c>
      <c r="F409" s="302">
        <v>1496</v>
      </c>
      <c r="G409" s="302">
        <v>2700</v>
      </c>
      <c r="H409" s="302">
        <v>1385</v>
      </c>
      <c r="I409" s="302">
        <v>1315</v>
      </c>
      <c r="J409" s="302">
        <v>1703</v>
      </c>
      <c r="K409" s="302">
        <v>849</v>
      </c>
      <c r="L409" s="302">
        <v>854</v>
      </c>
      <c r="M409" s="302">
        <v>1819</v>
      </c>
      <c r="N409" s="302">
        <v>959</v>
      </c>
      <c r="O409" s="302">
        <v>860</v>
      </c>
      <c r="P409" s="302">
        <v>1899</v>
      </c>
      <c r="Q409" s="302">
        <v>926</v>
      </c>
      <c r="R409" s="302">
        <v>973</v>
      </c>
      <c r="S409" s="312">
        <v>1817</v>
      </c>
      <c r="T409" s="312">
        <v>896</v>
      </c>
      <c r="U409" s="312">
        <v>921</v>
      </c>
      <c r="V409" s="302">
        <v>2034</v>
      </c>
      <c r="W409" s="302">
        <v>1089</v>
      </c>
      <c r="X409" s="302">
        <v>945</v>
      </c>
    </row>
    <row r="410" spans="1:24" x14ac:dyDescent="0.25">
      <c r="A410" s="302" t="s">
        <v>2066</v>
      </c>
      <c r="B410" s="302" t="s">
        <v>49</v>
      </c>
      <c r="C410" s="302">
        <v>10</v>
      </c>
      <c r="D410" s="302">
        <v>2986</v>
      </c>
      <c r="E410" s="302">
        <v>1499</v>
      </c>
      <c r="F410" s="302">
        <v>1487</v>
      </c>
      <c r="G410" s="302">
        <v>2685</v>
      </c>
      <c r="H410" s="302">
        <v>1335</v>
      </c>
      <c r="I410" s="302">
        <v>1350</v>
      </c>
      <c r="J410" s="302">
        <v>1836</v>
      </c>
      <c r="K410" s="302">
        <v>927</v>
      </c>
      <c r="L410" s="302">
        <v>909</v>
      </c>
      <c r="M410" s="302">
        <v>1850</v>
      </c>
      <c r="N410" s="302">
        <v>927</v>
      </c>
      <c r="O410" s="302">
        <v>923</v>
      </c>
      <c r="P410" s="302">
        <v>2025</v>
      </c>
      <c r="Q410" s="302">
        <v>1066</v>
      </c>
      <c r="R410" s="302">
        <v>959</v>
      </c>
      <c r="S410" s="312">
        <v>1873</v>
      </c>
      <c r="T410" s="312">
        <v>950</v>
      </c>
      <c r="U410" s="312">
        <v>923</v>
      </c>
      <c r="V410" s="302">
        <v>2027</v>
      </c>
      <c r="W410" s="302">
        <v>1039</v>
      </c>
      <c r="X410" s="302">
        <v>988</v>
      </c>
    </row>
    <row r="411" spans="1:24" x14ac:dyDescent="0.25">
      <c r="A411" s="302" t="s">
        <v>2067</v>
      </c>
      <c r="B411" s="302" t="s">
        <v>49</v>
      </c>
      <c r="C411" s="302">
        <v>11</v>
      </c>
      <c r="D411" s="302">
        <v>3098</v>
      </c>
      <c r="E411" s="302">
        <v>1625</v>
      </c>
      <c r="F411" s="302">
        <v>1473</v>
      </c>
      <c r="G411" s="302">
        <v>2535</v>
      </c>
      <c r="H411" s="302">
        <v>1285</v>
      </c>
      <c r="I411" s="302">
        <v>1245</v>
      </c>
      <c r="J411" s="302">
        <v>1865</v>
      </c>
      <c r="K411" s="302">
        <v>946</v>
      </c>
      <c r="L411" s="302">
        <v>919</v>
      </c>
      <c r="M411" s="302">
        <v>1744</v>
      </c>
      <c r="N411" s="302">
        <v>884</v>
      </c>
      <c r="O411" s="302">
        <v>860</v>
      </c>
      <c r="P411" s="302">
        <v>1878</v>
      </c>
      <c r="Q411" s="302">
        <v>939</v>
      </c>
      <c r="R411" s="302">
        <v>939</v>
      </c>
      <c r="S411" s="312">
        <v>1828</v>
      </c>
      <c r="T411" s="312">
        <v>983</v>
      </c>
      <c r="U411" s="312">
        <v>845</v>
      </c>
      <c r="V411" s="302">
        <v>2074</v>
      </c>
      <c r="W411" s="302">
        <v>1029</v>
      </c>
      <c r="X411" s="302">
        <v>1045</v>
      </c>
    </row>
    <row r="412" spans="1:24" x14ac:dyDescent="0.25">
      <c r="A412" s="302" t="s">
        <v>2068</v>
      </c>
      <c r="B412" s="302" t="s">
        <v>49</v>
      </c>
      <c r="C412" s="302">
        <v>12</v>
      </c>
      <c r="D412" s="302">
        <v>3293</v>
      </c>
      <c r="E412" s="302">
        <v>1701</v>
      </c>
      <c r="F412" s="302">
        <v>1592</v>
      </c>
      <c r="G412" s="302">
        <v>2450</v>
      </c>
      <c r="H412" s="302">
        <v>1255</v>
      </c>
      <c r="I412" s="302">
        <v>1195</v>
      </c>
      <c r="J412" s="302">
        <v>2004</v>
      </c>
      <c r="K412" s="302">
        <v>1032</v>
      </c>
      <c r="L412" s="302">
        <v>972</v>
      </c>
      <c r="M412" s="302">
        <v>1661</v>
      </c>
      <c r="N412" s="302">
        <v>837</v>
      </c>
      <c r="O412" s="302">
        <v>824</v>
      </c>
      <c r="P412" s="302">
        <v>1892</v>
      </c>
      <c r="Q412" s="302">
        <v>941</v>
      </c>
      <c r="R412" s="302">
        <v>951</v>
      </c>
      <c r="S412" s="312">
        <v>1799</v>
      </c>
      <c r="T412" s="312">
        <v>907</v>
      </c>
      <c r="U412" s="312">
        <v>892</v>
      </c>
      <c r="V412" s="302">
        <v>2005</v>
      </c>
      <c r="W412" s="302">
        <v>1025</v>
      </c>
      <c r="X412" s="302">
        <v>980</v>
      </c>
    </row>
    <row r="413" spans="1:24" x14ac:dyDescent="0.25">
      <c r="A413" s="302" t="s">
        <v>2069</v>
      </c>
      <c r="B413" s="302" t="s">
        <v>49</v>
      </c>
      <c r="C413" s="302">
        <v>13</v>
      </c>
      <c r="D413" s="302">
        <v>3567</v>
      </c>
      <c r="E413" s="302">
        <v>1841</v>
      </c>
      <c r="F413" s="302">
        <v>1726</v>
      </c>
      <c r="G413" s="302">
        <v>2450</v>
      </c>
      <c r="H413" s="302">
        <v>1210</v>
      </c>
      <c r="I413" s="302">
        <v>1240</v>
      </c>
      <c r="J413" s="302">
        <v>2155</v>
      </c>
      <c r="K413" s="302">
        <v>1132</v>
      </c>
      <c r="L413" s="302">
        <v>1023</v>
      </c>
      <c r="M413" s="302">
        <v>1490</v>
      </c>
      <c r="N413" s="302">
        <v>736</v>
      </c>
      <c r="O413" s="302">
        <v>754</v>
      </c>
      <c r="P413" s="302">
        <v>1932</v>
      </c>
      <c r="Q413" s="302">
        <v>955</v>
      </c>
      <c r="R413" s="302">
        <v>977</v>
      </c>
      <c r="S413" s="312">
        <v>1828</v>
      </c>
      <c r="T413" s="312">
        <v>912</v>
      </c>
      <c r="U413" s="312">
        <v>916</v>
      </c>
      <c r="V413" s="302">
        <v>1945</v>
      </c>
      <c r="W413" s="302">
        <v>998</v>
      </c>
      <c r="X413" s="302">
        <v>947</v>
      </c>
    </row>
    <row r="414" spans="1:24" x14ac:dyDescent="0.25">
      <c r="A414" s="302" t="s">
        <v>2070</v>
      </c>
      <c r="B414" s="302" t="s">
        <v>49</v>
      </c>
      <c r="C414" s="302">
        <v>14</v>
      </c>
      <c r="D414" s="302">
        <v>4014</v>
      </c>
      <c r="E414" s="302">
        <v>2092</v>
      </c>
      <c r="F414" s="302">
        <v>1922</v>
      </c>
      <c r="G414" s="302">
        <v>2345</v>
      </c>
      <c r="H414" s="302">
        <v>1200</v>
      </c>
      <c r="I414" s="302">
        <v>1145</v>
      </c>
      <c r="J414" s="302">
        <v>2213</v>
      </c>
      <c r="K414" s="302">
        <v>1172</v>
      </c>
      <c r="L414" s="302">
        <v>1041</v>
      </c>
      <c r="M414" s="302">
        <v>1521</v>
      </c>
      <c r="N414" s="302">
        <v>760</v>
      </c>
      <c r="O414" s="302">
        <v>761</v>
      </c>
      <c r="P414" s="302">
        <v>1893</v>
      </c>
      <c r="Q414" s="302">
        <v>985</v>
      </c>
      <c r="R414" s="302">
        <v>908</v>
      </c>
      <c r="S414" s="312">
        <v>1790</v>
      </c>
      <c r="T414" s="312">
        <v>903</v>
      </c>
      <c r="U414" s="312">
        <v>887</v>
      </c>
      <c r="V414" s="302">
        <v>1907</v>
      </c>
      <c r="W414" s="302">
        <v>977</v>
      </c>
      <c r="X414" s="302">
        <v>930</v>
      </c>
    </row>
    <row r="415" spans="1:24" x14ac:dyDescent="0.25">
      <c r="A415" s="302" t="s">
        <v>2071</v>
      </c>
      <c r="B415" s="302" t="s">
        <v>49</v>
      </c>
      <c r="C415" s="302">
        <v>15</v>
      </c>
      <c r="D415" s="302">
        <v>3034</v>
      </c>
      <c r="E415" s="302">
        <v>1509</v>
      </c>
      <c r="F415" s="302">
        <v>1525</v>
      </c>
      <c r="G415" s="302">
        <v>2380</v>
      </c>
      <c r="H415" s="302">
        <v>1240</v>
      </c>
      <c r="I415" s="302">
        <v>1135</v>
      </c>
      <c r="J415" s="302">
        <v>2194</v>
      </c>
      <c r="K415" s="302">
        <v>1109</v>
      </c>
      <c r="L415" s="302">
        <v>1085</v>
      </c>
      <c r="M415" s="302">
        <v>1564</v>
      </c>
      <c r="N415" s="302">
        <v>762</v>
      </c>
      <c r="O415" s="302">
        <v>802</v>
      </c>
      <c r="P415" s="302">
        <v>1659</v>
      </c>
      <c r="Q415" s="302">
        <v>827</v>
      </c>
      <c r="R415" s="302">
        <v>832</v>
      </c>
      <c r="S415" s="312">
        <v>1835</v>
      </c>
      <c r="T415" s="312">
        <v>954</v>
      </c>
      <c r="U415" s="312">
        <v>881</v>
      </c>
      <c r="V415" s="302">
        <v>1820</v>
      </c>
      <c r="W415" s="302">
        <v>882</v>
      </c>
      <c r="X415" s="302">
        <v>938</v>
      </c>
    </row>
    <row r="416" spans="1:24" x14ac:dyDescent="0.25">
      <c r="A416" s="302" t="s">
        <v>2072</v>
      </c>
      <c r="B416" s="302" t="s">
        <v>49</v>
      </c>
      <c r="C416" s="302">
        <v>16</v>
      </c>
      <c r="D416" s="302">
        <v>3215</v>
      </c>
      <c r="E416" s="302">
        <v>1573</v>
      </c>
      <c r="F416" s="302">
        <v>1642</v>
      </c>
      <c r="G416" s="302">
        <v>2410</v>
      </c>
      <c r="H416" s="302">
        <v>1230</v>
      </c>
      <c r="I416" s="302">
        <v>1180</v>
      </c>
      <c r="J416" s="302">
        <v>2411</v>
      </c>
      <c r="K416" s="302">
        <v>1245</v>
      </c>
      <c r="L416" s="302">
        <v>1166</v>
      </c>
      <c r="M416" s="302">
        <v>1501</v>
      </c>
      <c r="N416" s="302">
        <v>778</v>
      </c>
      <c r="O416" s="302">
        <v>723</v>
      </c>
      <c r="P416" s="302">
        <v>1866</v>
      </c>
      <c r="Q416" s="302">
        <v>909</v>
      </c>
      <c r="R416" s="302">
        <v>957</v>
      </c>
      <c r="S416" s="312">
        <v>1749</v>
      </c>
      <c r="T416" s="312">
        <v>877</v>
      </c>
      <c r="U416" s="312">
        <v>872</v>
      </c>
      <c r="V416" s="302">
        <v>1758</v>
      </c>
      <c r="W416" s="302">
        <v>915</v>
      </c>
      <c r="X416" s="302">
        <v>843</v>
      </c>
    </row>
    <row r="417" spans="1:24" x14ac:dyDescent="0.25">
      <c r="A417" s="302" t="s">
        <v>2073</v>
      </c>
      <c r="B417" s="302" t="s">
        <v>49</v>
      </c>
      <c r="C417" s="302">
        <v>17</v>
      </c>
      <c r="D417" s="302">
        <v>3232</v>
      </c>
      <c r="E417" s="302">
        <v>1561</v>
      </c>
      <c r="F417" s="302">
        <v>1671</v>
      </c>
      <c r="G417" s="302">
        <v>2530</v>
      </c>
      <c r="H417" s="302">
        <v>1245</v>
      </c>
      <c r="I417" s="302">
        <v>1285</v>
      </c>
      <c r="J417" s="302">
        <v>2323</v>
      </c>
      <c r="K417" s="302">
        <v>1211</v>
      </c>
      <c r="L417" s="302">
        <v>1112</v>
      </c>
      <c r="M417" s="302">
        <v>1530</v>
      </c>
      <c r="N417" s="302">
        <v>789</v>
      </c>
      <c r="O417" s="302">
        <v>741</v>
      </c>
      <c r="P417" s="302">
        <v>1774</v>
      </c>
      <c r="Q417" s="302">
        <v>860</v>
      </c>
      <c r="R417" s="302">
        <v>914</v>
      </c>
      <c r="S417" s="312">
        <v>1811</v>
      </c>
      <c r="T417" s="312">
        <v>892</v>
      </c>
      <c r="U417" s="312">
        <v>919</v>
      </c>
      <c r="V417" s="302">
        <v>1808</v>
      </c>
      <c r="W417" s="302">
        <v>935</v>
      </c>
      <c r="X417" s="302">
        <v>873</v>
      </c>
    </row>
    <row r="418" spans="1:24" x14ac:dyDescent="0.25">
      <c r="A418" s="302" t="s">
        <v>2074</v>
      </c>
      <c r="B418" s="302" t="s">
        <v>49</v>
      </c>
      <c r="C418" s="302">
        <v>18</v>
      </c>
      <c r="D418" s="302">
        <v>3601</v>
      </c>
      <c r="E418" s="302">
        <v>1717</v>
      </c>
      <c r="F418" s="302">
        <v>1884</v>
      </c>
      <c r="G418" s="302">
        <v>2635</v>
      </c>
      <c r="H418" s="302">
        <v>1265</v>
      </c>
      <c r="I418" s="302">
        <v>1370</v>
      </c>
      <c r="J418" s="302">
        <v>2354</v>
      </c>
      <c r="K418" s="302">
        <v>1183</v>
      </c>
      <c r="L418" s="302">
        <v>1171</v>
      </c>
      <c r="M418" s="302">
        <v>1655</v>
      </c>
      <c r="N418" s="302">
        <v>805</v>
      </c>
      <c r="O418" s="302">
        <v>850</v>
      </c>
      <c r="P418" s="302">
        <v>1684</v>
      </c>
      <c r="Q418" s="302">
        <v>793</v>
      </c>
      <c r="R418" s="302">
        <v>891</v>
      </c>
      <c r="S418" s="312">
        <v>2364</v>
      </c>
      <c r="T418" s="312">
        <v>1168</v>
      </c>
      <c r="U418" s="312">
        <v>1196</v>
      </c>
      <c r="V418" s="302">
        <v>2409</v>
      </c>
      <c r="W418" s="302">
        <v>1143</v>
      </c>
      <c r="X418" s="302">
        <v>1266</v>
      </c>
    </row>
    <row r="419" spans="1:24" x14ac:dyDescent="0.25">
      <c r="A419" s="302" t="s">
        <v>2075</v>
      </c>
      <c r="B419" s="302" t="s">
        <v>49</v>
      </c>
      <c r="C419" s="302">
        <v>19</v>
      </c>
      <c r="D419" s="302">
        <v>3518</v>
      </c>
      <c r="E419" s="302">
        <v>1640</v>
      </c>
      <c r="F419" s="302">
        <v>1878</v>
      </c>
      <c r="G419" s="302">
        <v>2920</v>
      </c>
      <c r="H419" s="302">
        <v>1425</v>
      </c>
      <c r="I419" s="302">
        <v>1495</v>
      </c>
      <c r="J419" s="302">
        <v>2568</v>
      </c>
      <c r="K419" s="302">
        <v>1265</v>
      </c>
      <c r="L419" s="302">
        <v>1303</v>
      </c>
      <c r="M419" s="302">
        <v>1833</v>
      </c>
      <c r="N419" s="302">
        <v>872</v>
      </c>
      <c r="O419" s="302">
        <v>961</v>
      </c>
      <c r="P419" s="302">
        <v>1669</v>
      </c>
      <c r="Q419" s="302">
        <v>813</v>
      </c>
      <c r="R419" s="302">
        <v>856</v>
      </c>
      <c r="S419" s="312">
        <v>3041</v>
      </c>
      <c r="T419" s="312">
        <v>1415</v>
      </c>
      <c r="U419" s="312">
        <v>1626</v>
      </c>
      <c r="V419" s="302">
        <v>2840</v>
      </c>
      <c r="W419" s="302">
        <v>1215</v>
      </c>
      <c r="X419" s="302">
        <v>1625</v>
      </c>
    </row>
    <row r="420" spans="1:24" x14ac:dyDescent="0.25">
      <c r="A420" s="302" t="s">
        <v>2076</v>
      </c>
      <c r="B420" s="302" t="s">
        <v>49</v>
      </c>
      <c r="C420" s="302">
        <v>20</v>
      </c>
      <c r="D420" s="302">
        <v>3837</v>
      </c>
      <c r="E420" s="302">
        <v>1808</v>
      </c>
      <c r="F420" s="302">
        <v>2029</v>
      </c>
      <c r="G420" s="302">
        <v>3195</v>
      </c>
      <c r="H420" s="302">
        <v>1565</v>
      </c>
      <c r="I420" s="302">
        <v>1630</v>
      </c>
      <c r="J420" s="302">
        <v>2728</v>
      </c>
      <c r="K420" s="302">
        <v>1289</v>
      </c>
      <c r="L420" s="302">
        <v>1439</v>
      </c>
      <c r="M420" s="302">
        <v>2069</v>
      </c>
      <c r="N420" s="302">
        <v>913</v>
      </c>
      <c r="O420" s="302">
        <v>1156</v>
      </c>
      <c r="P420" s="302">
        <v>2005</v>
      </c>
      <c r="Q420" s="302">
        <v>912</v>
      </c>
      <c r="R420" s="302">
        <v>1093</v>
      </c>
      <c r="S420" s="312">
        <v>3288</v>
      </c>
      <c r="T420" s="312">
        <v>1577</v>
      </c>
      <c r="U420" s="312">
        <v>1711</v>
      </c>
      <c r="V420" s="302">
        <v>3046</v>
      </c>
      <c r="W420" s="302">
        <v>1345</v>
      </c>
      <c r="X420" s="302">
        <v>1701</v>
      </c>
    </row>
    <row r="421" spans="1:24" x14ac:dyDescent="0.25">
      <c r="A421" s="302" t="s">
        <v>2077</v>
      </c>
      <c r="B421" s="302" t="s">
        <v>50</v>
      </c>
      <c r="C421" s="302" t="s">
        <v>95</v>
      </c>
      <c r="D421" s="302">
        <v>50302</v>
      </c>
      <c r="E421" s="302">
        <v>23551</v>
      </c>
      <c r="F421" s="302">
        <v>26751</v>
      </c>
      <c r="G421" s="302">
        <v>40610</v>
      </c>
      <c r="H421" s="302">
        <v>19075</v>
      </c>
      <c r="I421" s="302">
        <v>21535</v>
      </c>
      <c r="J421" s="302">
        <v>25254</v>
      </c>
      <c r="K421" s="302">
        <v>12183</v>
      </c>
      <c r="L421" s="302">
        <v>13071</v>
      </c>
      <c r="M421" s="302">
        <v>26458</v>
      </c>
      <c r="N421" s="302">
        <v>13034</v>
      </c>
      <c r="O421" s="302">
        <v>13424</v>
      </c>
      <c r="P421" s="302">
        <v>31275</v>
      </c>
      <c r="Q421" s="302">
        <v>15913</v>
      </c>
      <c r="R421" s="302">
        <v>15362</v>
      </c>
      <c r="S421" s="312">
        <v>31566</v>
      </c>
      <c r="T421" s="312">
        <v>16248</v>
      </c>
      <c r="U421" s="312">
        <v>15318</v>
      </c>
      <c r="V421" s="302">
        <v>27853</v>
      </c>
      <c r="W421" s="302">
        <v>14180</v>
      </c>
      <c r="X421" s="302">
        <v>13673</v>
      </c>
    </row>
    <row r="422" spans="1:24" x14ac:dyDescent="0.25">
      <c r="A422" s="302" t="s">
        <v>2078</v>
      </c>
      <c r="B422" s="302" t="s">
        <v>50</v>
      </c>
      <c r="C422" s="302">
        <v>0</v>
      </c>
      <c r="D422" s="302">
        <v>3254</v>
      </c>
      <c r="E422" s="302">
        <v>1667</v>
      </c>
      <c r="F422" s="302">
        <v>1587</v>
      </c>
      <c r="G422" s="302">
        <v>1950</v>
      </c>
      <c r="H422" s="302">
        <v>1025</v>
      </c>
      <c r="I422" s="302">
        <v>925</v>
      </c>
      <c r="J422" s="302">
        <v>1222</v>
      </c>
      <c r="K422" s="302">
        <v>596</v>
      </c>
      <c r="L422" s="302">
        <v>626</v>
      </c>
      <c r="M422" s="302">
        <v>1635</v>
      </c>
      <c r="N422" s="302">
        <v>829</v>
      </c>
      <c r="O422" s="302">
        <v>806</v>
      </c>
      <c r="P422" s="302">
        <v>2275</v>
      </c>
      <c r="Q422" s="302">
        <v>1197</v>
      </c>
      <c r="R422" s="302">
        <v>1078</v>
      </c>
      <c r="S422" s="312">
        <v>1946</v>
      </c>
      <c r="T422" s="312">
        <v>1031</v>
      </c>
      <c r="U422" s="312">
        <v>915</v>
      </c>
      <c r="V422" s="302">
        <v>1270</v>
      </c>
      <c r="W422" s="302">
        <v>669</v>
      </c>
      <c r="X422" s="302">
        <v>601</v>
      </c>
    </row>
    <row r="423" spans="1:24" x14ac:dyDescent="0.25">
      <c r="A423" s="302" t="s">
        <v>2079</v>
      </c>
      <c r="B423" s="302" t="s">
        <v>50</v>
      </c>
      <c r="C423" s="302">
        <v>1</v>
      </c>
      <c r="D423" s="302">
        <v>2681</v>
      </c>
      <c r="E423" s="302">
        <v>1364</v>
      </c>
      <c r="F423" s="302">
        <v>1317</v>
      </c>
      <c r="G423" s="302">
        <v>1695</v>
      </c>
      <c r="H423" s="302">
        <v>860</v>
      </c>
      <c r="I423" s="302">
        <v>835</v>
      </c>
      <c r="J423" s="302">
        <v>1179</v>
      </c>
      <c r="K423" s="302">
        <v>608</v>
      </c>
      <c r="L423" s="302">
        <v>571</v>
      </c>
      <c r="M423" s="302">
        <v>1561</v>
      </c>
      <c r="N423" s="302">
        <v>797</v>
      </c>
      <c r="O423" s="302">
        <v>764</v>
      </c>
      <c r="P423" s="302">
        <v>2030</v>
      </c>
      <c r="Q423" s="302">
        <v>1061</v>
      </c>
      <c r="R423" s="302">
        <v>969</v>
      </c>
      <c r="S423" s="312">
        <v>1886</v>
      </c>
      <c r="T423" s="312">
        <v>982</v>
      </c>
      <c r="U423" s="312">
        <v>904</v>
      </c>
      <c r="V423" s="302">
        <v>1158</v>
      </c>
      <c r="W423" s="302">
        <v>607</v>
      </c>
      <c r="X423" s="302">
        <v>551</v>
      </c>
    </row>
    <row r="424" spans="1:24" x14ac:dyDescent="0.25">
      <c r="A424" s="302" t="s">
        <v>2080</v>
      </c>
      <c r="B424" s="302" t="s">
        <v>50</v>
      </c>
      <c r="C424" s="302">
        <v>2</v>
      </c>
      <c r="D424" s="302">
        <v>2512</v>
      </c>
      <c r="E424" s="302">
        <v>1264</v>
      </c>
      <c r="F424" s="302">
        <v>1248</v>
      </c>
      <c r="G424" s="302">
        <v>1555</v>
      </c>
      <c r="H424" s="302">
        <v>745</v>
      </c>
      <c r="I424" s="302">
        <v>810</v>
      </c>
      <c r="J424" s="302">
        <v>1027</v>
      </c>
      <c r="K424" s="302">
        <v>519</v>
      </c>
      <c r="L424" s="302">
        <v>508</v>
      </c>
      <c r="M424" s="302">
        <v>1316</v>
      </c>
      <c r="N424" s="302">
        <v>666</v>
      </c>
      <c r="O424" s="302">
        <v>650</v>
      </c>
      <c r="P424" s="302">
        <v>1905</v>
      </c>
      <c r="Q424" s="302">
        <v>950</v>
      </c>
      <c r="R424" s="302">
        <v>955</v>
      </c>
      <c r="S424" s="312">
        <v>1802</v>
      </c>
      <c r="T424" s="312">
        <v>965</v>
      </c>
      <c r="U424" s="312">
        <v>837</v>
      </c>
      <c r="V424" s="302">
        <v>1300</v>
      </c>
      <c r="W424" s="302">
        <v>640</v>
      </c>
      <c r="X424" s="302">
        <v>660</v>
      </c>
    </row>
    <row r="425" spans="1:24" x14ac:dyDescent="0.25">
      <c r="A425" s="302" t="s">
        <v>2081</v>
      </c>
      <c r="B425" s="302" t="s">
        <v>50</v>
      </c>
      <c r="C425" s="302">
        <v>3</v>
      </c>
      <c r="D425" s="302">
        <v>2236</v>
      </c>
      <c r="E425" s="302">
        <v>1141</v>
      </c>
      <c r="F425" s="302">
        <v>1095</v>
      </c>
      <c r="G425" s="302">
        <v>1565</v>
      </c>
      <c r="H425" s="302">
        <v>810</v>
      </c>
      <c r="I425" s="302">
        <v>755</v>
      </c>
      <c r="J425" s="302">
        <v>928</v>
      </c>
      <c r="K425" s="302">
        <v>467</v>
      </c>
      <c r="L425" s="302">
        <v>461</v>
      </c>
      <c r="M425" s="302">
        <v>1371</v>
      </c>
      <c r="N425" s="302">
        <v>720</v>
      </c>
      <c r="O425" s="302">
        <v>651</v>
      </c>
      <c r="P425" s="302">
        <v>1861</v>
      </c>
      <c r="Q425" s="302">
        <v>918</v>
      </c>
      <c r="R425" s="302">
        <v>943</v>
      </c>
      <c r="S425" s="312">
        <v>1742</v>
      </c>
      <c r="T425" s="312">
        <v>868</v>
      </c>
      <c r="U425" s="312">
        <v>874</v>
      </c>
      <c r="V425" s="302">
        <v>1099</v>
      </c>
      <c r="W425" s="302">
        <v>575</v>
      </c>
      <c r="X425" s="302">
        <v>524</v>
      </c>
    </row>
    <row r="426" spans="1:24" x14ac:dyDescent="0.25">
      <c r="A426" s="302" t="s">
        <v>2082</v>
      </c>
      <c r="B426" s="302" t="s">
        <v>50</v>
      </c>
      <c r="C426" s="302">
        <v>4</v>
      </c>
      <c r="D426" s="302">
        <v>2097</v>
      </c>
      <c r="E426" s="302">
        <v>1037</v>
      </c>
      <c r="F426" s="302">
        <v>1060</v>
      </c>
      <c r="G426" s="302">
        <v>1645</v>
      </c>
      <c r="H426" s="302">
        <v>865</v>
      </c>
      <c r="I426" s="302">
        <v>780</v>
      </c>
      <c r="J426" s="302">
        <v>973</v>
      </c>
      <c r="K426" s="302">
        <v>464</v>
      </c>
      <c r="L426" s="302">
        <v>509</v>
      </c>
      <c r="M426" s="302">
        <v>1211</v>
      </c>
      <c r="N426" s="302">
        <v>601</v>
      </c>
      <c r="O426" s="302">
        <v>610</v>
      </c>
      <c r="P426" s="302">
        <v>1847</v>
      </c>
      <c r="Q426" s="302">
        <v>963</v>
      </c>
      <c r="R426" s="302">
        <v>884</v>
      </c>
      <c r="S426" s="312">
        <v>1813</v>
      </c>
      <c r="T426" s="312">
        <v>903</v>
      </c>
      <c r="U426" s="312">
        <v>910</v>
      </c>
      <c r="V426" s="302">
        <v>1345</v>
      </c>
      <c r="W426" s="302">
        <v>672</v>
      </c>
      <c r="X426" s="302">
        <v>673</v>
      </c>
    </row>
    <row r="427" spans="1:24" x14ac:dyDescent="0.25">
      <c r="A427" s="302" t="s">
        <v>2083</v>
      </c>
      <c r="B427" s="302" t="s">
        <v>50</v>
      </c>
      <c r="C427" s="302">
        <v>5</v>
      </c>
      <c r="D427" s="302">
        <v>1959</v>
      </c>
      <c r="E427" s="302">
        <v>983</v>
      </c>
      <c r="F427" s="302">
        <v>976</v>
      </c>
      <c r="G427" s="302">
        <v>1620</v>
      </c>
      <c r="H427" s="302">
        <v>810</v>
      </c>
      <c r="I427" s="302">
        <v>810</v>
      </c>
      <c r="J427" s="302">
        <v>970</v>
      </c>
      <c r="K427" s="302">
        <v>482</v>
      </c>
      <c r="L427" s="302">
        <v>488</v>
      </c>
      <c r="M427" s="302">
        <v>1246</v>
      </c>
      <c r="N427" s="302">
        <v>632</v>
      </c>
      <c r="O427" s="302">
        <v>614</v>
      </c>
      <c r="P427" s="302">
        <v>1717</v>
      </c>
      <c r="Q427" s="302">
        <v>970</v>
      </c>
      <c r="R427" s="302">
        <v>747</v>
      </c>
      <c r="S427" s="312">
        <v>1638</v>
      </c>
      <c r="T427" s="312">
        <v>864</v>
      </c>
      <c r="U427" s="312">
        <v>774</v>
      </c>
      <c r="V427" s="302">
        <v>1184</v>
      </c>
      <c r="W427" s="302">
        <v>567</v>
      </c>
      <c r="X427" s="302">
        <v>617</v>
      </c>
    </row>
    <row r="428" spans="1:24" x14ac:dyDescent="0.25">
      <c r="A428" s="302" t="s">
        <v>2084</v>
      </c>
      <c r="B428" s="302" t="s">
        <v>50</v>
      </c>
      <c r="C428" s="302">
        <v>6</v>
      </c>
      <c r="D428" s="302">
        <v>1882</v>
      </c>
      <c r="E428" s="302">
        <v>922</v>
      </c>
      <c r="F428" s="302">
        <v>960</v>
      </c>
      <c r="G428" s="302">
        <v>1625</v>
      </c>
      <c r="H428" s="302">
        <v>840</v>
      </c>
      <c r="I428" s="302">
        <v>790</v>
      </c>
      <c r="J428" s="302">
        <v>893</v>
      </c>
      <c r="K428" s="302">
        <v>448</v>
      </c>
      <c r="L428" s="302">
        <v>445</v>
      </c>
      <c r="M428" s="302">
        <v>1204</v>
      </c>
      <c r="N428" s="302">
        <v>596</v>
      </c>
      <c r="O428" s="302">
        <v>608</v>
      </c>
      <c r="P428" s="302">
        <v>1591</v>
      </c>
      <c r="Q428" s="302">
        <v>861</v>
      </c>
      <c r="R428" s="302">
        <v>730</v>
      </c>
      <c r="S428" s="312">
        <v>1550</v>
      </c>
      <c r="T428" s="312">
        <v>816</v>
      </c>
      <c r="U428" s="312">
        <v>734</v>
      </c>
      <c r="V428" s="302">
        <v>1255</v>
      </c>
      <c r="W428" s="302">
        <v>681</v>
      </c>
      <c r="X428" s="302">
        <v>574</v>
      </c>
    </row>
    <row r="429" spans="1:24" x14ac:dyDescent="0.25">
      <c r="A429" s="302" t="s">
        <v>2085</v>
      </c>
      <c r="B429" s="302" t="s">
        <v>50</v>
      </c>
      <c r="C429" s="302">
        <v>7</v>
      </c>
      <c r="D429" s="302">
        <v>1869</v>
      </c>
      <c r="E429" s="302">
        <v>964</v>
      </c>
      <c r="F429" s="302">
        <v>905</v>
      </c>
      <c r="G429" s="302">
        <v>1675</v>
      </c>
      <c r="H429" s="302">
        <v>875</v>
      </c>
      <c r="I429" s="302">
        <v>800</v>
      </c>
      <c r="J429" s="302">
        <v>961</v>
      </c>
      <c r="K429" s="302">
        <v>458</v>
      </c>
      <c r="L429" s="302">
        <v>503</v>
      </c>
      <c r="M429" s="302">
        <v>1168</v>
      </c>
      <c r="N429" s="302">
        <v>603</v>
      </c>
      <c r="O429" s="302">
        <v>565</v>
      </c>
      <c r="P429" s="302">
        <v>1465</v>
      </c>
      <c r="Q429" s="302">
        <v>744</v>
      </c>
      <c r="R429" s="302">
        <v>721</v>
      </c>
      <c r="S429" s="312">
        <v>1577</v>
      </c>
      <c r="T429" s="312">
        <v>839</v>
      </c>
      <c r="U429" s="312">
        <v>738</v>
      </c>
      <c r="V429" s="302">
        <v>1320</v>
      </c>
      <c r="W429" s="302">
        <v>677</v>
      </c>
      <c r="X429" s="302">
        <v>643</v>
      </c>
    </row>
    <row r="430" spans="1:24" x14ac:dyDescent="0.25">
      <c r="A430" s="302" t="s">
        <v>2086</v>
      </c>
      <c r="B430" s="302" t="s">
        <v>50</v>
      </c>
      <c r="C430" s="302">
        <v>8</v>
      </c>
      <c r="D430" s="302">
        <v>1802</v>
      </c>
      <c r="E430" s="302">
        <v>898</v>
      </c>
      <c r="F430" s="302">
        <v>904</v>
      </c>
      <c r="G430" s="302">
        <v>1565</v>
      </c>
      <c r="H430" s="302">
        <v>780</v>
      </c>
      <c r="I430" s="302">
        <v>780</v>
      </c>
      <c r="J430" s="302">
        <v>969</v>
      </c>
      <c r="K430" s="302">
        <v>497</v>
      </c>
      <c r="L430" s="302">
        <v>472</v>
      </c>
      <c r="M430" s="302">
        <v>1141</v>
      </c>
      <c r="N430" s="302">
        <v>540</v>
      </c>
      <c r="O430" s="302">
        <v>601</v>
      </c>
      <c r="P430" s="302">
        <v>1435</v>
      </c>
      <c r="Q430" s="302">
        <v>743</v>
      </c>
      <c r="R430" s="302">
        <v>692</v>
      </c>
      <c r="S430" s="312">
        <v>1477</v>
      </c>
      <c r="T430" s="312">
        <v>728</v>
      </c>
      <c r="U430" s="312">
        <v>749</v>
      </c>
      <c r="V430" s="302">
        <v>1270</v>
      </c>
      <c r="W430" s="302">
        <v>665</v>
      </c>
      <c r="X430" s="302">
        <v>605</v>
      </c>
    </row>
    <row r="431" spans="1:24" x14ac:dyDescent="0.25">
      <c r="A431" s="302" t="s">
        <v>2087</v>
      </c>
      <c r="B431" s="302" t="s">
        <v>50</v>
      </c>
      <c r="C431" s="302">
        <v>9</v>
      </c>
      <c r="D431" s="302">
        <v>1769</v>
      </c>
      <c r="E431" s="302">
        <v>867</v>
      </c>
      <c r="F431" s="302">
        <v>902</v>
      </c>
      <c r="G431" s="302">
        <v>1550</v>
      </c>
      <c r="H431" s="302">
        <v>795</v>
      </c>
      <c r="I431" s="302">
        <v>755</v>
      </c>
      <c r="J431" s="302">
        <v>1027</v>
      </c>
      <c r="K431" s="302">
        <v>490</v>
      </c>
      <c r="L431" s="302">
        <v>537</v>
      </c>
      <c r="M431" s="302">
        <v>1125</v>
      </c>
      <c r="N431" s="302">
        <v>566</v>
      </c>
      <c r="O431" s="302">
        <v>559</v>
      </c>
      <c r="P431" s="302">
        <v>1421</v>
      </c>
      <c r="Q431" s="302">
        <v>751</v>
      </c>
      <c r="R431" s="302">
        <v>670</v>
      </c>
      <c r="S431" s="312">
        <v>1372</v>
      </c>
      <c r="T431" s="312">
        <v>726</v>
      </c>
      <c r="U431" s="312">
        <v>646</v>
      </c>
      <c r="V431" s="302">
        <v>1336</v>
      </c>
      <c r="W431" s="302">
        <v>666</v>
      </c>
      <c r="X431" s="302">
        <v>670</v>
      </c>
    </row>
    <row r="432" spans="1:24" x14ac:dyDescent="0.25">
      <c r="A432" s="302" t="s">
        <v>2088</v>
      </c>
      <c r="B432" s="302" t="s">
        <v>50</v>
      </c>
      <c r="C432" s="302">
        <v>10</v>
      </c>
      <c r="D432" s="302">
        <v>1757</v>
      </c>
      <c r="E432" s="302">
        <v>882</v>
      </c>
      <c r="F432" s="302">
        <v>875</v>
      </c>
      <c r="G432" s="302">
        <v>1560</v>
      </c>
      <c r="H432" s="302">
        <v>815</v>
      </c>
      <c r="I432" s="302">
        <v>745</v>
      </c>
      <c r="J432" s="302">
        <v>996</v>
      </c>
      <c r="K432" s="302">
        <v>496</v>
      </c>
      <c r="L432" s="302">
        <v>500</v>
      </c>
      <c r="M432" s="302">
        <v>1168</v>
      </c>
      <c r="N432" s="302">
        <v>542</v>
      </c>
      <c r="O432" s="302">
        <v>626</v>
      </c>
      <c r="P432" s="302">
        <v>1269</v>
      </c>
      <c r="Q432" s="302">
        <v>666</v>
      </c>
      <c r="R432" s="302">
        <v>603</v>
      </c>
      <c r="S432" s="312">
        <v>1413</v>
      </c>
      <c r="T432" s="312">
        <v>710</v>
      </c>
      <c r="U432" s="312">
        <v>703</v>
      </c>
      <c r="V432" s="302">
        <v>1312</v>
      </c>
      <c r="W432" s="302">
        <v>683</v>
      </c>
      <c r="X432" s="302">
        <v>629</v>
      </c>
    </row>
    <row r="433" spans="1:24" x14ac:dyDescent="0.25">
      <c r="A433" s="302" t="s">
        <v>2089</v>
      </c>
      <c r="B433" s="302" t="s">
        <v>50</v>
      </c>
      <c r="C433" s="302">
        <v>11</v>
      </c>
      <c r="D433" s="302">
        <v>1788</v>
      </c>
      <c r="E433" s="302">
        <v>926</v>
      </c>
      <c r="F433" s="302">
        <v>862</v>
      </c>
      <c r="G433" s="302">
        <v>1425</v>
      </c>
      <c r="H433" s="302">
        <v>745</v>
      </c>
      <c r="I433" s="302">
        <v>685</v>
      </c>
      <c r="J433" s="302">
        <v>981</v>
      </c>
      <c r="K433" s="302">
        <v>501</v>
      </c>
      <c r="L433" s="302">
        <v>480</v>
      </c>
      <c r="M433" s="302">
        <v>1150</v>
      </c>
      <c r="N433" s="302">
        <v>588</v>
      </c>
      <c r="O433" s="302">
        <v>562</v>
      </c>
      <c r="P433" s="302">
        <v>1290</v>
      </c>
      <c r="Q433" s="302">
        <v>642</v>
      </c>
      <c r="R433" s="302">
        <v>648</v>
      </c>
      <c r="S433" s="312">
        <v>1360</v>
      </c>
      <c r="T433" s="312">
        <v>693</v>
      </c>
      <c r="U433" s="312">
        <v>667</v>
      </c>
      <c r="V433" s="302">
        <v>1279</v>
      </c>
      <c r="W433" s="302">
        <v>659</v>
      </c>
      <c r="X433" s="302">
        <v>620</v>
      </c>
    </row>
    <row r="434" spans="1:24" x14ac:dyDescent="0.25">
      <c r="A434" s="302" t="s">
        <v>2090</v>
      </c>
      <c r="B434" s="302" t="s">
        <v>50</v>
      </c>
      <c r="C434" s="302">
        <v>12</v>
      </c>
      <c r="D434" s="302">
        <v>1906</v>
      </c>
      <c r="E434" s="302">
        <v>947</v>
      </c>
      <c r="F434" s="302">
        <v>959</v>
      </c>
      <c r="G434" s="302">
        <v>1420</v>
      </c>
      <c r="H434" s="302">
        <v>720</v>
      </c>
      <c r="I434" s="302">
        <v>695</v>
      </c>
      <c r="J434" s="302">
        <v>1012</v>
      </c>
      <c r="K434" s="302">
        <v>485</v>
      </c>
      <c r="L434" s="302">
        <v>527</v>
      </c>
      <c r="M434" s="302">
        <v>1105</v>
      </c>
      <c r="N434" s="302">
        <v>577</v>
      </c>
      <c r="O434" s="302">
        <v>528</v>
      </c>
      <c r="P434" s="302">
        <v>1155</v>
      </c>
      <c r="Q434" s="302">
        <v>586</v>
      </c>
      <c r="R434" s="302">
        <v>569</v>
      </c>
      <c r="S434" s="312">
        <v>1282</v>
      </c>
      <c r="T434" s="312">
        <v>676</v>
      </c>
      <c r="U434" s="312">
        <v>606</v>
      </c>
      <c r="V434" s="302">
        <v>1347</v>
      </c>
      <c r="W434" s="302">
        <v>680</v>
      </c>
      <c r="X434" s="302">
        <v>667</v>
      </c>
    </row>
    <row r="435" spans="1:24" x14ac:dyDescent="0.25">
      <c r="A435" s="302" t="s">
        <v>2091</v>
      </c>
      <c r="B435" s="302" t="s">
        <v>50</v>
      </c>
      <c r="C435" s="302">
        <v>13</v>
      </c>
      <c r="D435" s="302">
        <v>2015</v>
      </c>
      <c r="E435" s="302">
        <v>1060</v>
      </c>
      <c r="F435" s="302">
        <v>955</v>
      </c>
      <c r="G435" s="302">
        <v>1340</v>
      </c>
      <c r="H435" s="302">
        <v>665</v>
      </c>
      <c r="I435" s="302">
        <v>675</v>
      </c>
      <c r="J435" s="302">
        <v>1113</v>
      </c>
      <c r="K435" s="302">
        <v>538</v>
      </c>
      <c r="L435" s="302">
        <v>575</v>
      </c>
      <c r="M435" s="302">
        <v>1006</v>
      </c>
      <c r="N435" s="302">
        <v>506</v>
      </c>
      <c r="O435" s="302">
        <v>500</v>
      </c>
      <c r="P435" s="302">
        <v>1273</v>
      </c>
      <c r="Q435" s="302">
        <v>635</v>
      </c>
      <c r="R435" s="302">
        <v>638</v>
      </c>
      <c r="S435" s="312">
        <v>1224</v>
      </c>
      <c r="T435" s="312">
        <v>612</v>
      </c>
      <c r="U435" s="312">
        <v>612</v>
      </c>
      <c r="V435" s="302">
        <v>1288</v>
      </c>
      <c r="W435" s="302">
        <v>663</v>
      </c>
      <c r="X435" s="302">
        <v>625</v>
      </c>
    </row>
    <row r="436" spans="1:24" x14ac:dyDescent="0.25">
      <c r="A436" s="302" t="s">
        <v>2092</v>
      </c>
      <c r="B436" s="302" t="s">
        <v>50</v>
      </c>
      <c r="C436" s="302">
        <v>14</v>
      </c>
      <c r="D436" s="302">
        <v>2002</v>
      </c>
      <c r="E436" s="302">
        <v>1004</v>
      </c>
      <c r="F436" s="302">
        <v>998</v>
      </c>
      <c r="G436" s="302">
        <v>1360</v>
      </c>
      <c r="H436" s="302">
        <v>635</v>
      </c>
      <c r="I436" s="302">
        <v>725</v>
      </c>
      <c r="J436" s="302">
        <v>1121</v>
      </c>
      <c r="K436" s="302">
        <v>577</v>
      </c>
      <c r="L436" s="302">
        <v>544</v>
      </c>
      <c r="M436" s="302">
        <v>1036</v>
      </c>
      <c r="N436" s="302">
        <v>502</v>
      </c>
      <c r="O436" s="302">
        <v>534</v>
      </c>
      <c r="P436" s="302">
        <v>1095</v>
      </c>
      <c r="Q436" s="302">
        <v>503</v>
      </c>
      <c r="R436" s="302">
        <v>592</v>
      </c>
      <c r="S436" s="312">
        <v>1163</v>
      </c>
      <c r="T436" s="312">
        <v>553</v>
      </c>
      <c r="U436" s="312">
        <v>610</v>
      </c>
      <c r="V436" s="302">
        <v>1256</v>
      </c>
      <c r="W436" s="302">
        <v>607</v>
      </c>
      <c r="X436" s="302">
        <v>649</v>
      </c>
    </row>
    <row r="437" spans="1:24" x14ac:dyDescent="0.25">
      <c r="A437" s="302" t="s">
        <v>2093</v>
      </c>
      <c r="B437" s="302" t="s">
        <v>50</v>
      </c>
      <c r="C437" s="302">
        <v>15</v>
      </c>
      <c r="D437" s="302">
        <v>1750</v>
      </c>
      <c r="E437" s="302">
        <v>874</v>
      </c>
      <c r="F437" s="302">
        <v>876</v>
      </c>
      <c r="G437" s="302">
        <v>1385</v>
      </c>
      <c r="H437" s="302">
        <v>680</v>
      </c>
      <c r="I437" s="302">
        <v>705</v>
      </c>
      <c r="J437" s="302">
        <v>1207</v>
      </c>
      <c r="K437" s="302">
        <v>610</v>
      </c>
      <c r="L437" s="302">
        <v>597</v>
      </c>
      <c r="M437" s="302">
        <v>1064</v>
      </c>
      <c r="N437" s="302">
        <v>512</v>
      </c>
      <c r="O437" s="302">
        <v>552</v>
      </c>
      <c r="P437" s="302">
        <v>1104</v>
      </c>
      <c r="Q437" s="302">
        <v>566</v>
      </c>
      <c r="R437" s="302">
        <v>538</v>
      </c>
      <c r="S437" s="312">
        <v>1137</v>
      </c>
      <c r="T437" s="312">
        <v>584</v>
      </c>
      <c r="U437" s="312">
        <v>553</v>
      </c>
      <c r="V437" s="302">
        <v>1267</v>
      </c>
      <c r="W437" s="302">
        <v>630</v>
      </c>
      <c r="X437" s="302">
        <v>637</v>
      </c>
    </row>
    <row r="438" spans="1:24" x14ac:dyDescent="0.25">
      <c r="A438" s="302" t="s">
        <v>2094</v>
      </c>
      <c r="B438" s="302" t="s">
        <v>50</v>
      </c>
      <c r="C438" s="302">
        <v>16</v>
      </c>
      <c r="D438" s="302">
        <v>1893</v>
      </c>
      <c r="E438" s="302">
        <v>919</v>
      </c>
      <c r="F438" s="302">
        <v>974</v>
      </c>
      <c r="G438" s="302">
        <v>1500</v>
      </c>
      <c r="H438" s="302">
        <v>685</v>
      </c>
      <c r="I438" s="302">
        <v>815</v>
      </c>
      <c r="J438" s="302">
        <v>1281</v>
      </c>
      <c r="K438" s="302">
        <v>656</v>
      </c>
      <c r="L438" s="302">
        <v>625</v>
      </c>
      <c r="M438" s="302">
        <v>1073</v>
      </c>
      <c r="N438" s="302">
        <v>557</v>
      </c>
      <c r="O438" s="302">
        <v>516</v>
      </c>
      <c r="P438" s="302">
        <v>1149</v>
      </c>
      <c r="Q438" s="302">
        <v>535</v>
      </c>
      <c r="R438" s="302">
        <v>614</v>
      </c>
      <c r="S438" s="312">
        <v>1090</v>
      </c>
      <c r="T438" s="312">
        <v>538</v>
      </c>
      <c r="U438" s="312">
        <v>552</v>
      </c>
      <c r="V438" s="302">
        <v>1177</v>
      </c>
      <c r="W438" s="302">
        <v>546</v>
      </c>
      <c r="X438" s="302">
        <v>631</v>
      </c>
    </row>
    <row r="439" spans="1:24" x14ac:dyDescent="0.25">
      <c r="A439" s="302" t="s">
        <v>2095</v>
      </c>
      <c r="B439" s="302" t="s">
        <v>50</v>
      </c>
      <c r="C439" s="302">
        <v>17</v>
      </c>
      <c r="D439" s="302">
        <v>2395</v>
      </c>
      <c r="E439" s="302">
        <v>1073</v>
      </c>
      <c r="F439" s="302">
        <v>1322</v>
      </c>
      <c r="G439" s="302">
        <v>1830</v>
      </c>
      <c r="H439" s="302">
        <v>820</v>
      </c>
      <c r="I439" s="302">
        <v>1005</v>
      </c>
      <c r="J439" s="302">
        <v>1385</v>
      </c>
      <c r="K439" s="302">
        <v>681</v>
      </c>
      <c r="L439" s="302">
        <v>704</v>
      </c>
      <c r="M439" s="302">
        <v>1147</v>
      </c>
      <c r="N439" s="302">
        <v>582</v>
      </c>
      <c r="O439" s="302">
        <v>565</v>
      </c>
      <c r="P439" s="302">
        <v>1148</v>
      </c>
      <c r="Q439" s="302">
        <v>595</v>
      </c>
      <c r="R439" s="302">
        <v>553</v>
      </c>
      <c r="S439" s="312">
        <v>1218</v>
      </c>
      <c r="T439" s="312">
        <v>615</v>
      </c>
      <c r="U439" s="312">
        <v>603</v>
      </c>
      <c r="V439" s="302">
        <v>1530</v>
      </c>
      <c r="W439" s="302">
        <v>846</v>
      </c>
      <c r="X439" s="302">
        <v>684</v>
      </c>
    </row>
    <row r="440" spans="1:24" x14ac:dyDescent="0.25">
      <c r="A440" s="302" t="s">
        <v>2096</v>
      </c>
      <c r="B440" s="302" t="s">
        <v>50</v>
      </c>
      <c r="C440" s="302">
        <v>18</v>
      </c>
      <c r="D440" s="302">
        <v>3578</v>
      </c>
      <c r="E440" s="302">
        <v>1423</v>
      </c>
      <c r="F440" s="302">
        <v>2155</v>
      </c>
      <c r="G440" s="302">
        <v>2920</v>
      </c>
      <c r="H440" s="302">
        <v>1155</v>
      </c>
      <c r="I440" s="302">
        <v>1765</v>
      </c>
      <c r="J440" s="302">
        <v>1681</v>
      </c>
      <c r="K440" s="302">
        <v>771</v>
      </c>
      <c r="L440" s="302">
        <v>910</v>
      </c>
      <c r="M440" s="302">
        <v>1252</v>
      </c>
      <c r="N440" s="302">
        <v>589</v>
      </c>
      <c r="O440" s="302">
        <v>663</v>
      </c>
      <c r="P440" s="302">
        <v>1219</v>
      </c>
      <c r="Q440" s="302">
        <v>585</v>
      </c>
      <c r="R440" s="302">
        <v>634</v>
      </c>
      <c r="S440" s="312">
        <v>1380</v>
      </c>
      <c r="T440" s="312">
        <v>730</v>
      </c>
      <c r="U440" s="312">
        <v>650</v>
      </c>
      <c r="V440" s="302">
        <v>1318</v>
      </c>
      <c r="W440" s="302">
        <v>627</v>
      </c>
      <c r="X440" s="302">
        <v>691</v>
      </c>
    </row>
    <row r="441" spans="1:24" x14ac:dyDescent="0.25">
      <c r="A441" s="302" t="s">
        <v>2097</v>
      </c>
      <c r="B441" s="302" t="s">
        <v>50</v>
      </c>
      <c r="C441" s="302">
        <v>19</v>
      </c>
      <c r="D441" s="302">
        <v>4366</v>
      </c>
      <c r="E441" s="302">
        <v>1581</v>
      </c>
      <c r="F441" s="302">
        <v>2785</v>
      </c>
      <c r="G441" s="302">
        <v>4205</v>
      </c>
      <c r="H441" s="302">
        <v>1635</v>
      </c>
      <c r="I441" s="302">
        <v>2570</v>
      </c>
      <c r="J441" s="302">
        <v>1962</v>
      </c>
      <c r="K441" s="302">
        <v>834</v>
      </c>
      <c r="L441" s="302">
        <v>1128</v>
      </c>
      <c r="M441" s="302">
        <v>1518</v>
      </c>
      <c r="N441" s="302">
        <v>670</v>
      </c>
      <c r="O441" s="302">
        <v>848</v>
      </c>
      <c r="P441" s="302">
        <v>1296</v>
      </c>
      <c r="Q441" s="302">
        <v>639</v>
      </c>
      <c r="R441" s="302">
        <v>657</v>
      </c>
      <c r="S441" s="312">
        <v>1650</v>
      </c>
      <c r="T441" s="312">
        <v>829</v>
      </c>
      <c r="U441" s="312">
        <v>821</v>
      </c>
      <c r="V441" s="302">
        <v>1416</v>
      </c>
      <c r="W441" s="302">
        <v>739</v>
      </c>
      <c r="X441" s="302">
        <v>677</v>
      </c>
    </row>
    <row r="442" spans="1:24" x14ac:dyDescent="0.25">
      <c r="A442" s="302" t="s">
        <v>2098</v>
      </c>
      <c r="B442" s="302" t="s">
        <v>50</v>
      </c>
      <c r="C442" s="302">
        <v>20</v>
      </c>
      <c r="D442" s="302">
        <v>4791</v>
      </c>
      <c r="E442" s="302">
        <v>1755</v>
      </c>
      <c r="F442" s="302">
        <v>3036</v>
      </c>
      <c r="G442" s="302">
        <v>5225</v>
      </c>
      <c r="H442" s="302">
        <v>2115</v>
      </c>
      <c r="I442" s="302">
        <v>3110</v>
      </c>
      <c r="J442" s="302">
        <v>2366</v>
      </c>
      <c r="K442" s="302">
        <v>1005</v>
      </c>
      <c r="L442" s="302">
        <v>1361</v>
      </c>
      <c r="M442" s="302">
        <v>1961</v>
      </c>
      <c r="N442" s="302">
        <v>859</v>
      </c>
      <c r="O442" s="302">
        <v>1102</v>
      </c>
      <c r="P442" s="302">
        <v>1730</v>
      </c>
      <c r="Q442" s="302">
        <v>803</v>
      </c>
      <c r="R442" s="302">
        <v>927</v>
      </c>
      <c r="S442" s="312">
        <v>1846</v>
      </c>
      <c r="T442" s="312">
        <v>986</v>
      </c>
      <c r="U442" s="312">
        <v>860</v>
      </c>
      <c r="V442" s="302">
        <v>2126</v>
      </c>
      <c r="W442" s="302">
        <v>1081</v>
      </c>
      <c r="X442" s="302">
        <v>1045</v>
      </c>
    </row>
    <row r="443" spans="1:24" x14ac:dyDescent="0.25">
      <c r="A443" s="302" t="s">
        <v>2099</v>
      </c>
      <c r="B443" s="302" t="s">
        <v>51</v>
      </c>
      <c r="C443" s="302" t="s">
        <v>95</v>
      </c>
      <c r="D443" s="302">
        <v>40495</v>
      </c>
      <c r="E443" s="302">
        <v>20141</v>
      </c>
      <c r="F443" s="302">
        <v>20354</v>
      </c>
      <c r="G443" s="302">
        <v>38285</v>
      </c>
      <c r="H443" s="302">
        <v>19230</v>
      </c>
      <c r="I443" s="302">
        <v>19055</v>
      </c>
      <c r="J443" s="302">
        <v>34445</v>
      </c>
      <c r="K443" s="302">
        <v>17716</v>
      </c>
      <c r="L443" s="302">
        <v>16729</v>
      </c>
      <c r="M443" s="302">
        <v>32033</v>
      </c>
      <c r="N443" s="302">
        <v>16411</v>
      </c>
      <c r="O443" s="302">
        <v>15622</v>
      </c>
      <c r="P443" s="302">
        <v>35911</v>
      </c>
      <c r="Q443" s="302">
        <v>18343</v>
      </c>
      <c r="R443" s="302">
        <v>17568</v>
      </c>
      <c r="S443" s="312">
        <v>41336</v>
      </c>
      <c r="T443" s="312">
        <v>20599</v>
      </c>
      <c r="U443" s="312">
        <v>20737</v>
      </c>
      <c r="V443" s="302">
        <v>42183</v>
      </c>
      <c r="W443" s="302">
        <v>21057</v>
      </c>
      <c r="X443" s="302">
        <v>21126</v>
      </c>
    </row>
    <row r="444" spans="1:24" x14ac:dyDescent="0.25">
      <c r="A444" s="302" t="s">
        <v>2100</v>
      </c>
      <c r="B444" s="302" t="s">
        <v>51</v>
      </c>
      <c r="C444" s="302">
        <v>0</v>
      </c>
      <c r="D444" s="302">
        <v>2053</v>
      </c>
      <c r="E444" s="302">
        <v>1009</v>
      </c>
      <c r="F444" s="302">
        <v>1044</v>
      </c>
      <c r="G444" s="302">
        <v>1925</v>
      </c>
      <c r="H444" s="302">
        <v>980</v>
      </c>
      <c r="I444" s="302">
        <v>945</v>
      </c>
      <c r="J444" s="302">
        <v>1527</v>
      </c>
      <c r="K444" s="302">
        <v>757</v>
      </c>
      <c r="L444" s="302">
        <v>770</v>
      </c>
      <c r="M444" s="302">
        <v>1663</v>
      </c>
      <c r="N444" s="302">
        <v>828</v>
      </c>
      <c r="O444" s="302">
        <v>835</v>
      </c>
      <c r="P444" s="302">
        <v>1802</v>
      </c>
      <c r="Q444" s="302">
        <v>914</v>
      </c>
      <c r="R444" s="302">
        <v>888</v>
      </c>
      <c r="S444" s="312">
        <v>2317</v>
      </c>
      <c r="T444" s="312">
        <v>1198</v>
      </c>
      <c r="U444" s="312">
        <v>1119</v>
      </c>
      <c r="V444" s="302">
        <v>1802</v>
      </c>
      <c r="W444" s="302">
        <v>926</v>
      </c>
      <c r="X444" s="302">
        <v>876</v>
      </c>
    </row>
    <row r="445" spans="1:24" x14ac:dyDescent="0.25">
      <c r="A445" s="302" t="s">
        <v>2101</v>
      </c>
      <c r="B445" s="302" t="s">
        <v>51</v>
      </c>
      <c r="C445" s="302">
        <v>1</v>
      </c>
      <c r="D445" s="302">
        <v>1814</v>
      </c>
      <c r="E445" s="302">
        <v>945</v>
      </c>
      <c r="F445" s="302">
        <v>869</v>
      </c>
      <c r="G445" s="302">
        <v>1835</v>
      </c>
      <c r="H445" s="302">
        <v>935</v>
      </c>
      <c r="I445" s="302">
        <v>900</v>
      </c>
      <c r="J445" s="302">
        <v>1564</v>
      </c>
      <c r="K445" s="302">
        <v>800</v>
      </c>
      <c r="L445" s="302">
        <v>764</v>
      </c>
      <c r="M445" s="302">
        <v>1703</v>
      </c>
      <c r="N445" s="302">
        <v>885</v>
      </c>
      <c r="O445" s="302">
        <v>818</v>
      </c>
      <c r="P445" s="302">
        <v>1891</v>
      </c>
      <c r="Q445" s="302">
        <v>983</v>
      </c>
      <c r="R445" s="302">
        <v>908</v>
      </c>
      <c r="S445" s="312">
        <v>2181</v>
      </c>
      <c r="T445" s="312">
        <v>1137</v>
      </c>
      <c r="U445" s="312">
        <v>1044</v>
      </c>
      <c r="V445" s="302">
        <v>1869</v>
      </c>
      <c r="W445" s="302">
        <v>984</v>
      </c>
      <c r="X445" s="302">
        <v>885</v>
      </c>
    </row>
    <row r="446" spans="1:24" x14ac:dyDescent="0.25">
      <c r="A446" s="302" t="s">
        <v>2102</v>
      </c>
      <c r="B446" s="302" t="s">
        <v>51</v>
      </c>
      <c r="C446" s="302">
        <v>2</v>
      </c>
      <c r="D446" s="302">
        <v>1797</v>
      </c>
      <c r="E446" s="302">
        <v>915</v>
      </c>
      <c r="F446" s="302">
        <v>882</v>
      </c>
      <c r="G446" s="302">
        <v>1975</v>
      </c>
      <c r="H446" s="302">
        <v>1020</v>
      </c>
      <c r="I446" s="302">
        <v>955</v>
      </c>
      <c r="J446" s="302">
        <v>1443</v>
      </c>
      <c r="K446" s="302">
        <v>763</v>
      </c>
      <c r="L446" s="302">
        <v>680</v>
      </c>
      <c r="M446" s="302">
        <v>1631</v>
      </c>
      <c r="N446" s="302">
        <v>836</v>
      </c>
      <c r="O446" s="302">
        <v>795</v>
      </c>
      <c r="P446" s="302">
        <v>1831</v>
      </c>
      <c r="Q446" s="302">
        <v>904</v>
      </c>
      <c r="R446" s="302">
        <v>927</v>
      </c>
      <c r="S446" s="312">
        <v>2276</v>
      </c>
      <c r="T446" s="312">
        <v>1136</v>
      </c>
      <c r="U446" s="312">
        <v>1140</v>
      </c>
      <c r="V446" s="302">
        <v>1891</v>
      </c>
      <c r="W446" s="302">
        <v>982</v>
      </c>
      <c r="X446" s="302">
        <v>909</v>
      </c>
    </row>
    <row r="447" spans="1:24" x14ac:dyDescent="0.25">
      <c r="A447" s="302" t="s">
        <v>2103</v>
      </c>
      <c r="B447" s="302" t="s">
        <v>51</v>
      </c>
      <c r="C447" s="302">
        <v>3</v>
      </c>
      <c r="D447" s="302">
        <v>1715</v>
      </c>
      <c r="E447" s="302">
        <v>851</v>
      </c>
      <c r="F447" s="302">
        <v>864</v>
      </c>
      <c r="G447" s="302">
        <v>1920</v>
      </c>
      <c r="H447" s="302">
        <v>995</v>
      </c>
      <c r="I447" s="302">
        <v>925</v>
      </c>
      <c r="J447" s="302">
        <v>1379</v>
      </c>
      <c r="K447" s="302">
        <v>734</v>
      </c>
      <c r="L447" s="302">
        <v>645</v>
      </c>
      <c r="M447" s="302">
        <v>1583</v>
      </c>
      <c r="N447" s="302">
        <v>818</v>
      </c>
      <c r="O447" s="302">
        <v>765</v>
      </c>
      <c r="P447" s="302">
        <v>1886</v>
      </c>
      <c r="Q447" s="302">
        <v>952</v>
      </c>
      <c r="R447" s="302">
        <v>934</v>
      </c>
      <c r="S447" s="312">
        <v>2182</v>
      </c>
      <c r="T447" s="312">
        <v>1103</v>
      </c>
      <c r="U447" s="312">
        <v>1079</v>
      </c>
      <c r="V447" s="302">
        <v>2014</v>
      </c>
      <c r="W447" s="302">
        <v>1020</v>
      </c>
      <c r="X447" s="302">
        <v>994</v>
      </c>
    </row>
    <row r="448" spans="1:24" x14ac:dyDescent="0.25">
      <c r="A448" s="302" t="s">
        <v>2104</v>
      </c>
      <c r="B448" s="302" t="s">
        <v>51</v>
      </c>
      <c r="C448" s="302">
        <v>4</v>
      </c>
      <c r="D448" s="302">
        <v>1732</v>
      </c>
      <c r="E448" s="302">
        <v>884</v>
      </c>
      <c r="F448" s="302">
        <v>848</v>
      </c>
      <c r="G448" s="302">
        <v>1990</v>
      </c>
      <c r="H448" s="302">
        <v>1025</v>
      </c>
      <c r="I448" s="302">
        <v>965</v>
      </c>
      <c r="J448" s="302">
        <v>1357</v>
      </c>
      <c r="K448" s="302">
        <v>703</v>
      </c>
      <c r="L448" s="302">
        <v>654</v>
      </c>
      <c r="M448" s="302">
        <v>1567</v>
      </c>
      <c r="N448" s="302">
        <v>757</v>
      </c>
      <c r="O448" s="302">
        <v>810</v>
      </c>
      <c r="P448" s="302">
        <v>1798</v>
      </c>
      <c r="Q448" s="302">
        <v>942</v>
      </c>
      <c r="R448" s="302">
        <v>856</v>
      </c>
      <c r="S448" s="312">
        <v>2008</v>
      </c>
      <c r="T448" s="312">
        <v>1042</v>
      </c>
      <c r="U448" s="312">
        <v>966</v>
      </c>
      <c r="V448" s="302">
        <v>1983</v>
      </c>
      <c r="W448" s="302">
        <v>1019</v>
      </c>
      <c r="X448" s="302">
        <v>964</v>
      </c>
    </row>
    <row r="449" spans="1:24" x14ac:dyDescent="0.25">
      <c r="A449" s="302" t="s">
        <v>2105</v>
      </c>
      <c r="B449" s="302" t="s">
        <v>51</v>
      </c>
      <c r="C449" s="302">
        <v>5</v>
      </c>
      <c r="D449" s="302">
        <v>1704</v>
      </c>
      <c r="E449" s="302">
        <v>869</v>
      </c>
      <c r="F449" s="302">
        <v>835</v>
      </c>
      <c r="G449" s="302">
        <v>2125</v>
      </c>
      <c r="H449" s="302">
        <v>1065</v>
      </c>
      <c r="I449" s="302">
        <v>1060</v>
      </c>
      <c r="J449" s="302">
        <v>1447</v>
      </c>
      <c r="K449" s="302">
        <v>751</v>
      </c>
      <c r="L449" s="302">
        <v>696</v>
      </c>
      <c r="M449" s="302">
        <v>1531</v>
      </c>
      <c r="N449" s="302">
        <v>767</v>
      </c>
      <c r="O449" s="302">
        <v>764</v>
      </c>
      <c r="P449" s="302">
        <v>1724</v>
      </c>
      <c r="Q449" s="302">
        <v>851</v>
      </c>
      <c r="R449" s="302">
        <v>873</v>
      </c>
      <c r="S449" s="312">
        <v>1928</v>
      </c>
      <c r="T449" s="312">
        <v>976</v>
      </c>
      <c r="U449" s="312">
        <v>952</v>
      </c>
      <c r="V449" s="302">
        <v>2130</v>
      </c>
      <c r="W449" s="302">
        <v>1090</v>
      </c>
      <c r="X449" s="302">
        <v>1040</v>
      </c>
    </row>
    <row r="450" spans="1:24" x14ac:dyDescent="0.25">
      <c r="A450" s="302" t="s">
        <v>2106</v>
      </c>
      <c r="B450" s="302" t="s">
        <v>51</v>
      </c>
      <c r="C450" s="302">
        <v>6</v>
      </c>
      <c r="D450" s="302">
        <v>1656</v>
      </c>
      <c r="E450" s="302">
        <v>806</v>
      </c>
      <c r="F450" s="302">
        <v>850</v>
      </c>
      <c r="G450" s="302">
        <v>2015</v>
      </c>
      <c r="H450" s="302">
        <v>1055</v>
      </c>
      <c r="I450" s="302">
        <v>955</v>
      </c>
      <c r="J450" s="302">
        <v>1466</v>
      </c>
      <c r="K450" s="302">
        <v>719</v>
      </c>
      <c r="L450" s="302">
        <v>747</v>
      </c>
      <c r="M450" s="302">
        <v>1541</v>
      </c>
      <c r="N450" s="302">
        <v>784</v>
      </c>
      <c r="O450" s="302">
        <v>757</v>
      </c>
      <c r="P450" s="302">
        <v>1731</v>
      </c>
      <c r="Q450" s="302">
        <v>890</v>
      </c>
      <c r="R450" s="302">
        <v>841</v>
      </c>
      <c r="S450" s="312">
        <v>1865</v>
      </c>
      <c r="T450" s="312">
        <v>940</v>
      </c>
      <c r="U450" s="312">
        <v>925</v>
      </c>
      <c r="V450" s="302">
        <v>2093</v>
      </c>
      <c r="W450" s="302">
        <v>1087</v>
      </c>
      <c r="X450" s="302">
        <v>1006</v>
      </c>
    </row>
    <row r="451" spans="1:24" x14ac:dyDescent="0.25">
      <c r="A451" s="302" t="s">
        <v>2107</v>
      </c>
      <c r="B451" s="302" t="s">
        <v>51</v>
      </c>
      <c r="C451" s="302">
        <v>7</v>
      </c>
      <c r="D451" s="302">
        <v>1751</v>
      </c>
      <c r="E451" s="302">
        <v>921</v>
      </c>
      <c r="F451" s="302">
        <v>830</v>
      </c>
      <c r="G451" s="302">
        <v>1985</v>
      </c>
      <c r="H451" s="302">
        <v>1000</v>
      </c>
      <c r="I451" s="302">
        <v>985</v>
      </c>
      <c r="J451" s="302">
        <v>1489</v>
      </c>
      <c r="K451" s="302">
        <v>769</v>
      </c>
      <c r="L451" s="302">
        <v>720</v>
      </c>
      <c r="M451" s="302">
        <v>1442</v>
      </c>
      <c r="N451" s="302">
        <v>713</v>
      </c>
      <c r="O451" s="302">
        <v>729</v>
      </c>
      <c r="P451" s="302">
        <v>1652</v>
      </c>
      <c r="Q451" s="302">
        <v>848</v>
      </c>
      <c r="R451" s="302">
        <v>804</v>
      </c>
      <c r="S451" s="312">
        <v>1854</v>
      </c>
      <c r="T451" s="312">
        <v>939</v>
      </c>
      <c r="U451" s="312">
        <v>915</v>
      </c>
      <c r="V451" s="302">
        <v>1977</v>
      </c>
      <c r="W451" s="302">
        <v>972</v>
      </c>
      <c r="X451" s="302">
        <v>1005</v>
      </c>
    </row>
    <row r="452" spans="1:24" x14ac:dyDescent="0.25">
      <c r="A452" s="302" t="s">
        <v>2108</v>
      </c>
      <c r="B452" s="302" t="s">
        <v>51</v>
      </c>
      <c r="C452" s="302">
        <v>8</v>
      </c>
      <c r="D452" s="302">
        <v>1707</v>
      </c>
      <c r="E452" s="302">
        <v>876</v>
      </c>
      <c r="F452" s="302">
        <v>831</v>
      </c>
      <c r="G452" s="302">
        <v>1900</v>
      </c>
      <c r="H452" s="302">
        <v>935</v>
      </c>
      <c r="I452" s="302">
        <v>960</v>
      </c>
      <c r="J452" s="302">
        <v>1553</v>
      </c>
      <c r="K452" s="302">
        <v>843</v>
      </c>
      <c r="L452" s="302">
        <v>710</v>
      </c>
      <c r="M452" s="302">
        <v>1515</v>
      </c>
      <c r="N452" s="302">
        <v>829</v>
      </c>
      <c r="O452" s="302">
        <v>686</v>
      </c>
      <c r="P452" s="302">
        <v>1696</v>
      </c>
      <c r="Q452" s="302">
        <v>885</v>
      </c>
      <c r="R452" s="302">
        <v>811</v>
      </c>
      <c r="S452" s="312">
        <v>1631</v>
      </c>
      <c r="T452" s="312">
        <v>830</v>
      </c>
      <c r="U452" s="312">
        <v>801</v>
      </c>
      <c r="V452" s="302">
        <v>2144</v>
      </c>
      <c r="W452" s="302">
        <v>1116</v>
      </c>
      <c r="X452" s="302">
        <v>1028</v>
      </c>
    </row>
    <row r="453" spans="1:24" x14ac:dyDescent="0.25">
      <c r="A453" s="302" t="s">
        <v>2109</v>
      </c>
      <c r="B453" s="302" t="s">
        <v>51</v>
      </c>
      <c r="C453" s="302">
        <v>9</v>
      </c>
      <c r="D453" s="302">
        <v>1661</v>
      </c>
      <c r="E453" s="302">
        <v>832</v>
      </c>
      <c r="F453" s="302">
        <v>829</v>
      </c>
      <c r="G453" s="302">
        <v>1810</v>
      </c>
      <c r="H453" s="302">
        <v>910</v>
      </c>
      <c r="I453" s="302">
        <v>905</v>
      </c>
      <c r="J453" s="302">
        <v>1640</v>
      </c>
      <c r="K453" s="302">
        <v>862</v>
      </c>
      <c r="L453" s="302">
        <v>778</v>
      </c>
      <c r="M453" s="302">
        <v>1410</v>
      </c>
      <c r="N453" s="302">
        <v>742</v>
      </c>
      <c r="O453" s="302">
        <v>668</v>
      </c>
      <c r="P453" s="302">
        <v>1764</v>
      </c>
      <c r="Q453" s="302">
        <v>887</v>
      </c>
      <c r="R453" s="302">
        <v>877</v>
      </c>
      <c r="S453" s="312">
        <v>1688</v>
      </c>
      <c r="T453" s="312">
        <v>861</v>
      </c>
      <c r="U453" s="312">
        <v>827</v>
      </c>
      <c r="V453" s="302">
        <v>2166</v>
      </c>
      <c r="W453" s="302">
        <v>1035</v>
      </c>
      <c r="X453" s="302">
        <v>1131</v>
      </c>
    </row>
    <row r="454" spans="1:24" x14ac:dyDescent="0.25">
      <c r="A454" s="302" t="s">
        <v>2110</v>
      </c>
      <c r="B454" s="302" t="s">
        <v>51</v>
      </c>
      <c r="C454" s="302">
        <v>10</v>
      </c>
      <c r="D454" s="302">
        <v>1766</v>
      </c>
      <c r="E454" s="302">
        <v>911</v>
      </c>
      <c r="F454" s="302">
        <v>855</v>
      </c>
      <c r="G454" s="302">
        <v>1840</v>
      </c>
      <c r="H454" s="302">
        <v>915</v>
      </c>
      <c r="I454" s="302">
        <v>925</v>
      </c>
      <c r="J454" s="302">
        <v>1671</v>
      </c>
      <c r="K454" s="302">
        <v>870</v>
      </c>
      <c r="L454" s="302">
        <v>801</v>
      </c>
      <c r="M454" s="302">
        <v>1520</v>
      </c>
      <c r="N454" s="302">
        <v>773</v>
      </c>
      <c r="O454" s="302">
        <v>747</v>
      </c>
      <c r="P454" s="302">
        <v>1719</v>
      </c>
      <c r="Q454" s="302">
        <v>852</v>
      </c>
      <c r="R454" s="302">
        <v>867</v>
      </c>
      <c r="S454" s="312">
        <v>1655</v>
      </c>
      <c r="T454" s="312">
        <v>831</v>
      </c>
      <c r="U454" s="312">
        <v>824</v>
      </c>
      <c r="V454" s="302">
        <v>2161</v>
      </c>
      <c r="W454" s="302">
        <v>1121</v>
      </c>
      <c r="X454" s="302">
        <v>1040</v>
      </c>
    </row>
    <row r="455" spans="1:24" x14ac:dyDescent="0.25">
      <c r="A455" s="302" t="s">
        <v>2111</v>
      </c>
      <c r="B455" s="302" t="s">
        <v>51</v>
      </c>
      <c r="C455" s="302">
        <v>11</v>
      </c>
      <c r="D455" s="302">
        <v>1987</v>
      </c>
      <c r="E455" s="302">
        <v>1004</v>
      </c>
      <c r="F455" s="302">
        <v>983</v>
      </c>
      <c r="G455" s="302">
        <v>1725</v>
      </c>
      <c r="H455" s="302">
        <v>900</v>
      </c>
      <c r="I455" s="302">
        <v>820</v>
      </c>
      <c r="J455" s="302">
        <v>1633</v>
      </c>
      <c r="K455" s="302">
        <v>866</v>
      </c>
      <c r="L455" s="302">
        <v>767</v>
      </c>
      <c r="M455" s="302">
        <v>1467</v>
      </c>
      <c r="N455" s="302">
        <v>736</v>
      </c>
      <c r="O455" s="302">
        <v>731</v>
      </c>
      <c r="P455" s="302">
        <v>1734</v>
      </c>
      <c r="Q455" s="302">
        <v>888</v>
      </c>
      <c r="R455" s="302">
        <v>846</v>
      </c>
      <c r="S455" s="312">
        <v>1754</v>
      </c>
      <c r="T455" s="312">
        <v>831</v>
      </c>
      <c r="U455" s="312">
        <v>923</v>
      </c>
      <c r="V455" s="302">
        <v>2127</v>
      </c>
      <c r="W455" s="302">
        <v>1076</v>
      </c>
      <c r="X455" s="302">
        <v>1051</v>
      </c>
    </row>
    <row r="456" spans="1:24" x14ac:dyDescent="0.25">
      <c r="A456" s="302" t="s">
        <v>2112</v>
      </c>
      <c r="B456" s="302" t="s">
        <v>51</v>
      </c>
      <c r="C456" s="302">
        <v>12</v>
      </c>
      <c r="D456" s="302">
        <v>2126</v>
      </c>
      <c r="E456" s="302">
        <v>1063</v>
      </c>
      <c r="F456" s="302">
        <v>1063</v>
      </c>
      <c r="G456" s="302">
        <v>1670</v>
      </c>
      <c r="H456" s="302">
        <v>835</v>
      </c>
      <c r="I456" s="302">
        <v>835</v>
      </c>
      <c r="J456" s="302">
        <v>1784</v>
      </c>
      <c r="K456" s="302">
        <v>919</v>
      </c>
      <c r="L456" s="302">
        <v>865</v>
      </c>
      <c r="M456" s="302">
        <v>1393</v>
      </c>
      <c r="N456" s="302">
        <v>723</v>
      </c>
      <c r="O456" s="302">
        <v>670</v>
      </c>
      <c r="P456" s="302">
        <v>1659</v>
      </c>
      <c r="Q456" s="302">
        <v>860</v>
      </c>
      <c r="R456" s="302">
        <v>799</v>
      </c>
      <c r="S456" s="312">
        <v>1732</v>
      </c>
      <c r="T456" s="312">
        <v>854</v>
      </c>
      <c r="U456" s="312">
        <v>878</v>
      </c>
      <c r="V456" s="302">
        <v>2175</v>
      </c>
      <c r="W456" s="302">
        <v>1055</v>
      </c>
      <c r="X456" s="302">
        <v>1120</v>
      </c>
    </row>
    <row r="457" spans="1:24" x14ac:dyDescent="0.25">
      <c r="A457" s="302" t="s">
        <v>2113</v>
      </c>
      <c r="B457" s="302" t="s">
        <v>51</v>
      </c>
      <c r="C457" s="302">
        <v>13</v>
      </c>
      <c r="D457" s="302">
        <v>2375</v>
      </c>
      <c r="E457" s="302">
        <v>1220</v>
      </c>
      <c r="F457" s="302">
        <v>1155</v>
      </c>
      <c r="G457" s="302">
        <v>1585</v>
      </c>
      <c r="H457" s="302">
        <v>775</v>
      </c>
      <c r="I457" s="302">
        <v>810</v>
      </c>
      <c r="J457" s="302">
        <v>1808</v>
      </c>
      <c r="K457" s="302">
        <v>941</v>
      </c>
      <c r="L457" s="302">
        <v>867</v>
      </c>
      <c r="M457" s="302">
        <v>1362</v>
      </c>
      <c r="N457" s="302">
        <v>713</v>
      </c>
      <c r="O457" s="302">
        <v>649</v>
      </c>
      <c r="P457" s="302">
        <v>1726</v>
      </c>
      <c r="Q457" s="302">
        <v>878</v>
      </c>
      <c r="R457" s="302">
        <v>848</v>
      </c>
      <c r="S457" s="312">
        <v>1732</v>
      </c>
      <c r="T457" s="312">
        <v>854</v>
      </c>
      <c r="U457" s="312">
        <v>878</v>
      </c>
      <c r="V457" s="302">
        <v>2153</v>
      </c>
      <c r="W457" s="302">
        <v>1074</v>
      </c>
      <c r="X457" s="302">
        <v>1079</v>
      </c>
    </row>
    <row r="458" spans="1:24" x14ac:dyDescent="0.25">
      <c r="A458" s="302" t="s">
        <v>2114</v>
      </c>
      <c r="B458" s="302" t="s">
        <v>51</v>
      </c>
      <c r="C458" s="302">
        <v>14</v>
      </c>
      <c r="D458" s="302">
        <v>2661</v>
      </c>
      <c r="E458" s="302">
        <v>1343</v>
      </c>
      <c r="F458" s="302">
        <v>1318</v>
      </c>
      <c r="G458" s="302">
        <v>1590</v>
      </c>
      <c r="H458" s="302">
        <v>790</v>
      </c>
      <c r="I458" s="302">
        <v>800</v>
      </c>
      <c r="J458" s="302">
        <v>1814</v>
      </c>
      <c r="K458" s="302">
        <v>949</v>
      </c>
      <c r="L458" s="302">
        <v>865</v>
      </c>
      <c r="M458" s="302">
        <v>1355</v>
      </c>
      <c r="N458" s="302">
        <v>704</v>
      </c>
      <c r="O458" s="302">
        <v>651</v>
      </c>
      <c r="P458" s="302">
        <v>1620</v>
      </c>
      <c r="Q458" s="302">
        <v>790</v>
      </c>
      <c r="R458" s="302">
        <v>830</v>
      </c>
      <c r="S458" s="312">
        <v>1668</v>
      </c>
      <c r="T458" s="312">
        <v>816</v>
      </c>
      <c r="U458" s="312">
        <v>852</v>
      </c>
      <c r="V458" s="302">
        <v>1972</v>
      </c>
      <c r="W458" s="302">
        <v>989</v>
      </c>
      <c r="X458" s="302">
        <v>983</v>
      </c>
    </row>
    <row r="459" spans="1:24" x14ac:dyDescent="0.25">
      <c r="A459" s="302" t="s">
        <v>2115</v>
      </c>
      <c r="B459" s="302" t="s">
        <v>51</v>
      </c>
      <c r="C459" s="302">
        <v>15</v>
      </c>
      <c r="D459" s="302">
        <v>1996</v>
      </c>
      <c r="E459" s="302">
        <v>993</v>
      </c>
      <c r="F459" s="302">
        <v>1003</v>
      </c>
      <c r="G459" s="302">
        <v>1625</v>
      </c>
      <c r="H459" s="302">
        <v>820</v>
      </c>
      <c r="I459" s="302">
        <v>805</v>
      </c>
      <c r="J459" s="302">
        <v>1940</v>
      </c>
      <c r="K459" s="302">
        <v>957</v>
      </c>
      <c r="L459" s="302">
        <v>983</v>
      </c>
      <c r="M459" s="302">
        <v>1406</v>
      </c>
      <c r="N459" s="302">
        <v>709</v>
      </c>
      <c r="O459" s="302">
        <v>697</v>
      </c>
      <c r="P459" s="302">
        <v>1602</v>
      </c>
      <c r="Q459" s="302">
        <v>819</v>
      </c>
      <c r="R459" s="302">
        <v>783</v>
      </c>
      <c r="S459" s="312">
        <v>1799</v>
      </c>
      <c r="T459" s="312">
        <v>954</v>
      </c>
      <c r="U459" s="312">
        <v>845</v>
      </c>
      <c r="V459" s="302">
        <v>1942</v>
      </c>
      <c r="W459" s="302">
        <v>942</v>
      </c>
      <c r="X459" s="302">
        <v>1000</v>
      </c>
    </row>
    <row r="460" spans="1:24" x14ac:dyDescent="0.25">
      <c r="A460" s="302" t="s">
        <v>2116</v>
      </c>
      <c r="B460" s="302" t="s">
        <v>51</v>
      </c>
      <c r="C460" s="302">
        <v>16</v>
      </c>
      <c r="D460" s="302">
        <v>2090</v>
      </c>
      <c r="E460" s="302">
        <v>1057</v>
      </c>
      <c r="F460" s="302">
        <v>1033</v>
      </c>
      <c r="G460" s="302">
        <v>1585</v>
      </c>
      <c r="H460" s="302">
        <v>765</v>
      </c>
      <c r="I460" s="302">
        <v>815</v>
      </c>
      <c r="J460" s="302">
        <v>1827</v>
      </c>
      <c r="K460" s="302">
        <v>958</v>
      </c>
      <c r="L460" s="302">
        <v>869</v>
      </c>
      <c r="M460" s="302">
        <v>1412</v>
      </c>
      <c r="N460" s="302">
        <v>689</v>
      </c>
      <c r="O460" s="302">
        <v>723</v>
      </c>
      <c r="P460" s="302">
        <v>1673</v>
      </c>
      <c r="Q460" s="302">
        <v>897</v>
      </c>
      <c r="R460" s="302">
        <v>776</v>
      </c>
      <c r="S460" s="312">
        <v>1748</v>
      </c>
      <c r="T460" s="312">
        <v>890</v>
      </c>
      <c r="U460" s="312">
        <v>858</v>
      </c>
      <c r="V460" s="302">
        <v>1977</v>
      </c>
      <c r="W460" s="302">
        <v>1001</v>
      </c>
      <c r="X460" s="302">
        <v>976</v>
      </c>
    </row>
    <row r="461" spans="1:24" x14ac:dyDescent="0.25">
      <c r="A461" s="302" t="s">
        <v>2117</v>
      </c>
      <c r="B461" s="302" t="s">
        <v>51</v>
      </c>
      <c r="C461" s="302">
        <v>17</v>
      </c>
      <c r="D461" s="302">
        <v>2159</v>
      </c>
      <c r="E461" s="302">
        <v>1016</v>
      </c>
      <c r="F461" s="302">
        <v>1143</v>
      </c>
      <c r="G461" s="302">
        <v>1680</v>
      </c>
      <c r="H461" s="302">
        <v>825</v>
      </c>
      <c r="I461" s="302">
        <v>855</v>
      </c>
      <c r="J461" s="302">
        <v>1859</v>
      </c>
      <c r="K461" s="302">
        <v>940</v>
      </c>
      <c r="L461" s="302">
        <v>919</v>
      </c>
      <c r="M461" s="302">
        <v>1467</v>
      </c>
      <c r="N461" s="302">
        <v>787</v>
      </c>
      <c r="O461" s="302">
        <v>680</v>
      </c>
      <c r="P461" s="302">
        <v>1558</v>
      </c>
      <c r="Q461" s="302">
        <v>811</v>
      </c>
      <c r="R461" s="302">
        <v>747</v>
      </c>
      <c r="S461" s="312">
        <v>1674</v>
      </c>
      <c r="T461" s="312">
        <v>811</v>
      </c>
      <c r="U461" s="312">
        <v>863</v>
      </c>
      <c r="V461" s="302">
        <v>1942</v>
      </c>
      <c r="W461" s="302">
        <v>984</v>
      </c>
      <c r="X461" s="302">
        <v>958</v>
      </c>
    </row>
    <row r="462" spans="1:24" x14ac:dyDescent="0.25">
      <c r="A462" s="302" t="s">
        <v>2118</v>
      </c>
      <c r="B462" s="302" t="s">
        <v>51</v>
      </c>
      <c r="C462" s="302">
        <v>18</v>
      </c>
      <c r="D462" s="302">
        <v>2131</v>
      </c>
      <c r="E462" s="302">
        <v>989</v>
      </c>
      <c r="F462" s="302">
        <v>1142</v>
      </c>
      <c r="G462" s="302">
        <v>1710</v>
      </c>
      <c r="H462" s="302">
        <v>870</v>
      </c>
      <c r="I462" s="302">
        <v>840</v>
      </c>
      <c r="J462" s="302">
        <v>1755</v>
      </c>
      <c r="K462" s="302">
        <v>872</v>
      </c>
      <c r="L462" s="302">
        <v>883</v>
      </c>
      <c r="M462" s="302">
        <v>1555</v>
      </c>
      <c r="N462" s="302">
        <v>820</v>
      </c>
      <c r="O462" s="302">
        <v>735</v>
      </c>
      <c r="P462" s="302">
        <v>1523</v>
      </c>
      <c r="Q462" s="302">
        <v>826</v>
      </c>
      <c r="R462" s="302">
        <v>697</v>
      </c>
      <c r="S462" s="312">
        <v>1985</v>
      </c>
      <c r="T462" s="312">
        <v>987</v>
      </c>
      <c r="U462" s="312">
        <v>998</v>
      </c>
      <c r="V462" s="302">
        <v>1741</v>
      </c>
      <c r="W462" s="302">
        <v>861</v>
      </c>
      <c r="X462" s="302">
        <v>880</v>
      </c>
    </row>
    <row r="463" spans="1:24" x14ac:dyDescent="0.25">
      <c r="A463" s="302" t="s">
        <v>2119</v>
      </c>
      <c r="B463" s="302" t="s">
        <v>51</v>
      </c>
      <c r="C463" s="302">
        <v>19</v>
      </c>
      <c r="D463" s="302">
        <v>1848</v>
      </c>
      <c r="E463" s="302">
        <v>827</v>
      </c>
      <c r="F463" s="302">
        <v>1021</v>
      </c>
      <c r="G463" s="302">
        <v>1835</v>
      </c>
      <c r="H463" s="302">
        <v>885</v>
      </c>
      <c r="I463" s="302">
        <v>950</v>
      </c>
      <c r="J463" s="302">
        <v>1737</v>
      </c>
      <c r="K463" s="302">
        <v>873</v>
      </c>
      <c r="L463" s="302">
        <v>864</v>
      </c>
      <c r="M463" s="302">
        <v>1668</v>
      </c>
      <c r="N463" s="302">
        <v>855</v>
      </c>
      <c r="O463" s="302">
        <v>813</v>
      </c>
      <c r="P463" s="302">
        <v>1399</v>
      </c>
      <c r="Q463" s="302">
        <v>712</v>
      </c>
      <c r="R463" s="302">
        <v>687</v>
      </c>
      <c r="S463" s="312">
        <v>2658</v>
      </c>
      <c r="T463" s="312">
        <v>1216</v>
      </c>
      <c r="U463" s="312">
        <v>1442</v>
      </c>
      <c r="V463" s="302">
        <v>1849</v>
      </c>
      <c r="W463" s="302">
        <v>830</v>
      </c>
      <c r="X463" s="302">
        <v>1019</v>
      </c>
    </row>
    <row r="464" spans="1:24" x14ac:dyDescent="0.25">
      <c r="A464" s="302" t="s">
        <v>2120</v>
      </c>
      <c r="B464" s="302" t="s">
        <v>51</v>
      </c>
      <c r="C464" s="302">
        <v>20</v>
      </c>
      <c r="D464" s="302">
        <v>1766</v>
      </c>
      <c r="E464" s="302">
        <v>810</v>
      </c>
      <c r="F464" s="302">
        <v>956</v>
      </c>
      <c r="G464" s="302">
        <v>1975</v>
      </c>
      <c r="H464" s="302">
        <v>930</v>
      </c>
      <c r="I464" s="302">
        <v>1045</v>
      </c>
      <c r="J464" s="302">
        <v>1752</v>
      </c>
      <c r="K464" s="302">
        <v>870</v>
      </c>
      <c r="L464" s="302">
        <v>882</v>
      </c>
      <c r="M464" s="302">
        <v>1842</v>
      </c>
      <c r="N464" s="302">
        <v>943</v>
      </c>
      <c r="O464" s="302">
        <v>899</v>
      </c>
      <c r="P464" s="302">
        <v>1923</v>
      </c>
      <c r="Q464" s="302">
        <v>954</v>
      </c>
      <c r="R464" s="302">
        <v>969</v>
      </c>
      <c r="S464" s="312">
        <v>3001</v>
      </c>
      <c r="T464" s="312">
        <v>1393</v>
      </c>
      <c r="U464" s="312">
        <v>1608</v>
      </c>
      <c r="V464" s="302">
        <v>2075</v>
      </c>
      <c r="W464" s="302">
        <v>893</v>
      </c>
      <c r="X464" s="302">
        <v>1182</v>
      </c>
    </row>
    <row r="465" spans="1:24" x14ac:dyDescent="0.25">
      <c r="A465" s="302" t="s">
        <v>2121</v>
      </c>
      <c r="B465" s="302" t="s">
        <v>52</v>
      </c>
      <c r="C465" s="302" t="s">
        <v>95</v>
      </c>
      <c r="D465" s="302">
        <v>97187</v>
      </c>
      <c r="E465" s="302">
        <v>49577</v>
      </c>
      <c r="F465" s="302">
        <v>47610</v>
      </c>
      <c r="G465" s="302">
        <v>94940</v>
      </c>
      <c r="H465" s="302">
        <v>48005</v>
      </c>
      <c r="I465" s="302">
        <v>46935</v>
      </c>
      <c r="J465" s="302">
        <v>68619</v>
      </c>
      <c r="K465" s="302">
        <v>34220</v>
      </c>
      <c r="L465" s="302">
        <v>34399</v>
      </c>
      <c r="M465" s="302">
        <v>60550</v>
      </c>
      <c r="N465" s="302">
        <v>30413</v>
      </c>
      <c r="O465" s="302">
        <v>30137</v>
      </c>
      <c r="P465" s="302">
        <v>64905</v>
      </c>
      <c r="Q465" s="302">
        <v>32918</v>
      </c>
      <c r="R465" s="302">
        <v>31987</v>
      </c>
      <c r="S465" s="312">
        <v>69117</v>
      </c>
      <c r="T465" s="312">
        <v>34923</v>
      </c>
      <c r="U465" s="312">
        <v>34194</v>
      </c>
      <c r="V465" s="302">
        <v>63719</v>
      </c>
      <c r="W465" s="302">
        <v>32193</v>
      </c>
      <c r="X465" s="302">
        <v>31526</v>
      </c>
    </row>
    <row r="466" spans="1:24" x14ac:dyDescent="0.25">
      <c r="A466" s="302" t="s">
        <v>2122</v>
      </c>
      <c r="B466" s="302" t="s">
        <v>52</v>
      </c>
      <c r="C466" s="302">
        <v>0</v>
      </c>
      <c r="D466" s="302">
        <v>5938</v>
      </c>
      <c r="E466" s="302">
        <v>3019</v>
      </c>
      <c r="F466" s="302">
        <v>2919</v>
      </c>
      <c r="G466" s="302">
        <v>4785</v>
      </c>
      <c r="H466" s="302">
        <v>2505</v>
      </c>
      <c r="I466" s="302">
        <v>2280</v>
      </c>
      <c r="J466" s="302">
        <v>3239</v>
      </c>
      <c r="K466" s="302">
        <v>1663</v>
      </c>
      <c r="L466" s="302">
        <v>1576</v>
      </c>
      <c r="M466" s="302">
        <v>3764</v>
      </c>
      <c r="N466" s="302">
        <v>1995</v>
      </c>
      <c r="O466" s="302">
        <v>1769</v>
      </c>
      <c r="P466" s="302">
        <v>3728</v>
      </c>
      <c r="Q466" s="302">
        <v>1922</v>
      </c>
      <c r="R466" s="302">
        <v>1806</v>
      </c>
      <c r="S466" s="312">
        <v>4517</v>
      </c>
      <c r="T466" s="312">
        <v>2272</v>
      </c>
      <c r="U466" s="312">
        <v>2245</v>
      </c>
      <c r="V466" s="302">
        <v>3147</v>
      </c>
      <c r="W466" s="302">
        <v>1633</v>
      </c>
      <c r="X466" s="302">
        <v>1514</v>
      </c>
    </row>
    <row r="467" spans="1:24" x14ac:dyDescent="0.25">
      <c r="A467" s="302" t="s">
        <v>2123</v>
      </c>
      <c r="B467" s="302" t="s">
        <v>52</v>
      </c>
      <c r="C467" s="302">
        <v>1</v>
      </c>
      <c r="D467" s="302">
        <v>5375</v>
      </c>
      <c r="E467" s="302">
        <v>2773</v>
      </c>
      <c r="F467" s="302">
        <v>2602</v>
      </c>
      <c r="G467" s="302">
        <v>4660</v>
      </c>
      <c r="H467" s="302">
        <v>2385</v>
      </c>
      <c r="I467" s="302">
        <v>2275</v>
      </c>
      <c r="J467" s="302">
        <v>3029</v>
      </c>
      <c r="K467" s="302">
        <v>1556</v>
      </c>
      <c r="L467" s="302">
        <v>1473</v>
      </c>
      <c r="M467" s="302">
        <v>3752</v>
      </c>
      <c r="N467" s="302">
        <v>1880</v>
      </c>
      <c r="O467" s="302">
        <v>1872</v>
      </c>
      <c r="P467" s="302">
        <v>3573</v>
      </c>
      <c r="Q467" s="302">
        <v>1806</v>
      </c>
      <c r="R467" s="302">
        <v>1767</v>
      </c>
      <c r="S467" s="312">
        <v>4322</v>
      </c>
      <c r="T467" s="312">
        <v>2220</v>
      </c>
      <c r="U467" s="312">
        <v>2102</v>
      </c>
      <c r="V467" s="302">
        <v>3201</v>
      </c>
      <c r="W467" s="302">
        <v>1652</v>
      </c>
      <c r="X467" s="302">
        <v>1549</v>
      </c>
    </row>
    <row r="468" spans="1:24" x14ac:dyDescent="0.25">
      <c r="A468" s="302" t="s">
        <v>2124</v>
      </c>
      <c r="B468" s="302" t="s">
        <v>52</v>
      </c>
      <c r="C468" s="302">
        <v>2</v>
      </c>
      <c r="D468" s="302">
        <v>5138</v>
      </c>
      <c r="E468" s="302">
        <v>2601</v>
      </c>
      <c r="F468" s="302">
        <v>2537</v>
      </c>
      <c r="G468" s="302">
        <v>4755</v>
      </c>
      <c r="H468" s="302">
        <v>2380</v>
      </c>
      <c r="I468" s="302">
        <v>2375</v>
      </c>
      <c r="J468" s="302">
        <v>2758</v>
      </c>
      <c r="K468" s="302">
        <v>1349</v>
      </c>
      <c r="L468" s="302">
        <v>1409</v>
      </c>
      <c r="M468" s="302">
        <v>3722</v>
      </c>
      <c r="N468" s="302">
        <v>1893</v>
      </c>
      <c r="O468" s="302">
        <v>1829</v>
      </c>
      <c r="P468" s="302">
        <v>3623</v>
      </c>
      <c r="Q468" s="302">
        <v>1836</v>
      </c>
      <c r="R468" s="302">
        <v>1787</v>
      </c>
      <c r="S468" s="312">
        <v>4167</v>
      </c>
      <c r="T468" s="312">
        <v>2156</v>
      </c>
      <c r="U468" s="312">
        <v>2011</v>
      </c>
      <c r="V468" s="302">
        <v>3009</v>
      </c>
      <c r="W468" s="302">
        <v>1569</v>
      </c>
      <c r="X468" s="302">
        <v>1440</v>
      </c>
    </row>
    <row r="469" spans="1:24" x14ac:dyDescent="0.25">
      <c r="A469" s="302" t="s">
        <v>2125</v>
      </c>
      <c r="B469" s="302" t="s">
        <v>52</v>
      </c>
      <c r="C469" s="302">
        <v>3</v>
      </c>
      <c r="D469" s="302">
        <v>4929</v>
      </c>
      <c r="E469" s="302">
        <v>2504</v>
      </c>
      <c r="F469" s="302">
        <v>2425</v>
      </c>
      <c r="G469" s="302">
        <v>4885</v>
      </c>
      <c r="H469" s="302">
        <v>2475</v>
      </c>
      <c r="I469" s="302">
        <v>2410</v>
      </c>
      <c r="J469" s="302">
        <v>2447</v>
      </c>
      <c r="K469" s="302">
        <v>1263</v>
      </c>
      <c r="L469" s="302">
        <v>1184</v>
      </c>
      <c r="M469" s="302">
        <v>3525</v>
      </c>
      <c r="N469" s="302">
        <v>1782</v>
      </c>
      <c r="O469" s="302">
        <v>1743</v>
      </c>
      <c r="P469" s="302">
        <v>3652</v>
      </c>
      <c r="Q469" s="302">
        <v>1869</v>
      </c>
      <c r="R469" s="302">
        <v>1783</v>
      </c>
      <c r="S469" s="312">
        <v>3977</v>
      </c>
      <c r="T469" s="312">
        <v>2051</v>
      </c>
      <c r="U469" s="312">
        <v>1926</v>
      </c>
      <c r="V469" s="302">
        <v>2959</v>
      </c>
      <c r="W469" s="302">
        <v>1481</v>
      </c>
      <c r="X469" s="302">
        <v>1478</v>
      </c>
    </row>
    <row r="470" spans="1:24" x14ac:dyDescent="0.25">
      <c r="A470" s="302" t="s">
        <v>2126</v>
      </c>
      <c r="B470" s="302" t="s">
        <v>52</v>
      </c>
      <c r="C470" s="302">
        <v>4</v>
      </c>
      <c r="D470" s="302">
        <v>4536</v>
      </c>
      <c r="E470" s="302">
        <v>2345</v>
      </c>
      <c r="F470" s="302">
        <v>2191</v>
      </c>
      <c r="G470" s="302">
        <v>4965</v>
      </c>
      <c r="H470" s="302">
        <v>2540</v>
      </c>
      <c r="I470" s="302">
        <v>2425</v>
      </c>
      <c r="J470" s="302">
        <v>2345</v>
      </c>
      <c r="K470" s="302">
        <v>1129</v>
      </c>
      <c r="L470" s="302">
        <v>1216</v>
      </c>
      <c r="M470" s="302">
        <v>3272</v>
      </c>
      <c r="N470" s="302">
        <v>1619</v>
      </c>
      <c r="O470" s="302">
        <v>1653</v>
      </c>
      <c r="P470" s="302">
        <v>3458</v>
      </c>
      <c r="Q470" s="302">
        <v>1816</v>
      </c>
      <c r="R470" s="302">
        <v>1642</v>
      </c>
      <c r="S470" s="312">
        <v>3718</v>
      </c>
      <c r="T470" s="312">
        <v>1891</v>
      </c>
      <c r="U470" s="312">
        <v>1827</v>
      </c>
      <c r="V470" s="302">
        <v>2949</v>
      </c>
      <c r="W470" s="302">
        <v>1442</v>
      </c>
      <c r="X470" s="302">
        <v>1507</v>
      </c>
    </row>
    <row r="471" spans="1:24" x14ac:dyDescent="0.25">
      <c r="A471" s="302" t="s">
        <v>2127</v>
      </c>
      <c r="B471" s="302" t="s">
        <v>52</v>
      </c>
      <c r="C471" s="302">
        <v>5</v>
      </c>
      <c r="D471" s="302">
        <v>4252</v>
      </c>
      <c r="E471" s="302">
        <v>2168</v>
      </c>
      <c r="F471" s="302">
        <v>2084</v>
      </c>
      <c r="G471" s="302">
        <v>4930</v>
      </c>
      <c r="H471" s="302">
        <v>2555</v>
      </c>
      <c r="I471" s="302">
        <v>2375</v>
      </c>
      <c r="J471" s="302">
        <v>2430</v>
      </c>
      <c r="K471" s="302">
        <v>1249</v>
      </c>
      <c r="L471" s="302">
        <v>1181</v>
      </c>
      <c r="M471" s="302">
        <v>3221</v>
      </c>
      <c r="N471" s="302">
        <v>1650</v>
      </c>
      <c r="O471" s="302">
        <v>1571</v>
      </c>
      <c r="P471" s="302">
        <v>3286</v>
      </c>
      <c r="Q471" s="302">
        <v>1730</v>
      </c>
      <c r="R471" s="302">
        <v>1556</v>
      </c>
      <c r="S471" s="312">
        <v>3675</v>
      </c>
      <c r="T471" s="312">
        <v>1830</v>
      </c>
      <c r="U471" s="312">
        <v>1845</v>
      </c>
      <c r="V471" s="302">
        <v>2942</v>
      </c>
      <c r="W471" s="302">
        <v>1554</v>
      </c>
      <c r="X471" s="302">
        <v>1388</v>
      </c>
    </row>
    <row r="472" spans="1:24" x14ac:dyDescent="0.25">
      <c r="A472" s="302" t="s">
        <v>2128</v>
      </c>
      <c r="B472" s="302" t="s">
        <v>52</v>
      </c>
      <c r="C472" s="302">
        <v>6</v>
      </c>
      <c r="D472" s="302">
        <v>4068</v>
      </c>
      <c r="E472" s="302">
        <v>2068</v>
      </c>
      <c r="F472" s="302">
        <v>2000</v>
      </c>
      <c r="G472" s="302">
        <v>4970</v>
      </c>
      <c r="H472" s="302">
        <v>2530</v>
      </c>
      <c r="I472" s="302">
        <v>2440</v>
      </c>
      <c r="J472" s="302">
        <v>2452</v>
      </c>
      <c r="K472" s="302">
        <v>1253</v>
      </c>
      <c r="L472" s="302">
        <v>1199</v>
      </c>
      <c r="M472" s="302">
        <v>3058</v>
      </c>
      <c r="N472" s="302">
        <v>1556</v>
      </c>
      <c r="O472" s="302">
        <v>1502</v>
      </c>
      <c r="P472" s="302">
        <v>3147</v>
      </c>
      <c r="Q472" s="302">
        <v>1584</v>
      </c>
      <c r="R472" s="302">
        <v>1563</v>
      </c>
      <c r="S472" s="312">
        <v>3258</v>
      </c>
      <c r="T472" s="312">
        <v>1619</v>
      </c>
      <c r="U472" s="312">
        <v>1639</v>
      </c>
      <c r="V472" s="302">
        <v>2957</v>
      </c>
      <c r="W472" s="302">
        <v>1521</v>
      </c>
      <c r="X472" s="302">
        <v>1436</v>
      </c>
    </row>
    <row r="473" spans="1:24" x14ac:dyDescent="0.25">
      <c r="A473" s="302" t="s">
        <v>2129</v>
      </c>
      <c r="B473" s="302" t="s">
        <v>52</v>
      </c>
      <c r="C473" s="302">
        <v>7</v>
      </c>
      <c r="D473" s="302">
        <v>4197</v>
      </c>
      <c r="E473" s="302">
        <v>2134</v>
      </c>
      <c r="F473" s="302">
        <v>2063</v>
      </c>
      <c r="G473" s="302">
        <v>5050</v>
      </c>
      <c r="H473" s="302">
        <v>2580</v>
      </c>
      <c r="I473" s="302">
        <v>2470</v>
      </c>
      <c r="J473" s="302">
        <v>2518</v>
      </c>
      <c r="K473" s="302">
        <v>1313</v>
      </c>
      <c r="L473" s="302">
        <v>1205</v>
      </c>
      <c r="M473" s="302">
        <v>2948</v>
      </c>
      <c r="N473" s="302">
        <v>1449</v>
      </c>
      <c r="O473" s="302">
        <v>1499</v>
      </c>
      <c r="P473" s="302">
        <v>3045</v>
      </c>
      <c r="Q473" s="302">
        <v>1552</v>
      </c>
      <c r="R473" s="302">
        <v>1493</v>
      </c>
      <c r="S473" s="312">
        <v>3263</v>
      </c>
      <c r="T473" s="312">
        <v>1603</v>
      </c>
      <c r="U473" s="312">
        <v>1660</v>
      </c>
      <c r="V473" s="302">
        <v>2952</v>
      </c>
      <c r="W473" s="302">
        <v>1527</v>
      </c>
      <c r="X473" s="302">
        <v>1425</v>
      </c>
    </row>
    <row r="474" spans="1:24" x14ac:dyDescent="0.25">
      <c r="A474" s="302" t="s">
        <v>2130</v>
      </c>
      <c r="B474" s="302" t="s">
        <v>52</v>
      </c>
      <c r="C474" s="302">
        <v>8</v>
      </c>
      <c r="D474" s="302">
        <v>3889</v>
      </c>
      <c r="E474" s="302">
        <v>1988</v>
      </c>
      <c r="F474" s="302">
        <v>1901</v>
      </c>
      <c r="G474" s="302">
        <v>4965</v>
      </c>
      <c r="H474" s="302">
        <v>2515</v>
      </c>
      <c r="I474" s="302">
        <v>2450</v>
      </c>
      <c r="J474" s="302">
        <v>2629</v>
      </c>
      <c r="K474" s="302">
        <v>1301</v>
      </c>
      <c r="L474" s="302">
        <v>1328</v>
      </c>
      <c r="M474" s="302">
        <v>2854</v>
      </c>
      <c r="N474" s="302">
        <v>1464</v>
      </c>
      <c r="O474" s="302">
        <v>1390</v>
      </c>
      <c r="P474" s="302">
        <v>3154</v>
      </c>
      <c r="Q474" s="302">
        <v>1531</v>
      </c>
      <c r="R474" s="302">
        <v>1623</v>
      </c>
      <c r="S474" s="312">
        <v>3052</v>
      </c>
      <c r="T474" s="312">
        <v>1520</v>
      </c>
      <c r="U474" s="312">
        <v>1532</v>
      </c>
      <c r="V474" s="302">
        <v>3158</v>
      </c>
      <c r="W474" s="302">
        <v>1543</v>
      </c>
      <c r="X474" s="302">
        <v>1615</v>
      </c>
    </row>
    <row r="475" spans="1:24" x14ac:dyDescent="0.25">
      <c r="A475" s="302" t="s">
        <v>2131</v>
      </c>
      <c r="B475" s="302" t="s">
        <v>52</v>
      </c>
      <c r="C475" s="302">
        <v>9</v>
      </c>
      <c r="D475" s="302">
        <v>4069</v>
      </c>
      <c r="E475" s="302">
        <v>2123</v>
      </c>
      <c r="F475" s="302">
        <v>1946</v>
      </c>
      <c r="G475" s="302">
        <v>4415</v>
      </c>
      <c r="H475" s="302">
        <v>2235</v>
      </c>
      <c r="I475" s="302">
        <v>2180</v>
      </c>
      <c r="J475" s="302">
        <v>2880</v>
      </c>
      <c r="K475" s="302">
        <v>1456</v>
      </c>
      <c r="L475" s="302">
        <v>1424</v>
      </c>
      <c r="M475" s="302">
        <v>2742</v>
      </c>
      <c r="N475" s="302">
        <v>1381</v>
      </c>
      <c r="O475" s="302">
        <v>1361</v>
      </c>
      <c r="P475" s="302">
        <v>3019</v>
      </c>
      <c r="Q475" s="302">
        <v>1553</v>
      </c>
      <c r="R475" s="302">
        <v>1466</v>
      </c>
      <c r="S475" s="312">
        <v>3128</v>
      </c>
      <c r="T475" s="312">
        <v>1581</v>
      </c>
      <c r="U475" s="312">
        <v>1547</v>
      </c>
      <c r="V475" s="302">
        <v>2934</v>
      </c>
      <c r="W475" s="302">
        <v>1474</v>
      </c>
      <c r="X475" s="302">
        <v>1460</v>
      </c>
    </row>
    <row r="476" spans="1:24" x14ac:dyDescent="0.25">
      <c r="A476" s="302" t="s">
        <v>2132</v>
      </c>
      <c r="B476" s="302" t="s">
        <v>52</v>
      </c>
      <c r="C476" s="302">
        <v>10</v>
      </c>
      <c r="D476" s="302">
        <v>4004</v>
      </c>
      <c r="E476" s="302">
        <v>2111</v>
      </c>
      <c r="F476" s="302">
        <v>1893</v>
      </c>
      <c r="G476" s="302">
        <v>4405</v>
      </c>
      <c r="H476" s="302">
        <v>2260</v>
      </c>
      <c r="I476" s="302">
        <v>2145</v>
      </c>
      <c r="J476" s="302">
        <v>2996</v>
      </c>
      <c r="K476" s="302">
        <v>1526</v>
      </c>
      <c r="L476" s="302">
        <v>1470</v>
      </c>
      <c r="M476" s="302">
        <v>2732</v>
      </c>
      <c r="N476" s="302">
        <v>1396</v>
      </c>
      <c r="O476" s="302">
        <v>1336</v>
      </c>
      <c r="P476" s="302">
        <v>3067</v>
      </c>
      <c r="Q476" s="302">
        <v>1594</v>
      </c>
      <c r="R476" s="302">
        <v>1473</v>
      </c>
      <c r="S476" s="312">
        <v>2940</v>
      </c>
      <c r="T476" s="312">
        <v>1508</v>
      </c>
      <c r="U476" s="312">
        <v>1432</v>
      </c>
      <c r="V476" s="302">
        <v>3086</v>
      </c>
      <c r="W476" s="302">
        <v>1509</v>
      </c>
      <c r="X476" s="302">
        <v>1577</v>
      </c>
    </row>
    <row r="477" spans="1:24" x14ac:dyDescent="0.25">
      <c r="A477" s="302" t="s">
        <v>2133</v>
      </c>
      <c r="B477" s="302" t="s">
        <v>52</v>
      </c>
      <c r="C477" s="302">
        <v>11</v>
      </c>
      <c r="D477" s="302">
        <v>4086</v>
      </c>
      <c r="E477" s="302">
        <v>2161</v>
      </c>
      <c r="F477" s="302">
        <v>1925</v>
      </c>
      <c r="G477" s="302">
        <v>4350</v>
      </c>
      <c r="H477" s="302">
        <v>2230</v>
      </c>
      <c r="I477" s="302">
        <v>2120</v>
      </c>
      <c r="J477" s="302">
        <v>3183</v>
      </c>
      <c r="K477" s="302">
        <v>1612</v>
      </c>
      <c r="L477" s="302">
        <v>1571</v>
      </c>
      <c r="M477" s="302">
        <v>2563</v>
      </c>
      <c r="N477" s="302">
        <v>1376</v>
      </c>
      <c r="O477" s="302">
        <v>1187</v>
      </c>
      <c r="P477" s="302">
        <v>2951</v>
      </c>
      <c r="Q477" s="302">
        <v>1475</v>
      </c>
      <c r="R477" s="302">
        <v>1476</v>
      </c>
      <c r="S477" s="312">
        <v>3014</v>
      </c>
      <c r="T477" s="312">
        <v>1535</v>
      </c>
      <c r="U477" s="312">
        <v>1479</v>
      </c>
      <c r="V477" s="302">
        <v>3111</v>
      </c>
      <c r="W477" s="302">
        <v>1552</v>
      </c>
      <c r="X477" s="302">
        <v>1559</v>
      </c>
    </row>
    <row r="478" spans="1:24" x14ac:dyDescent="0.25">
      <c r="A478" s="302" t="s">
        <v>2134</v>
      </c>
      <c r="B478" s="302" t="s">
        <v>52</v>
      </c>
      <c r="C478" s="302">
        <v>12</v>
      </c>
      <c r="D478" s="302">
        <v>4697</v>
      </c>
      <c r="E478" s="302">
        <v>2445</v>
      </c>
      <c r="F478" s="302">
        <v>2252</v>
      </c>
      <c r="G478" s="302">
        <v>4220</v>
      </c>
      <c r="H478" s="302">
        <v>2150</v>
      </c>
      <c r="I478" s="302">
        <v>2065</v>
      </c>
      <c r="J478" s="302">
        <v>3399</v>
      </c>
      <c r="K478" s="302">
        <v>1653</v>
      </c>
      <c r="L478" s="302">
        <v>1746</v>
      </c>
      <c r="M478" s="302">
        <v>2442</v>
      </c>
      <c r="N478" s="302">
        <v>1182</v>
      </c>
      <c r="O478" s="302">
        <v>1260</v>
      </c>
      <c r="P478" s="302">
        <v>2989</v>
      </c>
      <c r="Q478" s="302">
        <v>1513</v>
      </c>
      <c r="R478" s="302">
        <v>1476</v>
      </c>
      <c r="S478" s="312">
        <v>2938</v>
      </c>
      <c r="T478" s="312">
        <v>1501</v>
      </c>
      <c r="U478" s="312">
        <v>1437</v>
      </c>
      <c r="V478" s="302">
        <v>3078</v>
      </c>
      <c r="W478" s="302">
        <v>1613</v>
      </c>
      <c r="X478" s="302">
        <v>1465</v>
      </c>
    </row>
    <row r="479" spans="1:24" x14ac:dyDescent="0.25">
      <c r="A479" s="302" t="s">
        <v>2135</v>
      </c>
      <c r="B479" s="302" t="s">
        <v>52</v>
      </c>
      <c r="C479" s="302">
        <v>13</v>
      </c>
      <c r="D479" s="302">
        <v>5148</v>
      </c>
      <c r="E479" s="302">
        <v>2671</v>
      </c>
      <c r="F479" s="302">
        <v>2477</v>
      </c>
      <c r="G479" s="302">
        <v>4150</v>
      </c>
      <c r="H479" s="302">
        <v>2130</v>
      </c>
      <c r="I479" s="302">
        <v>2020</v>
      </c>
      <c r="J479" s="302">
        <v>3504</v>
      </c>
      <c r="K479" s="302">
        <v>1755</v>
      </c>
      <c r="L479" s="302">
        <v>1749</v>
      </c>
      <c r="M479" s="302">
        <v>2269</v>
      </c>
      <c r="N479" s="302">
        <v>1174</v>
      </c>
      <c r="O479" s="302">
        <v>1095</v>
      </c>
      <c r="P479" s="302">
        <v>2836</v>
      </c>
      <c r="Q479" s="302">
        <v>1490</v>
      </c>
      <c r="R479" s="302">
        <v>1346</v>
      </c>
      <c r="S479" s="312">
        <v>2985</v>
      </c>
      <c r="T479" s="312">
        <v>1493</v>
      </c>
      <c r="U479" s="312">
        <v>1492</v>
      </c>
      <c r="V479" s="302">
        <v>3158</v>
      </c>
      <c r="W479" s="302">
        <v>1638</v>
      </c>
      <c r="X479" s="302">
        <v>1520</v>
      </c>
    </row>
    <row r="480" spans="1:24" x14ac:dyDescent="0.25">
      <c r="A480" s="302" t="s">
        <v>2136</v>
      </c>
      <c r="B480" s="302" t="s">
        <v>52</v>
      </c>
      <c r="C480" s="302">
        <v>14</v>
      </c>
      <c r="D480" s="302">
        <v>5757</v>
      </c>
      <c r="E480" s="302">
        <v>2966</v>
      </c>
      <c r="F480" s="302">
        <v>2791</v>
      </c>
      <c r="G480" s="302">
        <v>4050</v>
      </c>
      <c r="H480" s="302">
        <v>2075</v>
      </c>
      <c r="I480" s="302">
        <v>1975</v>
      </c>
      <c r="J480" s="302">
        <v>3701</v>
      </c>
      <c r="K480" s="302">
        <v>1839</v>
      </c>
      <c r="L480" s="302">
        <v>1862</v>
      </c>
      <c r="M480" s="302">
        <v>2200</v>
      </c>
      <c r="N480" s="302">
        <v>1070</v>
      </c>
      <c r="O480" s="302">
        <v>1130</v>
      </c>
      <c r="P480" s="302">
        <v>2731</v>
      </c>
      <c r="Q480" s="302">
        <v>1306</v>
      </c>
      <c r="R480" s="302">
        <v>1425</v>
      </c>
      <c r="S480" s="312">
        <v>2877</v>
      </c>
      <c r="T480" s="312">
        <v>1482</v>
      </c>
      <c r="U480" s="312">
        <v>1395</v>
      </c>
      <c r="V480" s="302">
        <v>3053</v>
      </c>
      <c r="W480" s="302">
        <v>1628</v>
      </c>
      <c r="X480" s="302">
        <v>1425</v>
      </c>
    </row>
    <row r="481" spans="1:24" x14ac:dyDescent="0.25">
      <c r="A481" s="302" t="s">
        <v>2137</v>
      </c>
      <c r="B481" s="302" t="s">
        <v>52</v>
      </c>
      <c r="C481" s="302">
        <v>15</v>
      </c>
      <c r="D481" s="302">
        <v>4313</v>
      </c>
      <c r="E481" s="302">
        <v>2246</v>
      </c>
      <c r="F481" s="302">
        <v>2067</v>
      </c>
      <c r="G481" s="302">
        <v>3870</v>
      </c>
      <c r="H481" s="302">
        <v>1960</v>
      </c>
      <c r="I481" s="302">
        <v>1905</v>
      </c>
      <c r="J481" s="302">
        <v>3868</v>
      </c>
      <c r="K481" s="302">
        <v>2000</v>
      </c>
      <c r="L481" s="302">
        <v>1868</v>
      </c>
      <c r="M481" s="302">
        <v>2280</v>
      </c>
      <c r="N481" s="302">
        <v>1160</v>
      </c>
      <c r="O481" s="302">
        <v>1120</v>
      </c>
      <c r="P481" s="302">
        <v>2729</v>
      </c>
      <c r="Q481" s="302">
        <v>1377</v>
      </c>
      <c r="R481" s="302">
        <v>1352</v>
      </c>
      <c r="S481" s="312">
        <v>2955</v>
      </c>
      <c r="T481" s="312">
        <v>1467</v>
      </c>
      <c r="U481" s="312">
        <v>1488</v>
      </c>
      <c r="V481" s="302">
        <v>3020</v>
      </c>
      <c r="W481" s="302">
        <v>1532</v>
      </c>
      <c r="X481" s="302">
        <v>1488</v>
      </c>
    </row>
    <row r="482" spans="1:24" x14ac:dyDescent="0.25">
      <c r="A482" s="302" t="s">
        <v>2138</v>
      </c>
      <c r="B482" s="302" t="s">
        <v>52</v>
      </c>
      <c r="C482" s="302">
        <v>16</v>
      </c>
      <c r="D482" s="302">
        <v>4385</v>
      </c>
      <c r="E482" s="302">
        <v>2191</v>
      </c>
      <c r="F482" s="302">
        <v>2194</v>
      </c>
      <c r="G482" s="302">
        <v>3875</v>
      </c>
      <c r="H482" s="302">
        <v>1950</v>
      </c>
      <c r="I482" s="302">
        <v>1925</v>
      </c>
      <c r="J482" s="302">
        <v>3981</v>
      </c>
      <c r="K482" s="302">
        <v>2051</v>
      </c>
      <c r="L482" s="302">
        <v>1930</v>
      </c>
      <c r="M482" s="302">
        <v>2352</v>
      </c>
      <c r="N482" s="302">
        <v>1196</v>
      </c>
      <c r="O482" s="302">
        <v>1156</v>
      </c>
      <c r="P482" s="302">
        <v>2836</v>
      </c>
      <c r="Q482" s="302">
        <v>1468</v>
      </c>
      <c r="R482" s="302">
        <v>1368</v>
      </c>
      <c r="S482" s="312">
        <v>2844</v>
      </c>
      <c r="T482" s="312">
        <v>1396</v>
      </c>
      <c r="U482" s="312">
        <v>1448</v>
      </c>
      <c r="V482" s="302">
        <v>2960</v>
      </c>
      <c r="W482" s="302">
        <v>1475</v>
      </c>
      <c r="X482" s="302">
        <v>1485</v>
      </c>
    </row>
    <row r="483" spans="1:24" x14ac:dyDescent="0.25">
      <c r="A483" s="302" t="s">
        <v>2139</v>
      </c>
      <c r="B483" s="302" t="s">
        <v>52</v>
      </c>
      <c r="C483" s="302">
        <v>17</v>
      </c>
      <c r="D483" s="302">
        <v>4313</v>
      </c>
      <c r="E483" s="302">
        <v>2202</v>
      </c>
      <c r="F483" s="302">
        <v>2111</v>
      </c>
      <c r="G483" s="302">
        <v>3995</v>
      </c>
      <c r="H483" s="302">
        <v>1955</v>
      </c>
      <c r="I483" s="302">
        <v>2040</v>
      </c>
      <c r="J483" s="302">
        <v>4179</v>
      </c>
      <c r="K483" s="302">
        <v>2074</v>
      </c>
      <c r="L483" s="302">
        <v>2105</v>
      </c>
      <c r="M483" s="302">
        <v>2313</v>
      </c>
      <c r="N483" s="302">
        <v>1179</v>
      </c>
      <c r="O483" s="302">
        <v>1134</v>
      </c>
      <c r="P483" s="302">
        <v>2629</v>
      </c>
      <c r="Q483" s="302">
        <v>1293</v>
      </c>
      <c r="R483" s="302">
        <v>1336</v>
      </c>
      <c r="S483" s="312">
        <v>2732</v>
      </c>
      <c r="T483" s="312">
        <v>1442</v>
      </c>
      <c r="U483" s="312">
        <v>1290</v>
      </c>
      <c r="V483" s="302">
        <v>3049</v>
      </c>
      <c r="W483" s="302">
        <v>1484</v>
      </c>
      <c r="X483" s="302">
        <v>1565</v>
      </c>
    </row>
    <row r="484" spans="1:24" x14ac:dyDescent="0.25">
      <c r="A484" s="302" t="s">
        <v>2140</v>
      </c>
      <c r="B484" s="302" t="s">
        <v>52</v>
      </c>
      <c r="C484" s="302">
        <v>18</v>
      </c>
      <c r="D484" s="302">
        <v>4717</v>
      </c>
      <c r="E484" s="302">
        <v>2399</v>
      </c>
      <c r="F484" s="302">
        <v>2318</v>
      </c>
      <c r="G484" s="302">
        <v>4055</v>
      </c>
      <c r="H484" s="302">
        <v>2015</v>
      </c>
      <c r="I484" s="302">
        <v>2040</v>
      </c>
      <c r="J484" s="302">
        <v>4265</v>
      </c>
      <c r="K484" s="302">
        <v>2030</v>
      </c>
      <c r="L484" s="302">
        <v>2235</v>
      </c>
      <c r="M484" s="302">
        <v>2357</v>
      </c>
      <c r="N484" s="302">
        <v>1145</v>
      </c>
      <c r="O484" s="302">
        <v>1212</v>
      </c>
      <c r="P484" s="302">
        <v>2686</v>
      </c>
      <c r="Q484" s="302">
        <v>1389</v>
      </c>
      <c r="R484" s="302">
        <v>1297</v>
      </c>
      <c r="S484" s="312">
        <v>2853</v>
      </c>
      <c r="T484" s="312">
        <v>1410</v>
      </c>
      <c r="U484" s="312">
        <v>1443</v>
      </c>
      <c r="V484" s="302">
        <v>2978</v>
      </c>
      <c r="W484" s="302">
        <v>1476</v>
      </c>
      <c r="X484" s="302">
        <v>1502</v>
      </c>
    </row>
    <row r="485" spans="1:24" x14ac:dyDescent="0.25">
      <c r="A485" s="302" t="s">
        <v>2141</v>
      </c>
      <c r="B485" s="302" t="s">
        <v>52</v>
      </c>
      <c r="C485" s="302">
        <v>19</v>
      </c>
      <c r="D485" s="302">
        <v>4615</v>
      </c>
      <c r="E485" s="302">
        <v>2256</v>
      </c>
      <c r="F485" s="302">
        <v>2359</v>
      </c>
      <c r="G485" s="302">
        <v>4585</v>
      </c>
      <c r="H485" s="302">
        <v>2180</v>
      </c>
      <c r="I485" s="302">
        <v>2405</v>
      </c>
      <c r="J485" s="302">
        <v>4245</v>
      </c>
      <c r="K485" s="302">
        <v>1991</v>
      </c>
      <c r="L485" s="302">
        <v>2254</v>
      </c>
      <c r="M485" s="302">
        <v>2846</v>
      </c>
      <c r="N485" s="302">
        <v>1309</v>
      </c>
      <c r="O485" s="302">
        <v>1537</v>
      </c>
      <c r="P485" s="302">
        <v>2701</v>
      </c>
      <c r="Q485" s="302">
        <v>1269</v>
      </c>
      <c r="R485" s="302">
        <v>1432</v>
      </c>
      <c r="S485" s="312">
        <v>2674</v>
      </c>
      <c r="T485" s="312">
        <v>1330</v>
      </c>
      <c r="U485" s="312">
        <v>1344</v>
      </c>
      <c r="V485" s="302">
        <v>2927</v>
      </c>
      <c r="W485" s="302">
        <v>1427</v>
      </c>
      <c r="X485" s="302">
        <v>1500</v>
      </c>
    </row>
    <row r="486" spans="1:24" x14ac:dyDescent="0.25">
      <c r="A486" s="302" t="s">
        <v>2142</v>
      </c>
      <c r="B486" s="302" t="s">
        <v>52</v>
      </c>
      <c r="C486" s="302">
        <v>20</v>
      </c>
      <c r="D486" s="302">
        <v>4761</v>
      </c>
      <c r="E486" s="302">
        <v>2206</v>
      </c>
      <c r="F486" s="302">
        <v>2555</v>
      </c>
      <c r="G486" s="302">
        <v>5020</v>
      </c>
      <c r="H486" s="302">
        <v>2400</v>
      </c>
      <c r="I486" s="302">
        <v>2615</v>
      </c>
      <c r="J486" s="302">
        <v>4571</v>
      </c>
      <c r="K486" s="302">
        <v>2157</v>
      </c>
      <c r="L486" s="302">
        <v>2414</v>
      </c>
      <c r="M486" s="302">
        <v>3338</v>
      </c>
      <c r="N486" s="302">
        <v>1557</v>
      </c>
      <c r="O486" s="302">
        <v>1781</v>
      </c>
      <c r="P486" s="302">
        <v>3065</v>
      </c>
      <c r="Q486" s="302">
        <v>1545</v>
      </c>
      <c r="R486" s="302">
        <v>1520</v>
      </c>
      <c r="S486" s="312">
        <v>3228</v>
      </c>
      <c r="T486" s="312">
        <v>1616</v>
      </c>
      <c r="U486" s="312">
        <v>1612</v>
      </c>
      <c r="V486" s="302">
        <v>3091</v>
      </c>
      <c r="W486" s="302">
        <v>1463</v>
      </c>
      <c r="X486" s="302">
        <v>1628</v>
      </c>
    </row>
    <row r="487" spans="1:24" x14ac:dyDescent="0.25">
      <c r="A487" s="302" t="s">
        <v>2143</v>
      </c>
      <c r="B487" s="302" t="s">
        <v>53</v>
      </c>
      <c r="C487" s="302" t="s">
        <v>95</v>
      </c>
      <c r="D487" s="302">
        <v>85229</v>
      </c>
      <c r="E487" s="302">
        <v>42876</v>
      </c>
      <c r="F487" s="302">
        <v>42353</v>
      </c>
      <c r="G487" s="302">
        <v>83575</v>
      </c>
      <c r="H487" s="302">
        <v>42195</v>
      </c>
      <c r="I487" s="302">
        <v>41380</v>
      </c>
      <c r="J487" s="302">
        <v>66473</v>
      </c>
      <c r="K487" s="302">
        <v>33529</v>
      </c>
      <c r="L487" s="302">
        <v>32944</v>
      </c>
      <c r="M487" s="302">
        <v>59137</v>
      </c>
      <c r="N487" s="302">
        <v>29629</v>
      </c>
      <c r="O487" s="302">
        <v>29508</v>
      </c>
      <c r="P487" s="302">
        <v>66989</v>
      </c>
      <c r="Q487" s="302">
        <v>33998</v>
      </c>
      <c r="R487" s="302">
        <v>32991</v>
      </c>
      <c r="S487" s="312">
        <v>73663</v>
      </c>
      <c r="T487" s="312">
        <v>37277</v>
      </c>
      <c r="U487" s="312">
        <v>36386</v>
      </c>
      <c r="V487" s="302">
        <v>73591</v>
      </c>
      <c r="W487" s="302">
        <v>37233</v>
      </c>
      <c r="X487" s="302">
        <v>36358</v>
      </c>
    </row>
    <row r="488" spans="1:24" x14ac:dyDescent="0.25">
      <c r="A488" s="302" t="s">
        <v>2144</v>
      </c>
      <c r="B488" s="302" t="s">
        <v>53</v>
      </c>
      <c r="C488" s="302">
        <v>0</v>
      </c>
      <c r="D488" s="302">
        <v>4611</v>
      </c>
      <c r="E488" s="302">
        <v>2363</v>
      </c>
      <c r="F488" s="302">
        <v>2248</v>
      </c>
      <c r="G488" s="302">
        <v>3990</v>
      </c>
      <c r="H488" s="302">
        <v>2035</v>
      </c>
      <c r="I488" s="302">
        <v>1955</v>
      </c>
      <c r="J488" s="302">
        <v>2872</v>
      </c>
      <c r="K488" s="302">
        <v>1520</v>
      </c>
      <c r="L488" s="302">
        <v>1352</v>
      </c>
      <c r="M488" s="302">
        <v>3780</v>
      </c>
      <c r="N488" s="302">
        <v>1870</v>
      </c>
      <c r="O488" s="302">
        <v>1910</v>
      </c>
      <c r="P488" s="302">
        <v>3686</v>
      </c>
      <c r="Q488" s="302">
        <v>1924</v>
      </c>
      <c r="R488" s="302">
        <v>1762</v>
      </c>
      <c r="S488" s="312">
        <v>4679</v>
      </c>
      <c r="T488" s="312">
        <v>2462</v>
      </c>
      <c r="U488" s="312">
        <v>2217</v>
      </c>
      <c r="V488" s="302">
        <v>3842</v>
      </c>
      <c r="W488" s="302">
        <v>1968</v>
      </c>
      <c r="X488" s="302">
        <v>1874</v>
      </c>
    </row>
    <row r="489" spans="1:24" x14ac:dyDescent="0.25">
      <c r="A489" s="302" t="s">
        <v>2145</v>
      </c>
      <c r="B489" s="302" t="s">
        <v>53</v>
      </c>
      <c r="C489" s="302">
        <v>1</v>
      </c>
      <c r="D489" s="302">
        <v>4271</v>
      </c>
      <c r="E489" s="302">
        <v>2131</v>
      </c>
      <c r="F489" s="302">
        <v>2140</v>
      </c>
      <c r="G489" s="302">
        <v>3910</v>
      </c>
      <c r="H489" s="302">
        <v>1940</v>
      </c>
      <c r="I489" s="302">
        <v>1970</v>
      </c>
      <c r="J489" s="302">
        <v>2712</v>
      </c>
      <c r="K489" s="302">
        <v>1395</v>
      </c>
      <c r="L489" s="302">
        <v>1317</v>
      </c>
      <c r="M489" s="302">
        <v>3532</v>
      </c>
      <c r="N489" s="302">
        <v>1723</v>
      </c>
      <c r="O489" s="302">
        <v>1809</v>
      </c>
      <c r="P489" s="302">
        <v>3776</v>
      </c>
      <c r="Q489" s="302">
        <v>1906</v>
      </c>
      <c r="R489" s="302">
        <v>1870</v>
      </c>
      <c r="S489" s="312">
        <v>4513</v>
      </c>
      <c r="T489" s="312">
        <v>2281</v>
      </c>
      <c r="U489" s="312">
        <v>2232</v>
      </c>
      <c r="V489" s="302">
        <v>4007</v>
      </c>
      <c r="W489" s="302">
        <v>2012</v>
      </c>
      <c r="X489" s="302">
        <v>1995</v>
      </c>
    </row>
    <row r="490" spans="1:24" x14ac:dyDescent="0.25">
      <c r="A490" s="302" t="s">
        <v>2146</v>
      </c>
      <c r="B490" s="302" t="s">
        <v>53</v>
      </c>
      <c r="C490" s="302">
        <v>2</v>
      </c>
      <c r="D490" s="302">
        <v>4145</v>
      </c>
      <c r="E490" s="302">
        <v>2098</v>
      </c>
      <c r="F490" s="302">
        <v>2047</v>
      </c>
      <c r="G490" s="302">
        <v>4110</v>
      </c>
      <c r="H490" s="302">
        <v>2105</v>
      </c>
      <c r="I490" s="302">
        <v>2005</v>
      </c>
      <c r="J490" s="302">
        <v>2566</v>
      </c>
      <c r="K490" s="302">
        <v>1269</v>
      </c>
      <c r="L490" s="302">
        <v>1297</v>
      </c>
      <c r="M490" s="302">
        <v>3390</v>
      </c>
      <c r="N490" s="302">
        <v>1689</v>
      </c>
      <c r="O490" s="302">
        <v>1701</v>
      </c>
      <c r="P490" s="302">
        <v>3372</v>
      </c>
      <c r="Q490" s="302">
        <v>1776</v>
      </c>
      <c r="R490" s="302">
        <v>1596</v>
      </c>
      <c r="S490" s="312">
        <v>4437</v>
      </c>
      <c r="T490" s="312">
        <v>2297</v>
      </c>
      <c r="U490" s="312">
        <v>2140</v>
      </c>
      <c r="V490" s="302">
        <v>3811</v>
      </c>
      <c r="W490" s="302">
        <v>1940</v>
      </c>
      <c r="X490" s="302">
        <v>1871</v>
      </c>
    </row>
    <row r="491" spans="1:24" x14ac:dyDescent="0.25">
      <c r="A491" s="302" t="s">
        <v>2147</v>
      </c>
      <c r="B491" s="302" t="s">
        <v>53</v>
      </c>
      <c r="C491" s="302">
        <v>3</v>
      </c>
      <c r="D491" s="302">
        <v>3982</v>
      </c>
      <c r="E491" s="302">
        <v>2033</v>
      </c>
      <c r="F491" s="302">
        <v>1949</v>
      </c>
      <c r="G491" s="302">
        <v>4350</v>
      </c>
      <c r="H491" s="302">
        <v>2225</v>
      </c>
      <c r="I491" s="302">
        <v>2125</v>
      </c>
      <c r="J491" s="302">
        <v>2324</v>
      </c>
      <c r="K491" s="302">
        <v>1197</v>
      </c>
      <c r="L491" s="302">
        <v>1127</v>
      </c>
      <c r="M491" s="302">
        <v>3369</v>
      </c>
      <c r="N491" s="302">
        <v>1682</v>
      </c>
      <c r="O491" s="302">
        <v>1687</v>
      </c>
      <c r="P491" s="302">
        <v>3528</v>
      </c>
      <c r="Q491" s="302">
        <v>1793</v>
      </c>
      <c r="R491" s="302">
        <v>1735</v>
      </c>
      <c r="S491" s="312">
        <v>4319</v>
      </c>
      <c r="T491" s="312">
        <v>2333</v>
      </c>
      <c r="U491" s="312">
        <v>1986</v>
      </c>
      <c r="V491" s="302">
        <v>3812</v>
      </c>
      <c r="W491" s="302">
        <v>1919</v>
      </c>
      <c r="X491" s="302">
        <v>1893</v>
      </c>
    </row>
    <row r="492" spans="1:24" x14ac:dyDescent="0.25">
      <c r="A492" s="302" t="s">
        <v>2148</v>
      </c>
      <c r="B492" s="302" t="s">
        <v>53</v>
      </c>
      <c r="C492" s="302">
        <v>4</v>
      </c>
      <c r="D492" s="302">
        <v>3801</v>
      </c>
      <c r="E492" s="302">
        <v>1907</v>
      </c>
      <c r="F492" s="302">
        <v>1894</v>
      </c>
      <c r="G492" s="302">
        <v>4375</v>
      </c>
      <c r="H492" s="302">
        <v>2260</v>
      </c>
      <c r="I492" s="302">
        <v>2115</v>
      </c>
      <c r="J492" s="302">
        <v>2278</v>
      </c>
      <c r="K492" s="302">
        <v>1139</v>
      </c>
      <c r="L492" s="302">
        <v>1139</v>
      </c>
      <c r="M492" s="302">
        <v>3123</v>
      </c>
      <c r="N492" s="302">
        <v>1632</v>
      </c>
      <c r="O492" s="302">
        <v>1491</v>
      </c>
      <c r="P492" s="302">
        <v>3400</v>
      </c>
      <c r="Q492" s="302">
        <v>1699</v>
      </c>
      <c r="R492" s="302">
        <v>1701</v>
      </c>
      <c r="S492" s="312">
        <v>4056</v>
      </c>
      <c r="T492" s="312">
        <v>1994</v>
      </c>
      <c r="U492" s="312">
        <v>2062</v>
      </c>
      <c r="V492" s="302">
        <v>3655</v>
      </c>
      <c r="W492" s="302">
        <v>1884</v>
      </c>
      <c r="X492" s="302">
        <v>1771</v>
      </c>
    </row>
    <row r="493" spans="1:24" x14ac:dyDescent="0.25">
      <c r="A493" s="302" t="s">
        <v>2149</v>
      </c>
      <c r="B493" s="302" t="s">
        <v>53</v>
      </c>
      <c r="C493" s="302">
        <v>5</v>
      </c>
      <c r="D493" s="302">
        <v>3585</v>
      </c>
      <c r="E493" s="302">
        <v>1828</v>
      </c>
      <c r="F493" s="302">
        <v>1757</v>
      </c>
      <c r="G493" s="302">
        <v>4475</v>
      </c>
      <c r="H493" s="302">
        <v>2240</v>
      </c>
      <c r="I493" s="302">
        <v>2240</v>
      </c>
      <c r="J493" s="302">
        <v>2375</v>
      </c>
      <c r="K493" s="302">
        <v>1203</v>
      </c>
      <c r="L493" s="302">
        <v>1172</v>
      </c>
      <c r="M493" s="302">
        <v>3104</v>
      </c>
      <c r="N493" s="302">
        <v>1570</v>
      </c>
      <c r="O493" s="302">
        <v>1534</v>
      </c>
      <c r="P493" s="302">
        <v>3283</v>
      </c>
      <c r="Q493" s="302">
        <v>1597</v>
      </c>
      <c r="R493" s="302">
        <v>1686</v>
      </c>
      <c r="S493" s="312">
        <v>3927</v>
      </c>
      <c r="T493" s="312">
        <v>1963</v>
      </c>
      <c r="U493" s="312">
        <v>1964</v>
      </c>
      <c r="V493" s="302">
        <v>3747</v>
      </c>
      <c r="W493" s="302">
        <v>2020</v>
      </c>
      <c r="X493" s="302">
        <v>1727</v>
      </c>
    </row>
    <row r="494" spans="1:24" x14ac:dyDescent="0.25">
      <c r="A494" s="302" t="s">
        <v>2150</v>
      </c>
      <c r="B494" s="302" t="s">
        <v>53</v>
      </c>
      <c r="C494" s="302">
        <v>6</v>
      </c>
      <c r="D494" s="302">
        <v>3592</v>
      </c>
      <c r="E494" s="302">
        <v>1831</v>
      </c>
      <c r="F494" s="302">
        <v>1761</v>
      </c>
      <c r="G494" s="302">
        <v>4525</v>
      </c>
      <c r="H494" s="302">
        <v>2255</v>
      </c>
      <c r="I494" s="302">
        <v>2270</v>
      </c>
      <c r="J494" s="302">
        <v>2379</v>
      </c>
      <c r="K494" s="302">
        <v>1203</v>
      </c>
      <c r="L494" s="302">
        <v>1176</v>
      </c>
      <c r="M494" s="302">
        <v>2855</v>
      </c>
      <c r="N494" s="302">
        <v>1470</v>
      </c>
      <c r="O494" s="302">
        <v>1385</v>
      </c>
      <c r="P494" s="302">
        <v>3304</v>
      </c>
      <c r="Q494" s="302">
        <v>1692</v>
      </c>
      <c r="R494" s="302">
        <v>1612</v>
      </c>
      <c r="S494" s="312">
        <v>3352</v>
      </c>
      <c r="T494" s="312">
        <v>1776</v>
      </c>
      <c r="U494" s="312">
        <v>1576</v>
      </c>
      <c r="V494" s="302">
        <v>3568</v>
      </c>
      <c r="W494" s="302">
        <v>1755</v>
      </c>
      <c r="X494" s="302">
        <v>1813</v>
      </c>
    </row>
    <row r="495" spans="1:24" x14ac:dyDescent="0.25">
      <c r="A495" s="302" t="s">
        <v>2151</v>
      </c>
      <c r="B495" s="302" t="s">
        <v>53</v>
      </c>
      <c r="C495" s="302">
        <v>7</v>
      </c>
      <c r="D495" s="302">
        <v>3597</v>
      </c>
      <c r="E495" s="302">
        <v>1836</v>
      </c>
      <c r="F495" s="302">
        <v>1761</v>
      </c>
      <c r="G495" s="302">
        <v>4465</v>
      </c>
      <c r="H495" s="302">
        <v>2275</v>
      </c>
      <c r="I495" s="302">
        <v>2190</v>
      </c>
      <c r="J495" s="302">
        <v>2461</v>
      </c>
      <c r="K495" s="302">
        <v>1247</v>
      </c>
      <c r="L495" s="302">
        <v>1214</v>
      </c>
      <c r="M495" s="302">
        <v>2745</v>
      </c>
      <c r="N495" s="302">
        <v>1454</v>
      </c>
      <c r="O495" s="302">
        <v>1291</v>
      </c>
      <c r="P495" s="302">
        <v>3142</v>
      </c>
      <c r="Q495" s="302">
        <v>1597</v>
      </c>
      <c r="R495" s="302">
        <v>1545</v>
      </c>
      <c r="S495" s="312">
        <v>3301</v>
      </c>
      <c r="T495" s="312">
        <v>1714</v>
      </c>
      <c r="U495" s="312">
        <v>1587</v>
      </c>
      <c r="V495" s="302">
        <v>3597</v>
      </c>
      <c r="W495" s="302">
        <v>1841</v>
      </c>
      <c r="X495" s="302">
        <v>1756</v>
      </c>
    </row>
    <row r="496" spans="1:24" x14ac:dyDescent="0.25">
      <c r="A496" s="302" t="s">
        <v>2152</v>
      </c>
      <c r="B496" s="302" t="s">
        <v>53</v>
      </c>
      <c r="C496" s="302">
        <v>8</v>
      </c>
      <c r="D496" s="302">
        <v>3586</v>
      </c>
      <c r="E496" s="302">
        <v>1861</v>
      </c>
      <c r="F496" s="302">
        <v>1725</v>
      </c>
      <c r="G496" s="302">
        <v>4360</v>
      </c>
      <c r="H496" s="302">
        <v>2225</v>
      </c>
      <c r="I496" s="302">
        <v>2135</v>
      </c>
      <c r="J496" s="302">
        <v>2648</v>
      </c>
      <c r="K496" s="302">
        <v>1326</v>
      </c>
      <c r="L496" s="302">
        <v>1322</v>
      </c>
      <c r="M496" s="302">
        <v>2819</v>
      </c>
      <c r="N496" s="302">
        <v>1424</v>
      </c>
      <c r="O496" s="302">
        <v>1395</v>
      </c>
      <c r="P496" s="302">
        <v>3454</v>
      </c>
      <c r="Q496" s="302">
        <v>1781</v>
      </c>
      <c r="R496" s="302">
        <v>1673</v>
      </c>
      <c r="S496" s="312">
        <v>3113</v>
      </c>
      <c r="T496" s="312">
        <v>1552</v>
      </c>
      <c r="U496" s="312">
        <v>1561</v>
      </c>
      <c r="V496" s="302">
        <v>3695</v>
      </c>
      <c r="W496" s="302">
        <v>1859</v>
      </c>
      <c r="X496" s="302">
        <v>1836</v>
      </c>
    </row>
    <row r="497" spans="1:24" x14ac:dyDescent="0.25">
      <c r="A497" s="302" t="s">
        <v>2153</v>
      </c>
      <c r="B497" s="302" t="s">
        <v>53</v>
      </c>
      <c r="C497" s="302">
        <v>9</v>
      </c>
      <c r="D497" s="302">
        <v>3641</v>
      </c>
      <c r="E497" s="302">
        <v>1778</v>
      </c>
      <c r="F497" s="302">
        <v>1863</v>
      </c>
      <c r="G497" s="302">
        <v>4220</v>
      </c>
      <c r="H497" s="302">
        <v>2135</v>
      </c>
      <c r="I497" s="302">
        <v>2085</v>
      </c>
      <c r="J497" s="302">
        <v>2671</v>
      </c>
      <c r="K497" s="302">
        <v>1337</v>
      </c>
      <c r="L497" s="302">
        <v>1334</v>
      </c>
      <c r="M497" s="302">
        <v>2777</v>
      </c>
      <c r="N497" s="302">
        <v>1399</v>
      </c>
      <c r="O497" s="302">
        <v>1378</v>
      </c>
      <c r="P497" s="302">
        <v>3309</v>
      </c>
      <c r="Q497" s="302">
        <v>1652</v>
      </c>
      <c r="R497" s="302">
        <v>1657</v>
      </c>
      <c r="S497" s="312">
        <v>2972</v>
      </c>
      <c r="T497" s="312">
        <v>1533</v>
      </c>
      <c r="U497" s="312">
        <v>1439</v>
      </c>
      <c r="V497" s="302">
        <v>3565</v>
      </c>
      <c r="W497" s="302">
        <v>1868</v>
      </c>
      <c r="X497" s="302">
        <v>1697</v>
      </c>
    </row>
    <row r="498" spans="1:24" x14ac:dyDescent="0.25">
      <c r="A498" s="302" t="s">
        <v>2154</v>
      </c>
      <c r="B498" s="302" t="s">
        <v>53</v>
      </c>
      <c r="C498" s="302">
        <v>10</v>
      </c>
      <c r="D498" s="302">
        <v>3790</v>
      </c>
      <c r="E498" s="302">
        <v>1933</v>
      </c>
      <c r="F498" s="302">
        <v>1857</v>
      </c>
      <c r="G498" s="302">
        <v>4035</v>
      </c>
      <c r="H498" s="302">
        <v>2085</v>
      </c>
      <c r="I498" s="302">
        <v>1955</v>
      </c>
      <c r="J498" s="302">
        <v>3127</v>
      </c>
      <c r="K498" s="302">
        <v>1623</v>
      </c>
      <c r="L498" s="302">
        <v>1504</v>
      </c>
      <c r="M498" s="302">
        <v>2655</v>
      </c>
      <c r="N498" s="302">
        <v>1442</v>
      </c>
      <c r="O498" s="302">
        <v>1213</v>
      </c>
      <c r="P498" s="302">
        <v>3166</v>
      </c>
      <c r="Q498" s="302">
        <v>1563</v>
      </c>
      <c r="R498" s="302">
        <v>1603</v>
      </c>
      <c r="S498" s="312">
        <v>3018</v>
      </c>
      <c r="T498" s="312">
        <v>1507</v>
      </c>
      <c r="U498" s="312">
        <v>1511</v>
      </c>
      <c r="V498" s="302">
        <v>3606</v>
      </c>
      <c r="W498" s="302">
        <v>1887</v>
      </c>
      <c r="X498" s="302">
        <v>1719</v>
      </c>
    </row>
    <row r="499" spans="1:24" x14ac:dyDescent="0.25">
      <c r="A499" s="302" t="s">
        <v>2155</v>
      </c>
      <c r="B499" s="302" t="s">
        <v>53</v>
      </c>
      <c r="C499" s="302">
        <v>11</v>
      </c>
      <c r="D499" s="302">
        <v>3791</v>
      </c>
      <c r="E499" s="302">
        <v>1926</v>
      </c>
      <c r="F499" s="302">
        <v>1865</v>
      </c>
      <c r="G499" s="302">
        <v>3795</v>
      </c>
      <c r="H499" s="302">
        <v>1930</v>
      </c>
      <c r="I499" s="302">
        <v>1865</v>
      </c>
      <c r="J499" s="302">
        <v>3144</v>
      </c>
      <c r="K499" s="302">
        <v>1573</v>
      </c>
      <c r="L499" s="302">
        <v>1571</v>
      </c>
      <c r="M499" s="302">
        <v>2585</v>
      </c>
      <c r="N499" s="302">
        <v>1300</v>
      </c>
      <c r="O499" s="302">
        <v>1285</v>
      </c>
      <c r="P499" s="302">
        <v>3117</v>
      </c>
      <c r="Q499" s="302">
        <v>1537</v>
      </c>
      <c r="R499" s="302">
        <v>1580</v>
      </c>
      <c r="S499" s="312">
        <v>3212</v>
      </c>
      <c r="T499" s="312">
        <v>1639</v>
      </c>
      <c r="U499" s="312">
        <v>1573</v>
      </c>
      <c r="V499" s="302">
        <v>3632</v>
      </c>
      <c r="W499" s="302">
        <v>1851</v>
      </c>
      <c r="X499" s="302">
        <v>1781</v>
      </c>
    </row>
    <row r="500" spans="1:24" x14ac:dyDescent="0.25">
      <c r="A500" s="302" t="s">
        <v>2156</v>
      </c>
      <c r="B500" s="302" t="s">
        <v>53</v>
      </c>
      <c r="C500" s="302">
        <v>12</v>
      </c>
      <c r="D500" s="302">
        <v>4276</v>
      </c>
      <c r="E500" s="302">
        <v>2156</v>
      </c>
      <c r="F500" s="302">
        <v>2120</v>
      </c>
      <c r="G500" s="302">
        <v>3810</v>
      </c>
      <c r="H500" s="302">
        <v>1945</v>
      </c>
      <c r="I500" s="302">
        <v>1865</v>
      </c>
      <c r="J500" s="302">
        <v>3392</v>
      </c>
      <c r="K500" s="302">
        <v>1707</v>
      </c>
      <c r="L500" s="302">
        <v>1685</v>
      </c>
      <c r="M500" s="302">
        <v>2413</v>
      </c>
      <c r="N500" s="302">
        <v>1211</v>
      </c>
      <c r="O500" s="302">
        <v>1202</v>
      </c>
      <c r="P500" s="302">
        <v>2959</v>
      </c>
      <c r="Q500" s="302">
        <v>1441</v>
      </c>
      <c r="R500" s="302">
        <v>1518</v>
      </c>
      <c r="S500" s="312">
        <v>2869</v>
      </c>
      <c r="T500" s="312">
        <v>1468</v>
      </c>
      <c r="U500" s="312">
        <v>1401</v>
      </c>
      <c r="V500" s="302">
        <v>3549</v>
      </c>
      <c r="W500" s="302">
        <v>1691</v>
      </c>
      <c r="X500" s="302">
        <v>1858</v>
      </c>
    </row>
    <row r="501" spans="1:24" x14ac:dyDescent="0.25">
      <c r="A501" s="302" t="s">
        <v>2157</v>
      </c>
      <c r="B501" s="302" t="s">
        <v>53</v>
      </c>
      <c r="C501" s="302">
        <v>13</v>
      </c>
      <c r="D501" s="302">
        <v>5048</v>
      </c>
      <c r="E501" s="302">
        <v>2482</v>
      </c>
      <c r="F501" s="302">
        <v>2566</v>
      </c>
      <c r="G501" s="302">
        <v>3800</v>
      </c>
      <c r="H501" s="302">
        <v>1940</v>
      </c>
      <c r="I501" s="302">
        <v>1860</v>
      </c>
      <c r="J501" s="302">
        <v>3577</v>
      </c>
      <c r="K501" s="302">
        <v>1808</v>
      </c>
      <c r="L501" s="302">
        <v>1769</v>
      </c>
      <c r="M501" s="302">
        <v>2334</v>
      </c>
      <c r="N501" s="302">
        <v>1159</v>
      </c>
      <c r="O501" s="302">
        <v>1175</v>
      </c>
      <c r="P501" s="302">
        <v>3047</v>
      </c>
      <c r="Q501" s="302">
        <v>1497</v>
      </c>
      <c r="R501" s="302">
        <v>1550</v>
      </c>
      <c r="S501" s="312">
        <v>3055</v>
      </c>
      <c r="T501" s="312">
        <v>1506</v>
      </c>
      <c r="U501" s="312">
        <v>1549</v>
      </c>
      <c r="V501" s="302">
        <v>3393</v>
      </c>
      <c r="W501" s="302">
        <v>1706</v>
      </c>
      <c r="X501" s="302">
        <v>1687</v>
      </c>
    </row>
    <row r="502" spans="1:24" x14ac:dyDescent="0.25">
      <c r="A502" s="302" t="s">
        <v>2158</v>
      </c>
      <c r="B502" s="302" t="s">
        <v>53</v>
      </c>
      <c r="C502" s="302">
        <v>14</v>
      </c>
      <c r="D502" s="302">
        <v>5610</v>
      </c>
      <c r="E502" s="302">
        <v>2871</v>
      </c>
      <c r="F502" s="302">
        <v>2739</v>
      </c>
      <c r="G502" s="302">
        <v>3635</v>
      </c>
      <c r="H502" s="302">
        <v>1810</v>
      </c>
      <c r="I502" s="302">
        <v>1825</v>
      </c>
      <c r="J502" s="302">
        <v>3787</v>
      </c>
      <c r="K502" s="302">
        <v>1927</v>
      </c>
      <c r="L502" s="302">
        <v>1860</v>
      </c>
      <c r="M502" s="302">
        <v>2185</v>
      </c>
      <c r="N502" s="302">
        <v>1049</v>
      </c>
      <c r="O502" s="302">
        <v>1136</v>
      </c>
      <c r="P502" s="302">
        <v>3006</v>
      </c>
      <c r="Q502" s="302">
        <v>1504</v>
      </c>
      <c r="R502" s="302">
        <v>1502</v>
      </c>
      <c r="S502" s="312">
        <v>3114</v>
      </c>
      <c r="T502" s="312">
        <v>1569</v>
      </c>
      <c r="U502" s="312">
        <v>1545</v>
      </c>
      <c r="V502" s="302">
        <v>3400</v>
      </c>
      <c r="W502" s="302">
        <v>1676</v>
      </c>
      <c r="X502" s="302">
        <v>1724</v>
      </c>
    </row>
    <row r="503" spans="1:24" x14ac:dyDescent="0.25">
      <c r="A503" s="302" t="s">
        <v>2159</v>
      </c>
      <c r="B503" s="302" t="s">
        <v>53</v>
      </c>
      <c r="C503" s="302">
        <v>15</v>
      </c>
      <c r="D503" s="302">
        <v>4199</v>
      </c>
      <c r="E503" s="302">
        <v>2117</v>
      </c>
      <c r="F503" s="302">
        <v>2082</v>
      </c>
      <c r="G503" s="302">
        <v>3515</v>
      </c>
      <c r="H503" s="302">
        <v>1800</v>
      </c>
      <c r="I503" s="302">
        <v>1715</v>
      </c>
      <c r="J503" s="302">
        <v>3752</v>
      </c>
      <c r="K503" s="302">
        <v>1900</v>
      </c>
      <c r="L503" s="302">
        <v>1852</v>
      </c>
      <c r="M503" s="302">
        <v>2246</v>
      </c>
      <c r="N503" s="302">
        <v>1175</v>
      </c>
      <c r="O503" s="302">
        <v>1071</v>
      </c>
      <c r="P503" s="302">
        <v>2995</v>
      </c>
      <c r="Q503" s="302">
        <v>1551</v>
      </c>
      <c r="R503" s="302">
        <v>1444</v>
      </c>
      <c r="S503" s="312">
        <v>3199</v>
      </c>
      <c r="T503" s="312">
        <v>1609</v>
      </c>
      <c r="U503" s="312">
        <v>1590</v>
      </c>
      <c r="V503" s="302">
        <v>3263</v>
      </c>
      <c r="W503" s="302">
        <v>1628</v>
      </c>
      <c r="X503" s="302">
        <v>1635</v>
      </c>
    </row>
    <row r="504" spans="1:24" x14ac:dyDescent="0.25">
      <c r="A504" s="302" t="s">
        <v>2160</v>
      </c>
      <c r="B504" s="302" t="s">
        <v>53</v>
      </c>
      <c r="C504" s="302">
        <v>16</v>
      </c>
      <c r="D504" s="302">
        <v>4258</v>
      </c>
      <c r="E504" s="302">
        <v>2168</v>
      </c>
      <c r="F504" s="302">
        <v>2090</v>
      </c>
      <c r="G504" s="302">
        <v>3485</v>
      </c>
      <c r="H504" s="302">
        <v>1780</v>
      </c>
      <c r="I504" s="302">
        <v>1705</v>
      </c>
      <c r="J504" s="302">
        <v>4044</v>
      </c>
      <c r="K504" s="302">
        <v>2024</v>
      </c>
      <c r="L504" s="302">
        <v>2020</v>
      </c>
      <c r="M504" s="302">
        <v>2329</v>
      </c>
      <c r="N504" s="302">
        <v>1175</v>
      </c>
      <c r="O504" s="302">
        <v>1154</v>
      </c>
      <c r="P504" s="302">
        <v>3020</v>
      </c>
      <c r="Q504" s="302">
        <v>1633</v>
      </c>
      <c r="R504" s="302">
        <v>1387</v>
      </c>
      <c r="S504" s="312">
        <v>3154</v>
      </c>
      <c r="T504" s="312">
        <v>1618</v>
      </c>
      <c r="U504" s="312">
        <v>1536</v>
      </c>
      <c r="V504" s="302">
        <v>3356</v>
      </c>
      <c r="W504" s="302">
        <v>1796</v>
      </c>
      <c r="X504" s="302">
        <v>1560</v>
      </c>
    </row>
    <row r="505" spans="1:24" x14ac:dyDescent="0.25">
      <c r="A505" s="302" t="s">
        <v>2161</v>
      </c>
      <c r="B505" s="302" t="s">
        <v>53</v>
      </c>
      <c r="C505" s="302">
        <v>17</v>
      </c>
      <c r="D505" s="302">
        <v>3962</v>
      </c>
      <c r="E505" s="302">
        <v>1980</v>
      </c>
      <c r="F505" s="302">
        <v>1982</v>
      </c>
      <c r="G505" s="302">
        <v>3420</v>
      </c>
      <c r="H505" s="302">
        <v>1725</v>
      </c>
      <c r="I505" s="302">
        <v>1695</v>
      </c>
      <c r="J505" s="302">
        <v>4033</v>
      </c>
      <c r="K505" s="302">
        <v>2030</v>
      </c>
      <c r="L505" s="302">
        <v>2003</v>
      </c>
      <c r="M505" s="302">
        <v>2335</v>
      </c>
      <c r="N505" s="302">
        <v>1159</v>
      </c>
      <c r="O505" s="302">
        <v>1176</v>
      </c>
      <c r="P505" s="302">
        <v>2886</v>
      </c>
      <c r="Q505" s="302">
        <v>1596</v>
      </c>
      <c r="R505" s="302">
        <v>1290</v>
      </c>
      <c r="S505" s="312">
        <v>3217</v>
      </c>
      <c r="T505" s="312">
        <v>1658</v>
      </c>
      <c r="U505" s="312">
        <v>1559</v>
      </c>
      <c r="V505" s="302">
        <v>3242</v>
      </c>
      <c r="W505" s="302">
        <v>1614</v>
      </c>
      <c r="X505" s="302">
        <v>1628</v>
      </c>
    </row>
    <row r="506" spans="1:24" x14ac:dyDescent="0.25">
      <c r="A506" s="302" t="s">
        <v>2162</v>
      </c>
      <c r="B506" s="302" t="s">
        <v>53</v>
      </c>
      <c r="C506" s="302">
        <v>18</v>
      </c>
      <c r="D506" s="302">
        <v>4148</v>
      </c>
      <c r="E506" s="302">
        <v>2062</v>
      </c>
      <c r="F506" s="302">
        <v>2086</v>
      </c>
      <c r="G506" s="302">
        <v>3585</v>
      </c>
      <c r="H506" s="302">
        <v>1770</v>
      </c>
      <c r="I506" s="302">
        <v>1815</v>
      </c>
      <c r="J506" s="302">
        <v>4092</v>
      </c>
      <c r="K506" s="302">
        <v>2066</v>
      </c>
      <c r="L506" s="302">
        <v>2026</v>
      </c>
      <c r="M506" s="302">
        <v>2519</v>
      </c>
      <c r="N506" s="302">
        <v>1240</v>
      </c>
      <c r="O506" s="302">
        <v>1279</v>
      </c>
      <c r="P506" s="302">
        <v>2711</v>
      </c>
      <c r="Q506" s="302">
        <v>1403</v>
      </c>
      <c r="R506" s="302">
        <v>1308</v>
      </c>
      <c r="S506" s="312">
        <v>3293</v>
      </c>
      <c r="T506" s="312">
        <v>1561</v>
      </c>
      <c r="U506" s="312">
        <v>1732</v>
      </c>
      <c r="V506" s="302">
        <v>3002</v>
      </c>
      <c r="W506" s="302">
        <v>1493</v>
      </c>
      <c r="X506" s="302">
        <v>1509</v>
      </c>
    </row>
    <row r="507" spans="1:24" x14ac:dyDescent="0.25">
      <c r="A507" s="302" t="s">
        <v>2163</v>
      </c>
      <c r="B507" s="302" t="s">
        <v>53</v>
      </c>
      <c r="C507" s="302">
        <v>19</v>
      </c>
      <c r="D507" s="302">
        <v>3663</v>
      </c>
      <c r="E507" s="302">
        <v>1737</v>
      </c>
      <c r="F507" s="302">
        <v>1926</v>
      </c>
      <c r="G507" s="302">
        <v>3780</v>
      </c>
      <c r="H507" s="302">
        <v>1770</v>
      </c>
      <c r="I507" s="302">
        <v>2010</v>
      </c>
      <c r="J507" s="302">
        <v>4066</v>
      </c>
      <c r="K507" s="302">
        <v>1983</v>
      </c>
      <c r="L507" s="302">
        <v>2083</v>
      </c>
      <c r="M507" s="302">
        <v>2685</v>
      </c>
      <c r="N507" s="302">
        <v>1237</v>
      </c>
      <c r="O507" s="302">
        <v>1448</v>
      </c>
      <c r="P507" s="302">
        <v>2595</v>
      </c>
      <c r="Q507" s="302">
        <v>1279</v>
      </c>
      <c r="R507" s="302">
        <v>1316</v>
      </c>
      <c r="S507" s="312">
        <v>3264</v>
      </c>
      <c r="T507" s="312">
        <v>1512</v>
      </c>
      <c r="U507" s="312">
        <v>1752</v>
      </c>
      <c r="V507" s="302">
        <v>2807</v>
      </c>
      <c r="W507" s="302">
        <v>1319</v>
      </c>
      <c r="X507" s="302">
        <v>1488</v>
      </c>
    </row>
    <row r="508" spans="1:24" x14ac:dyDescent="0.25">
      <c r="A508" s="302" t="s">
        <v>2164</v>
      </c>
      <c r="B508" s="302" t="s">
        <v>53</v>
      </c>
      <c r="C508" s="302">
        <v>20</v>
      </c>
      <c r="D508" s="302">
        <v>3673</v>
      </c>
      <c r="E508" s="302">
        <v>1778</v>
      </c>
      <c r="F508" s="302">
        <v>1895</v>
      </c>
      <c r="G508" s="302">
        <v>3925</v>
      </c>
      <c r="H508" s="302">
        <v>1945</v>
      </c>
      <c r="I508" s="302">
        <v>1980</v>
      </c>
      <c r="J508" s="302">
        <v>4173</v>
      </c>
      <c r="K508" s="302">
        <v>2052</v>
      </c>
      <c r="L508" s="302">
        <v>2121</v>
      </c>
      <c r="M508" s="302">
        <v>3357</v>
      </c>
      <c r="N508" s="302">
        <v>1569</v>
      </c>
      <c r="O508" s="302">
        <v>1788</v>
      </c>
      <c r="P508" s="302">
        <v>3233</v>
      </c>
      <c r="Q508" s="302">
        <v>1577</v>
      </c>
      <c r="R508" s="302">
        <v>1656</v>
      </c>
      <c r="S508" s="312">
        <v>3599</v>
      </c>
      <c r="T508" s="312">
        <v>1725</v>
      </c>
      <c r="U508" s="312">
        <v>1874</v>
      </c>
      <c r="V508" s="302">
        <v>3042</v>
      </c>
      <c r="W508" s="302">
        <v>1506</v>
      </c>
      <c r="X508" s="302">
        <v>1536</v>
      </c>
    </row>
    <row r="509" spans="1:24" x14ac:dyDescent="0.25">
      <c r="A509" s="302" t="s">
        <v>2165</v>
      </c>
      <c r="B509" s="302" t="s">
        <v>54</v>
      </c>
      <c r="C509" s="302" t="s">
        <v>95</v>
      </c>
      <c r="D509" s="302">
        <v>51768</v>
      </c>
      <c r="E509" s="302">
        <v>26278</v>
      </c>
      <c r="F509" s="302">
        <v>25490</v>
      </c>
      <c r="G509" s="302">
        <v>48505</v>
      </c>
      <c r="H509" s="302">
        <v>24790</v>
      </c>
      <c r="I509" s="302">
        <v>23715</v>
      </c>
      <c r="J509" s="302">
        <v>43840</v>
      </c>
      <c r="K509" s="302">
        <v>22500</v>
      </c>
      <c r="L509" s="302">
        <v>21340</v>
      </c>
      <c r="M509" s="302">
        <v>40683</v>
      </c>
      <c r="N509" s="302">
        <v>20893</v>
      </c>
      <c r="O509" s="302">
        <v>19790</v>
      </c>
      <c r="P509" s="302">
        <v>45987</v>
      </c>
      <c r="Q509" s="302">
        <v>23859</v>
      </c>
      <c r="R509" s="302">
        <v>22128</v>
      </c>
      <c r="S509" s="312">
        <v>48869</v>
      </c>
      <c r="T509" s="312">
        <v>25274</v>
      </c>
      <c r="U509" s="312">
        <v>23595</v>
      </c>
      <c r="V509" s="302">
        <v>52318</v>
      </c>
      <c r="W509" s="302">
        <v>26937</v>
      </c>
      <c r="X509" s="302">
        <v>25381</v>
      </c>
    </row>
    <row r="510" spans="1:24" x14ac:dyDescent="0.25">
      <c r="A510" s="302" t="s">
        <v>2166</v>
      </c>
      <c r="B510" s="302" t="s">
        <v>54</v>
      </c>
      <c r="C510" s="302">
        <v>0</v>
      </c>
      <c r="D510" s="302">
        <v>2563</v>
      </c>
      <c r="E510" s="302">
        <v>1335</v>
      </c>
      <c r="F510" s="302">
        <v>1228</v>
      </c>
      <c r="G510" s="302">
        <v>2405</v>
      </c>
      <c r="H510" s="302">
        <v>1265</v>
      </c>
      <c r="I510" s="302">
        <v>1140</v>
      </c>
      <c r="J510" s="302">
        <v>1927</v>
      </c>
      <c r="K510" s="302">
        <v>986</v>
      </c>
      <c r="L510" s="302">
        <v>941</v>
      </c>
      <c r="M510" s="302">
        <v>2520</v>
      </c>
      <c r="N510" s="302">
        <v>1261</v>
      </c>
      <c r="O510" s="302">
        <v>1259</v>
      </c>
      <c r="P510" s="302">
        <v>2607</v>
      </c>
      <c r="Q510" s="302">
        <v>1325</v>
      </c>
      <c r="R510" s="302">
        <v>1282</v>
      </c>
      <c r="S510" s="312">
        <v>3204</v>
      </c>
      <c r="T510" s="312">
        <v>1677</v>
      </c>
      <c r="U510" s="312">
        <v>1527</v>
      </c>
      <c r="V510" s="302">
        <v>2740</v>
      </c>
      <c r="W510" s="302">
        <v>1403</v>
      </c>
      <c r="X510" s="302">
        <v>1337</v>
      </c>
    </row>
    <row r="511" spans="1:24" x14ac:dyDescent="0.25">
      <c r="A511" s="302" t="s">
        <v>2167</v>
      </c>
      <c r="B511" s="302" t="s">
        <v>54</v>
      </c>
      <c r="C511" s="302">
        <v>1</v>
      </c>
      <c r="D511" s="302">
        <v>2434</v>
      </c>
      <c r="E511" s="302">
        <v>1244</v>
      </c>
      <c r="F511" s="302">
        <v>1190</v>
      </c>
      <c r="G511" s="302">
        <v>2205</v>
      </c>
      <c r="H511" s="302">
        <v>1135</v>
      </c>
      <c r="I511" s="302">
        <v>1070</v>
      </c>
      <c r="J511" s="302">
        <v>1971</v>
      </c>
      <c r="K511" s="302">
        <v>1025</v>
      </c>
      <c r="L511" s="302">
        <v>946</v>
      </c>
      <c r="M511" s="302">
        <v>2337</v>
      </c>
      <c r="N511" s="302">
        <v>1203</v>
      </c>
      <c r="O511" s="302">
        <v>1134</v>
      </c>
      <c r="P511" s="302">
        <v>2617</v>
      </c>
      <c r="Q511" s="302">
        <v>1317</v>
      </c>
      <c r="R511" s="302">
        <v>1300</v>
      </c>
      <c r="S511" s="312">
        <v>3136</v>
      </c>
      <c r="T511" s="312">
        <v>1600</v>
      </c>
      <c r="U511" s="312">
        <v>1536</v>
      </c>
      <c r="V511" s="302">
        <v>2738</v>
      </c>
      <c r="W511" s="302">
        <v>1392</v>
      </c>
      <c r="X511" s="302">
        <v>1346</v>
      </c>
    </row>
    <row r="512" spans="1:24" x14ac:dyDescent="0.25">
      <c r="A512" s="302" t="s">
        <v>2168</v>
      </c>
      <c r="B512" s="302" t="s">
        <v>54</v>
      </c>
      <c r="C512" s="302">
        <v>2</v>
      </c>
      <c r="D512" s="302">
        <v>2282</v>
      </c>
      <c r="E512" s="302">
        <v>1166</v>
      </c>
      <c r="F512" s="302">
        <v>1116</v>
      </c>
      <c r="G512" s="302">
        <v>2420</v>
      </c>
      <c r="H512" s="302">
        <v>1255</v>
      </c>
      <c r="I512" s="302">
        <v>1165</v>
      </c>
      <c r="J512" s="302">
        <v>1784</v>
      </c>
      <c r="K512" s="302">
        <v>888</v>
      </c>
      <c r="L512" s="302">
        <v>896</v>
      </c>
      <c r="M512" s="302">
        <v>2279</v>
      </c>
      <c r="N512" s="302">
        <v>1171</v>
      </c>
      <c r="O512" s="302">
        <v>1108</v>
      </c>
      <c r="P512" s="302">
        <v>2502</v>
      </c>
      <c r="Q512" s="302">
        <v>1274</v>
      </c>
      <c r="R512" s="302">
        <v>1228</v>
      </c>
      <c r="S512" s="312">
        <v>2853</v>
      </c>
      <c r="T512" s="312">
        <v>1381</v>
      </c>
      <c r="U512" s="312">
        <v>1472</v>
      </c>
      <c r="V512" s="302">
        <v>2742</v>
      </c>
      <c r="W512" s="302">
        <v>1400</v>
      </c>
      <c r="X512" s="302">
        <v>1342</v>
      </c>
    </row>
    <row r="513" spans="1:24" x14ac:dyDescent="0.25">
      <c r="A513" s="302" t="s">
        <v>2169</v>
      </c>
      <c r="B513" s="302" t="s">
        <v>54</v>
      </c>
      <c r="C513" s="302">
        <v>3</v>
      </c>
      <c r="D513" s="302">
        <v>2257</v>
      </c>
      <c r="E513" s="302">
        <v>1181</v>
      </c>
      <c r="F513" s="302">
        <v>1076</v>
      </c>
      <c r="G513" s="302">
        <v>2385</v>
      </c>
      <c r="H513" s="302">
        <v>1260</v>
      </c>
      <c r="I513" s="302">
        <v>1125</v>
      </c>
      <c r="J513" s="302">
        <v>1670</v>
      </c>
      <c r="K513" s="302">
        <v>864</v>
      </c>
      <c r="L513" s="302">
        <v>806</v>
      </c>
      <c r="M513" s="302">
        <v>2222</v>
      </c>
      <c r="N513" s="302">
        <v>1136</v>
      </c>
      <c r="O513" s="302">
        <v>1086</v>
      </c>
      <c r="P513" s="302">
        <v>2446</v>
      </c>
      <c r="Q513" s="302">
        <v>1279</v>
      </c>
      <c r="R513" s="302">
        <v>1167</v>
      </c>
      <c r="S513" s="312">
        <v>2878</v>
      </c>
      <c r="T513" s="312">
        <v>1512</v>
      </c>
      <c r="U513" s="312">
        <v>1366</v>
      </c>
      <c r="V513" s="302">
        <v>2667</v>
      </c>
      <c r="W513" s="302">
        <v>1364</v>
      </c>
      <c r="X513" s="302">
        <v>1303</v>
      </c>
    </row>
    <row r="514" spans="1:24" x14ac:dyDescent="0.25">
      <c r="A514" s="302" t="s">
        <v>2170</v>
      </c>
      <c r="B514" s="302" t="s">
        <v>54</v>
      </c>
      <c r="C514" s="302">
        <v>4</v>
      </c>
      <c r="D514" s="302">
        <v>2219</v>
      </c>
      <c r="E514" s="302">
        <v>1134</v>
      </c>
      <c r="F514" s="302">
        <v>1085</v>
      </c>
      <c r="G514" s="302">
        <v>2560</v>
      </c>
      <c r="H514" s="302">
        <v>1325</v>
      </c>
      <c r="I514" s="302">
        <v>1235</v>
      </c>
      <c r="J514" s="302">
        <v>1733</v>
      </c>
      <c r="K514" s="302">
        <v>855</v>
      </c>
      <c r="L514" s="302">
        <v>878</v>
      </c>
      <c r="M514" s="302">
        <v>2037</v>
      </c>
      <c r="N514" s="302">
        <v>1077</v>
      </c>
      <c r="O514" s="302">
        <v>960</v>
      </c>
      <c r="P514" s="302">
        <v>2534</v>
      </c>
      <c r="Q514" s="302">
        <v>1319</v>
      </c>
      <c r="R514" s="302">
        <v>1215</v>
      </c>
      <c r="S514" s="312">
        <v>2759</v>
      </c>
      <c r="T514" s="312">
        <v>1475</v>
      </c>
      <c r="U514" s="312">
        <v>1284</v>
      </c>
      <c r="V514" s="302">
        <v>2645</v>
      </c>
      <c r="W514" s="302">
        <v>1371</v>
      </c>
      <c r="X514" s="302">
        <v>1274</v>
      </c>
    </row>
    <row r="515" spans="1:24" x14ac:dyDescent="0.25">
      <c r="A515" s="302" t="s">
        <v>2171</v>
      </c>
      <c r="B515" s="302" t="s">
        <v>54</v>
      </c>
      <c r="C515" s="302">
        <v>5</v>
      </c>
      <c r="D515" s="302">
        <v>2129</v>
      </c>
      <c r="E515" s="302">
        <v>1063</v>
      </c>
      <c r="F515" s="302">
        <v>1066</v>
      </c>
      <c r="G515" s="302">
        <v>2530</v>
      </c>
      <c r="H515" s="302">
        <v>1260</v>
      </c>
      <c r="I515" s="302">
        <v>1270</v>
      </c>
      <c r="J515" s="302">
        <v>1726</v>
      </c>
      <c r="K515" s="302">
        <v>893</v>
      </c>
      <c r="L515" s="302">
        <v>833</v>
      </c>
      <c r="M515" s="302">
        <v>2039</v>
      </c>
      <c r="N515" s="302">
        <v>1071</v>
      </c>
      <c r="O515" s="302">
        <v>968</v>
      </c>
      <c r="P515" s="302">
        <v>2224</v>
      </c>
      <c r="Q515" s="302">
        <v>1166</v>
      </c>
      <c r="R515" s="302">
        <v>1058</v>
      </c>
      <c r="S515" s="312">
        <v>2537</v>
      </c>
      <c r="T515" s="312">
        <v>1214</v>
      </c>
      <c r="U515" s="312">
        <v>1323</v>
      </c>
      <c r="V515" s="302">
        <v>2800</v>
      </c>
      <c r="W515" s="302">
        <v>1468</v>
      </c>
      <c r="X515" s="302">
        <v>1332</v>
      </c>
    </row>
    <row r="516" spans="1:24" x14ac:dyDescent="0.25">
      <c r="A516" s="302" t="s">
        <v>2172</v>
      </c>
      <c r="B516" s="302" t="s">
        <v>54</v>
      </c>
      <c r="C516" s="302">
        <v>6</v>
      </c>
      <c r="D516" s="302">
        <v>2204</v>
      </c>
      <c r="E516" s="302">
        <v>1127</v>
      </c>
      <c r="F516" s="302">
        <v>1077</v>
      </c>
      <c r="G516" s="302">
        <v>2570</v>
      </c>
      <c r="H516" s="302">
        <v>1320</v>
      </c>
      <c r="I516" s="302">
        <v>1250</v>
      </c>
      <c r="J516" s="302">
        <v>1729</v>
      </c>
      <c r="K516" s="302">
        <v>887</v>
      </c>
      <c r="L516" s="302">
        <v>842</v>
      </c>
      <c r="M516" s="302">
        <v>1984</v>
      </c>
      <c r="N516" s="302">
        <v>1011</v>
      </c>
      <c r="O516" s="302">
        <v>973</v>
      </c>
      <c r="P516" s="302">
        <v>2282</v>
      </c>
      <c r="Q516" s="302">
        <v>1149</v>
      </c>
      <c r="R516" s="302">
        <v>1133</v>
      </c>
      <c r="S516" s="312">
        <v>2405</v>
      </c>
      <c r="T516" s="312">
        <v>1234</v>
      </c>
      <c r="U516" s="312">
        <v>1171</v>
      </c>
      <c r="V516" s="302">
        <v>2577</v>
      </c>
      <c r="W516" s="302">
        <v>1413</v>
      </c>
      <c r="X516" s="302">
        <v>1164</v>
      </c>
    </row>
    <row r="517" spans="1:24" x14ac:dyDescent="0.25">
      <c r="A517" s="302" t="s">
        <v>2173</v>
      </c>
      <c r="B517" s="302" t="s">
        <v>54</v>
      </c>
      <c r="C517" s="302">
        <v>7</v>
      </c>
      <c r="D517" s="302">
        <v>2121</v>
      </c>
      <c r="E517" s="302">
        <v>1068</v>
      </c>
      <c r="F517" s="302">
        <v>1053</v>
      </c>
      <c r="G517" s="302">
        <v>2510</v>
      </c>
      <c r="H517" s="302">
        <v>1285</v>
      </c>
      <c r="I517" s="302">
        <v>1225</v>
      </c>
      <c r="J517" s="302">
        <v>1754</v>
      </c>
      <c r="K517" s="302">
        <v>955</v>
      </c>
      <c r="L517" s="302">
        <v>799</v>
      </c>
      <c r="M517" s="302">
        <v>1906</v>
      </c>
      <c r="N517" s="302">
        <v>966</v>
      </c>
      <c r="O517" s="302">
        <v>940</v>
      </c>
      <c r="P517" s="302">
        <v>2146</v>
      </c>
      <c r="Q517" s="302">
        <v>1085</v>
      </c>
      <c r="R517" s="302">
        <v>1061</v>
      </c>
      <c r="S517" s="312">
        <v>2283</v>
      </c>
      <c r="T517" s="312">
        <v>1159</v>
      </c>
      <c r="U517" s="312">
        <v>1124</v>
      </c>
      <c r="V517" s="302">
        <v>2574</v>
      </c>
      <c r="W517" s="302">
        <v>1300</v>
      </c>
      <c r="X517" s="302">
        <v>1274</v>
      </c>
    </row>
    <row r="518" spans="1:24" x14ac:dyDescent="0.25">
      <c r="A518" s="302" t="s">
        <v>2174</v>
      </c>
      <c r="B518" s="302" t="s">
        <v>54</v>
      </c>
      <c r="C518" s="302">
        <v>8</v>
      </c>
      <c r="D518" s="302">
        <v>2267</v>
      </c>
      <c r="E518" s="302">
        <v>1153</v>
      </c>
      <c r="F518" s="302">
        <v>1114</v>
      </c>
      <c r="G518" s="302">
        <v>2490</v>
      </c>
      <c r="H518" s="302">
        <v>1290</v>
      </c>
      <c r="I518" s="302">
        <v>1200</v>
      </c>
      <c r="J518" s="302">
        <v>1972</v>
      </c>
      <c r="K518" s="302">
        <v>992</v>
      </c>
      <c r="L518" s="302">
        <v>980</v>
      </c>
      <c r="M518" s="302">
        <v>1821</v>
      </c>
      <c r="N518" s="302">
        <v>969</v>
      </c>
      <c r="O518" s="302">
        <v>852</v>
      </c>
      <c r="P518" s="302">
        <v>2306</v>
      </c>
      <c r="Q518" s="302">
        <v>1204</v>
      </c>
      <c r="R518" s="302">
        <v>1102</v>
      </c>
      <c r="S518" s="312">
        <v>2059</v>
      </c>
      <c r="T518" s="312">
        <v>1104</v>
      </c>
      <c r="U518" s="312">
        <v>955</v>
      </c>
      <c r="V518" s="302">
        <v>2664</v>
      </c>
      <c r="W518" s="302">
        <v>1331</v>
      </c>
      <c r="X518" s="302">
        <v>1333</v>
      </c>
    </row>
    <row r="519" spans="1:24" x14ac:dyDescent="0.25">
      <c r="A519" s="302" t="s">
        <v>2175</v>
      </c>
      <c r="B519" s="302" t="s">
        <v>54</v>
      </c>
      <c r="C519" s="302">
        <v>9</v>
      </c>
      <c r="D519" s="302">
        <v>2195</v>
      </c>
      <c r="E519" s="302">
        <v>1072</v>
      </c>
      <c r="F519" s="302">
        <v>1123</v>
      </c>
      <c r="G519" s="302">
        <v>2335</v>
      </c>
      <c r="H519" s="302">
        <v>1190</v>
      </c>
      <c r="I519" s="302">
        <v>1145</v>
      </c>
      <c r="J519" s="302">
        <v>1978</v>
      </c>
      <c r="K519" s="302">
        <v>1020</v>
      </c>
      <c r="L519" s="302">
        <v>958</v>
      </c>
      <c r="M519" s="302">
        <v>1827</v>
      </c>
      <c r="N519" s="302">
        <v>965</v>
      </c>
      <c r="O519" s="302">
        <v>862</v>
      </c>
      <c r="P519" s="302">
        <v>2198</v>
      </c>
      <c r="Q519" s="302">
        <v>1170</v>
      </c>
      <c r="R519" s="302">
        <v>1028</v>
      </c>
      <c r="S519" s="312">
        <v>2123</v>
      </c>
      <c r="T519" s="312">
        <v>1100</v>
      </c>
      <c r="U519" s="312">
        <v>1023</v>
      </c>
      <c r="V519" s="302">
        <v>2686</v>
      </c>
      <c r="W519" s="302">
        <v>1396</v>
      </c>
      <c r="X519" s="302">
        <v>1290</v>
      </c>
    </row>
    <row r="520" spans="1:24" x14ac:dyDescent="0.25">
      <c r="A520" s="302" t="s">
        <v>2176</v>
      </c>
      <c r="B520" s="302" t="s">
        <v>54</v>
      </c>
      <c r="C520" s="302">
        <v>10</v>
      </c>
      <c r="D520" s="302">
        <v>2320</v>
      </c>
      <c r="E520" s="302">
        <v>1158</v>
      </c>
      <c r="F520" s="302">
        <v>1162</v>
      </c>
      <c r="G520" s="302">
        <v>2350</v>
      </c>
      <c r="H520" s="302">
        <v>1200</v>
      </c>
      <c r="I520" s="302">
        <v>1150</v>
      </c>
      <c r="J520" s="302">
        <v>2107</v>
      </c>
      <c r="K520" s="302">
        <v>1098</v>
      </c>
      <c r="L520" s="302">
        <v>1009</v>
      </c>
      <c r="M520" s="302">
        <v>1780</v>
      </c>
      <c r="N520" s="302">
        <v>926</v>
      </c>
      <c r="O520" s="302">
        <v>854</v>
      </c>
      <c r="P520" s="302">
        <v>2227</v>
      </c>
      <c r="Q520" s="302">
        <v>1121</v>
      </c>
      <c r="R520" s="302">
        <v>1106</v>
      </c>
      <c r="S520" s="312">
        <v>2116</v>
      </c>
      <c r="T520" s="312">
        <v>1088</v>
      </c>
      <c r="U520" s="312">
        <v>1028</v>
      </c>
      <c r="V520" s="302">
        <v>2685</v>
      </c>
      <c r="W520" s="302">
        <v>1393</v>
      </c>
      <c r="X520" s="302">
        <v>1292</v>
      </c>
    </row>
    <row r="521" spans="1:24" x14ac:dyDescent="0.25">
      <c r="A521" s="302" t="s">
        <v>2177</v>
      </c>
      <c r="B521" s="302" t="s">
        <v>54</v>
      </c>
      <c r="C521" s="302">
        <v>11</v>
      </c>
      <c r="D521" s="302">
        <v>2441</v>
      </c>
      <c r="E521" s="302">
        <v>1306</v>
      </c>
      <c r="F521" s="302">
        <v>1135</v>
      </c>
      <c r="G521" s="302">
        <v>2250</v>
      </c>
      <c r="H521" s="302">
        <v>1155</v>
      </c>
      <c r="I521" s="302">
        <v>1100</v>
      </c>
      <c r="J521" s="302">
        <v>2075</v>
      </c>
      <c r="K521" s="302">
        <v>1101</v>
      </c>
      <c r="L521" s="302">
        <v>974</v>
      </c>
      <c r="M521" s="302">
        <v>1826</v>
      </c>
      <c r="N521" s="302">
        <v>979</v>
      </c>
      <c r="O521" s="302">
        <v>847</v>
      </c>
      <c r="P521" s="302">
        <v>2173</v>
      </c>
      <c r="Q521" s="302">
        <v>1155</v>
      </c>
      <c r="R521" s="302">
        <v>1018</v>
      </c>
      <c r="S521" s="312">
        <v>2055</v>
      </c>
      <c r="T521" s="312">
        <v>1047</v>
      </c>
      <c r="U521" s="312">
        <v>1008</v>
      </c>
      <c r="V521" s="302">
        <v>2689</v>
      </c>
      <c r="W521" s="302">
        <v>1403</v>
      </c>
      <c r="X521" s="302">
        <v>1286</v>
      </c>
    </row>
    <row r="522" spans="1:24" x14ac:dyDescent="0.25">
      <c r="A522" s="302" t="s">
        <v>2178</v>
      </c>
      <c r="B522" s="302" t="s">
        <v>54</v>
      </c>
      <c r="C522" s="302">
        <v>12</v>
      </c>
      <c r="D522" s="302">
        <v>2686</v>
      </c>
      <c r="E522" s="302">
        <v>1382</v>
      </c>
      <c r="F522" s="302">
        <v>1304</v>
      </c>
      <c r="G522" s="302">
        <v>2165</v>
      </c>
      <c r="H522" s="302">
        <v>1110</v>
      </c>
      <c r="I522" s="302">
        <v>1055</v>
      </c>
      <c r="J522" s="302">
        <v>2147</v>
      </c>
      <c r="K522" s="302">
        <v>1101</v>
      </c>
      <c r="L522" s="302">
        <v>1046</v>
      </c>
      <c r="M522" s="302">
        <v>1689</v>
      </c>
      <c r="N522" s="302">
        <v>873</v>
      </c>
      <c r="O522" s="302">
        <v>816</v>
      </c>
      <c r="P522" s="302">
        <v>2202</v>
      </c>
      <c r="Q522" s="302">
        <v>1135</v>
      </c>
      <c r="R522" s="302">
        <v>1067</v>
      </c>
      <c r="S522" s="312">
        <v>2075</v>
      </c>
      <c r="T522" s="312">
        <v>1080</v>
      </c>
      <c r="U522" s="312">
        <v>995</v>
      </c>
      <c r="V522" s="302">
        <v>2611</v>
      </c>
      <c r="W522" s="302">
        <v>1325</v>
      </c>
      <c r="X522" s="302">
        <v>1286</v>
      </c>
    </row>
    <row r="523" spans="1:24" x14ac:dyDescent="0.25">
      <c r="A523" s="302" t="s">
        <v>2179</v>
      </c>
      <c r="B523" s="302" t="s">
        <v>54</v>
      </c>
      <c r="C523" s="302">
        <v>13</v>
      </c>
      <c r="D523" s="302">
        <v>3157</v>
      </c>
      <c r="E523" s="302">
        <v>1600</v>
      </c>
      <c r="F523" s="302">
        <v>1557</v>
      </c>
      <c r="G523" s="302">
        <v>2145</v>
      </c>
      <c r="H523" s="302">
        <v>1130</v>
      </c>
      <c r="I523" s="302">
        <v>1020</v>
      </c>
      <c r="J523" s="302">
        <v>2257</v>
      </c>
      <c r="K523" s="302">
        <v>1151</v>
      </c>
      <c r="L523" s="302">
        <v>1106</v>
      </c>
      <c r="M523" s="302">
        <v>1552</v>
      </c>
      <c r="N523" s="302">
        <v>779</v>
      </c>
      <c r="O523" s="302">
        <v>773</v>
      </c>
      <c r="P523" s="302">
        <v>2103</v>
      </c>
      <c r="Q523" s="302">
        <v>1052</v>
      </c>
      <c r="R523" s="302">
        <v>1051</v>
      </c>
      <c r="S523" s="312">
        <v>2093</v>
      </c>
      <c r="T523" s="312">
        <v>1060</v>
      </c>
      <c r="U523" s="312">
        <v>1033</v>
      </c>
      <c r="V523" s="302">
        <v>2675</v>
      </c>
      <c r="W523" s="302">
        <v>1383</v>
      </c>
      <c r="X523" s="302">
        <v>1292</v>
      </c>
    </row>
    <row r="524" spans="1:24" x14ac:dyDescent="0.25">
      <c r="A524" s="302" t="s">
        <v>2180</v>
      </c>
      <c r="B524" s="302" t="s">
        <v>54</v>
      </c>
      <c r="C524" s="302">
        <v>14</v>
      </c>
      <c r="D524" s="302">
        <v>3472</v>
      </c>
      <c r="E524" s="302">
        <v>1804</v>
      </c>
      <c r="F524" s="302">
        <v>1668</v>
      </c>
      <c r="G524" s="302">
        <v>2175</v>
      </c>
      <c r="H524" s="302">
        <v>1115</v>
      </c>
      <c r="I524" s="302">
        <v>1055</v>
      </c>
      <c r="J524" s="302">
        <v>2437</v>
      </c>
      <c r="K524" s="302">
        <v>1275</v>
      </c>
      <c r="L524" s="302">
        <v>1162</v>
      </c>
      <c r="M524" s="302">
        <v>1562</v>
      </c>
      <c r="N524" s="302">
        <v>779</v>
      </c>
      <c r="O524" s="302">
        <v>783</v>
      </c>
      <c r="P524" s="302">
        <v>2016</v>
      </c>
      <c r="Q524" s="302">
        <v>1055</v>
      </c>
      <c r="R524" s="302">
        <v>961</v>
      </c>
      <c r="S524" s="312">
        <v>2135</v>
      </c>
      <c r="T524" s="312">
        <v>1098</v>
      </c>
      <c r="U524" s="312">
        <v>1037</v>
      </c>
      <c r="V524" s="302">
        <v>2508</v>
      </c>
      <c r="W524" s="302">
        <v>1336</v>
      </c>
      <c r="X524" s="302">
        <v>1172</v>
      </c>
    </row>
    <row r="525" spans="1:24" x14ac:dyDescent="0.25">
      <c r="A525" s="302" t="s">
        <v>2181</v>
      </c>
      <c r="B525" s="302" t="s">
        <v>54</v>
      </c>
      <c r="C525" s="302">
        <v>15</v>
      </c>
      <c r="D525" s="302">
        <v>2719</v>
      </c>
      <c r="E525" s="302">
        <v>1377</v>
      </c>
      <c r="F525" s="302">
        <v>1342</v>
      </c>
      <c r="G525" s="302">
        <v>2080</v>
      </c>
      <c r="H525" s="302">
        <v>1050</v>
      </c>
      <c r="I525" s="302">
        <v>1035</v>
      </c>
      <c r="J525" s="302">
        <v>2363</v>
      </c>
      <c r="K525" s="302">
        <v>1185</v>
      </c>
      <c r="L525" s="302">
        <v>1178</v>
      </c>
      <c r="M525" s="302">
        <v>1650</v>
      </c>
      <c r="N525" s="302">
        <v>858</v>
      </c>
      <c r="O525" s="302">
        <v>792</v>
      </c>
      <c r="P525" s="302">
        <v>1983</v>
      </c>
      <c r="Q525" s="302">
        <v>1023</v>
      </c>
      <c r="R525" s="302">
        <v>960</v>
      </c>
      <c r="S525" s="312">
        <v>2142</v>
      </c>
      <c r="T525" s="312">
        <v>1175</v>
      </c>
      <c r="U525" s="312">
        <v>967</v>
      </c>
      <c r="V525" s="302">
        <v>2414</v>
      </c>
      <c r="W525" s="302">
        <v>1164</v>
      </c>
      <c r="X525" s="302">
        <v>1250</v>
      </c>
    </row>
    <row r="526" spans="1:24" x14ac:dyDescent="0.25">
      <c r="A526" s="302" t="s">
        <v>2182</v>
      </c>
      <c r="B526" s="302" t="s">
        <v>54</v>
      </c>
      <c r="C526" s="302">
        <v>16</v>
      </c>
      <c r="D526" s="302">
        <v>2682</v>
      </c>
      <c r="E526" s="302">
        <v>1356</v>
      </c>
      <c r="F526" s="302">
        <v>1326</v>
      </c>
      <c r="G526" s="302">
        <v>2185</v>
      </c>
      <c r="H526" s="302">
        <v>1125</v>
      </c>
      <c r="I526" s="302">
        <v>1060</v>
      </c>
      <c r="J526" s="302">
        <v>2479</v>
      </c>
      <c r="K526" s="302">
        <v>1302</v>
      </c>
      <c r="L526" s="302">
        <v>1177</v>
      </c>
      <c r="M526" s="302">
        <v>1702</v>
      </c>
      <c r="N526" s="302">
        <v>885</v>
      </c>
      <c r="O526" s="302">
        <v>817</v>
      </c>
      <c r="P526" s="302">
        <v>2072</v>
      </c>
      <c r="Q526" s="302">
        <v>1133</v>
      </c>
      <c r="R526" s="302">
        <v>939</v>
      </c>
      <c r="S526" s="312">
        <v>2177</v>
      </c>
      <c r="T526" s="312">
        <v>1152</v>
      </c>
      <c r="U526" s="312">
        <v>1025</v>
      </c>
      <c r="V526" s="302">
        <v>2430</v>
      </c>
      <c r="W526" s="302">
        <v>1240</v>
      </c>
      <c r="X526" s="302">
        <v>1190</v>
      </c>
    </row>
    <row r="527" spans="1:24" x14ac:dyDescent="0.25">
      <c r="A527" s="302" t="s">
        <v>2183</v>
      </c>
      <c r="B527" s="302" t="s">
        <v>54</v>
      </c>
      <c r="C527" s="302">
        <v>17</v>
      </c>
      <c r="D527" s="302">
        <v>2678</v>
      </c>
      <c r="E527" s="302">
        <v>1336</v>
      </c>
      <c r="F527" s="302">
        <v>1342</v>
      </c>
      <c r="G527" s="302">
        <v>2120</v>
      </c>
      <c r="H527" s="302">
        <v>1075</v>
      </c>
      <c r="I527" s="302">
        <v>1045</v>
      </c>
      <c r="J527" s="302">
        <v>2508</v>
      </c>
      <c r="K527" s="302">
        <v>1261</v>
      </c>
      <c r="L527" s="302">
        <v>1247</v>
      </c>
      <c r="M527" s="302">
        <v>1751</v>
      </c>
      <c r="N527" s="302">
        <v>953</v>
      </c>
      <c r="O527" s="302">
        <v>798</v>
      </c>
      <c r="P527" s="302">
        <v>1933</v>
      </c>
      <c r="Q527" s="302">
        <v>1062</v>
      </c>
      <c r="R527" s="302">
        <v>871</v>
      </c>
      <c r="S527" s="312">
        <v>2241</v>
      </c>
      <c r="T527" s="312">
        <v>1156</v>
      </c>
      <c r="U527" s="312">
        <v>1085</v>
      </c>
      <c r="V527" s="302">
        <v>2302</v>
      </c>
      <c r="W527" s="302">
        <v>1175</v>
      </c>
      <c r="X527" s="302">
        <v>1127</v>
      </c>
    </row>
    <row r="528" spans="1:24" x14ac:dyDescent="0.25">
      <c r="A528" s="302" t="s">
        <v>2184</v>
      </c>
      <c r="B528" s="302" t="s">
        <v>54</v>
      </c>
      <c r="C528" s="302">
        <v>18</v>
      </c>
      <c r="D528" s="302">
        <v>2601</v>
      </c>
      <c r="E528" s="302">
        <v>1308</v>
      </c>
      <c r="F528" s="302">
        <v>1293</v>
      </c>
      <c r="G528" s="302">
        <v>2195</v>
      </c>
      <c r="H528" s="302">
        <v>1100</v>
      </c>
      <c r="I528" s="302">
        <v>1095</v>
      </c>
      <c r="J528" s="302">
        <v>2445</v>
      </c>
      <c r="K528" s="302">
        <v>1248</v>
      </c>
      <c r="L528" s="302">
        <v>1197</v>
      </c>
      <c r="M528" s="302">
        <v>1956</v>
      </c>
      <c r="N528" s="302">
        <v>980</v>
      </c>
      <c r="O528" s="302">
        <v>976</v>
      </c>
      <c r="P528" s="302">
        <v>1918</v>
      </c>
      <c r="Q528" s="302">
        <v>1020</v>
      </c>
      <c r="R528" s="302">
        <v>898</v>
      </c>
      <c r="S528" s="312">
        <v>2131</v>
      </c>
      <c r="T528" s="312">
        <v>1134</v>
      </c>
      <c r="U528" s="312">
        <v>997</v>
      </c>
      <c r="V528" s="302">
        <v>1953</v>
      </c>
      <c r="W528" s="302">
        <v>1008</v>
      </c>
      <c r="X528" s="302">
        <v>945</v>
      </c>
    </row>
    <row r="529" spans="1:24" x14ac:dyDescent="0.25">
      <c r="A529" s="302" t="s">
        <v>2185</v>
      </c>
      <c r="B529" s="302" t="s">
        <v>54</v>
      </c>
      <c r="C529" s="302">
        <v>19</v>
      </c>
      <c r="D529" s="302">
        <v>2217</v>
      </c>
      <c r="E529" s="302">
        <v>1086</v>
      </c>
      <c r="F529" s="302">
        <v>1131</v>
      </c>
      <c r="G529" s="302">
        <v>2145</v>
      </c>
      <c r="H529" s="302">
        <v>1055</v>
      </c>
      <c r="I529" s="302">
        <v>1090</v>
      </c>
      <c r="J529" s="302">
        <v>2348</v>
      </c>
      <c r="K529" s="302">
        <v>1187</v>
      </c>
      <c r="L529" s="302">
        <v>1161</v>
      </c>
      <c r="M529" s="302">
        <v>2044</v>
      </c>
      <c r="N529" s="302">
        <v>1016</v>
      </c>
      <c r="O529" s="302">
        <v>1028</v>
      </c>
      <c r="P529" s="302">
        <v>1658</v>
      </c>
      <c r="Q529" s="302">
        <v>869</v>
      </c>
      <c r="R529" s="302">
        <v>789</v>
      </c>
      <c r="S529" s="312">
        <v>1718</v>
      </c>
      <c r="T529" s="312">
        <v>935</v>
      </c>
      <c r="U529" s="312">
        <v>783</v>
      </c>
      <c r="V529" s="302">
        <v>1579</v>
      </c>
      <c r="W529" s="302">
        <v>841</v>
      </c>
      <c r="X529" s="302">
        <v>738</v>
      </c>
    </row>
    <row r="530" spans="1:24" x14ac:dyDescent="0.25">
      <c r="A530" s="302" t="s">
        <v>2186</v>
      </c>
      <c r="B530" s="302" t="s">
        <v>54</v>
      </c>
      <c r="C530" s="302">
        <v>20</v>
      </c>
      <c r="D530" s="302">
        <v>2124</v>
      </c>
      <c r="E530" s="302">
        <v>1022</v>
      </c>
      <c r="F530" s="302">
        <v>1102</v>
      </c>
      <c r="G530" s="302">
        <v>2275</v>
      </c>
      <c r="H530" s="302">
        <v>1090</v>
      </c>
      <c r="I530" s="302">
        <v>1185</v>
      </c>
      <c r="J530" s="302">
        <v>2430</v>
      </c>
      <c r="K530" s="302">
        <v>1226</v>
      </c>
      <c r="L530" s="302">
        <v>1204</v>
      </c>
      <c r="M530" s="302">
        <v>2199</v>
      </c>
      <c r="N530" s="302">
        <v>1035</v>
      </c>
      <c r="O530" s="302">
        <v>1164</v>
      </c>
      <c r="P530" s="302">
        <v>1840</v>
      </c>
      <c r="Q530" s="302">
        <v>946</v>
      </c>
      <c r="R530" s="302">
        <v>894</v>
      </c>
      <c r="S530" s="312">
        <v>1749</v>
      </c>
      <c r="T530" s="312">
        <v>893</v>
      </c>
      <c r="U530" s="312">
        <v>856</v>
      </c>
      <c r="V530" s="302">
        <v>1639</v>
      </c>
      <c r="W530" s="302">
        <v>831</v>
      </c>
      <c r="X530" s="302">
        <v>808</v>
      </c>
    </row>
    <row r="531" spans="1:24" x14ac:dyDescent="0.25">
      <c r="A531" s="302" t="s">
        <v>2187</v>
      </c>
      <c r="B531" s="302" t="s">
        <v>55</v>
      </c>
      <c r="C531" s="302" t="s">
        <v>95</v>
      </c>
      <c r="D531" s="302">
        <v>80980</v>
      </c>
      <c r="E531" s="302">
        <v>41726</v>
      </c>
      <c r="F531" s="302">
        <v>39254</v>
      </c>
      <c r="G531" s="302">
        <v>75845</v>
      </c>
      <c r="H531" s="302">
        <v>38965</v>
      </c>
      <c r="I531" s="302">
        <v>36880</v>
      </c>
      <c r="J531" s="302">
        <v>66369</v>
      </c>
      <c r="K531" s="302">
        <v>33890</v>
      </c>
      <c r="L531" s="302">
        <v>32479</v>
      </c>
      <c r="M531" s="302">
        <v>65858</v>
      </c>
      <c r="N531" s="302">
        <v>33575</v>
      </c>
      <c r="O531" s="302">
        <v>32283</v>
      </c>
      <c r="P531" s="302">
        <v>82748</v>
      </c>
      <c r="Q531" s="302">
        <v>42220</v>
      </c>
      <c r="R531" s="302">
        <v>40528</v>
      </c>
      <c r="S531" s="312">
        <v>91625</v>
      </c>
      <c r="T531" s="312">
        <v>46758</v>
      </c>
      <c r="U531" s="312">
        <v>44867</v>
      </c>
      <c r="V531" s="302">
        <v>97186</v>
      </c>
      <c r="W531" s="302">
        <v>48959</v>
      </c>
      <c r="X531" s="302">
        <v>48227</v>
      </c>
    </row>
    <row r="532" spans="1:24" x14ac:dyDescent="0.25">
      <c r="A532" s="302" t="s">
        <v>2188</v>
      </c>
      <c r="B532" s="302" t="s">
        <v>55</v>
      </c>
      <c r="C532" s="302">
        <v>0</v>
      </c>
      <c r="D532" s="302">
        <v>4335</v>
      </c>
      <c r="E532" s="302">
        <v>2218</v>
      </c>
      <c r="F532" s="302">
        <v>2117</v>
      </c>
      <c r="G532" s="302">
        <v>4025</v>
      </c>
      <c r="H532" s="302">
        <v>2090</v>
      </c>
      <c r="I532" s="302">
        <v>1930</v>
      </c>
      <c r="J532" s="302">
        <v>3417</v>
      </c>
      <c r="K532" s="302">
        <v>1738</v>
      </c>
      <c r="L532" s="302">
        <v>1679</v>
      </c>
      <c r="M532" s="302">
        <v>3936</v>
      </c>
      <c r="N532" s="302">
        <v>2027</v>
      </c>
      <c r="O532" s="302">
        <v>1909</v>
      </c>
      <c r="P532" s="302">
        <v>4223</v>
      </c>
      <c r="Q532" s="302">
        <v>2115</v>
      </c>
      <c r="R532" s="302">
        <v>2108</v>
      </c>
      <c r="S532" s="312">
        <v>5362</v>
      </c>
      <c r="T532" s="312">
        <v>2685</v>
      </c>
      <c r="U532" s="312">
        <v>2677</v>
      </c>
      <c r="V532" s="302">
        <v>4790</v>
      </c>
      <c r="W532" s="302">
        <v>2315</v>
      </c>
      <c r="X532" s="302">
        <v>2475</v>
      </c>
    </row>
    <row r="533" spans="1:24" x14ac:dyDescent="0.25">
      <c r="A533" s="302" t="s">
        <v>2189</v>
      </c>
      <c r="B533" s="302" t="s">
        <v>55</v>
      </c>
      <c r="C533" s="302">
        <v>1</v>
      </c>
      <c r="D533" s="302">
        <v>3904</v>
      </c>
      <c r="E533" s="302">
        <v>2018</v>
      </c>
      <c r="F533" s="302">
        <v>1886</v>
      </c>
      <c r="G533" s="302">
        <v>3800</v>
      </c>
      <c r="H533" s="302">
        <v>1930</v>
      </c>
      <c r="I533" s="302">
        <v>1870</v>
      </c>
      <c r="J533" s="302">
        <v>3295</v>
      </c>
      <c r="K533" s="302">
        <v>1665</v>
      </c>
      <c r="L533" s="302">
        <v>1630</v>
      </c>
      <c r="M533" s="302">
        <v>3891</v>
      </c>
      <c r="N533" s="302">
        <v>1971</v>
      </c>
      <c r="O533" s="302">
        <v>1920</v>
      </c>
      <c r="P533" s="302">
        <v>4060</v>
      </c>
      <c r="Q533" s="302">
        <v>2107</v>
      </c>
      <c r="R533" s="302">
        <v>1953</v>
      </c>
      <c r="S533" s="312">
        <v>5234</v>
      </c>
      <c r="T533" s="312">
        <v>2729</v>
      </c>
      <c r="U533" s="312">
        <v>2505</v>
      </c>
      <c r="V533" s="302">
        <v>4882</v>
      </c>
      <c r="W533" s="302">
        <v>2454</v>
      </c>
      <c r="X533" s="302">
        <v>2428</v>
      </c>
    </row>
    <row r="534" spans="1:24" x14ac:dyDescent="0.25">
      <c r="A534" s="302" t="s">
        <v>2190</v>
      </c>
      <c r="B534" s="302" t="s">
        <v>55</v>
      </c>
      <c r="C534" s="302">
        <v>2</v>
      </c>
      <c r="D534" s="302">
        <v>3853</v>
      </c>
      <c r="E534" s="302">
        <v>2007</v>
      </c>
      <c r="F534" s="302">
        <v>1846</v>
      </c>
      <c r="G534" s="302">
        <v>3855</v>
      </c>
      <c r="H534" s="302">
        <v>1970</v>
      </c>
      <c r="I534" s="302">
        <v>1885</v>
      </c>
      <c r="J534" s="302">
        <v>2864</v>
      </c>
      <c r="K534" s="302">
        <v>1452</v>
      </c>
      <c r="L534" s="302">
        <v>1412</v>
      </c>
      <c r="M534" s="302">
        <v>3760</v>
      </c>
      <c r="N534" s="302">
        <v>1913</v>
      </c>
      <c r="O534" s="302">
        <v>1847</v>
      </c>
      <c r="P534" s="302">
        <v>4128</v>
      </c>
      <c r="Q534" s="302">
        <v>2131</v>
      </c>
      <c r="R534" s="302">
        <v>1997</v>
      </c>
      <c r="S534" s="312">
        <v>4992</v>
      </c>
      <c r="T534" s="312">
        <v>2579</v>
      </c>
      <c r="U534" s="312">
        <v>2413</v>
      </c>
      <c r="V534" s="302">
        <v>4765</v>
      </c>
      <c r="W534" s="302">
        <v>2402</v>
      </c>
      <c r="X534" s="302">
        <v>2363</v>
      </c>
    </row>
    <row r="535" spans="1:24" x14ac:dyDescent="0.25">
      <c r="A535" s="302" t="s">
        <v>2191</v>
      </c>
      <c r="B535" s="302" t="s">
        <v>55</v>
      </c>
      <c r="C535" s="302">
        <v>3</v>
      </c>
      <c r="D535" s="302">
        <v>3747</v>
      </c>
      <c r="E535" s="302">
        <v>1887</v>
      </c>
      <c r="F535" s="302">
        <v>1860</v>
      </c>
      <c r="G535" s="302">
        <v>4005</v>
      </c>
      <c r="H535" s="302">
        <v>2045</v>
      </c>
      <c r="I535" s="302">
        <v>1960</v>
      </c>
      <c r="J535" s="302">
        <v>2641</v>
      </c>
      <c r="K535" s="302">
        <v>1379</v>
      </c>
      <c r="L535" s="302">
        <v>1262</v>
      </c>
      <c r="M535" s="302">
        <v>3701</v>
      </c>
      <c r="N535" s="302">
        <v>1903</v>
      </c>
      <c r="O535" s="302">
        <v>1798</v>
      </c>
      <c r="P535" s="302">
        <v>4041</v>
      </c>
      <c r="Q535" s="302">
        <v>2047</v>
      </c>
      <c r="R535" s="302">
        <v>1994</v>
      </c>
      <c r="S535" s="312">
        <v>5055</v>
      </c>
      <c r="T535" s="312">
        <v>2579</v>
      </c>
      <c r="U535" s="312">
        <v>2476</v>
      </c>
      <c r="V535" s="302">
        <v>4802</v>
      </c>
      <c r="W535" s="302">
        <v>2382</v>
      </c>
      <c r="X535" s="302">
        <v>2420</v>
      </c>
    </row>
    <row r="536" spans="1:24" x14ac:dyDescent="0.25">
      <c r="A536" s="302" t="s">
        <v>2192</v>
      </c>
      <c r="B536" s="302" t="s">
        <v>55</v>
      </c>
      <c r="C536" s="302">
        <v>4</v>
      </c>
      <c r="D536" s="302">
        <v>3493</v>
      </c>
      <c r="E536" s="302">
        <v>1770</v>
      </c>
      <c r="F536" s="302">
        <v>1723</v>
      </c>
      <c r="G536" s="302">
        <v>4010</v>
      </c>
      <c r="H536" s="302">
        <v>2110</v>
      </c>
      <c r="I536" s="302">
        <v>1900</v>
      </c>
      <c r="J536" s="302">
        <v>2662</v>
      </c>
      <c r="K536" s="302">
        <v>1410</v>
      </c>
      <c r="L536" s="302">
        <v>1252</v>
      </c>
      <c r="M536" s="302">
        <v>3591</v>
      </c>
      <c r="N536" s="302">
        <v>1850</v>
      </c>
      <c r="O536" s="302">
        <v>1741</v>
      </c>
      <c r="P536" s="302">
        <v>4345</v>
      </c>
      <c r="Q536" s="302">
        <v>2102</v>
      </c>
      <c r="R536" s="302">
        <v>2243</v>
      </c>
      <c r="S536" s="312">
        <v>4741</v>
      </c>
      <c r="T536" s="312">
        <v>2379</v>
      </c>
      <c r="U536" s="312">
        <v>2362</v>
      </c>
      <c r="V536" s="302">
        <v>4615</v>
      </c>
      <c r="W536" s="302">
        <v>2320</v>
      </c>
      <c r="X536" s="302">
        <v>2295</v>
      </c>
    </row>
    <row r="537" spans="1:24" x14ac:dyDescent="0.25">
      <c r="A537" s="302" t="s">
        <v>2193</v>
      </c>
      <c r="B537" s="302" t="s">
        <v>55</v>
      </c>
      <c r="C537" s="302">
        <v>5</v>
      </c>
      <c r="D537" s="302">
        <v>3334</v>
      </c>
      <c r="E537" s="302">
        <v>1715</v>
      </c>
      <c r="F537" s="302">
        <v>1619</v>
      </c>
      <c r="G537" s="302">
        <v>4090</v>
      </c>
      <c r="H537" s="302">
        <v>2100</v>
      </c>
      <c r="I537" s="302">
        <v>1995</v>
      </c>
      <c r="J537" s="302">
        <v>2654</v>
      </c>
      <c r="K537" s="302">
        <v>1311</v>
      </c>
      <c r="L537" s="302">
        <v>1343</v>
      </c>
      <c r="M537" s="302">
        <v>3528</v>
      </c>
      <c r="N537" s="302">
        <v>1779</v>
      </c>
      <c r="O537" s="302">
        <v>1749</v>
      </c>
      <c r="P537" s="302">
        <v>4085</v>
      </c>
      <c r="Q537" s="302">
        <v>2124</v>
      </c>
      <c r="R537" s="302">
        <v>1961</v>
      </c>
      <c r="S537" s="312">
        <v>4581</v>
      </c>
      <c r="T537" s="312">
        <v>2291</v>
      </c>
      <c r="U537" s="312">
        <v>2290</v>
      </c>
      <c r="V537" s="302">
        <v>4702</v>
      </c>
      <c r="W537" s="302">
        <v>2408</v>
      </c>
      <c r="X537" s="302">
        <v>2294</v>
      </c>
    </row>
    <row r="538" spans="1:24" x14ac:dyDescent="0.25">
      <c r="A538" s="302" t="s">
        <v>2194</v>
      </c>
      <c r="B538" s="302" t="s">
        <v>55</v>
      </c>
      <c r="C538" s="302">
        <v>6</v>
      </c>
      <c r="D538" s="302">
        <v>3389</v>
      </c>
      <c r="E538" s="302">
        <v>1783</v>
      </c>
      <c r="F538" s="302">
        <v>1606</v>
      </c>
      <c r="G538" s="302">
        <v>3815</v>
      </c>
      <c r="H538" s="302">
        <v>1910</v>
      </c>
      <c r="I538" s="302">
        <v>1905</v>
      </c>
      <c r="J538" s="302">
        <v>2660</v>
      </c>
      <c r="K538" s="302">
        <v>1364</v>
      </c>
      <c r="L538" s="302">
        <v>1296</v>
      </c>
      <c r="M538" s="302">
        <v>3388</v>
      </c>
      <c r="N538" s="302">
        <v>1771</v>
      </c>
      <c r="O538" s="302">
        <v>1617</v>
      </c>
      <c r="P538" s="302">
        <v>3932</v>
      </c>
      <c r="Q538" s="302">
        <v>2047</v>
      </c>
      <c r="R538" s="302">
        <v>1885</v>
      </c>
      <c r="S538" s="312">
        <v>4262</v>
      </c>
      <c r="T538" s="312">
        <v>2208</v>
      </c>
      <c r="U538" s="312">
        <v>2054</v>
      </c>
      <c r="V538" s="302">
        <v>4519</v>
      </c>
      <c r="W538" s="302">
        <v>2348</v>
      </c>
      <c r="X538" s="302">
        <v>2171</v>
      </c>
    </row>
    <row r="539" spans="1:24" x14ac:dyDescent="0.25">
      <c r="A539" s="302" t="s">
        <v>2195</v>
      </c>
      <c r="B539" s="302" t="s">
        <v>55</v>
      </c>
      <c r="C539" s="302">
        <v>7</v>
      </c>
      <c r="D539" s="302">
        <v>3504</v>
      </c>
      <c r="E539" s="302">
        <v>1848</v>
      </c>
      <c r="F539" s="302">
        <v>1656</v>
      </c>
      <c r="G539" s="302">
        <v>3935</v>
      </c>
      <c r="H539" s="302">
        <v>1995</v>
      </c>
      <c r="I539" s="302">
        <v>1940</v>
      </c>
      <c r="J539" s="302">
        <v>2667</v>
      </c>
      <c r="K539" s="302">
        <v>1358</v>
      </c>
      <c r="L539" s="302">
        <v>1309</v>
      </c>
      <c r="M539" s="302">
        <v>3268</v>
      </c>
      <c r="N539" s="302">
        <v>1667</v>
      </c>
      <c r="O539" s="302">
        <v>1601</v>
      </c>
      <c r="P539" s="302">
        <v>3870</v>
      </c>
      <c r="Q539" s="302">
        <v>2066</v>
      </c>
      <c r="R539" s="302">
        <v>1804</v>
      </c>
      <c r="S539" s="312">
        <v>4003</v>
      </c>
      <c r="T539" s="312">
        <v>2022</v>
      </c>
      <c r="U539" s="312">
        <v>1981</v>
      </c>
      <c r="V539" s="302">
        <v>4696</v>
      </c>
      <c r="W539" s="302">
        <v>2392</v>
      </c>
      <c r="X539" s="302">
        <v>2304</v>
      </c>
    </row>
    <row r="540" spans="1:24" x14ac:dyDescent="0.25">
      <c r="A540" s="302" t="s">
        <v>2196</v>
      </c>
      <c r="B540" s="302" t="s">
        <v>55</v>
      </c>
      <c r="C540" s="302">
        <v>8</v>
      </c>
      <c r="D540" s="302">
        <v>3260</v>
      </c>
      <c r="E540" s="302">
        <v>1728</v>
      </c>
      <c r="F540" s="302">
        <v>1532</v>
      </c>
      <c r="G540" s="302">
        <v>3795</v>
      </c>
      <c r="H540" s="302">
        <v>1930</v>
      </c>
      <c r="I540" s="302">
        <v>1865</v>
      </c>
      <c r="J540" s="302">
        <v>2804</v>
      </c>
      <c r="K540" s="302">
        <v>1458</v>
      </c>
      <c r="L540" s="302">
        <v>1346</v>
      </c>
      <c r="M540" s="302">
        <v>3223</v>
      </c>
      <c r="N540" s="302">
        <v>1659</v>
      </c>
      <c r="O540" s="302">
        <v>1564</v>
      </c>
      <c r="P540" s="302">
        <v>3964</v>
      </c>
      <c r="Q540" s="302">
        <v>2049</v>
      </c>
      <c r="R540" s="302">
        <v>1915</v>
      </c>
      <c r="S540" s="312">
        <v>4081</v>
      </c>
      <c r="T540" s="312">
        <v>2019</v>
      </c>
      <c r="U540" s="312">
        <v>2062</v>
      </c>
      <c r="V540" s="302">
        <v>4687</v>
      </c>
      <c r="W540" s="302">
        <v>2366</v>
      </c>
      <c r="X540" s="302">
        <v>2321</v>
      </c>
    </row>
    <row r="541" spans="1:24" x14ac:dyDescent="0.25">
      <c r="A541" s="302" t="s">
        <v>2197</v>
      </c>
      <c r="B541" s="302" t="s">
        <v>55</v>
      </c>
      <c r="C541" s="302">
        <v>9</v>
      </c>
      <c r="D541" s="302">
        <v>3482</v>
      </c>
      <c r="E541" s="302">
        <v>1824</v>
      </c>
      <c r="F541" s="302">
        <v>1658</v>
      </c>
      <c r="G541" s="302">
        <v>3660</v>
      </c>
      <c r="H541" s="302">
        <v>1885</v>
      </c>
      <c r="I541" s="302">
        <v>1770</v>
      </c>
      <c r="J541" s="302">
        <v>2862</v>
      </c>
      <c r="K541" s="302">
        <v>1483</v>
      </c>
      <c r="L541" s="302">
        <v>1379</v>
      </c>
      <c r="M541" s="302">
        <v>3102</v>
      </c>
      <c r="N541" s="302">
        <v>1591</v>
      </c>
      <c r="O541" s="302">
        <v>1511</v>
      </c>
      <c r="P541" s="302">
        <v>3842</v>
      </c>
      <c r="Q541" s="302">
        <v>1894</v>
      </c>
      <c r="R541" s="302">
        <v>1948</v>
      </c>
      <c r="S541" s="312">
        <v>3907</v>
      </c>
      <c r="T541" s="312">
        <v>1934</v>
      </c>
      <c r="U541" s="312">
        <v>1973</v>
      </c>
      <c r="V541" s="302">
        <v>4722</v>
      </c>
      <c r="W541" s="302">
        <v>2370</v>
      </c>
      <c r="X541" s="302">
        <v>2352</v>
      </c>
    </row>
    <row r="542" spans="1:24" x14ac:dyDescent="0.25">
      <c r="A542" s="302" t="s">
        <v>2198</v>
      </c>
      <c r="B542" s="302" t="s">
        <v>55</v>
      </c>
      <c r="C542" s="302">
        <v>10</v>
      </c>
      <c r="D542" s="302">
        <v>3420</v>
      </c>
      <c r="E542" s="302">
        <v>1740</v>
      </c>
      <c r="F542" s="302">
        <v>1680</v>
      </c>
      <c r="G542" s="302">
        <v>3580</v>
      </c>
      <c r="H542" s="302">
        <v>1835</v>
      </c>
      <c r="I542" s="302">
        <v>1745</v>
      </c>
      <c r="J542" s="302">
        <v>3145</v>
      </c>
      <c r="K542" s="302">
        <v>1606</v>
      </c>
      <c r="L542" s="302">
        <v>1539</v>
      </c>
      <c r="M542" s="302">
        <v>3134</v>
      </c>
      <c r="N542" s="302">
        <v>1592</v>
      </c>
      <c r="O542" s="302">
        <v>1542</v>
      </c>
      <c r="P542" s="302">
        <v>3992</v>
      </c>
      <c r="Q542" s="302">
        <v>2076</v>
      </c>
      <c r="R542" s="302">
        <v>1916</v>
      </c>
      <c r="S542" s="312">
        <v>3967</v>
      </c>
      <c r="T542" s="312">
        <v>2081</v>
      </c>
      <c r="U542" s="312">
        <v>1886</v>
      </c>
      <c r="V542" s="302">
        <v>4586</v>
      </c>
      <c r="W542" s="302">
        <v>2365</v>
      </c>
      <c r="X542" s="302">
        <v>2221</v>
      </c>
    </row>
    <row r="543" spans="1:24" x14ac:dyDescent="0.25">
      <c r="A543" s="302" t="s">
        <v>2199</v>
      </c>
      <c r="B543" s="302" t="s">
        <v>55</v>
      </c>
      <c r="C543" s="302">
        <v>11</v>
      </c>
      <c r="D543" s="302">
        <v>3602</v>
      </c>
      <c r="E543" s="302">
        <v>1830</v>
      </c>
      <c r="F543" s="302">
        <v>1772</v>
      </c>
      <c r="G543" s="302">
        <v>3380</v>
      </c>
      <c r="H543" s="302">
        <v>1740</v>
      </c>
      <c r="I543" s="302">
        <v>1645</v>
      </c>
      <c r="J543" s="302">
        <v>3066</v>
      </c>
      <c r="K543" s="302">
        <v>1577</v>
      </c>
      <c r="L543" s="302">
        <v>1489</v>
      </c>
      <c r="M543" s="302">
        <v>2963</v>
      </c>
      <c r="N543" s="302">
        <v>1521</v>
      </c>
      <c r="O543" s="302">
        <v>1442</v>
      </c>
      <c r="P543" s="302">
        <v>3964</v>
      </c>
      <c r="Q543" s="302">
        <v>2057</v>
      </c>
      <c r="R543" s="302">
        <v>1907</v>
      </c>
      <c r="S543" s="312">
        <v>3818</v>
      </c>
      <c r="T543" s="312">
        <v>1939</v>
      </c>
      <c r="U543" s="312">
        <v>1879</v>
      </c>
      <c r="V543" s="302">
        <v>4885</v>
      </c>
      <c r="W543" s="302">
        <v>2361</v>
      </c>
      <c r="X543" s="302">
        <v>2524</v>
      </c>
    </row>
    <row r="544" spans="1:24" x14ac:dyDescent="0.25">
      <c r="A544" s="302" t="s">
        <v>2200</v>
      </c>
      <c r="B544" s="302" t="s">
        <v>55</v>
      </c>
      <c r="C544" s="302">
        <v>12</v>
      </c>
      <c r="D544" s="302">
        <v>4062</v>
      </c>
      <c r="E544" s="302">
        <v>2082</v>
      </c>
      <c r="F544" s="302">
        <v>1980</v>
      </c>
      <c r="G544" s="302">
        <v>3345</v>
      </c>
      <c r="H544" s="302">
        <v>1740</v>
      </c>
      <c r="I544" s="302">
        <v>1610</v>
      </c>
      <c r="J544" s="302">
        <v>3251</v>
      </c>
      <c r="K544" s="302">
        <v>1716</v>
      </c>
      <c r="L544" s="302">
        <v>1535</v>
      </c>
      <c r="M544" s="302">
        <v>2676</v>
      </c>
      <c r="N544" s="302">
        <v>1360</v>
      </c>
      <c r="O544" s="302">
        <v>1316</v>
      </c>
      <c r="P544" s="302">
        <v>3811</v>
      </c>
      <c r="Q544" s="302">
        <v>1993</v>
      </c>
      <c r="R544" s="302">
        <v>1818</v>
      </c>
      <c r="S544" s="312">
        <v>3915</v>
      </c>
      <c r="T544" s="312">
        <v>1989</v>
      </c>
      <c r="U544" s="312">
        <v>1926</v>
      </c>
      <c r="V544" s="302">
        <v>4562</v>
      </c>
      <c r="W544" s="302">
        <v>2358</v>
      </c>
      <c r="X544" s="302">
        <v>2204</v>
      </c>
    </row>
    <row r="545" spans="1:24" x14ac:dyDescent="0.25">
      <c r="A545" s="302" t="s">
        <v>2201</v>
      </c>
      <c r="B545" s="302" t="s">
        <v>55</v>
      </c>
      <c r="C545" s="302">
        <v>13</v>
      </c>
      <c r="D545" s="302">
        <v>4791</v>
      </c>
      <c r="E545" s="302">
        <v>2558</v>
      </c>
      <c r="F545" s="302">
        <v>2233</v>
      </c>
      <c r="G545" s="302">
        <v>3380</v>
      </c>
      <c r="H545" s="302">
        <v>1740</v>
      </c>
      <c r="I545" s="302">
        <v>1640</v>
      </c>
      <c r="J545" s="302">
        <v>3430</v>
      </c>
      <c r="K545" s="302">
        <v>1768</v>
      </c>
      <c r="L545" s="302">
        <v>1662</v>
      </c>
      <c r="M545" s="302">
        <v>2533</v>
      </c>
      <c r="N545" s="302">
        <v>1339</v>
      </c>
      <c r="O545" s="302">
        <v>1194</v>
      </c>
      <c r="P545" s="302">
        <v>3857</v>
      </c>
      <c r="Q545" s="302">
        <v>2004</v>
      </c>
      <c r="R545" s="302">
        <v>1853</v>
      </c>
      <c r="S545" s="312">
        <v>3910</v>
      </c>
      <c r="T545" s="312">
        <v>2003</v>
      </c>
      <c r="U545" s="312">
        <v>1907</v>
      </c>
      <c r="V545" s="302">
        <v>4736</v>
      </c>
      <c r="W545" s="302">
        <v>2348</v>
      </c>
      <c r="X545" s="302">
        <v>2388</v>
      </c>
    </row>
    <row r="546" spans="1:24" x14ac:dyDescent="0.25">
      <c r="A546" s="302" t="s">
        <v>2202</v>
      </c>
      <c r="B546" s="302" t="s">
        <v>55</v>
      </c>
      <c r="C546" s="302">
        <v>14</v>
      </c>
      <c r="D546" s="302">
        <v>5480</v>
      </c>
      <c r="E546" s="302">
        <v>2798</v>
      </c>
      <c r="F546" s="302">
        <v>2682</v>
      </c>
      <c r="G546" s="302">
        <v>3180</v>
      </c>
      <c r="H546" s="302">
        <v>1625</v>
      </c>
      <c r="I546" s="302">
        <v>1555</v>
      </c>
      <c r="J546" s="302">
        <v>3394</v>
      </c>
      <c r="K546" s="302">
        <v>1788</v>
      </c>
      <c r="L546" s="302">
        <v>1606</v>
      </c>
      <c r="M546" s="302">
        <v>2506</v>
      </c>
      <c r="N546" s="302">
        <v>1313</v>
      </c>
      <c r="O546" s="302">
        <v>1193</v>
      </c>
      <c r="P546" s="302">
        <v>3662</v>
      </c>
      <c r="Q546" s="302">
        <v>1919</v>
      </c>
      <c r="R546" s="302">
        <v>1743</v>
      </c>
      <c r="S546" s="312">
        <v>3977</v>
      </c>
      <c r="T546" s="312">
        <v>1925</v>
      </c>
      <c r="U546" s="312">
        <v>2052</v>
      </c>
      <c r="V546" s="302">
        <v>4524</v>
      </c>
      <c r="W546" s="302">
        <v>2319</v>
      </c>
      <c r="X546" s="302">
        <v>2205</v>
      </c>
    </row>
    <row r="547" spans="1:24" x14ac:dyDescent="0.25">
      <c r="A547" s="302" t="s">
        <v>2203</v>
      </c>
      <c r="B547" s="302" t="s">
        <v>55</v>
      </c>
      <c r="C547" s="302">
        <v>15</v>
      </c>
      <c r="D547" s="302">
        <v>4111</v>
      </c>
      <c r="E547" s="302">
        <v>2135</v>
      </c>
      <c r="F547" s="302">
        <v>1976</v>
      </c>
      <c r="G547" s="302">
        <v>3170</v>
      </c>
      <c r="H547" s="302">
        <v>1645</v>
      </c>
      <c r="I547" s="302">
        <v>1525</v>
      </c>
      <c r="J547" s="302">
        <v>3504</v>
      </c>
      <c r="K547" s="302">
        <v>1780</v>
      </c>
      <c r="L547" s="302">
        <v>1724</v>
      </c>
      <c r="M547" s="302">
        <v>2504</v>
      </c>
      <c r="N547" s="302">
        <v>1268</v>
      </c>
      <c r="O547" s="302">
        <v>1236</v>
      </c>
      <c r="P547" s="302">
        <v>4024</v>
      </c>
      <c r="Q547" s="302">
        <v>2039</v>
      </c>
      <c r="R547" s="302">
        <v>1985</v>
      </c>
      <c r="S547" s="312">
        <v>4089</v>
      </c>
      <c r="T547" s="312">
        <v>2134</v>
      </c>
      <c r="U547" s="312">
        <v>1955</v>
      </c>
      <c r="V547" s="302">
        <v>4388</v>
      </c>
      <c r="W547" s="302">
        <v>2236</v>
      </c>
      <c r="X547" s="302">
        <v>2152</v>
      </c>
    </row>
    <row r="548" spans="1:24" x14ac:dyDescent="0.25">
      <c r="A548" s="302" t="s">
        <v>2204</v>
      </c>
      <c r="B548" s="302" t="s">
        <v>55</v>
      </c>
      <c r="C548" s="302">
        <v>16</v>
      </c>
      <c r="D548" s="302">
        <v>4141</v>
      </c>
      <c r="E548" s="302">
        <v>2138</v>
      </c>
      <c r="F548" s="302">
        <v>2003</v>
      </c>
      <c r="G548" s="302">
        <v>3230</v>
      </c>
      <c r="H548" s="302">
        <v>1710</v>
      </c>
      <c r="I548" s="302">
        <v>1525</v>
      </c>
      <c r="J548" s="302">
        <v>3471</v>
      </c>
      <c r="K548" s="302">
        <v>1756</v>
      </c>
      <c r="L548" s="302">
        <v>1715</v>
      </c>
      <c r="M548" s="302">
        <v>2643</v>
      </c>
      <c r="N548" s="302">
        <v>1317</v>
      </c>
      <c r="O548" s="302">
        <v>1326</v>
      </c>
      <c r="P548" s="302">
        <v>4228</v>
      </c>
      <c r="Q548" s="302">
        <v>2169</v>
      </c>
      <c r="R548" s="302">
        <v>2059</v>
      </c>
      <c r="S548" s="312">
        <v>3995</v>
      </c>
      <c r="T548" s="312">
        <v>2003</v>
      </c>
      <c r="U548" s="312">
        <v>1992</v>
      </c>
      <c r="V548" s="302">
        <v>4546</v>
      </c>
      <c r="W548" s="302">
        <v>2236</v>
      </c>
      <c r="X548" s="302">
        <v>2310</v>
      </c>
    </row>
    <row r="549" spans="1:24" x14ac:dyDescent="0.25">
      <c r="A549" s="302" t="s">
        <v>2205</v>
      </c>
      <c r="B549" s="302" t="s">
        <v>55</v>
      </c>
      <c r="C549" s="302">
        <v>17</v>
      </c>
      <c r="D549" s="302">
        <v>4040</v>
      </c>
      <c r="E549" s="302">
        <v>2016</v>
      </c>
      <c r="F549" s="302">
        <v>2024</v>
      </c>
      <c r="G549" s="302">
        <v>3405</v>
      </c>
      <c r="H549" s="302">
        <v>1750</v>
      </c>
      <c r="I549" s="302">
        <v>1660</v>
      </c>
      <c r="J549" s="302">
        <v>3607</v>
      </c>
      <c r="K549" s="302">
        <v>1819</v>
      </c>
      <c r="L549" s="302">
        <v>1788</v>
      </c>
      <c r="M549" s="302">
        <v>2594</v>
      </c>
      <c r="N549" s="302">
        <v>1318</v>
      </c>
      <c r="O549" s="302">
        <v>1276</v>
      </c>
      <c r="P549" s="302">
        <v>3784</v>
      </c>
      <c r="Q549" s="302">
        <v>1912</v>
      </c>
      <c r="R549" s="302">
        <v>1872</v>
      </c>
      <c r="S549" s="312">
        <v>3939</v>
      </c>
      <c r="T549" s="312">
        <v>1992</v>
      </c>
      <c r="U549" s="312">
        <v>1947</v>
      </c>
      <c r="V549" s="302">
        <v>4325</v>
      </c>
      <c r="W549" s="302">
        <v>2179</v>
      </c>
      <c r="X549" s="302">
        <v>2146</v>
      </c>
    </row>
    <row r="550" spans="1:24" x14ac:dyDescent="0.25">
      <c r="A550" s="302" t="s">
        <v>2206</v>
      </c>
      <c r="B550" s="302" t="s">
        <v>55</v>
      </c>
      <c r="C550" s="302">
        <v>18</v>
      </c>
      <c r="D550" s="302">
        <v>3952</v>
      </c>
      <c r="E550" s="302">
        <v>2001</v>
      </c>
      <c r="F550" s="302">
        <v>1951</v>
      </c>
      <c r="G550" s="302">
        <v>3240</v>
      </c>
      <c r="H550" s="302">
        <v>1720</v>
      </c>
      <c r="I550" s="302">
        <v>1520</v>
      </c>
      <c r="J550" s="302">
        <v>3597</v>
      </c>
      <c r="K550" s="302">
        <v>1792</v>
      </c>
      <c r="L550" s="302">
        <v>1805</v>
      </c>
      <c r="M550" s="302">
        <v>2658</v>
      </c>
      <c r="N550" s="302">
        <v>1367</v>
      </c>
      <c r="O550" s="302">
        <v>1291</v>
      </c>
      <c r="P550" s="302">
        <v>3663</v>
      </c>
      <c r="Q550" s="302">
        <v>1867</v>
      </c>
      <c r="R550" s="302">
        <v>1796</v>
      </c>
      <c r="S550" s="312">
        <v>3980</v>
      </c>
      <c r="T550" s="312">
        <v>1983</v>
      </c>
      <c r="U550" s="312">
        <v>1997</v>
      </c>
      <c r="V550" s="302">
        <v>4504</v>
      </c>
      <c r="W550" s="302">
        <v>2210</v>
      </c>
      <c r="X550" s="302">
        <v>2294</v>
      </c>
    </row>
    <row r="551" spans="1:24" x14ac:dyDescent="0.25">
      <c r="A551" s="302" t="s">
        <v>2207</v>
      </c>
      <c r="B551" s="302" t="s">
        <v>55</v>
      </c>
      <c r="C551" s="302">
        <v>19</v>
      </c>
      <c r="D551" s="302">
        <v>3528</v>
      </c>
      <c r="E551" s="302">
        <v>1800</v>
      </c>
      <c r="F551" s="302">
        <v>1728</v>
      </c>
      <c r="G551" s="302">
        <v>3395</v>
      </c>
      <c r="H551" s="302">
        <v>1720</v>
      </c>
      <c r="I551" s="302">
        <v>1675</v>
      </c>
      <c r="J551" s="302">
        <v>3660</v>
      </c>
      <c r="K551" s="302">
        <v>1837</v>
      </c>
      <c r="L551" s="302">
        <v>1823</v>
      </c>
      <c r="M551" s="302">
        <v>2932</v>
      </c>
      <c r="N551" s="302">
        <v>1430</v>
      </c>
      <c r="O551" s="302">
        <v>1502</v>
      </c>
      <c r="P551" s="302">
        <v>3436</v>
      </c>
      <c r="Q551" s="302">
        <v>1643</v>
      </c>
      <c r="R551" s="302">
        <v>1793</v>
      </c>
      <c r="S551" s="312">
        <v>4408</v>
      </c>
      <c r="T551" s="312">
        <v>2262</v>
      </c>
      <c r="U551" s="312">
        <v>2146</v>
      </c>
      <c r="V551" s="302">
        <v>4391</v>
      </c>
      <c r="W551" s="302">
        <v>2188</v>
      </c>
      <c r="X551" s="302">
        <v>2203</v>
      </c>
    </row>
    <row r="552" spans="1:24" x14ac:dyDescent="0.25">
      <c r="A552" s="302" t="s">
        <v>2208</v>
      </c>
      <c r="B552" s="302" t="s">
        <v>55</v>
      </c>
      <c r="C552" s="302">
        <v>20</v>
      </c>
      <c r="D552" s="302">
        <v>3552</v>
      </c>
      <c r="E552" s="302">
        <v>1830</v>
      </c>
      <c r="F552" s="302">
        <v>1722</v>
      </c>
      <c r="G552" s="302">
        <v>3535</v>
      </c>
      <c r="H552" s="302">
        <v>1775</v>
      </c>
      <c r="I552" s="302">
        <v>1760</v>
      </c>
      <c r="J552" s="302">
        <v>3718</v>
      </c>
      <c r="K552" s="302">
        <v>1833</v>
      </c>
      <c r="L552" s="302">
        <v>1885</v>
      </c>
      <c r="M552" s="302">
        <v>3327</v>
      </c>
      <c r="N552" s="302">
        <v>1619</v>
      </c>
      <c r="O552" s="302">
        <v>1708</v>
      </c>
      <c r="P552" s="302">
        <v>3837</v>
      </c>
      <c r="Q552" s="302">
        <v>1859</v>
      </c>
      <c r="R552" s="302">
        <v>1978</v>
      </c>
      <c r="S552" s="312">
        <v>5409</v>
      </c>
      <c r="T552" s="312">
        <v>3022</v>
      </c>
      <c r="U552" s="312">
        <v>2387</v>
      </c>
      <c r="V552" s="302">
        <v>4559</v>
      </c>
      <c r="W552" s="302">
        <v>2402</v>
      </c>
      <c r="X552" s="302">
        <v>2157</v>
      </c>
    </row>
    <row r="553" spans="1:24" x14ac:dyDescent="0.25">
      <c r="A553" s="302" t="s">
        <v>2209</v>
      </c>
      <c r="B553" s="302" t="s">
        <v>56</v>
      </c>
      <c r="C553" s="302" t="s">
        <v>95</v>
      </c>
      <c r="D553" s="302">
        <v>70242</v>
      </c>
      <c r="E553" s="302">
        <v>35781</v>
      </c>
      <c r="F553" s="302">
        <v>34461</v>
      </c>
      <c r="G553" s="302">
        <v>67655</v>
      </c>
      <c r="H553" s="302">
        <v>34640</v>
      </c>
      <c r="I553" s="302">
        <v>33015</v>
      </c>
      <c r="J553" s="302">
        <v>61967</v>
      </c>
      <c r="K553" s="302">
        <v>31687</v>
      </c>
      <c r="L553" s="302">
        <v>30280</v>
      </c>
      <c r="M553" s="302">
        <v>59203</v>
      </c>
      <c r="N553" s="302">
        <v>30095</v>
      </c>
      <c r="O553" s="302">
        <v>29108</v>
      </c>
      <c r="P553" s="302">
        <v>65218</v>
      </c>
      <c r="Q553" s="302">
        <v>33348</v>
      </c>
      <c r="R553" s="302">
        <v>31870</v>
      </c>
      <c r="S553" s="312">
        <v>80276</v>
      </c>
      <c r="T553" s="312">
        <v>41479</v>
      </c>
      <c r="U553" s="312">
        <v>38797</v>
      </c>
      <c r="V553" s="302">
        <v>86900</v>
      </c>
      <c r="W553" s="302">
        <v>44705</v>
      </c>
      <c r="X553" s="302">
        <v>42195</v>
      </c>
    </row>
    <row r="554" spans="1:24" x14ac:dyDescent="0.25">
      <c r="A554" s="302" t="s">
        <v>2210</v>
      </c>
      <c r="B554" s="302" t="s">
        <v>56</v>
      </c>
      <c r="C554" s="302">
        <v>0</v>
      </c>
      <c r="D554" s="302">
        <v>3329</v>
      </c>
      <c r="E554" s="302">
        <v>1754</v>
      </c>
      <c r="F554" s="302">
        <v>1575</v>
      </c>
      <c r="G554" s="302">
        <v>3220</v>
      </c>
      <c r="H554" s="302">
        <v>1620</v>
      </c>
      <c r="I554" s="302">
        <v>1600</v>
      </c>
      <c r="J554" s="302">
        <v>2690</v>
      </c>
      <c r="K554" s="302">
        <v>1372</v>
      </c>
      <c r="L554" s="302">
        <v>1318</v>
      </c>
      <c r="M554" s="302">
        <v>3127</v>
      </c>
      <c r="N554" s="302">
        <v>1577</v>
      </c>
      <c r="O554" s="302">
        <v>1550</v>
      </c>
      <c r="P554" s="302">
        <v>2742</v>
      </c>
      <c r="Q554" s="302">
        <v>1398</v>
      </c>
      <c r="R554" s="302">
        <v>1344</v>
      </c>
      <c r="S554" s="312">
        <v>4318</v>
      </c>
      <c r="T554" s="312">
        <v>2294</v>
      </c>
      <c r="U554" s="312">
        <v>2024</v>
      </c>
      <c r="V554" s="302">
        <v>4062</v>
      </c>
      <c r="W554" s="302">
        <v>2115</v>
      </c>
      <c r="X554" s="302">
        <v>1947</v>
      </c>
    </row>
    <row r="555" spans="1:24" x14ac:dyDescent="0.25">
      <c r="A555" s="302" t="s">
        <v>2211</v>
      </c>
      <c r="B555" s="302" t="s">
        <v>56</v>
      </c>
      <c r="C555" s="302">
        <v>1</v>
      </c>
      <c r="D555" s="302">
        <v>3080</v>
      </c>
      <c r="E555" s="302">
        <v>1578</v>
      </c>
      <c r="F555" s="302">
        <v>1502</v>
      </c>
      <c r="G555" s="302">
        <v>3105</v>
      </c>
      <c r="H555" s="302">
        <v>1590</v>
      </c>
      <c r="I555" s="302">
        <v>1515</v>
      </c>
      <c r="J555" s="302">
        <v>2599</v>
      </c>
      <c r="K555" s="302">
        <v>1357</v>
      </c>
      <c r="L555" s="302">
        <v>1242</v>
      </c>
      <c r="M555" s="302">
        <v>3012</v>
      </c>
      <c r="N555" s="302">
        <v>1540</v>
      </c>
      <c r="O555" s="302">
        <v>1472</v>
      </c>
      <c r="P555" s="302">
        <v>3192</v>
      </c>
      <c r="Q555" s="302">
        <v>1714</v>
      </c>
      <c r="R555" s="302">
        <v>1478</v>
      </c>
      <c r="S555" s="312">
        <v>4459</v>
      </c>
      <c r="T555" s="312">
        <v>2291</v>
      </c>
      <c r="U555" s="312">
        <v>2168</v>
      </c>
      <c r="V555" s="302">
        <v>4238</v>
      </c>
      <c r="W555" s="302">
        <v>2108</v>
      </c>
      <c r="X555" s="302">
        <v>2130</v>
      </c>
    </row>
    <row r="556" spans="1:24" x14ac:dyDescent="0.25">
      <c r="A556" s="302" t="s">
        <v>2212</v>
      </c>
      <c r="B556" s="302" t="s">
        <v>56</v>
      </c>
      <c r="C556" s="302">
        <v>2</v>
      </c>
      <c r="D556" s="302">
        <v>2928</v>
      </c>
      <c r="E556" s="302">
        <v>1470</v>
      </c>
      <c r="F556" s="302">
        <v>1458</v>
      </c>
      <c r="G556" s="302">
        <v>3235</v>
      </c>
      <c r="H556" s="302">
        <v>1640</v>
      </c>
      <c r="I556" s="302">
        <v>1600</v>
      </c>
      <c r="J556" s="302">
        <v>2515</v>
      </c>
      <c r="K556" s="302">
        <v>1306</v>
      </c>
      <c r="L556" s="302">
        <v>1209</v>
      </c>
      <c r="M556" s="302">
        <v>2852</v>
      </c>
      <c r="N556" s="302">
        <v>1451</v>
      </c>
      <c r="O556" s="302">
        <v>1401</v>
      </c>
      <c r="P556" s="302">
        <v>3181</v>
      </c>
      <c r="Q556" s="302">
        <v>1595</v>
      </c>
      <c r="R556" s="302">
        <v>1586</v>
      </c>
      <c r="S556" s="312">
        <v>4225</v>
      </c>
      <c r="T556" s="312">
        <v>2072</v>
      </c>
      <c r="U556" s="312">
        <v>2153</v>
      </c>
      <c r="V556" s="302">
        <v>4326</v>
      </c>
      <c r="W556" s="302">
        <v>2244</v>
      </c>
      <c r="X556" s="302">
        <v>2082</v>
      </c>
    </row>
    <row r="557" spans="1:24" x14ac:dyDescent="0.25">
      <c r="A557" s="302" t="s">
        <v>2213</v>
      </c>
      <c r="B557" s="302" t="s">
        <v>56</v>
      </c>
      <c r="C557" s="302">
        <v>3</v>
      </c>
      <c r="D557" s="302">
        <v>2977</v>
      </c>
      <c r="E557" s="302">
        <v>1569</v>
      </c>
      <c r="F557" s="302">
        <v>1408</v>
      </c>
      <c r="G557" s="302">
        <v>3205</v>
      </c>
      <c r="H557" s="302">
        <v>1655</v>
      </c>
      <c r="I557" s="302">
        <v>1550</v>
      </c>
      <c r="J557" s="302">
        <v>2355</v>
      </c>
      <c r="K557" s="302">
        <v>1190</v>
      </c>
      <c r="L557" s="302">
        <v>1165</v>
      </c>
      <c r="M557" s="302">
        <v>2951</v>
      </c>
      <c r="N557" s="302">
        <v>1526</v>
      </c>
      <c r="O557" s="302">
        <v>1425</v>
      </c>
      <c r="P557" s="302">
        <v>3246</v>
      </c>
      <c r="Q557" s="302">
        <v>1621</v>
      </c>
      <c r="R557" s="302">
        <v>1625</v>
      </c>
      <c r="S557" s="312">
        <v>4385</v>
      </c>
      <c r="T557" s="312">
        <v>2276</v>
      </c>
      <c r="U557" s="312">
        <v>2109</v>
      </c>
      <c r="V557" s="302">
        <v>4256</v>
      </c>
      <c r="W557" s="302">
        <v>2134</v>
      </c>
      <c r="X557" s="302">
        <v>2122</v>
      </c>
    </row>
    <row r="558" spans="1:24" x14ac:dyDescent="0.25">
      <c r="A558" s="302" t="s">
        <v>2214</v>
      </c>
      <c r="B558" s="302" t="s">
        <v>56</v>
      </c>
      <c r="C558" s="302">
        <v>4</v>
      </c>
      <c r="D558" s="302">
        <v>2947</v>
      </c>
      <c r="E558" s="302">
        <v>1556</v>
      </c>
      <c r="F558" s="302">
        <v>1391</v>
      </c>
      <c r="G558" s="302">
        <v>3445</v>
      </c>
      <c r="H558" s="302">
        <v>1750</v>
      </c>
      <c r="I558" s="302">
        <v>1695</v>
      </c>
      <c r="J558" s="302">
        <v>2339</v>
      </c>
      <c r="K558" s="302">
        <v>1177</v>
      </c>
      <c r="L558" s="302">
        <v>1162</v>
      </c>
      <c r="M558" s="302">
        <v>2828</v>
      </c>
      <c r="N558" s="302">
        <v>1423</v>
      </c>
      <c r="O558" s="302">
        <v>1405</v>
      </c>
      <c r="P558" s="302">
        <v>3368</v>
      </c>
      <c r="Q558" s="302">
        <v>1777</v>
      </c>
      <c r="R558" s="302">
        <v>1591</v>
      </c>
      <c r="S558" s="312">
        <v>4279</v>
      </c>
      <c r="T558" s="312">
        <v>2231</v>
      </c>
      <c r="U558" s="312">
        <v>2048</v>
      </c>
      <c r="V558" s="302">
        <v>4315</v>
      </c>
      <c r="W558" s="302">
        <v>2204</v>
      </c>
      <c r="X558" s="302">
        <v>2111</v>
      </c>
    </row>
    <row r="559" spans="1:24" x14ac:dyDescent="0.25">
      <c r="A559" s="302" t="s">
        <v>2215</v>
      </c>
      <c r="B559" s="302" t="s">
        <v>56</v>
      </c>
      <c r="C559" s="302">
        <v>5</v>
      </c>
      <c r="D559" s="302">
        <v>2844</v>
      </c>
      <c r="E559" s="302">
        <v>1488</v>
      </c>
      <c r="F559" s="302">
        <v>1356</v>
      </c>
      <c r="G559" s="302">
        <v>3415</v>
      </c>
      <c r="H559" s="302">
        <v>1745</v>
      </c>
      <c r="I559" s="302">
        <v>1670</v>
      </c>
      <c r="J559" s="302">
        <v>2496</v>
      </c>
      <c r="K559" s="302">
        <v>1308</v>
      </c>
      <c r="L559" s="302">
        <v>1188</v>
      </c>
      <c r="M559" s="302">
        <v>2757</v>
      </c>
      <c r="N559" s="302">
        <v>1358</v>
      </c>
      <c r="O559" s="302">
        <v>1399</v>
      </c>
      <c r="P559" s="302">
        <v>3149</v>
      </c>
      <c r="Q559" s="302">
        <v>1604</v>
      </c>
      <c r="R559" s="302">
        <v>1545</v>
      </c>
      <c r="S559" s="312">
        <v>3874</v>
      </c>
      <c r="T559" s="312">
        <v>1995</v>
      </c>
      <c r="U559" s="312">
        <v>1879</v>
      </c>
      <c r="V559" s="302">
        <v>4423</v>
      </c>
      <c r="W559" s="302">
        <v>2234</v>
      </c>
      <c r="X559" s="302">
        <v>2189</v>
      </c>
    </row>
    <row r="560" spans="1:24" x14ac:dyDescent="0.25">
      <c r="A560" s="302" t="s">
        <v>2216</v>
      </c>
      <c r="B560" s="302" t="s">
        <v>56</v>
      </c>
      <c r="C560" s="302">
        <v>6</v>
      </c>
      <c r="D560" s="302">
        <v>2877</v>
      </c>
      <c r="E560" s="302">
        <v>1453</v>
      </c>
      <c r="F560" s="302">
        <v>1424</v>
      </c>
      <c r="G560" s="302">
        <v>3460</v>
      </c>
      <c r="H560" s="302">
        <v>1780</v>
      </c>
      <c r="I560" s="302">
        <v>1680</v>
      </c>
      <c r="J560" s="302">
        <v>2514</v>
      </c>
      <c r="K560" s="302">
        <v>1270</v>
      </c>
      <c r="L560" s="302">
        <v>1244</v>
      </c>
      <c r="M560" s="302">
        <v>2855</v>
      </c>
      <c r="N560" s="302">
        <v>1424</v>
      </c>
      <c r="O560" s="302">
        <v>1431</v>
      </c>
      <c r="P560" s="302">
        <v>3078</v>
      </c>
      <c r="Q560" s="302">
        <v>1564</v>
      </c>
      <c r="R560" s="302">
        <v>1514</v>
      </c>
      <c r="S560" s="312">
        <v>3891</v>
      </c>
      <c r="T560" s="312">
        <v>2001</v>
      </c>
      <c r="U560" s="312">
        <v>1890</v>
      </c>
      <c r="V560" s="302">
        <v>4290</v>
      </c>
      <c r="W560" s="302">
        <v>2159</v>
      </c>
      <c r="X560" s="302">
        <v>2131</v>
      </c>
    </row>
    <row r="561" spans="1:24" x14ac:dyDescent="0.25">
      <c r="A561" s="302" t="s">
        <v>2217</v>
      </c>
      <c r="B561" s="302" t="s">
        <v>56</v>
      </c>
      <c r="C561" s="302">
        <v>7</v>
      </c>
      <c r="D561" s="302">
        <v>2998</v>
      </c>
      <c r="E561" s="302">
        <v>1526</v>
      </c>
      <c r="F561" s="302">
        <v>1472</v>
      </c>
      <c r="G561" s="302">
        <v>3425</v>
      </c>
      <c r="H561" s="302">
        <v>1765</v>
      </c>
      <c r="I561" s="302">
        <v>1660</v>
      </c>
      <c r="J561" s="302">
        <v>2652</v>
      </c>
      <c r="K561" s="302">
        <v>1325</v>
      </c>
      <c r="L561" s="302">
        <v>1327</v>
      </c>
      <c r="M561" s="302">
        <v>2817</v>
      </c>
      <c r="N561" s="302">
        <v>1456</v>
      </c>
      <c r="O561" s="302">
        <v>1361</v>
      </c>
      <c r="P561" s="302">
        <v>3307</v>
      </c>
      <c r="Q561" s="302">
        <v>1670</v>
      </c>
      <c r="R561" s="302">
        <v>1637</v>
      </c>
      <c r="S561" s="312">
        <v>3796</v>
      </c>
      <c r="T561" s="312">
        <v>1910</v>
      </c>
      <c r="U561" s="312">
        <v>1886</v>
      </c>
      <c r="V561" s="302">
        <v>4263</v>
      </c>
      <c r="W561" s="302">
        <v>2200</v>
      </c>
      <c r="X561" s="302">
        <v>2063</v>
      </c>
    </row>
    <row r="562" spans="1:24" x14ac:dyDescent="0.25">
      <c r="A562" s="302" t="s">
        <v>2218</v>
      </c>
      <c r="B562" s="302" t="s">
        <v>56</v>
      </c>
      <c r="C562" s="302">
        <v>8</v>
      </c>
      <c r="D562" s="302">
        <v>3020</v>
      </c>
      <c r="E562" s="302">
        <v>1568</v>
      </c>
      <c r="F562" s="302">
        <v>1452</v>
      </c>
      <c r="G562" s="302">
        <v>3370</v>
      </c>
      <c r="H562" s="302">
        <v>1750</v>
      </c>
      <c r="I562" s="302">
        <v>1620</v>
      </c>
      <c r="J562" s="302">
        <v>2724</v>
      </c>
      <c r="K562" s="302">
        <v>1424</v>
      </c>
      <c r="L562" s="302">
        <v>1300</v>
      </c>
      <c r="M562" s="302">
        <v>2698</v>
      </c>
      <c r="N562" s="302">
        <v>1393</v>
      </c>
      <c r="O562" s="302">
        <v>1305</v>
      </c>
      <c r="P562" s="302">
        <v>3293</v>
      </c>
      <c r="Q562" s="302">
        <v>1645</v>
      </c>
      <c r="R562" s="302">
        <v>1648</v>
      </c>
      <c r="S562" s="312">
        <v>3693</v>
      </c>
      <c r="T562" s="312">
        <v>1997</v>
      </c>
      <c r="U562" s="312">
        <v>1696</v>
      </c>
      <c r="V562" s="302">
        <v>4351</v>
      </c>
      <c r="W562" s="302">
        <v>2268</v>
      </c>
      <c r="X562" s="302">
        <v>2083</v>
      </c>
    </row>
    <row r="563" spans="1:24" x14ac:dyDescent="0.25">
      <c r="A563" s="302" t="s">
        <v>2219</v>
      </c>
      <c r="B563" s="302" t="s">
        <v>56</v>
      </c>
      <c r="C563" s="302">
        <v>9</v>
      </c>
      <c r="D563" s="302">
        <v>3104</v>
      </c>
      <c r="E563" s="302">
        <v>1567</v>
      </c>
      <c r="F563" s="302">
        <v>1537</v>
      </c>
      <c r="G563" s="302">
        <v>3350</v>
      </c>
      <c r="H563" s="302">
        <v>1700</v>
      </c>
      <c r="I563" s="302">
        <v>1650</v>
      </c>
      <c r="J563" s="302">
        <v>2795</v>
      </c>
      <c r="K563" s="302">
        <v>1468</v>
      </c>
      <c r="L563" s="302">
        <v>1327</v>
      </c>
      <c r="M563" s="302">
        <v>2658</v>
      </c>
      <c r="N563" s="302">
        <v>1354</v>
      </c>
      <c r="O563" s="302">
        <v>1304</v>
      </c>
      <c r="P563" s="302">
        <v>3317</v>
      </c>
      <c r="Q563" s="302">
        <v>1673</v>
      </c>
      <c r="R563" s="302">
        <v>1644</v>
      </c>
      <c r="S563" s="312">
        <v>3670</v>
      </c>
      <c r="T563" s="312">
        <v>1920</v>
      </c>
      <c r="U563" s="312">
        <v>1750</v>
      </c>
      <c r="V563" s="302">
        <v>4406</v>
      </c>
      <c r="W563" s="302">
        <v>2224</v>
      </c>
      <c r="X563" s="302">
        <v>2182</v>
      </c>
    </row>
    <row r="564" spans="1:24" x14ac:dyDescent="0.25">
      <c r="A564" s="302" t="s">
        <v>2220</v>
      </c>
      <c r="B564" s="302" t="s">
        <v>56</v>
      </c>
      <c r="C564" s="302">
        <v>10</v>
      </c>
      <c r="D564" s="302">
        <v>3227</v>
      </c>
      <c r="E564" s="302">
        <v>1656</v>
      </c>
      <c r="F564" s="302">
        <v>1571</v>
      </c>
      <c r="G564" s="302">
        <v>3315</v>
      </c>
      <c r="H564" s="302">
        <v>1705</v>
      </c>
      <c r="I564" s="302">
        <v>1610</v>
      </c>
      <c r="J564" s="302">
        <v>3026</v>
      </c>
      <c r="K564" s="302">
        <v>1535</v>
      </c>
      <c r="L564" s="302">
        <v>1491</v>
      </c>
      <c r="M564" s="302">
        <v>2850</v>
      </c>
      <c r="N564" s="302">
        <v>1443</v>
      </c>
      <c r="O564" s="302">
        <v>1407</v>
      </c>
      <c r="P564" s="302">
        <v>3417</v>
      </c>
      <c r="Q564" s="302">
        <v>1734</v>
      </c>
      <c r="R564" s="302">
        <v>1683</v>
      </c>
      <c r="S564" s="312">
        <v>3654</v>
      </c>
      <c r="T564" s="312">
        <v>1882</v>
      </c>
      <c r="U564" s="312">
        <v>1772</v>
      </c>
      <c r="V564" s="302">
        <v>4315</v>
      </c>
      <c r="W564" s="302">
        <v>2197</v>
      </c>
      <c r="X564" s="302">
        <v>2118</v>
      </c>
    </row>
    <row r="565" spans="1:24" x14ac:dyDescent="0.25">
      <c r="A565" s="302" t="s">
        <v>2221</v>
      </c>
      <c r="B565" s="302" t="s">
        <v>56</v>
      </c>
      <c r="C565" s="302">
        <v>11</v>
      </c>
      <c r="D565" s="302">
        <v>3441</v>
      </c>
      <c r="E565" s="302">
        <v>1757</v>
      </c>
      <c r="F565" s="302">
        <v>1684</v>
      </c>
      <c r="G565" s="302">
        <v>3220</v>
      </c>
      <c r="H565" s="302">
        <v>1690</v>
      </c>
      <c r="I565" s="302">
        <v>1530</v>
      </c>
      <c r="J565" s="302">
        <v>3017</v>
      </c>
      <c r="K565" s="302">
        <v>1506</v>
      </c>
      <c r="L565" s="302">
        <v>1511</v>
      </c>
      <c r="M565" s="302">
        <v>2784</v>
      </c>
      <c r="N565" s="302">
        <v>1425</v>
      </c>
      <c r="O565" s="302">
        <v>1359</v>
      </c>
      <c r="P565" s="302">
        <v>3241</v>
      </c>
      <c r="Q565" s="302">
        <v>1701</v>
      </c>
      <c r="R565" s="302">
        <v>1540</v>
      </c>
      <c r="S565" s="312">
        <v>3648</v>
      </c>
      <c r="T565" s="312">
        <v>1903</v>
      </c>
      <c r="U565" s="312">
        <v>1745</v>
      </c>
      <c r="V565" s="302">
        <v>4295</v>
      </c>
      <c r="W565" s="302">
        <v>2182</v>
      </c>
      <c r="X565" s="302">
        <v>2113</v>
      </c>
    </row>
    <row r="566" spans="1:24" x14ac:dyDescent="0.25">
      <c r="A566" s="302" t="s">
        <v>2222</v>
      </c>
      <c r="B566" s="302" t="s">
        <v>56</v>
      </c>
      <c r="C566" s="302">
        <v>12</v>
      </c>
      <c r="D566" s="302">
        <v>3723</v>
      </c>
      <c r="E566" s="302">
        <v>1916</v>
      </c>
      <c r="F566" s="302">
        <v>1807</v>
      </c>
      <c r="G566" s="302">
        <v>3065</v>
      </c>
      <c r="H566" s="302">
        <v>1595</v>
      </c>
      <c r="I566" s="302">
        <v>1470</v>
      </c>
      <c r="J566" s="302">
        <v>3134</v>
      </c>
      <c r="K566" s="302">
        <v>1621</v>
      </c>
      <c r="L566" s="302">
        <v>1513</v>
      </c>
      <c r="M566" s="302">
        <v>2732</v>
      </c>
      <c r="N566" s="302">
        <v>1371</v>
      </c>
      <c r="O566" s="302">
        <v>1361</v>
      </c>
      <c r="P566" s="302">
        <v>3148</v>
      </c>
      <c r="Q566" s="302">
        <v>1589</v>
      </c>
      <c r="R566" s="302">
        <v>1559</v>
      </c>
      <c r="S566" s="312">
        <v>3738</v>
      </c>
      <c r="T566" s="312">
        <v>1868</v>
      </c>
      <c r="U566" s="312">
        <v>1870</v>
      </c>
      <c r="V566" s="302">
        <v>4319</v>
      </c>
      <c r="W566" s="302">
        <v>2086</v>
      </c>
      <c r="X566" s="302">
        <v>2233</v>
      </c>
    </row>
    <row r="567" spans="1:24" x14ac:dyDescent="0.25">
      <c r="A567" s="302" t="s">
        <v>2223</v>
      </c>
      <c r="B567" s="302" t="s">
        <v>56</v>
      </c>
      <c r="C567" s="302">
        <v>13</v>
      </c>
      <c r="D567" s="302">
        <v>4458</v>
      </c>
      <c r="E567" s="302">
        <v>2280</v>
      </c>
      <c r="F567" s="302">
        <v>2178</v>
      </c>
      <c r="G567" s="302">
        <v>3125</v>
      </c>
      <c r="H567" s="302">
        <v>1645</v>
      </c>
      <c r="I567" s="302">
        <v>1480</v>
      </c>
      <c r="J567" s="302">
        <v>3214</v>
      </c>
      <c r="K567" s="302">
        <v>1630</v>
      </c>
      <c r="L567" s="302">
        <v>1584</v>
      </c>
      <c r="M567" s="302">
        <v>2600</v>
      </c>
      <c r="N567" s="302">
        <v>1334</v>
      </c>
      <c r="O567" s="302">
        <v>1266</v>
      </c>
      <c r="P567" s="302">
        <v>3176</v>
      </c>
      <c r="Q567" s="302">
        <v>1682</v>
      </c>
      <c r="R567" s="302">
        <v>1494</v>
      </c>
      <c r="S567" s="312">
        <v>3746</v>
      </c>
      <c r="T567" s="312">
        <v>1888</v>
      </c>
      <c r="U567" s="312">
        <v>1858</v>
      </c>
      <c r="V567" s="302">
        <v>4279</v>
      </c>
      <c r="W567" s="302">
        <v>2252</v>
      </c>
      <c r="X567" s="302">
        <v>2027</v>
      </c>
    </row>
    <row r="568" spans="1:24" x14ac:dyDescent="0.25">
      <c r="A568" s="302" t="s">
        <v>2224</v>
      </c>
      <c r="B568" s="302" t="s">
        <v>56</v>
      </c>
      <c r="C568" s="302">
        <v>14</v>
      </c>
      <c r="D568" s="302">
        <v>4908</v>
      </c>
      <c r="E568" s="302">
        <v>2548</v>
      </c>
      <c r="F568" s="302">
        <v>2360</v>
      </c>
      <c r="G568" s="302">
        <v>3040</v>
      </c>
      <c r="H568" s="302">
        <v>1590</v>
      </c>
      <c r="I568" s="302">
        <v>1450</v>
      </c>
      <c r="J568" s="302">
        <v>3376</v>
      </c>
      <c r="K568" s="302">
        <v>1719</v>
      </c>
      <c r="L568" s="302">
        <v>1657</v>
      </c>
      <c r="M568" s="302">
        <v>2548</v>
      </c>
      <c r="N568" s="302">
        <v>1308</v>
      </c>
      <c r="O568" s="302">
        <v>1240</v>
      </c>
      <c r="P568" s="302">
        <v>3040</v>
      </c>
      <c r="Q568" s="302">
        <v>1552</v>
      </c>
      <c r="R568" s="302">
        <v>1488</v>
      </c>
      <c r="S568" s="312">
        <v>3793</v>
      </c>
      <c r="T568" s="312">
        <v>1998</v>
      </c>
      <c r="U568" s="312">
        <v>1795</v>
      </c>
      <c r="V568" s="302">
        <v>4218</v>
      </c>
      <c r="W568" s="302">
        <v>2206</v>
      </c>
      <c r="X568" s="302">
        <v>2012</v>
      </c>
    </row>
    <row r="569" spans="1:24" x14ac:dyDescent="0.25">
      <c r="A569" s="302" t="s">
        <v>2225</v>
      </c>
      <c r="B569" s="302" t="s">
        <v>56</v>
      </c>
      <c r="C569" s="302">
        <v>15</v>
      </c>
      <c r="D569" s="302">
        <v>3645</v>
      </c>
      <c r="E569" s="302">
        <v>1860</v>
      </c>
      <c r="F569" s="302">
        <v>1785</v>
      </c>
      <c r="G569" s="302">
        <v>2880</v>
      </c>
      <c r="H569" s="302">
        <v>1500</v>
      </c>
      <c r="I569" s="302">
        <v>1380</v>
      </c>
      <c r="J569" s="302">
        <v>3323</v>
      </c>
      <c r="K569" s="302">
        <v>1675</v>
      </c>
      <c r="L569" s="302">
        <v>1648</v>
      </c>
      <c r="M569" s="302">
        <v>2588</v>
      </c>
      <c r="N569" s="302">
        <v>1370</v>
      </c>
      <c r="O569" s="302">
        <v>1218</v>
      </c>
      <c r="P569" s="302">
        <v>3045</v>
      </c>
      <c r="Q569" s="302">
        <v>1530</v>
      </c>
      <c r="R569" s="302">
        <v>1515</v>
      </c>
      <c r="S569" s="312">
        <v>3689</v>
      </c>
      <c r="T569" s="312">
        <v>1865</v>
      </c>
      <c r="U569" s="312">
        <v>1824</v>
      </c>
      <c r="V569" s="302">
        <v>3890</v>
      </c>
      <c r="W569" s="302">
        <v>2039</v>
      </c>
      <c r="X569" s="302">
        <v>1851</v>
      </c>
    </row>
    <row r="570" spans="1:24" x14ac:dyDescent="0.25">
      <c r="A570" s="302" t="s">
        <v>2226</v>
      </c>
      <c r="B570" s="302" t="s">
        <v>56</v>
      </c>
      <c r="C570" s="302">
        <v>16</v>
      </c>
      <c r="D570" s="302">
        <v>3790</v>
      </c>
      <c r="E570" s="302">
        <v>1905</v>
      </c>
      <c r="F570" s="302">
        <v>1885</v>
      </c>
      <c r="G570" s="302">
        <v>3045</v>
      </c>
      <c r="H570" s="302">
        <v>1560</v>
      </c>
      <c r="I570" s="302">
        <v>1480</v>
      </c>
      <c r="J570" s="302">
        <v>3608</v>
      </c>
      <c r="K570" s="302">
        <v>1849</v>
      </c>
      <c r="L570" s="302">
        <v>1759</v>
      </c>
      <c r="M570" s="302">
        <v>2735</v>
      </c>
      <c r="N570" s="302">
        <v>1379</v>
      </c>
      <c r="O570" s="302">
        <v>1356</v>
      </c>
      <c r="P570" s="302">
        <v>3169</v>
      </c>
      <c r="Q570" s="302">
        <v>1601</v>
      </c>
      <c r="R570" s="302">
        <v>1568</v>
      </c>
      <c r="S570" s="312">
        <v>3722</v>
      </c>
      <c r="T570" s="312">
        <v>1942</v>
      </c>
      <c r="U570" s="312">
        <v>1780</v>
      </c>
      <c r="V570" s="302">
        <v>4104</v>
      </c>
      <c r="W570" s="302">
        <v>2137</v>
      </c>
      <c r="X570" s="302">
        <v>1967</v>
      </c>
    </row>
    <row r="571" spans="1:24" x14ac:dyDescent="0.25">
      <c r="A571" s="302" t="s">
        <v>2227</v>
      </c>
      <c r="B571" s="302" t="s">
        <v>56</v>
      </c>
      <c r="C571" s="302">
        <v>17</v>
      </c>
      <c r="D571" s="302">
        <v>3704</v>
      </c>
      <c r="E571" s="302">
        <v>1824</v>
      </c>
      <c r="F571" s="302">
        <v>1880</v>
      </c>
      <c r="G571" s="302">
        <v>3070</v>
      </c>
      <c r="H571" s="302">
        <v>1570</v>
      </c>
      <c r="I571" s="302">
        <v>1500</v>
      </c>
      <c r="J571" s="302">
        <v>3459</v>
      </c>
      <c r="K571" s="302">
        <v>1755</v>
      </c>
      <c r="L571" s="302">
        <v>1704</v>
      </c>
      <c r="M571" s="302">
        <v>2758</v>
      </c>
      <c r="N571" s="302">
        <v>1395</v>
      </c>
      <c r="O571" s="302">
        <v>1363</v>
      </c>
      <c r="P571" s="302">
        <v>3042</v>
      </c>
      <c r="Q571" s="302">
        <v>1537</v>
      </c>
      <c r="R571" s="302">
        <v>1505</v>
      </c>
      <c r="S571" s="312">
        <v>3805</v>
      </c>
      <c r="T571" s="312">
        <v>1933</v>
      </c>
      <c r="U571" s="312">
        <v>1872</v>
      </c>
      <c r="V571" s="302">
        <v>4248</v>
      </c>
      <c r="W571" s="302">
        <v>2258</v>
      </c>
      <c r="X571" s="302">
        <v>1990</v>
      </c>
    </row>
    <row r="572" spans="1:24" x14ac:dyDescent="0.25">
      <c r="A572" s="302" t="s">
        <v>2228</v>
      </c>
      <c r="B572" s="302" t="s">
        <v>56</v>
      </c>
      <c r="C572" s="302">
        <v>18</v>
      </c>
      <c r="D572" s="302">
        <v>3603</v>
      </c>
      <c r="E572" s="302">
        <v>1780</v>
      </c>
      <c r="F572" s="302">
        <v>1823</v>
      </c>
      <c r="G572" s="302">
        <v>3095</v>
      </c>
      <c r="H572" s="302">
        <v>1570</v>
      </c>
      <c r="I572" s="302">
        <v>1525</v>
      </c>
      <c r="J572" s="302">
        <v>3354</v>
      </c>
      <c r="K572" s="302">
        <v>1745</v>
      </c>
      <c r="L572" s="302">
        <v>1609</v>
      </c>
      <c r="M572" s="302">
        <v>2883</v>
      </c>
      <c r="N572" s="302">
        <v>1466</v>
      </c>
      <c r="O572" s="302">
        <v>1417</v>
      </c>
      <c r="P572" s="302">
        <v>2816</v>
      </c>
      <c r="Q572" s="302">
        <v>1455</v>
      </c>
      <c r="R572" s="302">
        <v>1361</v>
      </c>
      <c r="S572" s="312">
        <v>3554</v>
      </c>
      <c r="T572" s="312">
        <v>1820</v>
      </c>
      <c r="U572" s="312">
        <v>1734</v>
      </c>
      <c r="V572" s="302">
        <v>3675</v>
      </c>
      <c r="W572" s="302">
        <v>1942</v>
      </c>
      <c r="X572" s="302">
        <v>1733</v>
      </c>
    </row>
    <row r="573" spans="1:24" x14ac:dyDescent="0.25">
      <c r="A573" s="302" t="s">
        <v>2229</v>
      </c>
      <c r="B573" s="302" t="s">
        <v>56</v>
      </c>
      <c r="C573" s="302">
        <v>19</v>
      </c>
      <c r="D573" s="302">
        <v>2880</v>
      </c>
      <c r="E573" s="302">
        <v>1409</v>
      </c>
      <c r="F573" s="302">
        <v>1471</v>
      </c>
      <c r="G573" s="302">
        <v>3230</v>
      </c>
      <c r="H573" s="302">
        <v>1595</v>
      </c>
      <c r="I573" s="302">
        <v>1635</v>
      </c>
      <c r="J573" s="302">
        <v>3374</v>
      </c>
      <c r="K573" s="302">
        <v>1711</v>
      </c>
      <c r="L573" s="302">
        <v>1663</v>
      </c>
      <c r="M573" s="302">
        <v>2970</v>
      </c>
      <c r="N573" s="302">
        <v>1529</v>
      </c>
      <c r="O573" s="302">
        <v>1441</v>
      </c>
      <c r="P573" s="302">
        <v>2386</v>
      </c>
      <c r="Q573" s="302">
        <v>1231</v>
      </c>
      <c r="R573" s="302">
        <v>1155</v>
      </c>
      <c r="S573" s="312">
        <v>3167</v>
      </c>
      <c r="T573" s="312">
        <v>1661</v>
      </c>
      <c r="U573" s="312">
        <v>1506</v>
      </c>
      <c r="V573" s="302">
        <v>3398</v>
      </c>
      <c r="W573" s="302">
        <v>1785</v>
      </c>
      <c r="X573" s="302">
        <v>1613</v>
      </c>
    </row>
    <row r="574" spans="1:24" x14ac:dyDescent="0.25">
      <c r="A574" s="302" t="s">
        <v>2230</v>
      </c>
      <c r="B574" s="302" t="s">
        <v>56</v>
      </c>
      <c r="C574" s="302">
        <v>20</v>
      </c>
      <c r="D574" s="302">
        <v>2759</v>
      </c>
      <c r="E574" s="302">
        <v>1317</v>
      </c>
      <c r="F574" s="302">
        <v>1442</v>
      </c>
      <c r="G574" s="302">
        <v>3340</v>
      </c>
      <c r="H574" s="302">
        <v>1625</v>
      </c>
      <c r="I574" s="302">
        <v>1715</v>
      </c>
      <c r="J574" s="302">
        <v>3403</v>
      </c>
      <c r="K574" s="302">
        <v>1744</v>
      </c>
      <c r="L574" s="302">
        <v>1659</v>
      </c>
      <c r="M574" s="302">
        <v>3200</v>
      </c>
      <c r="N574" s="302">
        <v>1573</v>
      </c>
      <c r="O574" s="302">
        <v>1627</v>
      </c>
      <c r="P574" s="302">
        <v>2865</v>
      </c>
      <c r="Q574" s="302">
        <v>1475</v>
      </c>
      <c r="R574" s="302">
        <v>1390</v>
      </c>
      <c r="S574" s="312">
        <v>3170</v>
      </c>
      <c r="T574" s="312">
        <v>1732</v>
      </c>
      <c r="U574" s="312">
        <v>1438</v>
      </c>
      <c r="V574" s="302">
        <v>3229</v>
      </c>
      <c r="W574" s="302">
        <v>1731</v>
      </c>
      <c r="X574" s="302">
        <v>1498</v>
      </c>
    </row>
    <row r="575" spans="1:24" x14ac:dyDescent="0.25">
      <c r="A575" s="302" t="s">
        <v>2231</v>
      </c>
      <c r="B575" s="302" t="s">
        <v>57</v>
      </c>
      <c r="C575" s="302" t="s">
        <v>95</v>
      </c>
      <c r="D575" s="302">
        <v>46600</v>
      </c>
      <c r="E575" s="302">
        <v>23712</v>
      </c>
      <c r="F575" s="302">
        <v>22888</v>
      </c>
      <c r="G575" s="302">
        <v>44765</v>
      </c>
      <c r="H575" s="302">
        <v>22760</v>
      </c>
      <c r="I575" s="302">
        <v>22005</v>
      </c>
      <c r="J575" s="302">
        <v>38461</v>
      </c>
      <c r="K575" s="302">
        <v>19595</v>
      </c>
      <c r="L575" s="302">
        <v>18866</v>
      </c>
      <c r="M575" s="302">
        <v>36260</v>
      </c>
      <c r="N575" s="302">
        <v>18417</v>
      </c>
      <c r="O575" s="302">
        <v>17843</v>
      </c>
      <c r="P575" s="302">
        <v>39633</v>
      </c>
      <c r="Q575" s="302">
        <v>20284</v>
      </c>
      <c r="R575" s="302">
        <v>19349</v>
      </c>
      <c r="S575" s="312">
        <v>45682</v>
      </c>
      <c r="T575" s="312">
        <v>23068</v>
      </c>
      <c r="U575" s="312">
        <v>22614</v>
      </c>
      <c r="V575" s="302">
        <v>48542</v>
      </c>
      <c r="W575" s="302">
        <v>24798</v>
      </c>
      <c r="X575" s="302">
        <v>23744</v>
      </c>
    </row>
    <row r="576" spans="1:24" x14ac:dyDescent="0.25">
      <c r="A576" s="302" t="s">
        <v>2232</v>
      </c>
      <c r="B576" s="302" t="s">
        <v>57</v>
      </c>
      <c r="C576" s="302">
        <v>0</v>
      </c>
      <c r="D576" s="302">
        <v>2464</v>
      </c>
      <c r="E576" s="302">
        <v>1265</v>
      </c>
      <c r="F576" s="302">
        <v>1199</v>
      </c>
      <c r="G576" s="302">
        <v>2230</v>
      </c>
      <c r="H576" s="302">
        <v>1155</v>
      </c>
      <c r="I576" s="302">
        <v>1075</v>
      </c>
      <c r="J576" s="302">
        <v>1783</v>
      </c>
      <c r="K576" s="302">
        <v>945</v>
      </c>
      <c r="L576" s="302">
        <v>838</v>
      </c>
      <c r="M576" s="302">
        <v>2053</v>
      </c>
      <c r="N576" s="302">
        <v>1038</v>
      </c>
      <c r="O576" s="302">
        <v>1015</v>
      </c>
      <c r="P576" s="302">
        <v>2497</v>
      </c>
      <c r="Q576" s="302">
        <v>1281</v>
      </c>
      <c r="R576" s="302">
        <v>1216</v>
      </c>
      <c r="S576" s="312">
        <v>2993</v>
      </c>
      <c r="T576" s="312">
        <v>1558</v>
      </c>
      <c r="U576" s="312">
        <v>1435</v>
      </c>
      <c r="V576" s="302">
        <v>2025</v>
      </c>
      <c r="W576" s="302">
        <v>1049</v>
      </c>
      <c r="X576" s="302">
        <v>976</v>
      </c>
    </row>
    <row r="577" spans="1:24" x14ac:dyDescent="0.25">
      <c r="A577" s="302" t="s">
        <v>2233</v>
      </c>
      <c r="B577" s="302" t="s">
        <v>57</v>
      </c>
      <c r="C577" s="302">
        <v>1</v>
      </c>
      <c r="D577" s="302">
        <v>2233</v>
      </c>
      <c r="E577" s="302">
        <v>1104</v>
      </c>
      <c r="F577" s="302">
        <v>1129</v>
      </c>
      <c r="G577" s="302">
        <v>2280</v>
      </c>
      <c r="H577" s="302">
        <v>1145</v>
      </c>
      <c r="I577" s="302">
        <v>1135</v>
      </c>
      <c r="J577" s="302">
        <v>1658</v>
      </c>
      <c r="K577" s="302">
        <v>843</v>
      </c>
      <c r="L577" s="302">
        <v>815</v>
      </c>
      <c r="M577" s="302">
        <v>2014</v>
      </c>
      <c r="N577" s="302">
        <v>1012</v>
      </c>
      <c r="O577" s="302">
        <v>1002</v>
      </c>
      <c r="P577" s="302">
        <v>2509</v>
      </c>
      <c r="Q577" s="302">
        <v>1254</v>
      </c>
      <c r="R577" s="302">
        <v>1255</v>
      </c>
      <c r="S577" s="312">
        <v>2857</v>
      </c>
      <c r="T577" s="312">
        <v>1447</v>
      </c>
      <c r="U577" s="312">
        <v>1410</v>
      </c>
      <c r="V577" s="302">
        <v>2153</v>
      </c>
      <c r="W577" s="302">
        <v>1083</v>
      </c>
      <c r="X577" s="302">
        <v>1070</v>
      </c>
    </row>
    <row r="578" spans="1:24" x14ac:dyDescent="0.25">
      <c r="A578" s="302" t="s">
        <v>2234</v>
      </c>
      <c r="B578" s="302" t="s">
        <v>57</v>
      </c>
      <c r="C578" s="302">
        <v>2</v>
      </c>
      <c r="D578" s="302">
        <v>2129</v>
      </c>
      <c r="E578" s="302">
        <v>1126</v>
      </c>
      <c r="F578" s="302">
        <v>1003</v>
      </c>
      <c r="G578" s="302">
        <v>2075</v>
      </c>
      <c r="H578" s="302">
        <v>1065</v>
      </c>
      <c r="I578" s="302">
        <v>1010</v>
      </c>
      <c r="J578" s="302">
        <v>1600</v>
      </c>
      <c r="K578" s="302">
        <v>812</v>
      </c>
      <c r="L578" s="302">
        <v>788</v>
      </c>
      <c r="M578" s="302">
        <v>1965</v>
      </c>
      <c r="N578" s="302">
        <v>943</v>
      </c>
      <c r="O578" s="302">
        <v>1022</v>
      </c>
      <c r="P578" s="302">
        <v>2444</v>
      </c>
      <c r="Q578" s="302">
        <v>1223</v>
      </c>
      <c r="R578" s="302">
        <v>1221</v>
      </c>
      <c r="S578" s="312">
        <v>2819</v>
      </c>
      <c r="T578" s="312">
        <v>1462</v>
      </c>
      <c r="U578" s="312">
        <v>1357</v>
      </c>
      <c r="V578" s="302">
        <v>2214</v>
      </c>
      <c r="W578" s="302">
        <v>1157</v>
      </c>
      <c r="X578" s="302">
        <v>1057</v>
      </c>
    </row>
    <row r="579" spans="1:24" x14ac:dyDescent="0.25">
      <c r="A579" s="302" t="s">
        <v>2235</v>
      </c>
      <c r="B579" s="302" t="s">
        <v>57</v>
      </c>
      <c r="C579" s="302">
        <v>3</v>
      </c>
      <c r="D579" s="302">
        <v>2040</v>
      </c>
      <c r="E579" s="302">
        <v>1054</v>
      </c>
      <c r="F579" s="302">
        <v>986</v>
      </c>
      <c r="G579" s="302">
        <v>2205</v>
      </c>
      <c r="H579" s="302">
        <v>1135</v>
      </c>
      <c r="I579" s="302">
        <v>1070</v>
      </c>
      <c r="J579" s="302">
        <v>1479</v>
      </c>
      <c r="K579" s="302">
        <v>783</v>
      </c>
      <c r="L579" s="302">
        <v>696</v>
      </c>
      <c r="M579" s="302">
        <v>1875</v>
      </c>
      <c r="N579" s="302">
        <v>953</v>
      </c>
      <c r="O579" s="302">
        <v>922</v>
      </c>
      <c r="P579" s="302">
        <v>2166</v>
      </c>
      <c r="Q579" s="302">
        <v>1140</v>
      </c>
      <c r="R579" s="302">
        <v>1026</v>
      </c>
      <c r="S579" s="312">
        <v>2705</v>
      </c>
      <c r="T579" s="312">
        <v>1378</v>
      </c>
      <c r="U579" s="312">
        <v>1327</v>
      </c>
      <c r="V579" s="302">
        <v>2289</v>
      </c>
      <c r="W579" s="302">
        <v>1179</v>
      </c>
      <c r="X579" s="302">
        <v>1110</v>
      </c>
    </row>
    <row r="580" spans="1:24" x14ac:dyDescent="0.25">
      <c r="A580" s="302" t="s">
        <v>2236</v>
      </c>
      <c r="B580" s="302" t="s">
        <v>57</v>
      </c>
      <c r="C580" s="302">
        <v>4</v>
      </c>
      <c r="D580" s="302">
        <v>1963</v>
      </c>
      <c r="E580" s="302">
        <v>1010</v>
      </c>
      <c r="F580" s="302">
        <v>953</v>
      </c>
      <c r="G580" s="302">
        <v>2305</v>
      </c>
      <c r="H580" s="302">
        <v>1130</v>
      </c>
      <c r="I580" s="302">
        <v>1170</v>
      </c>
      <c r="J580" s="302">
        <v>1471</v>
      </c>
      <c r="K580" s="302">
        <v>753</v>
      </c>
      <c r="L580" s="302">
        <v>718</v>
      </c>
      <c r="M580" s="302">
        <v>1829</v>
      </c>
      <c r="N580" s="302">
        <v>965</v>
      </c>
      <c r="O580" s="302">
        <v>864</v>
      </c>
      <c r="P580" s="302">
        <v>2192</v>
      </c>
      <c r="Q580" s="302">
        <v>1124</v>
      </c>
      <c r="R580" s="302">
        <v>1068</v>
      </c>
      <c r="S580" s="312">
        <v>2664</v>
      </c>
      <c r="T580" s="312">
        <v>1368</v>
      </c>
      <c r="U580" s="312">
        <v>1296</v>
      </c>
      <c r="V580" s="302">
        <v>2424</v>
      </c>
      <c r="W580" s="302">
        <v>1237</v>
      </c>
      <c r="X580" s="302">
        <v>1187</v>
      </c>
    </row>
    <row r="581" spans="1:24" x14ac:dyDescent="0.25">
      <c r="A581" s="302" t="s">
        <v>2237</v>
      </c>
      <c r="B581" s="302" t="s">
        <v>57</v>
      </c>
      <c r="C581" s="302">
        <v>5</v>
      </c>
      <c r="D581" s="302">
        <v>1899</v>
      </c>
      <c r="E581" s="302">
        <v>953</v>
      </c>
      <c r="F581" s="302">
        <v>946</v>
      </c>
      <c r="G581" s="302">
        <v>2355</v>
      </c>
      <c r="H581" s="302">
        <v>1215</v>
      </c>
      <c r="I581" s="302">
        <v>1140</v>
      </c>
      <c r="J581" s="302">
        <v>1429</v>
      </c>
      <c r="K581" s="302">
        <v>758</v>
      </c>
      <c r="L581" s="302">
        <v>671</v>
      </c>
      <c r="M581" s="302">
        <v>1748</v>
      </c>
      <c r="N581" s="302">
        <v>882</v>
      </c>
      <c r="O581" s="302">
        <v>866</v>
      </c>
      <c r="P581" s="302">
        <v>2075</v>
      </c>
      <c r="Q581" s="302">
        <v>1073</v>
      </c>
      <c r="R581" s="302">
        <v>1002</v>
      </c>
      <c r="S581" s="312">
        <v>2446</v>
      </c>
      <c r="T581" s="312">
        <v>1231</v>
      </c>
      <c r="U581" s="312">
        <v>1215</v>
      </c>
      <c r="V581" s="302">
        <v>2441</v>
      </c>
      <c r="W581" s="302">
        <v>1232</v>
      </c>
      <c r="X581" s="302">
        <v>1209</v>
      </c>
    </row>
    <row r="582" spans="1:24" x14ac:dyDescent="0.25">
      <c r="A582" s="302" t="s">
        <v>2238</v>
      </c>
      <c r="B582" s="302" t="s">
        <v>57</v>
      </c>
      <c r="C582" s="302">
        <v>6</v>
      </c>
      <c r="D582" s="302">
        <v>1949</v>
      </c>
      <c r="E582" s="302">
        <v>996</v>
      </c>
      <c r="F582" s="302">
        <v>953</v>
      </c>
      <c r="G582" s="302">
        <v>2360</v>
      </c>
      <c r="H582" s="302">
        <v>1205</v>
      </c>
      <c r="I582" s="302">
        <v>1150</v>
      </c>
      <c r="J582" s="302">
        <v>1579</v>
      </c>
      <c r="K582" s="302">
        <v>813</v>
      </c>
      <c r="L582" s="302">
        <v>766</v>
      </c>
      <c r="M582" s="302">
        <v>1676</v>
      </c>
      <c r="N582" s="302">
        <v>841</v>
      </c>
      <c r="O582" s="302">
        <v>835</v>
      </c>
      <c r="P582" s="302">
        <v>1952</v>
      </c>
      <c r="Q582" s="302">
        <v>1018</v>
      </c>
      <c r="R582" s="302">
        <v>934</v>
      </c>
      <c r="S582" s="312">
        <v>2330</v>
      </c>
      <c r="T582" s="312">
        <v>1201</v>
      </c>
      <c r="U582" s="312">
        <v>1129</v>
      </c>
      <c r="V582" s="302">
        <v>2520</v>
      </c>
      <c r="W582" s="302">
        <v>1267</v>
      </c>
      <c r="X582" s="302">
        <v>1253</v>
      </c>
    </row>
    <row r="583" spans="1:24" x14ac:dyDescent="0.25">
      <c r="A583" s="302" t="s">
        <v>2239</v>
      </c>
      <c r="B583" s="302" t="s">
        <v>57</v>
      </c>
      <c r="C583" s="302">
        <v>7</v>
      </c>
      <c r="D583" s="302">
        <v>1888</v>
      </c>
      <c r="E583" s="302">
        <v>950</v>
      </c>
      <c r="F583" s="302">
        <v>938</v>
      </c>
      <c r="G583" s="302">
        <v>2330</v>
      </c>
      <c r="H583" s="302">
        <v>1170</v>
      </c>
      <c r="I583" s="302">
        <v>1160</v>
      </c>
      <c r="J583" s="302">
        <v>1574</v>
      </c>
      <c r="K583" s="302">
        <v>781</v>
      </c>
      <c r="L583" s="302">
        <v>793</v>
      </c>
      <c r="M583" s="302">
        <v>1640</v>
      </c>
      <c r="N583" s="302">
        <v>863</v>
      </c>
      <c r="O583" s="302">
        <v>777</v>
      </c>
      <c r="P583" s="302">
        <v>1955</v>
      </c>
      <c r="Q583" s="302">
        <v>1028</v>
      </c>
      <c r="R583" s="302">
        <v>927</v>
      </c>
      <c r="S583" s="312">
        <v>2210</v>
      </c>
      <c r="T583" s="312">
        <v>1113</v>
      </c>
      <c r="U583" s="312">
        <v>1097</v>
      </c>
      <c r="V583" s="302">
        <v>2568</v>
      </c>
      <c r="W583" s="302">
        <v>1288</v>
      </c>
      <c r="X583" s="302">
        <v>1280</v>
      </c>
    </row>
    <row r="584" spans="1:24" x14ac:dyDescent="0.25">
      <c r="A584" s="302" t="s">
        <v>2240</v>
      </c>
      <c r="B584" s="302" t="s">
        <v>57</v>
      </c>
      <c r="C584" s="302">
        <v>8</v>
      </c>
      <c r="D584" s="302">
        <v>1881</v>
      </c>
      <c r="E584" s="302">
        <v>926</v>
      </c>
      <c r="F584" s="302">
        <v>955</v>
      </c>
      <c r="G584" s="302">
        <v>2290</v>
      </c>
      <c r="H584" s="302">
        <v>1175</v>
      </c>
      <c r="I584" s="302">
        <v>1120</v>
      </c>
      <c r="J584" s="302">
        <v>1744</v>
      </c>
      <c r="K584" s="302">
        <v>871</v>
      </c>
      <c r="L584" s="302">
        <v>873</v>
      </c>
      <c r="M584" s="302">
        <v>1660</v>
      </c>
      <c r="N584" s="302">
        <v>860</v>
      </c>
      <c r="O584" s="302">
        <v>800</v>
      </c>
      <c r="P584" s="302">
        <v>1989</v>
      </c>
      <c r="Q584" s="302">
        <v>996</v>
      </c>
      <c r="R584" s="302">
        <v>993</v>
      </c>
      <c r="S584" s="312">
        <v>2165</v>
      </c>
      <c r="T584" s="312">
        <v>1078</v>
      </c>
      <c r="U584" s="312">
        <v>1087</v>
      </c>
      <c r="V584" s="302">
        <v>2601</v>
      </c>
      <c r="W584" s="302">
        <v>1356</v>
      </c>
      <c r="X584" s="302">
        <v>1245</v>
      </c>
    </row>
    <row r="585" spans="1:24" x14ac:dyDescent="0.25">
      <c r="A585" s="302" t="s">
        <v>2241</v>
      </c>
      <c r="B585" s="302" t="s">
        <v>57</v>
      </c>
      <c r="C585" s="302">
        <v>9</v>
      </c>
      <c r="D585" s="302">
        <v>1980</v>
      </c>
      <c r="E585" s="302">
        <v>1040</v>
      </c>
      <c r="F585" s="302">
        <v>940</v>
      </c>
      <c r="G585" s="302">
        <v>2190</v>
      </c>
      <c r="H585" s="302">
        <v>1190</v>
      </c>
      <c r="I585" s="302">
        <v>1000</v>
      </c>
      <c r="J585" s="302">
        <v>1773</v>
      </c>
      <c r="K585" s="302">
        <v>927</v>
      </c>
      <c r="L585" s="302">
        <v>846</v>
      </c>
      <c r="M585" s="302">
        <v>1655</v>
      </c>
      <c r="N585" s="302">
        <v>850</v>
      </c>
      <c r="O585" s="302">
        <v>805</v>
      </c>
      <c r="P585" s="302">
        <v>1910</v>
      </c>
      <c r="Q585" s="302">
        <v>946</v>
      </c>
      <c r="R585" s="302">
        <v>964</v>
      </c>
      <c r="S585" s="312">
        <v>1956</v>
      </c>
      <c r="T585" s="312">
        <v>1007</v>
      </c>
      <c r="U585" s="312">
        <v>949</v>
      </c>
      <c r="V585" s="302">
        <v>2682</v>
      </c>
      <c r="W585" s="302">
        <v>1387</v>
      </c>
      <c r="X585" s="302">
        <v>1295</v>
      </c>
    </row>
    <row r="586" spans="1:24" x14ac:dyDescent="0.25">
      <c r="A586" s="302" t="s">
        <v>2242</v>
      </c>
      <c r="B586" s="302" t="s">
        <v>57</v>
      </c>
      <c r="C586" s="302">
        <v>10</v>
      </c>
      <c r="D586" s="302">
        <v>2000</v>
      </c>
      <c r="E586" s="302">
        <v>1041</v>
      </c>
      <c r="F586" s="302">
        <v>959</v>
      </c>
      <c r="G586" s="302">
        <v>2210</v>
      </c>
      <c r="H586" s="302">
        <v>1145</v>
      </c>
      <c r="I586" s="302">
        <v>1060</v>
      </c>
      <c r="J586" s="302">
        <v>1866</v>
      </c>
      <c r="K586" s="302">
        <v>990</v>
      </c>
      <c r="L586" s="302">
        <v>876</v>
      </c>
      <c r="M586" s="302">
        <v>1709</v>
      </c>
      <c r="N586" s="302">
        <v>911</v>
      </c>
      <c r="O586" s="302">
        <v>798</v>
      </c>
      <c r="P586" s="302">
        <v>1884</v>
      </c>
      <c r="Q586" s="302">
        <v>961</v>
      </c>
      <c r="R586" s="302">
        <v>923</v>
      </c>
      <c r="S586" s="312">
        <v>2005</v>
      </c>
      <c r="T586" s="312">
        <v>1012</v>
      </c>
      <c r="U586" s="312">
        <v>993</v>
      </c>
      <c r="V586" s="302">
        <v>2762</v>
      </c>
      <c r="W586" s="302">
        <v>1424</v>
      </c>
      <c r="X586" s="302">
        <v>1338</v>
      </c>
    </row>
    <row r="587" spans="1:24" x14ac:dyDescent="0.25">
      <c r="A587" s="302" t="s">
        <v>2243</v>
      </c>
      <c r="B587" s="302" t="s">
        <v>57</v>
      </c>
      <c r="C587" s="302">
        <v>11</v>
      </c>
      <c r="D587" s="302">
        <v>2243</v>
      </c>
      <c r="E587" s="302">
        <v>1144</v>
      </c>
      <c r="F587" s="302">
        <v>1099</v>
      </c>
      <c r="G587" s="302">
        <v>2010</v>
      </c>
      <c r="H587" s="302">
        <v>1030</v>
      </c>
      <c r="I587" s="302">
        <v>980</v>
      </c>
      <c r="J587" s="302">
        <v>1848</v>
      </c>
      <c r="K587" s="302">
        <v>918</v>
      </c>
      <c r="L587" s="302">
        <v>930</v>
      </c>
      <c r="M587" s="302">
        <v>1669</v>
      </c>
      <c r="N587" s="302">
        <v>850</v>
      </c>
      <c r="O587" s="302">
        <v>819</v>
      </c>
      <c r="P587" s="302">
        <v>1767</v>
      </c>
      <c r="Q587" s="302">
        <v>879</v>
      </c>
      <c r="R587" s="302">
        <v>888</v>
      </c>
      <c r="S587" s="312">
        <v>2060</v>
      </c>
      <c r="T587" s="312">
        <v>1021</v>
      </c>
      <c r="U587" s="312">
        <v>1039</v>
      </c>
      <c r="V587" s="302">
        <v>2735</v>
      </c>
      <c r="W587" s="302">
        <v>1423</v>
      </c>
      <c r="X587" s="302">
        <v>1312</v>
      </c>
    </row>
    <row r="588" spans="1:24" x14ac:dyDescent="0.25">
      <c r="A588" s="302" t="s">
        <v>2244</v>
      </c>
      <c r="B588" s="302" t="s">
        <v>57</v>
      </c>
      <c r="C588" s="302">
        <v>12</v>
      </c>
      <c r="D588" s="302">
        <v>2364</v>
      </c>
      <c r="E588" s="302">
        <v>1213</v>
      </c>
      <c r="F588" s="302">
        <v>1151</v>
      </c>
      <c r="G588" s="302">
        <v>1945</v>
      </c>
      <c r="H588" s="302">
        <v>1015</v>
      </c>
      <c r="I588" s="302">
        <v>935</v>
      </c>
      <c r="J588" s="302">
        <v>1800</v>
      </c>
      <c r="K588" s="302">
        <v>911</v>
      </c>
      <c r="L588" s="302">
        <v>889</v>
      </c>
      <c r="M588" s="302">
        <v>1612</v>
      </c>
      <c r="N588" s="302">
        <v>807</v>
      </c>
      <c r="O588" s="302">
        <v>805</v>
      </c>
      <c r="P588" s="302">
        <v>1806</v>
      </c>
      <c r="Q588" s="302">
        <v>886</v>
      </c>
      <c r="R588" s="302">
        <v>920</v>
      </c>
      <c r="S588" s="312">
        <v>2038</v>
      </c>
      <c r="T588" s="312">
        <v>1055</v>
      </c>
      <c r="U588" s="312">
        <v>983</v>
      </c>
      <c r="V588" s="302">
        <v>2690</v>
      </c>
      <c r="W588" s="302">
        <v>1381</v>
      </c>
      <c r="X588" s="302">
        <v>1309</v>
      </c>
    </row>
    <row r="589" spans="1:24" x14ac:dyDescent="0.25">
      <c r="A589" s="302" t="s">
        <v>2245</v>
      </c>
      <c r="B589" s="302" t="s">
        <v>57</v>
      </c>
      <c r="C589" s="302">
        <v>13</v>
      </c>
      <c r="D589" s="302">
        <v>2743</v>
      </c>
      <c r="E589" s="302">
        <v>1397</v>
      </c>
      <c r="F589" s="302">
        <v>1346</v>
      </c>
      <c r="G589" s="302">
        <v>1940</v>
      </c>
      <c r="H589" s="302">
        <v>1000</v>
      </c>
      <c r="I589" s="302">
        <v>935</v>
      </c>
      <c r="J589" s="302">
        <v>1953</v>
      </c>
      <c r="K589" s="302">
        <v>1008</v>
      </c>
      <c r="L589" s="302">
        <v>945</v>
      </c>
      <c r="M589" s="302">
        <v>1456</v>
      </c>
      <c r="N589" s="302">
        <v>741</v>
      </c>
      <c r="O589" s="302">
        <v>715</v>
      </c>
      <c r="P589" s="302">
        <v>1874</v>
      </c>
      <c r="Q589" s="302">
        <v>971</v>
      </c>
      <c r="R589" s="302">
        <v>903</v>
      </c>
      <c r="S589" s="312">
        <v>1925</v>
      </c>
      <c r="T589" s="312">
        <v>984</v>
      </c>
      <c r="U589" s="312">
        <v>941</v>
      </c>
      <c r="V589" s="302">
        <v>2557</v>
      </c>
      <c r="W589" s="302">
        <v>1323</v>
      </c>
      <c r="X589" s="302">
        <v>1234</v>
      </c>
    </row>
    <row r="590" spans="1:24" x14ac:dyDescent="0.25">
      <c r="A590" s="302" t="s">
        <v>2246</v>
      </c>
      <c r="B590" s="302" t="s">
        <v>57</v>
      </c>
      <c r="C590" s="302">
        <v>14</v>
      </c>
      <c r="D590" s="302">
        <v>2859</v>
      </c>
      <c r="E590" s="302">
        <v>1472</v>
      </c>
      <c r="F590" s="302">
        <v>1387</v>
      </c>
      <c r="G590" s="302">
        <v>1960</v>
      </c>
      <c r="H590" s="302">
        <v>1000</v>
      </c>
      <c r="I590" s="302">
        <v>960</v>
      </c>
      <c r="J590" s="302">
        <v>2004</v>
      </c>
      <c r="K590" s="302">
        <v>1000</v>
      </c>
      <c r="L590" s="302">
        <v>1004</v>
      </c>
      <c r="M590" s="302">
        <v>1443</v>
      </c>
      <c r="N590" s="302">
        <v>732</v>
      </c>
      <c r="O590" s="302">
        <v>711</v>
      </c>
      <c r="P590" s="302">
        <v>1658</v>
      </c>
      <c r="Q590" s="302">
        <v>869</v>
      </c>
      <c r="R590" s="302">
        <v>789</v>
      </c>
      <c r="S590" s="312">
        <v>1799</v>
      </c>
      <c r="T590" s="312">
        <v>920</v>
      </c>
      <c r="U590" s="312">
        <v>879</v>
      </c>
      <c r="V590" s="302">
        <v>2483</v>
      </c>
      <c r="W590" s="302">
        <v>1224</v>
      </c>
      <c r="X590" s="302">
        <v>1259</v>
      </c>
    </row>
    <row r="591" spans="1:24" x14ac:dyDescent="0.25">
      <c r="A591" s="302" t="s">
        <v>2247</v>
      </c>
      <c r="B591" s="302" t="s">
        <v>57</v>
      </c>
      <c r="C591" s="302">
        <v>15</v>
      </c>
      <c r="D591" s="302">
        <v>2275</v>
      </c>
      <c r="E591" s="302">
        <v>1159</v>
      </c>
      <c r="F591" s="302">
        <v>1116</v>
      </c>
      <c r="G591" s="302">
        <v>1830</v>
      </c>
      <c r="H591" s="302">
        <v>910</v>
      </c>
      <c r="I591" s="302">
        <v>915</v>
      </c>
      <c r="J591" s="302">
        <v>2113</v>
      </c>
      <c r="K591" s="302">
        <v>1088</v>
      </c>
      <c r="L591" s="302">
        <v>1025</v>
      </c>
      <c r="M591" s="302">
        <v>1413</v>
      </c>
      <c r="N591" s="302">
        <v>746</v>
      </c>
      <c r="O591" s="302">
        <v>667</v>
      </c>
      <c r="P591" s="302">
        <v>1581</v>
      </c>
      <c r="Q591" s="302">
        <v>808</v>
      </c>
      <c r="R591" s="302">
        <v>773</v>
      </c>
      <c r="S591" s="312">
        <v>1966</v>
      </c>
      <c r="T591" s="312">
        <v>1026</v>
      </c>
      <c r="U591" s="312">
        <v>940</v>
      </c>
      <c r="V591" s="302">
        <v>2301</v>
      </c>
      <c r="W591" s="302">
        <v>1152</v>
      </c>
      <c r="X591" s="302">
        <v>1149</v>
      </c>
    </row>
    <row r="592" spans="1:24" x14ac:dyDescent="0.25">
      <c r="A592" s="302" t="s">
        <v>2248</v>
      </c>
      <c r="B592" s="302" t="s">
        <v>57</v>
      </c>
      <c r="C592" s="302">
        <v>16</v>
      </c>
      <c r="D592" s="302">
        <v>2440</v>
      </c>
      <c r="E592" s="302">
        <v>1244</v>
      </c>
      <c r="F592" s="302">
        <v>1196</v>
      </c>
      <c r="G592" s="302">
        <v>1880</v>
      </c>
      <c r="H592" s="302">
        <v>955</v>
      </c>
      <c r="I592" s="302">
        <v>925</v>
      </c>
      <c r="J592" s="302">
        <v>2207</v>
      </c>
      <c r="K592" s="302">
        <v>1099</v>
      </c>
      <c r="L592" s="302">
        <v>1108</v>
      </c>
      <c r="M592" s="302">
        <v>1604</v>
      </c>
      <c r="N592" s="302">
        <v>827</v>
      </c>
      <c r="O592" s="302">
        <v>777</v>
      </c>
      <c r="P592" s="302">
        <v>1622</v>
      </c>
      <c r="Q592" s="302">
        <v>882</v>
      </c>
      <c r="R592" s="302">
        <v>740</v>
      </c>
      <c r="S592" s="312">
        <v>1800</v>
      </c>
      <c r="T592" s="312">
        <v>941</v>
      </c>
      <c r="U592" s="312">
        <v>859</v>
      </c>
      <c r="V592" s="302">
        <v>2322</v>
      </c>
      <c r="W592" s="302">
        <v>1187</v>
      </c>
      <c r="X592" s="302">
        <v>1135</v>
      </c>
    </row>
    <row r="593" spans="1:24" x14ac:dyDescent="0.25">
      <c r="A593" s="302" t="s">
        <v>2249</v>
      </c>
      <c r="B593" s="302" t="s">
        <v>57</v>
      </c>
      <c r="C593" s="302">
        <v>17</v>
      </c>
      <c r="D593" s="302">
        <v>2558</v>
      </c>
      <c r="E593" s="302">
        <v>1297</v>
      </c>
      <c r="F593" s="302">
        <v>1261</v>
      </c>
      <c r="G593" s="302">
        <v>1900</v>
      </c>
      <c r="H593" s="302">
        <v>965</v>
      </c>
      <c r="I593" s="302">
        <v>935</v>
      </c>
      <c r="J593" s="302">
        <v>2211</v>
      </c>
      <c r="K593" s="302">
        <v>1108</v>
      </c>
      <c r="L593" s="302">
        <v>1103</v>
      </c>
      <c r="M593" s="302">
        <v>1613</v>
      </c>
      <c r="N593" s="302">
        <v>814</v>
      </c>
      <c r="O593" s="302">
        <v>799</v>
      </c>
      <c r="P593" s="302">
        <v>1572</v>
      </c>
      <c r="Q593" s="302">
        <v>865</v>
      </c>
      <c r="R593" s="302">
        <v>707</v>
      </c>
      <c r="S593" s="312">
        <v>1821</v>
      </c>
      <c r="T593" s="312">
        <v>896</v>
      </c>
      <c r="U593" s="312">
        <v>925</v>
      </c>
      <c r="V593" s="302">
        <v>2230</v>
      </c>
      <c r="W593" s="302">
        <v>1143</v>
      </c>
      <c r="X593" s="302">
        <v>1087</v>
      </c>
    </row>
    <row r="594" spans="1:24" x14ac:dyDescent="0.25">
      <c r="A594" s="302" t="s">
        <v>2250</v>
      </c>
      <c r="B594" s="302" t="s">
        <v>57</v>
      </c>
      <c r="C594" s="302">
        <v>18</v>
      </c>
      <c r="D594" s="302">
        <v>2401</v>
      </c>
      <c r="E594" s="302">
        <v>1207</v>
      </c>
      <c r="F594" s="302">
        <v>1194</v>
      </c>
      <c r="G594" s="302">
        <v>2040</v>
      </c>
      <c r="H594" s="302">
        <v>1010</v>
      </c>
      <c r="I594" s="302">
        <v>1025</v>
      </c>
      <c r="J594" s="302">
        <v>2170</v>
      </c>
      <c r="K594" s="302">
        <v>1047</v>
      </c>
      <c r="L594" s="302">
        <v>1123</v>
      </c>
      <c r="M594" s="302">
        <v>1768</v>
      </c>
      <c r="N594" s="302">
        <v>894</v>
      </c>
      <c r="O594" s="302">
        <v>874</v>
      </c>
      <c r="P594" s="302">
        <v>1478</v>
      </c>
      <c r="Q594" s="302">
        <v>769</v>
      </c>
      <c r="R594" s="302">
        <v>709</v>
      </c>
      <c r="S594" s="312">
        <v>1823</v>
      </c>
      <c r="T594" s="312">
        <v>853</v>
      </c>
      <c r="U594" s="312">
        <v>970</v>
      </c>
      <c r="V594" s="302">
        <v>1918</v>
      </c>
      <c r="W594" s="302">
        <v>998</v>
      </c>
      <c r="X594" s="302">
        <v>920</v>
      </c>
    </row>
    <row r="595" spans="1:24" x14ac:dyDescent="0.25">
      <c r="A595" s="302" t="s">
        <v>2251</v>
      </c>
      <c r="B595" s="302" t="s">
        <v>57</v>
      </c>
      <c r="C595" s="302">
        <v>19</v>
      </c>
      <c r="D595" s="302">
        <v>2144</v>
      </c>
      <c r="E595" s="302">
        <v>1057</v>
      </c>
      <c r="F595" s="302">
        <v>1087</v>
      </c>
      <c r="G595" s="302">
        <v>2120</v>
      </c>
      <c r="H595" s="302">
        <v>1010</v>
      </c>
      <c r="I595" s="302">
        <v>1110</v>
      </c>
      <c r="J595" s="302">
        <v>2074</v>
      </c>
      <c r="K595" s="302">
        <v>1051</v>
      </c>
      <c r="L595" s="302">
        <v>1023</v>
      </c>
      <c r="M595" s="302">
        <v>1806</v>
      </c>
      <c r="N595" s="302">
        <v>885</v>
      </c>
      <c r="O595" s="302">
        <v>921</v>
      </c>
      <c r="P595" s="302">
        <v>1226</v>
      </c>
      <c r="Q595" s="302">
        <v>629</v>
      </c>
      <c r="R595" s="302">
        <v>597</v>
      </c>
      <c r="S595" s="312">
        <v>1675</v>
      </c>
      <c r="T595" s="312">
        <v>737</v>
      </c>
      <c r="U595" s="312">
        <v>938</v>
      </c>
      <c r="V595" s="302">
        <v>1379</v>
      </c>
      <c r="W595" s="302">
        <v>686</v>
      </c>
      <c r="X595" s="302">
        <v>693</v>
      </c>
    </row>
    <row r="596" spans="1:24" x14ac:dyDescent="0.25">
      <c r="A596" s="302" t="s">
        <v>2252</v>
      </c>
      <c r="B596" s="302" t="s">
        <v>57</v>
      </c>
      <c r="C596" s="302">
        <v>20</v>
      </c>
      <c r="D596" s="302">
        <v>2147</v>
      </c>
      <c r="E596" s="302">
        <v>1057</v>
      </c>
      <c r="F596" s="302">
        <v>1090</v>
      </c>
      <c r="G596" s="302">
        <v>2330</v>
      </c>
      <c r="H596" s="302">
        <v>1135</v>
      </c>
      <c r="I596" s="302">
        <v>1195</v>
      </c>
      <c r="J596" s="302">
        <v>2125</v>
      </c>
      <c r="K596" s="302">
        <v>1089</v>
      </c>
      <c r="L596" s="302">
        <v>1036</v>
      </c>
      <c r="M596" s="302">
        <v>2052</v>
      </c>
      <c r="N596" s="302">
        <v>1003</v>
      </c>
      <c r="O596" s="302">
        <v>1049</v>
      </c>
      <c r="P596" s="302">
        <v>1476</v>
      </c>
      <c r="Q596" s="302">
        <v>682</v>
      </c>
      <c r="R596" s="302">
        <v>794</v>
      </c>
      <c r="S596" s="312">
        <v>1625</v>
      </c>
      <c r="T596" s="312">
        <v>780</v>
      </c>
      <c r="U596" s="312">
        <v>845</v>
      </c>
      <c r="V596" s="302">
        <v>1248</v>
      </c>
      <c r="W596" s="302">
        <v>622</v>
      </c>
      <c r="X596" s="302">
        <v>626</v>
      </c>
    </row>
    <row r="597" spans="1:24" x14ac:dyDescent="0.25">
      <c r="A597" s="302" t="s">
        <v>2253</v>
      </c>
      <c r="B597" s="302" t="s">
        <v>58</v>
      </c>
      <c r="C597" s="302" t="s">
        <v>95</v>
      </c>
      <c r="D597" s="302">
        <v>95083</v>
      </c>
      <c r="E597" s="302">
        <v>48361</v>
      </c>
      <c r="F597" s="302">
        <v>46722</v>
      </c>
      <c r="G597" s="302">
        <v>81125</v>
      </c>
      <c r="H597" s="302">
        <v>41145</v>
      </c>
      <c r="I597" s="302">
        <v>39980</v>
      </c>
      <c r="J597" s="302">
        <v>59080</v>
      </c>
      <c r="K597" s="302">
        <v>29815</v>
      </c>
      <c r="L597" s="302">
        <v>29265</v>
      </c>
      <c r="M597" s="302">
        <v>56247</v>
      </c>
      <c r="N597" s="302">
        <v>28419</v>
      </c>
      <c r="O597" s="302">
        <v>27828</v>
      </c>
      <c r="P597" s="302">
        <v>62903</v>
      </c>
      <c r="Q597" s="302">
        <v>31742</v>
      </c>
      <c r="R597" s="302">
        <v>31161</v>
      </c>
      <c r="S597" s="312">
        <v>71132</v>
      </c>
      <c r="T597" s="312">
        <v>35632</v>
      </c>
      <c r="U597" s="312">
        <v>35500</v>
      </c>
      <c r="V597" s="302">
        <v>68450</v>
      </c>
      <c r="W597" s="302">
        <v>34275</v>
      </c>
      <c r="X597" s="302">
        <v>34175</v>
      </c>
    </row>
    <row r="598" spans="1:24" x14ac:dyDescent="0.25">
      <c r="A598" s="302" t="s">
        <v>2254</v>
      </c>
      <c r="B598" s="302" t="s">
        <v>58</v>
      </c>
      <c r="C598" s="302">
        <v>0</v>
      </c>
      <c r="D598" s="302">
        <v>5231</v>
      </c>
      <c r="E598" s="302">
        <v>2621</v>
      </c>
      <c r="F598" s="302">
        <v>2610</v>
      </c>
      <c r="G598" s="302">
        <v>3530</v>
      </c>
      <c r="H598" s="302">
        <v>1845</v>
      </c>
      <c r="I598" s="302">
        <v>1685</v>
      </c>
      <c r="J598" s="302">
        <v>2887</v>
      </c>
      <c r="K598" s="302">
        <v>1455</v>
      </c>
      <c r="L598" s="302">
        <v>1432</v>
      </c>
      <c r="M598" s="302">
        <v>3658</v>
      </c>
      <c r="N598" s="302">
        <v>1879</v>
      </c>
      <c r="O598" s="302">
        <v>1779</v>
      </c>
      <c r="P598" s="302">
        <v>3508</v>
      </c>
      <c r="Q598" s="302">
        <v>1746</v>
      </c>
      <c r="R598" s="302">
        <v>1762</v>
      </c>
      <c r="S598" s="312">
        <v>4670</v>
      </c>
      <c r="T598" s="312">
        <v>2312</v>
      </c>
      <c r="U598" s="312">
        <v>2358</v>
      </c>
      <c r="V598" s="302">
        <v>3230</v>
      </c>
      <c r="W598" s="302">
        <v>1656</v>
      </c>
      <c r="X598" s="302">
        <v>1574</v>
      </c>
    </row>
    <row r="599" spans="1:24" x14ac:dyDescent="0.25">
      <c r="A599" s="302" t="s">
        <v>2255</v>
      </c>
      <c r="B599" s="302" t="s">
        <v>58</v>
      </c>
      <c r="C599" s="302">
        <v>1</v>
      </c>
      <c r="D599" s="302">
        <v>4788</v>
      </c>
      <c r="E599" s="302">
        <v>2503</v>
      </c>
      <c r="F599" s="302">
        <v>2285</v>
      </c>
      <c r="G599" s="302">
        <v>3625</v>
      </c>
      <c r="H599" s="302">
        <v>1820</v>
      </c>
      <c r="I599" s="302">
        <v>1800</v>
      </c>
      <c r="J599" s="302">
        <v>2717</v>
      </c>
      <c r="K599" s="302">
        <v>1439</v>
      </c>
      <c r="L599" s="302">
        <v>1278</v>
      </c>
      <c r="M599" s="302">
        <v>3651</v>
      </c>
      <c r="N599" s="302">
        <v>1819</v>
      </c>
      <c r="O599" s="302">
        <v>1832</v>
      </c>
      <c r="P599" s="302">
        <v>3518</v>
      </c>
      <c r="Q599" s="302">
        <v>1773</v>
      </c>
      <c r="R599" s="302">
        <v>1745</v>
      </c>
      <c r="S599" s="312">
        <v>4352</v>
      </c>
      <c r="T599" s="312">
        <v>2248</v>
      </c>
      <c r="U599" s="312">
        <v>2104</v>
      </c>
      <c r="V599" s="302">
        <v>3403</v>
      </c>
      <c r="W599" s="302">
        <v>1754</v>
      </c>
      <c r="X599" s="302">
        <v>1649</v>
      </c>
    </row>
    <row r="600" spans="1:24" x14ac:dyDescent="0.25">
      <c r="A600" s="302" t="s">
        <v>2256</v>
      </c>
      <c r="B600" s="302" t="s">
        <v>58</v>
      </c>
      <c r="C600" s="302">
        <v>2</v>
      </c>
      <c r="D600" s="302">
        <v>4822</v>
      </c>
      <c r="E600" s="302">
        <v>2446</v>
      </c>
      <c r="F600" s="302">
        <v>2376</v>
      </c>
      <c r="G600" s="302">
        <v>3850</v>
      </c>
      <c r="H600" s="302">
        <v>1970</v>
      </c>
      <c r="I600" s="302">
        <v>1880</v>
      </c>
      <c r="J600" s="302">
        <v>2478</v>
      </c>
      <c r="K600" s="302">
        <v>1248</v>
      </c>
      <c r="L600" s="302">
        <v>1230</v>
      </c>
      <c r="M600" s="302">
        <v>3415</v>
      </c>
      <c r="N600" s="302">
        <v>1780</v>
      </c>
      <c r="O600" s="302">
        <v>1635</v>
      </c>
      <c r="P600" s="302">
        <v>3467</v>
      </c>
      <c r="Q600" s="302">
        <v>1751</v>
      </c>
      <c r="R600" s="302">
        <v>1716</v>
      </c>
      <c r="S600" s="312">
        <v>4020</v>
      </c>
      <c r="T600" s="312">
        <v>2115</v>
      </c>
      <c r="U600" s="312">
        <v>1905</v>
      </c>
      <c r="V600" s="302">
        <v>3276</v>
      </c>
      <c r="W600" s="302">
        <v>1673</v>
      </c>
      <c r="X600" s="302">
        <v>1603</v>
      </c>
    </row>
    <row r="601" spans="1:24" x14ac:dyDescent="0.25">
      <c r="A601" s="302" t="s">
        <v>2257</v>
      </c>
      <c r="B601" s="302" t="s">
        <v>58</v>
      </c>
      <c r="C601" s="302">
        <v>3</v>
      </c>
      <c r="D601" s="302">
        <v>4695</v>
      </c>
      <c r="E601" s="302">
        <v>2428</v>
      </c>
      <c r="F601" s="302">
        <v>2267</v>
      </c>
      <c r="G601" s="302">
        <v>3935</v>
      </c>
      <c r="H601" s="302">
        <v>1980</v>
      </c>
      <c r="I601" s="302">
        <v>1955</v>
      </c>
      <c r="J601" s="302">
        <v>2311</v>
      </c>
      <c r="K601" s="302">
        <v>1185</v>
      </c>
      <c r="L601" s="302">
        <v>1126</v>
      </c>
      <c r="M601" s="302">
        <v>3379</v>
      </c>
      <c r="N601" s="302">
        <v>1725</v>
      </c>
      <c r="O601" s="302">
        <v>1654</v>
      </c>
      <c r="P601" s="302">
        <v>3421</v>
      </c>
      <c r="Q601" s="302">
        <v>1704</v>
      </c>
      <c r="R601" s="302">
        <v>1717</v>
      </c>
      <c r="S601" s="312">
        <v>3991</v>
      </c>
      <c r="T601" s="312">
        <v>1956</v>
      </c>
      <c r="U601" s="312">
        <v>2035</v>
      </c>
      <c r="V601" s="302">
        <v>3178</v>
      </c>
      <c r="W601" s="302">
        <v>1588</v>
      </c>
      <c r="X601" s="302">
        <v>1590</v>
      </c>
    </row>
    <row r="602" spans="1:24" x14ac:dyDescent="0.25">
      <c r="A602" s="302" t="s">
        <v>2258</v>
      </c>
      <c r="B602" s="302" t="s">
        <v>58</v>
      </c>
      <c r="C602" s="302">
        <v>4</v>
      </c>
      <c r="D602" s="302">
        <v>4358</v>
      </c>
      <c r="E602" s="302">
        <v>2209</v>
      </c>
      <c r="F602" s="302">
        <v>2149</v>
      </c>
      <c r="G602" s="302">
        <v>4130</v>
      </c>
      <c r="H602" s="302">
        <v>2100</v>
      </c>
      <c r="I602" s="302">
        <v>2035</v>
      </c>
      <c r="J602" s="302">
        <v>2085</v>
      </c>
      <c r="K602" s="302">
        <v>1076</v>
      </c>
      <c r="L602" s="302">
        <v>1009</v>
      </c>
      <c r="M602" s="302">
        <v>3068</v>
      </c>
      <c r="N602" s="302">
        <v>1566</v>
      </c>
      <c r="O602" s="302">
        <v>1502</v>
      </c>
      <c r="P602" s="302">
        <v>3426</v>
      </c>
      <c r="Q602" s="302">
        <v>1683</v>
      </c>
      <c r="R602" s="302">
        <v>1743</v>
      </c>
      <c r="S602" s="312">
        <v>3706</v>
      </c>
      <c r="T602" s="312">
        <v>1891</v>
      </c>
      <c r="U602" s="312">
        <v>1815</v>
      </c>
      <c r="V602" s="302">
        <v>3275</v>
      </c>
      <c r="W602" s="302">
        <v>1707</v>
      </c>
      <c r="X602" s="302">
        <v>1568</v>
      </c>
    </row>
    <row r="603" spans="1:24" x14ac:dyDescent="0.25">
      <c r="A603" s="302" t="s">
        <v>2259</v>
      </c>
      <c r="B603" s="302" t="s">
        <v>58</v>
      </c>
      <c r="C603" s="302">
        <v>5</v>
      </c>
      <c r="D603" s="302">
        <v>4353</v>
      </c>
      <c r="E603" s="302">
        <v>2243</v>
      </c>
      <c r="F603" s="302">
        <v>2110</v>
      </c>
      <c r="G603" s="302">
        <v>4340</v>
      </c>
      <c r="H603" s="302">
        <v>2205</v>
      </c>
      <c r="I603" s="302">
        <v>2135</v>
      </c>
      <c r="J603" s="302">
        <v>2166</v>
      </c>
      <c r="K603" s="302">
        <v>1111</v>
      </c>
      <c r="L603" s="302">
        <v>1055</v>
      </c>
      <c r="M603" s="302">
        <v>3001</v>
      </c>
      <c r="N603" s="302">
        <v>1507</v>
      </c>
      <c r="O603" s="302">
        <v>1494</v>
      </c>
      <c r="P603" s="302">
        <v>3254</v>
      </c>
      <c r="Q603" s="302">
        <v>1695</v>
      </c>
      <c r="R603" s="302">
        <v>1559</v>
      </c>
      <c r="S603" s="312">
        <v>3540</v>
      </c>
      <c r="T603" s="312">
        <v>1779</v>
      </c>
      <c r="U603" s="312">
        <v>1761</v>
      </c>
      <c r="V603" s="302">
        <v>3234</v>
      </c>
      <c r="W603" s="302">
        <v>1666</v>
      </c>
      <c r="X603" s="302">
        <v>1568</v>
      </c>
    </row>
    <row r="604" spans="1:24" x14ac:dyDescent="0.25">
      <c r="A604" s="302" t="s">
        <v>2260</v>
      </c>
      <c r="B604" s="302" t="s">
        <v>58</v>
      </c>
      <c r="C604" s="302">
        <v>6</v>
      </c>
      <c r="D604" s="302">
        <v>4177</v>
      </c>
      <c r="E604" s="302">
        <v>2160</v>
      </c>
      <c r="F604" s="302">
        <v>2017</v>
      </c>
      <c r="G604" s="302">
        <v>4140</v>
      </c>
      <c r="H604" s="302">
        <v>2115</v>
      </c>
      <c r="I604" s="302">
        <v>2030</v>
      </c>
      <c r="J604" s="302">
        <v>2110</v>
      </c>
      <c r="K604" s="302">
        <v>1075</v>
      </c>
      <c r="L604" s="302">
        <v>1035</v>
      </c>
      <c r="M604" s="302">
        <v>2869</v>
      </c>
      <c r="N604" s="302">
        <v>1435</v>
      </c>
      <c r="O604" s="302">
        <v>1434</v>
      </c>
      <c r="P604" s="302">
        <v>3168</v>
      </c>
      <c r="Q604" s="302">
        <v>1628</v>
      </c>
      <c r="R604" s="302">
        <v>1540</v>
      </c>
      <c r="S604" s="312">
        <v>3258</v>
      </c>
      <c r="T604" s="312">
        <v>1671</v>
      </c>
      <c r="U604" s="312">
        <v>1587</v>
      </c>
      <c r="V604" s="302">
        <v>3146</v>
      </c>
      <c r="W604" s="302">
        <v>1619</v>
      </c>
      <c r="X604" s="302">
        <v>1527</v>
      </c>
    </row>
    <row r="605" spans="1:24" x14ac:dyDescent="0.25">
      <c r="A605" s="302" t="s">
        <v>2261</v>
      </c>
      <c r="B605" s="302" t="s">
        <v>58</v>
      </c>
      <c r="C605" s="302">
        <v>7</v>
      </c>
      <c r="D605" s="302">
        <v>4179</v>
      </c>
      <c r="E605" s="302">
        <v>2171</v>
      </c>
      <c r="F605" s="302">
        <v>2008</v>
      </c>
      <c r="G605" s="302">
        <v>4270</v>
      </c>
      <c r="H605" s="302">
        <v>2180</v>
      </c>
      <c r="I605" s="302">
        <v>2085</v>
      </c>
      <c r="J605" s="302">
        <v>2155</v>
      </c>
      <c r="K605" s="302">
        <v>1113</v>
      </c>
      <c r="L605" s="302">
        <v>1042</v>
      </c>
      <c r="M605" s="302">
        <v>2723</v>
      </c>
      <c r="N605" s="302">
        <v>1416</v>
      </c>
      <c r="O605" s="302">
        <v>1307</v>
      </c>
      <c r="P605" s="302">
        <v>3079</v>
      </c>
      <c r="Q605" s="302">
        <v>1561</v>
      </c>
      <c r="R605" s="302">
        <v>1518</v>
      </c>
      <c r="S605" s="312">
        <v>3038</v>
      </c>
      <c r="T605" s="312">
        <v>1506</v>
      </c>
      <c r="U605" s="312">
        <v>1532</v>
      </c>
      <c r="V605" s="302">
        <v>3169</v>
      </c>
      <c r="W605" s="302">
        <v>1621</v>
      </c>
      <c r="X605" s="302">
        <v>1548</v>
      </c>
    </row>
    <row r="606" spans="1:24" x14ac:dyDescent="0.25">
      <c r="A606" s="302" t="s">
        <v>2262</v>
      </c>
      <c r="B606" s="302" t="s">
        <v>58</v>
      </c>
      <c r="C606" s="302">
        <v>8</v>
      </c>
      <c r="D606" s="302">
        <v>4127</v>
      </c>
      <c r="E606" s="302">
        <v>2098</v>
      </c>
      <c r="F606" s="302">
        <v>2029</v>
      </c>
      <c r="G606" s="302">
        <v>4080</v>
      </c>
      <c r="H606" s="302">
        <v>2065</v>
      </c>
      <c r="I606" s="302">
        <v>2015</v>
      </c>
      <c r="J606" s="302">
        <v>2276</v>
      </c>
      <c r="K606" s="302">
        <v>1147</v>
      </c>
      <c r="L606" s="302">
        <v>1129</v>
      </c>
      <c r="M606" s="302">
        <v>2576</v>
      </c>
      <c r="N606" s="302">
        <v>1323</v>
      </c>
      <c r="O606" s="302">
        <v>1253</v>
      </c>
      <c r="P606" s="302">
        <v>3130</v>
      </c>
      <c r="Q606" s="302">
        <v>1540</v>
      </c>
      <c r="R606" s="302">
        <v>1590</v>
      </c>
      <c r="S606" s="312">
        <v>2960</v>
      </c>
      <c r="T606" s="312">
        <v>1555</v>
      </c>
      <c r="U606" s="312">
        <v>1405</v>
      </c>
      <c r="V606" s="302">
        <v>3195</v>
      </c>
      <c r="W606" s="302">
        <v>1563</v>
      </c>
      <c r="X606" s="302">
        <v>1632</v>
      </c>
    </row>
    <row r="607" spans="1:24" x14ac:dyDescent="0.25">
      <c r="A607" s="302" t="s">
        <v>2263</v>
      </c>
      <c r="B607" s="302" t="s">
        <v>58</v>
      </c>
      <c r="C607" s="302">
        <v>9</v>
      </c>
      <c r="D607" s="302">
        <v>4218</v>
      </c>
      <c r="E607" s="302">
        <v>2145</v>
      </c>
      <c r="F607" s="302">
        <v>2073</v>
      </c>
      <c r="G607" s="302">
        <v>4140</v>
      </c>
      <c r="H607" s="302">
        <v>2165</v>
      </c>
      <c r="I607" s="302">
        <v>1975</v>
      </c>
      <c r="J607" s="302">
        <v>2445</v>
      </c>
      <c r="K607" s="302">
        <v>1251</v>
      </c>
      <c r="L607" s="302">
        <v>1194</v>
      </c>
      <c r="M607" s="302">
        <v>2611</v>
      </c>
      <c r="N607" s="302">
        <v>1310</v>
      </c>
      <c r="O607" s="302">
        <v>1301</v>
      </c>
      <c r="P607" s="302">
        <v>2980</v>
      </c>
      <c r="Q607" s="302">
        <v>1539</v>
      </c>
      <c r="R607" s="302">
        <v>1441</v>
      </c>
      <c r="S607" s="312">
        <v>2766</v>
      </c>
      <c r="T607" s="312">
        <v>1402</v>
      </c>
      <c r="U607" s="312">
        <v>1364</v>
      </c>
      <c r="V607" s="302">
        <v>3149</v>
      </c>
      <c r="W607" s="302">
        <v>1581</v>
      </c>
      <c r="X607" s="302">
        <v>1568</v>
      </c>
    </row>
    <row r="608" spans="1:24" x14ac:dyDescent="0.25">
      <c r="A608" s="302" t="s">
        <v>2264</v>
      </c>
      <c r="B608" s="302" t="s">
        <v>58</v>
      </c>
      <c r="C608" s="302">
        <v>10</v>
      </c>
      <c r="D608" s="302">
        <v>4185</v>
      </c>
      <c r="E608" s="302">
        <v>2175</v>
      </c>
      <c r="F608" s="302">
        <v>2010</v>
      </c>
      <c r="G608" s="302">
        <v>3930</v>
      </c>
      <c r="H608" s="302">
        <v>1955</v>
      </c>
      <c r="I608" s="302">
        <v>1975</v>
      </c>
      <c r="J608" s="302">
        <v>2571</v>
      </c>
      <c r="K608" s="302">
        <v>1324</v>
      </c>
      <c r="L608" s="302">
        <v>1247</v>
      </c>
      <c r="M608" s="302">
        <v>2547</v>
      </c>
      <c r="N608" s="302">
        <v>1306</v>
      </c>
      <c r="O608" s="302">
        <v>1241</v>
      </c>
      <c r="P608" s="302">
        <v>2852</v>
      </c>
      <c r="Q608" s="302">
        <v>1453</v>
      </c>
      <c r="R608" s="302">
        <v>1399</v>
      </c>
      <c r="S608" s="312">
        <v>2809</v>
      </c>
      <c r="T608" s="312">
        <v>1418</v>
      </c>
      <c r="U608" s="312">
        <v>1391</v>
      </c>
      <c r="V608" s="302">
        <v>3371</v>
      </c>
      <c r="W608" s="302">
        <v>1708</v>
      </c>
      <c r="X608" s="302">
        <v>1663</v>
      </c>
    </row>
    <row r="609" spans="1:24" x14ac:dyDescent="0.25">
      <c r="A609" s="302" t="s">
        <v>2265</v>
      </c>
      <c r="B609" s="302" t="s">
        <v>58</v>
      </c>
      <c r="C609" s="302">
        <v>11</v>
      </c>
      <c r="D609" s="302">
        <v>4400</v>
      </c>
      <c r="E609" s="302">
        <v>2228</v>
      </c>
      <c r="F609" s="302">
        <v>2172</v>
      </c>
      <c r="G609" s="302">
        <v>3810</v>
      </c>
      <c r="H609" s="302">
        <v>1975</v>
      </c>
      <c r="I609" s="302">
        <v>1835</v>
      </c>
      <c r="J609" s="302">
        <v>2688</v>
      </c>
      <c r="K609" s="302">
        <v>1338</v>
      </c>
      <c r="L609" s="302">
        <v>1350</v>
      </c>
      <c r="M609" s="302">
        <v>2481</v>
      </c>
      <c r="N609" s="302">
        <v>1303</v>
      </c>
      <c r="O609" s="302">
        <v>1178</v>
      </c>
      <c r="P609" s="302">
        <v>2909</v>
      </c>
      <c r="Q609" s="302">
        <v>1451</v>
      </c>
      <c r="R609" s="302">
        <v>1458</v>
      </c>
      <c r="S609" s="312">
        <v>2777</v>
      </c>
      <c r="T609" s="312">
        <v>1392</v>
      </c>
      <c r="U609" s="312">
        <v>1385</v>
      </c>
      <c r="V609" s="302">
        <v>3196</v>
      </c>
      <c r="W609" s="302">
        <v>1671</v>
      </c>
      <c r="X609" s="302">
        <v>1525</v>
      </c>
    </row>
    <row r="610" spans="1:24" x14ac:dyDescent="0.25">
      <c r="A610" s="302" t="s">
        <v>2266</v>
      </c>
      <c r="B610" s="302" t="s">
        <v>58</v>
      </c>
      <c r="C610" s="302">
        <v>12</v>
      </c>
      <c r="D610" s="302">
        <v>4726</v>
      </c>
      <c r="E610" s="302">
        <v>2453</v>
      </c>
      <c r="F610" s="302">
        <v>2273</v>
      </c>
      <c r="G610" s="302">
        <v>3705</v>
      </c>
      <c r="H610" s="302">
        <v>1870</v>
      </c>
      <c r="I610" s="302">
        <v>1835</v>
      </c>
      <c r="J610" s="302">
        <v>2852</v>
      </c>
      <c r="K610" s="302">
        <v>1477</v>
      </c>
      <c r="L610" s="302">
        <v>1375</v>
      </c>
      <c r="M610" s="302">
        <v>2266</v>
      </c>
      <c r="N610" s="302">
        <v>1146</v>
      </c>
      <c r="O610" s="302">
        <v>1120</v>
      </c>
      <c r="P610" s="302">
        <v>2779</v>
      </c>
      <c r="Q610" s="302">
        <v>1456</v>
      </c>
      <c r="R610" s="302">
        <v>1323</v>
      </c>
      <c r="S610" s="312">
        <v>2868</v>
      </c>
      <c r="T610" s="312">
        <v>1475</v>
      </c>
      <c r="U610" s="312">
        <v>1393</v>
      </c>
      <c r="V610" s="302">
        <v>3288</v>
      </c>
      <c r="W610" s="302">
        <v>1701</v>
      </c>
      <c r="X610" s="302">
        <v>1587</v>
      </c>
    </row>
    <row r="611" spans="1:24" x14ac:dyDescent="0.25">
      <c r="A611" s="302" t="s">
        <v>2267</v>
      </c>
      <c r="B611" s="302" t="s">
        <v>58</v>
      </c>
      <c r="C611" s="302">
        <v>13</v>
      </c>
      <c r="D611" s="302">
        <v>5544</v>
      </c>
      <c r="E611" s="302">
        <v>2820</v>
      </c>
      <c r="F611" s="302">
        <v>2724</v>
      </c>
      <c r="G611" s="302">
        <v>3820</v>
      </c>
      <c r="H611" s="302">
        <v>1975</v>
      </c>
      <c r="I611" s="302">
        <v>1845</v>
      </c>
      <c r="J611" s="302">
        <v>2974</v>
      </c>
      <c r="K611" s="302">
        <v>1533</v>
      </c>
      <c r="L611" s="302">
        <v>1441</v>
      </c>
      <c r="M611" s="302">
        <v>2182</v>
      </c>
      <c r="N611" s="302">
        <v>1142</v>
      </c>
      <c r="O611" s="302">
        <v>1040</v>
      </c>
      <c r="P611" s="302">
        <v>2720</v>
      </c>
      <c r="Q611" s="302">
        <v>1410</v>
      </c>
      <c r="R611" s="302">
        <v>1310</v>
      </c>
      <c r="S611" s="312">
        <v>2758</v>
      </c>
      <c r="T611" s="312">
        <v>1421</v>
      </c>
      <c r="U611" s="312">
        <v>1337</v>
      </c>
      <c r="V611" s="302">
        <v>3163</v>
      </c>
      <c r="W611" s="302">
        <v>1553</v>
      </c>
      <c r="X611" s="302">
        <v>1610</v>
      </c>
    </row>
    <row r="612" spans="1:24" x14ac:dyDescent="0.25">
      <c r="A612" s="302" t="s">
        <v>2268</v>
      </c>
      <c r="B612" s="302" t="s">
        <v>58</v>
      </c>
      <c r="C612" s="302">
        <v>14</v>
      </c>
      <c r="D612" s="302">
        <v>6133</v>
      </c>
      <c r="E612" s="302">
        <v>3057</v>
      </c>
      <c r="F612" s="302">
        <v>3076</v>
      </c>
      <c r="G612" s="302">
        <v>3580</v>
      </c>
      <c r="H612" s="302">
        <v>1845</v>
      </c>
      <c r="I612" s="302">
        <v>1730</v>
      </c>
      <c r="J612" s="302">
        <v>3073</v>
      </c>
      <c r="K612" s="302">
        <v>1592</v>
      </c>
      <c r="L612" s="302">
        <v>1481</v>
      </c>
      <c r="M612" s="302">
        <v>1965</v>
      </c>
      <c r="N612" s="302">
        <v>1000</v>
      </c>
      <c r="O612" s="302">
        <v>965</v>
      </c>
      <c r="P612" s="302">
        <v>2778</v>
      </c>
      <c r="Q612" s="302">
        <v>1397</v>
      </c>
      <c r="R612" s="302">
        <v>1381</v>
      </c>
      <c r="S612" s="312">
        <v>2885</v>
      </c>
      <c r="T612" s="312">
        <v>1491</v>
      </c>
      <c r="U612" s="312">
        <v>1394</v>
      </c>
      <c r="V612" s="302">
        <v>3206</v>
      </c>
      <c r="W612" s="302">
        <v>1642</v>
      </c>
      <c r="X612" s="302">
        <v>1564</v>
      </c>
    </row>
    <row r="613" spans="1:24" x14ac:dyDescent="0.25">
      <c r="A613" s="302" t="s">
        <v>2269</v>
      </c>
      <c r="B613" s="302" t="s">
        <v>58</v>
      </c>
      <c r="C613" s="302">
        <v>15</v>
      </c>
      <c r="D613" s="302">
        <v>4289</v>
      </c>
      <c r="E613" s="302">
        <v>2233</v>
      </c>
      <c r="F613" s="302">
        <v>2056</v>
      </c>
      <c r="G613" s="302">
        <v>3700</v>
      </c>
      <c r="H613" s="302">
        <v>1885</v>
      </c>
      <c r="I613" s="302">
        <v>1815</v>
      </c>
      <c r="J613" s="302">
        <v>3266</v>
      </c>
      <c r="K613" s="302">
        <v>1650</v>
      </c>
      <c r="L613" s="302">
        <v>1616</v>
      </c>
      <c r="M613" s="302">
        <v>1964</v>
      </c>
      <c r="N613" s="302">
        <v>1015</v>
      </c>
      <c r="O613" s="302">
        <v>949</v>
      </c>
      <c r="P613" s="302">
        <v>2633</v>
      </c>
      <c r="Q613" s="302">
        <v>1297</v>
      </c>
      <c r="R613" s="302">
        <v>1336</v>
      </c>
      <c r="S613" s="312">
        <v>2984</v>
      </c>
      <c r="T613" s="312">
        <v>1471</v>
      </c>
      <c r="U613" s="312">
        <v>1513</v>
      </c>
      <c r="V613" s="302">
        <v>3023</v>
      </c>
      <c r="W613" s="302">
        <v>1530</v>
      </c>
      <c r="X613" s="302">
        <v>1493</v>
      </c>
    </row>
    <row r="614" spans="1:24" x14ac:dyDescent="0.25">
      <c r="A614" s="302" t="s">
        <v>2270</v>
      </c>
      <c r="B614" s="302" t="s">
        <v>58</v>
      </c>
      <c r="C614" s="302">
        <v>16</v>
      </c>
      <c r="D614" s="302">
        <v>4261</v>
      </c>
      <c r="E614" s="302">
        <v>2170</v>
      </c>
      <c r="F614" s="302">
        <v>2091</v>
      </c>
      <c r="G614" s="302">
        <v>3560</v>
      </c>
      <c r="H614" s="302">
        <v>1835</v>
      </c>
      <c r="I614" s="302">
        <v>1725</v>
      </c>
      <c r="J614" s="302">
        <v>3431</v>
      </c>
      <c r="K614" s="302">
        <v>1723</v>
      </c>
      <c r="L614" s="302">
        <v>1708</v>
      </c>
      <c r="M614" s="302">
        <v>2074</v>
      </c>
      <c r="N614" s="302">
        <v>1042</v>
      </c>
      <c r="O614" s="302">
        <v>1032</v>
      </c>
      <c r="P614" s="302">
        <v>2677</v>
      </c>
      <c r="Q614" s="302">
        <v>1368</v>
      </c>
      <c r="R614" s="302">
        <v>1309</v>
      </c>
      <c r="S614" s="312">
        <v>2826</v>
      </c>
      <c r="T614" s="312">
        <v>1482</v>
      </c>
      <c r="U614" s="312">
        <v>1344</v>
      </c>
      <c r="V614" s="302">
        <v>3118</v>
      </c>
      <c r="W614" s="302">
        <v>1594</v>
      </c>
      <c r="X614" s="302">
        <v>1524</v>
      </c>
    </row>
    <row r="615" spans="1:24" x14ac:dyDescent="0.25">
      <c r="A615" s="302" t="s">
        <v>2271</v>
      </c>
      <c r="B615" s="302" t="s">
        <v>58</v>
      </c>
      <c r="C615" s="302">
        <v>17</v>
      </c>
      <c r="D615" s="302">
        <v>4056</v>
      </c>
      <c r="E615" s="302">
        <v>2043</v>
      </c>
      <c r="F615" s="302">
        <v>2013</v>
      </c>
      <c r="G615" s="302">
        <v>3655</v>
      </c>
      <c r="H615" s="302">
        <v>1890</v>
      </c>
      <c r="I615" s="302">
        <v>1760</v>
      </c>
      <c r="J615" s="302">
        <v>3490</v>
      </c>
      <c r="K615" s="302">
        <v>1749</v>
      </c>
      <c r="L615" s="302">
        <v>1741</v>
      </c>
      <c r="M615" s="302">
        <v>2073</v>
      </c>
      <c r="N615" s="302">
        <v>1063</v>
      </c>
      <c r="O615" s="302">
        <v>1010</v>
      </c>
      <c r="P615" s="302">
        <v>2563</v>
      </c>
      <c r="Q615" s="302">
        <v>1364</v>
      </c>
      <c r="R615" s="302">
        <v>1199</v>
      </c>
      <c r="S615" s="312">
        <v>2830</v>
      </c>
      <c r="T615" s="312">
        <v>1426</v>
      </c>
      <c r="U615" s="312">
        <v>1404</v>
      </c>
      <c r="V615" s="302">
        <v>2949</v>
      </c>
      <c r="W615" s="302">
        <v>1471</v>
      </c>
      <c r="X615" s="302">
        <v>1478</v>
      </c>
    </row>
    <row r="616" spans="1:24" x14ac:dyDescent="0.25">
      <c r="A616" s="302" t="s">
        <v>2272</v>
      </c>
      <c r="B616" s="302" t="s">
        <v>58</v>
      </c>
      <c r="C616" s="302">
        <v>18</v>
      </c>
      <c r="D616" s="302">
        <v>4544</v>
      </c>
      <c r="E616" s="302">
        <v>2221</v>
      </c>
      <c r="F616" s="302">
        <v>2323</v>
      </c>
      <c r="G616" s="302">
        <v>3625</v>
      </c>
      <c r="H616" s="302">
        <v>1765</v>
      </c>
      <c r="I616" s="302">
        <v>1860</v>
      </c>
      <c r="J616" s="302">
        <v>3549</v>
      </c>
      <c r="K616" s="302">
        <v>1735</v>
      </c>
      <c r="L616" s="302">
        <v>1814</v>
      </c>
      <c r="M616" s="302">
        <v>2200</v>
      </c>
      <c r="N616" s="302">
        <v>1068</v>
      </c>
      <c r="O616" s="302">
        <v>1132</v>
      </c>
      <c r="P616" s="302">
        <v>2415</v>
      </c>
      <c r="Q616" s="302">
        <v>1187</v>
      </c>
      <c r="R616" s="302">
        <v>1228</v>
      </c>
      <c r="S616" s="312">
        <v>3349</v>
      </c>
      <c r="T616" s="312">
        <v>1620</v>
      </c>
      <c r="U616" s="312">
        <v>1729</v>
      </c>
      <c r="V616" s="302">
        <v>3333</v>
      </c>
      <c r="W616" s="302">
        <v>1621</v>
      </c>
      <c r="X616" s="302">
        <v>1712</v>
      </c>
    </row>
    <row r="617" spans="1:24" x14ac:dyDescent="0.25">
      <c r="A617" s="302" t="s">
        <v>2273</v>
      </c>
      <c r="B617" s="302" t="s">
        <v>58</v>
      </c>
      <c r="C617" s="302">
        <v>19</v>
      </c>
      <c r="D617" s="302">
        <v>3942</v>
      </c>
      <c r="E617" s="302">
        <v>1948</v>
      </c>
      <c r="F617" s="302">
        <v>1994</v>
      </c>
      <c r="G617" s="302">
        <v>3895</v>
      </c>
      <c r="H617" s="302">
        <v>1845</v>
      </c>
      <c r="I617" s="302">
        <v>2050</v>
      </c>
      <c r="J617" s="302">
        <v>3726</v>
      </c>
      <c r="K617" s="302">
        <v>1809</v>
      </c>
      <c r="L617" s="302">
        <v>1917</v>
      </c>
      <c r="M617" s="302">
        <v>2606</v>
      </c>
      <c r="N617" s="302">
        <v>1208</v>
      </c>
      <c r="O617" s="302">
        <v>1398</v>
      </c>
      <c r="P617" s="302">
        <v>2454</v>
      </c>
      <c r="Q617" s="302">
        <v>1129</v>
      </c>
      <c r="R617" s="302">
        <v>1325</v>
      </c>
      <c r="S617" s="312">
        <v>3977</v>
      </c>
      <c r="T617" s="312">
        <v>1814</v>
      </c>
      <c r="U617" s="312">
        <v>2163</v>
      </c>
      <c r="V617" s="302">
        <v>3778</v>
      </c>
      <c r="W617" s="302">
        <v>1716</v>
      </c>
      <c r="X617" s="302">
        <v>2062</v>
      </c>
    </row>
    <row r="618" spans="1:24" x14ac:dyDescent="0.25">
      <c r="A618" s="302" t="s">
        <v>2274</v>
      </c>
      <c r="B618" s="302" t="s">
        <v>58</v>
      </c>
      <c r="C618" s="302">
        <v>20</v>
      </c>
      <c r="D618" s="302">
        <v>4055</v>
      </c>
      <c r="E618" s="302">
        <v>1989</v>
      </c>
      <c r="F618" s="302">
        <v>2066</v>
      </c>
      <c r="G618" s="302">
        <v>3815</v>
      </c>
      <c r="H618" s="302">
        <v>1860</v>
      </c>
      <c r="I618" s="302">
        <v>1955</v>
      </c>
      <c r="J618" s="302">
        <v>3830</v>
      </c>
      <c r="K618" s="302">
        <v>1785</v>
      </c>
      <c r="L618" s="302">
        <v>2045</v>
      </c>
      <c r="M618" s="302">
        <v>2938</v>
      </c>
      <c r="N618" s="302">
        <v>1366</v>
      </c>
      <c r="O618" s="302">
        <v>1572</v>
      </c>
      <c r="P618" s="302">
        <v>3172</v>
      </c>
      <c r="Q618" s="302">
        <v>1610</v>
      </c>
      <c r="R618" s="302">
        <v>1562</v>
      </c>
      <c r="S618" s="312">
        <v>4768</v>
      </c>
      <c r="T618" s="312">
        <v>2187</v>
      </c>
      <c r="U618" s="312">
        <v>2581</v>
      </c>
      <c r="V618" s="302">
        <v>3770</v>
      </c>
      <c r="W618" s="302">
        <v>1640</v>
      </c>
      <c r="X618" s="302">
        <v>2130</v>
      </c>
    </row>
    <row r="619" spans="1:24" x14ac:dyDescent="0.25">
      <c r="A619" s="302" t="s">
        <v>2275</v>
      </c>
      <c r="B619" s="302" t="s">
        <v>59</v>
      </c>
      <c r="C619" s="302" t="s">
        <v>95</v>
      </c>
      <c r="D619" s="302">
        <v>47261</v>
      </c>
      <c r="E619" s="302">
        <v>23788</v>
      </c>
      <c r="F619" s="302">
        <v>23473</v>
      </c>
      <c r="G619" s="302">
        <v>48575</v>
      </c>
      <c r="H619" s="302">
        <v>24685</v>
      </c>
      <c r="I619" s="302">
        <v>23890</v>
      </c>
      <c r="J619" s="302">
        <v>46251</v>
      </c>
      <c r="K619" s="302">
        <v>23779</v>
      </c>
      <c r="L619" s="302">
        <v>22472</v>
      </c>
      <c r="M619" s="302">
        <v>42700</v>
      </c>
      <c r="N619" s="302">
        <v>21794</v>
      </c>
      <c r="O619" s="302">
        <v>20906</v>
      </c>
      <c r="P619" s="302">
        <v>47467</v>
      </c>
      <c r="Q619" s="302">
        <v>24508</v>
      </c>
      <c r="R619" s="302">
        <v>22959</v>
      </c>
      <c r="S619" s="312">
        <v>48795</v>
      </c>
      <c r="T619" s="312">
        <v>24954</v>
      </c>
      <c r="U619" s="312">
        <v>23841</v>
      </c>
      <c r="V619" s="302">
        <v>54358</v>
      </c>
      <c r="W619" s="302">
        <v>28095</v>
      </c>
      <c r="X619" s="302">
        <v>26263</v>
      </c>
    </row>
    <row r="620" spans="1:24" x14ac:dyDescent="0.25">
      <c r="A620" s="302" t="s">
        <v>2276</v>
      </c>
      <c r="B620" s="302" t="s">
        <v>59</v>
      </c>
      <c r="C620" s="302">
        <v>0</v>
      </c>
      <c r="D620" s="302">
        <v>2296</v>
      </c>
      <c r="E620" s="302">
        <v>1187</v>
      </c>
      <c r="F620" s="302">
        <v>1109</v>
      </c>
      <c r="G620" s="302">
        <v>2415</v>
      </c>
      <c r="H620" s="302">
        <v>1215</v>
      </c>
      <c r="I620" s="302">
        <v>1195</v>
      </c>
      <c r="J620" s="302">
        <v>2074</v>
      </c>
      <c r="K620" s="302">
        <v>1047</v>
      </c>
      <c r="L620" s="302">
        <v>1027</v>
      </c>
      <c r="M620" s="302">
        <v>2344</v>
      </c>
      <c r="N620" s="302">
        <v>1213</v>
      </c>
      <c r="O620" s="302">
        <v>1131</v>
      </c>
      <c r="P620" s="302">
        <v>2189</v>
      </c>
      <c r="Q620" s="302">
        <v>1105</v>
      </c>
      <c r="R620" s="302">
        <v>1084</v>
      </c>
      <c r="S620" s="312">
        <v>2574</v>
      </c>
      <c r="T620" s="312">
        <v>1348</v>
      </c>
      <c r="U620" s="312">
        <v>1226</v>
      </c>
      <c r="V620" s="302">
        <v>2303</v>
      </c>
      <c r="W620" s="302">
        <v>1182</v>
      </c>
      <c r="X620" s="302">
        <v>1121</v>
      </c>
    </row>
    <row r="621" spans="1:24" x14ac:dyDescent="0.25">
      <c r="A621" s="302" t="s">
        <v>2277</v>
      </c>
      <c r="B621" s="302" t="s">
        <v>59</v>
      </c>
      <c r="C621" s="302">
        <v>1</v>
      </c>
      <c r="D621" s="302">
        <v>2107</v>
      </c>
      <c r="E621" s="302">
        <v>1074</v>
      </c>
      <c r="F621" s="302">
        <v>1033</v>
      </c>
      <c r="G621" s="302">
        <v>2335</v>
      </c>
      <c r="H621" s="302">
        <v>1215</v>
      </c>
      <c r="I621" s="302">
        <v>1120</v>
      </c>
      <c r="J621" s="302">
        <v>1996</v>
      </c>
      <c r="K621" s="302">
        <v>1025</v>
      </c>
      <c r="L621" s="302">
        <v>971</v>
      </c>
      <c r="M621" s="302">
        <v>2304</v>
      </c>
      <c r="N621" s="302">
        <v>1145</v>
      </c>
      <c r="O621" s="302">
        <v>1159</v>
      </c>
      <c r="P621" s="302">
        <v>2513</v>
      </c>
      <c r="Q621" s="302">
        <v>1250</v>
      </c>
      <c r="R621" s="302">
        <v>1263</v>
      </c>
      <c r="S621" s="312">
        <v>2628</v>
      </c>
      <c r="T621" s="312">
        <v>1323</v>
      </c>
      <c r="U621" s="312">
        <v>1305</v>
      </c>
      <c r="V621" s="302">
        <v>2515</v>
      </c>
      <c r="W621" s="302">
        <v>1314</v>
      </c>
      <c r="X621" s="302">
        <v>1201</v>
      </c>
    </row>
    <row r="622" spans="1:24" x14ac:dyDescent="0.25">
      <c r="A622" s="302" t="s">
        <v>2278</v>
      </c>
      <c r="B622" s="302" t="s">
        <v>59</v>
      </c>
      <c r="C622" s="302">
        <v>2</v>
      </c>
      <c r="D622" s="302">
        <v>2174</v>
      </c>
      <c r="E622" s="302">
        <v>1124</v>
      </c>
      <c r="F622" s="302">
        <v>1050</v>
      </c>
      <c r="G622" s="302">
        <v>2320</v>
      </c>
      <c r="H622" s="302">
        <v>1180</v>
      </c>
      <c r="I622" s="302">
        <v>1140</v>
      </c>
      <c r="J622" s="302">
        <v>1867</v>
      </c>
      <c r="K622" s="302">
        <v>984</v>
      </c>
      <c r="L622" s="302">
        <v>883</v>
      </c>
      <c r="M622" s="302">
        <v>2312</v>
      </c>
      <c r="N622" s="302">
        <v>1183</v>
      </c>
      <c r="O622" s="302">
        <v>1129</v>
      </c>
      <c r="P622" s="302">
        <v>2245</v>
      </c>
      <c r="Q622" s="302">
        <v>1190</v>
      </c>
      <c r="R622" s="302">
        <v>1055</v>
      </c>
      <c r="S622" s="312">
        <v>2564</v>
      </c>
      <c r="T622" s="312">
        <v>1283</v>
      </c>
      <c r="U622" s="312">
        <v>1281</v>
      </c>
      <c r="V622" s="302">
        <v>2567</v>
      </c>
      <c r="W622" s="302">
        <v>1291</v>
      </c>
      <c r="X622" s="302">
        <v>1276</v>
      </c>
    </row>
    <row r="623" spans="1:24" x14ac:dyDescent="0.25">
      <c r="A623" s="302" t="s">
        <v>2279</v>
      </c>
      <c r="B623" s="302" t="s">
        <v>59</v>
      </c>
      <c r="C623" s="302">
        <v>3</v>
      </c>
      <c r="D623" s="302">
        <v>2099</v>
      </c>
      <c r="E623" s="302">
        <v>1076</v>
      </c>
      <c r="F623" s="302">
        <v>1023</v>
      </c>
      <c r="G623" s="302">
        <v>2630</v>
      </c>
      <c r="H623" s="302">
        <v>1385</v>
      </c>
      <c r="I623" s="302">
        <v>1245</v>
      </c>
      <c r="J623" s="302">
        <v>1738</v>
      </c>
      <c r="K623" s="302">
        <v>911</v>
      </c>
      <c r="L623" s="302">
        <v>827</v>
      </c>
      <c r="M623" s="302">
        <v>2334</v>
      </c>
      <c r="N623" s="302">
        <v>1215</v>
      </c>
      <c r="O623" s="302">
        <v>1119</v>
      </c>
      <c r="P623" s="302">
        <v>2368</v>
      </c>
      <c r="Q623" s="302">
        <v>1224</v>
      </c>
      <c r="R623" s="302">
        <v>1144</v>
      </c>
      <c r="S623" s="312">
        <v>2557</v>
      </c>
      <c r="T623" s="312">
        <v>1330</v>
      </c>
      <c r="U623" s="312">
        <v>1227</v>
      </c>
      <c r="V623" s="302">
        <v>2572</v>
      </c>
      <c r="W623" s="302">
        <v>1336</v>
      </c>
      <c r="X623" s="302">
        <v>1236</v>
      </c>
    </row>
    <row r="624" spans="1:24" x14ac:dyDescent="0.25">
      <c r="A624" s="302" t="s">
        <v>2280</v>
      </c>
      <c r="B624" s="302" t="s">
        <v>59</v>
      </c>
      <c r="C624" s="302">
        <v>4</v>
      </c>
      <c r="D624" s="302">
        <v>1969</v>
      </c>
      <c r="E624" s="302">
        <v>1005</v>
      </c>
      <c r="F624" s="302">
        <v>964</v>
      </c>
      <c r="G624" s="302">
        <v>2655</v>
      </c>
      <c r="H624" s="302">
        <v>1335</v>
      </c>
      <c r="I624" s="302">
        <v>1320</v>
      </c>
      <c r="J624" s="302">
        <v>1783</v>
      </c>
      <c r="K624" s="302">
        <v>961</v>
      </c>
      <c r="L624" s="302">
        <v>822</v>
      </c>
      <c r="M624" s="302">
        <v>2085</v>
      </c>
      <c r="N624" s="302">
        <v>1048</v>
      </c>
      <c r="O624" s="302">
        <v>1037</v>
      </c>
      <c r="P624" s="302">
        <v>2356</v>
      </c>
      <c r="Q624" s="302">
        <v>1187</v>
      </c>
      <c r="R624" s="302">
        <v>1169</v>
      </c>
      <c r="S624" s="312">
        <v>2427</v>
      </c>
      <c r="T624" s="312">
        <v>1226</v>
      </c>
      <c r="U624" s="312">
        <v>1201</v>
      </c>
      <c r="V624" s="302">
        <v>2839</v>
      </c>
      <c r="W624" s="302">
        <v>1428</v>
      </c>
      <c r="X624" s="302">
        <v>1411</v>
      </c>
    </row>
    <row r="625" spans="1:24" x14ac:dyDescent="0.25">
      <c r="A625" s="302" t="s">
        <v>2281</v>
      </c>
      <c r="B625" s="302" t="s">
        <v>59</v>
      </c>
      <c r="C625" s="302">
        <v>5</v>
      </c>
      <c r="D625" s="302">
        <v>2019</v>
      </c>
      <c r="E625" s="302">
        <v>1081</v>
      </c>
      <c r="F625" s="302">
        <v>938</v>
      </c>
      <c r="G625" s="302">
        <v>2675</v>
      </c>
      <c r="H625" s="302">
        <v>1355</v>
      </c>
      <c r="I625" s="302">
        <v>1315</v>
      </c>
      <c r="J625" s="302">
        <v>1778</v>
      </c>
      <c r="K625" s="302">
        <v>928</v>
      </c>
      <c r="L625" s="302">
        <v>850</v>
      </c>
      <c r="M625" s="302">
        <v>2113</v>
      </c>
      <c r="N625" s="302">
        <v>1100</v>
      </c>
      <c r="O625" s="302">
        <v>1013</v>
      </c>
      <c r="P625" s="302">
        <v>2394</v>
      </c>
      <c r="Q625" s="302">
        <v>1271</v>
      </c>
      <c r="R625" s="302">
        <v>1123</v>
      </c>
      <c r="S625" s="312">
        <v>2398</v>
      </c>
      <c r="T625" s="312">
        <v>1210</v>
      </c>
      <c r="U625" s="312">
        <v>1188</v>
      </c>
      <c r="V625" s="302">
        <v>2771</v>
      </c>
      <c r="W625" s="302">
        <v>1457</v>
      </c>
      <c r="X625" s="302">
        <v>1314</v>
      </c>
    </row>
    <row r="626" spans="1:24" x14ac:dyDescent="0.25">
      <c r="A626" s="302" t="s">
        <v>2282</v>
      </c>
      <c r="B626" s="302" t="s">
        <v>59</v>
      </c>
      <c r="C626" s="302">
        <v>6</v>
      </c>
      <c r="D626" s="302">
        <v>1936</v>
      </c>
      <c r="E626" s="302">
        <v>966</v>
      </c>
      <c r="F626" s="302">
        <v>970</v>
      </c>
      <c r="G626" s="302">
        <v>2690</v>
      </c>
      <c r="H626" s="302">
        <v>1360</v>
      </c>
      <c r="I626" s="302">
        <v>1330</v>
      </c>
      <c r="J626" s="302">
        <v>1954</v>
      </c>
      <c r="K626" s="302">
        <v>986</v>
      </c>
      <c r="L626" s="302">
        <v>968</v>
      </c>
      <c r="M626" s="302">
        <v>1962</v>
      </c>
      <c r="N626" s="302">
        <v>1008</v>
      </c>
      <c r="O626" s="302">
        <v>954</v>
      </c>
      <c r="P626" s="302">
        <v>2369</v>
      </c>
      <c r="Q626" s="302">
        <v>1208</v>
      </c>
      <c r="R626" s="302">
        <v>1161</v>
      </c>
      <c r="S626" s="312">
        <v>2295</v>
      </c>
      <c r="T626" s="312">
        <v>1166</v>
      </c>
      <c r="U626" s="312">
        <v>1129</v>
      </c>
      <c r="V626" s="302">
        <v>2821</v>
      </c>
      <c r="W626" s="302">
        <v>1492</v>
      </c>
      <c r="X626" s="302">
        <v>1329</v>
      </c>
    </row>
    <row r="627" spans="1:24" x14ac:dyDescent="0.25">
      <c r="A627" s="302" t="s">
        <v>2283</v>
      </c>
      <c r="B627" s="302" t="s">
        <v>59</v>
      </c>
      <c r="C627" s="302">
        <v>7</v>
      </c>
      <c r="D627" s="302">
        <v>2032</v>
      </c>
      <c r="E627" s="302">
        <v>996</v>
      </c>
      <c r="F627" s="302">
        <v>1036</v>
      </c>
      <c r="G627" s="302">
        <v>2680</v>
      </c>
      <c r="H627" s="302">
        <v>1400</v>
      </c>
      <c r="I627" s="302">
        <v>1280</v>
      </c>
      <c r="J627" s="302">
        <v>1898</v>
      </c>
      <c r="K627" s="302">
        <v>957</v>
      </c>
      <c r="L627" s="302">
        <v>941</v>
      </c>
      <c r="M627" s="302">
        <v>1983</v>
      </c>
      <c r="N627" s="302">
        <v>1008</v>
      </c>
      <c r="O627" s="302">
        <v>975</v>
      </c>
      <c r="P627" s="302">
        <v>2491</v>
      </c>
      <c r="Q627" s="302">
        <v>1304</v>
      </c>
      <c r="R627" s="302">
        <v>1187</v>
      </c>
      <c r="S627" s="312">
        <v>2204</v>
      </c>
      <c r="T627" s="312">
        <v>1102</v>
      </c>
      <c r="U627" s="312">
        <v>1102</v>
      </c>
      <c r="V627" s="302">
        <v>2809</v>
      </c>
      <c r="W627" s="302">
        <v>1475</v>
      </c>
      <c r="X627" s="302">
        <v>1334</v>
      </c>
    </row>
    <row r="628" spans="1:24" x14ac:dyDescent="0.25">
      <c r="A628" s="302" t="s">
        <v>2284</v>
      </c>
      <c r="B628" s="302" t="s">
        <v>59</v>
      </c>
      <c r="C628" s="302">
        <v>8</v>
      </c>
      <c r="D628" s="302">
        <v>2036</v>
      </c>
      <c r="E628" s="302">
        <v>1041</v>
      </c>
      <c r="F628" s="302">
        <v>995</v>
      </c>
      <c r="G628" s="302">
        <v>2400</v>
      </c>
      <c r="H628" s="302">
        <v>1220</v>
      </c>
      <c r="I628" s="302">
        <v>1180</v>
      </c>
      <c r="J628" s="302">
        <v>2049</v>
      </c>
      <c r="K628" s="302">
        <v>1036</v>
      </c>
      <c r="L628" s="302">
        <v>1013</v>
      </c>
      <c r="M628" s="302">
        <v>1943</v>
      </c>
      <c r="N628" s="302">
        <v>997</v>
      </c>
      <c r="O628" s="302">
        <v>946</v>
      </c>
      <c r="P628" s="302">
        <v>2377</v>
      </c>
      <c r="Q628" s="302">
        <v>1289</v>
      </c>
      <c r="R628" s="302">
        <v>1088</v>
      </c>
      <c r="S628" s="312">
        <v>2116</v>
      </c>
      <c r="T628" s="312">
        <v>1088</v>
      </c>
      <c r="U628" s="312">
        <v>1028</v>
      </c>
      <c r="V628" s="302">
        <v>2853</v>
      </c>
      <c r="W628" s="302">
        <v>1467</v>
      </c>
      <c r="X628" s="302">
        <v>1386</v>
      </c>
    </row>
    <row r="629" spans="1:24" x14ac:dyDescent="0.25">
      <c r="A629" s="302" t="s">
        <v>2285</v>
      </c>
      <c r="B629" s="302" t="s">
        <v>59</v>
      </c>
      <c r="C629" s="302">
        <v>9</v>
      </c>
      <c r="D629" s="302">
        <v>2047</v>
      </c>
      <c r="E629" s="302">
        <v>1035</v>
      </c>
      <c r="F629" s="302">
        <v>1012</v>
      </c>
      <c r="G629" s="302">
        <v>2410</v>
      </c>
      <c r="H629" s="302">
        <v>1285</v>
      </c>
      <c r="I629" s="302">
        <v>1125</v>
      </c>
      <c r="J629" s="302">
        <v>2215</v>
      </c>
      <c r="K629" s="302">
        <v>1157</v>
      </c>
      <c r="L629" s="302">
        <v>1058</v>
      </c>
      <c r="M629" s="302">
        <v>1960</v>
      </c>
      <c r="N629" s="302">
        <v>1008</v>
      </c>
      <c r="O629" s="302">
        <v>952</v>
      </c>
      <c r="P629" s="302">
        <v>2460</v>
      </c>
      <c r="Q629" s="302">
        <v>1313</v>
      </c>
      <c r="R629" s="302">
        <v>1147</v>
      </c>
      <c r="S629" s="312">
        <v>2082</v>
      </c>
      <c r="T629" s="312">
        <v>1076</v>
      </c>
      <c r="U629" s="312">
        <v>1006</v>
      </c>
      <c r="V629" s="302">
        <v>2996</v>
      </c>
      <c r="W629" s="302">
        <v>1537</v>
      </c>
      <c r="X629" s="302">
        <v>1459</v>
      </c>
    </row>
    <row r="630" spans="1:24" x14ac:dyDescent="0.25">
      <c r="A630" s="302" t="s">
        <v>2286</v>
      </c>
      <c r="B630" s="302" t="s">
        <v>59</v>
      </c>
      <c r="C630" s="302">
        <v>10</v>
      </c>
      <c r="D630" s="302">
        <v>2209</v>
      </c>
      <c r="E630" s="302">
        <v>1116</v>
      </c>
      <c r="F630" s="302">
        <v>1093</v>
      </c>
      <c r="G630" s="302">
        <v>2355</v>
      </c>
      <c r="H630" s="302">
        <v>1205</v>
      </c>
      <c r="I630" s="302">
        <v>1150</v>
      </c>
      <c r="J630" s="302">
        <v>2259</v>
      </c>
      <c r="K630" s="302">
        <v>1142</v>
      </c>
      <c r="L630" s="302">
        <v>1117</v>
      </c>
      <c r="M630" s="302">
        <v>2046</v>
      </c>
      <c r="N630" s="302">
        <v>1066</v>
      </c>
      <c r="O630" s="302">
        <v>980</v>
      </c>
      <c r="P630" s="302">
        <v>2418</v>
      </c>
      <c r="Q630" s="302">
        <v>1221</v>
      </c>
      <c r="R630" s="302">
        <v>1197</v>
      </c>
      <c r="S630" s="312">
        <v>2218</v>
      </c>
      <c r="T630" s="312">
        <v>1143</v>
      </c>
      <c r="U630" s="312">
        <v>1075</v>
      </c>
      <c r="V630" s="302">
        <v>2966</v>
      </c>
      <c r="W630" s="302">
        <v>1547</v>
      </c>
      <c r="X630" s="302">
        <v>1419</v>
      </c>
    </row>
    <row r="631" spans="1:24" x14ac:dyDescent="0.25">
      <c r="A631" s="302" t="s">
        <v>2287</v>
      </c>
      <c r="B631" s="302" t="s">
        <v>59</v>
      </c>
      <c r="C631" s="302">
        <v>11</v>
      </c>
      <c r="D631" s="302">
        <v>2290</v>
      </c>
      <c r="E631" s="302">
        <v>1186</v>
      </c>
      <c r="F631" s="302">
        <v>1104</v>
      </c>
      <c r="G631" s="302">
        <v>2270</v>
      </c>
      <c r="H631" s="302">
        <v>1125</v>
      </c>
      <c r="I631" s="302">
        <v>1145</v>
      </c>
      <c r="J631" s="302">
        <v>2251</v>
      </c>
      <c r="K631" s="302">
        <v>1157</v>
      </c>
      <c r="L631" s="302">
        <v>1094</v>
      </c>
      <c r="M631" s="302">
        <v>1944</v>
      </c>
      <c r="N631" s="302">
        <v>988</v>
      </c>
      <c r="O631" s="302">
        <v>956</v>
      </c>
      <c r="P631" s="302">
        <v>2295</v>
      </c>
      <c r="Q631" s="302">
        <v>1147</v>
      </c>
      <c r="R631" s="302">
        <v>1148</v>
      </c>
      <c r="S631" s="312">
        <v>2339</v>
      </c>
      <c r="T631" s="312">
        <v>1215</v>
      </c>
      <c r="U631" s="312">
        <v>1124</v>
      </c>
      <c r="V631" s="302">
        <v>3005</v>
      </c>
      <c r="W631" s="302">
        <v>1533</v>
      </c>
      <c r="X631" s="302">
        <v>1472</v>
      </c>
    </row>
    <row r="632" spans="1:24" x14ac:dyDescent="0.25">
      <c r="A632" s="302" t="s">
        <v>2288</v>
      </c>
      <c r="B632" s="302" t="s">
        <v>59</v>
      </c>
      <c r="C632" s="302">
        <v>12</v>
      </c>
      <c r="D632" s="302">
        <v>2533</v>
      </c>
      <c r="E632" s="302">
        <v>1291</v>
      </c>
      <c r="F632" s="302">
        <v>1242</v>
      </c>
      <c r="G632" s="302">
        <v>2310</v>
      </c>
      <c r="H632" s="302">
        <v>1185</v>
      </c>
      <c r="I632" s="302">
        <v>1120</v>
      </c>
      <c r="J632" s="302">
        <v>2299</v>
      </c>
      <c r="K632" s="302">
        <v>1189</v>
      </c>
      <c r="L632" s="302">
        <v>1110</v>
      </c>
      <c r="M632" s="302">
        <v>1905</v>
      </c>
      <c r="N632" s="302">
        <v>999</v>
      </c>
      <c r="O632" s="302">
        <v>906</v>
      </c>
      <c r="P632" s="302">
        <v>2357</v>
      </c>
      <c r="Q632" s="302">
        <v>1193</v>
      </c>
      <c r="R632" s="302">
        <v>1164</v>
      </c>
      <c r="S632" s="312">
        <v>2246</v>
      </c>
      <c r="T632" s="312">
        <v>1170</v>
      </c>
      <c r="U632" s="312">
        <v>1076</v>
      </c>
      <c r="V632" s="302">
        <v>2889</v>
      </c>
      <c r="W632" s="302">
        <v>1470</v>
      </c>
      <c r="X632" s="302">
        <v>1419</v>
      </c>
    </row>
    <row r="633" spans="1:24" x14ac:dyDescent="0.25">
      <c r="A633" s="302" t="s">
        <v>2289</v>
      </c>
      <c r="B633" s="302" t="s">
        <v>59</v>
      </c>
      <c r="C633" s="302">
        <v>13</v>
      </c>
      <c r="D633" s="302">
        <v>2813</v>
      </c>
      <c r="E633" s="302">
        <v>1425</v>
      </c>
      <c r="F633" s="302">
        <v>1388</v>
      </c>
      <c r="G633" s="302">
        <v>2220</v>
      </c>
      <c r="H633" s="302">
        <v>1140</v>
      </c>
      <c r="I633" s="302">
        <v>1085</v>
      </c>
      <c r="J633" s="302">
        <v>2526</v>
      </c>
      <c r="K633" s="302">
        <v>1366</v>
      </c>
      <c r="L633" s="302">
        <v>1160</v>
      </c>
      <c r="M633" s="302">
        <v>1735</v>
      </c>
      <c r="N633" s="302">
        <v>872</v>
      </c>
      <c r="O633" s="302">
        <v>863</v>
      </c>
      <c r="P633" s="302">
        <v>2456</v>
      </c>
      <c r="Q633" s="302">
        <v>1285</v>
      </c>
      <c r="R633" s="302">
        <v>1171</v>
      </c>
      <c r="S633" s="312">
        <v>2458</v>
      </c>
      <c r="T633" s="312">
        <v>1254</v>
      </c>
      <c r="U633" s="312">
        <v>1204</v>
      </c>
      <c r="V633" s="302">
        <v>2822</v>
      </c>
      <c r="W633" s="302">
        <v>1480</v>
      </c>
      <c r="X633" s="302">
        <v>1342</v>
      </c>
    </row>
    <row r="634" spans="1:24" x14ac:dyDescent="0.25">
      <c r="A634" s="302" t="s">
        <v>2290</v>
      </c>
      <c r="B634" s="302" t="s">
        <v>59</v>
      </c>
      <c r="C634" s="302">
        <v>14</v>
      </c>
      <c r="D634" s="302">
        <v>3205</v>
      </c>
      <c r="E634" s="302">
        <v>1620</v>
      </c>
      <c r="F634" s="302">
        <v>1585</v>
      </c>
      <c r="G634" s="302">
        <v>2005</v>
      </c>
      <c r="H634" s="302">
        <v>985</v>
      </c>
      <c r="I634" s="302">
        <v>1025</v>
      </c>
      <c r="J634" s="302">
        <v>2622</v>
      </c>
      <c r="K634" s="302">
        <v>1296</v>
      </c>
      <c r="L634" s="302">
        <v>1326</v>
      </c>
      <c r="M634" s="302">
        <v>1763</v>
      </c>
      <c r="N634" s="302">
        <v>909</v>
      </c>
      <c r="O634" s="302">
        <v>854</v>
      </c>
      <c r="P634" s="302">
        <v>2179</v>
      </c>
      <c r="Q634" s="302">
        <v>1126</v>
      </c>
      <c r="R634" s="302">
        <v>1053</v>
      </c>
      <c r="S634" s="312">
        <v>2412</v>
      </c>
      <c r="T634" s="312">
        <v>1200</v>
      </c>
      <c r="U634" s="312">
        <v>1212</v>
      </c>
      <c r="V634" s="302">
        <v>2687</v>
      </c>
      <c r="W634" s="302">
        <v>1391</v>
      </c>
      <c r="X634" s="302">
        <v>1296</v>
      </c>
    </row>
    <row r="635" spans="1:24" x14ac:dyDescent="0.25">
      <c r="A635" s="302" t="s">
        <v>2291</v>
      </c>
      <c r="B635" s="302" t="s">
        <v>59</v>
      </c>
      <c r="C635" s="302">
        <v>15</v>
      </c>
      <c r="D635" s="302">
        <v>2491</v>
      </c>
      <c r="E635" s="302">
        <v>1246</v>
      </c>
      <c r="F635" s="302">
        <v>1245</v>
      </c>
      <c r="G635" s="302">
        <v>2030</v>
      </c>
      <c r="H635" s="302">
        <v>1080</v>
      </c>
      <c r="I635" s="302">
        <v>955</v>
      </c>
      <c r="J635" s="302">
        <v>2686</v>
      </c>
      <c r="K635" s="302">
        <v>1332</v>
      </c>
      <c r="L635" s="302">
        <v>1354</v>
      </c>
      <c r="M635" s="302">
        <v>1755</v>
      </c>
      <c r="N635" s="302">
        <v>933</v>
      </c>
      <c r="O635" s="302">
        <v>822</v>
      </c>
      <c r="P635" s="302">
        <v>2173</v>
      </c>
      <c r="Q635" s="302">
        <v>1125</v>
      </c>
      <c r="R635" s="302">
        <v>1048</v>
      </c>
      <c r="S635" s="312">
        <v>2470</v>
      </c>
      <c r="T635" s="312">
        <v>1299</v>
      </c>
      <c r="U635" s="312">
        <v>1171</v>
      </c>
      <c r="V635" s="302">
        <v>2567</v>
      </c>
      <c r="W635" s="302">
        <v>1325</v>
      </c>
      <c r="X635" s="302">
        <v>1242</v>
      </c>
    </row>
    <row r="636" spans="1:24" x14ac:dyDescent="0.25">
      <c r="A636" s="302" t="s">
        <v>2292</v>
      </c>
      <c r="B636" s="302" t="s">
        <v>59</v>
      </c>
      <c r="C636" s="302">
        <v>16</v>
      </c>
      <c r="D636" s="302">
        <v>2473</v>
      </c>
      <c r="E636" s="302">
        <v>1255</v>
      </c>
      <c r="F636" s="302">
        <v>1218</v>
      </c>
      <c r="G636" s="302">
        <v>2010</v>
      </c>
      <c r="H636" s="302">
        <v>1010</v>
      </c>
      <c r="I636" s="302">
        <v>995</v>
      </c>
      <c r="J636" s="302">
        <v>2649</v>
      </c>
      <c r="K636" s="302">
        <v>1375</v>
      </c>
      <c r="L636" s="302">
        <v>1274</v>
      </c>
      <c r="M636" s="302">
        <v>1894</v>
      </c>
      <c r="N636" s="302">
        <v>955</v>
      </c>
      <c r="O636" s="302">
        <v>939</v>
      </c>
      <c r="P636" s="302">
        <v>2191</v>
      </c>
      <c r="Q636" s="302">
        <v>1142</v>
      </c>
      <c r="R636" s="302">
        <v>1049</v>
      </c>
      <c r="S636" s="312">
        <v>2506</v>
      </c>
      <c r="T636" s="312">
        <v>1253</v>
      </c>
      <c r="U636" s="312">
        <v>1253</v>
      </c>
      <c r="V636" s="302">
        <v>2569</v>
      </c>
      <c r="W636" s="302">
        <v>1334</v>
      </c>
      <c r="X636" s="302">
        <v>1235</v>
      </c>
    </row>
    <row r="637" spans="1:24" x14ac:dyDescent="0.25">
      <c r="A637" s="302" t="s">
        <v>2293</v>
      </c>
      <c r="B637" s="302" t="s">
        <v>59</v>
      </c>
      <c r="C637" s="302">
        <v>17</v>
      </c>
      <c r="D637" s="302">
        <v>2473</v>
      </c>
      <c r="E637" s="302">
        <v>1219</v>
      </c>
      <c r="F637" s="302">
        <v>1254</v>
      </c>
      <c r="G637" s="302">
        <v>2050</v>
      </c>
      <c r="H637" s="302">
        <v>995</v>
      </c>
      <c r="I637" s="302">
        <v>1055</v>
      </c>
      <c r="J637" s="302">
        <v>2590</v>
      </c>
      <c r="K637" s="302">
        <v>1312</v>
      </c>
      <c r="L637" s="302">
        <v>1278</v>
      </c>
      <c r="M637" s="302">
        <v>1995</v>
      </c>
      <c r="N637" s="302">
        <v>1014</v>
      </c>
      <c r="O637" s="302">
        <v>981</v>
      </c>
      <c r="P637" s="302">
        <v>2013</v>
      </c>
      <c r="Q637" s="302">
        <v>1006</v>
      </c>
      <c r="R637" s="302">
        <v>1007</v>
      </c>
      <c r="S637" s="312">
        <v>2591</v>
      </c>
      <c r="T637" s="312">
        <v>1335</v>
      </c>
      <c r="U637" s="312">
        <v>1256</v>
      </c>
      <c r="V637" s="302">
        <v>2506</v>
      </c>
      <c r="W637" s="302">
        <v>1259</v>
      </c>
      <c r="X637" s="302">
        <v>1247</v>
      </c>
    </row>
    <row r="638" spans="1:24" x14ac:dyDescent="0.25">
      <c r="A638" s="302" t="s">
        <v>2294</v>
      </c>
      <c r="B638" s="302" t="s">
        <v>59</v>
      </c>
      <c r="C638" s="302">
        <v>18</v>
      </c>
      <c r="D638" s="302">
        <v>2264</v>
      </c>
      <c r="E638" s="302">
        <v>1089</v>
      </c>
      <c r="F638" s="302">
        <v>1175</v>
      </c>
      <c r="G638" s="302">
        <v>2050</v>
      </c>
      <c r="H638" s="302">
        <v>1010</v>
      </c>
      <c r="I638" s="302">
        <v>1035</v>
      </c>
      <c r="J638" s="302">
        <v>2370</v>
      </c>
      <c r="K638" s="302">
        <v>1177</v>
      </c>
      <c r="L638" s="302">
        <v>1193</v>
      </c>
      <c r="M638" s="302">
        <v>1995</v>
      </c>
      <c r="N638" s="302">
        <v>998</v>
      </c>
      <c r="O638" s="302">
        <v>997</v>
      </c>
      <c r="P638" s="302">
        <v>2210</v>
      </c>
      <c r="Q638" s="302">
        <v>1263</v>
      </c>
      <c r="R638" s="302">
        <v>947</v>
      </c>
      <c r="S638" s="312">
        <v>2155</v>
      </c>
      <c r="T638" s="312">
        <v>1161</v>
      </c>
      <c r="U638" s="312">
        <v>994</v>
      </c>
      <c r="V638" s="302">
        <v>2133</v>
      </c>
      <c r="W638" s="302">
        <v>1119</v>
      </c>
      <c r="X638" s="302">
        <v>1014</v>
      </c>
    </row>
    <row r="639" spans="1:24" x14ac:dyDescent="0.25">
      <c r="A639" s="302" t="s">
        <v>2295</v>
      </c>
      <c r="B639" s="302" t="s">
        <v>59</v>
      </c>
      <c r="C639" s="302">
        <v>19</v>
      </c>
      <c r="D639" s="302">
        <v>1939</v>
      </c>
      <c r="E639" s="302">
        <v>894</v>
      </c>
      <c r="F639" s="302">
        <v>1045</v>
      </c>
      <c r="G639" s="302">
        <v>1985</v>
      </c>
      <c r="H639" s="302">
        <v>965</v>
      </c>
      <c r="I639" s="302">
        <v>1020</v>
      </c>
      <c r="J639" s="302">
        <v>2287</v>
      </c>
      <c r="K639" s="302">
        <v>1213</v>
      </c>
      <c r="L639" s="302">
        <v>1074</v>
      </c>
      <c r="M639" s="302">
        <v>2144</v>
      </c>
      <c r="N639" s="302">
        <v>1106</v>
      </c>
      <c r="O639" s="302">
        <v>1038</v>
      </c>
      <c r="P639" s="302">
        <v>1667</v>
      </c>
      <c r="Q639" s="302">
        <v>814</v>
      </c>
      <c r="R639" s="302">
        <v>853</v>
      </c>
      <c r="S639" s="312">
        <v>1765</v>
      </c>
      <c r="T639" s="312">
        <v>925</v>
      </c>
      <c r="U639" s="312">
        <v>840</v>
      </c>
      <c r="V639" s="302">
        <v>1566</v>
      </c>
      <c r="W639" s="302">
        <v>849</v>
      </c>
      <c r="X639" s="302">
        <v>717</v>
      </c>
    </row>
    <row r="640" spans="1:24" x14ac:dyDescent="0.25">
      <c r="A640" s="302" t="s">
        <v>2296</v>
      </c>
      <c r="B640" s="302" t="s">
        <v>59</v>
      </c>
      <c r="C640" s="302">
        <v>20</v>
      </c>
      <c r="D640" s="302">
        <v>1856</v>
      </c>
      <c r="E640" s="302">
        <v>862</v>
      </c>
      <c r="F640" s="302">
        <v>994</v>
      </c>
      <c r="G640" s="302">
        <v>2090</v>
      </c>
      <c r="H640" s="302">
        <v>1035</v>
      </c>
      <c r="I640" s="302">
        <v>1055</v>
      </c>
      <c r="J640" s="302">
        <v>2360</v>
      </c>
      <c r="K640" s="302">
        <v>1228</v>
      </c>
      <c r="L640" s="302">
        <v>1132</v>
      </c>
      <c r="M640" s="302">
        <v>2184</v>
      </c>
      <c r="N640" s="302">
        <v>1029</v>
      </c>
      <c r="O640" s="302">
        <v>1155</v>
      </c>
      <c r="P640" s="302">
        <v>1746</v>
      </c>
      <c r="Q640" s="302">
        <v>845</v>
      </c>
      <c r="R640" s="302">
        <v>901</v>
      </c>
      <c r="S640" s="312">
        <v>1790</v>
      </c>
      <c r="T640" s="312">
        <v>847</v>
      </c>
      <c r="U640" s="312">
        <v>943</v>
      </c>
      <c r="V640" s="302">
        <v>1602</v>
      </c>
      <c r="W640" s="302">
        <v>809</v>
      </c>
      <c r="X640" s="302">
        <v>793</v>
      </c>
    </row>
    <row r="641" spans="1:24" x14ac:dyDescent="0.25">
      <c r="A641" s="302" t="s">
        <v>2297</v>
      </c>
      <c r="B641" s="302" t="s">
        <v>60</v>
      </c>
      <c r="C641" s="302" t="s">
        <v>95</v>
      </c>
      <c r="D641" s="302">
        <v>63248</v>
      </c>
      <c r="E641" s="302">
        <v>31999</v>
      </c>
      <c r="F641" s="302">
        <v>31249</v>
      </c>
      <c r="G641" s="302">
        <v>51605</v>
      </c>
      <c r="H641" s="302">
        <v>26545</v>
      </c>
      <c r="I641" s="302">
        <v>25060</v>
      </c>
      <c r="J641" s="302">
        <v>41091</v>
      </c>
      <c r="K641" s="302">
        <v>21028</v>
      </c>
      <c r="L641" s="302">
        <v>20063</v>
      </c>
      <c r="M641" s="302">
        <v>51438</v>
      </c>
      <c r="N641" s="302">
        <v>26497</v>
      </c>
      <c r="O641" s="302">
        <v>24941</v>
      </c>
      <c r="P641" s="302">
        <v>58968</v>
      </c>
      <c r="Q641" s="302">
        <v>29573</v>
      </c>
      <c r="R641" s="302">
        <v>29395</v>
      </c>
      <c r="S641" s="312">
        <v>66957</v>
      </c>
      <c r="T641" s="312">
        <v>33818</v>
      </c>
      <c r="U641" s="312">
        <v>33139</v>
      </c>
      <c r="V641" s="302">
        <v>77523</v>
      </c>
      <c r="W641" s="302">
        <v>39081</v>
      </c>
      <c r="X641" s="302">
        <v>38442</v>
      </c>
    </row>
    <row r="642" spans="1:24" x14ac:dyDescent="0.25">
      <c r="A642" s="302" t="s">
        <v>2298</v>
      </c>
      <c r="B642" s="302" t="s">
        <v>60</v>
      </c>
      <c r="C642" s="302">
        <v>0</v>
      </c>
      <c r="D642" s="302">
        <v>3603</v>
      </c>
      <c r="E642" s="302">
        <v>1817</v>
      </c>
      <c r="F642" s="302">
        <v>1786</v>
      </c>
      <c r="G642" s="302">
        <v>2315</v>
      </c>
      <c r="H642" s="302">
        <v>1205</v>
      </c>
      <c r="I642" s="302">
        <v>1110</v>
      </c>
      <c r="J642" s="302">
        <v>2299</v>
      </c>
      <c r="K642" s="302">
        <v>1175</v>
      </c>
      <c r="L642" s="302">
        <v>1124</v>
      </c>
      <c r="M642" s="302">
        <v>2829</v>
      </c>
      <c r="N642" s="302">
        <v>1475</v>
      </c>
      <c r="O642" s="302">
        <v>1354</v>
      </c>
      <c r="P642" s="302">
        <v>3038</v>
      </c>
      <c r="Q642" s="302">
        <v>1543</v>
      </c>
      <c r="R642" s="302">
        <v>1495</v>
      </c>
      <c r="S642" s="312">
        <v>4065</v>
      </c>
      <c r="T642" s="312">
        <v>2118</v>
      </c>
      <c r="U642" s="312">
        <v>1947</v>
      </c>
      <c r="V642" s="302">
        <v>3970</v>
      </c>
      <c r="W642" s="302">
        <v>2050</v>
      </c>
      <c r="X642" s="302">
        <v>1920</v>
      </c>
    </row>
    <row r="643" spans="1:24" x14ac:dyDescent="0.25">
      <c r="A643" s="302" t="s">
        <v>2299</v>
      </c>
      <c r="B643" s="302" t="s">
        <v>60</v>
      </c>
      <c r="C643" s="302">
        <v>1</v>
      </c>
      <c r="D643" s="302">
        <v>3256</v>
      </c>
      <c r="E643" s="302">
        <v>1686</v>
      </c>
      <c r="F643" s="302">
        <v>1570</v>
      </c>
      <c r="G643" s="302">
        <v>2230</v>
      </c>
      <c r="H643" s="302">
        <v>1155</v>
      </c>
      <c r="I643" s="302">
        <v>1075</v>
      </c>
      <c r="J643" s="302">
        <v>2010</v>
      </c>
      <c r="K643" s="302">
        <v>1012</v>
      </c>
      <c r="L643" s="302">
        <v>998</v>
      </c>
      <c r="M643" s="302">
        <v>2939</v>
      </c>
      <c r="N643" s="302">
        <v>1481</v>
      </c>
      <c r="O643" s="302">
        <v>1458</v>
      </c>
      <c r="P643" s="302">
        <v>3022</v>
      </c>
      <c r="Q643" s="302">
        <v>1516</v>
      </c>
      <c r="R643" s="302">
        <v>1506</v>
      </c>
      <c r="S643" s="312">
        <v>3957</v>
      </c>
      <c r="T643" s="312">
        <v>2087</v>
      </c>
      <c r="U643" s="312">
        <v>1870</v>
      </c>
      <c r="V643" s="302">
        <v>3880</v>
      </c>
      <c r="W643" s="302">
        <v>1929</v>
      </c>
      <c r="X643" s="302">
        <v>1951</v>
      </c>
    </row>
    <row r="644" spans="1:24" x14ac:dyDescent="0.25">
      <c r="A644" s="302" t="s">
        <v>2300</v>
      </c>
      <c r="B644" s="302" t="s">
        <v>60</v>
      </c>
      <c r="C644" s="302">
        <v>2</v>
      </c>
      <c r="D644" s="302">
        <v>3313</v>
      </c>
      <c r="E644" s="302">
        <v>1720</v>
      </c>
      <c r="F644" s="302">
        <v>1593</v>
      </c>
      <c r="G644" s="302">
        <v>2365</v>
      </c>
      <c r="H644" s="302">
        <v>1210</v>
      </c>
      <c r="I644" s="302">
        <v>1155</v>
      </c>
      <c r="J644" s="302">
        <v>1783</v>
      </c>
      <c r="K644" s="302">
        <v>937</v>
      </c>
      <c r="L644" s="302">
        <v>846</v>
      </c>
      <c r="M644" s="302">
        <v>2902</v>
      </c>
      <c r="N644" s="302">
        <v>1470</v>
      </c>
      <c r="O644" s="302">
        <v>1432</v>
      </c>
      <c r="P644" s="302">
        <v>2978</v>
      </c>
      <c r="Q644" s="302">
        <v>1538</v>
      </c>
      <c r="R644" s="302">
        <v>1440</v>
      </c>
      <c r="S644" s="312">
        <v>3706</v>
      </c>
      <c r="T644" s="312">
        <v>1862</v>
      </c>
      <c r="U644" s="312">
        <v>1844</v>
      </c>
      <c r="V644" s="302">
        <v>3702</v>
      </c>
      <c r="W644" s="302">
        <v>2024</v>
      </c>
      <c r="X644" s="302">
        <v>1678</v>
      </c>
    </row>
    <row r="645" spans="1:24" x14ac:dyDescent="0.25">
      <c r="A645" s="302" t="s">
        <v>2301</v>
      </c>
      <c r="B645" s="302" t="s">
        <v>60</v>
      </c>
      <c r="C645" s="302">
        <v>3</v>
      </c>
      <c r="D645" s="302">
        <v>3076</v>
      </c>
      <c r="E645" s="302">
        <v>1525</v>
      </c>
      <c r="F645" s="302">
        <v>1551</v>
      </c>
      <c r="G645" s="302">
        <v>2330</v>
      </c>
      <c r="H645" s="302">
        <v>1170</v>
      </c>
      <c r="I645" s="302">
        <v>1160</v>
      </c>
      <c r="J645" s="302">
        <v>1621</v>
      </c>
      <c r="K645" s="302">
        <v>881</v>
      </c>
      <c r="L645" s="302">
        <v>740</v>
      </c>
      <c r="M645" s="302">
        <v>2947</v>
      </c>
      <c r="N645" s="302">
        <v>1517</v>
      </c>
      <c r="O645" s="302">
        <v>1430</v>
      </c>
      <c r="P645" s="302">
        <v>3126</v>
      </c>
      <c r="Q645" s="302">
        <v>1571</v>
      </c>
      <c r="R645" s="302">
        <v>1555</v>
      </c>
      <c r="S645" s="312">
        <v>3564</v>
      </c>
      <c r="T645" s="312">
        <v>1807</v>
      </c>
      <c r="U645" s="312">
        <v>1757</v>
      </c>
      <c r="V645" s="302">
        <v>3683</v>
      </c>
      <c r="W645" s="302">
        <v>1852</v>
      </c>
      <c r="X645" s="302">
        <v>1831</v>
      </c>
    </row>
    <row r="646" spans="1:24" x14ac:dyDescent="0.25">
      <c r="A646" s="302" t="s">
        <v>2302</v>
      </c>
      <c r="B646" s="302" t="s">
        <v>60</v>
      </c>
      <c r="C646" s="302">
        <v>4</v>
      </c>
      <c r="D646" s="302">
        <v>3063</v>
      </c>
      <c r="E646" s="302">
        <v>1560</v>
      </c>
      <c r="F646" s="302">
        <v>1503</v>
      </c>
      <c r="G646" s="302">
        <v>2465</v>
      </c>
      <c r="H646" s="302">
        <v>1245</v>
      </c>
      <c r="I646" s="302">
        <v>1220</v>
      </c>
      <c r="J646" s="302">
        <v>1748</v>
      </c>
      <c r="K646" s="302">
        <v>910</v>
      </c>
      <c r="L646" s="302">
        <v>838</v>
      </c>
      <c r="M646" s="302">
        <v>2977</v>
      </c>
      <c r="N646" s="302">
        <v>1538</v>
      </c>
      <c r="O646" s="302">
        <v>1439</v>
      </c>
      <c r="P646" s="302">
        <v>3008</v>
      </c>
      <c r="Q646" s="302">
        <v>1508</v>
      </c>
      <c r="R646" s="302">
        <v>1500</v>
      </c>
      <c r="S646" s="312">
        <v>3458</v>
      </c>
      <c r="T646" s="312">
        <v>1735</v>
      </c>
      <c r="U646" s="312">
        <v>1723</v>
      </c>
      <c r="V646" s="302">
        <v>3855</v>
      </c>
      <c r="W646" s="302">
        <v>1934</v>
      </c>
      <c r="X646" s="302">
        <v>1921</v>
      </c>
    </row>
    <row r="647" spans="1:24" x14ac:dyDescent="0.25">
      <c r="A647" s="302" t="s">
        <v>2303</v>
      </c>
      <c r="B647" s="302" t="s">
        <v>60</v>
      </c>
      <c r="C647" s="302">
        <v>5</v>
      </c>
      <c r="D647" s="302">
        <v>2896</v>
      </c>
      <c r="E647" s="302">
        <v>1482</v>
      </c>
      <c r="F647" s="302">
        <v>1414</v>
      </c>
      <c r="G647" s="302">
        <v>2520</v>
      </c>
      <c r="H647" s="302">
        <v>1320</v>
      </c>
      <c r="I647" s="302">
        <v>1205</v>
      </c>
      <c r="J647" s="302">
        <v>1573</v>
      </c>
      <c r="K647" s="302">
        <v>798</v>
      </c>
      <c r="L647" s="302">
        <v>775</v>
      </c>
      <c r="M647" s="302">
        <v>2849</v>
      </c>
      <c r="N647" s="302">
        <v>1491</v>
      </c>
      <c r="O647" s="302">
        <v>1358</v>
      </c>
      <c r="P647" s="302">
        <v>2748</v>
      </c>
      <c r="Q647" s="302">
        <v>1383</v>
      </c>
      <c r="R647" s="302">
        <v>1365</v>
      </c>
      <c r="S647" s="312">
        <v>3406</v>
      </c>
      <c r="T647" s="312">
        <v>1716</v>
      </c>
      <c r="U647" s="312">
        <v>1690</v>
      </c>
      <c r="V647" s="302">
        <v>3502</v>
      </c>
      <c r="W647" s="302">
        <v>1888</v>
      </c>
      <c r="X647" s="302">
        <v>1614</v>
      </c>
    </row>
    <row r="648" spans="1:24" x14ac:dyDescent="0.25">
      <c r="A648" s="302" t="s">
        <v>2304</v>
      </c>
      <c r="B648" s="302" t="s">
        <v>60</v>
      </c>
      <c r="C648" s="302">
        <v>6</v>
      </c>
      <c r="D648" s="302">
        <v>2909</v>
      </c>
      <c r="E648" s="302">
        <v>1463</v>
      </c>
      <c r="F648" s="302">
        <v>1446</v>
      </c>
      <c r="G648" s="302">
        <v>2560</v>
      </c>
      <c r="H648" s="302">
        <v>1265</v>
      </c>
      <c r="I648" s="302">
        <v>1295</v>
      </c>
      <c r="J648" s="302">
        <v>1647</v>
      </c>
      <c r="K648" s="302">
        <v>851</v>
      </c>
      <c r="L648" s="302">
        <v>796</v>
      </c>
      <c r="M648" s="302">
        <v>2753</v>
      </c>
      <c r="N648" s="302">
        <v>1416</v>
      </c>
      <c r="O648" s="302">
        <v>1337</v>
      </c>
      <c r="P648" s="302">
        <v>2646</v>
      </c>
      <c r="Q648" s="302">
        <v>1340</v>
      </c>
      <c r="R648" s="302">
        <v>1306</v>
      </c>
      <c r="S648" s="312">
        <v>3099</v>
      </c>
      <c r="T648" s="312">
        <v>1565</v>
      </c>
      <c r="U648" s="312">
        <v>1534</v>
      </c>
      <c r="V648" s="302">
        <v>3431</v>
      </c>
      <c r="W648" s="302">
        <v>1691</v>
      </c>
      <c r="X648" s="302">
        <v>1740</v>
      </c>
    </row>
    <row r="649" spans="1:24" x14ac:dyDescent="0.25">
      <c r="A649" s="302" t="s">
        <v>2305</v>
      </c>
      <c r="B649" s="302" t="s">
        <v>60</v>
      </c>
      <c r="C649" s="302">
        <v>7</v>
      </c>
      <c r="D649" s="302">
        <v>2906</v>
      </c>
      <c r="E649" s="302">
        <v>1484</v>
      </c>
      <c r="F649" s="302">
        <v>1422</v>
      </c>
      <c r="G649" s="302">
        <v>2600</v>
      </c>
      <c r="H649" s="302">
        <v>1295</v>
      </c>
      <c r="I649" s="302">
        <v>1305</v>
      </c>
      <c r="J649" s="302">
        <v>1682</v>
      </c>
      <c r="K649" s="302">
        <v>887</v>
      </c>
      <c r="L649" s="302">
        <v>795</v>
      </c>
      <c r="M649" s="302">
        <v>2672</v>
      </c>
      <c r="N649" s="302">
        <v>1355</v>
      </c>
      <c r="O649" s="302">
        <v>1317</v>
      </c>
      <c r="P649" s="302">
        <v>2740</v>
      </c>
      <c r="Q649" s="302">
        <v>1373</v>
      </c>
      <c r="R649" s="302">
        <v>1367</v>
      </c>
      <c r="S649" s="312">
        <v>3192</v>
      </c>
      <c r="T649" s="312">
        <v>1590</v>
      </c>
      <c r="U649" s="312">
        <v>1602</v>
      </c>
      <c r="V649" s="302">
        <v>3480</v>
      </c>
      <c r="W649" s="302">
        <v>1746</v>
      </c>
      <c r="X649" s="302">
        <v>1734</v>
      </c>
    </row>
    <row r="650" spans="1:24" x14ac:dyDescent="0.25">
      <c r="A650" s="302" t="s">
        <v>2306</v>
      </c>
      <c r="B650" s="302" t="s">
        <v>60</v>
      </c>
      <c r="C650" s="302">
        <v>8</v>
      </c>
      <c r="D650" s="302">
        <v>2772</v>
      </c>
      <c r="E650" s="302">
        <v>1451</v>
      </c>
      <c r="F650" s="302">
        <v>1321</v>
      </c>
      <c r="G650" s="302">
        <v>2490</v>
      </c>
      <c r="H650" s="302">
        <v>1235</v>
      </c>
      <c r="I650" s="302">
        <v>1255</v>
      </c>
      <c r="J650" s="302">
        <v>1553</v>
      </c>
      <c r="K650" s="302">
        <v>846</v>
      </c>
      <c r="L650" s="302">
        <v>707</v>
      </c>
      <c r="M650" s="302">
        <v>2506</v>
      </c>
      <c r="N650" s="302">
        <v>1294</v>
      </c>
      <c r="O650" s="302">
        <v>1212</v>
      </c>
      <c r="P650" s="302">
        <v>2588</v>
      </c>
      <c r="Q650" s="302">
        <v>1299</v>
      </c>
      <c r="R650" s="302">
        <v>1289</v>
      </c>
      <c r="S650" s="312">
        <v>2948</v>
      </c>
      <c r="T650" s="312">
        <v>1466</v>
      </c>
      <c r="U650" s="312">
        <v>1482</v>
      </c>
      <c r="V650" s="302">
        <v>3619</v>
      </c>
      <c r="W650" s="302">
        <v>1809</v>
      </c>
      <c r="X650" s="302">
        <v>1810</v>
      </c>
    </row>
    <row r="651" spans="1:24" x14ac:dyDescent="0.25">
      <c r="A651" s="302" t="s">
        <v>2307</v>
      </c>
      <c r="B651" s="302" t="s">
        <v>60</v>
      </c>
      <c r="C651" s="302">
        <v>9</v>
      </c>
      <c r="D651" s="302">
        <v>2847</v>
      </c>
      <c r="E651" s="302">
        <v>1475</v>
      </c>
      <c r="F651" s="302">
        <v>1372</v>
      </c>
      <c r="G651" s="302">
        <v>2540</v>
      </c>
      <c r="H651" s="302">
        <v>1375</v>
      </c>
      <c r="I651" s="302">
        <v>1165</v>
      </c>
      <c r="J651" s="302">
        <v>1673</v>
      </c>
      <c r="K651" s="302">
        <v>836</v>
      </c>
      <c r="L651" s="302">
        <v>837</v>
      </c>
      <c r="M651" s="302">
        <v>2520</v>
      </c>
      <c r="N651" s="302">
        <v>1264</v>
      </c>
      <c r="O651" s="302">
        <v>1256</v>
      </c>
      <c r="P651" s="302">
        <v>2639</v>
      </c>
      <c r="Q651" s="302">
        <v>1357</v>
      </c>
      <c r="R651" s="302">
        <v>1282</v>
      </c>
      <c r="S651" s="312">
        <v>2886</v>
      </c>
      <c r="T651" s="312">
        <v>1439</v>
      </c>
      <c r="U651" s="312">
        <v>1447</v>
      </c>
      <c r="V651" s="302">
        <v>3626</v>
      </c>
      <c r="W651" s="302">
        <v>1900</v>
      </c>
      <c r="X651" s="302">
        <v>1726</v>
      </c>
    </row>
    <row r="652" spans="1:24" x14ac:dyDescent="0.25">
      <c r="A652" s="302" t="s">
        <v>2308</v>
      </c>
      <c r="B652" s="302" t="s">
        <v>60</v>
      </c>
      <c r="C652" s="302">
        <v>10</v>
      </c>
      <c r="D652" s="302">
        <v>2740</v>
      </c>
      <c r="E652" s="302">
        <v>1351</v>
      </c>
      <c r="F652" s="302">
        <v>1389</v>
      </c>
      <c r="G652" s="302">
        <v>2500</v>
      </c>
      <c r="H652" s="302">
        <v>1250</v>
      </c>
      <c r="I652" s="302">
        <v>1250</v>
      </c>
      <c r="J652" s="302">
        <v>1759</v>
      </c>
      <c r="K652" s="302">
        <v>919</v>
      </c>
      <c r="L652" s="302">
        <v>840</v>
      </c>
      <c r="M652" s="302">
        <v>2589</v>
      </c>
      <c r="N652" s="302">
        <v>1307</v>
      </c>
      <c r="O652" s="302">
        <v>1282</v>
      </c>
      <c r="P652" s="302">
        <v>2722</v>
      </c>
      <c r="Q652" s="302">
        <v>1422</v>
      </c>
      <c r="R652" s="302">
        <v>1300</v>
      </c>
      <c r="S652" s="312">
        <v>2771</v>
      </c>
      <c r="T652" s="312">
        <v>1455</v>
      </c>
      <c r="U652" s="312">
        <v>1316</v>
      </c>
      <c r="V652" s="302">
        <v>3474</v>
      </c>
      <c r="W652" s="302">
        <v>1776</v>
      </c>
      <c r="X652" s="302">
        <v>1698</v>
      </c>
    </row>
    <row r="653" spans="1:24" x14ac:dyDescent="0.25">
      <c r="A653" s="302" t="s">
        <v>2309</v>
      </c>
      <c r="B653" s="302" t="s">
        <v>60</v>
      </c>
      <c r="C653" s="302">
        <v>11</v>
      </c>
      <c r="D653" s="302">
        <v>2770</v>
      </c>
      <c r="E653" s="302">
        <v>1379</v>
      </c>
      <c r="F653" s="302">
        <v>1391</v>
      </c>
      <c r="G653" s="302">
        <v>2405</v>
      </c>
      <c r="H653" s="302">
        <v>1245</v>
      </c>
      <c r="I653" s="302">
        <v>1160</v>
      </c>
      <c r="J653" s="302">
        <v>1783</v>
      </c>
      <c r="K653" s="302">
        <v>936</v>
      </c>
      <c r="L653" s="302">
        <v>847</v>
      </c>
      <c r="M653" s="302">
        <v>2307</v>
      </c>
      <c r="N653" s="302">
        <v>1193</v>
      </c>
      <c r="O653" s="302">
        <v>1114</v>
      </c>
      <c r="P653" s="302">
        <v>2699</v>
      </c>
      <c r="Q653" s="302">
        <v>1328</v>
      </c>
      <c r="R653" s="302">
        <v>1371</v>
      </c>
      <c r="S653" s="312">
        <v>2568</v>
      </c>
      <c r="T653" s="312">
        <v>1310</v>
      </c>
      <c r="U653" s="312">
        <v>1258</v>
      </c>
      <c r="V653" s="302">
        <v>3613</v>
      </c>
      <c r="W653" s="302">
        <v>1863</v>
      </c>
      <c r="X653" s="302">
        <v>1750</v>
      </c>
    </row>
    <row r="654" spans="1:24" x14ac:dyDescent="0.25">
      <c r="A654" s="302" t="s">
        <v>2310</v>
      </c>
      <c r="B654" s="302" t="s">
        <v>60</v>
      </c>
      <c r="C654" s="302">
        <v>12</v>
      </c>
      <c r="D654" s="302">
        <v>2899</v>
      </c>
      <c r="E654" s="302">
        <v>1482</v>
      </c>
      <c r="F654" s="302">
        <v>1417</v>
      </c>
      <c r="G654" s="302">
        <v>2475</v>
      </c>
      <c r="H654" s="302">
        <v>1290</v>
      </c>
      <c r="I654" s="302">
        <v>1185</v>
      </c>
      <c r="J654" s="302">
        <v>1932</v>
      </c>
      <c r="K654" s="302">
        <v>1000</v>
      </c>
      <c r="L654" s="302">
        <v>932</v>
      </c>
      <c r="M654" s="302">
        <v>2081</v>
      </c>
      <c r="N654" s="302">
        <v>1120</v>
      </c>
      <c r="O654" s="302">
        <v>961</v>
      </c>
      <c r="P654" s="302">
        <v>2702</v>
      </c>
      <c r="Q654" s="302">
        <v>1366</v>
      </c>
      <c r="R654" s="302">
        <v>1336</v>
      </c>
      <c r="S654" s="312">
        <v>2610</v>
      </c>
      <c r="T654" s="312">
        <v>1346</v>
      </c>
      <c r="U654" s="312">
        <v>1264</v>
      </c>
      <c r="V654" s="302">
        <v>3447</v>
      </c>
      <c r="W654" s="302">
        <v>1714</v>
      </c>
      <c r="X654" s="302">
        <v>1733</v>
      </c>
    </row>
    <row r="655" spans="1:24" x14ac:dyDescent="0.25">
      <c r="A655" s="302" t="s">
        <v>2311</v>
      </c>
      <c r="B655" s="302" t="s">
        <v>60</v>
      </c>
      <c r="C655" s="302">
        <v>13</v>
      </c>
      <c r="D655" s="302">
        <v>3429</v>
      </c>
      <c r="E655" s="302">
        <v>1699</v>
      </c>
      <c r="F655" s="302">
        <v>1730</v>
      </c>
      <c r="G655" s="302">
        <v>2385</v>
      </c>
      <c r="H655" s="302">
        <v>1225</v>
      </c>
      <c r="I655" s="302">
        <v>1165</v>
      </c>
      <c r="J655" s="302">
        <v>1877</v>
      </c>
      <c r="K655" s="302">
        <v>978</v>
      </c>
      <c r="L655" s="302">
        <v>899</v>
      </c>
      <c r="M655" s="302">
        <v>1998</v>
      </c>
      <c r="N655" s="302">
        <v>1073</v>
      </c>
      <c r="O655" s="302">
        <v>925</v>
      </c>
      <c r="P655" s="302">
        <v>2745</v>
      </c>
      <c r="Q655" s="302">
        <v>1373</v>
      </c>
      <c r="R655" s="302">
        <v>1372</v>
      </c>
      <c r="S655" s="312">
        <v>2611</v>
      </c>
      <c r="T655" s="312">
        <v>1305</v>
      </c>
      <c r="U655" s="312">
        <v>1306</v>
      </c>
      <c r="V655" s="302">
        <v>3481</v>
      </c>
      <c r="W655" s="302">
        <v>1783</v>
      </c>
      <c r="X655" s="302">
        <v>1698</v>
      </c>
    </row>
    <row r="656" spans="1:24" x14ac:dyDescent="0.25">
      <c r="A656" s="302" t="s">
        <v>2312</v>
      </c>
      <c r="B656" s="302" t="s">
        <v>60</v>
      </c>
      <c r="C656" s="302">
        <v>14</v>
      </c>
      <c r="D656" s="302">
        <v>3779</v>
      </c>
      <c r="E656" s="302">
        <v>1937</v>
      </c>
      <c r="F656" s="302">
        <v>1842</v>
      </c>
      <c r="G656" s="302">
        <v>2425</v>
      </c>
      <c r="H656" s="302">
        <v>1220</v>
      </c>
      <c r="I656" s="302">
        <v>1205</v>
      </c>
      <c r="J656" s="302">
        <v>2027</v>
      </c>
      <c r="K656" s="302">
        <v>1026</v>
      </c>
      <c r="L656" s="302">
        <v>1001</v>
      </c>
      <c r="M656" s="302">
        <v>2161</v>
      </c>
      <c r="N656" s="302">
        <v>1135</v>
      </c>
      <c r="O656" s="302">
        <v>1026</v>
      </c>
      <c r="P656" s="302">
        <v>2838</v>
      </c>
      <c r="Q656" s="302">
        <v>1456</v>
      </c>
      <c r="R656" s="302">
        <v>1382</v>
      </c>
      <c r="S656" s="312">
        <v>2642</v>
      </c>
      <c r="T656" s="312">
        <v>1319</v>
      </c>
      <c r="U656" s="312">
        <v>1323</v>
      </c>
      <c r="V656" s="302">
        <v>3380</v>
      </c>
      <c r="W656" s="302">
        <v>1681</v>
      </c>
      <c r="X656" s="302">
        <v>1699</v>
      </c>
    </row>
    <row r="657" spans="1:24" x14ac:dyDescent="0.25">
      <c r="A657" s="302" t="s">
        <v>2313</v>
      </c>
      <c r="B657" s="302" t="s">
        <v>60</v>
      </c>
      <c r="C657" s="302">
        <v>15</v>
      </c>
      <c r="D657" s="302">
        <v>2836</v>
      </c>
      <c r="E657" s="302">
        <v>1448</v>
      </c>
      <c r="F657" s="302">
        <v>1388</v>
      </c>
      <c r="G657" s="302">
        <v>2420</v>
      </c>
      <c r="H657" s="302">
        <v>1290</v>
      </c>
      <c r="I657" s="302">
        <v>1135</v>
      </c>
      <c r="J657" s="302">
        <v>2087</v>
      </c>
      <c r="K657" s="302">
        <v>1061</v>
      </c>
      <c r="L657" s="302">
        <v>1026</v>
      </c>
      <c r="M657" s="302">
        <v>2024</v>
      </c>
      <c r="N657" s="302">
        <v>1089</v>
      </c>
      <c r="O657" s="302">
        <v>935</v>
      </c>
      <c r="P657" s="302">
        <v>2640</v>
      </c>
      <c r="Q657" s="302">
        <v>1353</v>
      </c>
      <c r="R657" s="302">
        <v>1287</v>
      </c>
      <c r="S657" s="312">
        <v>2660</v>
      </c>
      <c r="T657" s="312">
        <v>1418</v>
      </c>
      <c r="U657" s="312">
        <v>1242</v>
      </c>
      <c r="V657" s="302">
        <v>3280</v>
      </c>
      <c r="W657" s="302">
        <v>1654</v>
      </c>
      <c r="X657" s="302">
        <v>1626</v>
      </c>
    </row>
    <row r="658" spans="1:24" x14ac:dyDescent="0.25">
      <c r="A658" s="302" t="s">
        <v>2314</v>
      </c>
      <c r="B658" s="302" t="s">
        <v>60</v>
      </c>
      <c r="C658" s="302">
        <v>16</v>
      </c>
      <c r="D658" s="302">
        <v>2791</v>
      </c>
      <c r="E658" s="302">
        <v>1446</v>
      </c>
      <c r="F658" s="302">
        <v>1345</v>
      </c>
      <c r="G658" s="302">
        <v>2450</v>
      </c>
      <c r="H658" s="302">
        <v>1305</v>
      </c>
      <c r="I658" s="302">
        <v>1145</v>
      </c>
      <c r="J658" s="302">
        <v>2159</v>
      </c>
      <c r="K658" s="302">
        <v>1093</v>
      </c>
      <c r="L658" s="302">
        <v>1066</v>
      </c>
      <c r="M658" s="302">
        <v>2114</v>
      </c>
      <c r="N658" s="302">
        <v>1102</v>
      </c>
      <c r="O658" s="302">
        <v>1012</v>
      </c>
      <c r="P658" s="302">
        <v>2820</v>
      </c>
      <c r="Q658" s="302">
        <v>1447</v>
      </c>
      <c r="R658" s="302">
        <v>1373</v>
      </c>
      <c r="S658" s="312">
        <v>2476</v>
      </c>
      <c r="T658" s="312">
        <v>1265</v>
      </c>
      <c r="U658" s="312">
        <v>1211</v>
      </c>
      <c r="V658" s="302">
        <v>3367</v>
      </c>
      <c r="W658" s="302">
        <v>1653</v>
      </c>
      <c r="X658" s="302">
        <v>1714</v>
      </c>
    </row>
    <row r="659" spans="1:24" x14ac:dyDescent="0.25">
      <c r="A659" s="302" t="s">
        <v>2315</v>
      </c>
      <c r="B659" s="302" t="s">
        <v>60</v>
      </c>
      <c r="C659" s="302">
        <v>17</v>
      </c>
      <c r="D659" s="302">
        <v>2810</v>
      </c>
      <c r="E659" s="302">
        <v>1493</v>
      </c>
      <c r="F659" s="302">
        <v>1317</v>
      </c>
      <c r="G659" s="302">
        <v>2545</v>
      </c>
      <c r="H659" s="302">
        <v>1355</v>
      </c>
      <c r="I659" s="302">
        <v>1185</v>
      </c>
      <c r="J659" s="302">
        <v>2330</v>
      </c>
      <c r="K659" s="302">
        <v>1150</v>
      </c>
      <c r="L659" s="302">
        <v>1180</v>
      </c>
      <c r="M659" s="302">
        <v>2139</v>
      </c>
      <c r="N659" s="302">
        <v>1111</v>
      </c>
      <c r="O659" s="302">
        <v>1028</v>
      </c>
      <c r="P659" s="302">
        <v>2581</v>
      </c>
      <c r="Q659" s="302">
        <v>1271</v>
      </c>
      <c r="R659" s="302">
        <v>1310</v>
      </c>
      <c r="S659" s="312">
        <v>2477</v>
      </c>
      <c r="T659" s="312">
        <v>1311</v>
      </c>
      <c r="U659" s="312">
        <v>1166</v>
      </c>
      <c r="V659" s="302">
        <v>3403</v>
      </c>
      <c r="W659" s="302">
        <v>1734</v>
      </c>
      <c r="X659" s="302">
        <v>1669</v>
      </c>
    </row>
    <row r="660" spans="1:24" x14ac:dyDescent="0.25">
      <c r="A660" s="302" t="s">
        <v>2316</v>
      </c>
      <c r="B660" s="302" t="s">
        <v>60</v>
      </c>
      <c r="C660" s="302">
        <v>18</v>
      </c>
      <c r="D660" s="302">
        <v>3045</v>
      </c>
      <c r="E660" s="302">
        <v>1464</v>
      </c>
      <c r="F660" s="302">
        <v>1581</v>
      </c>
      <c r="G660" s="302">
        <v>2510</v>
      </c>
      <c r="H660" s="302">
        <v>1325</v>
      </c>
      <c r="I660" s="302">
        <v>1185</v>
      </c>
      <c r="J660" s="302">
        <v>2321</v>
      </c>
      <c r="K660" s="302">
        <v>1161</v>
      </c>
      <c r="L660" s="302">
        <v>1160</v>
      </c>
      <c r="M660" s="302">
        <v>1830</v>
      </c>
      <c r="N660" s="302">
        <v>998</v>
      </c>
      <c r="O660" s="302">
        <v>832</v>
      </c>
      <c r="P660" s="302">
        <v>2499</v>
      </c>
      <c r="Q660" s="302">
        <v>1245</v>
      </c>
      <c r="R660" s="302">
        <v>1254</v>
      </c>
      <c r="S660" s="312">
        <v>2977</v>
      </c>
      <c r="T660" s="312">
        <v>1434</v>
      </c>
      <c r="U660" s="312">
        <v>1543</v>
      </c>
      <c r="V660" s="302">
        <v>3628</v>
      </c>
      <c r="W660" s="302">
        <v>1773</v>
      </c>
      <c r="X660" s="302">
        <v>1855</v>
      </c>
    </row>
    <row r="661" spans="1:24" x14ac:dyDescent="0.25">
      <c r="A661" s="302" t="s">
        <v>2317</v>
      </c>
      <c r="B661" s="302" t="s">
        <v>60</v>
      </c>
      <c r="C661" s="302">
        <v>19</v>
      </c>
      <c r="D661" s="302">
        <v>2820</v>
      </c>
      <c r="E661" s="302">
        <v>1389</v>
      </c>
      <c r="F661" s="302">
        <v>1431</v>
      </c>
      <c r="G661" s="302">
        <v>2640</v>
      </c>
      <c r="H661" s="302">
        <v>1350</v>
      </c>
      <c r="I661" s="302">
        <v>1290</v>
      </c>
      <c r="J661" s="302">
        <v>2469</v>
      </c>
      <c r="K661" s="302">
        <v>1266</v>
      </c>
      <c r="L661" s="302">
        <v>1203</v>
      </c>
      <c r="M661" s="302">
        <v>2078</v>
      </c>
      <c r="N661" s="302">
        <v>998</v>
      </c>
      <c r="O661" s="302">
        <v>1080</v>
      </c>
      <c r="P661" s="302">
        <v>2739</v>
      </c>
      <c r="Q661" s="302">
        <v>1330</v>
      </c>
      <c r="R661" s="302">
        <v>1409</v>
      </c>
      <c r="S661" s="312">
        <v>4033</v>
      </c>
      <c r="T661" s="312">
        <v>1941</v>
      </c>
      <c r="U661" s="312">
        <v>2092</v>
      </c>
      <c r="V661" s="302">
        <v>4689</v>
      </c>
      <c r="W661" s="302">
        <v>2258</v>
      </c>
      <c r="X661" s="302">
        <v>2431</v>
      </c>
    </row>
    <row r="662" spans="1:24" x14ac:dyDescent="0.25">
      <c r="A662" s="302" t="s">
        <v>2318</v>
      </c>
      <c r="B662" s="302" t="s">
        <v>60</v>
      </c>
      <c r="C662" s="302">
        <v>20</v>
      </c>
      <c r="D662" s="302">
        <v>2688</v>
      </c>
      <c r="E662" s="302">
        <v>1248</v>
      </c>
      <c r="F662" s="302">
        <v>1440</v>
      </c>
      <c r="G662" s="302">
        <v>2425</v>
      </c>
      <c r="H662" s="302">
        <v>1215</v>
      </c>
      <c r="I662" s="302">
        <v>1210</v>
      </c>
      <c r="J662" s="302">
        <v>2758</v>
      </c>
      <c r="K662" s="302">
        <v>1305</v>
      </c>
      <c r="L662" s="302">
        <v>1453</v>
      </c>
      <c r="M662" s="302">
        <v>2223</v>
      </c>
      <c r="N662" s="302">
        <v>1070</v>
      </c>
      <c r="O662" s="302">
        <v>1153</v>
      </c>
      <c r="P662" s="302">
        <v>3450</v>
      </c>
      <c r="Q662" s="302">
        <v>1554</v>
      </c>
      <c r="R662" s="302">
        <v>1896</v>
      </c>
      <c r="S662" s="312">
        <v>4851</v>
      </c>
      <c r="T662" s="312">
        <v>2329</v>
      </c>
      <c r="U662" s="312">
        <v>2522</v>
      </c>
      <c r="V662" s="302">
        <v>5013</v>
      </c>
      <c r="W662" s="302">
        <v>2369</v>
      </c>
      <c r="X662" s="302">
        <v>2644</v>
      </c>
    </row>
    <row r="663" spans="1:24" x14ac:dyDescent="0.25">
      <c r="A663" s="302" t="s">
        <v>2319</v>
      </c>
      <c r="B663" s="302" t="s">
        <v>61</v>
      </c>
      <c r="C663" s="302" t="s">
        <v>95</v>
      </c>
      <c r="D663" s="302">
        <v>67928</v>
      </c>
      <c r="E663" s="302">
        <v>34321</v>
      </c>
      <c r="F663" s="302">
        <v>33607</v>
      </c>
      <c r="G663" s="302">
        <v>66605</v>
      </c>
      <c r="H663" s="302">
        <v>34100</v>
      </c>
      <c r="I663" s="302">
        <v>32505</v>
      </c>
      <c r="J663" s="302">
        <v>61922</v>
      </c>
      <c r="K663" s="302">
        <v>31671</v>
      </c>
      <c r="L663" s="302">
        <v>30251</v>
      </c>
      <c r="M663" s="302">
        <v>56575</v>
      </c>
      <c r="N663" s="302">
        <v>28917</v>
      </c>
      <c r="O663" s="302">
        <v>27658</v>
      </c>
      <c r="P663" s="302">
        <v>60236</v>
      </c>
      <c r="Q663" s="302">
        <v>31289</v>
      </c>
      <c r="R663" s="302">
        <v>28947</v>
      </c>
      <c r="S663" s="312">
        <v>70847</v>
      </c>
      <c r="T663" s="312">
        <v>36405</v>
      </c>
      <c r="U663" s="312">
        <v>34442</v>
      </c>
      <c r="V663" s="302">
        <v>70786</v>
      </c>
      <c r="W663" s="302">
        <v>36280</v>
      </c>
      <c r="X663" s="302">
        <v>34506</v>
      </c>
    </row>
    <row r="664" spans="1:24" x14ac:dyDescent="0.25">
      <c r="A664" s="302" t="s">
        <v>2320</v>
      </c>
      <c r="B664" s="302" t="s">
        <v>61</v>
      </c>
      <c r="C664" s="302">
        <v>0</v>
      </c>
      <c r="D664" s="302">
        <v>3164</v>
      </c>
      <c r="E664" s="302">
        <v>1589</v>
      </c>
      <c r="F664" s="302">
        <v>1575</v>
      </c>
      <c r="G664" s="302">
        <v>3830</v>
      </c>
      <c r="H664" s="302">
        <v>1955</v>
      </c>
      <c r="I664" s="302">
        <v>1875</v>
      </c>
      <c r="J664" s="302">
        <v>2927</v>
      </c>
      <c r="K664" s="302">
        <v>1485</v>
      </c>
      <c r="L664" s="302">
        <v>1442</v>
      </c>
      <c r="M664" s="302">
        <v>3475</v>
      </c>
      <c r="N664" s="302">
        <v>1732</v>
      </c>
      <c r="O664" s="302">
        <v>1743</v>
      </c>
      <c r="P664" s="302">
        <v>2987</v>
      </c>
      <c r="Q664" s="302">
        <v>1538</v>
      </c>
      <c r="R664" s="302">
        <v>1449</v>
      </c>
      <c r="S664" s="312">
        <v>4403</v>
      </c>
      <c r="T664" s="312">
        <v>2297</v>
      </c>
      <c r="U664" s="312">
        <v>2106</v>
      </c>
      <c r="V664" s="302">
        <v>3917</v>
      </c>
      <c r="W664" s="302">
        <v>1907</v>
      </c>
      <c r="X664" s="302">
        <v>2010</v>
      </c>
    </row>
    <row r="665" spans="1:24" x14ac:dyDescent="0.25">
      <c r="A665" s="302" t="s">
        <v>2321</v>
      </c>
      <c r="B665" s="302" t="s">
        <v>61</v>
      </c>
      <c r="C665" s="302">
        <v>1</v>
      </c>
      <c r="D665" s="302">
        <v>3040</v>
      </c>
      <c r="E665" s="302">
        <v>1572</v>
      </c>
      <c r="F665" s="302">
        <v>1468</v>
      </c>
      <c r="G665" s="302">
        <v>3575</v>
      </c>
      <c r="H665" s="302">
        <v>1765</v>
      </c>
      <c r="I665" s="302">
        <v>1815</v>
      </c>
      <c r="J665" s="302">
        <v>2943</v>
      </c>
      <c r="K665" s="302">
        <v>1515</v>
      </c>
      <c r="L665" s="302">
        <v>1428</v>
      </c>
      <c r="M665" s="302">
        <v>3318</v>
      </c>
      <c r="N665" s="302">
        <v>1689</v>
      </c>
      <c r="O665" s="302">
        <v>1629</v>
      </c>
      <c r="P665" s="302">
        <v>3198</v>
      </c>
      <c r="Q665" s="302">
        <v>1670</v>
      </c>
      <c r="R665" s="302">
        <v>1528</v>
      </c>
      <c r="S665" s="312">
        <v>4228</v>
      </c>
      <c r="T665" s="312">
        <v>2107</v>
      </c>
      <c r="U665" s="312">
        <v>2121</v>
      </c>
      <c r="V665" s="302">
        <v>3971</v>
      </c>
      <c r="W665" s="302">
        <v>2109</v>
      </c>
      <c r="X665" s="302">
        <v>1862</v>
      </c>
    </row>
    <row r="666" spans="1:24" x14ac:dyDescent="0.25">
      <c r="A666" s="302" t="s">
        <v>2322</v>
      </c>
      <c r="B666" s="302" t="s">
        <v>61</v>
      </c>
      <c r="C666" s="302">
        <v>2</v>
      </c>
      <c r="D666" s="302">
        <v>2948</v>
      </c>
      <c r="E666" s="302">
        <v>1516</v>
      </c>
      <c r="F666" s="302">
        <v>1432</v>
      </c>
      <c r="G666" s="302">
        <v>3790</v>
      </c>
      <c r="H666" s="302">
        <v>1960</v>
      </c>
      <c r="I666" s="302">
        <v>1830</v>
      </c>
      <c r="J666" s="302">
        <v>2584</v>
      </c>
      <c r="K666" s="302">
        <v>1347</v>
      </c>
      <c r="L666" s="302">
        <v>1237</v>
      </c>
      <c r="M666" s="302">
        <v>3184</v>
      </c>
      <c r="N666" s="302">
        <v>1655</v>
      </c>
      <c r="O666" s="302">
        <v>1529</v>
      </c>
      <c r="P666" s="302">
        <v>3163</v>
      </c>
      <c r="Q666" s="302">
        <v>1630</v>
      </c>
      <c r="R666" s="302">
        <v>1533</v>
      </c>
      <c r="S666" s="312">
        <v>4198</v>
      </c>
      <c r="T666" s="312">
        <v>2156</v>
      </c>
      <c r="U666" s="312">
        <v>2042</v>
      </c>
      <c r="V666" s="302">
        <v>3901</v>
      </c>
      <c r="W666" s="302">
        <v>2124</v>
      </c>
      <c r="X666" s="302">
        <v>1777</v>
      </c>
    </row>
    <row r="667" spans="1:24" x14ac:dyDescent="0.25">
      <c r="A667" s="302" t="s">
        <v>2323</v>
      </c>
      <c r="B667" s="302" t="s">
        <v>61</v>
      </c>
      <c r="C667" s="302">
        <v>3</v>
      </c>
      <c r="D667" s="302">
        <v>2848</v>
      </c>
      <c r="E667" s="302">
        <v>1455</v>
      </c>
      <c r="F667" s="302">
        <v>1393</v>
      </c>
      <c r="G667" s="302">
        <v>3655</v>
      </c>
      <c r="H667" s="302">
        <v>1880</v>
      </c>
      <c r="I667" s="302">
        <v>1775</v>
      </c>
      <c r="J667" s="302">
        <v>2522</v>
      </c>
      <c r="K667" s="302">
        <v>1276</v>
      </c>
      <c r="L667" s="302">
        <v>1246</v>
      </c>
      <c r="M667" s="302">
        <v>2981</v>
      </c>
      <c r="N667" s="302">
        <v>1513</v>
      </c>
      <c r="O667" s="302">
        <v>1468</v>
      </c>
      <c r="P667" s="302">
        <v>3091</v>
      </c>
      <c r="Q667" s="302">
        <v>1591</v>
      </c>
      <c r="R667" s="302">
        <v>1500</v>
      </c>
      <c r="S667" s="312">
        <v>4047</v>
      </c>
      <c r="T667" s="312">
        <v>2117</v>
      </c>
      <c r="U667" s="312">
        <v>1930</v>
      </c>
      <c r="V667" s="302">
        <v>3578</v>
      </c>
      <c r="W667" s="302">
        <v>1733</v>
      </c>
      <c r="X667" s="302">
        <v>1845</v>
      </c>
    </row>
    <row r="668" spans="1:24" x14ac:dyDescent="0.25">
      <c r="A668" s="302" t="s">
        <v>2324</v>
      </c>
      <c r="B668" s="302" t="s">
        <v>61</v>
      </c>
      <c r="C668" s="302">
        <v>4</v>
      </c>
      <c r="D668" s="302">
        <v>2667</v>
      </c>
      <c r="E668" s="302">
        <v>1369</v>
      </c>
      <c r="F668" s="302">
        <v>1298</v>
      </c>
      <c r="G668" s="302">
        <v>3815</v>
      </c>
      <c r="H668" s="302">
        <v>1955</v>
      </c>
      <c r="I668" s="302">
        <v>1865</v>
      </c>
      <c r="J668" s="302">
        <v>2470</v>
      </c>
      <c r="K668" s="302">
        <v>1239</v>
      </c>
      <c r="L668" s="302">
        <v>1231</v>
      </c>
      <c r="M668" s="302">
        <v>2853</v>
      </c>
      <c r="N668" s="302">
        <v>1443</v>
      </c>
      <c r="O668" s="302">
        <v>1410</v>
      </c>
      <c r="P668" s="302">
        <v>3085</v>
      </c>
      <c r="Q668" s="302">
        <v>1599</v>
      </c>
      <c r="R668" s="302">
        <v>1486</v>
      </c>
      <c r="S668" s="312">
        <v>3963</v>
      </c>
      <c r="T668" s="312">
        <v>2087</v>
      </c>
      <c r="U668" s="312">
        <v>1876</v>
      </c>
      <c r="V668" s="302">
        <v>3619</v>
      </c>
      <c r="W668" s="302">
        <v>1805</v>
      </c>
      <c r="X668" s="302">
        <v>1814</v>
      </c>
    </row>
    <row r="669" spans="1:24" x14ac:dyDescent="0.25">
      <c r="A669" s="302" t="s">
        <v>2325</v>
      </c>
      <c r="B669" s="302" t="s">
        <v>61</v>
      </c>
      <c r="C669" s="302">
        <v>5</v>
      </c>
      <c r="D669" s="302">
        <v>2638</v>
      </c>
      <c r="E669" s="302">
        <v>1320</v>
      </c>
      <c r="F669" s="302">
        <v>1318</v>
      </c>
      <c r="G669" s="302">
        <v>3500</v>
      </c>
      <c r="H669" s="302">
        <v>1810</v>
      </c>
      <c r="I669" s="302">
        <v>1690</v>
      </c>
      <c r="J669" s="302">
        <v>2437</v>
      </c>
      <c r="K669" s="302">
        <v>1274</v>
      </c>
      <c r="L669" s="302">
        <v>1163</v>
      </c>
      <c r="M669" s="302">
        <v>2735</v>
      </c>
      <c r="N669" s="302">
        <v>1394</v>
      </c>
      <c r="O669" s="302">
        <v>1341</v>
      </c>
      <c r="P669" s="302">
        <v>2862</v>
      </c>
      <c r="Q669" s="302">
        <v>1535</v>
      </c>
      <c r="R669" s="302">
        <v>1327</v>
      </c>
      <c r="S669" s="312">
        <v>3569</v>
      </c>
      <c r="T669" s="312">
        <v>1768</v>
      </c>
      <c r="U669" s="312">
        <v>1801</v>
      </c>
      <c r="V669" s="302">
        <v>3605</v>
      </c>
      <c r="W669" s="302">
        <v>1837</v>
      </c>
      <c r="X669" s="302">
        <v>1768</v>
      </c>
    </row>
    <row r="670" spans="1:24" x14ac:dyDescent="0.25">
      <c r="A670" s="302" t="s">
        <v>2326</v>
      </c>
      <c r="B670" s="302" t="s">
        <v>61</v>
      </c>
      <c r="C670" s="302">
        <v>6</v>
      </c>
      <c r="D670" s="302">
        <v>2688</v>
      </c>
      <c r="E670" s="302">
        <v>1396</v>
      </c>
      <c r="F670" s="302">
        <v>1292</v>
      </c>
      <c r="G670" s="302">
        <v>3655</v>
      </c>
      <c r="H670" s="302">
        <v>1865</v>
      </c>
      <c r="I670" s="302">
        <v>1785</v>
      </c>
      <c r="J670" s="302">
        <v>2562</v>
      </c>
      <c r="K670" s="302">
        <v>1288</v>
      </c>
      <c r="L670" s="302">
        <v>1274</v>
      </c>
      <c r="M670" s="302">
        <v>2681</v>
      </c>
      <c r="N670" s="302">
        <v>1390</v>
      </c>
      <c r="O670" s="302">
        <v>1291</v>
      </c>
      <c r="P670" s="302">
        <v>2885</v>
      </c>
      <c r="Q670" s="302">
        <v>1481</v>
      </c>
      <c r="R670" s="302">
        <v>1404</v>
      </c>
      <c r="S670" s="312">
        <v>3401</v>
      </c>
      <c r="T670" s="312">
        <v>1797</v>
      </c>
      <c r="U670" s="312">
        <v>1604</v>
      </c>
      <c r="V670" s="302">
        <v>3448</v>
      </c>
      <c r="W670" s="302">
        <v>1787</v>
      </c>
      <c r="X670" s="302">
        <v>1661</v>
      </c>
    </row>
    <row r="671" spans="1:24" x14ac:dyDescent="0.25">
      <c r="A671" s="302" t="s">
        <v>2327</v>
      </c>
      <c r="B671" s="302" t="s">
        <v>61</v>
      </c>
      <c r="C671" s="302">
        <v>7</v>
      </c>
      <c r="D671" s="302">
        <v>2665</v>
      </c>
      <c r="E671" s="302">
        <v>1328</v>
      </c>
      <c r="F671" s="302">
        <v>1337</v>
      </c>
      <c r="G671" s="302">
        <v>3270</v>
      </c>
      <c r="H671" s="302">
        <v>1725</v>
      </c>
      <c r="I671" s="302">
        <v>1545</v>
      </c>
      <c r="J671" s="302">
        <v>2615</v>
      </c>
      <c r="K671" s="302">
        <v>1317</v>
      </c>
      <c r="L671" s="302">
        <v>1298</v>
      </c>
      <c r="M671" s="302">
        <v>2569</v>
      </c>
      <c r="N671" s="302">
        <v>1366</v>
      </c>
      <c r="O671" s="302">
        <v>1203</v>
      </c>
      <c r="P671" s="302">
        <v>2872</v>
      </c>
      <c r="Q671" s="302">
        <v>1552</v>
      </c>
      <c r="R671" s="302">
        <v>1320</v>
      </c>
      <c r="S671" s="312">
        <v>3389</v>
      </c>
      <c r="T671" s="312">
        <v>1758</v>
      </c>
      <c r="U671" s="312">
        <v>1631</v>
      </c>
      <c r="V671" s="302">
        <v>3442</v>
      </c>
      <c r="W671" s="302">
        <v>1755</v>
      </c>
      <c r="X671" s="302">
        <v>1687</v>
      </c>
    </row>
    <row r="672" spans="1:24" x14ac:dyDescent="0.25">
      <c r="A672" s="302" t="s">
        <v>2328</v>
      </c>
      <c r="B672" s="302" t="s">
        <v>61</v>
      </c>
      <c r="C672" s="302">
        <v>8</v>
      </c>
      <c r="D672" s="302">
        <v>2731</v>
      </c>
      <c r="E672" s="302">
        <v>1414</v>
      </c>
      <c r="F672" s="302">
        <v>1317</v>
      </c>
      <c r="G672" s="302">
        <v>3280</v>
      </c>
      <c r="H672" s="302">
        <v>1680</v>
      </c>
      <c r="I672" s="302">
        <v>1600</v>
      </c>
      <c r="J672" s="302">
        <v>2782</v>
      </c>
      <c r="K672" s="302">
        <v>1476</v>
      </c>
      <c r="L672" s="302">
        <v>1306</v>
      </c>
      <c r="M672" s="302">
        <v>2547</v>
      </c>
      <c r="N672" s="302">
        <v>1315</v>
      </c>
      <c r="O672" s="302">
        <v>1232</v>
      </c>
      <c r="P672" s="302">
        <v>3028</v>
      </c>
      <c r="Q672" s="302">
        <v>1574</v>
      </c>
      <c r="R672" s="302">
        <v>1454</v>
      </c>
      <c r="S672" s="312">
        <v>3089</v>
      </c>
      <c r="T672" s="312">
        <v>1583</v>
      </c>
      <c r="U672" s="312">
        <v>1506</v>
      </c>
      <c r="V672" s="302">
        <v>3472</v>
      </c>
      <c r="W672" s="302">
        <v>1803</v>
      </c>
      <c r="X672" s="302">
        <v>1669</v>
      </c>
    </row>
    <row r="673" spans="1:24" x14ac:dyDescent="0.25">
      <c r="A673" s="302" t="s">
        <v>2329</v>
      </c>
      <c r="B673" s="302" t="s">
        <v>61</v>
      </c>
      <c r="C673" s="302">
        <v>9</v>
      </c>
      <c r="D673" s="302">
        <v>2793</v>
      </c>
      <c r="E673" s="302">
        <v>1385</v>
      </c>
      <c r="F673" s="302">
        <v>1408</v>
      </c>
      <c r="G673" s="302">
        <v>3240</v>
      </c>
      <c r="H673" s="302">
        <v>1685</v>
      </c>
      <c r="I673" s="302">
        <v>1555</v>
      </c>
      <c r="J673" s="302">
        <v>2978</v>
      </c>
      <c r="K673" s="302">
        <v>1540</v>
      </c>
      <c r="L673" s="302">
        <v>1438</v>
      </c>
      <c r="M673" s="302">
        <v>2545</v>
      </c>
      <c r="N673" s="302">
        <v>1304</v>
      </c>
      <c r="O673" s="302">
        <v>1241</v>
      </c>
      <c r="P673" s="302">
        <v>2948</v>
      </c>
      <c r="Q673" s="302">
        <v>1502</v>
      </c>
      <c r="R673" s="302">
        <v>1446</v>
      </c>
      <c r="S673" s="312">
        <v>3015</v>
      </c>
      <c r="T673" s="312">
        <v>1519</v>
      </c>
      <c r="U673" s="312">
        <v>1496</v>
      </c>
      <c r="V673" s="302">
        <v>3474</v>
      </c>
      <c r="W673" s="302">
        <v>1777</v>
      </c>
      <c r="X673" s="302">
        <v>1697</v>
      </c>
    </row>
    <row r="674" spans="1:24" x14ac:dyDescent="0.25">
      <c r="A674" s="302" t="s">
        <v>2330</v>
      </c>
      <c r="B674" s="302" t="s">
        <v>61</v>
      </c>
      <c r="C674" s="302">
        <v>10</v>
      </c>
      <c r="D674" s="302">
        <v>2985</v>
      </c>
      <c r="E674" s="302">
        <v>1479</v>
      </c>
      <c r="F674" s="302">
        <v>1506</v>
      </c>
      <c r="G674" s="302">
        <v>3035</v>
      </c>
      <c r="H674" s="302">
        <v>1570</v>
      </c>
      <c r="I674" s="302">
        <v>1460</v>
      </c>
      <c r="J674" s="302">
        <v>3124</v>
      </c>
      <c r="K674" s="302">
        <v>1629</v>
      </c>
      <c r="L674" s="302">
        <v>1495</v>
      </c>
      <c r="M674" s="302">
        <v>2615</v>
      </c>
      <c r="N674" s="302">
        <v>1350</v>
      </c>
      <c r="O674" s="302">
        <v>1265</v>
      </c>
      <c r="P674" s="302">
        <v>2945</v>
      </c>
      <c r="Q674" s="302">
        <v>1467</v>
      </c>
      <c r="R674" s="302">
        <v>1478</v>
      </c>
      <c r="S674" s="312">
        <v>3026</v>
      </c>
      <c r="T674" s="312">
        <v>1529</v>
      </c>
      <c r="U674" s="312">
        <v>1497</v>
      </c>
      <c r="V674" s="302">
        <v>3442</v>
      </c>
      <c r="W674" s="302">
        <v>1788</v>
      </c>
      <c r="X674" s="302">
        <v>1654</v>
      </c>
    </row>
    <row r="675" spans="1:24" x14ac:dyDescent="0.25">
      <c r="A675" s="302" t="s">
        <v>2331</v>
      </c>
      <c r="B675" s="302" t="s">
        <v>61</v>
      </c>
      <c r="C675" s="302">
        <v>11</v>
      </c>
      <c r="D675" s="302">
        <v>3250</v>
      </c>
      <c r="E675" s="302">
        <v>1687</v>
      </c>
      <c r="F675" s="302">
        <v>1563</v>
      </c>
      <c r="G675" s="302">
        <v>2885</v>
      </c>
      <c r="H675" s="302">
        <v>1500</v>
      </c>
      <c r="I675" s="302">
        <v>1380</v>
      </c>
      <c r="J675" s="302">
        <v>3097</v>
      </c>
      <c r="K675" s="302">
        <v>1595</v>
      </c>
      <c r="L675" s="302">
        <v>1502</v>
      </c>
      <c r="M675" s="302">
        <v>2546</v>
      </c>
      <c r="N675" s="302">
        <v>1350</v>
      </c>
      <c r="O675" s="302">
        <v>1196</v>
      </c>
      <c r="P675" s="302">
        <v>2877</v>
      </c>
      <c r="Q675" s="302">
        <v>1494</v>
      </c>
      <c r="R675" s="302">
        <v>1383</v>
      </c>
      <c r="S675" s="312">
        <v>2910</v>
      </c>
      <c r="T675" s="312">
        <v>1487</v>
      </c>
      <c r="U675" s="312">
        <v>1423</v>
      </c>
      <c r="V675" s="302">
        <v>3402</v>
      </c>
      <c r="W675" s="302">
        <v>1649</v>
      </c>
      <c r="X675" s="302">
        <v>1753</v>
      </c>
    </row>
    <row r="676" spans="1:24" x14ac:dyDescent="0.25">
      <c r="A676" s="302" t="s">
        <v>2332</v>
      </c>
      <c r="B676" s="302" t="s">
        <v>61</v>
      </c>
      <c r="C676" s="302">
        <v>12</v>
      </c>
      <c r="D676" s="302">
        <v>3581</v>
      </c>
      <c r="E676" s="302">
        <v>1859</v>
      </c>
      <c r="F676" s="302">
        <v>1722</v>
      </c>
      <c r="G676" s="302">
        <v>2840</v>
      </c>
      <c r="H676" s="302">
        <v>1470</v>
      </c>
      <c r="I676" s="302">
        <v>1370</v>
      </c>
      <c r="J676" s="302">
        <v>3258</v>
      </c>
      <c r="K676" s="302">
        <v>1656</v>
      </c>
      <c r="L676" s="302">
        <v>1602</v>
      </c>
      <c r="M676" s="302">
        <v>2319</v>
      </c>
      <c r="N676" s="302">
        <v>1181</v>
      </c>
      <c r="O676" s="302">
        <v>1138</v>
      </c>
      <c r="P676" s="302">
        <v>2771</v>
      </c>
      <c r="Q676" s="302">
        <v>1441</v>
      </c>
      <c r="R676" s="302">
        <v>1330</v>
      </c>
      <c r="S676" s="312">
        <v>2889</v>
      </c>
      <c r="T676" s="312">
        <v>1482</v>
      </c>
      <c r="U676" s="312">
        <v>1407</v>
      </c>
      <c r="V676" s="302">
        <v>3340</v>
      </c>
      <c r="W676" s="302">
        <v>1693</v>
      </c>
      <c r="X676" s="302">
        <v>1647</v>
      </c>
    </row>
    <row r="677" spans="1:24" x14ac:dyDescent="0.25">
      <c r="A677" s="302" t="s">
        <v>2333</v>
      </c>
      <c r="B677" s="302" t="s">
        <v>61</v>
      </c>
      <c r="C677" s="302">
        <v>13</v>
      </c>
      <c r="D677" s="302">
        <v>4241</v>
      </c>
      <c r="E677" s="302">
        <v>2201</v>
      </c>
      <c r="F677" s="302">
        <v>2040</v>
      </c>
      <c r="G677" s="302">
        <v>2750</v>
      </c>
      <c r="H677" s="302">
        <v>1405</v>
      </c>
      <c r="I677" s="302">
        <v>1350</v>
      </c>
      <c r="J677" s="302">
        <v>3165</v>
      </c>
      <c r="K677" s="302">
        <v>1633</v>
      </c>
      <c r="L677" s="302">
        <v>1532</v>
      </c>
      <c r="M677" s="302">
        <v>2208</v>
      </c>
      <c r="N677" s="302">
        <v>1168</v>
      </c>
      <c r="O677" s="302">
        <v>1040</v>
      </c>
      <c r="P677" s="302">
        <v>2695</v>
      </c>
      <c r="Q677" s="302">
        <v>1401</v>
      </c>
      <c r="R677" s="302">
        <v>1294</v>
      </c>
      <c r="S677" s="312">
        <v>2970</v>
      </c>
      <c r="T677" s="312">
        <v>1489</v>
      </c>
      <c r="U677" s="312">
        <v>1481</v>
      </c>
      <c r="V677" s="302">
        <v>3266</v>
      </c>
      <c r="W677" s="302">
        <v>1655</v>
      </c>
      <c r="X677" s="302">
        <v>1611</v>
      </c>
    </row>
    <row r="678" spans="1:24" x14ac:dyDescent="0.25">
      <c r="A678" s="302" t="s">
        <v>2334</v>
      </c>
      <c r="B678" s="302" t="s">
        <v>61</v>
      </c>
      <c r="C678" s="302">
        <v>14</v>
      </c>
      <c r="D678" s="302">
        <v>5071</v>
      </c>
      <c r="E678" s="302">
        <v>2679</v>
      </c>
      <c r="F678" s="302">
        <v>2392</v>
      </c>
      <c r="G678" s="302">
        <v>2640</v>
      </c>
      <c r="H678" s="302">
        <v>1360</v>
      </c>
      <c r="I678" s="302">
        <v>1280</v>
      </c>
      <c r="J678" s="302">
        <v>3356</v>
      </c>
      <c r="K678" s="302">
        <v>1705</v>
      </c>
      <c r="L678" s="302">
        <v>1651</v>
      </c>
      <c r="M678" s="302">
        <v>2176</v>
      </c>
      <c r="N678" s="302">
        <v>1105</v>
      </c>
      <c r="O678" s="302">
        <v>1071</v>
      </c>
      <c r="P678" s="302">
        <v>2707</v>
      </c>
      <c r="Q678" s="302">
        <v>1360</v>
      </c>
      <c r="R678" s="302">
        <v>1347</v>
      </c>
      <c r="S678" s="312">
        <v>2965</v>
      </c>
      <c r="T678" s="312">
        <v>1517</v>
      </c>
      <c r="U678" s="312">
        <v>1448</v>
      </c>
      <c r="V678" s="302">
        <v>3163</v>
      </c>
      <c r="W678" s="302">
        <v>1640</v>
      </c>
      <c r="X678" s="302">
        <v>1523</v>
      </c>
    </row>
    <row r="679" spans="1:24" x14ac:dyDescent="0.25">
      <c r="A679" s="302" t="s">
        <v>2335</v>
      </c>
      <c r="B679" s="302" t="s">
        <v>61</v>
      </c>
      <c r="C679" s="302">
        <v>15</v>
      </c>
      <c r="D679" s="302">
        <v>3591</v>
      </c>
      <c r="E679" s="302">
        <v>1763</v>
      </c>
      <c r="F679" s="302">
        <v>1828</v>
      </c>
      <c r="G679" s="302">
        <v>2610</v>
      </c>
      <c r="H679" s="302">
        <v>1335</v>
      </c>
      <c r="I679" s="302">
        <v>1275</v>
      </c>
      <c r="J679" s="302">
        <v>3175</v>
      </c>
      <c r="K679" s="302">
        <v>1632</v>
      </c>
      <c r="L679" s="302">
        <v>1543</v>
      </c>
      <c r="M679" s="302">
        <v>2254</v>
      </c>
      <c r="N679" s="302">
        <v>1151</v>
      </c>
      <c r="O679" s="302">
        <v>1103</v>
      </c>
      <c r="P679" s="302">
        <v>2697</v>
      </c>
      <c r="Q679" s="302">
        <v>1402</v>
      </c>
      <c r="R679" s="302">
        <v>1295</v>
      </c>
      <c r="S679" s="312">
        <v>3056</v>
      </c>
      <c r="T679" s="312">
        <v>1530</v>
      </c>
      <c r="U679" s="312">
        <v>1526</v>
      </c>
      <c r="V679" s="302">
        <v>3205</v>
      </c>
      <c r="W679" s="302">
        <v>1642</v>
      </c>
      <c r="X679" s="302">
        <v>1563</v>
      </c>
    </row>
    <row r="680" spans="1:24" x14ac:dyDescent="0.25">
      <c r="A680" s="302" t="s">
        <v>2336</v>
      </c>
      <c r="B680" s="302" t="s">
        <v>61</v>
      </c>
      <c r="C680" s="302">
        <v>16</v>
      </c>
      <c r="D680" s="302">
        <v>3819</v>
      </c>
      <c r="E680" s="302">
        <v>1945</v>
      </c>
      <c r="F680" s="302">
        <v>1874</v>
      </c>
      <c r="G680" s="302">
        <v>2630</v>
      </c>
      <c r="H680" s="302">
        <v>1385</v>
      </c>
      <c r="I680" s="302">
        <v>1245</v>
      </c>
      <c r="J680" s="302">
        <v>3286</v>
      </c>
      <c r="K680" s="302">
        <v>1659</v>
      </c>
      <c r="L680" s="302">
        <v>1627</v>
      </c>
      <c r="M680" s="302">
        <v>2392</v>
      </c>
      <c r="N680" s="302">
        <v>1205</v>
      </c>
      <c r="O680" s="302">
        <v>1187</v>
      </c>
      <c r="P680" s="302">
        <v>2743</v>
      </c>
      <c r="Q680" s="302">
        <v>1443</v>
      </c>
      <c r="R680" s="302">
        <v>1300</v>
      </c>
      <c r="S680" s="312">
        <v>3118</v>
      </c>
      <c r="T680" s="312">
        <v>1609</v>
      </c>
      <c r="U680" s="312">
        <v>1509</v>
      </c>
      <c r="V680" s="302">
        <v>3134</v>
      </c>
      <c r="W680" s="302">
        <v>1658</v>
      </c>
      <c r="X680" s="302">
        <v>1476</v>
      </c>
    </row>
    <row r="681" spans="1:24" x14ac:dyDescent="0.25">
      <c r="A681" s="302" t="s">
        <v>2337</v>
      </c>
      <c r="B681" s="302" t="s">
        <v>61</v>
      </c>
      <c r="C681" s="302">
        <v>17</v>
      </c>
      <c r="D681" s="302">
        <v>3710</v>
      </c>
      <c r="E681" s="302">
        <v>1799</v>
      </c>
      <c r="F681" s="302">
        <v>1911</v>
      </c>
      <c r="G681" s="302">
        <v>2755</v>
      </c>
      <c r="H681" s="302">
        <v>1405</v>
      </c>
      <c r="I681" s="302">
        <v>1345</v>
      </c>
      <c r="J681" s="302">
        <v>3160</v>
      </c>
      <c r="K681" s="302">
        <v>1648</v>
      </c>
      <c r="L681" s="302">
        <v>1512</v>
      </c>
      <c r="M681" s="302">
        <v>2408</v>
      </c>
      <c r="N681" s="302">
        <v>1209</v>
      </c>
      <c r="O681" s="302">
        <v>1199</v>
      </c>
      <c r="P681" s="302">
        <v>2665</v>
      </c>
      <c r="Q681" s="302">
        <v>1424</v>
      </c>
      <c r="R681" s="302">
        <v>1241</v>
      </c>
      <c r="S681" s="312">
        <v>3116</v>
      </c>
      <c r="T681" s="312">
        <v>1682</v>
      </c>
      <c r="U681" s="312">
        <v>1434</v>
      </c>
      <c r="V681" s="302">
        <v>3259</v>
      </c>
      <c r="W681" s="302">
        <v>1711</v>
      </c>
      <c r="X681" s="302">
        <v>1548</v>
      </c>
    </row>
    <row r="682" spans="1:24" x14ac:dyDescent="0.25">
      <c r="A682" s="302" t="s">
        <v>2338</v>
      </c>
      <c r="B682" s="302" t="s">
        <v>61</v>
      </c>
      <c r="C682" s="302">
        <v>18</v>
      </c>
      <c r="D682" s="302">
        <v>3621</v>
      </c>
      <c r="E682" s="302">
        <v>1740</v>
      </c>
      <c r="F682" s="302">
        <v>1881</v>
      </c>
      <c r="G682" s="302">
        <v>2785</v>
      </c>
      <c r="H682" s="302">
        <v>1435</v>
      </c>
      <c r="I682" s="302">
        <v>1355</v>
      </c>
      <c r="J682" s="302">
        <v>3188</v>
      </c>
      <c r="K682" s="302">
        <v>1583</v>
      </c>
      <c r="L682" s="302">
        <v>1605</v>
      </c>
      <c r="M682" s="302">
        <v>2625</v>
      </c>
      <c r="N682" s="302">
        <v>1375</v>
      </c>
      <c r="O682" s="302">
        <v>1250</v>
      </c>
      <c r="P682" s="302">
        <v>2565</v>
      </c>
      <c r="Q682" s="302">
        <v>1338</v>
      </c>
      <c r="R682" s="302">
        <v>1227</v>
      </c>
      <c r="S682" s="312">
        <v>3113</v>
      </c>
      <c r="T682" s="312">
        <v>1603</v>
      </c>
      <c r="U682" s="312">
        <v>1510</v>
      </c>
      <c r="V682" s="302">
        <v>2868</v>
      </c>
      <c r="W682" s="302">
        <v>1459</v>
      </c>
      <c r="X682" s="302">
        <v>1409</v>
      </c>
    </row>
    <row r="683" spans="1:24" x14ac:dyDescent="0.25">
      <c r="A683" s="302" t="s">
        <v>2339</v>
      </c>
      <c r="B683" s="302" t="s">
        <v>61</v>
      </c>
      <c r="C683" s="302">
        <v>19</v>
      </c>
      <c r="D683" s="302">
        <v>3025</v>
      </c>
      <c r="E683" s="302">
        <v>1451</v>
      </c>
      <c r="F683" s="302">
        <v>1574</v>
      </c>
      <c r="G683" s="302">
        <v>2880</v>
      </c>
      <c r="H683" s="302">
        <v>1400</v>
      </c>
      <c r="I683" s="302">
        <v>1480</v>
      </c>
      <c r="J683" s="302">
        <v>3152</v>
      </c>
      <c r="K683" s="302">
        <v>1559</v>
      </c>
      <c r="L683" s="302">
        <v>1593</v>
      </c>
      <c r="M683" s="302">
        <v>2920</v>
      </c>
      <c r="N683" s="302">
        <v>1449</v>
      </c>
      <c r="O683" s="302">
        <v>1471</v>
      </c>
      <c r="P683" s="302">
        <v>2577</v>
      </c>
      <c r="Q683" s="302">
        <v>1330</v>
      </c>
      <c r="R683" s="302">
        <v>1247</v>
      </c>
      <c r="S683" s="312">
        <v>2838</v>
      </c>
      <c r="T683" s="312">
        <v>1397</v>
      </c>
      <c r="U683" s="312">
        <v>1441</v>
      </c>
      <c r="V683" s="302">
        <v>2676</v>
      </c>
      <c r="W683" s="302">
        <v>1357</v>
      </c>
      <c r="X683" s="302">
        <v>1319</v>
      </c>
    </row>
    <row r="684" spans="1:24" x14ac:dyDescent="0.25">
      <c r="A684" s="302" t="s">
        <v>2340</v>
      </c>
      <c r="B684" s="302" t="s">
        <v>61</v>
      </c>
      <c r="C684" s="302">
        <v>20</v>
      </c>
      <c r="D684" s="302">
        <v>2852</v>
      </c>
      <c r="E684" s="302">
        <v>1374</v>
      </c>
      <c r="F684" s="302">
        <v>1478</v>
      </c>
      <c r="G684" s="302">
        <v>3185</v>
      </c>
      <c r="H684" s="302">
        <v>1555</v>
      </c>
      <c r="I684" s="302">
        <v>1630</v>
      </c>
      <c r="J684" s="302">
        <v>3141</v>
      </c>
      <c r="K684" s="302">
        <v>1615</v>
      </c>
      <c r="L684" s="302">
        <v>1526</v>
      </c>
      <c r="M684" s="302">
        <v>3224</v>
      </c>
      <c r="N684" s="302">
        <v>1573</v>
      </c>
      <c r="O684" s="302">
        <v>1651</v>
      </c>
      <c r="P684" s="302">
        <v>2875</v>
      </c>
      <c r="Q684" s="302">
        <v>1517</v>
      </c>
      <c r="R684" s="302">
        <v>1358</v>
      </c>
      <c r="S684" s="312">
        <v>3544</v>
      </c>
      <c r="T684" s="312">
        <v>1891</v>
      </c>
      <c r="U684" s="312">
        <v>1653</v>
      </c>
      <c r="V684" s="302">
        <v>2604</v>
      </c>
      <c r="W684" s="302">
        <v>1391</v>
      </c>
      <c r="X684" s="302">
        <v>1213</v>
      </c>
    </row>
    <row r="685" spans="1:24" x14ac:dyDescent="0.25">
      <c r="A685" s="302" t="s">
        <v>2341</v>
      </c>
      <c r="B685" s="302" t="s">
        <v>62</v>
      </c>
      <c r="C685" s="302" t="s">
        <v>95</v>
      </c>
      <c r="D685" s="302">
        <v>93768</v>
      </c>
      <c r="E685" s="302">
        <v>47531</v>
      </c>
      <c r="F685" s="302">
        <v>46237</v>
      </c>
      <c r="G685" s="302">
        <v>86535</v>
      </c>
      <c r="H685" s="302">
        <v>43530</v>
      </c>
      <c r="I685" s="302">
        <v>43005</v>
      </c>
      <c r="J685" s="302">
        <v>68104</v>
      </c>
      <c r="K685" s="302">
        <v>34476</v>
      </c>
      <c r="L685" s="302">
        <v>33628</v>
      </c>
      <c r="M685" s="302">
        <v>54449</v>
      </c>
      <c r="N685" s="302">
        <v>27271</v>
      </c>
      <c r="O685" s="302">
        <v>27178</v>
      </c>
      <c r="P685" s="302">
        <v>53336</v>
      </c>
      <c r="Q685" s="302">
        <v>26835</v>
      </c>
      <c r="R685" s="302">
        <v>26501</v>
      </c>
      <c r="S685" s="312">
        <v>64269</v>
      </c>
      <c r="T685" s="312">
        <v>32053</v>
      </c>
      <c r="U685" s="312">
        <v>32216</v>
      </c>
      <c r="V685" s="302">
        <v>67086</v>
      </c>
      <c r="W685" s="302">
        <v>33954</v>
      </c>
      <c r="X685" s="302">
        <v>33132</v>
      </c>
    </row>
    <row r="686" spans="1:24" x14ac:dyDescent="0.25">
      <c r="A686" s="302" t="s">
        <v>2342</v>
      </c>
      <c r="B686" s="302" t="s">
        <v>62</v>
      </c>
      <c r="C686" s="302">
        <v>0</v>
      </c>
      <c r="D686" s="302">
        <v>5015</v>
      </c>
      <c r="E686" s="302">
        <v>2594</v>
      </c>
      <c r="F686" s="302">
        <v>2421</v>
      </c>
      <c r="G686" s="302">
        <v>4295</v>
      </c>
      <c r="H686" s="302">
        <v>2180</v>
      </c>
      <c r="I686" s="302">
        <v>2115</v>
      </c>
      <c r="J686" s="302">
        <v>3110</v>
      </c>
      <c r="K686" s="302">
        <v>1552</v>
      </c>
      <c r="L686" s="302">
        <v>1558</v>
      </c>
      <c r="M686" s="302">
        <v>3450</v>
      </c>
      <c r="N686" s="302">
        <v>1757</v>
      </c>
      <c r="O686" s="302">
        <v>1693</v>
      </c>
      <c r="P686" s="302">
        <v>3736</v>
      </c>
      <c r="Q686" s="302">
        <v>1917</v>
      </c>
      <c r="R686" s="302">
        <v>1819</v>
      </c>
      <c r="S686" s="312">
        <v>5188</v>
      </c>
      <c r="T686" s="312">
        <v>2703</v>
      </c>
      <c r="U686" s="312">
        <v>2485</v>
      </c>
      <c r="V686" s="302">
        <v>4024</v>
      </c>
      <c r="W686" s="302">
        <v>2076</v>
      </c>
      <c r="X686" s="302">
        <v>1948</v>
      </c>
    </row>
    <row r="687" spans="1:24" x14ac:dyDescent="0.25">
      <c r="A687" s="302" t="s">
        <v>2343</v>
      </c>
      <c r="B687" s="302" t="s">
        <v>62</v>
      </c>
      <c r="C687" s="302">
        <v>1</v>
      </c>
      <c r="D687" s="302">
        <v>4708</v>
      </c>
      <c r="E687" s="302">
        <v>2416</v>
      </c>
      <c r="F687" s="302">
        <v>2292</v>
      </c>
      <c r="G687" s="302">
        <v>4230</v>
      </c>
      <c r="H687" s="302">
        <v>2185</v>
      </c>
      <c r="I687" s="302">
        <v>2045</v>
      </c>
      <c r="J687" s="302">
        <v>2971</v>
      </c>
      <c r="K687" s="302">
        <v>1517</v>
      </c>
      <c r="L687" s="302">
        <v>1454</v>
      </c>
      <c r="M687" s="302">
        <v>3413</v>
      </c>
      <c r="N687" s="302">
        <v>1729</v>
      </c>
      <c r="O687" s="302">
        <v>1684</v>
      </c>
      <c r="P687" s="302">
        <v>3515</v>
      </c>
      <c r="Q687" s="302">
        <v>1785</v>
      </c>
      <c r="R687" s="302">
        <v>1730</v>
      </c>
      <c r="S687" s="312">
        <v>4608</v>
      </c>
      <c r="T687" s="312">
        <v>2338</v>
      </c>
      <c r="U687" s="312">
        <v>2270</v>
      </c>
      <c r="V687" s="302">
        <v>3852</v>
      </c>
      <c r="W687" s="302">
        <v>1955</v>
      </c>
      <c r="X687" s="302">
        <v>1897</v>
      </c>
    </row>
    <row r="688" spans="1:24" x14ac:dyDescent="0.25">
      <c r="A688" s="302" t="s">
        <v>2344</v>
      </c>
      <c r="B688" s="302" t="s">
        <v>62</v>
      </c>
      <c r="C688" s="302">
        <v>2</v>
      </c>
      <c r="D688" s="302">
        <v>4519</v>
      </c>
      <c r="E688" s="302">
        <v>2260</v>
      </c>
      <c r="F688" s="302">
        <v>2259</v>
      </c>
      <c r="G688" s="302">
        <v>4320</v>
      </c>
      <c r="H688" s="302">
        <v>2215</v>
      </c>
      <c r="I688" s="302">
        <v>2105</v>
      </c>
      <c r="J688" s="302">
        <v>2745</v>
      </c>
      <c r="K688" s="302">
        <v>1372</v>
      </c>
      <c r="L688" s="302">
        <v>1373</v>
      </c>
      <c r="M688" s="302">
        <v>2972</v>
      </c>
      <c r="N688" s="302">
        <v>1523</v>
      </c>
      <c r="O688" s="302">
        <v>1449</v>
      </c>
      <c r="P688" s="302">
        <v>3275</v>
      </c>
      <c r="Q688" s="302">
        <v>1694</v>
      </c>
      <c r="R688" s="302">
        <v>1581</v>
      </c>
      <c r="S688" s="312">
        <v>4219</v>
      </c>
      <c r="T688" s="312">
        <v>2157</v>
      </c>
      <c r="U688" s="312">
        <v>2062</v>
      </c>
      <c r="V688" s="302">
        <v>3786</v>
      </c>
      <c r="W688" s="302">
        <v>1930</v>
      </c>
      <c r="X688" s="302">
        <v>1856</v>
      </c>
    </row>
    <row r="689" spans="1:24" x14ac:dyDescent="0.25">
      <c r="A689" s="302" t="s">
        <v>2345</v>
      </c>
      <c r="B689" s="302" t="s">
        <v>62</v>
      </c>
      <c r="C689" s="302">
        <v>3</v>
      </c>
      <c r="D689" s="302">
        <v>4192</v>
      </c>
      <c r="E689" s="302">
        <v>2123</v>
      </c>
      <c r="F689" s="302">
        <v>2069</v>
      </c>
      <c r="G689" s="302">
        <v>4030</v>
      </c>
      <c r="H689" s="302">
        <v>2070</v>
      </c>
      <c r="I689" s="302">
        <v>1965</v>
      </c>
      <c r="J689" s="302">
        <v>2494</v>
      </c>
      <c r="K689" s="302">
        <v>1295</v>
      </c>
      <c r="L689" s="302">
        <v>1199</v>
      </c>
      <c r="M689" s="302">
        <v>2793</v>
      </c>
      <c r="N689" s="302">
        <v>1433</v>
      </c>
      <c r="O689" s="302">
        <v>1360</v>
      </c>
      <c r="P689" s="302">
        <v>3058</v>
      </c>
      <c r="Q689" s="302">
        <v>1566</v>
      </c>
      <c r="R689" s="302">
        <v>1492</v>
      </c>
      <c r="S689" s="312">
        <v>3932</v>
      </c>
      <c r="T689" s="312">
        <v>2012</v>
      </c>
      <c r="U689" s="312">
        <v>1920</v>
      </c>
      <c r="V689" s="302">
        <v>3548</v>
      </c>
      <c r="W689" s="302">
        <v>1830</v>
      </c>
      <c r="X689" s="302">
        <v>1718</v>
      </c>
    </row>
    <row r="690" spans="1:24" x14ac:dyDescent="0.25">
      <c r="A690" s="302" t="s">
        <v>2346</v>
      </c>
      <c r="B690" s="302" t="s">
        <v>62</v>
      </c>
      <c r="C690" s="302">
        <v>4</v>
      </c>
      <c r="D690" s="302">
        <v>4145</v>
      </c>
      <c r="E690" s="302">
        <v>2149</v>
      </c>
      <c r="F690" s="302">
        <v>1996</v>
      </c>
      <c r="G690" s="302">
        <v>4395</v>
      </c>
      <c r="H690" s="302">
        <v>2255</v>
      </c>
      <c r="I690" s="302">
        <v>2135</v>
      </c>
      <c r="J690" s="302">
        <v>2453</v>
      </c>
      <c r="K690" s="302">
        <v>1238</v>
      </c>
      <c r="L690" s="302">
        <v>1215</v>
      </c>
      <c r="M690" s="302">
        <v>2721</v>
      </c>
      <c r="N690" s="302">
        <v>1424</v>
      </c>
      <c r="O690" s="302">
        <v>1297</v>
      </c>
      <c r="P690" s="302">
        <v>3061</v>
      </c>
      <c r="Q690" s="302">
        <v>1534</v>
      </c>
      <c r="R690" s="302">
        <v>1527</v>
      </c>
      <c r="S690" s="312">
        <v>3723</v>
      </c>
      <c r="T690" s="312">
        <v>1873</v>
      </c>
      <c r="U690" s="312">
        <v>1850</v>
      </c>
      <c r="V690" s="302">
        <v>3494</v>
      </c>
      <c r="W690" s="302">
        <v>1804</v>
      </c>
      <c r="X690" s="302">
        <v>1690</v>
      </c>
    </row>
    <row r="691" spans="1:24" x14ac:dyDescent="0.25">
      <c r="A691" s="302" t="s">
        <v>2347</v>
      </c>
      <c r="B691" s="302" t="s">
        <v>62</v>
      </c>
      <c r="C691" s="302">
        <v>5</v>
      </c>
      <c r="D691" s="302">
        <v>3972</v>
      </c>
      <c r="E691" s="302">
        <v>2031</v>
      </c>
      <c r="F691" s="302">
        <v>1941</v>
      </c>
      <c r="G691" s="302">
        <v>4485</v>
      </c>
      <c r="H691" s="302">
        <v>2310</v>
      </c>
      <c r="I691" s="302">
        <v>2175</v>
      </c>
      <c r="J691" s="302">
        <v>2454</v>
      </c>
      <c r="K691" s="302">
        <v>1242</v>
      </c>
      <c r="L691" s="302">
        <v>1212</v>
      </c>
      <c r="M691" s="302">
        <v>2611</v>
      </c>
      <c r="N691" s="302">
        <v>1329</v>
      </c>
      <c r="O691" s="302">
        <v>1282</v>
      </c>
      <c r="P691" s="302">
        <v>2741</v>
      </c>
      <c r="Q691" s="302">
        <v>1412</v>
      </c>
      <c r="R691" s="302">
        <v>1329</v>
      </c>
      <c r="S691" s="312">
        <v>3288</v>
      </c>
      <c r="T691" s="312">
        <v>1646</v>
      </c>
      <c r="U691" s="312">
        <v>1642</v>
      </c>
      <c r="V691" s="302">
        <v>3401</v>
      </c>
      <c r="W691" s="302">
        <v>1712</v>
      </c>
      <c r="X691" s="302">
        <v>1689</v>
      </c>
    </row>
    <row r="692" spans="1:24" x14ac:dyDescent="0.25">
      <c r="A692" s="302" t="s">
        <v>2348</v>
      </c>
      <c r="B692" s="302" t="s">
        <v>62</v>
      </c>
      <c r="C692" s="302">
        <v>6</v>
      </c>
      <c r="D692" s="302">
        <v>3847</v>
      </c>
      <c r="E692" s="302">
        <v>1994</v>
      </c>
      <c r="F692" s="302">
        <v>1853</v>
      </c>
      <c r="G692" s="302">
        <v>4340</v>
      </c>
      <c r="H692" s="302">
        <v>2240</v>
      </c>
      <c r="I692" s="302">
        <v>2100</v>
      </c>
      <c r="J692" s="302">
        <v>2570</v>
      </c>
      <c r="K692" s="302">
        <v>1285</v>
      </c>
      <c r="L692" s="302">
        <v>1285</v>
      </c>
      <c r="M692" s="302">
        <v>2584</v>
      </c>
      <c r="N692" s="302">
        <v>1362</v>
      </c>
      <c r="O692" s="302">
        <v>1222</v>
      </c>
      <c r="P692" s="302">
        <v>2633</v>
      </c>
      <c r="Q692" s="302">
        <v>1309</v>
      </c>
      <c r="R692" s="302">
        <v>1324</v>
      </c>
      <c r="S692" s="312">
        <v>3019</v>
      </c>
      <c r="T692" s="312">
        <v>1552</v>
      </c>
      <c r="U692" s="312">
        <v>1467</v>
      </c>
      <c r="V692" s="302">
        <v>3479</v>
      </c>
      <c r="W692" s="302">
        <v>1726</v>
      </c>
      <c r="X692" s="302">
        <v>1753</v>
      </c>
    </row>
    <row r="693" spans="1:24" x14ac:dyDescent="0.25">
      <c r="A693" s="302" t="s">
        <v>2349</v>
      </c>
      <c r="B693" s="302" t="s">
        <v>62</v>
      </c>
      <c r="C693" s="302">
        <v>7</v>
      </c>
      <c r="D693" s="302">
        <v>4021</v>
      </c>
      <c r="E693" s="302">
        <v>2012</v>
      </c>
      <c r="F693" s="302">
        <v>2009</v>
      </c>
      <c r="G693" s="302">
        <v>4485</v>
      </c>
      <c r="H693" s="302">
        <v>2300</v>
      </c>
      <c r="I693" s="302">
        <v>2180</v>
      </c>
      <c r="J693" s="302">
        <v>2690</v>
      </c>
      <c r="K693" s="302">
        <v>1375</v>
      </c>
      <c r="L693" s="302">
        <v>1315</v>
      </c>
      <c r="M693" s="302">
        <v>2404</v>
      </c>
      <c r="N693" s="302">
        <v>1216</v>
      </c>
      <c r="O693" s="302">
        <v>1188</v>
      </c>
      <c r="P693" s="302">
        <v>2687</v>
      </c>
      <c r="Q693" s="302">
        <v>1354</v>
      </c>
      <c r="R693" s="302">
        <v>1333</v>
      </c>
      <c r="S693" s="312">
        <v>2923</v>
      </c>
      <c r="T693" s="312">
        <v>1469</v>
      </c>
      <c r="U693" s="312">
        <v>1454</v>
      </c>
      <c r="V693" s="302">
        <v>3288</v>
      </c>
      <c r="W693" s="302">
        <v>1643</v>
      </c>
      <c r="X693" s="302">
        <v>1645</v>
      </c>
    </row>
    <row r="694" spans="1:24" x14ac:dyDescent="0.25">
      <c r="A694" s="302" t="s">
        <v>2350</v>
      </c>
      <c r="B694" s="302" t="s">
        <v>62</v>
      </c>
      <c r="C694" s="302">
        <v>8</v>
      </c>
      <c r="D694" s="302">
        <v>3954</v>
      </c>
      <c r="E694" s="302">
        <v>2048</v>
      </c>
      <c r="F694" s="302">
        <v>1906</v>
      </c>
      <c r="G694" s="302">
        <v>4345</v>
      </c>
      <c r="H694" s="302">
        <v>2180</v>
      </c>
      <c r="I694" s="302">
        <v>2165</v>
      </c>
      <c r="J694" s="302">
        <v>2763</v>
      </c>
      <c r="K694" s="302">
        <v>1433</v>
      </c>
      <c r="L694" s="302">
        <v>1330</v>
      </c>
      <c r="M694" s="302">
        <v>2351</v>
      </c>
      <c r="N694" s="302">
        <v>1191</v>
      </c>
      <c r="O694" s="302">
        <v>1160</v>
      </c>
      <c r="P694" s="302">
        <v>2480</v>
      </c>
      <c r="Q694" s="302">
        <v>1249</v>
      </c>
      <c r="R694" s="302">
        <v>1231</v>
      </c>
      <c r="S694" s="312">
        <v>2720</v>
      </c>
      <c r="T694" s="312">
        <v>1371</v>
      </c>
      <c r="U694" s="312">
        <v>1349</v>
      </c>
      <c r="V694" s="302">
        <v>3431</v>
      </c>
      <c r="W694" s="302">
        <v>1771</v>
      </c>
      <c r="X694" s="302">
        <v>1660</v>
      </c>
    </row>
    <row r="695" spans="1:24" x14ac:dyDescent="0.25">
      <c r="A695" s="302" t="s">
        <v>2351</v>
      </c>
      <c r="B695" s="302" t="s">
        <v>62</v>
      </c>
      <c r="C695" s="302">
        <v>9</v>
      </c>
      <c r="D695" s="302">
        <v>4106</v>
      </c>
      <c r="E695" s="302">
        <v>2074</v>
      </c>
      <c r="F695" s="302">
        <v>2032</v>
      </c>
      <c r="G695" s="302">
        <v>4090</v>
      </c>
      <c r="H695" s="302">
        <v>2080</v>
      </c>
      <c r="I695" s="302">
        <v>2010</v>
      </c>
      <c r="J695" s="302">
        <v>3004</v>
      </c>
      <c r="K695" s="302">
        <v>1525</v>
      </c>
      <c r="L695" s="302">
        <v>1479</v>
      </c>
      <c r="M695" s="302">
        <v>2310</v>
      </c>
      <c r="N695" s="302">
        <v>1119</v>
      </c>
      <c r="O695" s="302">
        <v>1191</v>
      </c>
      <c r="P695" s="302">
        <v>2522</v>
      </c>
      <c r="Q695" s="302">
        <v>1289</v>
      </c>
      <c r="R695" s="302">
        <v>1233</v>
      </c>
      <c r="S695" s="312">
        <v>2624</v>
      </c>
      <c r="T695" s="312">
        <v>1307</v>
      </c>
      <c r="U695" s="312">
        <v>1317</v>
      </c>
      <c r="V695" s="302">
        <v>3309</v>
      </c>
      <c r="W695" s="302">
        <v>1695</v>
      </c>
      <c r="X695" s="302">
        <v>1614</v>
      </c>
    </row>
    <row r="696" spans="1:24" x14ac:dyDescent="0.25">
      <c r="A696" s="302" t="s">
        <v>2352</v>
      </c>
      <c r="B696" s="302" t="s">
        <v>62</v>
      </c>
      <c r="C696" s="302">
        <v>10</v>
      </c>
      <c r="D696" s="302">
        <v>4058</v>
      </c>
      <c r="E696" s="302">
        <v>2065</v>
      </c>
      <c r="F696" s="302">
        <v>1993</v>
      </c>
      <c r="G696" s="302">
        <v>3950</v>
      </c>
      <c r="H696" s="302">
        <v>2050</v>
      </c>
      <c r="I696" s="302">
        <v>1900</v>
      </c>
      <c r="J696" s="302">
        <v>3175</v>
      </c>
      <c r="K696" s="302">
        <v>1606</v>
      </c>
      <c r="L696" s="302">
        <v>1569</v>
      </c>
      <c r="M696" s="302">
        <v>2412</v>
      </c>
      <c r="N696" s="302">
        <v>1195</v>
      </c>
      <c r="O696" s="302">
        <v>1217</v>
      </c>
      <c r="P696" s="302">
        <v>2350</v>
      </c>
      <c r="Q696" s="302">
        <v>1210</v>
      </c>
      <c r="R696" s="302">
        <v>1140</v>
      </c>
      <c r="S696" s="312">
        <v>2581</v>
      </c>
      <c r="T696" s="312">
        <v>1303</v>
      </c>
      <c r="U696" s="312">
        <v>1278</v>
      </c>
      <c r="V696" s="302">
        <v>3284</v>
      </c>
      <c r="W696" s="302">
        <v>1661</v>
      </c>
      <c r="X696" s="302">
        <v>1623</v>
      </c>
    </row>
    <row r="697" spans="1:24" x14ac:dyDescent="0.25">
      <c r="A697" s="302" t="s">
        <v>2353</v>
      </c>
      <c r="B697" s="302" t="s">
        <v>62</v>
      </c>
      <c r="C697" s="302">
        <v>11</v>
      </c>
      <c r="D697" s="302">
        <v>4380</v>
      </c>
      <c r="E697" s="302">
        <v>2269</v>
      </c>
      <c r="F697" s="302">
        <v>2111</v>
      </c>
      <c r="G697" s="302">
        <v>3930</v>
      </c>
      <c r="H697" s="302">
        <v>2000</v>
      </c>
      <c r="I697" s="302">
        <v>1930</v>
      </c>
      <c r="J697" s="302">
        <v>3102</v>
      </c>
      <c r="K697" s="302">
        <v>1590</v>
      </c>
      <c r="L697" s="302">
        <v>1512</v>
      </c>
      <c r="M697" s="302">
        <v>2261</v>
      </c>
      <c r="N697" s="302">
        <v>1143</v>
      </c>
      <c r="O697" s="302">
        <v>1118</v>
      </c>
      <c r="P697" s="302">
        <v>2307</v>
      </c>
      <c r="Q697" s="302">
        <v>1161</v>
      </c>
      <c r="R697" s="302">
        <v>1146</v>
      </c>
      <c r="S697" s="312">
        <v>2582</v>
      </c>
      <c r="T697" s="312">
        <v>1296</v>
      </c>
      <c r="U697" s="312">
        <v>1286</v>
      </c>
      <c r="V697" s="302">
        <v>3157</v>
      </c>
      <c r="W697" s="302">
        <v>1688</v>
      </c>
      <c r="X697" s="302">
        <v>1469</v>
      </c>
    </row>
    <row r="698" spans="1:24" x14ac:dyDescent="0.25">
      <c r="A698" s="302" t="s">
        <v>2354</v>
      </c>
      <c r="B698" s="302" t="s">
        <v>62</v>
      </c>
      <c r="C698" s="302">
        <v>12</v>
      </c>
      <c r="D698" s="302">
        <v>4802</v>
      </c>
      <c r="E698" s="302">
        <v>2457</v>
      </c>
      <c r="F698" s="302">
        <v>2345</v>
      </c>
      <c r="G698" s="302">
        <v>3835</v>
      </c>
      <c r="H698" s="302">
        <v>1870</v>
      </c>
      <c r="I698" s="302">
        <v>1965</v>
      </c>
      <c r="J698" s="302">
        <v>3365</v>
      </c>
      <c r="K698" s="302">
        <v>1643</v>
      </c>
      <c r="L698" s="302">
        <v>1722</v>
      </c>
      <c r="M698" s="302">
        <v>2201</v>
      </c>
      <c r="N698" s="302">
        <v>1127</v>
      </c>
      <c r="O698" s="302">
        <v>1074</v>
      </c>
      <c r="P698" s="302">
        <v>2138</v>
      </c>
      <c r="Q698" s="302">
        <v>1039</v>
      </c>
      <c r="R698" s="302">
        <v>1099</v>
      </c>
      <c r="S698" s="312">
        <v>2564</v>
      </c>
      <c r="T698" s="312">
        <v>1322</v>
      </c>
      <c r="U698" s="312">
        <v>1242</v>
      </c>
      <c r="V698" s="302">
        <v>3174</v>
      </c>
      <c r="W698" s="302">
        <v>1669</v>
      </c>
      <c r="X698" s="302">
        <v>1505</v>
      </c>
    </row>
    <row r="699" spans="1:24" x14ac:dyDescent="0.25">
      <c r="A699" s="302" t="s">
        <v>2355</v>
      </c>
      <c r="B699" s="302" t="s">
        <v>62</v>
      </c>
      <c r="C699" s="302">
        <v>13</v>
      </c>
      <c r="D699" s="302">
        <v>5357</v>
      </c>
      <c r="E699" s="302">
        <v>2729</v>
      </c>
      <c r="F699" s="302">
        <v>2628</v>
      </c>
      <c r="G699" s="302">
        <v>3645</v>
      </c>
      <c r="H699" s="302">
        <v>1800</v>
      </c>
      <c r="I699" s="302">
        <v>1845</v>
      </c>
      <c r="J699" s="302">
        <v>3384</v>
      </c>
      <c r="K699" s="302">
        <v>1732</v>
      </c>
      <c r="L699" s="302">
        <v>1652</v>
      </c>
      <c r="M699" s="302">
        <v>2084</v>
      </c>
      <c r="N699" s="302">
        <v>1054</v>
      </c>
      <c r="O699" s="302">
        <v>1030</v>
      </c>
      <c r="P699" s="302">
        <v>2144</v>
      </c>
      <c r="Q699" s="302">
        <v>1159</v>
      </c>
      <c r="R699" s="302">
        <v>985</v>
      </c>
      <c r="S699" s="312">
        <v>2487</v>
      </c>
      <c r="T699" s="312">
        <v>1254</v>
      </c>
      <c r="U699" s="312">
        <v>1233</v>
      </c>
      <c r="V699" s="302">
        <v>3122</v>
      </c>
      <c r="W699" s="302">
        <v>1552</v>
      </c>
      <c r="X699" s="302">
        <v>1570</v>
      </c>
    </row>
    <row r="700" spans="1:24" x14ac:dyDescent="0.25">
      <c r="A700" s="302" t="s">
        <v>2356</v>
      </c>
      <c r="B700" s="302" t="s">
        <v>62</v>
      </c>
      <c r="C700" s="302">
        <v>14</v>
      </c>
      <c r="D700" s="302">
        <v>5995</v>
      </c>
      <c r="E700" s="302">
        <v>3068</v>
      </c>
      <c r="F700" s="302">
        <v>2927</v>
      </c>
      <c r="G700" s="302">
        <v>3680</v>
      </c>
      <c r="H700" s="302">
        <v>1905</v>
      </c>
      <c r="I700" s="302">
        <v>1775</v>
      </c>
      <c r="J700" s="302">
        <v>3642</v>
      </c>
      <c r="K700" s="302">
        <v>1890</v>
      </c>
      <c r="L700" s="302">
        <v>1752</v>
      </c>
      <c r="M700" s="302">
        <v>2123</v>
      </c>
      <c r="N700" s="302">
        <v>1085</v>
      </c>
      <c r="O700" s="302">
        <v>1038</v>
      </c>
      <c r="P700" s="302">
        <v>1983</v>
      </c>
      <c r="Q700" s="302">
        <v>1004</v>
      </c>
      <c r="R700" s="302">
        <v>979</v>
      </c>
      <c r="S700" s="312">
        <v>2307</v>
      </c>
      <c r="T700" s="312">
        <v>1182</v>
      </c>
      <c r="U700" s="312">
        <v>1125</v>
      </c>
      <c r="V700" s="302">
        <v>2941</v>
      </c>
      <c r="W700" s="302">
        <v>1483</v>
      </c>
      <c r="X700" s="302">
        <v>1458</v>
      </c>
    </row>
    <row r="701" spans="1:24" x14ac:dyDescent="0.25">
      <c r="A701" s="302" t="s">
        <v>2357</v>
      </c>
      <c r="B701" s="302" t="s">
        <v>62</v>
      </c>
      <c r="C701" s="302">
        <v>15</v>
      </c>
      <c r="D701" s="302">
        <v>4437</v>
      </c>
      <c r="E701" s="302">
        <v>2270</v>
      </c>
      <c r="F701" s="302">
        <v>2167</v>
      </c>
      <c r="G701" s="302">
        <v>3625</v>
      </c>
      <c r="H701" s="302">
        <v>1835</v>
      </c>
      <c r="I701" s="302">
        <v>1790</v>
      </c>
      <c r="J701" s="302">
        <v>3862</v>
      </c>
      <c r="K701" s="302">
        <v>1971</v>
      </c>
      <c r="L701" s="302">
        <v>1891</v>
      </c>
      <c r="M701" s="302">
        <v>2068</v>
      </c>
      <c r="N701" s="302">
        <v>1070</v>
      </c>
      <c r="O701" s="302">
        <v>998</v>
      </c>
      <c r="P701" s="302">
        <v>1784</v>
      </c>
      <c r="Q701" s="302">
        <v>887</v>
      </c>
      <c r="R701" s="302">
        <v>897</v>
      </c>
      <c r="S701" s="312">
        <v>2241</v>
      </c>
      <c r="T701" s="312">
        <v>1091</v>
      </c>
      <c r="U701" s="312">
        <v>1150</v>
      </c>
      <c r="V701" s="302">
        <v>2658</v>
      </c>
      <c r="W701" s="302">
        <v>1395</v>
      </c>
      <c r="X701" s="302">
        <v>1263</v>
      </c>
    </row>
    <row r="702" spans="1:24" x14ac:dyDescent="0.25">
      <c r="A702" s="302" t="s">
        <v>2358</v>
      </c>
      <c r="B702" s="302" t="s">
        <v>62</v>
      </c>
      <c r="C702" s="302">
        <v>16</v>
      </c>
      <c r="D702" s="302">
        <v>4541</v>
      </c>
      <c r="E702" s="302">
        <v>2337</v>
      </c>
      <c r="F702" s="302">
        <v>2204</v>
      </c>
      <c r="G702" s="302">
        <v>3520</v>
      </c>
      <c r="H702" s="302">
        <v>1825</v>
      </c>
      <c r="I702" s="302">
        <v>1695</v>
      </c>
      <c r="J702" s="302">
        <v>3959</v>
      </c>
      <c r="K702" s="302">
        <v>2084</v>
      </c>
      <c r="L702" s="302">
        <v>1875</v>
      </c>
      <c r="M702" s="302">
        <v>2231</v>
      </c>
      <c r="N702" s="302">
        <v>1118</v>
      </c>
      <c r="O702" s="302">
        <v>1113</v>
      </c>
      <c r="P702" s="302">
        <v>2189</v>
      </c>
      <c r="Q702" s="302">
        <v>1186</v>
      </c>
      <c r="R702" s="302">
        <v>1003</v>
      </c>
      <c r="S702" s="312">
        <v>2301</v>
      </c>
      <c r="T702" s="312">
        <v>1157</v>
      </c>
      <c r="U702" s="312">
        <v>1144</v>
      </c>
      <c r="V702" s="302">
        <v>2727</v>
      </c>
      <c r="W702" s="302">
        <v>1348</v>
      </c>
      <c r="X702" s="302">
        <v>1379</v>
      </c>
    </row>
    <row r="703" spans="1:24" x14ac:dyDescent="0.25">
      <c r="A703" s="302" t="s">
        <v>2359</v>
      </c>
      <c r="B703" s="302" t="s">
        <v>62</v>
      </c>
      <c r="C703" s="302">
        <v>17</v>
      </c>
      <c r="D703" s="302">
        <v>4406</v>
      </c>
      <c r="E703" s="302">
        <v>2163</v>
      </c>
      <c r="F703" s="302">
        <v>2243</v>
      </c>
      <c r="G703" s="302">
        <v>3790</v>
      </c>
      <c r="H703" s="302">
        <v>1865</v>
      </c>
      <c r="I703" s="302">
        <v>1925</v>
      </c>
      <c r="J703" s="302">
        <v>3988</v>
      </c>
      <c r="K703" s="302">
        <v>2018</v>
      </c>
      <c r="L703" s="302">
        <v>1970</v>
      </c>
      <c r="M703" s="302">
        <v>2241</v>
      </c>
      <c r="N703" s="302">
        <v>1146</v>
      </c>
      <c r="O703" s="302">
        <v>1095</v>
      </c>
      <c r="P703" s="302">
        <v>2020</v>
      </c>
      <c r="Q703" s="302">
        <v>1039</v>
      </c>
      <c r="R703" s="302">
        <v>981</v>
      </c>
      <c r="S703" s="312">
        <v>2320</v>
      </c>
      <c r="T703" s="312">
        <v>1168</v>
      </c>
      <c r="U703" s="312">
        <v>1152</v>
      </c>
      <c r="V703" s="302">
        <v>2661</v>
      </c>
      <c r="W703" s="302">
        <v>1298</v>
      </c>
      <c r="X703" s="302">
        <v>1363</v>
      </c>
    </row>
    <row r="704" spans="1:24" x14ac:dyDescent="0.25">
      <c r="A704" s="302" t="s">
        <v>2360</v>
      </c>
      <c r="B704" s="302" t="s">
        <v>62</v>
      </c>
      <c r="C704" s="302">
        <v>18</v>
      </c>
      <c r="D704" s="302">
        <v>4627</v>
      </c>
      <c r="E704" s="302">
        <v>2216</v>
      </c>
      <c r="F704" s="302">
        <v>2411</v>
      </c>
      <c r="G704" s="302">
        <v>4045</v>
      </c>
      <c r="H704" s="302">
        <v>1930</v>
      </c>
      <c r="I704" s="302">
        <v>2115</v>
      </c>
      <c r="J704" s="302">
        <v>4164</v>
      </c>
      <c r="K704" s="302">
        <v>2083</v>
      </c>
      <c r="L704" s="302">
        <v>2081</v>
      </c>
      <c r="M704" s="302">
        <v>2527</v>
      </c>
      <c r="N704" s="302">
        <v>1257</v>
      </c>
      <c r="O704" s="302">
        <v>1270</v>
      </c>
      <c r="P704" s="302">
        <v>1931</v>
      </c>
      <c r="Q704" s="302">
        <v>970</v>
      </c>
      <c r="R704" s="302">
        <v>961</v>
      </c>
      <c r="S704" s="312">
        <v>2563</v>
      </c>
      <c r="T704" s="312">
        <v>1211</v>
      </c>
      <c r="U704" s="312">
        <v>1352</v>
      </c>
      <c r="V704" s="302">
        <v>2515</v>
      </c>
      <c r="W704" s="302">
        <v>1234</v>
      </c>
      <c r="X704" s="302">
        <v>1281</v>
      </c>
    </row>
    <row r="705" spans="1:24" x14ac:dyDescent="0.25">
      <c r="A705" s="302" t="s">
        <v>2361</v>
      </c>
      <c r="B705" s="302" t="s">
        <v>62</v>
      </c>
      <c r="C705" s="302">
        <v>19</v>
      </c>
      <c r="D705" s="302">
        <v>4330</v>
      </c>
      <c r="E705" s="302">
        <v>2097</v>
      </c>
      <c r="F705" s="302">
        <v>2233</v>
      </c>
      <c r="G705" s="302">
        <v>4620</v>
      </c>
      <c r="H705" s="302">
        <v>2160</v>
      </c>
      <c r="I705" s="302">
        <v>2460</v>
      </c>
      <c r="J705" s="302">
        <v>4015</v>
      </c>
      <c r="K705" s="302">
        <v>1973</v>
      </c>
      <c r="L705" s="302">
        <v>2042</v>
      </c>
      <c r="M705" s="302">
        <v>3066</v>
      </c>
      <c r="N705" s="302">
        <v>1444</v>
      </c>
      <c r="O705" s="302">
        <v>1622</v>
      </c>
      <c r="P705" s="302">
        <v>2155</v>
      </c>
      <c r="Q705" s="302">
        <v>915</v>
      </c>
      <c r="R705" s="302">
        <v>1240</v>
      </c>
      <c r="S705" s="312">
        <v>2978</v>
      </c>
      <c r="T705" s="312">
        <v>1271</v>
      </c>
      <c r="U705" s="312">
        <v>1707</v>
      </c>
      <c r="V705" s="302">
        <v>2520</v>
      </c>
      <c r="W705" s="302">
        <v>1192</v>
      </c>
      <c r="X705" s="302">
        <v>1328</v>
      </c>
    </row>
    <row r="706" spans="1:24" x14ac:dyDescent="0.25">
      <c r="A706" s="302" t="s">
        <v>2362</v>
      </c>
      <c r="B706" s="302" t="s">
        <v>62</v>
      </c>
      <c r="C706" s="302">
        <v>20</v>
      </c>
      <c r="D706" s="302">
        <v>4356</v>
      </c>
      <c r="E706" s="302">
        <v>2159</v>
      </c>
      <c r="F706" s="302">
        <v>2197</v>
      </c>
      <c r="G706" s="302">
        <v>4885</v>
      </c>
      <c r="H706" s="302">
        <v>2275</v>
      </c>
      <c r="I706" s="302">
        <v>2610</v>
      </c>
      <c r="J706" s="302">
        <v>4194</v>
      </c>
      <c r="K706" s="302">
        <v>2052</v>
      </c>
      <c r="L706" s="302">
        <v>2142</v>
      </c>
      <c r="M706" s="302">
        <v>3626</v>
      </c>
      <c r="N706" s="302">
        <v>1549</v>
      </c>
      <c r="O706" s="302">
        <v>2077</v>
      </c>
      <c r="P706" s="302">
        <v>2627</v>
      </c>
      <c r="Q706" s="302">
        <v>1156</v>
      </c>
      <c r="R706" s="302">
        <v>1471</v>
      </c>
      <c r="S706" s="312">
        <v>3101</v>
      </c>
      <c r="T706" s="312">
        <v>1370</v>
      </c>
      <c r="U706" s="312">
        <v>1731</v>
      </c>
      <c r="V706" s="302">
        <v>2715</v>
      </c>
      <c r="W706" s="302">
        <v>1292</v>
      </c>
      <c r="X706" s="302">
        <v>1423</v>
      </c>
    </row>
    <row r="707" spans="1:24" x14ac:dyDescent="0.25">
      <c r="A707" s="302" t="s">
        <v>2363</v>
      </c>
      <c r="B707" s="302" t="s">
        <v>63</v>
      </c>
      <c r="C707" s="302" t="s">
        <v>95</v>
      </c>
      <c r="D707" s="302">
        <v>55781</v>
      </c>
      <c r="E707" s="302">
        <v>26699</v>
      </c>
      <c r="F707" s="302">
        <v>29082</v>
      </c>
      <c r="G707" s="302">
        <v>47530</v>
      </c>
      <c r="H707" s="302">
        <v>22770</v>
      </c>
      <c r="I707" s="302">
        <v>24760</v>
      </c>
      <c r="J707" s="302">
        <v>31511</v>
      </c>
      <c r="K707" s="302">
        <v>15567</v>
      </c>
      <c r="L707" s="302">
        <v>15944</v>
      </c>
      <c r="M707" s="302">
        <v>31276</v>
      </c>
      <c r="N707" s="302">
        <v>15542</v>
      </c>
      <c r="O707" s="302">
        <v>15734</v>
      </c>
      <c r="P707" s="302">
        <v>32219</v>
      </c>
      <c r="Q707" s="302">
        <v>16183</v>
      </c>
      <c r="R707" s="302">
        <v>16036</v>
      </c>
      <c r="S707" s="312">
        <v>43696</v>
      </c>
      <c r="T707" s="312">
        <v>22457</v>
      </c>
      <c r="U707" s="312">
        <v>21239</v>
      </c>
      <c r="V707" s="302">
        <v>38740</v>
      </c>
      <c r="W707" s="302">
        <v>19613</v>
      </c>
      <c r="X707" s="302">
        <v>19127</v>
      </c>
    </row>
    <row r="708" spans="1:24" x14ac:dyDescent="0.25">
      <c r="A708" s="302" t="s">
        <v>2364</v>
      </c>
      <c r="B708" s="302" t="s">
        <v>63</v>
      </c>
      <c r="C708" s="302">
        <v>0</v>
      </c>
      <c r="D708" s="302">
        <v>3593</v>
      </c>
      <c r="E708" s="302">
        <v>1779</v>
      </c>
      <c r="F708" s="302">
        <v>1814</v>
      </c>
      <c r="G708" s="302">
        <v>2210</v>
      </c>
      <c r="H708" s="302">
        <v>1155</v>
      </c>
      <c r="I708" s="302">
        <v>1055</v>
      </c>
      <c r="J708" s="302">
        <v>1510</v>
      </c>
      <c r="K708" s="302">
        <v>778</v>
      </c>
      <c r="L708" s="302">
        <v>732</v>
      </c>
      <c r="M708" s="302">
        <v>1924</v>
      </c>
      <c r="N708" s="302">
        <v>977</v>
      </c>
      <c r="O708" s="302">
        <v>947</v>
      </c>
      <c r="P708" s="302">
        <v>2204</v>
      </c>
      <c r="Q708" s="302">
        <v>1151</v>
      </c>
      <c r="R708" s="302">
        <v>1053</v>
      </c>
      <c r="S708" s="312">
        <v>2808</v>
      </c>
      <c r="T708" s="312">
        <v>1434</v>
      </c>
      <c r="U708" s="312">
        <v>1374</v>
      </c>
      <c r="V708" s="302">
        <v>1861</v>
      </c>
      <c r="W708" s="302">
        <v>894</v>
      </c>
      <c r="X708" s="302">
        <v>967</v>
      </c>
    </row>
    <row r="709" spans="1:24" x14ac:dyDescent="0.25">
      <c r="A709" s="302" t="s">
        <v>2365</v>
      </c>
      <c r="B709" s="302" t="s">
        <v>63</v>
      </c>
      <c r="C709" s="302">
        <v>1</v>
      </c>
      <c r="D709" s="302">
        <v>2810</v>
      </c>
      <c r="E709" s="302">
        <v>1465</v>
      </c>
      <c r="F709" s="302">
        <v>1345</v>
      </c>
      <c r="G709" s="302">
        <v>1915</v>
      </c>
      <c r="H709" s="302">
        <v>985</v>
      </c>
      <c r="I709" s="302">
        <v>930</v>
      </c>
      <c r="J709" s="302">
        <v>1439</v>
      </c>
      <c r="K709" s="302">
        <v>729</v>
      </c>
      <c r="L709" s="302">
        <v>710</v>
      </c>
      <c r="M709" s="302">
        <v>1696</v>
      </c>
      <c r="N709" s="302">
        <v>813</v>
      </c>
      <c r="O709" s="302">
        <v>883</v>
      </c>
      <c r="P709" s="302">
        <v>1939</v>
      </c>
      <c r="Q709" s="302">
        <v>1002</v>
      </c>
      <c r="R709" s="302">
        <v>937</v>
      </c>
      <c r="S709" s="312">
        <v>2692</v>
      </c>
      <c r="T709" s="312">
        <v>1376</v>
      </c>
      <c r="U709" s="312">
        <v>1316</v>
      </c>
      <c r="V709" s="302">
        <v>1712</v>
      </c>
      <c r="W709" s="302">
        <v>876</v>
      </c>
      <c r="X709" s="302">
        <v>836</v>
      </c>
    </row>
    <row r="710" spans="1:24" x14ac:dyDescent="0.25">
      <c r="A710" s="302" t="s">
        <v>2366</v>
      </c>
      <c r="B710" s="302" t="s">
        <v>63</v>
      </c>
      <c r="C710" s="302">
        <v>2</v>
      </c>
      <c r="D710" s="302">
        <v>2732</v>
      </c>
      <c r="E710" s="302">
        <v>1404</v>
      </c>
      <c r="F710" s="302">
        <v>1328</v>
      </c>
      <c r="G710" s="302">
        <v>1880</v>
      </c>
      <c r="H710" s="302">
        <v>970</v>
      </c>
      <c r="I710" s="302">
        <v>910</v>
      </c>
      <c r="J710" s="302">
        <v>1259</v>
      </c>
      <c r="K710" s="302">
        <v>674</v>
      </c>
      <c r="L710" s="302">
        <v>585</v>
      </c>
      <c r="M710" s="302">
        <v>1714</v>
      </c>
      <c r="N710" s="302">
        <v>875</v>
      </c>
      <c r="O710" s="302">
        <v>839</v>
      </c>
      <c r="P710" s="302">
        <v>1761</v>
      </c>
      <c r="Q710" s="302">
        <v>857</v>
      </c>
      <c r="R710" s="302">
        <v>904</v>
      </c>
      <c r="S710" s="312">
        <v>2529</v>
      </c>
      <c r="T710" s="312">
        <v>1306</v>
      </c>
      <c r="U710" s="312">
        <v>1223</v>
      </c>
      <c r="V710" s="302">
        <v>1676</v>
      </c>
      <c r="W710" s="302">
        <v>897</v>
      </c>
      <c r="X710" s="302">
        <v>779</v>
      </c>
    </row>
    <row r="711" spans="1:24" x14ac:dyDescent="0.25">
      <c r="A711" s="302" t="s">
        <v>2367</v>
      </c>
      <c r="B711" s="302" t="s">
        <v>63</v>
      </c>
      <c r="C711" s="302">
        <v>3</v>
      </c>
      <c r="D711" s="302">
        <v>2492</v>
      </c>
      <c r="E711" s="302">
        <v>1265</v>
      </c>
      <c r="F711" s="302">
        <v>1227</v>
      </c>
      <c r="G711" s="302">
        <v>1830</v>
      </c>
      <c r="H711" s="302">
        <v>900</v>
      </c>
      <c r="I711" s="302">
        <v>930</v>
      </c>
      <c r="J711" s="302">
        <v>1113</v>
      </c>
      <c r="K711" s="302">
        <v>579</v>
      </c>
      <c r="L711" s="302">
        <v>534</v>
      </c>
      <c r="M711" s="302">
        <v>1512</v>
      </c>
      <c r="N711" s="302">
        <v>766</v>
      </c>
      <c r="O711" s="302">
        <v>746</v>
      </c>
      <c r="P711" s="302">
        <v>1795</v>
      </c>
      <c r="Q711" s="302">
        <v>879</v>
      </c>
      <c r="R711" s="302">
        <v>916</v>
      </c>
      <c r="S711" s="312">
        <v>2390</v>
      </c>
      <c r="T711" s="312">
        <v>1216</v>
      </c>
      <c r="U711" s="312">
        <v>1174</v>
      </c>
      <c r="V711" s="302">
        <v>1599</v>
      </c>
      <c r="W711" s="302">
        <v>831</v>
      </c>
      <c r="X711" s="302">
        <v>768</v>
      </c>
    </row>
    <row r="712" spans="1:24" x14ac:dyDescent="0.25">
      <c r="A712" s="302" t="s">
        <v>2368</v>
      </c>
      <c r="B712" s="302" t="s">
        <v>63</v>
      </c>
      <c r="C712" s="302">
        <v>4</v>
      </c>
      <c r="D712" s="302">
        <v>2432</v>
      </c>
      <c r="E712" s="302">
        <v>1186</v>
      </c>
      <c r="F712" s="302">
        <v>1246</v>
      </c>
      <c r="G712" s="302">
        <v>1905</v>
      </c>
      <c r="H712" s="302">
        <v>985</v>
      </c>
      <c r="I712" s="302">
        <v>920</v>
      </c>
      <c r="J712" s="302">
        <v>1066</v>
      </c>
      <c r="K712" s="302">
        <v>511</v>
      </c>
      <c r="L712" s="302">
        <v>555</v>
      </c>
      <c r="M712" s="302">
        <v>1461</v>
      </c>
      <c r="N712" s="302">
        <v>755</v>
      </c>
      <c r="O712" s="302">
        <v>706</v>
      </c>
      <c r="P712" s="302">
        <v>1691</v>
      </c>
      <c r="Q712" s="302">
        <v>921</v>
      </c>
      <c r="R712" s="302">
        <v>770</v>
      </c>
      <c r="S712" s="312">
        <v>2198</v>
      </c>
      <c r="T712" s="312">
        <v>1095</v>
      </c>
      <c r="U712" s="312">
        <v>1103</v>
      </c>
      <c r="V712" s="302">
        <v>1654</v>
      </c>
      <c r="W712" s="302">
        <v>837</v>
      </c>
      <c r="X712" s="302">
        <v>817</v>
      </c>
    </row>
    <row r="713" spans="1:24" x14ac:dyDescent="0.25">
      <c r="A713" s="302" t="s">
        <v>2369</v>
      </c>
      <c r="B713" s="302" t="s">
        <v>63</v>
      </c>
      <c r="C713" s="302">
        <v>5</v>
      </c>
      <c r="D713" s="302">
        <v>2200</v>
      </c>
      <c r="E713" s="302">
        <v>1103</v>
      </c>
      <c r="F713" s="302">
        <v>1097</v>
      </c>
      <c r="G713" s="302">
        <v>2015</v>
      </c>
      <c r="H713" s="302">
        <v>995</v>
      </c>
      <c r="I713" s="302">
        <v>1025</v>
      </c>
      <c r="J713" s="302">
        <v>1101</v>
      </c>
      <c r="K713" s="302">
        <v>563</v>
      </c>
      <c r="L713" s="302">
        <v>538</v>
      </c>
      <c r="M713" s="302">
        <v>1404</v>
      </c>
      <c r="N713" s="302">
        <v>714</v>
      </c>
      <c r="O713" s="302">
        <v>690</v>
      </c>
      <c r="P713" s="302">
        <v>1638</v>
      </c>
      <c r="Q713" s="302">
        <v>820</v>
      </c>
      <c r="R713" s="302">
        <v>818</v>
      </c>
      <c r="S713" s="312">
        <v>2180</v>
      </c>
      <c r="T713" s="312">
        <v>1135</v>
      </c>
      <c r="U713" s="312">
        <v>1045</v>
      </c>
      <c r="V713" s="302">
        <v>1573</v>
      </c>
      <c r="W713" s="302">
        <v>790</v>
      </c>
      <c r="X713" s="302">
        <v>783</v>
      </c>
    </row>
    <row r="714" spans="1:24" x14ac:dyDescent="0.25">
      <c r="A714" s="302" t="s">
        <v>2370</v>
      </c>
      <c r="B714" s="302" t="s">
        <v>63</v>
      </c>
      <c r="C714" s="302">
        <v>6</v>
      </c>
      <c r="D714" s="302">
        <v>2123</v>
      </c>
      <c r="E714" s="302">
        <v>1086</v>
      </c>
      <c r="F714" s="302">
        <v>1037</v>
      </c>
      <c r="G714" s="302">
        <v>1930</v>
      </c>
      <c r="H714" s="302">
        <v>960</v>
      </c>
      <c r="I714" s="302">
        <v>970</v>
      </c>
      <c r="J714" s="302">
        <v>1134</v>
      </c>
      <c r="K714" s="302">
        <v>588</v>
      </c>
      <c r="L714" s="302">
        <v>546</v>
      </c>
      <c r="M714" s="302">
        <v>1389</v>
      </c>
      <c r="N714" s="302">
        <v>707</v>
      </c>
      <c r="O714" s="302">
        <v>682</v>
      </c>
      <c r="P714" s="302">
        <v>1416</v>
      </c>
      <c r="Q714" s="302">
        <v>725</v>
      </c>
      <c r="R714" s="302">
        <v>691</v>
      </c>
      <c r="S714" s="312">
        <v>1984</v>
      </c>
      <c r="T714" s="312">
        <v>998</v>
      </c>
      <c r="U714" s="312">
        <v>986</v>
      </c>
      <c r="V714" s="302">
        <v>1539</v>
      </c>
      <c r="W714" s="302">
        <v>779</v>
      </c>
      <c r="X714" s="302">
        <v>760</v>
      </c>
    </row>
    <row r="715" spans="1:24" x14ac:dyDescent="0.25">
      <c r="A715" s="302" t="s">
        <v>2371</v>
      </c>
      <c r="B715" s="302" t="s">
        <v>63</v>
      </c>
      <c r="C715" s="302">
        <v>7</v>
      </c>
      <c r="D715" s="302">
        <v>2106</v>
      </c>
      <c r="E715" s="302">
        <v>1074</v>
      </c>
      <c r="F715" s="302">
        <v>1032</v>
      </c>
      <c r="G715" s="302">
        <v>1970</v>
      </c>
      <c r="H715" s="302">
        <v>1000</v>
      </c>
      <c r="I715" s="302">
        <v>965</v>
      </c>
      <c r="J715" s="302">
        <v>1076</v>
      </c>
      <c r="K715" s="302">
        <v>553</v>
      </c>
      <c r="L715" s="302">
        <v>523</v>
      </c>
      <c r="M715" s="302">
        <v>1373</v>
      </c>
      <c r="N715" s="302">
        <v>717</v>
      </c>
      <c r="O715" s="302">
        <v>656</v>
      </c>
      <c r="P715" s="302">
        <v>1507</v>
      </c>
      <c r="Q715" s="302">
        <v>767</v>
      </c>
      <c r="R715" s="302">
        <v>740</v>
      </c>
      <c r="S715" s="312">
        <v>1907</v>
      </c>
      <c r="T715" s="312">
        <v>933</v>
      </c>
      <c r="U715" s="312">
        <v>974</v>
      </c>
      <c r="V715" s="302">
        <v>1447</v>
      </c>
      <c r="W715" s="302">
        <v>762</v>
      </c>
      <c r="X715" s="302">
        <v>685</v>
      </c>
    </row>
    <row r="716" spans="1:24" x14ac:dyDescent="0.25">
      <c r="A716" s="302" t="s">
        <v>2372</v>
      </c>
      <c r="B716" s="302" t="s">
        <v>63</v>
      </c>
      <c r="C716" s="302">
        <v>8</v>
      </c>
      <c r="D716" s="302">
        <v>1980</v>
      </c>
      <c r="E716" s="302">
        <v>979</v>
      </c>
      <c r="F716" s="302">
        <v>1001</v>
      </c>
      <c r="G716" s="302">
        <v>1955</v>
      </c>
      <c r="H716" s="302">
        <v>1005</v>
      </c>
      <c r="I716" s="302">
        <v>945</v>
      </c>
      <c r="J716" s="302">
        <v>1164</v>
      </c>
      <c r="K716" s="302">
        <v>596</v>
      </c>
      <c r="L716" s="302">
        <v>568</v>
      </c>
      <c r="M716" s="302">
        <v>1291</v>
      </c>
      <c r="N716" s="302">
        <v>652</v>
      </c>
      <c r="O716" s="302">
        <v>639</v>
      </c>
      <c r="P716" s="302">
        <v>1416</v>
      </c>
      <c r="Q716" s="302">
        <v>712</v>
      </c>
      <c r="R716" s="302">
        <v>704</v>
      </c>
      <c r="S716" s="312">
        <v>1878</v>
      </c>
      <c r="T716" s="312">
        <v>991</v>
      </c>
      <c r="U716" s="312">
        <v>887</v>
      </c>
      <c r="V716" s="302">
        <v>1567</v>
      </c>
      <c r="W716" s="302">
        <v>784</v>
      </c>
      <c r="X716" s="302">
        <v>783</v>
      </c>
    </row>
    <row r="717" spans="1:24" x14ac:dyDescent="0.25">
      <c r="A717" s="302" t="s">
        <v>2373</v>
      </c>
      <c r="B717" s="302" t="s">
        <v>63</v>
      </c>
      <c r="C717" s="302">
        <v>9</v>
      </c>
      <c r="D717" s="302">
        <v>2012</v>
      </c>
      <c r="E717" s="302">
        <v>1011</v>
      </c>
      <c r="F717" s="302">
        <v>1001</v>
      </c>
      <c r="G717" s="302">
        <v>1910</v>
      </c>
      <c r="H717" s="302">
        <v>985</v>
      </c>
      <c r="I717" s="302">
        <v>930</v>
      </c>
      <c r="J717" s="302">
        <v>1194</v>
      </c>
      <c r="K717" s="302">
        <v>583</v>
      </c>
      <c r="L717" s="302">
        <v>611</v>
      </c>
      <c r="M717" s="302">
        <v>1345</v>
      </c>
      <c r="N717" s="302">
        <v>698</v>
      </c>
      <c r="O717" s="302">
        <v>647</v>
      </c>
      <c r="P717" s="302">
        <v>1436</v>
      </c>
      <c r="Q717" s="302">
        <v>742</v>
      </c>
      <c r="R717" s="302">
        <v>694</v>
      </c>
      <c r="S717" s="312">
        <v>1777</v>
      </c>
      <c r="T717" s="312">
        <v>919</v>
      </c>
      <c r="U717" s="312">
        <v>858</v>
      </c>
      <c r="V717" s="302">
        <v>1748</v>
      </c>
      <c r="W717" s="302">
        <v>889</v>
      </c>
      <c r="X717" s="302">
        <v>859</v>
      </c>
    </row>
    <row r="718" spans="1:24" x14ac:dyDescent="0.25">
      <c r="A718" s="302" t="s">
        <v>2374</v>
      </c>
      <c r="B718" s="302" t="s">
        <v>63</v>
      </c>
      <c r="C718" s="302">
        <v>10</v>
      </c>
      <c r="D718" s="302">
        <v>2062</v>
      </c>
      <c r="E718" s="302">
        <v>1051</v>
      </c>
      <c r="F718" s="302">
        <v>1011</v>
      </c>
      <c r="G718" s="302">
        <v>1925</v>
      </c>
      <c r="H718" s="302">
        <v>940</v>
      </c>
      <c r="I718" s="302">
        <v>985</v>
      </c>
      <c r="J718" s="302">
        <v>1241</v>
      </c>
      <c r="K718" s="302">
        <v>618</v>
      </c>
      <c r="L718" s="302">
        <v>623</v>
      </c>
      <c r="M718" s="302">
        <v>1348</v>
      </c>
      <c r="N718" s="302">
        <v>670</v>
      </c>
      <c r="O718" s="302">
        <v>678</v>
      </c>
      <c r="P718" s="302">
        <v>1274</v>
      </c>
      <c r="Q718" s="302">
        <v>702</v>
      </c>
      <c r="R718" s="302">
        <v>572</v>
      </c>
      <c r="S718" s="312">
        <v>1811</v>
      </c>
      <c r="T718" s="312">
        <v>938</v>
      </c>
      <c r="U718" s="312">
        <v>873</v>
      </c>
      <c r="V718" s="302">
        <v>1730</v>
      </c>
      <c r="W718" s="302">
        <v>877</v>
      </c>
      <c r="X718" s="302">
        <v>853</v>
      </c>
    </row>
    <row r="719" spans="1:24" x14ac:dyDescent="0.25">
      <c r="A719" s="302" t="s">
        <v>2375</v>
      </c>
      <c r="B719" s="302" t="s">
        <v>63</v>
      </c>
      <c r="C719" s="302">
        <v>11</v>
      </c>
      <c r="D719" s="302">
        <v>2107</v>
      </c>
      <c r="E719" s="302">
        <v>1088</v>
      </c>
      <c r="F719" s="302">
        <v>1019</v>
      </c>
      <c r="G719" s="302">
        <v>1800</v>
      </c>
      <c r="H719" s="302">
        <v>940</v>
      </c>
      <c r="I719" s="302">
        <v>860</v>
      </c>
      <c r="J719" s="302">
        <v>1314</v>
      </c>
      <c r="K719" s="302">
        <v>657</v>
      </c>
      <c r="L719" s="302">
        <v>657</v>
      </c>
      <c r="M719" s="302">
        <v>1414</v>
      </c>
      <c r="N719" s="302">
        <v>762</v>
      </c>
      <c r="O719" s="302">
        <v>652</v>
      </c>
      <c r="P719" s="302">
        <v>1351</v>
      </c>
      <c r="Q719" s="302">
        <v>629</v>
      </c>
      <c r="R719" s="302">
        <v>722</v>
      </c>
      <c r="S719" s="312">
        <v>1791</v>
      </c>
      <c r="T719" s="312">
        <v>930</v>
      </c>
      <c r="U719" s="312">
        <v>861</v>
      </c>
      <c r="V719" s="302">
        <v>1692</v>
      </c>
      <c r="W719" s="302">
        <v>863</v>
      </c>
      <c r="X719" s="302">
        <v>829</v>
      </c>
    </row>
    <row r="720" spans="1:24" x14ac:dyDescent="0.25">
      <c r="A720" s="302" t="s">
        <v>2376</v>
      </c>
      <c r="B720" s="302" t="s">
        <v>63</v>
      </c>
      <c r="C720" s="302">
        <v>12</v>
      </c>
      <c r="D720" s="302">
        <v>2275</v>
      </c>
      <c r="E720" s="302">
        <v>1149</v>
      </c>
      <c r="F720" s="302">
        <v>1126</v>
      </c>
      <c r="G720" s="302">
        <v>1860</v>
      </c>
      <c r="H720" s="302">
        <v>905</v>
      </c>
      <c r="I720" s="302">
        <v>955</v>
      </c>
      <c r="J720" s="302">
        <v>1417</v>
      </c>
      <c r="K720" s="302">
        <v>734</v>
      </c>
      <c r="L720" s="302">
        <v>683</v>
      </c>
      <c r="M720" s="302">
        <v>1268</v>
      </c>
      <c r="N720" s="302">
        <v>658</v>
      </c>
      <c r="O720" s="302">
        <v>610</v>
      </c>
      <c r="P720" s="302">
        <v>1258</v>
      </c>
      <c r="Q720" s="302">
        <v>620</v>
      </c>
      <c r="R720" s="302">
        <v>638</v>
      </c>
      <c r="S720" s="312">
        <v>1719</v>
      </c>
      <c r="T720" s="312">
        <v>885</v>
      </c>
      <c r="U720" s="312">
        <v>834</v>
      </c>
      <c r="V720" s="302">
        <v>1707</v>
      </c>
      <c r="W720" s="302">
        <v>904</v>
      </c>
      <c r="X720" s="302">
        <v>803</v>
      </c>
    </row>
    <row r="721" spans="1:24" x14ac:dyDescent="0.25">
      <c r="A721" s="302" t="s">
        <v>2377</v>
      </c>
      <c r="B721" s="302" t="s">
        <v>63</v>
      </c>
      <c r="C721" s="302">
        <v>13</v>
      </c>
      <c r="D721" s="302">
        <v>2472</v>
      </c>
      <c r="E721" s="302">
        <v>1225</v>
      </c>
      <c r="F721" s="302">
        <v>1247</v>
      </c>
      <c r="G721" s="302">
        <v>1755</v>
      </c>
      <c r="H721" s="302">
        <v>890</v>
      </c>
      <c r="I721" s="302">
        <v>865</v>
      </c>
      <c r="J721" s="302">
        <v>1417</v>
      </c>
      <c r="K721" s="302">
        <v>729</v>
      </c>
      <c r="L721" s="302">
        <v>688</v>
      </c>
      <c r="M721" s="302">
        <v>1171</v>
      </c>
      <c r="N721" s="302">
        <v>598</v>
      </c>
      <c r="O721" s="302">
        <v>573</v>
      </c>
      <c r="P721" s="302">
        <v>1312</v>
      </c>
      <c r="Q721" s="302">
        <v>619</v>
      </c>
      <c r="R721" s="302">
        <v>693</v>
      </c>
      <c r="S721" s="312">
        <v>1691</v>
      </c>
      <c r="T721" s="312">
        <v>894</v>
      </c>
      <c r="U721" s="312">
        <v>797</v>
      </c>
      <c r="V721" s="302">
        <v>1827</v>
      </c>
      <c r="W721" s="302">
        <v>1007</v>
      </c>
      <c r="X721" s="302">
        <v>820</v>
      </c>
    </row>
    <row r="722" spans="1:24" x14ac:dyDescent="0.25">
      <c r="A722" s="302" t="s">
        <v>2378</v>
      </c>
      <c r="B722" s="302" t="s">
        <v>63</v>
      </c>
      <c r="C722" s="302">
        <v>14</v>
      </c>
      <c r="D722" s="302">
        <v>2604</v>
      </c>
      <c r="E722" s="302">
        <v>1352</v>
      </c>
      <c r="F722" s="302">
        <v>1252</v>
      </c>
      <c r="G722" s="302">
        <v>1850</v>
      </c>
      <c r="H722" s="302">
        <v>865</v>
      </c>
      <c r="I722" s="302">
        <v>985</v>
      </c>
      <c r="J722" s="302">
        <v>1535</v>
      </c>
      <c r="K722" s="302">
        <v>808</v>
      </c>
      <c r="L722" s="302">
        <v>727</v>
      </c>
      <c r="M722" s="302">
        <v>1192</v>
      </c>
      <c r="N722" s="302">
        <v>617</v>
      </c>
      <c r="O722" s="302">
        <v>575</v>
      </c>
      <c r="P722" s="302">
        <v>1205</v>
      </c>
      <c r="Q722" s="302">
        <v>581</v>
      </c>
      <c r="R722" s="302">
        <v>624</v>
      </c>
      <c r="S722" s="312">
        <v>1653</v>
      </c>
      <c r="T722" s="312">
        <v>857</v>
      </c>
      <c r="U722" s="312">
        <v>796</v>
      </c>
      <c r="V722" s="302">
        <v>1681</v>
      </c>
      <c r="W722" s="302">
        <v>807</v>
      </c>
      <c r="X722" s="302">
        <v>874</v>
      </c>
    </row>
    <row r="723" spans="1:24" x14ac:dyDescent="0.25">
      <c r="A723" s="302" t="s">
        <v>2379</v>
      </c>
      <c r="B723" s="302" t="s">
        <v>63</v>
      </c>
      <c r="C723" s="302">
        <v>15</v>
      </c>
      <c r="D723" s="302">
        <v>2170</v>
      </c>
      <c r="E723" s="302">
        <v>1057</v>
      </c>
      <c r="F723" s="302">
        <v>1113</v>
      </c>
      <c r="G723" s="302">
        <v>1870</v>
      </c>
      <c r="H723" s="302">
        <v>900</v>
      </c>
      <c r="I723" s="302">
        <v>970</v>
      </c>
      <c r="J723" s="302">
        <v>1581</v>
      </c>
      <c r="K723" s="302">
        <v>778</v>
      </c>
      <c r="L723" s="302">
        <v>803</v>
      </c>
      <c r="M723" s="302">
        <v>1265</v>
      </c>
      <c r="N723" s="302">
        <v>638</v>
      </c>
      <c r="O723" s="302">
        <v>627</v>
      </c>
      <c r="P723" s="302">
        <v>1072</v>
      </c>
      <c r="Q723" s="302">
        <v>545</v>
      </c>
      <c r="R723" s="302">
        <v>527</v>
      </c>
      <c r="S723" s="312">
        <v>1576</v>
      </c>
      <c r="T723" s="312">
        <v>808</v>
      </c>
      <c r="U723" s="312">
        <v>768</v>
      </c>
      <c r="V723" s="302">
        <v>1753</v>
      </c>
      <c r="W723" s="302">
        <v>896</v>
      </c>
      <c r="X723" s="302">
        <v>857</v>
      </c>
    </row>
    <row r="724" spans="1:24" x14ac:dyDescent="0.25">
      <c r="A724" s="302" t="s">
        <v>2380</v>
      </c>
      <c r="B724" s="302" t="s">
        <v>63</v>
      </c>
      <c r="C724" s="302">
        <v>16</v>
      </c>
      <c r="D724" s="302">
        <v>2365</v>
      </c>
      <c r="E724" s="302">
        <v>1124</v>
      </c>
      <c r="F724" s="302">
        <v>1241</v>
      </c>
      <c r="G724" s="302">
        <v>2115</v>
      </c>
      <c r="H724" s="302">
        <v>1030</v>
      </c>
      <c r="I724" s="302">
        <v>1085</v>
      </c>
      <c r="J724" s="302">
        <v>1748</v>
      </c>
      <c r="K724" s="302">
        <v>879</v>
      </c>
      <c r="L724" s="302">
        <v>869</v>
      </c>
      <c r="M724" s="302">
        <v>1350</v>
      </c>
      <c r="N724" s="302">
        <v>700</v>
      </c>
      <c r="O724" s="302">
        <v>650</v>
      </c>
      <c r="P724" s="302">
        <v>1338</v>
      </c>
      <c r="Q724" s="302">
        <v>712</v>
      </c>
      <c r="R724" s="302">
        <v>626</v>
      </c>
      <c r="S724" s="312">
        <v>1601</v>
      </c>
      <c r="T724" s="312">
        <v>803</v>
      </c>
      <c r="U724" s="312">
        <v>798</v>
      </c>
      <c r="V724" s="302">
        <v>1857</v>
      </c>
      <c r="W724" s="302">
        <v>976</v>
      </c>
      <c r="X724" s="302">
        <v>881</v>
      </c>
    </row>
    <row r="725" spans="1:24" x14ac:dyDescent="0.25">
      <c r="A725" s="302" t="s">
        <v>2381</v>
      </c>
      <c r="B725" s="302" t="s">
        <v>63</v>
      </c>
      <c r="C725" s="302">
        <v>17</v>
      </c>
      <c r="D725" s="302">
        <v>2657</v>
      </c>
      <c r="E725" s="302">
        <v>1216</v>
      </c>
      <c r="F725" s="302">
        <v>1441</v>
      </c>
      <c r="G725" s="302">
        <v>2345</v>
      </c>
      <c r="H725" s="302">
        <v>1105</v>
      </c>
      <c r="I725" s="302">
        <v>1240</v>
      </c>
      <c r="J725" s="302">
        <v>1883</v>
      </c>
      <c r="K725" s="302">
        <v>949</v>
      </c>
      <c r="L725" s="302">
        <v>934</v>
      </c>
      <c r="M725" s="302">
        <v>1349</v>
      </c>
      <c r="N725" s="302">
        <v>661</v>
      </c>
      <c r="O725" s="302">
        <v>688</v>
      </c>
      <c r="P725" s="302">
        <v>1362</v>
      </c>
      <c r="Q725" s="302">
        <v>685</v>
      </c>
      <c r="R725" s="302">
        <v>677</v>
      </c>
      <c r="S725" s="312">
        <v>1773</v>
      </c>
      <c r="T725" s="312">
        <v>921</v>
      </c>
      <c r="U725" s="312">
        <v>852</v>
      </c>
      <c r="V725" s="302">
        <v>1990</v>
      </c>
      <c r="W725" s="302">
        <v>1005</v>
      </c>
      <c r="X725" s="302">
        <v>985</v>
      </c>
    </row>
    <row r="726" spans="1:24" x14ac:dyDescent="0.25">
      <c r="A726" s="302" t="s">
        <v>2382</v>
      </c>
      <c r="B726" s="302" t="s">
        <v>63</v>
      </c>
      <c r="C726" s="302">
        <v>18</v>
      </c>
      <c r="D726" s="302">
        <v>3586</v>
      </c>
      <c r="E726" s="302">
        <v>1463</v>
      </c>
      <c r="F726" s="302">
        <v>2123</v>
      </c>
      <c r="G726" s="302">
        <v>3290</v>
      </c>
      <c r="H726" s="302">
        <v>1360</v>
      </c>
      <c r="I726" s="302">
        <v>1935</v>
      </c>
      <c r="J726" s="302">
        <v>2164</v>
      </c>
      <c r="K726" s="302">
        <v>1036</v>
      </c>
      <c r="L726" s="302">
        <v>1128</v>
      </c>
      <c r="M726" s="302">
        <v>1462</v>
      </c>
      <c r="N726" s="302">
        <v>696</v>
      </c>
      <c r="O726" s="302">
        <v>766</v>
      </c>
      <c r="P726" s="302">
        <v>1310</v>
      </c>
      <c r="Q726" s="302">
        <v>641</v>
      </c>
      <c r="R726" s="302">
        <v>669</v>
      </c>
      <c r="S726" s="312">
        <v>2210</v>
      </c>
      <c r="T726" s="312">
        <v>1165</v>
      </c>
      <c r="U726" s="312">
        <v>1045</v>
      </c>
      <c r="V726" s="302">
        <v>2381</v>
      </c>
      <c r="W726" s="302">
        <v>1175</v>
      </c>
      <c r="X726" s="302">
        <v>1206</v>
      </c>
    </row>
    <row r="727" spans="1:24" x14ac:dyDescent="0.25">
      <c r="A727" s="302" t="s">
        <v>2383</v>
      </c>
      <c r="B727" s="302" t="s">
        <v>63</v>
      </c>
      <c r="C727" s="302">
        <v>19</v>
      </c>
      <c r="D727" s="302">
        <v>4319</v>
      </c>
      <c r="E727" s="302">
        <v>1661</v>
      </c>
      <c r="F727" s="302">
        <v>2658</v>
      </c>
      <c r="G727" s="302">
        <v>4350</v>
      </c>
      <c r="H727" s="302">
        <v>1875</v>
      </c>
      <c r="I727" s="302">
        <v>2475</v>
      </c>
      <c r="J727" s="302">
        <v>2407</v>
      </c>
      <c r="K727" s="302">
        <v>1049</v>
      </c>
      <c r="L727" s="302">
        <v>1358</v>
      </c>
      <c r="M727" s="302">
        <v>1901</v>
      </c>
      <c r="N727" s="302">
        <v>824</v>
      </c>
      <c r="O727" s="302">
        <v>1077</v>
      </c>
      <c r="P727" s="302">
        <v>1668</v>
      </c>
      <c r="Q727" s="302">
        <v>805</v>
      </c>
      <c r="R727" s="302">
        <v>863</v>
      </c>
      <c r="S727" s="312">
        <v>2837</v>
      </c>
      <c r="T727" s="312">
        <v>1518</v>
      </c>
      <c r="U727" s="312">
        <v>1319</v>
      </c>
      <c r="V727" s="302">
        <v>2668</v>
      </c>
      <c r="W727" s="302">
        <v>1376</v>
      </c>
      <c r="X727" s="302">
        <v>1292</v>
      </c>
    </row>
    <row r="728" spans="1:24" x14ac:dyDescent="0.25">
      <c r="A728" s="302" t="s">
        <v>2384</v>
      </c>
      <c r="B728" s="302" t="s">
        <v>63</v>
      </c>
      <c r="C728" s="302">
        <v>20</v>
      </c>
      <c r="D728" s="302">
        <v>4684</v>
      </c>
      <c r="E728" s="302">
        <v>1961</v>
      </c>
      <c r="F728" s="302">
        <v>2723</v>
      </c>
      <c r="G728" s="302">
        <v>4845</v>
      </c>
      <c r="H728" s="302">
        <v>2020</v>
      </c>
      <c r="I728" s="302">
        <v>2825</v>
      </c>
      <c r="J728" s="302">
        <v>2748</v>
      </c>
      <c r="K728" s="302">
        <v>1176</v>
      </c>
      <c r="L728" s="302">
        <v>1572</v>
      </c>
      <c r="M728" s="302">
        <v>2447</v>
      </c>
      <c r="N728" s="302">
        <v>1044</v>
      </c>
      <c r="O728" s="302">
        <v>1403</v>
      </c>
      <c r="P728" s="302">
        <v>2266</v>
      </c>
      <c r="Q728" s="302">
        <v>1068</v>
      </c>
      <c r="R728" s="302">
        <v>1198</v>
      </c>
      <c r="S728" s="312">
        <v>2691</v>
      </c>
      <c r="T728" s="312">
        <v>1335</v>
      </c>
      <c r="U728" s="312">
        <v>1356</v>
      </c>
      <c r="V728" s="302">
        <v>3078</v>
      </c>
      <c r="W728" s="302">
        <v>1388</v>
      </c>
      <c r="X728" s="302">
        <v>1690</v>
      </c>
    </row>
    <row r="729" spans="1:24" x14ac:dyDescent="0.25">
      <c r="A729" s="302" t="s">
        <v>2385</v>
      </c>
      <c r="B729" s="302" t="s">
        <v>64</v>
      </c>
      <c r="C729" s="302" t="s">
        <v>95</v>
      </c>
      <c r="D729" s="302">
        <v>165997</v>
      </c>
      <c r="E729" s="302">
        <v>78943</v>
      </c>
      <c r="F729" s="302">
        <v>87054</v>
      </c>
      <c r="G729" s="302">
        <v>136545</v>
      </c>
      <c r="H729" s="302">
        <v>65355</v>
      </c>
      <c r="I729" s="302">
        <v>71190</v>
      </c>
      <c r="J729" s="302">
        <v>90779</v>
      </c>
      <c r="K729" s="302">
        <v>44803</v>
      </c>
      <c r="L729" s="302">
        <v>45976</v>
      </c>
      <c r="M729" s="302">
        <v>93265</v>
      </c>
      <c r="N729" s="302">
        <v>46456</v>
      </c>
      <c r="O729" s="302">
        <v>46809</v>
      </c>
      <c r="P729" s="302">
        <v>106957</v>
      </c>
      <c r="Q729" s="302">
        <v>53885</v>
      </c>
      <c r="R729" s="302">
        <v>53072</v>
      </c>
      <c r="S729" s="312">
        <v>126838</v>
      </c>
      <c r="T729" s="312">
        <v>64331</v>
      </c>
      <c r="U729" s="312">
        <v>62507</v>
      </c>
    </row>
    <row r="730" spans="1:24" x14ac:dyDescent="0.25">
      <c r="A730" s="302" t="s">
        <v>2386</v>
      </c>
      <c r="B730" s="302" t="s">
        <v>64</v>
      </c>
      <c r="C730" s="302">
        <v>0</v>
      </c>
      <c r="D730" s="302">
        <v>10600</v>
      </c>
      <c r="E730" s="302">
        <v>5410</v>
      </c>
      <c r="F730" s="302">
        <v>5190</v>
      </c>
      <c r="G730" s="302">
        <v>6575</v>
      </c>
      <c r="H730" s="302">
        <v>3475</v>
      </c>
      <c r="I730" s="302">
        <v>3100</v>
      </c>
      <c r="J730" s="302">
        <v>4543</v>
      </c>
      <c r="K730" s="302">
        <v>2296</v>
      </c>
      <c r="L730" s="302">
        <v>2247</v>
      </c>
      <c r="M730" s="302">
        <v>5585</v>
      </c>
      <c r="N730" s="302">
        <v>2822</v>
      </c>
      <c r="O730" s="302">
        <v>2763</v>
      </c>
      <c r="P730" s="302">
        <v>7104</v>
      </c>
      <c r="Q730" s="302">
        <v>3689</v>
      </c>
      <c r="R730" s="302">
        <v>3415</v>
      </c>
      <c r="S730" s="312">
        <v>7713</v>
      </c>
      <c r="T730" s="312">
        <v>4020</v>
      </c>
      <c r="U730" s="312">
        <v>3693</v>
      </c>
    </row>
    <row r="731" spans="1:24" x14ac:dyDescent="0.25">
      <c r="A731" s="302" t="s">
        <v>2387</v>
      </c>
      <c r="B731" s="302" t="s">
        <v>64</v>
      </c>
      <c r="C731" s="302">
        <v>1</v>
      </c>
      <c r="D731" s="302">
        <v>8704</v>
      </c>
      <c r="E731" s="302">
        <v>4485</v>
      </c>
      <c r="F731" s="302">
        <v>4219</v>
      </c>
      <c r="G731" s="302">
        <v>5640</v>
      </c>
      <c r="H731" s="302">
        <v>2885</v>
      </c>
      <c r="I731" s="302">
        <v>2755</v>
      </c>
      <c r="J731" s="302">
        <v>4343</v>
      </c>
      <c r="K731" s="302">
        <v>2230</v>
      </c>
      <c r="L731" s="302">
        <v>2113</v>
      </c>
      <c r="M731" s="302">
        <v>5277</v>
      </c>
      <c r="N731" s="302">
        <v>2630</v>
      </c>
      <c r="O731" s="302">
        <v>2647</v>
      </c>
      <c r="P731" s="302">
        <v>6512</v>
      </c>
      <c r="Q731" s="302">
        <v>3366</v>
      </c>
      <c r="R731" s="302">
        <v>3146</v>
      </c>
      <c r="S731" s="312">
        <v>7391</v>
      </c>
      <c r="T731" s="312">
        <v>3770</v>
      </c>
      <c r="U731" s="312">
        <v>3621</v>
      </c>
    </row>
    <row r="732" spans="1:24" x14ac:dyDescent="0.25">
      <c r="A732" s="302" t="s">
        <v>2388</v>
      </c>
      <c r="B732" s="302" t="s">
        <v>64</v>
      </c>
      <c r="C732" s="302">
        <v>2</v>
      </c>
      <c r="D732" s="302">
        <v>8255</v>
      </c>
      <c r="E732" s="302">
        <v>4190</v>
      </c>
      <c r="F732" s="302">
        <v>4065</v>
      </c>
      <c r="G732" s="302">
        <v>5390</v>
      </c>
      <c r="H732" s="302">
        <v>2745</v>
      </c>
      <c r="I732" s="302">
        <v>2645</v>
      </c>
      <c r="J732" s="302">
        <v>3722</v>
      </c>
      <c r="K732" s="302">
        <v>1930</v>
      </c>
      <c r="L732" s="302">
        <v>1792</v>
      </c>
      <c r="M732" s="302">
        <v>4944</v>
      </c>
      <c r="N732" s="302">
        <v>2522</v>
      </c>
      <c r="O732" s="302">
        <v>2422</v>
      </c>
      <c r="P732" s="302">
        <v>5987</v>
      </c>
      <c r="Q732" s="302">
        <v>3043</v>
      </c>
      <c r="R732" s="302">
        <v>2944</v>
      </c>
      <c r="S732" s="312">
        <v>6971</v>
      </c>
      <c r="T732" s="312">
        <v>3587</v>
      </c>
      <c r="U732" s="312">
        <v>3384</v>
      </c>
    </row>
    <row r="733" spans="1:24" x14ac:dyDescent="0.25">
      <c r="A733" s="302" t="s">
        <v>2389</v>
      </c>
      <c r="B733" s="302" t="s">
        <v>64</v>
      </c>
      <c r="C733" s="302">
        <v>3</v>
      </c>
      <c r="D733" s="302">
        <v>7472</v>
      </c>
      <c r="E733" s="302">
        <v>3770</v>
      </c>
      <c r="F733" s="302">
        <v>3702</v>
      </c>
      <c r="G733" s="302">
        <v>5385</v>
      </c>
      <c r="H733" s="302">
        <v>2750</v>
      </c>
      <c r="I733" s="302">
        <v>2630</v>
      </c>
      <c r="J733" s="302">
        <v>3386</v>
      </c>
      <c r="K733" s="302">
        <v>1686</v>
      </c>
      <c r="L733" s="302">
        <v>1700</v>
      </c>
      <c r="M733" s="302">
        <v>4772</v>
      </c>
      <c r="N733" s="302">
        <v>2468</v>
      </c>
      <c r="O733" s="302">
        <v>2304</v>
      </c>
      <c r="P733" s="302">
        <v>5854</v>
      </c>
      <c r="Q733" s="302">
        <v>2896</v>
      </c>
      <c r="R733" s="302">
        <v>2958</v>
      </c>
      <c r="S733" s="312">
        <v>6717</v>
      </c>
      <c r="T733" s="312">
        <v>3482</v>
      </c>
      <c r="U733" s="312">
        <v>3235</v>
      </c>
    </row>
    <row r="734" spans="1:24" x14ac:dyDescent="0.25">
      <c r="A734" s="302" t="s">
        <v>2390</v>
      </c>
      <c r="B734" s="302" t="s">
        <v>64</v>
      </c>
      <c r="C734" s="302">
        <v>4</v>
      </c>
      <c r="D734" s="302">
        <v>7135</v>
      </c>
      <c r="E734" s="302">
        <v>3562</v>
      </c>
      <c r="F734" s="302">
        <v>3573</v>
      </c>
      <c r="G734" s="302">
        <v>5640</v>
      </c>
      <c r="H734" s="302">
        <v>2885</v>
      </c>
      <c r="I734" s="302">
        <v>2750</v>
      </c>
      <c r="J734" s="302">
        <v>3260</v>
      </c>
      <c r="K734" s="302">
        <v>1592</v>
      </c>
      <c r="L734" s="302">
        <v>1668</v>
      </c>
      <c r="M734" s="302">
        <v>4475</v>
      </c>
      <c r="N734" s="302">
        <v>2262</v>
      </c>
      <c r="O734" s="302">
        <v>2213</v>
      </c>
      <c r="P734" s="302">
        <v>5824</v>
      </c>
      <c r="Q734" s="302">
        <v>2990</v>
      </c>
      <c r="R734" s="302">
        <v>2834</v>
      </c>
      <c r="S734" s="312">
        <v>6418</v>
      </c>
      <c r="T734" s="312">
        <v>3243</v>
      </c>
      <c r="U734" s="312">
        <v>3175</v>
      </c>
    </row>
    <row r="735" spans="1:24" x14ac:dyDescent="0.25">
      <c r="A735" s="302" t="s">
        <v>2391</v>
      </c>
      <c r="B735" s="302" t="s">
        <v>64</v>
      </c>
      <c r="C735" s="302">
        <v>5</v>
      </c>
      <c r="D735" s="302">
        <v>6649</v>
      </c>
      <c r="E735" s="302">
        <v>3366</v>
      </c>
      <c r="F735" s="302">
        <v>3283</v>
      </c>
      <c r="G735" s="302">
        <v>5785</v>
      </c>
      <c r="H735" s="302">
        <v>2905</v>
      </c>
      <c r="I735" s="302">
        <v>2885</v>
      </c>
      <c r="J735" s="302">
        <v>3381</v>
      </c>
      <c r="K735" s="302">
        <v>1729</v>
      </c>
      <c r="L735" s="302">
        <v>1652</v>
      </c>
      <c r="M735" s="302">
        <v>4449</v>
      </c>
      <c r="N735" s="302">
        <v>2295</v>
      </c>
      <c r="O735" s="302">
        <v>2154</v>
      </c>
      <c r="P735" s="302">
        <v>5509</v>
      </c>
      <c r="Q735" s="302">
        <v>2901</v>
      </c>
      <c r="R735" s="302">
        <v>2608</v>
      </c>
      <c r="S735" s="312">
        <v>6113</v>
      </c>
      <c r="T735" s="312">
        <v>3158</v>
      </c>
      <c r="U735" s="312">
        <v>2955</v>
      </c>
    </row>
    <row r="736" spans="1:24" x14ac:dyDescent="0.25">
      <c r="A736" s="302" t="s">
        <v>2392</v>
      </c>
      <c r="B736" s="302" t="s">
        <v>64</v>
      </c>
      <c r="C736" s="302">
        <v>6</v>
      </c>
      <c r="D736" s="302">
        <v>6398</v>
      </c>
      <c r="E736" s="302">
        <v>3202</v>
      </c>
      <c r="F736" s="302">
        <v>3196</v>
      </c>
      <c r="G736" s="302">
        <v>5705</v>
      </c>
      <c r="H736" s="302">
        <v>2860</v>
      </c>
      <c r="I736" s="302">
        <v>2850</v>
      </c>
      <c r="J736" s="302">
        <v>3314</v>
      </c>
      <c r="K736" s="302">
        <v>1692</v>
      </c>
      <c r="L736" s="302">
        <v>1622</v>
      </c>
      <c r="M736" s="302">
        <v>4338</v>
      </c>
      <c r="N736" s="302">
        <v>2198</v>
      </c>
      <c r="O736" s="302">
        <v>2140</v>
      </c>
      <c r="P736" s="302">
        <v>5153</v>
      </c>
      <c r="Q736" s="302">
        <v>2699</v>
      </c>
      <c r="R736" s="302">
        <v>2454</v>
      </c>
      <c r="S736" s="312">
        <v>5828</v>
      </c>
      <c r="T736" s="312">
        <v>2986</v>
      </c>
      <c r="U736" s="312">
        <v>2842</v>
      </c>
    </row>
    <row r="737" spans="1:21" x14ac:dyDescent="0.25">
      <c r="A737" s="302" t="s">
        <v>2393</v>
      </c>
      <c r="B737" s="302" t="s">
        <v>64</v>
      </c>
      <c r="C737" s="302">
        <v>7</v>
      </c>
      <c r="D737" s="302">
        <v>6326</v>
      </c>
      <c r="E737" s="302">
        <v>3186</v>
      </c>
      <c r="F737" s="302">
        <v>3140</v>
      </c>
      <c r="G737" s="302">
        <v>5830</v>
      </c>
      <c r="H737" s="302">
        <v>2990</v>
      </c>
      <c r="I737" s="302">
        <v>2835</v>
      </c>
      <c r="J737" s="302">
        <v>3272</v>
      </c>
      <c r="K737" s="302">
        <v>1646</v>
      </c>
      <c r="L737" s="302">
        <v>1626</v>
      </c>
      <c r="M737" s="302">
        <v>4230</v>
      </c>
      <c r="N737" s="302">
        <v>2183</v>
      </c>
      <c r="O737" s="302">
        <v>2047</v>
      </c>
      <c r="P737" s="302">
        <v>5029</v>
      </c>
      <c r="Q737" s="302">
        <v>2550</v>
      </c>
      <c r="R737" s="302">
        <v>2479</v>
      </c>
      <c r="S737" s="312">
        <v>5793</v>
      </c>
      <c r="T737" s="312">
        <v>2835</v>
      </c>
      <c r="U737" s="312">
        <v>2958</v>
      </c>
    </row>
    <row r="738" spans="1:21" x14ac:dyDescent="0.25">
      <c r="A738" s="302" t="s">
        <v>2394</v>
      </c>
      <c r="B738" s="302" t="s">
        <v>64</v>
      </c>
      <c r="C738" s="302">
        <v>8</v>
      </c>
      <c r="D738" s="302">
        <v>5979</v>
      </c>
      <c r="E738" s="302">
        <v>3006</v>
      </c>
      <c r="F738" s="302">
        <v>2973</v>
      </c>
      <c r="G738" s="302">
        <v>5665</v>
      </c>
      <c r="H738" s="302">
        <v>2885</v>
      </c>
      <c r="I738" s="302">
        <v>2765</v>
      </c>
      <c r="J738" s="302">
        <v>3382</v>
      </c>
      <c r="K738" s="302">
        <v>1748</v>
      </c>
      <c r="L738" s="302">
        <v>1634</v>
      </c>
      <c r="M738" s="302">
        <v>4176</v>
      </c>
      <c r="N738" s="302">
        <v>2065</v>
      </c>
      <c r="O738" s="302">
        <v>2111</v>
      </c>
      <c r="P738" s="302">
        <v>5036</v>
      </c>
      <c r="Q738" s="302">
        <v>2553</v>
      </c>
      <c r="R738" s="302">
        <v>2483</v>
      </c>
      <c r="S738" s="312">
        <v>5430</v>
      </c>
      <c r="T738" s="312">
        <v>2739</v>
      </c>
      <c r="U738" s="312">
        <v>2691</v>
      </c>
    </row>
    <row r="739" spans="1:21" x14ac:dyDescent="0.25">
      <c r="A739" s="302" t="s">
        <v>2395</v>
      </c>
      <c r="B739" s="302" t="s">
        <v>64</v>
      </c>
      <c r="C739" s="302">
        <v>9</v>
      </c>
      <c r="D739" s="302">
        <v>6037</v>
      </c>
      <c r="E739" s="302">
        <v>2994</v>
      </c>
      <c r="F739" s="302">
        <v>3043</v>
      </c>
      <c r="G739" s="302">
        <v>5490</v>
      </c>
      <c r="H739" s="302">
        <v>2835</v>
      </c>
      <c r="I739" s="302">
        <v>2660</v>
      </c>
      <c r="J739" s="302">
        <v>3567</v>
      </c>
      <c r="K739" s="302">
        <v>1784</v>
      </c>
      <c r="L739" s="302">
        <v>1783</v>
      </c>
      <c r="M739" s="302">
        <v>4111</v>
      </c>
      <c r="N739" s="302">
        <v>2091</v>
      </c>
      <c r="O739" s="302">
        <v>2020</v>
      </c>
      <c r="P739" s="302">
        <v>4722</v>
      </c>
      <c r="Q739" s="302">
        <v>2421</v>
      </c>
      <c r="R739" s="302">
        <v>2301</v>
      </c>
      <c r="S739" s="312">
        <v>5256</v>
      </c>
      <c r="T739" s="312">
        <v>2755</v>
      </c>
      <c r="U739" s="312">
        <v>2501</v>
      </c>
    </row>
    <row r="740" spans="1:21" x14ac:dyDescent="0.25">
      <c r="A740" s="302" t="s">
        <v>2396</v>
      </c>
      <c r="B740" s="302" t="s">
        <v>64</v>
      </c>
      <c r="C740" s="302">
        <v>10</v>
      </c>
      <c r="D740" s="302">
        <v>6109</v>
      </c>
      <c r="E740" s="302">
        <v>3082</v>
      </c>
      <c r="F740" s="302">
        <v>3027</v>
      </c>
      <c r="G740" s="302">
        <v>5500</v>
      </c>
      <c r="H740" s="302">
        <v>2810</v>
      </c>
      <c r="I740" s="302">
        <v>2690</v>
      </c>
      <c r="J740" s="302">
        <v>3656</v>
      </c>
      <c r="K740" s="302">
        <v>1863</v>
      </c>
      <c r="L740" s="302">
        <v>1793</v>
      </c>
      <c r="M740" s="302">
        <v>4189</v>
      </c>
      <c r="N740" s="302">
        <v>2068</v>
      </c>
      <c r="O740" s="302">
        <v>2121</v>
      </c>
      <c r="P740" s="302">
        <v>4421</v>
      </c>
      <c r="Q740" s="302">
        <v>2314</v>
      </c>
      <c r="R740" s="302">
        <v>2107</v>
      </c>
      <c r="S740" s="312">
        <v>5360</v>
      </c>
      <c r="T740" s="312">
        <v>2707</v>
      </c>
      <c r="U740" s="312">
        <v>2653</v>
      </c>
    </row>
    <row r="741" spans="1:21" x14ac:dyDescent="0.25">
      <c r="A741" s="302" t="s">
        <v>2397</v>
      </c>
      <c r="B741" s="302" t="s">
        <v>64</v>
      </c>
      <c r="C741" s="302">
        <v>11</v>
      </c>
      <c r="D741" s="302">
        <v>6168</v>
      </c>
      <c r="E741" s="302">
        <v>3152</v>
      </c>
      <c r="F741" s="302">
        <v>3016</v>
      </c>
      <c r="G741" s="302">
        <v>5250</v>
      </c>
      <c r="H741" s="302">
        <v>2740</v>
      </c>
      <c r="I741" s="302">
        <v>2515</v>
      </c>
      <c r="J741" s="302">
        <v>3746</v>
      </c>
      <c r="K741" s="302">
        <v>1912</v>
      </c>
      <c r="L741" s="302">
        <v>1834</v>
      </c>
      <c r="M741" s="302">
        <v>4258</v>
      </c>
      <c r="N741" s="302">
        <v>2236</v>
      </c>
      <c r="O741" s="302">
        <v>2022</v>
      </c>
      <c r="P741" s="302">
        <v>4569</v>
      </c>
      <c r="Q741" s="302">
        <v>2232</v>
      </c>
      <c r="R741" s="302">
        <v>2337</v>
      </c>
      <c r="S741" s="312">
        <v>5142</v>
      </c>
      <c r="T741" s="312">
        <v>2677</v>
      </c>
      <c r="U741" s="312">
        <v>2465</v>
      </c>
    </row>
    <row r="742" spans="1:21" x14ac:dyDescent="0.25">
      <c r="A742" s="302" t="s">
        <v>2398</v>
      </c>
      <c r="B742" s="302" t="s">
        <v>64</v>
      </c>
      <c r="C742" s="302">
        <v>12</v>
      </c>
      <c r="D742" s="302">
        <v>6615</v>
      </c>
      <c r="E742" s="302">
        <v>3324</v>
      </c>
      <c r="F742" s="302">
        <v>3291</v>
      </c>
      <c r="G742" s="302">
        <v>5305</v>
      </c>
      <c r="H742" s="302">
        <v>2620</v>
      </c>
      <c r="I742" s="302">
        <v>2680</v>
      </c>
      <c r="J742" s="302">
        <v>3953</v>
      </c>
      <c r="K742" s="302">
        <v>2003</v>
      </c>
      <c r="L742" s="302">
        <v>1950</v>
      </c>
      <c r="M742" s="302">
        <v>3834</v>
      </c>
      <c r="N742" s="302">
        <v>1983</v>
      </c>
      <c r="O742" s="302">
        <v>1851</v>
      </c>
      <c r="P742" s="302">
        <v>4217</v>
      </c>
      <c r="Q742" s="302">
        <v>2101</v>
      </c>
      <c r="R742" s="302">
        <v>2116</v>
      </c>
      <c r="S742" s="312">
        <v>4862</v>
      </c>
      <c r="T742" s="312">
        <v>2496</v>
      </c>
      <c r="U742" s="312">
        <v>2366</v>
      </c>
    </row>
    <row r="743" spans="1:21" x14ac:dyDescent="0.25">
      <c r="A743" s="302" t="s">
        <v>2399</v>
      </c>
      <c r="B743" s="302" t="s">
        <v>64</v>
      </c>
      <c r="C743" s="302">
        <v>13</v>
      </c>
      <c r="D743" s="302">
        <v>7239</v>
      </c>
      <c r="E743" s="302">
        <v>3652</v>
      </c>
      <c r="F743" s="302">
        <v>3587</v>
      </c>
      <c r="G743" s="302">
        <v>4975</v>
      </c>
      <c r="H743" s="302">
        <v>2505</v>
      </c>
      <c r="I743" s="302">
        <v>2470</v>
      </c>
      <c r="J743" s="302">
        <v>4066</v>
      </c>
      <c r="K743" s="302">
        <v>2060</v>
      </c>
      <c r="L743" s="302">
        <v>2006</v>
      </c>
      <c r="M743" s="302">
        <v>3652</v>
      </c>
      <c r="N743" s="302">
        <v>1774</v>
      </c>
      <c r="O743" s="302">
        <v>1878</v>
      </c>
      <c r="P743" s="302">
        <v>4478</v>
      </c>
      <c r="Q743" s="302">
        <v>2190</v>
      </c>
      <c r="R743" s="302">
        <v>2288</v>
      </c>
      <c r="S743" s="312">
        <v>4809</v>
      </c>
      <c r="T743" s="312">
        <v>2455</v>
      </c>
      <c r="U743" s="312">
        <v>2354</v>
      </c>
    </row>
    <row r="744" spans="1:21" x14ac:dyDescent="0.25">
      <c r="A744" s="302" t="s">
        <v>2400</v>
      </c>
      <c r="B744" s="302" t="s">
        <v>64</v>
      </c>
      <c r="C744" s="302">
        <v>14</v>
      </c>
      <c r="D744" s="302">
        <v>7529</v>
      </c>
      <c r="E744" s="302">
        <v>3810</v>
      </c>
      <c r="F744" s="302">
        <v>3719</v>
      </c>
      <c r="G744" s="302">
        <v>5120</v>
      </c>
      <c r="H744" s="302">
        <v>2500</v>
      </c>
      <c r="I744" s="302">
        <v>2625</v>
      </c>
      <c r="J744" s="302">
        <v>4291</v>
      </c>
      <c r="K744" s="302">
        <v>2204</v>
      </c>
      <c r="L744" s="302">
        <v>2087</v>
      </c>
      <c r="M744" s="302">
        <v>3616</v>
      </c>
      <c r="N744" s="302">
        <v>1816</v>
      </c>
      <c r="O744" s="302">
        <v>1800</v>
      </c>
      <c r="P744" s="302">
        <v>4116</v>
      </c>
      <c r="Q744" s="302">
        <v>2011</v>
      </c>
      <c r="R744" s="302">
        <v>2105</v>
      </c>
      <c r="S744" s="312">
        <v>4697</v>
      </c>
      <c r="T744" s="312">
        <v>2364</v>
      </c>
      <c r="U744" s="312">
        <v>2333</v>
      </c>
    </row>
    <row r="745" spans="1:21" x14ac:dyDescent="0.25">
      <c r="A745" s="302" t="s">
        <v>2401</v>
      </c>
      <c r="B745" s="302" t="s">
        <v>64</v>
      </c>
      <c r="C745" s="302">
        <v>15</v>
      </c>
      <c r="D745" s="302">
        <v>6342</v>
      </c>
      <c r="E745" s="302">
        <v>3134</v>
      </c>
      <c r="F745" s="302">
        <v>3208</v>
      </c>
      <c r="G745" s="302">
        <v>5145</v>
      </c>
      <c r="H745" s="302">
        <v>2525</v>
      </c>
      <c r="I745" s="302">
        <v>2615</v>
      </c>
      <c r="J745" s="302">
        <v>4553</v>
      </c>
      <c r="K745" s="302">
        <v>2297</v>
      </c>
      <c r="L745" s="302">
        <v>2256</v>
      </c>
      <c r="M745" s="302">
        <v>3745</v>
      </c>
      <c r="N745" s="302">
        <v>1886</v>
      </c>
      <c r="O745" s="302">
        <v>1859</v>
      </c>
      <c r="P745" s="302">
        <v>3796</v>
      </c>
      <c r="Q745" s="302">
        <v>1961</v>
      </c>
      <c r="R745" s="302">
        <v>1835</v>
      </c>
      <c r="S745" s="312">
        <v>4551</v>
      </c>
      <c r="T745" s="312">
        <v>2343</v>
      </c>
      <c r="U745" s="312">
        <v>2208</v>
      </c>
    </row>
    <row r="746" spans="1:21" x14ac:dyDescent="0.25">
      <c r="A746" s="302" t="s">
        <v>2402</v>
      </c>
      <c r="B746" s="302" t="s">
        <v>64</v>
      </c>
      <c r="C746" s="302">
        <v>16</v>
      </c>
      <c r="D746" s="302">
        <v>6779</v>
      </c>
      <c r="E746" s="302">
        <v>3283</v>
      </c>
      <c r="F746" s="302">
        <v>3496</v>
      </c>
      <c r="G746" s="302">
        <v>5580</v>
      </c>
      <c r="H746" s="302">
        <v>2675</v>
      </c>
      <c r="I746" s="302">
        <v>2905</v>
      </c>
      <c r="J746" s="302">
        <v>4876</v>
      </c>
      <c r="K746" s="302">
        <v>2456</v>
      </c>
      <c r="L746" s="302">
        <v>2420</v>
      </c>
      <c r="M746" s="302">
        <v>3889</v>
      </c>
      <c r="N746" s="302">
        <v>2014</v>
      </c>
      <c r="O746" s="302">
        <v>1875</v>
      </c>
      <c r="P746" s="302">
        <v>4561</v>
      </c>
      <c r="Q746" s="302">
        <v>2298</v>
      </c>
      <c r="R746" s="302">
        <v>2263</v>
      </c>
      <c r="S746" s="312">
        <v>4485</v>
      </c>
      <c r="T746" s="312">
        <v>2221</v>
      </c>
      <c r="U746" s="312">
        <v>2264</v>
      </c>
    </row>
    <row r="747" spans="1:21" x14ac:dyDescent="0.25">
      <c r="A747" s="302" t="s">
        <v>2403</v>
      </c>
      <c r="B747" s="302" t="s">
        <v>64</v>
      </c>
      <c r="C747" s="302">
        <v>17</v>
      </c>
      <c r="D747" s="302">
        <v>7993</v>
      </c>
      <c r="E747" s="302">
        <v>3647</v>
      </c>
      <c r="F747" s="302">
        <v>4346</v>
      </c>
      <c r="G747" s="302">
        <v>6290</v>
      </c>
      <c r="H747" s="302">
        <v>2885</v>
      </c>
      <c r="I747" s="302">
        <v>3400</v>
      </c>
      <c r="J747" s="302">
        <v>5247</v>
      </c>
      <c r="K747" s="302">
        <v>2623</v>
      </c>
      <c r="L747" s="302">
        <v>2624</v>
      </c>
      <c r="M747" s="302">
        <v>3988</v>
      </c>
      <c r="N747" s="302">
        <v>1981</v>
      </c>
      <c r="O747" s="302">
        <v>2007</v>
      </c>
      <c r="P747" s="302">
        <v>4402</v>
      </c>
      <c r="Q747" s="302">
        <v>2228</v>
      </c>
      <c r="R747" s="302">
        <v>2174</v>
      </c>
      <c r="S747" s="312">
        <v>4809</v>
      </c>
      <c r="T747" s="312">
        <v>2460</v>
      </c>
      <c r="U747" s="312">
        <v>2349</v>
      </c>
    </row>
    <row r="748" spans="1:21" x14ac:dyDescent="0.25">
      <c r="A748" s="302" t="s">
        <v>2404</v>
      </c>
      <c r="B748" s="302" t="s">
        <v>64</v>
      </c>
      <c r="C748" s="302">
        <v>18</v>
      </c>
      <c r="D748" s="302">
        <v>11005</v>
      </c>
      <c r="E748" s="302">
        <v>4384</v>
      </c>
      <c r="F748" s="302">
        <v>6621</v>
      </c>
      <c r="G748" s="302">
        <v>9180</v>
      </c>
      <c r="H748" s="302">
        <v>3740</v>
      </c>
      <c r="I748" s="302">
        <v>5445</v>
      </c>
      <c r="J748" s="302">
        <v>5848</v>
      </c>
      <c r="K748" s="302">
        <v>2762</v>
      </c>
      <c r="L748" s="302">
        <v>3086</v>
      </c>
      <c r="M748" s="302">
        <v>4182</v>
      </c>
      <c r="N748" s="302">
        <v>1998</v>
      </c>
      <c r="O748" s="302">
        <v>2184</v>
      </c>
      <c r="P748" s="302">
        <v>4392</v>
      </c>
      <c r="Q748" s="302">
        <v>2179</v>
      </c>
      <c r="R748" s="302">
        <v>2213</v>
      </c>
      <c r="S748" s="312">
        <v>6483</v>
      </c>
      <c r="T748" s="312">
        <v>3305</v>
      </c>
      <c r="U748" s="312">
        <v>3178</v>
      </c>
    </row>
    <row r="749" spans="1:21" x14ac:dyDescent="0.25">
      <c r="A749" s="302" t="s">
        <v>2405</v>
      </c>
      <c r="B749" s="302" t="s">
        <v>64</v>
      </c>
      <c r="C749" s="302">
        <v>19</v>
      </c>
      <c r="D749" s="302">
        <v>12773</v>
      </c>
      <c r="E749" s="302">
        <v>4809</v>
      </c>
      <c r="F749" s="302">
        <v>7964</v>
      </c>
      <c r="G749" s="302">
        <v>12445</v>
      </c>
      <c r="H749" s="302">
        <v>5065</v>
      </c>
      <c r="I749" s="302">
        <v>7380</v>
      </c>
      <c r="J749" s="302">
        <v>6675</v>
      </c>
      <c r="K749" s="302">
        <v>2932</v>
      </c>
      <c r="L749" s="302">
        <v>3743</v>
      </c>
      <c r="M749" s="302">
        <v>5111</v>
      </c>
      <c r="N749" s="302">
        <v>2333</v>
      </c>
      <c r="O749" s="302">
        <v>2778</v>
      </c>
      <c r="P749" s="302">
        <v>4796</v>
      </c>
      <c r="Q749" s="302">
        <v>2309</v>
      </c>
      <c r="R749" s="302">
        <v>2487</v>
      </c>
      <c r="S749" s="312">
        <v>8864</v>
      </c>
      <c r="T749" s="312">
        <v>4301</v>
      </c>
      <c r="U749" s="312">
        <v>4563</v>
      </c>
    </row>
    <row r="750" spans="1:21" x14ac:dyDescent="0.25">
      <c r="A750" s="302" t="s">
        <v>2406</v>
      </c>
      <c r="B750" s="302" t="s">
        <v>64</v>
      </c>
      <c r="C750" s="302">
        <v>20</v>
      </c>
      <c r="D750" s="302">
        <v>13890</v>
      </c>
      <c r="E750" s="302">
        <v>5495</v>
      </c>
      <c r="F750" s="302">
        <v>8395</v>
      </c>
      <c r="G750" s="302">
        <v>14665</v>
      </c>
      <c r="H750" s="302">
        <v>6075</v>
      </c>
      <c r="I750" s="302">
        <v>8590</v>
      </c>
      <c r="J750" s="302">
        <v>7698</v>
      </c>
      <c r="K750" s="302">
        <v>3358</v>
      </c>
      <c r="L750" s="302">
        <v>4340</v>
      </c>
      <c r="M750" s="302">
        <v>6444</v>
      </c>
      <c r="N750" s="302">
        <v>2831</v>
      </c>
      <c r="O750" s="302">
        <v>3613</v>
      </c>
      <c r="P750" s="302">
        <v>6479</v>
      </c>
      <c r="Q750" s="302">
        <v>2954</v>
      </c>
      <c r="R750" s="302">
        <v>3525</v>
      </c>
      <c r="S750" s="312">
        <v>9146</v>
      </c>
      <c r="T750" s="312">
        <v>4427</v>
      </c>
      <c r="U750" s="312">
        <v>4719</v>
      </c>
    </row>
    <row r="751" spans="1:21" x14ac:dyDescent="0.25">
      <c r="A751" s="302" t="s">
        <v>2407</v>
      </c>
      <c r="B751" s="302" t="s">
        <v>65</v>
      </c>
      <c r="C751" s="302" t="s">
        <v>95</v>
      </c>
      <c r="D751" s="312">
        <v>724109</v>
      </c>
      <c r="E751" s="312">
        <v>367663</v>
      </c>
      <c r="F751" s="312">
        <v>356446</v>
      </c>
      <c r="G751" s="312">
        <v>651120</v>
      </c>
      <c r="H751" s="312">
        <v>329905</v>
      </c>
      <c r="I751" s="312">
        <v>321215</v>
      </c>
      <c r="J751" s="312">
        <v>501005</v>
      </c>
      <c r="K751" s="312">
        <v>253083</v>
      </c>
      <c r="L751" s="312">
        <v>247922</v>
      </c>
      <c r="M751" s="312">
        <v>471079</v>
      </c>
      <c r="N751" s="312">
        <v>237865</v>
      </c>
      <c r="O751" s="312">
        <v>233214</v>
      </c>
      <c r="P751" s="312">
        <v>525994</v>
      </c>
      <c r="Q751" s="312">
        <v>265356</v>
      </c>
      <c r="R751" s="312">
        <v>260638</v>
      </c>
      <c r="S751" s="312">
        <v>585267</v>
      </c>
      <c r="T751" s="312">
        <v>295142</v>
      </c>
      <c r="U751" s="312">
        <v>290125</v>
      </c>
    </row>
    <row r="752" spans="1:21" x14ac:dyDescent="0.25">
      <c r="A752" s="302" t="s">
        <v>2408</v>
      </c>
      <c r="B752" s="302" t="s">
        <v>65</v>
      </c>
      <c r="C752" s="302">
        <v>0</v>
      </c>
      <c r="D752" s="312">
        <v>42188</v>
      </c>
      <c r="E752" s="312">
        <v>21618</v>
      </c>
      <c r="F752" s="312">
        <v>20570</v>
      </c>
      <c r="G752" s="312">
        <v>32485</v>
      </c>
      <c r="H752" s="312">
        <v>16695</v>
      </c>
      <c r="I752" s="312">
        <v>15785</v>
      </c>
      <c r="J752" s="312">
        <v>24381</v>
      </c>
      <c r="K752" s="312">
        <v>12496</v>
      </c>
      <c r="L752" s="312">
        <v>11885</v>
      </c>
      <c r="M752" s="312">
        <v>29034</v>
      </c>
      <c r="N752" s="312">
        <v>14948</v>
      </c>
      <c r="O752" s="312">
        <v>14086</v>
      </c>
      <c r="P752" s="312">
        <v>29774</v>
      </c>
      <c r="Q752" s="312">
        <v>15239</v>
      </c>
      <c r="R752" s="312">
        <v>14535</v>
      </c>
      <c r="S752" s="312">
        <v>38124</v>
      </c>
      <c r="T752" s="312">
        <v>19456</v>
      </c>
      <c r="U752" s="312">
        <v>18668</v>
      </c>
    </row>
    <row r="753" spans="1:21" x14ac:dyDescent="0.25">
      <c r="A753" s="302" t="s">
        <v>2409</v>
      </c>
      <c r="B753" s="302" t="s">
        <v>65</v>
      </c>
      <c r="C753" s="302">
        <v>1</v>
      </c>
      <c r="D753" s="312">
        <v>37980</v>
      </c>
      <c r="E753" s="312">
        <v>19566</v>
      </c>
      <c r="F753" s="312">
        <v>18414</v>
      </c>
      <c r="G753" s="312">
        <v>31460</v>
      </c>
      <c r="H753" s="312">
        <v>15965</v>
      </c>
      <c r="I753" s="312">
        <v>15485</v>
      </c>
      <c r="J753" s="312">
        <v>22974</v>
      </c>
      <c r="K753" s="312">
        <v>11778</v>
      </c>
      <c r="L753" s="312">
        <v>11196</v>
      </c>
      <c r="M753" s="312">
        <v>28586</v>
      </c>
      <c r="N753" s="312">
        <v>14314</v>
      </c>
      <c r="O753" s="312">
        <v>14272</v>
      </c>
      <c r="P753" s="312">
        <v>29381</v>
      </c>
      <c r="Q753" s="312">
        <v>15000</v>
      </c>
      <c r="R753" s="312">
        <v>14381</v>
      </c>
      <c r="S753" s="312">
        <v>36022</v>
      </c>
      <c r="T753" s="312">
        <v>18459</v>
      </c>
      <c r="U753" s="312">
        <v>17563</v>
      </c>
    </row>
    <row r="754" spans="1:21" x14ac:dyDescent="0.25">
      <c r="A754" s="302" t="s">
        <v>2410</v>
      </c>
      <c r="B754" s="302" t="s">
        <v>65</v>
      </c>
      <c r="C754" s="302">
        <v>2</v>
      </c>
      <c r="D754" s="312">
        <v>36917</v>
      </c>
      <c r="E754" s="312">
        <v>18699</v>
      </c>
      <c r="F754" s="312">
        <v>18218</v>
      </c>
      <c r="G754" s="312">
        <v>32140</v>
      </c>
      <c r="H754" s="312">
        <v>16400</v>
      </c>
      <c r="I754" s="312">
        <v>15730</v>
      </c>
      <c r="J754" s="312">
        <v>20788</v>
      </c>
      <c r="K754" s="312">
        <v>10437</v>
      </c>
      <c r="L754" s="312">
        <v>10351</v>
      </c>
      <c r="M754" s="312">
        <v>27420</v>
      </c>
      <c r="N754" s="312">
        <v>13995</v>
      </c>
      <c r="O754" s="312">
        <v>13425</v>
      </c>
      <c r="P754" s="312">
        <v>28405</v>
      </c>
      <c r="Q754" s="312">
        <v>14552</v>
      </c>
      <c r="R754" s="312">
        <v>13853</v>
      </c>
      <c r="S754" s="312">
        <v>34069</v>
      </c>
      <c r="T754" s="312">
        <v>17437</v>
      </c>
      <c r="U754" s="312">
        <v>16632</v>
      </c>
    </row>
    <row r="755" spans="1:21" x14ac:dyDescent="0.25">
      <c r="A755" s="302" t="s">
        <v>2411</v>
      </c>
      <c r="B755" s="302" t="s">
        <v>65</v>
      </c>
      <c r="C755" s="302">
        <v>3</v>
      </c>
      <c r="D755" s="312">
        <v>34848</v>
      </c>
      <c r="E755" s="312">
        <v>17735</v>
      </c>
      <c r="F755" s="312">
        <v>17113</v>
      </c>
      <c r="G755" s="312">
        <v>32465</v>
      </c>
      <c r="H755" s="312">
        <v>16500</v>
      </c>
      <c r="I755" s="312">
        <v>15980</v>
      </c>
      <c r="J755" s="312">
        <v>18906</v>
      </c>
      <c r="K755" s="312">
        <v>9803</v>
      </c>
      <c r="L755" s="312">
        <v>9103</v>
      </c>
      <c r="M755" s="312">
        <v>26594</v>
      </c>
      <c r="N755" s="312">
        <v>13539</v>
      </c>
      <c r="O755" s="312">
        <v>13055</v>
      </c>
      <c r="P755" s="312">
        <v>28251</v>
      </c>
      <c r="Q755" s="312">
        <v>14371</v>
      </c>
      <c r="R755" s="312">
        <v>13880</v>
      </c>
      <c r="S755" s="312">
        <v>32898</v>
      </c>
      <c r="T755" s="312">
        <v>16908</v>
      </c>
      <c r="U755" s="312">
        <v>15990</v>
      </c>
    </row>
    <row r="756" spans="1:21" x14ac:dyDescent="0.25">
      <c r="A756" s="302" t="s">
        <v>2412</v>
      </c>
      <c r="B756" s="302" t="s">
        <v>65</v>
      </c>
      <c r="C756" s="302">
        <v>4</v>
      </c>
      <c r="D756" s="312">
        <v>33057</v>
      </c>
      <c r="E756" s="312">
        <v>16914</v>
      </c>
      <c r="F756" s="312">
        <v>16143</v>
      </c>
      <c r="G756" s="312">
        <v>33635</v>
      </c>
      <c r="H756" s="312">
        <v>17290</v>
      </c>
      <c r="I756" s="312">
        <v>16365</v>
      </c>
      <c r="J756" s="312">
        <v>18466</v>
      </c>
      <c r="K756" s="312">
        <v>9388</v>
      </c>
      <c r="L756" s="312">
        <v>9078</v>
      </c>
      <c r="M756" s="312">
        <v>25342</v>
      </c>
      <c r="N756" s="312">
        <v>12970</v>
      </c>
      <c r="O756" s="312">
        <v>12372</v>
      </c>
      <c r="P756" s="312">
        <v>27943</v>
      </c>
      <c r="Q756" s="312">
        <v>14055</v>
      </c>
      <c r="R756" s="312">
        <v>13888</v>
      </c>
      <c r="S756" s="312">
        <v>31473</v>
      </c>
      <c r="T756" s="312">
        <v>15839</v>
      </c>
      <c r="U756" s="312">
        <v>15634</v>
      </c>
    </row>
    <row r="757" spans="1:21" x14ac:dyDescent="0.25">
      <c r="A757" s="302" t="s">
        <v>2413</v>
      </c>
      <c r="B757" s="302" t="s">
        <v>65</v>
      </c>
      <c r="C757" s="302">
        <v>5</v>
      </c>
      <c r="D757" s="312">
        <v>31414</v>
      </c>
      <c r="E757" s="312">
        <v>16111</v>
      </c>
      <c r="F757" s="312">
        <v>15303</v>
      </c>
      <c r="G757" s="312">
        <v>33975</v>
      </c>
      <c r="H757" s="312">
        <v>17290</v>
      </c>
      <c r="I757" s="312">
        <v>16705</v>
      </c>
      <c r="J757" s="312">
        <v>18684</v>
      </c>
      <c r="K757" s="312">
        <v>9438</v>
      </c>
      <c r="L757" s="312">
        <v>9246</v>
      </c>
      <c r="M757" s="312">
        <v>24853</v>
      </c>
      <c r="N757" s="312">
        <v>12611</v>
      </c>
      <c r="O757" s="312">
        <v>12242</v>
      </c>
      <c r="P757" s="312">
        <v>26065</v>
      </c>
      <c r="Q757" s="312">
        <v>13221</v>
      </c>
      <c r="R757" s="312">
        <v>12844</v>
      </c>
      <c r="S757" s="312">
        <v>29953</v>
      </c>
      <c r="T757" s="312">
        <v>15010</v>
      </c>
      <c r="U757" s="312">
        <v>14943</v>
      </c>
    </row>
    <row r="758" spans="1:21" x14ac:dyDescent="0.25">
      <c r="A758" s="302" t="s">
        <v>2414</v>
      </c>
      <c r="B758" s="302" t="s">
        <v>65</v>
      </c>
      <c r="C758" s="302">
        <v>6</v>
      </c>
      <c r="D758" s="312">
        <v>30580</v>
      </c>
      <c r="E758" s="312">
        <v>15716</v>
      </c>
      <c r="F758" s="312">
        <v>14864</v>
      </c>
      <c r="G758" s="312">
        <v>33455</v>
      </c>
      <c r="H758" s="312">
        <v>16970</v>
      </c>
      <c r="I758" s="312">
        <v>16490</v>
      </c>
      <c r="J758" s="312">
        <v>18664</v>
      </c>
      <c r="K758" s="312">
        <v>9534</v>
      </c>
      <c r="L758" s="312">
        <v>9130</v>
      </c>
      <c r="M758" s="312">
        <v>23705</v>
      </c>
      <c r="N758" s="312">
        <v>12163</v>
      </c>
      <c r="O758" s="312">
        <v>11542</v>
      </c>
      <c r="P758" s="312">
        <v>25237</v>
      </c>
      <c r="Q758" s="312">
        <v>12818</v>
      </c>
      <c r="R758" s="312">
        <v>12419</v>
      </c>
      <c r="S758" s="312">
        <v>27082</v>
      </c>
      <c r="T758" s="312">
        <v>13905</v>
      </c>
      <c r="U758" s="312">
        <v>13177</v>
      </c>
    </row>
    <row r="759" spans="1:21" x14ac:dyDescent="0.25">
      <c r="A759" s="302" t="s">
        <v>2415</v>
      </c>
      <c r="B759" s="302" t="s">
        <v>65</v>
      </c>
      <c r="C759" s="302">
        <v>7</v>
      </c>
      <c r="D759" s="312">
        <v>31085</v>
      </c>
      <c r="E759" s="312">
        <v>15816</v>
      </c>
      <c r="F759" s="312">
        <v>15269</v>
      </c>
      <c r="G759" s="312">
        <v>33680</v>
      </c>
      <c r="H759" s="312">
        <v>17185</v>
      </c>
      <c r="I759" s="312">
        <v>16500</v>
      </c>
      <c r="J759" s="312">
        <v>19129</v>
      </c>
      <c r="K759" s="312">
        <v>9862</v>
      </c>
      <c r="L759" s="312">
        <v>9267</v>
      </c>
      <c r="M759" s="312">
        <v>22626</v>
      </c>
      <c r="N759" s="312">
        <v>11470</v>
      </c>
      <c r="O759" s="312">
        <v>11156</v>
      </c>
      <c r="P759" s="312">
        <v>25004</v>
      </c>
      <c r="Q759" s="312">
        <v>12721</v>
      </c>
      <c r="R759" s="312">
        <v>12283</v>
      </c>
      <c r="S759" s="312">
        <v>26314</v>
      </c>
      <c r="T759" s="312">
        <v>13272</v>
      </c>
      <c r="U759" s="312">
        <v>13042</v>
      </c>
    </row>
    <row r="760" spans="1:21" x14ac:dyDescent="0.25">
      <c r="A760" s="302" t="s">
        <v>2416</v>
      </c>
      <c r="B760" s="302" t="s">
        <v>65</v>
      </c>
      <c r="C760" s="302">
        <v>8</v>
      </c>
      <c r="D760" s="312">
        <v>29938</v>
      </c>
      <c r="E760" s="312">
        <v>15386</v>
      </c>
      <c r="F760" s="312">
        <v>14552</v>
      </c>
      <c r="G760" s="312">
        <v>32650</v>
      </c>
      <c r="H760" s="312">
        <v>16660</v>
      </c>
      <c r="I760" s="312">
        <v>15995</v>
      </c>
      <c r="J760" s="312">
        <v>20027</v>
      </c>
      <c r="K760" s="312">
        <v>10225</v>
      </c>
      <c r="L760" s="312">
        <v>9802</v>
      </c>
      <c r="M760" s="312">
        <v>21954</v>
      </c>
      <c r="N760" s="312">
        <v>11173</v>
      </c>
      <c r="O760" s="312">
        <v>10781</v>
      </c>
      <c r="P760" s="312">
        <v>25264</v>
      </c>
      <c r="Q760" s="312">
        <v>12691</v>
      </c>
      <c r="R760" s="312">
        <v>12573</v>
      </c>
      <c r="S760" s="312">
        <v>25275</v>
      </c>
      <c r="T760" s="312">
        <v>12680</v>
      </c>
      <c r="U760" s="312">
        <v>12595</v>
      </c>
    </row>
    <row r="761" spans="1:21" x14ac:dyDescent="0.25">
      <c r="A761" s="302" t="s">
        <v>2417</v>
      </c>
      <c r="B761" s="302" t="s">
        <v>65</v>
      </c>
      <c r="C761" s="302">
        <v>9</v>
      </c>
      <c r="D761" s="312">
        <v>30800</v>
      </c>
      <c r="E761" s="312">
        <v>15714</v>
      </c>
      <c r="F761" s="312">
        <v>15086</v>
      </c>
      <c r="G761" s="312">
        <v>31420</v>
      </c>
      <c r="H761" s="312">
        <v>16125</v>
      </c>
      <c r="I761" s="312">
        <v>15280</v>
      </c>
      <c r="J761" s="312">
        <v>21038</v>
      </c>
      <c r="K761" s="312">
        <v>10619</v>
      </c>
      <c r="L761" s="312">
        <v>10419</v>
      </c>
      <c r="M761" s="312">
        <v>21744</v>
      </c>
      <c r="N761" s="312">
        <v>11018</v>
      </c>
      <c r="O761" s="312">
        <v>10726</v>
      </c>
      <c r="P761" s="312">
        <v>24560</v>
      </c>
      <c r="Q761" s="312">
        <v>12357</v>
      </c>
      <c r="R761" s="312">
        <v>12203</v>
      </c>
      <c r="S761" s="312">
        <v>24420</v>
      </c>
      <c r="T761" s="312">
        <v>12241</v>
      </c>
      <c r="U761" s="312">
        <v>12179</v>
      </c>
    </row>
    <row r="762" spans="1:21" x14ac:dyDescent="0.25">
      <c r="A762" s="302" t="s">
        <v>2418</v>
      </c>
      <c r="B762" s="302" t="s">
        <v>65</v>
      </c>
      <c r="C762" s="302">
        <v>10</v>
      </c>
      <c r="D762" s="312">
        <v>30638</v>
      </c>
      <c r="E762" s="312">
        <v>15673</v>
      </c>
      <c r="F762" s="312">
        <v>14965</v>
      </c>
      <c r="G762" s="312">
        <v>30485</v>
      </c>
      <c r="H762" s="312">
        <v>15490</v>
      </c>
      <c r="I762" s="312">
        <v>14995</v>
      </c>
      <c r="J762" s="312">
        <v>22576</v>
      </c>
      <c r="K762" s="312">
        <v>11543</v>
      </c>
      <c r="L762" s="312">
        <v>11033</v>
      </c>
      <c r="M762" s="312">
        <v>21826</v>
      </c>
      <c r="N762" s="312">
        <v>11183</v>
      </c>
      <c r="O762" s="312">
        <v>10643</v>
      </c>
      <c r="P762" s="312">
        <v>24569</v>
      </c>
      <c r="Q762" s="312">
        <v>12598</v>
      </c>
      <c r="R762" s="312">
        <v>11971</v>
      </c>
      <c r="S762" s="312">
        <v>24411</v>
      </c>
      <c r="T762" s="312">
        <v>12451</v>
      </c>
      <c r="U762" s="312">
        <v>11960</v>
      </c>
    </row>
    <row r="763" spans="1:21" x14ac:dyDescent="0.25">
      <c r="A763" s="302" t="s">
        <v>2419</v>
      </c>
      <c r="B763" s="302" t="s">
        <v>65</v>
      </c>
      <c r="C763" s="302">
        <v>11</v>
      </c>
      <c r="D763" s="312">
        <v>31696</v>
      </c>
      <c r="E763" s="312">
        <v>16343</v>
      </c>
      <c r="F763" s="312">
        <v>15353</v>
      </c>
      <c r="G763" s="312">
        <v>29495</v>
      </c>
      <c r="H763" s="312">
        <v>15105</v>
      </c>
      <c r="I763" s="312">
        <v>14400</v>
      </c>
      <c r="J763" s="312">
        <v>22951</v>
      </c>
      <c r="K763" s="312">
        <v>11687</v>
      </c>
      <c r="L763" s="312">
        <v>11264</v>
      </c>
      <c r="M763" s="312">
        <v>20625</v>
      </c>
      <c r="N763" s="312">
        <v>10570</v>
      </c>
      <c r="O763" s="312">
        <v>10055</v>
      </c>
      <c r="P763" s="312">
        <v>24158</v>
      </c>
      <c r="Q763" s="312">
        <v>12105</v>
      </c>
      <c r="R763" s="312">
        <v>12053</v>
      </c>
      <c r="S763" s="312">
        <v>24172</v>
      </c>
      <c r="T763" s="312">
        <v>12325</v>
      </c>
      <c r="U763" s="312">
        <v>11847</v>
      </c>
    </row>
    <row r="764" spans="1:21" x14ac:dyDescent="0.25">
      <c r="A764" s="302" t="s">
        <v>2420</v>
      </c>
      <c r="B764" s="302" t="s">
        <v>65</v>
      </c>
      <c r="C764" s="302">
        <v>12</v>
      </c>
      <c r="D764" s="312">
        <v>35039</v>
      </c>
      <c r="E764" s="312">
        <v>17989</v>
      </c>
      <c r="F764" s="312">
        <v>17050</v>
      </c>
      <c r="G764" s="312">
        <v>28985</v>
      </c>
      <c r="H764" s="312">
        <v>14750</v>
      </c>
      <c r="I764" s="312">
        <v>14235</v>
      </c>
      <c r="J764" s="312">
        <v>24431</v>
      </c>
      <c r="K764" s="312">
        <v>12356</v>
      </c>
      <c r="L764" s="312">
        <v>12075</v>
      </c>
      <c r="M764" s="312">
        <v>19292</v>
      </c>
      <c r="N764" s="312">
        <v>9730</v>
      </c>
      <c r="O764" s="312">
        <v>9562</v>
      </c>
      <c r="P764" s="312">
        <v>23646</v>
      </c>
      <c r="Q764" s="312">
        <v>11938</v>
      </c>
      <c r="R764" s="312">
        <v>11708</v>
      </c>
      <c r="S764" s="312">
        <v>23831</v>
      </c>
      <c r="T764" s="312">
        <v>12196</v>
      </c>
      <c r="U764" s="312">
        <v>11635</v>
      </c>
    </row>
    <row r="765" spans="1:21" x14ac:dyDescent="0.25">
      <c r="A765" s="302" t="s">
        <v>2421</v>
      </c>
      <c r="B765" s="302" t="s">
        <v>65</v>
      </c>
      <c r="C765" s="302">
        <v>13</v>
      </c>
      <c r="D765" s="312">
        <v>39912</v>
      </c>
      <c r="E765" s="312">
        <v>20420</v>
      </c>
      <c r="F765" s="312">
        <v>19492</v>
      </c>
      <c r="G765" s="312">
        <v>28705</v>
      </c>
      <c r="H765" s="312">
        <v>14630</v>
      </c>
      <c r="I765" s="312">
        <v>14060</v>
      </c>
      <c r="J765" s="312">
        <v>25317</v>
      </c>
      <c r="K765" s="312">
        <v>12928</v>
      </c>
      <c r="L765" s="312">
        <v>12389</v>
      </c>
      <c r="M765" s="312">
        <v>18074</v>
      </c>
      <c r="N765" s="312">
        <v>9314</v>
      </c>
      <c r="O765" s="312">
        <v>8760</v>
      </c>
      <c r="P765" s="312">
        <v>23524</v>
      </c>
      <c r="Q765" s="312">
        <v>12022</v>
      </c>
      <c r="R765" s="312">
        <v>11502</v>
      </c>
      <c r="S765" s="312">
        <v>23824</v>
      </c>
      <c r="T765" s="312">
        <v>12009</v>
      </c>
      <c r="U765" s="312">
        <v>11815</v>
      </c>
    </row>
    <row r="766" spans="1:21" x14ac:dyDescent="0.25">
      <c r="A766" s="302" t="s">
        <v>2422</v>
      </c>
      <c r="B766" s="302" t="s">
        <v>65</v>
      </c>
      <c r="C766" s="302">
        <v>14</v>
      </c>
      <c r="D766" s="312">
        <v>44794</v>
      </c>
      <c r="E766" s="312">
        <v>22827</v>
      </c>
      <c r="F766" s="312">
        <v>21967</v>
      </c>
      <c r="G766" s="312">
        <v>27880</v>
      </c>
      <c r="H766" s="312">
        <v>14190</v>
      </c>
      <c r="I766" s="312">
        <v>13665</v>
      </c>
      <c r="J766" s="312">
        <v>26417</v>
      </c>
      <c r="K766" s="312">
        <v>13512</v>
      </c>
      <c r="L766" s="312">
        <v>12905</v>
      </c>
      <c r="M766" s="312">
        <v>17893</v>
      </c>
      <c r="N766" s="312">
        <v>9072</v>
      </c>
      <c r="O766" s="312">
        <v>8821</v>
      </c>
      <c r="P766" s="312">
        <v>22975</v>
      </c>
      <c r="Q766" s="312">
        <v>11599</v>
      </c>
      <c r="R766" s="312">
        <v>11376</v>
      </c>
      <c r="S766" s="312">
        <v>23808</v>
      </c>
      <c r="T766" s="312">
        <v>11968</v>
      </c>
      <c r="U766" s="312">
        <v>11840</v>
      </c>
    </row>
    <row r="767" spans="1:21" x14ac:dyDescent="0.25">
      <c r="A767" s="302" t="s">
        <v>2423</v>
      </c>
      <c r="B767" s="302" t="s">
        <v>65</v>
      </c>
      <c r="C767" s="302">
        <v>15</v>
      </c>
      <c r="D767" s="312">
        <v>33324</v>
      </c>
      <c r="E767" s="312">
        <v>17047</v>
      </c>
      <c r="F767" s="312">
        <v>16277</v>
      </c>
      <c r="G767" s="312">
        <v>27505</v>
      </c>
      <c r="H767" s="312">
        <v>14065</v>
      </c>
      <c r="I767" s="312">
        <v>13425</v>
      </c>
      <c r="J767" s="312">
        <v>27165</v>
      </c>
      <c r="K767" s="312">
        <v>13778</v>
      </c>
      <c r="L767" s="312">
        <v>13387</v>
      </c>
      <c r="M767" s="312">
        <v>17876</v>
      </c>
      <c r="N767" s="312">
        <v>9168</v>
      </c>
      <c r="O767" s="312">
        <v>8708</v>
      </c>
      <c r="P767" s="312">
        <v>22241</v>
      </c>
      <c r="Q767" s="312">
        <v>11193</v>
      </c>
      <c r="R767" s="312">
        <v>11048</v>
      </c>
      <c r="S767" s="312">
        <v>24251</v>
      </c>
      <c r="T767" s="312">
        <v>12280</v>
      </c>
      <c r="U767" s="312">
        <v>11971</v>
      </c>
    </row>
    <row r="768" spans="1:21" x14ac:dyDescent="0.25">
      <c r="A768" s="302" t="s">
        <v>2424</v>
      </c>
      <c r="B768" s="302" t="s">
        <v>65</v>
      </c>
      <c r="C768" s="302">
        <v>16</v>
      </c>
      <c r="D768" s="312">
        <v>34018</v>
      </c>
      <c r="E768" s="312">
        <v>17269</v>
      </c>
      <c r="F768" s="312">
        <v>16749</v>
      </c>
      <c r="G768" s="312">
        <v>27455</v>
      </c>
      <c r="H768" s="312">
        <v>14160</v>
      </c>
      <c r="I768" s="312">
        <v>13310</v>
      </c>
      <c r="J768" s="312">
        <v>28433</v>
      </c>
      <c r="K768" s="312">
        <v>14519</v>
      </c>
      <c r="L768" s="312">
        <v>13914</v>
      </c>
      <c r="M768" s="312">
        <v>18421</v>
      </c>
      <c r="N768" s="312">
        <v>9359</v>
      </c>
      <c r="O768" s="312">
        <v>9062</v>
      </c>
      <c r="P768" s="312">
        <v>23821</v>
      </c>
      <c r="Q768" s="312">
        <v>12173</v>
      </c>
      <c r="R768" s="312">
        <v>11648</v>
      </c>
      <c r="S768" s="312">
        <v>23489</v>
      </c>
      <c r="T768" s="312">
        <v>11775</v>
      </c>
      <c r="U768" s="312">
        <v>11714</v>
      </c>
    </row>
    <row r="769" spans="1:21" x14ac:dyDescent="0.25">
      <c r="A769" s="302" t="s">
        <v>2425</v>
      </c>
      <c r="B769" s="302" t="s">
        <v>65</v>
      </c>
      <c r="C769" s="302">
        <v>17</v>
      </c>
      <c r="D769" s="312">
        <v>33274</v>
      </c>
      <c r="E769" s="312">
        <v>16723</v>
      </c>
      <c r="F769" s="312">
        <v>16551</v>
      </c>
      <c r="G769" s="312">
        <v>28390</v>
      </c>
      <c r="H769" s="312">
        <v>14315</v>
      </c>
      <c r="I769" s="312">
        <v>14090</v>
      </c>
      <c r="J769" s="312">
        <v>28844</v>
      </c>
      <c r="K769" s="312">
        <v>14483</v>
      </c>
      <c r="L769" s="312">
        <v>14361</v>
      </c>
      <c r="M769" s="312">
        <v>18579</v>
      </c>
      <c r="N769" s="312">
        <v>9510</v>
      </c>
      <c r="O769" s="312">
        <v>9069</v>
      </c>
      <c r="P769" s="312">
        <v>22265</v>
      </c>
      <c r="Q769" s="312">
        <v>11389</v>
      </c>
      <c r="R769" s="312">
        <v>10876</v>
      </c>
      <c r="S769" s="312">
        <v>23335</v>
      </c>
      <c r="T769" s="312">
        <v>11860</v>
      </c>
      <c r="U769" s="312">
        <v>11475</v>
      </c>
    </row>
    <row r="770" spans="1:21" x14ac:dyDescent="0.25">
      <c r="A770" s="302" t="s">
        <v>2426</v>
      </c>
      <c r="B770" s="302" t="s">
        <v>65</v>
      </c>
      <c r="C770" s="302">
        <v>18</v>
      </c>
      <c r="D770" s="312">
        <v>35746</v>
      </c>
      <c r="E770" s="312">
        <v>17635</v>
      </c>
      <c r="F770" s="312">
        <v>18111</v>
      </c>
      <c r="G770" s="312">
        <v>29105</v>
      </c>
      <c r="H770" s="312">
        <v>14410</v>
      </c>
      <c r="I770" s="312">
        <v>14690</v>
      </c>
      <c r="J770" s="312">
        <v>29560</v>
      </c>
      <c r="K770" s="312">
        <v>14677</v>
      </c>
      <c r="L770" s="312">
        <v>14883</v>
      </c>
      <c r="M770" s="312">
        <v>19344</v>
      </c>
      <c r="N770" s="312">
        <v>9659</v>
      </c>
      <c r="O770" s="312">
        <v>9685</v>
      </c>
      <c r="P770" s="312">
        <v>21391</v>
      </c>
      <c r="Q770" s="312">
        <v>10691</v>
      </c>
      <c r="R770" s="312">
        <v>10700</v>
      </c>
      <c r="S770" s="312">
        <v>25652</v>
      </c>
      <c r="T770" s="312">
        <v>12489</v>
      </c>
      <c r="U770" s="312">
        <v>13163</v>
      </c>
    </row>
    <row r="771" spans="1:21" x14ac:dyDescent="0.25">
      <c r="A771" s="302" t="s">
        <v>2427</v>
      </c>
      <c r="B771" s="302" t="s">
        <v>65</v>
      </c>
      <c r="C771" s="302">
        <v>19</v>
      </c>
      <c r="D771" s="312">
        <v>33048</v>
      </c>
      <c r="E771" s="312">
        <v>16079</v>
      </c>
      <c r="F771" s="312">
        <v>16969</v>
      </c>
      <c r="G771" s="312">
        <v>32115</v>
      </c>
      <c r="H771" s="312">
        <v>15420</v>
      </c>
      <c r="I771" s="312">
        <v>16700</v>
      </c>
      <c r="J771" s="312">
        <v>30409</v>
      </c>
      <c r="K771" s="312">
        <v>14841</v>
      </c>
      <c r="L771" s="312">
        <v>15568</v>
      </c>
      <c r="M771" s="312">
        <v>21926</v>
      </c>
      <c r="N771" s="312">
        <v>10338</v>
      </c>
      <c r="O771" s="312">
        <v>11588</v>
      </c>
      <c r="P771" s="312">
        <v>21356</v>
      </c>
      <c r="Q771" s="312">
        <v>10183</v>
      </c>
      <c r="R771" s="312">
        <v>11173</v>
      </c>
      <c r="S771" s="312">
        <v>28987</v>
      </c>
      <c r="T771" s="312">
        <v>13840</v>
      </c>
      <c r="U771" s="312">
        <v>15147</v>
      </c>
    </row>
    <row r="772" spans="1:21" x14ac:dyDescent="0.25">
      <c r="A772" s="302" t="s">
        <v>2428</v>
      </c>
      <c r="B772" s="302" t="s">
        <v>65</v>
      </c>
      <c r="C772" s="302">
        <v>20</v>
      </c>
      <c r="D772" s="312">
        <v>33813</v>
      </c>
      <c r="E772" s="312">
        <v>16383</v>
      </c>
      <c r="F772" s="312">
        <v>17430</v>
      </c>
      <c r="G772" s="312">
        <v>33620</v>
      </c>
      <c r="H772" s="312">
        <v>16290</v>
      </c>
      <c r="I772" s="312">
        <v>17330</v>
      </c>
      <c r="J772" s="312">
        <v>31845</v>
      </c>
      <c r="K772" s="312">
        <v>15179</v>
      </c>
      <c r="L772" s="312">
        <v>16666</v>
      </c>
      <c r="M772" s="312">
        <v>25365</v>
      </c>
      <c r="N772" s="312">
        <v>11761</v>
      </c>
      <c r="O772" s="312">
        <v>13604</v>
      </c>
      <c r="P772" s="312">
        <v>26164</v>
      </c>
      <c r="Q772" s="312">
        <v>12440</v>
      </c>
      <c r="R772" s="312">
        <v>13724</v>
      </c>
      <c r="S772" s="312">
        <v>33877</v>
      </c>
      <c r="T772" s="312">
        <v>16742</v>
      </c>
      <c r="U772" s="312">
        <v>17135</v>
      </c>
    </row>
    <row r="773" spans="1:21" x14ac:dyDescent="0.25">
      <c r="A773" s="302" t="s">
        <v>2429</v>
      </c>
      <c r="B773" s="302" t="s">
        <v>66</v>
      </c>
      <c r="C773" s="302" t="s">
        <v>95</v>
      </c>
      <c r="D773" s="292">
        <v>1372885</v>
      </c>
      <c r="E773" s="292">
        <v>695405</v>
      </c>
      <c r="F773" s="292">
        <v>677480</v>
      </c>
      <c r="G773" s="292">
        <v>1378045</v>
      </c>
      <c r="H773" s="292">
        <v>702125</v>
      </c>
      <c r="I773" s="292">
        <v>675920</v>
      </c>
      <c r="J773" s="292">
        <v>1248821</v>
      </c>
      <c r="K773" s="292">
        <v>637897</v>
      </c>
      <c r="L773" s="292">
        <v>610924</v>
      </c>
      <c r="M773" s="292">
        <v>1134940</v>
      </c>
      <c r="N773" s="292">
        <v>578942</v>
      </c>
      <c r="O773" s="292">
        <v>555998</v>
      </c>
      <c r="P773" s="292">
        <v>1221032</v>
      </c>
      <c r="Q773" s="292">
        <v>624232</v>
      </c>
      <c r="R773" s="292">
        <v>596800</v>
      </c>
      <c r="S773" s="292">
        <v>1396255</v>
      </c>
      <c r="T773" s="292">
        <v>715396</v>
      </c>
      <c r="U773" s="292">
        <v>680859</v>
      </c>
    </row>
    <row r="774" spans="1:21" x14ac:dyDescent="0.25">
      <c r="A774" s="302" t="s">
        <v>2430</v>
      </c>
      <c r="B774" s="302" t="s">
        <v>66</v>
      </c>
      <c r="C774" s="302">
        <v>0</v>
      </c>
      <c r="D774" s="292">
        <v>69875</v>
      </c>
      <c r="E774" s="292">
        <v>35863</v>
      </c>
      <c r="F774" s="292">
        <v>34012</v>
      </c>
      <c r="G774" s="292">
        <v>68095</v>
      </c>
      <c r="H774" s="292">
        <v>34820</v>
      </c>
      <c r="I774" s="292">
        <v>33280</v>
      </c>
      <c r="J774" s="292">
        <v>55400</v>
      </c>
      <c r="K774" s="292">
        <v>28276</v>
      </c>
      <c r="L774" s="292">
        <v>27124</v>
      </c>
      <c r="M774" s="292">
        <v>61827</v>
      </c>
      <c r="N774" s="292">
        <v>31430</v>
      </c>
      <c r="O774" s="292">
        <v>30397</v>
      </c>
      <c r="P774" s="292">
        <v>58836</v>
      </c>
      <c r="Q774" s="292">
        <v>30023</v>
      </c>
      <c r="R774" s="292">
        <v>28813</v>
      </c>
      <c r="S774" s="292">
        <v>78948</v>
      </c>
      <c r="T774" s="292">
        <v>40671</v>
      </c>
      <c r="U774" s="292">
        <v>38277</v>
      </c>
    </row>
    <row r="775" spans="1:21" x14ac:dyDescent="0.25">
      <c r="A775" s="302" t="s">
        <v>2431</v>
      </c>
      <c r="B775" s="302" t="s">
        <v>66</v>
      </c>
      <c r="C775" s="302">
        <v>1</v>
      </c>
      <c r="D775" s="292">
        <v>64985</v>
      </c>
      <c r="E775" s="292">
        <v>33345</v>
      </c>
      <c r="F775" s="292">
        <v>31640</v>
      </c>
      <c r="G775" s="292">
        <v>66295</v>
      </c>
      <c r="H775" s="292">
        <v>33920</v>
      </c>
      <c r="I775" s="292">
        <v>32390</v>
      </c>
      <c r="J775" s="292">
        <v>54992</v>
      </c>
      <c r="K775" s="292">
        <v>28224</v>
      </c>
      <c r="L775" s="292">
        <v>26768</v>
      </c>
      <c r="M775" s="292">
        <v>60950</v>
      </c>
      <c r="N775" s="292">
        <v>31260</v>
      </c>
      <c r="O775" s="292">
        <v>29690</v>
      </c>
      <c r="P775" s="292">
        <v>61162</v>
      </c>
      <c r="Q775" s="292">
        <v>31311</v>
      </c>
      <c r="R775" s="292">
        <v>29851</v>
      </c>
      <c r="S775" s="292">
        <v>78225</v>
      </c>
      <c r="T775" s="292">
        <v>40001</v>
      </c>
      <c r="U775" s="292">
        <v>38224</v>
      </c>
    </row>
    <row r="776" spans="1:21" x14ac:dyDescent="0.25">
      <c r="A776" s="302" t="s">
        <v>2432</v>
      </c>
      <c r="B776" s="302" t="s">
        <v>66</v>
      </c>
      <c r="C776" s="302">
        <v>2</v>
      </c>
      <c r="D776" s="292">
        <v>64919</v>
      </c>
      <c r="E776" s="292">
        <v>33348</v>
      </c>
      <c r="F776" s="292">
        <v>31571</v>
      </c>
      <c r="G776" s="292">
        <v>68535</v>
      </c>
      <c r="H776" s="292">
        <v>35085</v>
      </c>
      <c r="I776" s="292">
        <v>33460</v>
      </c>
      <c r="J776" s="292">
        <v>50842</v>
      </c>
      <c r="K776" s="292">
        <v>26054</v>
      </c>
      <c r="L776" s="292">
        <v>24788</v>
      </c>
      <c r="M776" s="292">
        <v>59434</v>
      </c>
      <c r="N776" s="292">
        <v>30293</v>
      </c>
      <c r="O776" s="292">
        <v>29141</v>
      </c>
      <c r="P776" s="292">
        <v>60461</v>
      </c>
      <c r="Q776" s="292">
        <v>30828</v>
      </c>
      <c r="R776" s="292">
        <v>29633</v>
      </c>
      <c r="S776" s="292">
        <v>76536</v>
      </c>
      <c r="T776" s="292">
        <v>38699</v>
      </c>
      <c r="U776" s="292">
        <v>37837</v>
      </c>
    </row>
    <row r="777" spans="1:21" x14ac:dyDescent="0.25">
      <c r="A777" s="302" t="s">
        <v>2433</v>
      </c>
      <c r="B777" s="302" t="s">
        <v>66</v>
      </c>
      <c r="C777" s="302">
        <v>3</v>
      </c>
      <c r="D777" s="292">
        <v>62407</v>
      </c>
      <c r="E777" s="292">
        <v>31960</v>
      </c>
      <c r="F777" s="292">
        <v>30447</v>
      </c>
      <c r="G777" s="292">
        <v>69315</v>
      </c>
      <c r="H777" s="292">
        <v>35690</v>
      </c>
      <c r="I777" s="292">
        <v>33615</v>
      </c>
      <c r="J777" s="292">
        <v>47881</v>
      </c>
      <c r="K777" s="292">
        <v>24707</v>
      </c>
      <c r="L777" s="292">
        <v>23174</v>
      </c>
      <c r="M777" s="292">
        <v>58763</v>
      </c>
      <c r="N777" s="292">
        <v>30161</v>
      </c>
      <c r="O777" s="292">
        <v>28602</v>
      </c>
      <c r="P777" s="292">
        <v>60680</v>
      </c>
      <c r="Q777" s="292">
        <v>30976</v>
      </c>
      <c r="R777" s="292">
        <v>29704</v>
      </c>
      <c r="S777" s="292">
        <v>76539</v>
      </c>
      <c r="T777" s="292">
        <v>39182</v>
      </c>
      <c r="U777" s="292">
        <v>37357</v>
      </c>
    </row>
    <row r="778" spans="1:21" x14ac:dyDescent="0.25">
      <c r="A778" s="302" t="s">
        <v>2434</v>
      </c>
      <c r="B778" s="302" t="s">
        <v>66</v>
      </c>
      <c r="C778" s="302">
        <v>4</v>
      </c>
      <c r="D778" s="292">
        <v>60155</v>
      </c>
      <c r="E778" s="292">
        <v>30829</v>
      </c>
      <c r="F778" s="292">
        <v>29326</v>
      </c>
      <c r="G778" s="292">
        <v>72410</v>
      </c>
      <c r="H778" s="292">
        <v>37080</v>
      </c>
      <c r="I778" s="292">
        <v>35320</v>
      </c>
      <c r="J778" s="292">
        <v>47352</v>
      </c>
      <c r="K778" s="292">
        <v>24440</v>
      </c>
      <c r="L778" s="292">
        <v>22912</v>
      </c>
      <c r="M778" s="292">
        <v>56171</v>
      </c>
      <c r="N778" s="292">
        <v>28528</v>
      </c>
      <c r="O778" s="292">
        <v>27643</v>
      </c>
      <c r="P778" s="292">
        <v>61330</v>
      </c>
      <c r="Q778" s="292">
        <v>31041</v>
      </c>
      <c r="R778" s="292">
        <v>30289</v>
      </c>
      <c r="S778" s="292">
        <v>73451</v>
      </c>
      <c r="T778" s="292">
        <v>37786</v>
      </c>
      <c r="U778" s="292">
        <v>35665</v>
      </c>
    </row>
    <row r="779" spans="1:21" x14ac:dyDescent="0.25">
      <c r="A779" s="302" t="s">
        <v>2435</v>
      </c>
      <c r="B779" s="302" t="s">
        <v>66</v>
      </c>
      <c r="C779" s="302">
        <v>5</v>
      </c>
      <c r="D779" s="292">
        <v>58578</v>
      </c>
      <c r="E779" s="292">
        <v>30032</v>
      </c>
      <c r="F779" s="292">
        <v>28546</v>
      </c>
      <c r="G779" s="292">
        <v>72865</v>
      </c>
      <c r="H779" s="292">
        <v>37475</v>
      </c>
      <c r="I779" s="292">
        <v>35370</v>
      </c>
      <c r="J779" s="292">
        <v>48428</v>
      </c>
      <c r="K779" s="292">
        <v>24853</v>
      </c>
      <c r="L779" s="292">
        <v>23575</v>
      </c>
      <c r="M779" s="292">
        <v>55554</v>
      </c>
      <c r="N779" s="292">
        <v>28290</v>
      </c>
      <c r="O779" s="292">
        <v>27264</v>
      </c>
      <c r="P779" s="292">
        <v>59477</v>
      </c>
      <c r="Q779" s="292">
        <v>30788</v>
      </c>
      <c r="R779" s="292">
        <v>28689</v>
      </c>
      <c r="S779" s="292">
        <v>69879</v>
      </c>
      <c r="T779" s="292">
        <v>35666</v>
      </c>
      <c r="U779" s="292">
        <v>34213</v>
      </c>
    </row>
    <row r="780" spans="1:21" x14ac:dyDescent="0.25">
      <c r="A780" s="302" t="s">
        <v>2436</v>
      </c>
      <c r="B780" s="302" t="s">
        <v>66</v>
      </c>
      <c r="C780" s="302">
        <v>6</v>
      </c>
      <c r="D780" s="292">
        <v>58115</v>
      </c>
      <c r="E780" s="292">
        <v>29717</v>
      </c>
      <c r="F780" s="292">
        <v>28398</v>
      </c>
      <c r="G780" s="292">
        <v>72700</v>
      </c>
      <c r="H780" s="292">
        <v>37340</v>
      </c>
      <c r="I780" s="292">
        <v>35350</v>
      </c>
      <c r="J780" s="292">
        <v>50120</v>
      </c>
      <c r="K780" s="292">
        <v>25674</v>
      </c>
      <c r="L780" s="292">
        <v>24446</v>
      </c>
      <c r="M780" s="292">
        <v>54129</v>
      </c>
      <c r="N780" s="292">
        <v>27764</v>
      </c>
      <c r="O780" s="292">
        <v>26365</v>
      </c>
      <c r="P780" s="292">
        <v>59106</v>
      </c>
      <c r="Q780" s="292">
        <v>30454</v>
      </c>
      <c r="R780" s="292">
        <v>28652</v>
      </c>
      <c r="S780" s="292">
        <v>66361</v>
      </c>
      <c r="T780" s="292">
        <v>33966</v>
      </c>
      <c r="U780" s="292">
        <v>32395</v>
      </c>
    </row>
    <row r="781" spans="1:21" x14ac:dyDescent="0.25">
      <c r="A781" s="302" t="s">
        <v>2437</v>
      </c>
      <c r="B781" s="302" t="s">
        <v>66</v>
      </c>
      <c r="C781" s="302">
        <v>7</v>
      </c>
      <c r="D781" s="292">
        <v>58747</v>
      </c>
      <c r="E781" s="292">
        <v>29891</v>
      </c>
      <c r="F781" s="292">
        <v>28856</v>
      </c>
      <c r="G781" s="292">
        <v>71805</v>
      </c>
      <c r="H781" s="292">
        <v>36600</v>
      </c>
      <c r="I781" s="292">
        <v>35205</v>
      </c>
      <c r="J781" s="292">
        <v>50992</v>
      </c>
      <c r="K781" s="292">
        <v>25958</v>
      </c>
      <c r="L781" s="292">
        <v>25034</v>
      </c>
      <c r="M781" s="292">
        <v>52186</v>
      </c>
      <c r="N781" s="292">
        <v>26812</v>
      </c>
      <c r="O781" s="292">
        <v>25374</v>
      </c>
      <c r="P781" s="292">
        <v>60141</v>
      </c>
      <c r="Q781" s="292">
        <v>30838</v>
      </c>
      <c r="R781" s="292">
        <v>29303</v>
      </c>
      <c r="S781" s="292">
        <v>63772</v>
      </c>
      <c r="T781" s="292">
        <v>32542</v>
      </c>
      <c r="U781" s="292">
        <v>31230</v>
      </c>
    </row>
    <row r="782" spans="1:21" x14ac:dyDescent="0.25">
      <c r="A782" s="302" t="s">
        <v>2438</v>
      </c>
      <c r="B782" s="302" t="s">
        <v>66</v>
      </c>
      <c r="C782" s="302">
        <v>8</v>
      </c>
      <c r="D782" s="292">
        <v>58673</v>
      </c>
      <c r="E782" s="292">
        <v>29885</v>
      </c>
      <c r="F782" s="292">
        <v>28788</v>
      </c>
      <c r="G782" s="292">
        <v>69615</v>
      </c>
      <c r="H782" s="292">
        <v>35565</v>
      </c>
      <c r="I782" s="292">
        <v>34060</v>
      </c>
      <c r="J782" s="292">
        <v>54745</v>
      </c>
      <c r="K782" s="292">
        <v>28079</v>
      </c>
      <c r="L782" s="292">
        <v>26666</v>
      </c>
      <c r="M782" s="292">
        <v>52017</v>
      </c>
      <c r="N782" s="292">
        <v>26707</v>
      </c>
      <c r="O782" s="292">
        <v>25310</v>
      </c>
      <c r="P782" s="292">
        <v>59926</v>
      </c>
      <c r="Q782" s="292">
        <v>30453</v>
      </c>
      <c r="R782" s="292">
        <v>29473</v>
      </c>
      <c r="S782" s="292">
        <v>61031</v>
      </c>
      <c r="T782" s="292">
        <v>31138</v>
      </c>
      <c r="U782" s="292">
        <v>29893</v>
      </c>
    </row>
    <row r="783" spans="1:21" x14ac:dyDescent="0.25">
      <c r="A783" s="302" t="s">
        <v>2439</v>
      </c>
      <c r="B783" s="302" t="s">
        <v>66</v>
      </c>
      <c r="C783" s="302">
        <v>9</v>
      </c>
      <c r="D783" s="292">
        <v>59844</v>
      </c>
      <c r="E783" s="292">
        <v>30289</v>
      </c>
      <c r="F783" s="292">
        <v>29555</v>
      </c>
      <c r="G783" s="292">
        <v>68250</v>
      </c>
      <c r="H783" s="292">
        <v>35050</v>
      </c>
      <c r="I783" s="292">
        <v>33205</v>
      </c>
      <c r="J783" s="292">
        <v>57381</v>
      </c>
      <c r="K783" s="292">
        <v>29536</v>
      </c>
      <c r="L783" s="292">
        <v>27845</v>
      </c>
      <c r="M783" s="292">
        <v>52234</v>
      </c>
      <c r="N783" s="292">
        <v>26793</v>
      </c>
      <c r="O783" s="292">
        <v>25441</v>
      </c>
      <c r="P783" s="292">
        <v>61261</v>
      </c>
      <c r="Q783" s="292">
        <v>31097</v>
      </c>
      <c r="R783" s="292">
        <v>30164</v>
      </c>
      <c r="S783" s="292">
        <v>60302</v>
      </c>
      <c r="T783" s="292">
        <v>30955</v>
      </c>
      <c r="U783" s="292">
        <v>29347</v>
      </c>
    </row>
    <row r="784" spans="1:21" x14ac:dyDescent="0.25">
      <c r="A784" s="302" t="s">
        <v>2440</v>
      </c>
      <c r="B784" s="302" t="s">
        <v>66</v>
      </c>
      <c r="C784" s="302">
        <v>10</v>
      </c>
      <c r="D784" s="292">
        <v>61697</v>
      </c>
      <c r="E784" s="292">
        <v>31654</v>
      </c>
      <c r="F784" s="292">
        <v>30043</v>
      </c>
      <c r="G784" s="292">
        <v>66670</v>
      </c>
      <c r="H784" s="292">
        <v>34160</v>
      </c>
      <c r="I784" s="292">
        <v>32510</v>
      </c>
      <c r="J784" s="292">
        <v>60327</v>
      </c>
      <c r="K784" s="292">
        <v>31008</v>
      </c>
      <c r="L784" s="292">
        <v>29319</v>
      </c>
      <c r="M784" s="292">
        <v>53440</v>
      </c>
      <c r="N784" s="292">
        <v>27263</v>
      </c>
      <c r="O784" s="292">
        <v>26177</v>
      </c>
      <c r="P784" s="292">
        <v>60154</v>
      </c>
      <c r="Q784" s="292">
        <v>30606</v>
      </c>
      <c r="R784" s="292">
        <v>29548</v>
      </c>
      <c r="S784" s="292">
        <v>61229</v>
      </c>
      <c r="T784" s="292">
        <v>31425</v>
      </c>
      <c r="U784" s="292">
        <v>29804</v>
      </c>
    </row>
    <row r="785" spans="1:24" x14ac:dyDescent="0.25">
      <c r="A785" s="302" t="s">
        <v>2441</v>
      </c>
      <c r="B785" s="302" t="s">
        <v>66</v>
      </c>
      <c r="C785" s="302">
        <v>11</v>
      </c>
      <c r="D785" s="292">
        <v>65747</v>
      </c>
      <c r="E785" s="292">
        <v>33731</v>
      </c>
      <c r="F785" s="292">
        <v>32016</v>
      </c>
      <c r="G785" s="292">
        <v>63540</v>
      </c>
      <c r="H785" s="292">
        <v>32725</v>
      </c>
      <c r="I785" s="292">
        <v>30800</v>
      </c>
      <c r="J785" s="292">
        <v>60460</v>
      </c>
      <c r="K785" s="292">
        <v>31063</v>
      </c>
      <c r="L785" s="292">
        <v>29397</v>
      </c>
      <c r="M785" s="292">
        <v>53178</v>
      </c>
      <c r="N785" s="292">
        <v>27369</v>
      </c>
      <c r="O785" s="292">
        <v>25809</v>
      </c>
      <c r="P785" s="292">
        <v>59540</v>
      </c>
      <c r="Q785" s="292">
        <v>30581</v>
      </c>
      <c r="R785" s="292">
        <v>28959</v>
      </c>
      <c r="S785" s="292">
        <v>62073</v>
      </c>
      <c r="T785" s="292">
        <v>31597</v>
      </c>
      <c r="U785" s="292">
        <v>30476</v>
      </c>
    </row>
    <row r="786" spans="1:24" x14ac:dyDescent="0.25">
      <c r="A786" s="302" t="s">
        <v>2442</v>
      </c>
      <c r="B786" s="302" t="s">
        <v>66</v>
      </c>
      <c r="C786" s="302">
        <v>12</v>
      </c>
      <c r="D786" s="292">
        <v>70760</v>
      </c>
      <c r="E786" s="292">
        <v>36196</v>
      </c>
      <c r="F786" s="292">
        <v>34564</v>
      </c>
      <c r="G786" s="292">
        <v>63430</v>
      </c>
      <c r="H786" s="292">
        <v>32555</v>
      </c>
      <c r="I786" s="292">
        <v>30880</v>
      </c>
      <c r="J786" s="292">
        <v>62830</v>
      </c>
      <c r="K786" s="292">
        <v>31971</v>
      </c>
      <c r="L786" s="292">
        <v>30859</v>
      </c>
      <c r="M786" s="292">
        <v>49912</v>
      </c>
      <c r="N786" s="292">
        <v>25601</v>
      </c>
      <c r="O786" s="292">
        <v>24311</v>
      </c>
      <c r="P786" s="292">
        <v>58363</v>
      </c>
      <c r="Q786" s="292">
        <v>30047</v>
      </c>
      <c r="R786" s="292">
        <v>28316</v>
      </c>
      <c r="S786" s="292">
        <v>62037</v>
      </c>
      <c r="T786" s="292">
        <v>31751</v>
      </c>
      <c r="U786" s="292">
        <v>30286</v>
      </c>
    </row>
    <row r="787" spans="1:24" x14ac:dyDescent="0.25">
      <c r="A787" s="302" t="s">
        <v>2443</v>
      </c>
      <c r="B787" s="302" t="s">
        <v>66</v>
      </c>
      <c r="C787" s="302">
        <v>13</v>
      </c>
      <c r="D787" s="292">
        <v>81190</v>
      </c>
      <c r="E787" s="292">
        <v>41371</v>
      </c>
      <c r="F787" s="292">
        <v>39819</v>
      </c>
      <c r="G787" s="292">
        <v>61565</v>
      </c>
      <c r="H787" s="292">
        <v>31395</v>
      </c>
      <c r="I787" s="292">
        <v>30180</v>
      </c>
      <c r="J787" s="292">
        <v>64577</v>
      </c>
      <c r="K787" s="292">
        <v>33058</v>
      </c>
      <c r="L787" s="292">
        <v>31519</v>
      </c>
      <c r="M787" s="292">
        <v>47293</v>
      </c>
      <c r="N787" s="292">
        <v>24345</v>
      </c>
      <c r="O787" s="292">
        <v>22948</v>
      </c>
      <c r="P787" s="292">
        <v>59168</v>
      </c>
      <c r="Q787" s="292">
        <v>30262</v>
      </c>
      <c r="R787" s="292">
        <v>28906</v>
      </c>
      <c r="S787" s="292">
        <v>63187</v>
      </c>
      <c r="T787" s="292">
        <v>32471</v>
      </c>
      <c r="U787" s="292">
        <v>30716</v>
      </c>
    </row>
    <row r="788" spans="1:24" x14ac:dyDescent="0.25">
      <c r="A788" s="302" t="s">
        <v>2444</v>
      </c>
      <c r="B788" s="302" t="s">
        <v>66</v>
      </c>
      <c r="C788" s="302">
        <v>14</v>
      </c>
      <c r="D788" s="292">
        <v>88898</v>
      </c>
      <c r="E788" s="292">
        <v>45402</v>
      </c>
      <c r="F788" s="292">
        <v>43496</v>
      </c>
      <c r="G788" s="292">
        <v>59965</v>
      </c>
      <c r="H788" s="292">
        <v>30630</v>
      </c>
      <c r="I788" s="292">
        <v>29355</v>
      </c>
      <c r="J788" s="292">
        <v>67793</v>
      </c>
      <c r="K788" s="292">
        <v>34729</v>
      </c>
      <c r="L788" s="292">
        <v>33064</v>
      </c>
      <c r="M788" s="292">
        <v>46357</v>
      </c>
      <c r="N788" s="292">
        <v>23830</v>
      </c>
      <c r="O788" s="292">
        <v>22527</v>
      </c>
      <c r="P788" s="292">
        <v>56751</v>
      </c>
      <c r="Q788" s="292">
        <v>29051</v>
      </c>
      <c r="R788" s="292">
        <v>27700</v>
      </c>
      <c r="S788" s="292">
        <v>63423</v>
      </c>
      <c r="T788" s="292">
        <v>32376</v>
      </c>
      <c r="U788" s="292">
        <v>31047</v>
      </c>
    </row>
    <row r="789" spans="1:24" x14ac:dyDescent="0.25">
      <c r="A789" s="302" t="s">
        <v>2445</v>
      </c>
      <c r="B789" s="302" t="s">
        <v>66</v>
      </c>
      <c r="C789" s="302">
        <v>15</v>
      </c>
      <c r="D789" s="292">
        <v>67596</v>
      </c>
      <c r="E789" s="292">
        <v>34274</v>
      </c>
      <c r="F789" s="292">
        <v>33322</v>
      </c>
      <c r="G789" s="292">
        <v>58460</v>
      </c>
      <c r="H789" s="292">
        <v>29975</v>
      </c>
      <c r="I789" s="292">
        <v>28500</v>
      </c>
      <c r="J789" s="292">
        <v>68577</v>
      </c>
      <c r="K789" s="292">
        <v>34927</v>
      </c>
      <c r="L789" s="292">
        <v>33650</v>
      </c>
      <c r="M789" s="292">
        <v>47620</v>
      </c>
      <c r="N789" s="292">
        <v>24419</v>
      </c>
      <c r="O789" s="292">
        <v>23201</v>
      </c>
      <c r="P789" s="292">
        <v>56461</v>
      </c>
      <c r="Q789" s="292">
        <v>28980</v>
      </c>
      <c r="R789" s="292">
        <v>27481</v>
      </c>
      <c r="S789" s="292">
        <v>64797</v>
      </c>
      <c r="T789" s="292">
        <v>33992</v>
      </c>
      <c r="U789" s="292">
        <v>30805</v>
      </c>
    </row>
    <row r="790" spans="1:24" x14ac:dyDescent="0.25">
      <c r="A790" s="302" t="s">
        <v>2446</v>
      </c>
      <c r="B790" s="302" t="s">
        <v>66</v>
      </c>
      <c r="C790" s="302">
        <v>16</v>
      </c>
      <c r="D790" s="292">
        <v>70507</v>
      </c>
      <c r="E790" s="292">
        <v>35658</v>
      </c>
      <c r="F790" s="292">
        <v>34849</v>
      </c>
      <c r="G790" s="292">
        <v>58525</v>
      </c>
      <c r="H790" s="292">
        <v>29950</v>
      </c>
      <c r="I790" s="292">
        <v>28560</v>
      </c>
      <c r="J790" s="292">
        <v>70096</v>
      </c>
      <c r="K790" s="292">
        <v>35809</v>
      </c>
      <c r="L790" s="292">
        <v>34287</v>
      </c>
      <c r="M790" s="292">
        <v>50072</v>
      </c>
      <c r="N790" s="292">
        <v>25841</v>
      </c>
      <c r="O790" s="292">
        <v>24231</v>
      </c>
      <c r="P790" s="292">
        <v>58177</v>
      </c>
      <c r="Q790" s="292">
        <v>30124</v>
      </c>
      <c r="R790" s="292">
        <v>28053</v>
      </c>
      <c r="S790" s="292">
        <v>64352</v>
      </c>
      <c r="T790" s="292">
        <v>33082</v>
      </c>
      <c r="U790" s="292">
        <v>31270</v>
      </c>
    </row>
    <row r="791" spans="1:24" x14ac:dyDescent="0.25">
      <c r="A791" s="302" t="s">
        <v>2447</v>
      </c>
      <c r="B791" s="302" t="s">
        <v>66</v>
      </c>
      <c r="C791" s="302">
        <v>17</v>
      </c>
      <c r="D791" s="292">
        <v>69478</v>
      </c>
      <c r="E791" s="292">
        <v>34715</v>
      </c>
      <c r="F791" s="292">
        <v>34763</v>
      </c>
      <c r="G791" s="292">
        <v>59610</v>
      </c>
      <c r="H791" s="292">
        <v>30290</v>
      </c>
      <c r="I791" s="292">
        <v>29315</v>
      </c>
      <c r="J791" s="292">
        <v>70295</v>
      </c>
      <c r="K791" s="292">
        <v>35695</v>
      </c>
      <c r="L791" s="292">
        <v>34600</v>
      </c>
      <c r="M791" s="292">
        <v>50772</v>
      </c>
      <c r="N791" s="292">
        <v>25888</v>
      </c>
      <c r="O791" s="292">
        <v>24884</v>
      </c>
      <c r="P791" s="292">
        <v>55717</v>
      </c>
      <c r="Q791" s="292">
        <v>28807</v>
      </c>
      <c r="R791" s="292">
        <v>26910</v>
      </c>
      <c r="S791" s="292">
        <v>66156</v>
      </c>
      <c r="T791" s="292">
        <v>34213</v>
      </c>
      <c r="U791" s="292">
        <v>31943</v>
      </c>
    </row>
    <row r="792" spans="1:24" x14ac:dyDescent="0.25">
      <c r="A792" s="302" t="s">
        <v>2448</v>
      </c>
      <c r="B792" s="302" t="s">
        <v>66</v>
      </c>
      <c r="C792" s="302">
        <v>18</v>
      </c>
      <c r="D792" s="292">
        <v>67317</v>
      </c>
      <c r="E792" s="292">
        <v>32844</v>
      </c>
      <c r="F792" s="292">
        <v>34473</v>
      </c>
      <c r="G792" s="292">
        <v>60405</v>
      </c>
      <c r="H792" s="292">
        <v>30235</v>
      </c>
      <c r="I792" s="292">
        <v>30170</v>
      </c>
      <c r="J792" s="292">
        <v>68715</v>
      </c>
      <c r="K792" s="292">
        <v>34691</v>
      </c>
      <c r="L792" s="292">
        <v>34024</v>
      </c>
      <c r="M792" s="292">
        <v>54187</v>
      </c>
      <c r="N792" s="292">
        <v>27582</v>
      </c>
      <c r="O792" s="292">
        <v>26605</v>
      </c>
      <c r="P792" s="292">
        <v>52768</v>
      </c>
      <c r="Q792" s="292">
        <v>27245</v>
      </c>
      <c r="R792" s="292">
        <v>25523</v>
      </c>
      <c r="S792" s="292">
        <v>62614</v>
      </c>
      <c r="T792" s="292">
        <v>32039</v>
      </c>
      <c r="U792" s="292">
        <v>30575</v>
      </c>
    </row>
    <row r="793" spans="1:24" x14ac:dyDescent="0.25">
      <c r="A793" s="302" t="s">
        <v>2449</v>
      </c>
      <c r="B793" s="302" t="s">
        <v>66</v>
      </c>
      <c r="C793" s="302">
        <v>19</v>
      </c>
      <c r="D793" s="292">
        <v>58079</v>
      </c>
      <c r="E793" s="292">
        <v>27850</v>
      </c>
      <c r="F793" s="292">
        <v>30229</v>
      </c>
      <c r="G793" s="292">
        <v>61525</v>
      </c>
      <c r="H793" s="292">
        <v>30015</v>
      </c>
      <c r="I793" s="292">
        <v>31505</v>
      </c>
      <c r="J793" s="292">
        <v>68426</v>
      </c>
      <c r="K793" s="292">
        <v>34584</v>
      </c>
      <c r="L793" s="292">
        <v>33842</v>
      </c>
      <c r="M793" s="292">
        <v>57215</v>
      </c>
      <c r="N793" s="292">
        <v>28567</v>
      </c>
      <c r="O793" s="292">
        <v>28648</v>
      </c>
      <c r="P793" s="292">
        <v>48020</v>
      </c>
      <c r="Q793" s="292">
        <v>24102</v>
      </c>
      <c r="R793" s="292">
        <v>23918</v>
      </c>
      <c r="S793" s="292">
        <v>58834</v>
      </c>
      <c r="T793" s="292">
        <v>29696</v>
      </c>
      <c r="U793" s="292">
        <v>29138</v>
      </c>
    </row>
    <row r="794" spans="1:24" x14ac:dyDescent="0.25">
      <c r="A794" s="302" t="s">
        <v>2450</v>
      </c>
      <c r="B794" s="302" t="s">
        <v>66</v>
      </c>
      <c r="C794" s="302">
        <v>20</v>
      </c>
      <c r="D794" s="292">
        <v>55318</v>
      </c>
      <c r="E794" s="292">
        <v>26551</v>
      </c>
      <c r="F794" s="292">
        <v>28767</v>
      </c>
      <c r="G794" s="292">
        <v>64465</v>
      </c>
      <c r="H794" s="292">
        <v>31570</v>
      </c>
      <c r="I794" s="292">
        <v>32890</v>
      </c>
      <c r="J794" s="292">
        <v>68592</v>
      </c>
      <c r="K794" s="292">
        <v>34561</v>
      </c>
      <c r="L794" s="292">
        <v>34031</v>
      </c>
      <c r="M794" s="292">
        <v>61629</v>
      </c>
      <c r="N794" s="292">
        <v>30199</v>
      </c>
      <c r="O794" s="292">
        <v>31430</v>
      </c>
      <c r="P794" s="292">
        <v>53533</v>
      </c>
      <c r="Q794" s="292">
        <v>26618</v>
      </c>
      <c r="R794" s="292">
        <v>26915</v>
      </c>
      <c r="S794" s="292">
        <v>62509</v>
      </c>
      <c r="T794" s="292">
        <v>32148</v>
      </c>
      <c r="U794" s="292">
        <v>30361</v>
      </c>
    </row>
    <row r="795" spans="1:24" x14ac:dyDescent="0.25">
      <c r="A795" s="302" t="s">
        <v>2451</v>
      </c>
      <c r="B795" s="302" t="s">
        <v>67</v>
      </c>
      <c r="C795" s="302" t="s">
        <v>95</v>
      </c>
      <c r="D795" s="302">
        <v>2262991</v>
      </c>
      <c r="E795" s="302">
        <v>1142011</v>
      </c>
      <c r="F795" s="302">
        <v>1120980</v>
      </c>
      <c r="G795" s="302">
        <v>2165710</v>
      </c>
      <c r="H795" s="302">
        <v>1097385</v>
      </c>
      <c r="I795" s="302">
        <v>1068325</v>
      </c>
      <c r="J795" s="302">
        <v>1840605</v>
      </c>
      <c r="K795" s="302">
        <v>935783</v>
      </c>
      <c r="L795" s="302">
        <v>904822</v>
      </c>
      <c r="M795" s="302">
        <v>1699284</v>
      </c>
      <c r="N795" s="302">
        <v>863263</v>
      </c>
      <c r="O795" s="302">
        <v>836021</v>
      </c>
      <c r="P795" s="302">
        <v>1853983</v>
      </c>
      <c r="Q795" s="302">
        <v>943473</v>
      </c>
      <c r="R795" s="302">
        <v>910510</v>
      </c>
      <c r="S795" s="312">
        <v>2108360</v>
      </c>
      <c r="T795" s="312">
        <v>1074869</v>
      </c>
      <c r="U795" s="312">
        <v>1033491</v>
      </c>
      <c r="V795" s="302">
        <v>2179796</v>
      </c>
      <c r="W795" s="302">
        <v>1110935</v>
      </c>
      <c r="X795" s="302">
        <v>1068861</v>
      </c>
    </row>
    <row r="796" spans="1:24" x14ac:dyDescent="0.25">
      <c r="A796" s="302" t="s">
        <v>2452</v>
      </c>
      <c r="B796" s="302" t="s">
        <v>67</v>
      </c>
      <c r="C796" s="302">
        <v>0</v>
      </c>
      <c r="D796" s="302">
        <v>122663</v>
      </c>
      <c r="E796" s="302">
        <v>62891</v>
      </c>
      <c r="F796" s="302">
        <v>59772</v>
      </c>
      <c r="G796" s="302">
        <v>107155</v>
      </c>
      <c r="H796" s="302">
        <v>54990</v>
      </c>
      <c r="I796" s="302">
        <v>52165</v>
      </c>
      <c r="J796" s="302">
        <v>84324</v>
      </c>
      <c r="K796" s="302">
        <v>43068</v>
      </c>
      <c r="L796" s="302">
        <v>41256</v>
      </c>
      <c r="M796" s="302">
        <v>96446</v>
      </c>
      <c r="N796" s="302">
        <v>49200</v>
      </c>
      <c r="O796" s="302">
        <v>47246</v>
      </c>
      <c r="P796" s="302">
        <v>95714</v>
      </c>
      <c r="Q796" s="302">
        <v>48951</v>
      </c>
      <c r="R796" s="302">
        <v>46763</v>
      </c>
      <c r="S796" s="312">
        <v>124785</v>
      </c>
      <c r="T796" s="312">
        <v>64147</v>
      </c>
      <c r="U796" s="312">
        <v>60638</v>
      </c>
      <c r="V796" s="302">
        <v>104232</v>
      </c>
      <c r="W796" s="302">
        <v>52867</v>
      </c>
      <c r="X796" s="302">
        <v>51365</v>
      </c>
    </row>
    <row r="797" spans="1:24" x14ac:dyDescent="0.25">
      <c r="A797" s="302" t="s">
        <v>2453</v>
      </c>
      <c r="B797" s="302" t="s">
        <v>67</v>
      </c>
      <c r="C797" s="302">
        <v>1</v>
      </c>
      <c r="D797" s="302">
        <v>111669</v>
      </c>
      <c r="E797" s="302">
        <v>57396</v>
      </c>
      <c r="F797" s="302">
        <v>54273</v>
      </c>
      <c r="G797" s="302">
        <v>103395</v>
      </c>
      <c r="H797" s="302">
        <v>52770</v>
      </c>
      <c r="I797" s="302">
        <v>50630</v>
      </c>
      <c r="J797" s="302">
        <v>82309</v>
      </c>
      <c r="K797" s="302">
        <v>42232</v>
      </c>
      <c r="L797" s="302">
        <v>40077</v>
      </c>
      <c r="M797" s="302">
        <v>94813</v>
      </c>
      <c r="N797" s="302">
        <v>48204</v>
      </c>
      <c r="O797" s="302">
        <v>46609</v>
      </c>
      <c r="P797" s="302">
        <v>97055</v>
      </c>
      <c r="Q797" s="302">
        <v>49677</v>
      </c>
      <c r="R797" s="302">
        <v>47378</v>
      </c>
      <c r="S797" s="312">
        <v>121638</v>
      </c>
      <c r="T797" s="312">
        <v>62230</v>
      </c>
      <c r="U797" s="312">
        <v>59408</v>
      </c>
      <c r="V797" s="302">
        <v>107139</v>
      </c>
      <c r="W797" s="302">
        <v>54678</v>
      </c>
      <c r="X797" s="302">
        <v>52461</v>
      </c>
    </row>
    <row r="798" spans="1:24" x14ac:dyDescent="0.25">
      <c r="A798" s="302" t="s">
        <v>2454</v>
      </c>
      <c r="B798" s="302" t="s">
        <v>67</v>
      </c>
      <c r="C798" s="302">
        <v>2</v>
      </c>
      <c r="D798" s="302">
        <v>110091</v>
      </c>
      <c r="E798" s="302">
        <v>56237</v>
      </c>
      <c r="F798" s="302">
        <v>53854</v>
      </c>
      <c r="G798" s="302">
        <v>106065</v>
      </c>
      <c r="H798" s="302">
        <v>54230</v>
      </c>
      <c r="I798" s="302">
        <v>51835</v>
      </c>
      <c r="J798" s="302">
        <v>75352</v>
      </c>
      <c r="K798" s="302">
        <v>38421</v>
      </c>
      <c r="L798" s="302">
        <v>36931</v>
      </c>
      <c r="M798" s="302">
        <v>91798</v>
      </c>
      <c r="N798" s="302">
        <v>46810</v>
      </c>
      <c r="O798" s="302">
        <v>44988</v>
      </c>
      <c r="P798" s="302">
        <v>94853</v>
      </c>
      <c r="Q798" s="302">
        <v>48423</v>
      </c>
      <c r="R798" s="302">
        <v>46430</v>
      </c>
      <c r="S798" s="312">
        <v>117576</v>
      </c>
      <c r="T798" s="312">
        <v>59723</v>
      </c>
      <c r="U798" s="312">
        <v>57853</v>
      </c>
      <c r="V798" s="302">
        <v>105696</v>
      </c>
      <c r="W798" s="302">
        <v>54274</v>
      </c>
      <c r="X798" s="302">
        <v>51422</v>
      </c>
    </row>
    <row r="799" spans="1:24" x14ac:dyDescent="0.25">
      <c r="A799" s="302" t="s">
        <v>2455</v>
      </c>
      <c r="B799" s="302" t="s">
        <v>67</v>
      </c>
      <c r="C799" s="302">
        <v>3</v>
      </c>
      <c r="D799" s="302">
        <v>104727</v>
      </c>
      <c r="E799" s="302">
        <v>53465</v>
      </c>
      <c r="F799" s="302">
        <v>51262</v>
      </c>
      <c r="G799" s="302">
        <v>107165</v>
      </c>
      <c r="H799" s="302">
        <v>54940</v>
      </c>
      <c r="I799" s="302">
        <v>52225</v>
      </c>
      <c r="J799" s="302">
        <v>70173</v>
      </c>
      <c r="K799" s="302">
        <v>36196</v>
      </c>
      <c r="L799" s="302">
        <v>33977</v>
      </c>
      <c r="M799" s="302">
        <v>90129</v>
      </c>
      <c r="N799" s="302">
        <v>46168</v>
      </c>
      <c r="O799" s="302">
        <v>43961</v>
      </c>
      <c r="P799" s="302">
        <v>94785</v>
      </c>
      <c r="Q799" s="302">
        <v>48243</v>
      </c>
      <c r="R799" s="302">
        <v>46542</v>
      </c>
      <c r="S799" s="312">
        <v>116154</v>
      </c>
      <c r="T799" s="312">
        <v>59572</v>
      </c>
      <c r="U799" s="312">
        <v>56582</v>
      </c>
      <c r="V799" s="302">
        <v>105260</v>
      </c>
      <c r="W799" s="302">
        <v>53488</v>
      </c>
      <c r="X799" s="302">
        <v>51772</v>
      </c>
    </row>
    <row r="800" spans="1:24" x14ac:dyDescent="0.25">
      <c r="A800" s="302" t="s">
        <v>2456</v>
      </c>
      <c r="B800" s="302" t="s">
        <v>67</v>
      </c>
      <c r="C800" s="302">
        <v>4</v>
      </c>
      <c r="D800" s="302">
        <v>100347</v>
      </c>
      <c r="E800" s="302">
        <v>51305</v>
      </c>
      <c r="F800" s="302">
        <v>49042</v>
      </c>
      <c r="G800" s="302">
        <v>111685</v>
      </c>
      <c r="H800" s="302">
        <v>57255</v>
      </c>
      <c r="I800" s="302">
        <v>54435</v>
      </c>
      <c r="J800" s="302">
        <v>69078</v>
      </c>
      <c r="K800" s="302">
        <v>35420</v>
      </c>
      <c r="L800" s="302">
        <v>33658</v>
      </c>
      <c r="M800" s="302">
        <v>85988</v>
      </c>
      <c r="N800" s="302">
        <v>43760</v>
      </c>
      <c r="O800" s="302">
        <v>42228</v>
      </c>
      <c r="P800" s="302">
        <v>95097</v>
      </c>
      <c r="Q800" s="302">
        <v>48086</v>
      </c>
      <c r="R800" s="302">
        <v>47011</v>
      </c>
      <c r="S800" s="312">
        <v>111342</v>
      </c>
      <c r="T800" s="312">
        <v>56868</v>
      </c>
      <c r="U800" s="312">
        <v>54474</v>
      </c>
      <c r="V800" s="302">
        <v>106631</v>
      </c>
      <c r="W800" s="302">
        <v>54287</v>
      </c>
      <c r="X800" s="302">
        <v>52344</v>
      </c>
    </row>
    <row r="801" spans="1:24" x14ac:dyDescent="0.25">
      <c r="A801" s="302" t="s">
        <v>2457</v>
      </c>
      <c r="B801" s="302" t="s">
        <v>67</v>
      </c>
      <c r="C801" s="302">
        <v>5</v>
      </c>
      <c r="D801" s="302">
        <v>96641</v>
      </c>
      <c r="E801" s="302">
        <v>49509</v>
      </c>
      <c r="F801" s="302">
        <v>47132</v>
      </c>
      <c r="G801" s="302">
        <v>112625</v>
      </c>
      <c r="H801" s="302">
        <v>57670</v>
      </c>
      <c r="I801" s="302">
        <v>54960</v>
      </c>
      <c r="J801" s="302">
        <v>70493</v>
      </c>
      <c r="K801" s="302">
        <v>36020</v>
      </c>
      <c r="L801" s="302">
        <v>34473</v>
      </c>
      <c r="M801" s="302">
        <v>84856</v>
      </c>
      <c r="N801" s="302">
        <v>43196</v>
      </c>
      <c r="O801" s="302">
        <v>41660</v>
      </c>
      <c r="P801" s="302">
        <v>91051</v>
      </c>
      <c r="Q801" s="302">
        <v>46910</v>
      </c>
      <c r="R801" s="302">
        <v>44141</v>
      </c>
      <c r="S801" s="312">
        <v>105945</v>
      </c>
      <c r="T801" s="312">
        <v>53834</v>
      </c>
      <c r="U801" s="312">
        <v>52111</v>
      </c>
      <c r="V801" s="302">
        <v>106765</v>
      </c>
      <c r="W801" s="302">
        <v>54787</v>
      </c>
      <c r="X801" s="302">
        <v>51978</v>
      </c>
    </row>
    <row r="802" spans="1:24" x14ac:dyDescent="0.25">
      <c r="A802" s="302" t="s">
        <v>2458</v>
      </c>
      <c r="B802" s="302" t="s">
        <v>67</v>
      </c>
      <c r="C802" s="302">
        <v>6</v>
      </c>
      <c r="D802" s="302">
        <v>95093</v>
      </c>
      <c r="E802" s="302">
        <v>48635</v>
      </c>
      <c r="F802" s="302">
        <v>46458</v>
      </c>
      <c r="G802" s="302">
        <v>111860</v>
      </c>
      <c r="H802" s="302">
        <v>57170</v>
      </c>
      <c r="I802" s="302">
        <v>54690</v>
      </c>
      <c r="J802" s="302">
        <v>72098</v>
      </c>
      <c r="K802" s="302">
        <v>36900</v>
      </c>
      <c r="L802" s="302">
        <v>35198</v>
      </c>
      <c r="M802" s="302">
        <v>82172</v>
      </c>
      <c r="N802" s="302">
        <v>42125</v>
      </c>
      <c r="O802" s="302">
        <v>40047</v>
      </c>
      <c r="P802" s="302">
        <v>89496</v>
      </c>
      <c r="Q802" s="302">
        <v>45971</v>
      </c>
      <c r="R802" s="302">
        <v>43525</v>
      </c>
      <c r="S802" s="312">
        <v>99271</v>
      </c>
      <c r="T802" s="312">
        <v>50857</v>
      </c>
      <c r="U802" s="312">
        <v>48414</v>
      </c>
      <c r="V802" s="302">
        <v>104130</v>
      </c>
      <c r="W802" s="302">
        <v>53387</v>
      </c>
      <c r="X802" s="302">
        <v>50743</v>
      </c>
    </row>
    <row r="803" spans="1:24" x14ac:dyDescent="0.25">
      <c r="A803" s="302" t="s">
        <v>2459</v>
      </c>
      <c r="B803" s="302" t="s">
        <v>67</v>
      </c>
      <c r="C803" s="302">
        <v>7</v>
      </c>
      <c r="D803" s="302">
        <v>96158</v>
      </c>
      <c r="E803" s="302">
        <v>48893</v>
      </c>
      <c r="F803" s="302">
        <v>47265</v>
      </c>
      <c r="G803" s="302">
        <v>111315</v>
      </c>
      <c r="H803" s="302">
        <v>56775</v>
      </c>
      <c r="I803" s="302">
        <v>54540</v>
      </c>
      <c r="J803" s="302">
        <v>73393</v>
      </c>
      <c r="K803" s="302">
        <v>37466</v>
      </c>
      <c r="L803" s="302">
        <v>35927</v>
      </c>
      <c r="M803" s="302">
        <v>79042</v>
      </c>
      <c r="N803" s="302">
        <v>40465</v>
      </c>
      <c r="O803" s="302">
        <v>38577</v>
      </c>
      <c r="P803" s="302">
        <v>90174</v>
      </c>
      <c r="Q803" s="302">
        <v>46109</v>
      </c>
      <c r="R803" s="302">
        <v>44065</v>
      </c>
      <c r="S803" s="312">
        <v>95879</v>
      </c>
      <c r="T803" s="312">
        <v>48649</v>
      </c>
      <c r="U803" s="312">
        <v>47230</v>
      </c>
      <c r="V803" s="302">
        <v>104212</v>
      </c>
      <c r="W803" s="302">
        <v>53156</v>
      </c>
      <c r="X803" s="302">
        <v>51056</v>
      </c>
    </row>
    <row r="804" spans="1:24" x14ac:dyDescent="0.25">
      <c r="A804" s="302" t="s">
        <v>2460</v>
      </c>
      <c r="B804" s="302" t="s">
        <v>67</v>
      </c>
      <c r="C804" s="302">
        <v>8</v>
      </c>
      <c r="D804" s="302">
        <v>94590</v>
      </c>
      <c r="E804" s="302">
        <v>48277</v>
      </c>
      <c r="F804" s="302">
        <v>46313</v>
      </c>
      <c r="G804" s="302">
        <v>107930</v>
      </c>
      <c r="H804" s="302">
        <v>55110</v>
      </c>
      <c r="I804" s="302">
        <v>52820</v>
      </c>
      <c r="J804" s="302">
        <v>78154</v>
      </c>
      <c r="K804" s="302">
        <v>40052</v>
      </c>
      <c r="L804" s="302">
        <v>38102</v>
      </c>
      <c r="M804" s="302">
        <v>78147</v>
      </c>
      <c r="N804" s="302">
        <v>39945</v>
      </c>
      <c r="O804" s="302">
        <v>38202</v>
      </c>
      <c r="P804" s="302">
        <v>90226</v>
      </c>
      <c r="Q804" s="302">
        <v>45697</v>
      </c>
      <c r="R804" s="302">
        <v>44529</v>
      </c>
      <c r="S804" s="312">
        <v>91736</v>
      </c>
      <c r="T804" s="312">
        <v>46557</v>
      </c>
      <c r="U804" s="312">
        <v>45179</v>
      </c>
      <c r="V804" s="302">
        <v>107668</v>
      </c>
      <c r="W804" s="302">
        <v>54762</v>
      </c>
      <c r="X804" s="302">
        <v>52906</v>
      </c>
    </row>
    <row r="805" spans="1:24" x14ac:dyDescent="0.25">
      <c r="A805" s="302" t="s">
        <v>2461</v>
      </c>
      <c r="B805" s="302" t="s">
        <v>67</v>
      </c>
      <c r="C805" s="302">
        <v>9</v>
      </c>
      <c r="D805" s="302">
        <v>96681</v>
      </c>
      <c r="E805" s="302">
        <v>48997</v>
      </c>
      <c r="F805" s="302">
        <v>47684</v>
      </c>
      <c r="G805" s="302">
        <v>105160</v>
      </c>
      <c r="H805" s="302">
        <v>54010</v>
      </c>
      <c r="I805" s="302">
        <v>51145</v>
      </c>
      <c r="J805" s="302">
        <v>81986</v>
      </c>
      <c r="K805" s="302">
        <v>41939</v>
      </c>
      <c r="L805" s="302">
        <v>40047</v>
      </c>
      <c r="M805" s="302">
        <v>78089</v>
      </c>
      <c r="N805" s="302">
        <v>39902</v>
      </c>
      <c r="O805" s="302">
        <v>38187</v>
      </c>
      <c r="P805" s="302">
        <v>90543</v>
      </c>
      <c r="Q805" s="302">
        <v>45875</v>
      </c>
      <c r="R805" s="302">
        <v>44668</v>
      </c>
      <c r="S805" s="312">
        <v>89978</v>
      </c>
      <c r="T805" s="312">
        <v>45951</v>
      </c>
      <c r="U805" s="312">
        <v>44027</v>
      </c>
      <c r="V805" s="302">
        <v>108720</v>
      </c>
      <c r="W805" s="302">
        <v>55353</v>
      </c>
      <c r="X805" s="302">
        <v>53367</v>
      </c>
    </row>
    <row r="806" spans="1:24" x14ac:dyDescent="0.25">
      <c r="A806" s="302" t="s">
        <v>2462</v>
      </c>
      <c r="B806" s="302" t="s">
        <v>67</v>
      </c>
      <c r="C806" s="302">
        <v>10</v>
      </c>
      <c r="D806" s="302">
        <v>98444</v>
      </c>
      <c r="E806" s="302">
        <v>50409</v>
      </c>
      <c r="F806" s="302">
        <v>48035</v>
      </c>
      <c r="G806" s="302">
        <v>102655</v>
      </c>
      <c r="H806" s="302">
        <v>52460</v>
      </c>
      <c r="I806" s="302">
        <v>50195</v>
      </c>
      <c r="J806" s="302">
        <v>86559</v>
      </c>
      <c r="K806" s="302">
        <v>44414</v>
      </c>
      <c r="L806" s="302">
        <v>42145</v>
      </c>
      <c r="M806" s="302">
        <v>79455</v>
      </c>
      <c r="N806" s="302">
        <v>40514</v>
      </c>
      <c r="O806" s="302">
        <v>38941</v>
      </c>
      <c r="P806" s="302">
        <v>89144</v>
      </c>
      <c r="Q806" s="302">
        <v>45518</v>
      </c>
      <c r="R806" s="302">
        <v>43626</v>
      </c>
      <c r="S806" s="312">
        <v>91000</v>
      </c>
      <c r="T806" s="312">
        <v>46583</v>
      </c>
      <c r="U806" s="312">
        <v>44417</v>
      </c>
      <c r="V806" s="302">
        <v>108797</v>
      </c>
      <c r="W806" s="302">
        <v>55854</v>
      </c>
      <c r="X806" s="302">
        <v>52943</v>
      </c>
    </row>
    <row r="807" spans="1:24" x14ac:dyDescent="0.25">
      <c r="A807" s="302" t="s">
        <v>2463</v>
      </c>
      <c r="B807" s="302" t="s">
        <v>67</v>
      </c>
      <c r="C807" s="302">
        <v>11</v>
      </c>
      <c r="D807" s="302">
        <v>103611</v>
      </c>
      <c r="E807" s="302">
        <v>53226</v>
      </c>
      <c r="F807" s="302">
        <v>50385</v>
      </c>
      <c r="G807" s="302">
        <v>98285</v>
      </c>
      <c r="H807" s="302">
        <v>50570</v>
      </c>
      <c r="I807" s="302">
        <v>47715</v>
      </c>
      <c r="J807" s="302">
        <v>87157</v>
      </c>
      <c r="K807" s="302">
        <v>44662</v>
      </c>
      <c r="L807" s="302">
        <v>42495</v>
      </c>
      <c r="M807" s="302">
        <v>78061</v>
      </c>
      <c r="N807" s="302">
        <v>40175</v>
      </c>
      <c r="O807" s="302">
        <v>37886</v>
      </c>
      <c r="P807" s="302">
        <v>88267</v>
      </c>
      <c r="Q807" s="302">
        <v>44918</v>
      </c>
      <c r="R807" s="302">
        <v>43349</v>
      </c>
      <c r="S807" s="312">
        <v>91387</v>
      </c>
      <c r="T807" s="312">
        <v>46599</v>
      </c>
      <c r="U807" s="312">
        <v>44788</v>
      </c>
      <c r="V807" s="302">
        <v>108171</v>
      </c>
      <c r="W807" s="302">
        <v>55190</v>
      </c>
      <c r="X807" s="302">
        <v>52981</v>
      </c>
    </row>
    <row r="808" spans="1:24" x14ac:dyDescent="0.25">
      <c r="A808" s="302" t="s">
        <v>2464</v>
      </c>
      <c r="B808" s="302" t="s">
        <v>67</v>
      </c>
      <c r="C808" s="302">
        <v>12</v>
      </c>
      <c r="D808" s="302">
        <v>112414</v>
      </c>
      <c r="E808" s="302">
        <v>57509</v>
      </c>
      <c r="F808" s="302">
        <v>54905</v>
      </c>
      <c r="G808" s="302">
        <v>97720</v>
      </c>
      <c r="H808" s="302">
        <v>49925</v>
      </c>
      <c r="I808" s="302">
        <v>47795</v>
      </c>
      <c r="J808" s="302">
        <v>91214</v>
      </c>
      <c r="K808" s="302">
        <v>46330</v>
      </c>
      <c r="L808" s="302">
        <v>44884</v>
      </c>
      <c r="M808" s="302">
        <v>73038</v>
      </c>
      <c r="N808" s="302">
        <v>37314</v>
      </c>
      <c r="O808" s="302">
        <v>35724</v>
      </c>
      <c r="P808" s="302">
        <v>86226</v>
      </c>
      <c r="Q808" s="302">
        <v>44086</v>
      </c>
      <c r="R808" s="302">
        <v>42140</v>
      </c>
      <c r="S808" s="312">
        <v>90730</v>
      </c>
      <c r="T808" s="312">
        <v>46443</v>
      </c>
      <c r="U808" s="312">
        <v>44287</v>
      </c>
      <c r="V808" s="302">
        <v>107533</v>
      </c>
      <c r="W808" s="302">
        <v>54517</v>
      </c>
      <c r="X808" s="302">
        <v>53016</v>
      </c>
    </row>
    <row r="809" spans="1:24" x14ac:dyDescent="0.25">
      <c r="A809" s="302" t="s">
        <v>2465</v>
      </c>
      <c r="B809" s="302" t="s">
        <v>67</v>
      </c>
      <c r="C809" s="302">
        <v>13</v>
      </c>
      <c r="D809" s="302">
        <v>128341</v>
      </c>
      <c r="E809" s="302">
        <v>65443</v>
      </c>
      <c r="F809" s="302">
        <v>62898</v>
      </c>
      <c r="G809" s="302">
        <v>95245</v>
      </c>
      <c r="H809" s="302">
        <v>48530</v>
      </c>
      <c r="I809" s="302">
        <v>46710</v>
      </c>
      <c r="J809" s="302">
        <v>93960</v>
      </c>
      <c r="K809" s="302">
        <v>48046</v>
      </c>
      <c r="L809" s="302">
        <v>45914</v>
      </c>
      <c r="M809" s="302">
        <v>69019</v>
      </c>
      <c r="N809" s="302">
        <v>35433</v>
      </c>
      <c r="O809" s="302">
        <v>33586</v>
      </c>
      <c r="P809" s="302">
        <v>87170</v>
      </c>
      <c r="Q809" s="302">
        <v>44474</v>
      </c>
      <c r="R809" s="302">
        <v>42696</v>
      </c>
      <c r="S809" s="312">
        <v>91820</v>
      </c>
      <c r="T809" s="312">
        <v>46935</v>
      </c>
      <c r="U809" s="312">
        <v>44885</v>
      </c>
      <c r="V809" s="302">
        <v>106962</v>
      </c>
      <c r="W809" s="302">
        <v>54707</v>
      </c>
      <c r="X809" s="302">
        <v>52255</v>
      </c>
    </row>
    <row r="810" spans="1:24" x14ac:dyDescent="0.25">
      <c r="A810" s="302" t="s">
        <v>2466</v>
      </c>
      <c r="B810" s="302" t="s">
        <v>67</v>
      </c>
      <c r="C810" s="302">
        <v>14</v>
      </c>
      <c r="D810" s="302">
        <v>141221</v>
      </c>
      <c r="E810" s="302">
        <v>72039</v>
      </c>
      <c r="F810" s="302">
        <v>69182</v>
      </c>
      <c r="G810" s="302">
        <v>92965</v>
      </c>
      <c r="H810" s="302">
        <v>47320</v>
      </c>
      <c r="I810" s="302">
        <v>45645</v>
      </c>
      <c r="J810" s="302">
        <v>98501</v>
      </c>
      <c r="K810" s="302">
        <v>50445</v>
      </c>
      <c r="L810" s="302">
        <v>48056</v>
      </c>
      <c r="M810" s="302">
        <v>67866</v>
      </c>
      <c r="N810" s="302">
        <v>34718</v>
      </c>
      <c r="O810" s="302">
        <v>33148</v>
      </c>
      <c r="P810" s="302">
        <v>83842</v>
      </c>
      <c r="Q810" s="302">
        <v>42661</v>
      </c>
      <c r="R810" s="302">
        <v>41181</v>
      </c>
      <c r="S810" s="312">
        <v>91928</v>
      </c>
      <c r="T810" s="312">
        <v>46708</v>
      </c>
      <c r="U810" s="312">
        <v>45220</v>
      </c>
      <c r="V810" s="302">
        <v>103977</v>
      </c>
      <c r="W810" s="302">
        <v>53409</v>
      </c>
      <c r="X810" s="302">
        <v>50568</v>
      </c>
    </row>
    <row r="811" spans="1:24" x14ac:dyDescent="0.25">
      <c r="A811" s="302" t="s">
        <v>2467</v>
      </c>
      <c r="B811" s="302" t="s">
        <v>67</v>
      </c>
      <c r="C811" s="302">
        <v>15</v>
      </c>
      <c r="D811" s="302">
        <v>107262</v>
      </c>
      <c r="E811" s="302">
        <v>54455</v>
      </c>
      <c r="F811" s="302">
        <v>52807</v>
      </c>
      <c r="G811" s="302">
        <v>91110</v>
      </c>
      <c r="H811" s="302">
        <v>46565</v>
      </c>
      <c r="I811" s="302">
        <v>44540</v>
      </c>
      <c r="J811" s="302">
        <v>100295</v>
      </c>
      <c r="K811" s="302">
        <v>51002</v>
      </c>
      <c r="L811" s="302">
        <v>49293</v>
      </c>
      <c r="M811" s="302">
        <v>69241</v>
      </c>
      <c r="N811" s="302">
        <v>35473</v>
      </c>
      <c r="O811" s="302">
        <v>33768</v>
      </c>
      <c r="P811" s="302">
        <v>82498</v>
      </c>
      <c r="Q811" s="302">
        <v>42134</v>
      </c>
      <c r="R811" s="302">
        <v>40364</v>
      </c>
      <c r="S811" s="312">
        <v>93599</v>
      </c>
      <c r="T811" s="312">
        <v>48615</v>
      </c>
      <c r="U811" s="312">
        <v>44984</v>
      </c>
      <c r="V811" s="302">
        <v>99849</v>
      </c>
      <c r="W811" s="302">
        <v>50977</v>
      </c>
      <c r="X811" s="302">
        <v>48872</v>
      </c>
    </row>
    <row r="812" spans="1:24" x14ac:dyDescent="0.25">
      <c r="A812" s="302" t="s">
        <v>2468</v>
      </c>
      <c r="B812" s="302" t="s">
        <v>67</v>
      </c>
      <c r="C812" s="302">
        <v>16</v>
      </c>
      <c r="D812" s="302">
        <v>111304</v>
      </c>
      <c r="E812" s="302">
        <v>56210</v>
      </c>
      <c r="F812" s="302">
        <v>55094</v>
      </c>
      <c r="G812" s="302">
        <v>91560</v>
      </c>
      <c r="H812" s="302">
        <v>46785</v>
      </c>
      <c r="I812" s="302">
        <v>44775</v>
      </c>
      <c r="J812" s="302">
        <v>103405</v>
      </c>
      <c r="K812" s="302">
        <v>52784</v>
      </c>
      <c r="L812" s="302">
        <v>50621</v>
      </c>
      <c r="M812" s="302">
        <v>72382</v>
      </c>
      <c r="N812" s="302">
        <v>37214</v>
      </c>
      <c r="O812" s="302">
        <v>35168</v>
      </c>
      <c r="P812" s="302">
        <v>86559</v>
      </c>
      <c r="Q812" s="302">
        <v>44595</v>
      </c>
      <c r="R812" s="302">
        <v>41964</v>
      </c>
      <c r="S812" s="312">
        <v>92326</v>
      </c>
      <c r="T812" s="312">
        <v>47078</v>
      </c>
      <c r="U812" s="312">
        <v>45248</v>
      </c>
      <c r="V812" s="302">
        <v>101944</v>
      </c>
      <c r="W812" s="302">
        <v>52219</v>
      </c>
      <c r="X812" s="302">
        <v>49725</v>
      </c>
    </row>
    <row r="813" spans="1:24" x14ac:dyDescent="0.25">
      <c r="A813" s="302" t="s">
        <v>2469</v>
      </c>
      <c r="B813" s="302" t="s">
        <v>67</v>
      </c>
      <c r="C813" s="302">
        <v>17</v>
      </c>
      <c r="D813" s="302">
        <v>110745</v>
      </c>
      <c r="E813" s="302">
        <v>55085</v>
      </c>
      <c r="F813" s="302">
        <v>55660</v>
      </c>
      <c r="G813" s="302">
        <v>94290</v>
      </c>
      <c r="H813" s="302">
        <v>47490</v>
      </c>
      <c r="I813" s="302">
        <v>46805</v>
      </c>
      <c r="J813" s="302">
        <v>104386</v>
      </c>
      <c r="K813" s="302">
        <v>52801</v>
      </c>
      <c r="L813" s="302">
        <v>51585</v>
      </c>
      <c r="M813" s="302">
        <v>73339</v>
      </c>
      <c r="N813" s="302">
        <v>37379</v>
      </c>
      <c r="O813" s="302">
        <v>35960</v>
      </c>
      <c r="P813" s="302">
        <v>82384</v>
      </c>
      <c r="Q813" s="302">
        <v>42424</v>
      </c>
      <c r="R813" s="302">
        <v>39960</v>
      </c>
      <c r="S813" s="312">
        <v>94300</v>
      </c>
      <c r="T813" s="312">
        <v>48533</v>
      </c>
      <c r="U813" s="312">
        <v>45767</v>
      </c>
      <c r="V813" s="302">
        <v>100378</v>
      </c>
      <c r="W813" s="302">
        <v>51271</v>
      </c>
      <c r="X813" s="302">
        <v>49107</v>
      </c>
    </row>
    <row r="814" spans="1:24" x14ac:dyDescent="0.25">
      <c r="A814" s="302" t="s">
        <v>2470</v>
      </c>
      <c r="B814" s="302" t="s">
        <v>67</v>
      </c>
      <c r="C814" s="302">
        <v>18</v>
      </c>
      <c r="D814" s="302">
        <v>114068</v>
      </c>
      <c r="E814" s="302">
        <v>54863</v>
      </c>
      <c r="F814" s="302">
        <v>59205</v>
      </c>
      <c r="G814" s="302">
        <v>98690</v>
      </c>
      <c r="H814" s="302">
        <v>48385</v>
      </c>
      <c r="I814" s="302">
        <v>50305</v>
      </c>
      <c r="J814" s="302">
        <v>104123</v>
      </c>
      <c r="K814" s="302">
        <v>52130</v>
      </c>
      <c r="L814" s="302">
        <v>51993</v>
      </c>
      <c r="M814" s="302">
        <v>77713</v>
      </c>
      <c r="N814" s="302">
        <v>39239</v>
      </c>
      <c r="O814" s="302">
        <v>38474</v>
      </c>
      <c r="P814" s="302">
        <v>78551</v>
      </c>
      <c r="Q814" s="302">
        <v>40115</v>
      </c>
      <c r="R814" s="302">
        <v>38436</v>
      </c>
      <c r="S814" s="312">
        <v>94749</v>
      </c>
      <c r="T814" s="312">
        <v>47833</v>
      </c>
      <c r="U814" s="312">
        <v>46916</v>
      </c>
      <c r="V814" s="302">
        <v>95561</v>
      </c>
      <c r="W814" s="302">
        <v>48499</v>
      </c>
      <c r="X814" s="302">
        <v>47062</v>
      </c>
    </row>
    <row r="815" spans="1:24" x14ac:dyDescent="0.25">
      <c r="A815" s="302" t="s">
        <v>2471</v>
      </c>
      <c r="B815" s="302" t="s">
        <v>67</v>
      </c>
      <c r="C815" s="302">
        <v>19</v>
      </c>
      <c r="D815" s="302">
        <v>103900</v>
      </c>
      <c r="E815" s="302">
        <v>48738</v>
      </c>
      <c r="F815" s="302">
        <v>55162</v>
      </c>
      <c r="G815" s="302">
        <v>106085</v>
      </c>
      <c r="H815" s="302">
        <v>50500</v>
      </c>
      <c r="I815" s="302">
        <v>55585</v>
      </c>
      <c r="J815" s="302">
        <v>105510</v>
      </c>
      <c r="K815" s="302">
        <v>52357</v>
      </c>
      <c r="L815" s="302">
        <v>53153</v>
      </c>
      <c r="M815" s="302">
        <v>84252</v>
      </c>
      <c r="N815" s="302">
        <v>41238</v>
      </c>
      <c r="O815" s="302">
        <v>43014</v>
      </c>
      <c r="P815" s="302">
        <v>74172</v>
      </c>
      <c r="Q815" s="302">
        <v>36594</v>
      </c>
      <c r="R815" s="302">
        <v>37578</v>
      </c>
      <c r="S815" s="312">
        <v>96685</v>
      </c>
      <c r="T815" s="312">
        <v>47837</v>
      </c>
      <c r="U815" s="312">
        <v>48848</v>
      </c>
      <c r="V815" s="302">
        <v>91654</v>
      </c>
      <c r="W815" s="302">
        <v>46159</v>
      </c>
      <c r="X815" s="302">
        <v>45495</v>
      </c>
    </row>
    <row r="816" spans="1:24" x14ac:dyDescent="0.25">
      <c r="A816" s="302" t="s">
        <v>2472</v>
      </c>
      <c r="B816" s="302" t="s">
        <v>67</v>
      </c>
      <c r="C816" s="302">
        <v>20</v>
      </c>
      <c r="D816" s="302">
        <v>103021</v>
      </c>
      <c r="E816" s="302">
        <v>48429</v>
      </c>
      <c r="F816" s="302">
        <v>54592</v>
      </c>
      <c r="G816" s="302">
        <v>112750</v>
      </c>
      <c r="H816" s="302">
        <v>53935</v>
      </c>
      <c r="I816" s="302">
        <v>58810</v>
      </c>
      <c r="J816" s="302">
        <v>108135</v>
      </c>
      <c r="K816" s="302">
        <v>53098</v>
      </c>
      <c r="L816" s="302">
        <v>55037</v>
      </c>
      <c r="M816" s="302">
        <v>93438</v>
      </c>
      <c r="N816" s="302">
        <v>44791</v>
      </c>
      <c r="O816" s="302">
        <v>48647</v>
      </c>
      <c r="P816" s="302">
        <v>86176</v>
      </c>
      <c r="Q816" s="302">
        <v>42012</v>
      </c>
      <c r="R816" s="302">
        <v>44164</v>
      </c>
      <c r="S816" s="312">
        <v>105532</v>
      </c>
      <c r="T816" s="312">
        <v>53317</v>
      </c>
      <c r="U816" s="312">
        <v>52215</v>
      </c>
      <c r="V816" s="302">
        <v>94517</v>
      </c>
      <c r="W816" s="302">
        <v>47094</v>
      </c>
      <c r="X816" s="302">
        <v>47423</v>
      </c>
    </row>
  </sheetData>
  <hyperlinks>
    <hyperlink ref="B1" location="Contents!A1" display="Back" xr:uid="{00000000-0004-0000-2800-000000000000}"/>
    <hyperlink ref="C1" location="'Table 3'!A1" display="Table 3" xr:uid="{00000000-0004-0000-2800-000001000000}"/>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61BC2-F730-4007-88DD-854598B094E8}">
  <sheetPr>
    <tabColor theme="7" tint="0.39997558519241921"/>
  </sheetPr>
  <dimension ref="A1:AM241"/>
  <sheetViews>
    <sheetView workbookViewId="0">
      <selection activeCell="C1" sqref="C1"/>
    </sheetView>
  </sheetViews>
  <sheetFormatPr defaultRowHeight="15" x14ac:dyDescent="0.25"/>
  <cols>
    <col min="1" max="1" width="24.7109375" bestFit="1" customWidth="1"/>
    <col min="2" max="11" width="14.7109375" customWidth="1"/>
    <col min="13" max="13" width="11.5703125" bestFit="1" customWidth="1"/>
  </cols>
  <sheetData>
    <row r="1" spans="1:13" x14ac:dyDescent="0.25">
      <c r="A1" t="s">
        <v>322</v>
      </c>
      <c r="C1" s="567" t="s">
        <v>475</v>
      </c>
    </row>
    <row r="2" spans="1:13" x14ac:dyDescent="0.25">
      <c r="A2">
        <v>1971</v>
      </c>
      <c r="B2" t="s">
        <v>96</v>
      </c>
      <c r="C2" t="s">
        <v>2907</v>
      </c>
      <c r="D2" t="s">
        <v>71</v>
      </c>
      <c r="E2" t="s">
        <v>97</v>
      </c>
      <c r="F2" t="s">
        <v>2907</v>
      </c>
      <c r="G2" t="s">
        <v>71</v>
      </c>
      <c r="H2" t="s">
        <v>2909</v>
      </c>
      <c r="I2" t="s">
        <v>2907</v>
      </c>
      <c r="J2" t="s">
        <v>71</v>
      </c>
      <c r="K2" t="s">
        <v>2910</v>
      </c>
    </row>
    <row r="3" spans="1:13" x14ac:dyDescent="0.25">
      <c r="A3" t="s">
        <v>31</v>
      </c>
      <c r="B3">
        <v>660</v>
      </c>
      <c r="E3">
        <v>445</v>
      </c>
      <c r="G3" s="551"/>
      <c r="H3">
        <v>215</v>
      </c>
      <c r="K3" s="551"/>
      <c r="M3" s="551"/>
    </row>
    <row r="4" spans="1:13" x14ac:dyDescent="0.25">
      <c r="A4" t="s">
        <v>32</v>
      </c>
      <c r="B4">
        <v>27480</v>
      </c>
      <c r="E4">
        <v>26890</v>
      </c>
      <c r="F4" s="551"/>
      <c r="G4" s="551"/>
      <c r="H4">
        <v>590</v>
      </c>
      <c r="I4" s="551"/>
      <c r="J4" s="551"/>
      <c r="K4" s="551"/>
      <c r="M4" s="551"/>
    </row>
    <row r="5" spans="1:13" x14ac:dyDescent="0.25">
      <c r="A5" t="s">
        <v>33</v>
      </c>
      <c r="B5">
        <v>54985</v>
      </c>
      <c r="E5">
        <v>51630</v>
      </c>
      <c r="F5" s="551"/>
      <c r="G5" s="551"/>
      <c r="H5">
        <v>3355</v>
      </c>
      <c r="I5" s="551"/>
      <c r="J5" s="551"/>
      <c r="K5" s="551"/>
      <c r="M5" s="551"/>
    </row>
    <row r="6" spans="1:13" x14ac:dyDescent="0.25">
      <c r="A6" t="s">
        <v>34</v>
      </c>
      <c r="B6">
        <v>32015</v>
      </c>
      <c r="E6">
        <v>31400</v>
      </c>
      <c r="F6" s="551"/>
      <c r="G6" s="551"/>
      <c r="H6">
        <v>615</v>
      </c>
      <c r="I6" s="551"/>
      <c r="J6" s="551"/>
      <c r="K6" s="551"/>
      <c r="M6" s="551"/>
    </row>
    <row r="7" spans="1:13" x14ac:dyDescent="0.25">
      <c r="A7" t="s">
        <v>35</v>
      </c>
      <c r="B7">
        <v>42470</v>
      </c>
      <c r="E7">
        <v>41450</v>
      </c>
      <c r="F7" s="551"/>
      <c r="G7" s="551"/>
      <c r="H7">
        <v>1020</v>
      </c>
      <c r="I7" s="551"/>
      <c r="J7" s="551"/>
      <c r="K7" s="551"/>
      <c r="M7" s="551"/>
    </row>
    <row r="8" spans="1:13" x14ac:dyDescent="0.25">
      <c r="A8" t="s">
        <v>36</v>
      </c>
      <c r="B8">
        <v>48600</v>
      </c>
      <c r="E8">
        <v>45985</v>
      </c>
      <c r="F8" s="551"/>
      <c r="G8" s="551"/>
      <c r="H8">
        <v>2615</v>
      </c>
      <c r="I8" s="551"/>
      <c r="J8" s="551"/>
      <c r="K8" s="551"/>
      <c r="M8" s="551"/>
    </row>
    <row r="9" spans="1:13" x14ac:dyDescent="0.25">
      <c r="A9" t="s">
        <v>37</v>
      </c>
      <c r="B9">
        <v>35055</v>
      </c>
      <c r="E9">
        <v>31955</v>
      </c>
      <c r="F9" s="551"/>
      <c r="G9" s="551"/>
      <c r="H9">
        <v>3100</v>
      </c>
      <c r="I9" s="551"/>
      <c r="J9" s="551"/>
      <c r="K9" s="551"/>
      <c r="M9" s="551"/>
    </row>
    <row r="10" spans="1:13" x14ac:dyDescent="0.25">
      <c r="A10" t="s">
        <v>38</v>
      </c>
      <c r="B10">
        <v>51825</v>
      </c>
      <c r="E10">
        <v>48595</v>
      </c>
      <c r="F10" s="551"/>
      <c r="G10" s="551"/>
      <c r="H10">
        <v>3230</v>
      </c>
      <c r="I10" s="551"/>
      <c r="J10" s="551"/>
      <c r="K10" s="551"/>
      <c r="M10" s="551"/>
    </row>
    <row r="11" spans="1:13" x14ac:dyDescent="0.25">
      <c r="A11" t="s">
        <v>39</v>
      </c>
      <c r="B11">
        <v>47775</v>
      </c>
      <c r="E11">
        <v>45120</v>
      </c>
      <c r="F11" s="551"/>
      <c r="G11" s="551"/>
      <c r="H11">
        <v>2655</v>
      </c>
      <c r="I11" s="551"/>
      <c r="J11" s="551"/>
      <c r="K11" s="551"/>
      <c r="M11" s="551"/>
    </row>
    <row r="12" spans="1:13" x14ac:dyDescent="0.25">
      <c r="A12" t="s">
        <v>40</v>
      </c>
      <c r="B12">
        <v>47465</v>
      </c>
      <c r="E12">
        <v>45815</v>
      </c>
      <c r="F12" s="551"/>
      <c r="G12" s="551"/>
      <c r="H12">
        <v>1650</v>
      </c>
      <c r="I12" s="551"/>
      <c r="J12" s="551"/>
      <c r="K12" s="551"/>
      <c r="M12" s="551"/>
    </row>
    <row r="13" spans="1:13" x14ac:dyDescent="0.25">
      <c r="A13" t="s">
        <v>41</v>
      </c>
      <c r="B13">
        <v>35190</v>
      </c>
      <c r="E13">
        <v>33685</v>
      </c>
      <c r="F13" s="551"/>
      <c r="G13" s="551"/>
      <c r="H13">
        <v>1505</v>
      </c>
      <c r="I13" s="551"/>
      <c r="J13" s="551"/>
      <c r="K13" s="551"/>
      <c r="M13" s="551"/>
    </row>
    <row r="14" spans="1:13" x14ac:dyDescent="0.25">
      <c r="A14" t="s">
        <v>42</v>
      </c>
      <c r="B14">
        <v>36365</v>
      </c>
      <c r="E14">
        <v>34725</v>
      </c>
      <c r="F14" s="551"/>
      <c r="G14" s="551"/>
      <c r="H14">
        <v>1640</v>
      </c>
      <c r="I14" s="551"/>
      <c r="J14" s="551"/>
      <c r="K14" s="551"/>
      <c r="M14" s="551"/>
    </row>
    <row r="15" spans="1:13" x14ac:dyDescent="0.25">
      <c r="A15" t="s">
        <v>43</v>
      </c>
      <c r="B15">
        <v>32475</v>
      </c>
      <c r="E15">
        <v>31405</v>
      </c>
      <c r="F15" s="551"/>
      <c r="G15" s="551"/>
      <c r="H15">
        <v>1070</v>
      </c>
      <c r="I15" s="551"/>
      <c r="J15" s="551"/>
      <c r="K15" s="551"/>
      <c r="M15" s="551"/>
    </row>
    <row r="16" spans="1:13" x14ac:dyDescent="0.25">
      <c r="A16" t="s">
        <v>44</v>
      </c>
      <c r="B16">
        <v>39020</v>
      </c>
      <c r="E16">
        <v>37780</v>
      </c>
      <c r="F16" s="551"/>
      <c r="G16" s="551"/>
      <c r="H16">
        <v>1240</v>
      </c>
      <c r="I16" s="551"/>
      <c r="J16" s="551"/>
      <c r="K16" s="551"/>
      <c r="M16" s="551"/>
    </row>
    <row r="17" spans="1:13" x14ac:dyDescent="0.25">
      <c r="A17" t="s">
        <v>45</v>
      </c>
      <c r="B17">
        <v>34970</v>
      </c>
      <c r="E17">
        <v>33975</v>
      </c>
      <c r="F17" s="551"/>
      <c r="G17" s="551"/>
      <c r="H17">
        <v>995</v>
      </c>
      <c r="I17" s="551"/>
      <c r="J17" s="551"/>
      <c r="K17" s="551"/>
      <c r="M17" s="551"/>
    </row>
    <row r="18" spans="1:13" x14ac:dyDescent="0.25">
      <c r="A18" t="s">
        <v>46</v>
      </c>
      <c r="B18">
        <v>30305</v>
      </c>
      <c r="E18">
        <v>29120</v>
      </c>
      <c r="F18" s="551"/>
      <c r="G18" s="551"/>
      <c r="H18">
        <v>1185</v>
      </c>
      <c r="I18" s="551"/>
      <c r="J18" s="551"/>
      <c r="K18" s="551"/>
      <c r="M18" s="551"/>
    </row>
    <row r="19" spans="1:13" x14ac:dyDescent="0.25">
      <c r="A19" t="s">
        <v>47</v>
      </c>
      <c r="B19">
        <v>32990</v>
      </c>
      <c r="E19">
        <v>31550</v>
      </c>
      <c r="F19" s="551"/>
      <c r="G19" s="551"/>
      <c r="H19">
        <v>1440</v>
      </c>
      <c r="I19" s="551"/>
      <c r="J19" s="551"/>
      <c r="K19" s="551"/>
      <c r="M19" s="551"/>
    </row>
    <row r="20" spans="1:13" x14ac:dyDescent="0.25">
      <c r="A20" t="s">
        <v>48</v>
      </c>
      <c r="B20">
        <v>33215</v>
      </c>
      <c r="E20">
        <v>32125</v>
      </c>
      <c r="F20" s="551"/>
      <c r="G20" s="551"/>
      <c r="H20">
        <v>1090</v>
      </c>
      <c r="I20" s="551"/>
      <c r="J20" s="551"/>
      <c r="K20" s="551"/>
      <c r="M20" s="551"/>
    </row>
    <row r="21" spans="1:13" x14ac:dyDescent="0.25">
      <c r="A21" t="s">
        <v>49</v>
      </c>
      <c r="B21">
        <v>31540</v>
      </c>
      <c r="E21">
        <v>30265</v>
      </c>
      <c r="F21" s="551"/>
      <c r="G21" s="551"/>
      <c r="H21">
        <v>1275</v>
      </c>
      <c r="I21" s="551"/>
      <c r="J21" s="551"/>
      <c r="K21" s="551"/>
      <c r="M21" s="551"/>
    </row>
    <row r="22" spans="1:13" x14ac:dyDescent="0.25">
      <c r="A22" t="s">
        <v>50</v>
      </c>
      <c r="B22">
        <v>27420</v>
      </c>
      <c r="E22">
        <v>23665</v>
      </c>
      <c r="F22" s="551"/>
      <c r="G22" s="551"/>
      <c r="H22">
        <v>3755</v>
      </c>
      <c r="I22" s="551"/>
      <c r="J22" s="551"/>
      <c r="K22" s="551"/>
      <c r="M22" s="551"/>
    </row>
    <row r="23" spans="1:13" x14ac:dyDescent="0.25">
      <c r="A23" t="s">
        <v>51</v>
      </c>
      <c r="B23">
        <v>25060</v>
      </c>
      <c r="E23">
        <v>23990</v>
      </c>
      <c r="F23" s="551"/>
      <c r="G23" s="551"/>
      <c r="H23">
        <v>1070</v>
      </c>
      <c r="I23" s="551"/>
      <c r="J23" s="551"/>
      <c r="K23" s="551"/>
      <c r="M23" s="551"/>
    </row>
    <row r="24" spans="1:13" x14ac:dyDescent="0.25">
      <c r="A24" t="s">
        <v>52</v>
      </c>
      <c r="B24">
        <v>47615</v>
      </c>
      <c r="E24">
        <v>45540</v>
      </c>
      <c r="F24" s="551"/>
      <c r="G24" s="551"/>
      <c r="H24">
        <v>2075</v>
      </c>
      <c r="I24" s="551"/>
      <c r="J24" s="551"/>
      <c r="K24" s="551"/>
      <c r="M24" s="551"/>
    </row>
    <row r="25" spans="1:13" x14ac:dyDescent="0.25">
      <c r="A25" t="s">
        <v>53</v>
      </c>
      <c r="B25">
        <v>44830</v>
      </c>
      <c r="E25">
        <v>42970</v>
      </c>
      <c r="F25" s="551"/>
      <c r="G25" s="551"/>
      <c r="H25">
        <v>1860</v>
      </c>
      <c r="I25" s="551"/>
      <c r="J25" s="551"/>
      <c r="K25" s="551"/>
      <c r="M25" s="551"/>
    </row>
    <row r="26" spans="1:13" x14ac:dyDescent="0.25">
      <c r="A26" t="s">
        <v>54</v>
      </c>
      <c r="B26">
        <v>33090</v>
      </c>
      <c r="E26">
        <v>32240</v>
      </c>
      <c r="F26" s="551"/>
      <c r="G26" s="551"/>
      <c r="H26">
        <v>850</v>
      </c>
      <c r="I26" s="551"/>
      <c r="J26" s="551"/>
      <c r="K26" s="551"/>
      <c r="M26" s="551"/>
    </row>
    <row r="27" spans="1:13" x14ac:dyDescent="0.25">
      <c r="A27" t="s">
        <v>55</v>
      </c>
      <c r="B27">
        <v>37120</v>
      </c>
      <c r="E27">
        <v>36545</v>
      </c>
      <c r="F27" s="551"/>
      <c r="G27" s="551"/>
      <c r="H27">
        <v>575</v>
      </c>
      <c r="I27" s="551"/>
      <c r="J27" s="551"/>
      <c r="K27" s="551"/>
      <c r="M27" s="551"/>
    </row>
    <row r="28" spans="1:13" x14ac:dyDescent="0.25">
      <c r="A28" t="s">
        <v>56</v>
      </c>
      <c r="B28">
        <v>41305</v>
      </c>
      <c r="E28">
        <v>38890</v>
      </c>
      <c r="F28" s="551"/>
      <c r="G28" s="551"/>
      <c r="H28">
        <v>2415</v>
      </c>
      <c r="I28" s="551"/>
      <c r="J28" s="551"/>
      <c r="K28" s="551"/>
      <c r="M28" s="551"/>
    </row>
    <row r="29" spans="1:13" x14ac:dyDescent="0.25">
      <c r="A29" t="s">
        <v>57</v>
      </c>
      <c r="B29">
        <v>33340</v>
      </c>
      <c r="E29">
        <v>31820</v>
      </c>
      <c r="F29" s="551"/>
      <c r="G29" s="551"/>
      <c r="H29">
        <v>1520</v>
      </c>
      <c r="I29" s="551"/>
      <c r="J29" s="551"/>
      <c r="K29" s="551"/>
      <c r="M29" s="551"/>
    </row>
    <row r="30" spans="1:13" x14ac:dyDescent="0.25">
      <c r="A30" t="s">
        <v>58</v>
      </c>
      <c r="B30">
        <v>42920</v>
      </c>
      <c r="E30">
        <v>41090</v>
      </c>
      <c r="F30" s="551"/>
      <c r="G30" s="551"/>
      <c r="H30">
        <v>1830</v>
      </c>
      <c r="I30" s="551"/>
      <c r="J30" s="551"/>
      <c r="K30" s="551"/>
      <c r="M30" s="551"/>
    </row>
    <row r="31" spans="1:13" x14ac:dyDescent="0.25">
      <c r="A31" t="s">
        <v>59</v>
      </c>
      <c r="B31">
        <v>31240</v>
      </c>
      <c r="E31">
        <v>29730</v>
      </c>
      <c r="F31" s="551"/>
      <c r="G31" s="551"/>
      <c r="H31">
        <v>1510</v>
      </c>
      <c r="I31" s="551"/>
      <c r="J31" s="551"/>
      <c r="K31" s="551"/>
      <c r="M31" s="551"/>
    </row>
    <row r="32" spans="1:13" x14ac:dyDescent="0.25">
      <c r="A32" t="s">
        <v>60</v>
      </c>
      <c r="B32">
        <v>27600</v>
      </c>
      <c r="E32">
        <v>26075</v>
      </c>
      <c r="F32" s="551"/>
      <c r="G32" s="551"/>
      <c r="H32">
        <v>1525</v>
      </c>
      <c r="I32" s="551"/>
      <c r="J32" s="551"/>
      <c r="K32" s="551"/>
      <c r="M32" s="551"/>
    </row>
    <row r="33" spans="1:30" x14ac:dyDescent="0.25">
      <c r="A33" t="s">
        <v>61</v>
      </c>
      <c r="B33">
        <v>43455</v>
      </c>
      <c r="E33">
        <v>41730</v>
      </c>
      <c r="F33" s="551"/>
      <c r="G33" s="551"/>
      <c r="H33">
        <v>1725</v>
      </c>
      <c r="I33" s="551"/>
      <c r="J33" s="551"/>
      <c r="K33" s="551"/>
      <c r="M33" s="551"/>
    </row>
    <row r="34" spans="1:30" x14ac:dyDescent="0.25">
      <c r="A34" t="s">
        <v>62</v>
      </c>
      <c r="B34">
        <v>51470</v>
      </c>
      <c r="E34">
        <v>47135</v>
      </c>
      <c r="F34" s="551"/>
      <c r="G34" s="551"/>
      <c r="H34">
        <v>4335</v>
      </c>
      <c r="I34" s="551"/>
      <c r="J34" s="551"/>
      <c r="K34" s="551"/>
      <c r="M34" s="551"/>
    </row>
    <row r="35" spans="1:30" x14ac:dyDescent="0.25">
      <c r="A35" t="s">
        <v>63</v>
      </c>
      <c r="B35">
        <v>42655</v>
      </c>
      <c r="E35">
        <v>37270</v>
      </c>
      <c r="F35" s="551"/>
      <c r="G35" s="551"/>
      <c r="H35">
        <v>5385</v>
      </c>
      <c r="I35" s="551"/>
      <c r="J35" s="551"/>
      <c r="K35" s="551"/>
      <c r="M35" s="551"/>
    </row>
    <row r="36" spans="1:30" x14ac:dyDescent="0.25">
      <c r="A36" t="s">
        <v>64</v>
      </c>
      <c r="B36">
        <v>105790</v>
      </c>
      <c r="E36">
        <v>93335</v>
      </c>
      <c r="F36" s="551"/>
      <c r="G36" s="551"/>
      <c r="H36">
        <v>12455</v>
      </c>
      <c r="I36" s="551"/>
      <c r="J36" s="551"/>
      <c r="K36" s="551"/>
      <c r="M36" s="551"/>
    </row>
    <row r="37" spans="1:30" x14ac:dyDescent="0.25">
      <c r="A37" t="s">
        <v>65</v>
      </c>
      <c r="B37">
        <v>315565</v>
      </c>
      <c r="E37">
        <v>301015</v>
      </c>
      <c r="F37" s="551"/>
      <c r="G37" s="551"/>
      <c r="H37">
        <v>14550</v>
      </c>
      <c r="I37" s="551"/>
      <c r="J37" s="551"/>
      <c r="K37" s="551"/>
      <c r="M37" s="551"/>
    </row>
    <row r="38" spans="1:30" x14ac:dyDescent="0.25">
      <c r="A38" t="s">
        <v>66</v>
      </c>
      <c r="B38">
        <v>802160</v>
      </c>
      <c r="E38">
        <v>768245</v>
      </c>
      <c r="F38" s="551"/>
      <c r="G38" s="551"/>
      <c r="H38">
        <v>33915</v>
      </c>
      <c r="I38" s="551"/>
      <c r="J38" s="551"/>
      <c r="K38" s="551"/>
      <c r="M38" s="551"/>
    </row>
    <row r="39" spans="1:30" x14ac:dyDescent="0.25">
      <c r="A39" t="s">
        <v>67</v>
      </c>
      <c r="B39">
        <v>1223515</v>
      </c>
      <c r="E39">
        <v>1162595</v>
      </c>
      <c r="F39" s="551"/>
      <c r="G39" s="551"/>
      <c r="H39">
        <v>60920</v>
      </c>
      <c r="I39" s="551"/>
      <c r="J39" s="551"/>
      <c r="K39" s="551"/>
      <c r="M39" s="551"/>
    </row>
    <row r="40" spans="1:30" x14ac:dyDescent="0.25">
      <c r="F40" s="551"/>
      <c r="G40" s="551"/>
      <c r="I40" s="551"/>
      <c r="M40" s="551"/>
    </row>
    <row r="41" spans="1:30" ht="51.75" x14ac:dyDescent="0.25">
      <c r="A41">
        <v>1981</v>
      </c>
      <c r="B41" s="403" t="s">
        <v>96</v>
      </c>
      <c r="C41" s="403" t="s">
        <v>2907</v>
      </c>
      <c r="D41" s="403" t="s">
        <v>71</v>
      </c>
      <c r="E41" s="403" t="s">
        <v>97</v>
      </c>
      <c r="F41" s="403" t="s">
        <v>2907</v>
      </c>
      <c r="G41" s="403" t="s">
        <v>71</v>
      </c>
      <c r="H41" s="403" t="s">
        <v>2909</v>
      </c>
      <c r="I41" s="403" t="s">
        <v>2907</v>
      </c>
      <c r="J41" s="461" t="s">
        <v>71</v>
      </c>
      <c r="K41" s="403" t="s">
        <v>2910</v>
      </c>
      <c r="M41" s="551"/>
    </row>
    <row r="42" spans="1:30" x14ac:dyDescent="0.25">
      <c r="A42" t="s">
        <v>31</v>
      </c>
      <c r="B42">
        <v>562</v>
      </c>
      <c r="C42" s="551">
        <v>343</v>
      </c>
      <c r="D42" s="551">
        <v>219</v>
      </c>
      <c r="E42" s="551">
        <v>537</v>
      </c>
      <c r="H42">
        <v>25</v>
      </c>
      <c r="K42">
        <v>11.423101467772815</v>
      </c>
      <c r="L42" s="551"/>
      <c r="M42" s="551"/>
      <c r="N42" s="551"/>
      <c r="O42" s="551"/>
      <c r="P42" s="551"/>
      <c r="Q42" s="551"/>
      <c r="R42" s="551"/>
      <c r="S42" s="551"/>
      <c r="T42" s="551"/>
      <c r="U42" s="551"/>
      <c r="V42" s="551"/>
      <c r="W42" s="551"/>
      <c r="X42" s="551"/>
      <c r="Y42" s="551"/>
      <c r="Z42" s="551"/>
      <c r="AA42" s="551"/>
      <c r="AB42" s="551"/>
      <c r="AC42" s="551"/>
      <c r="AD42" s="551"/>
    </row>
    <row r="43" spans="1:30" x14ac:dyDescent="0.25">
      <c r="A43" t="s">
        <v>32</v>
      </c>
      <c r="B43">
        <v>29151</v>
      </c>
      <c r="C43">
        <v>19331</v>
      </c>
      <c r="D43" s="551">
        <v>9820</v>
      </c>
      <c r="E43">
        <v>28690</v>
      </c>
      <c r="H43">
        <v>461</v>
      </c>
      <c r="I43" s="551"/>
      <c r="K43">
        <v>19.257747736258128</v>
      </c>
      <c r="L43" s="551"/>
      <c r="M43" s="551"/>
      <c r="N43" s="551"/>
      <c r="O43" s="551"/>
      <c r="P43" s="551"/>
      <c r="Q43" s="551"/>
      <c r="R43" s="551"/>
      <c r="S43" s="551"/>
      <c r="T43" s="551"/>
      <c r="U43" s="551"/>
      <c r="V43" s="551"/>
      <c r="W43" s="551"/>
      <c r="X43" s="551"/>
      <c r="Y43" s="551"/>
      <c r="Z43" s="551"/>
      <c r="AA43" s="551"/>
      <c r="AB43" s="551"/>
      <c r="AC43" s="551"/>
      <c r="AD43" s="551"/>
    </row>
    <row r="44" spans="1:30" x14ac:dyDescent="0.25">
      <c r="A44" t="s">
        <v>33</v>
      </c>
      <c r="B44">
        <v>56584</v>
      </c>
      <c r="C44">
        <v>37728</v>
      </c>
      <c r="D44" s="551">
        <v>18856</v>
      </c>
      <c r="E44">
        <v>54102</v>
      </c>
      <c r="H44">
        <v>2482</v>
      </c>
      <c r="I44" s="551"/>
      <c r="K44">
        <v>18.643197552007774</v>
      </c>
      <c r="L44" s="551"/>
      <c r="M44" s="551"/>
      <c r="N44" s="551"/>
      <c r="O44" s="551"/>
      <c r="P44" s="551"/>
      <c r="Q44" s="551"/>
      <c r="R44" s="551"/>
      <c r="S44" s="551"/>
      <c r="T44" s="551"/>
      <c r="U44" s="551"/>
      <c r="V44" s="551"/>
      <c r="W44" s="551"/>
      <c r="X44" s="551"/>
      <c r="Y44" s="551"/>
      <c r="Z44" s="551"/>
      <c r="AA44" s="551"/>
      <c r="AB44" s="551"/>
      <c r="AC44" s="551"/>
      <c r="AD44" s="551"/>
    </row>
    <row r="45" spans="1:30" x14ac:dyDescent="0.25">
      <c r="A45" t="s">
        <v>34</v>
      </c>
      <c r="B45">
        <v>35121</v>
      </c>
      <c r="C45">
        <v>23237</v>
      </c>
      <c r="D45" s="551">
        <v>11884</v>
      </c>
      <c r="E45">
        <v>34660</v>
      </c>
      <c r="H45">
        <v>461</v>
      </c>
      <c r="I45" s="551"/>
      <c r="K45">
        <v>16.169438548202749</v>
      </c>
      <c r="L45" s="551"/>
      <c r="M45" s="551"/>
      <c r="N45" s="551"/>
      <c r="O45" s="551"/>
      <c r="P45" s="551"/>
      <c r="Q45" s="551"/>
      <c r="R45" s="551"/>
      <c r="S45" s="551"/>
      <c r="T45" s="551"/>
      <c r="U45" s="551"/>
      <c r="V45" s="551"/>
      <c r="W45" s="551"/>
      <c r="X45" s="551"/>
      <c r="Y45" s="551"/>
      <c r="Z45" s="551"/>
      <c r="AA45" s="551"/>
      <c r="AB45" s="551"/>
      <c r="AC45" s="551"/>
      <c r="AD45" s="551"/>
    </row>
    <row r="46" spans="1:30" x14ac:dyDescent="0.25">
      <c r="A46" t="s">
        <v>35</v>
      </c>
      <c r="B46">
        <v>39874</v>
      </c>
      <c r="C46">
        <v>26173</v>
      </c>
      <c r="D46" s="551">
        <v>13701</v>
      </c>
      <c r="E46">
        <v>39230</v>
      </c>
      <c r="H46">
        <v>644</v>
      </c>
      <c r="I46" s="551"/>
      <c r="K46">
        <v>15.614676123834769</v>
      </c>
      <c r="L46" s="551"/>
      <c r="M46" s="551"/>
      <c r="N46" s="551"/>
      <c r="O46" s="551"/>
      <c r="P46" s="551"/>
      <c r="Q46" s="551"/>
      <c r="R46" s="551"/>
      <c r="S46" s="551"/>
      <c r="T46" s="551"/>
      <c r="U46" s="551"/>
      <c r="V46" s="551"/>
      <c r="W46" s="551"/>
      <c r="X46" s="551"/>
      <c r="Y46" s="551"/>
      <c r="Z46" s="551"/>
      <c r="AA46" s="551"/>
      <c r="AB46" s="551"/>
      <c r="AC46" s="551"/>
      <c r="AD46" s="551"/>
    </row>
    <row r="47" spans="1:30" x14ac:dyDescent="0.25">
      <c r="A47" t="s">
        <v>36</v>
      </c>
      <c r="B47">
        <v>53011</v>
      </c>
      <c r="C47">
        <v>35739</v>
      </c>
      <c r="D47" s="551">
        <v>17272</v>
      </c>
      <c r="E47">
        <v>51210</v>
      </c>
      <c r="H47">
        <v>1801</v>
      </c>
      <c r="I47" s="551"/>
      <c r="K47">
        <v>17.387259528870118</v>
      </c>
      <c r="L47" s="551"/>
      <c r="M47" s="551"/>
      <c r="N47" s="551"/>
      <c r="O47" s="551"/>
      <c r="P47" s="551"/>
      <c r="Q47" s="551"/>
      <c r="R47" s="551"/>
      <c r="S47" s="551"/>
      <c r="T47" s="551"/>
      <c r="U47" s="551"/>
      <c r="V47" s="551"/>
      <c r="W47" s="551"/>
      <c r="X47" s="551"/>
      <c r="Y47" s="551"/>
      <c r="Z47" s="551"/>
      <c r="AA47" s="551"/>
      <c r="AB47" s="551"/>
      <c r="AC47" s="551"/>
      <c r="AD47" s="551"/>
    </row>
    <row r="48" spans="1:30" x14ac:dyDescent="0.25">
      <c r="A48" t="s">
        <v>37</v>
      </c>
      <c r="B48">
        <v>31458</v>
      </c>
      <c r="C48">
        <v>21416</v>
      </c>
      <c r="D48" s="551">
        <v>10042</v>
      </c>
      <c r="E48">
        <v>29970</v>
      </c>
      <c r="H48">
        <v>1488</v>
      </c>
      <c r="I48" s="551"/>
      <c r="K48">
        <v>18.603582912264585</v>
      </c>
      <c r="L48" s="551"/>
      <c r="M48" s="551"/>
      <c r="N48" s="551"/>
      <c r="O48" s="551"/>
      <c r="P48" s="551"/>
      <c r="Q48" s="551"/>
      <c r="R48" s="551"/>
      <c r="S48" s="551"/>
      <c r="T48" s="551"/>
      <c r="U48" s="551"/>
      <c r="V48" s="551"/>
      <c r="W48" s="551"/>
      <c r="X48" s="551"/>
      <c r="Y48" s="551"/>
      <c r="Z48" s="551"/>
      <c r="AA48" s="551"/>
      <c r="AB48" s="551"/>
      <c r="AC48" s="551"/>
      <c r="AD48" s="551"/>
    </row>
    <row r="49" spans="1:30" x14ac:dyDescent="0.25">
      <c r="A49" t="s">
        <v>38</v>
      </c>
      <c r="B49">
        <v>51675</v>
      </c>
      <c r="C49">
        <v>35110</v>
      </c>
      <c r="D49" s="551">
        <v>16565</v>
      </c>
      <c r="E49">
        <v>49171</v>
      </c>
      <c r="H49">
        <v>2504</v>
      </c>
      <c r="I49" s="551"/>
      <c r="K49">
        <v>15.545389591092171</v>
      </c>
      <c r="L49" s="551"/>
      <c r="M49" s="551"/>
      <c r="N49" s="551"/>
      <c r="O49" s="551"/>
      <c r="P49" s="551"/>
      <c r="Q49" s="551"/>
      <c r="R49" s="551"/>
      <c r="S49" s="551"/>
      <c r="T49" s="551"/>
      <c r="U49" s="551"/>
      <c r="V49" s="551"/>
      <c r="W49" s="551"/>
      <c r="X49" s="551"/>
      <c r="Y49" s="551"/>
      <c r="Z49" s="551"/>
      <c r="AA49" s="551"/>
      <c r="AB49" s="551"/>
      <c r="AC49" s="551"/>
      <c r="AD49" s="551"/>
    </row>
    <row r="50" spans="1:30" x14ac:dyDescent="0.25">
      <c r="A50" t="s">
        <v>39</v>
      </c>
      <c r="B50">
        <v>46113</v>
      </c>
      <c r="C50">
        <v>30507</v>
      </c>
      <c r="D50" s="551">
        <v>15606</v>
      </c>
      <c r="E50">
        <v>43879</v>
      </c>
      <c r="H50">
        <v>2234</v>
      </c>
      <c r="I50" s="551"/>
      <c r="K50">
        <v>15.745468768502604</v>
      </c>
      <c r="L50" s="551"/>
      <c r="M50" s="551"/>
      <c r="N50" s="551"/>
      <c r="O50" s="551"/>
      <c r="P50" s="551"/>
      <c r="Q50" s="551"/>
      <c r="R50" s="551"/>
      <c r="S50" s="551"/>
      <c r="T50" s="551"/>
      <c r="U50" s="551"/>
      <c r="V50" s="551"/>
      <c r="W50" s="551"/>
      <c r="X50" s="551"/>
      <c r="Y50" s="551"/>
      <c r="Z50" s="551"/>
      <c r="AA50" s="551"/>
      <c r="AB50" s="551"/>
      <c r="AC50" s="551"/>
      <c r="AD50" s="551"/>
    </row>
    <row r="51" spans="1:30" x14ac:dyDescent="0.25">
      <c r="A51" t="s">
        <v>40</v>
      </c>
      <c r="B51">
        <v>48338</v>
      </c>
      <c r="C51">
        <v>32386</v>
      </c>
      <c r="D51" s="551">
        <v>15952</v>
      </c>
      <c r="E51">
        <v>47138</v>
      </c>
      <c r="H51">
        <v>1200</v>
      </c>
      <c r="I51" s="551"/>
      <c r="K51">
        <v>18.330650116272739</v>
      </c>
      <c r="L51" s="551"/>
      <c r="M51" s="551"/>
      <c r="N51" s="551"/>
      <c r="O51" s="551"/>
      <c r="P51" s="551"/>
      <c r="Q51" s="551"/>
      <c r="R51" s="551"/>
      <c r="S51" s="551"/>
      <c r="T51" s="551"/>
      <c r="U51" s="551"/>
      <c r="V51" s="551"/>
      <c r="W51" s="551"/>
      <c r="X51" s="551"/>
      <c r="Y51" s="551"/>
      <c r="Z51" s="551"/>
      <c r="AA51" s="551"/>
      <c r="AB51" s="551"/>
      <c r="AC51" s="551"/>
      <c r="AD51" s="551"/>
    </row>
    <row r="52" spans="1:30" x14ac:dyDescent="0.25">
      <c r="A52" t="s">
        <v>41</v>
      </c>
      <c r="B52">
        <v>37018</v>
      </c>
      <c r="C52">
        <v>24794</v>
      </c>
      <c r="D52" s="551">
        <v>12224</v>
      </c>
      <c r="E52">
        <v>36152</v>
      </c>
      <c r="H52">
        <v>866</v>
      </c>
      <c r="I52" s="551"/>
      <c r="K52">
        <v>17.225655515478408</v>
      </c>
      <c r="L52" s="551"/>
      <c r="M52" s="551"/>
      <c r="N52" s="551"/>
      <c r="O52" s="551"/>
      <c r="P52" s="551"/>
      <c r="Q52" s="551"/>
      <c r="R52" s="551"/>
      <c r="S52" s="551"/>
      <c r="T52" s="551"/>
      <c r="U52" s="551"/>
      <c r="V52" s="551"/>
      <c r="W52" s="551"/>
      <c r="X52" s="551"/>
      <c r="Y52" s="551"/>
      <c r="Z52" s="551"/>
      <c r="AA52" s="551"/>
      <c r="AB52" s="551"/>
      <c r="AC52" s="551"/>
      <c r="AD52" s="551"/>
    </row>
    <row r="53" spans="1:30" x14ac:dyDescent="0.25">
      <c r="A53" t="s">
        <v>42</v>
      </c>
      <c r="B53">
        <v>30265</v>
      </c>
      <c r="C53">
        <v>20308</v>
      </c>
      <c r="D53" s="551">
        <v>9957</v>
      </c>
      <c r="E53">
        <v>29173</v>
      </c>
      <c r="H53">
        <v>1092</v>
      </c>
      <c r="I53" s="551"/>
      <c r="K53">
        <v>16.249742381453693</v>
      </c>
      <c r="L53" s="551"/>
      <c r="M53" s="551"/>
      <c r="N53" s="551"/>
      <c r="O53" s="551"/>
      <c r="P53" s="551"/>
      <c r="Q53" s="551"/>
      <c r="R53" s="551"/>
      <c r="S53" s="551"/>
      <c r="T53" s="551"/>
      <c r="U53" s="551"/>
      <c r="V53" s="551"/>
      <c r="W53" s="551"/>
      <c r="X53" s="551"/>
      <c r="Y53" s="551"/>
      <c r="Z53" s="551"/>
      <c r="AA53" s="551"/>
      <c r="AB53" s="551"/>
      <c r="AC53" s="551"/>
      <c r="AD53" s="551"/>
    </row>
    <row r="54" spans="1:30" x14ac:dyDescent="0.25">
      <c r="A54" t="s">
        <v>43</v>
      </c>
      <c r="B54">
        <v>27163</v>
      </c>
      <c r="C54">
        <v>18321</v>
      </c>
      <c r="D54" s="551">
        <v>8842</v>
      </c>
      <c r="E54">
        <v>26578</v>
      </c>
      <c r="H54">
        <v>585</v>
      </c>
      <c r="I54" s="551"/>
      <c r="K54">
        <v>18.378326049676385</v>
      </c>
      <c r="L54" s="551"/>
      <c r="M54" s="551"/>
      <c r="N54" s="551"/>
      <c r="O54" s="551"/>
      <c r="P54" s="551"/>
      <c r="Q54" s="551"/>
      <c r="R54" s="551"/>
      <c r="S54" s="551"/>
      <c r="T54" s="551"/>
      <c r="U54" s="551"/>
      <c r="V54" s="551"/>
      <c r="W54" s="551"/>
      <c r="X54" s="551"/>
      <c r="Y54" s="551"/>
      <c r="Z54" s="551"/>
      <c r="AA54" s="551"/>
      <c r="AB54" s="551"/>
      <c r="AC54" s="551"/>
      <c r="AD54" s="551"/>
    </row>
    <row r="55" spans="1:30" x14ac:dyDescent="0.25">
      <c r="A55" t="s">
        <v>44</v>
      </c>
      <c r="B55">
        <v>32916</v>
      </c>
      <c r="C55">
        <v>22277</v>
      </c>
      <c r="D55" s="551">
        <v>10639</v>
      </c>
      <c r="E55">
        <v>31979</v>
      </c>
      <c r="H55">
        <v>937</v>
      </c>
      <c r="I55" s="551"/>
      <c r="K55">
        <v>15.780409573155687</v>
      </c>
      <c r="L55" s="551"/>
      <c r="M55" s="551"/>
      <c r="N55" s="551"/>
      <c r="O55" s="551"/>
      <c r="P55" s="551"/>
      <c r="Q55" s="551"/>
      <c r="R55" s="551"/>
      <c r="S55" s="551"/>
      <c r="T55" s="551"/>
      <c r="U55" s="551"/>
      <c r="V55" s="551"/>
      <c r="W55" s="551"/>
      <c r="X55" s="551"/>
      <c r="Y55" s="551"/>
      <c r="Z55" s="551"/>
      <c r="AA55" s="551"/>
      <c r="AB55" s="551"/>
      <c r="AC55" s="551"/>
      <c r="AD55" s="551"/>
    </row>
    <row r="56" spans="1:30" x14ac:dyDescent="0.25">
      <c r="A56" t="s">
        <v>45</v>
      </c>
      <c r="B56">
        <v>36301</v>
      </c>
      <c r="C56">
        <v>24096</v>
      </c>
      <c r="D56" s="551">
        <v>12205</v>
      </c>
      <c r="E56">
        <v>35540</v>
      </c>
      <c r="H56">
        <v>761</v>
      </c>
      <c r="I56" s="551"/>
      <c r="K56">
        <v>18.117955332154018</v>
      </c>
      <c r="L56" s="551"/>
      <c r="M56" s="551"/>
      <c r="N56" s="551"/>
      <c r="O56" s="551"/>
      <c r="P56" s="551"/>
      <c r="Q56" s="551"/>
      <c r="R56" s="551"/>
      <c r="S56" s="551"/>
      <c r="T56" s="551"/>
      <c r="U56" s="551"/>
      <c r="V56" s="551"/>
      <c r="W56" s="551"/>
      <c r="X56" s="551"/>
      <c r="Y56" s="551"/>
      <c r="Z56" s="551"/>
      <c r="AA56" s="551"/>
      <c r="AB56" s="551"/>
      <c r="AC56" s="551"/>
      <c r="AD56" s="551"/>
    </row>
    <row r="57" spans="1:30" x14ac:dyDescent="0.25">
      <c r="A57" t="s">
        <v>46</v>
      </c>
      <c r="B57">
        <v>36080</v>
      </c>
      <c r="C57">
        <v>24133</v>
      </c>
      <c r="D57" s="551">
        <v>11947</v>
      </c>
      <c r="E57">
        <v>35334</v>
      </c>
      <c r="H57">
        <v>746</v>
      </c>
      <c r="I57" s="551"/>
      <c r="K57">
        <v>14.735516372795971</v>
      </c>
      <c r="L57" s="551"/>
      <c r="M57" s="551"/>
      <c r="N57" s="551"/>
      <c r="O57" s="551"/>
      <c r="P57" s="551"/>
      <c r="Q57" s="551"/>
      <c r="R57" s="551"/>
      <c r="S57" s="551"/>
      <c r="T57" s="551"/>
      <c r="U57" s="551"/>
      <c r="V57" s="551"/>
      <c r="W57" s="551"/>
      <c r="X57" s="551"/>
      <c r="Y57" s="551"/>
      <c r="Z57" s="551"/>
      <c r="AA57" s="551"/>
      <c r="AB57" s="551"/>
      <c r="AC57" s="551"/>
      <c r="AD57" s="551"/>
    </row>
    <row r="58" spans="1:30" x14ac:dyDescent="0.25">
      <c r="A58" t="s">
        <v>47</v>
      </c>
      <c r="B58">
        <v>38126</v>
      </c>
      <c r="C58">
        <v>25100</v>
      </c>
      <c r="D58" s="551">
        <v>13026</v>
      </c>
      <c r="E58">
        <v>37096</v>
      </c>
      <c r="H58">
        <v>1030</v>
      </c>
      <c r="I58" s="551"/>
      <c r="K58">
        <v>16.39508006169811</v>
      </c>
      <c r="L58" s="551"/>
      <c r="M58" s="551"/>
      <c r="N58" s="551"/>
      <c r="O58" s="551"/>
      <c r="P58" s="551"/>
      <c r="Q58" s="551"/>
      <c r="R58" s="551"/>
      <c r="S58" s="551"/>
      <c r="T58" s="551"/>
      <c r="U58" s="551"/>
      <c r="V58" s="551"/>
      <c r="W58" s="551"/>
      <c r="X58" s="551"/>
      <c r="Y58" s="551"/>
      <c r="Z58" s="551"/>
      <c r="AA58" s="551"/>
      <c r="AB58" s="551"/>
      <c r="AC58" s="551"/>
      <c r="AD58" s="551"/>
    </row>
    <row r="59" spans="1:30" x14ac:dyDescent="0.25">
      <c r="A59" t="s">
        <v>48</v>
      </c>
      <c r="B59">
        <v>33280</v>
      </c>
      <c r="C59">
        <v>22084</v>
      </c>
      <c r="D59" s="551">
        <v>11196</v>
      </c>
      <c r="E59">
        <v>32585</v>
      </c>
      <c r="H59">
        <v>695</v>
      </c>
      <c r="I59" s="551"/>
      <c r="K59">
        <v>16.379475012315396</v>
      </c>
      <c r="L59" s="551"/>
      <c r="M59" s="551"/>
      <c r="N59" s="551"/>
      <c r="O59" s="551"/>
      <c r="P59" s="551"/>
      <c r="Q59" s="551"/>
      <c r="R59" s="551"/>
      <c r="S59" s="551"/>
      <c r="T59" s="551"/>
      <c r="U59" s="551"/>
      <c r="V59" s="551"/>
      <c r="W59" s="551"/>
      <c r="X59" s="551"/>
      <c r="Y59" s="551"/>
      <c r="Z59" s="551"/>
      <c r="AA59" s="551"/>
      <c r="AB59" s="551"/>
      <c r="AC59" s="551"/>
      <c r="AD59" s="551"/>
    </row>
    <row r="60" spans="1:30" x14ac:dyDescent="0.25">
      <c r="A60" t="s">
        <v>49</v>
      </c>
      <c r="B60">
        <v>27158</v>
      </c>
      <c r="C60">
        <v>18348</v>
      </c>
      <c r="D60" s="551">
        <v>8810</v>
      </c>
      <c r="E60">
        <v>26444</v>
      </c>
      <c r="H60">
        <v>714</v>
      </c>
      <c r="I60" s="551"/>
      <c r="K60">
        <v>16.787496349716228</v>
      </c>
      <c r="L60" s="551"/>
      <c r="M60" s="551"/>
      <c r="N60" s="551"/>
      <c r="O60" s="551"/>
      <c r="P60" s="551"/>
      <c r="Q60" s="551"/>
      <c r="R60" s="551"/>
      <c r="S60" s="551"/>
      <c r="T60" s="551"/>
      <c r="U60" s="551"/>
      <c r="V60" s="551"/>
      <c r="W60" s="551"/>
      <c r="X60" s="551"/>
      <c r="Y60" s="551"/>
      <c r="Z60" s="551"/>
      <c r="AA60" s="551"/>
      <c r="AB60" s="551"/>
      <c r="AC60" s="551"/>
      <c r="AD60" s="551"/>
    </row>
    <row r="61" spans="1:30" x14ac:dyDescent="0.25">
      <c r="A61" t="s">
        <v>50</v>
      </c>
      <c r="B61">
        <v>21201</v>
      </c>
      <c r="C61">
        <v>14797</v>
      </c>
      <c r="D61" s="551">
        <v>6404</v>
      </c>
      <c r="E61">
        <v>19608</v>
      </c>
      <c r="H61">
        <v>1593</v>
      </c>
      <c r="I61" s="551"/>
      <c r="K61">
        <v>15.575254980459441</v>
      </c>
      <c r="L61" s="551"/>
      <c r="M61" s="551"/>
      <c r="N61" s="551"/>
      <c r="O61" s="551"/>
      <c r="P61" s="551"/>
      <c r="Q61" s="551"/>
      <c r="R61" s="551"/>
      <c r="S61" s="551"/>
      <c r="T61" s="551"/>
      <c r="U61" s="551"/>
      <c r="V61" s="551"/>
      <c r="W61" s="551"/>
      <c r="X61" s="551"/>
      <c r="Y61" s="551"/>
      <c r="Z61" s="551"/>
      <c r="AA61" s="551"/>
      <c r="AB61" s="551"/>
      <c r="AC61" s="551"/>
      <c r="AD61" s="551"/>
    </row>
    <row r="62" spans="1:30" x14ac:dyDescent="0.25">
      <c r="A62" t="s">
        <v>51</v>
      </c>
      <c r="B62">
        <v>25977</v>
      </c>
      <c r="C62">
        <v>17479</v>
      </c>
      <c r="D62" s="551">
        <v>8498</v>
      </c>
      <c r="E62">
        <v>25241</v>
      </c>
      <c r="H62">
        <v>736</v>
      </c>
      <c r="I62" s="551"/>
      <c r="K62">
        <v>19.233289646133684</v>
      </c>
      <c r="L62" s="551"/>
      <c r="M62" s="551"/>
      <c r="N62" s="551"/>
      <c r="O62" s="551"/>
      <c r="P62" s="551"/>
      <c r="Q62" s="551"/>
      <c r="R62" s="551"/>
      <c r="S62" s="551"/>
      <c r="T62" s="551"/>
      <c r="U62" s="551"/>
      <c r="V62" s="551"/>
      <c r="W62" s="551"/>
      <c r="X62" s="551"/>
      <c r="Y62" s="551"/>
      <c r="Z62" s="551"/>
      <c r="AA62" s="551"/>
      <c r="AB62" s="551"/>
      <c r="AC62" s="551"/>
      <c r="AD62" s="551"/>
    </row>
    <row r="63" spans="1:30" x14ac:dyDescent="0.25">
      <c r="A63" t="s">
        <v>52</v>
      </c>
      <c r="B63">
        <v>41093</v>
      </c>
      <c r="C63">
        <v>27831</v>
      </c>
      <c r="D63" s="551">
        <v>13262</v>
      </c>
      <c r="E63">
        <v>39595</v>
      </c>
      <c r="H63">
        <v>1498</v>
      </c>
      <c r="I63" s="551"/>
      <c r="K63">
        <v>16.217954231741231</v>
      </c>
      <c r="L63" s="551"/>
      <c r="M63" s="551"/>
      <c r="N63" s="551"/>
      <c r="O63" s="551"/>
      <c r="P63" s="551"/>
      <c r="Q63" s="551"/>
      <c r="R63" s="551"/>
      <c r="S63" s="551"/>
      <c r="T63" s="551"/>
      <c r="U63" s="551"/>
      <c r="V63" s="551"/>
      <c r="W63" s="551"/>
      <c r="X63" s="551"/>
      <c r="Y63" s="551"/>
      <c r="Z63" s="551"/>
      <c r="AA63" s="551"/>
      <c r="AB63" s="551"/>
      <c r="AC63" s="551"/>
      <c r="AD63" s="551"/>
    </row>
    <row r="64" spans="1:30" x14ac:dyDescent="0.25">
      <c r="A64" t="s">
        <v>53</v>
      </c>
      <c r="B64">
        <v>42891</v>
      </c>
      <c r="C64">
        <v>28941</v>
      </c>
      <c r="D64" s="551">
        <v>13950</v>
      </c>
      <c r="E64">
        <v>41813</v>
      </c>
      <c r="H64">
        <v>1078</v>
      </c>
      <c r="I64" s="551"/>
      <c r="K64">
        <v>18.141074589566486</v>
      </c>
      <c r="L64" s="551"/>
      <c r="M64" s="551"/>
      <c r="N64" s="551"/>
      <c r="O64" s="551"/>
      <c r="P64" s="551"/>
      <c r="Q64" s="551"/>
      <c r="R64" s="551"/>
      <c r="S64" s="551"/>
      <c r="T64" s="551"/>
      <c r="U64" s="551"/>
      <c r="V64" s="551"/>
      <c r="W64" s="551"/>
      <c r="X64" s="551"/>
      <c r="Y64" s="551"/>
      <c r="Z64" s="551"/>
      <c r="AA64" s="551"/>
      <c r="AB64" s="551"/>
      <c r="AC64" s="551"/>
      <c r="AD64" s="551"/>
    </row>
    <row r="65" spans="1:36" x14ac:dyDescent="0.25">
      <c r="A65" t="s">
        <v>54</v>
      </c>
      <c r="B65">
        <v>33351</v>
      </c>
      <c r="C65">
        <v>22503</v>
      </c>
      <c r="D65" s="551">
        <v>10848</v>
      </c>
      <c r="E65">
        <v>32655</v>
      </c>
      <c r="H65">
        <v>696</v>
      </c>
      <c r="I65" s="551"/>
      <c r="K65">
        <v>19.77868226914271</v>
      </c>
      <c r="L65" s="551"/>
      <c r="M65" s="551"/>
      <c r="N65" s="551"/>
      <c r="O65" s="551"/>
      <c r="P65" s="551"/>
      <c r="Q65" s="551"/>
      <c r="R65" s="551"/>
      <c r="S65" s="551"/>
      <c r="T65" s="551"/>
      <c r="U65" s="551"/>
      <c r="V65" s="551"/>
      <c r="W65" s="551"/>
      <c r="X65" s="551"/>
      <c r="Y65" s="551"/>
      <c r="Z65" s="551"/>
      <c r="AA65" s="551"/>
      <c r="AB65" s="551"/>
      <c r="AC65" s="551"/>
      <c r="AD65" s="551"/>
    </row>
    <row r="66" spans="1:36" x14ac:dyDescent="0.25">
      <c r="A66" t="s">
        <v>55</v>
      </c>
      <c r="B66">
        <v>33972</v>
      </c>
      <c r="C66">
        <v>22687</v>
      </c>
      <c r="D66" s="551">
        <v>11285</v>
      </c>
      <c r="E66">
        <v>33473</v>
      </c>
      <c r="H66">
        <v>499</v>
      </c>
      <c r="I66" s="551"/>
      <c r="K66">
        <v>16.005986764087066</v>
      </c>
      <c r="L66" s="551"/>
      <c r="M66" s="551"/>
      <c r="N66" s="551"/>
      <c r="O66" s="551"/>
      <c r="P66" s="551"/>
      <c r="Q66" s="551"/>
      <c r="R66" s="551"/>
      <c r="S66" s="551"/>
      <c r="T66" s="551"/>
      <c r="U66" s="551"/>
      <c r="V66" s="551"/>
      <c r="W66" s="551"/>
      <c r="X66" s="551"/>
      <c r="Y66" s="551"/>
      <c r="Z66" s="551"/>
      <c r="AA66" s="551"/>
      <c r="AB66" s="551"/>
      <c r="AC66" s="551"/>
      <c r="AD66" s="551"/>
    </row>
    <row r="67" spans="1:36" x14ac:dyDescent="0.25">
      <c r="A67" t="s">
        <v>56</v>
      </c>
      <c r="B67">
        <v>42278</v>
      </c>
      <c r="C67">
        <v>28233</v>
      </c>
      <c r="D67" s="551">
        <v>14045</v>
      </c>
      <c r="E67">
        <v>40488</v>
      </c>
      <c r="H67">
        <v>1790</v>
      </c>
      <c r="I67" s="551"/>
      <c r="K67">
        <v>18.016206041890083</v>
      </c>
      <c r="L67" s="551"/>
      <c r="M67" s="551"/>
      <c r="N67" s="551"/>
      <c r="O67" s="551"/>
      <c r="P67" s="551"/>
      <c r="Q67" s="551"/>
      <c r="R67" s="551"/>
      <c r="S67" s="551"/>
      <c r="T67" s="551"/>
      <c r="U67" s="551"/>
      <c r="V67" s="551"/>
      <c r="W67" s="551"/>
      <c r="X67" s="551"/>
      <c r="Y67" s="551"/>
      <c r="Z67" s="551"/>
      <c r="AA67" s="551"/>
      <c r="AB67" s="551"/>
      <c r="AC67" s="551"/>
      <c r="AD67" s="551"/>
    </row>
    <row r="68" spans="1:36" x14ac:dyDescent="0.25">
      <c r="A68" t="s">
        <v>57</v>
      </c>
      <c r="B68">
        <v>32845</v>
      </c>
      <c r="C68">
        <v>22194</v>
      </c>
      <c r="D68" s="551">
        <v>10651</v>
      </c>
      <c r="E68">
        <v>31710</v>
      </c>
      <c r="H68">
        <v>1135</v>
      </c>
      <c r="I68" s="551"/>
      <c r="K68">
        <v>20.158419366322537</v>
      </c>
      <c r="L68" s="551"/>
      <c r="M68" s="551"/>
      <c r="N68" s="551"/>
      <c r="O68" s="551"/>
      <c r="P68" s="551"/>
      <c r="Q68" s="551"/>
      <c r="R68" s="551"/>
      <c r="S68" s="551"/>
      <c r="T68" s="551"/>
      <c r="U68" s="551"/>
      <c r="V68" s="551"/>
      <c r="W68" s="551"/>
      <c r="X68" s="551"/>
      <c r="Y68" s="551"/>
      <c r="Z68" s="551"/>
      <c r="AA68" s="551"/>
      <c r="AB68" s="551"/>
      <c r="AC68" s="551"/>
      <c r="AD68" s="551"/>
    </row>
    <row r="69" spans="1:36" x14ac:dyDescent="0.25">
      <c r="A69" t="s">
        <v>58</v>
      </c>
      <c r="B69">
        <v>39313</v>
      </c>
      <c r="C69">
        <v>26466</v>
      </c>
      <c r="D69" s="551">
        <v>12847</v>
      </c>
      <c r="E69">
        <v>38252</v>
      </c>
      <c r="H69">
        <v>1061</v>
      </c>
      <c r="I69" s="551"/>
      <c r="K69">
        <v>18.238253033590006</v>
      </c>
      <c r="L69" s="551"/>
      <c r="M69" s="551"/>
      <c r="N69" s="551"/>
      <c r="O69" s="551"/>
      <c r="P69" s="551"/>
      <c r="Q69" s="551"/>
      <c r="R69" s="551"/>
      <c r="S69" s="551"/>
      <c r="T69" s="551"/>
      <c r="U69" s="551"/>
      <c r="V69" s="551"/>
      <c r="W69" s="551"/>
      <c r="X69" s="551"/>
      <c r="Y69" s="551"/>
      <c r="Z69" s="551"/>
      <c r="AA69" s="551"/>
      <c r="AB69" s="551"/>
      <c r="AC69" s="551"/>
      <c r="AD69" s="551"/>
    </row>
    <row r="70" spans="1:36" x14ac:dyDescent="0.25">
      <c r="A70" t="s">
        <v>59</v>
      </c>
      <c r="B70">
        <v>31956</v>
      </c>
      <c r="C70">
        <v>21708</v>
      </c>
      <c r="D70" s="551">
        <v>10248</v>
      </c>
      <c r="E70">
        <v>30869</v>
      </c>
      <c r="H70">
        <v>1087</v>
      </c>
      <c r="I70" s="551"/>
      <c r="K70">
        <v>18.424083988373411</v>
      </c>
      <c r="L70" s="551"/>
      <c r="M70" s="551"/>
      <c r="N70" s="551"/>
      <c r="O70" s="551"/>
      <c r="P70" s="551"/>
      <c r="Q70" s="551"/>
      <c r="R70" s="551"/>
      <c r="S70" s="551"/>
      <c r="T70" s="551"/>
      <c r="U70" s="551"/>
      <c r="V70" s="551"/>
      <c r="W70" s="551"/>
      <c r="X70" s="551"/>
      <c r="Y70" s="551"/>
      <c r="Z70" s="551"/>
      <c r="AA70" s="551"/>
      <c r="AB70" s="551"/>
      <c r="AC70" s="551"/>
      <c r="AD70" s="551"/>
    </row>
    <row r="71" spans="1:36" x14ac:dyDescent="0.25">
      <c r="A71" t="s">
        <v>60</v>
      </c>
      <c r="B71">
        <v>24406</v>
      </c>
      <c r="C71">
        <v>16067</v>
      </c>
      <c r="D71" s="551">
        <v>8339</v>
      </c>
      <c r="E71">
        <v>23338</v>
      </c>
      <c r="H71">
        <v>1068</v>
      </c>
      <c r="I71" s="551"/>
      <c r="K71">
        <v>16.670476299322836</v>
      </c>
      <c r="L71" s="551"/>
      <c r="M71" s="551"/>
      <c r="N71" s="551"/>
      <c r="O71" s="551"/>
      <c r="P71" s="551"/>
      <c r="Q71" s="551"/>
      <c r="R71" s="551"/>
      <c r="S71" s="551"/>
      <c r="T71" s="551"/>
      <c r="U71" s="551"/>
      <c r="V71" s="551"/>
      <c r="W71" s="551"/>
      <c r="X71" s="551"/>
      <c r="Y71" s="551"/>
      <c r="Z71" s="551"/>
      <c r="AA71" s="551"/>
      <c r="AB71" s="551"/>
      <c r="AC71" s="551"/>
      <c r="AD71" s="551"/>
    </row>
    <row r="72" spans="1:36" x14ac:dyDescent="0.25">
      <c r="A72" t="s">
        <v>61</v>
      </c>
      <c r="B72">
        <v>41970</v>
      </c>
      <c r="C72">
        <v>27964</v>
      </c>
      <c r="D72" s="551">
        <v>14006</v>
      </c>
      <c r="E72">
        <v>40877</v>
      </c>
      <c r="H72">
        <v>1093</v>
      </c>
      <c r="I72" s="551"/>
      <c r="K72">
        <v>19.04844008481092</v>
      </c>
      <c r="L72" s="551"/>
      <c r="M72" s="551"/>
      <c r="N72" s="551"/>
      <c r="O72" s="551"/>
      <c r="P72" s="551"/>
      <c r="Q72" s="551"/>
      <c r="R72" s="551"/>
      <c r="S72" s="551"/>
      <c r="T72" s="551"/>
      <c r="U72" s="551"/>
      <c r="V72" s="551"/>
      <c r="W72" s="551"/>
      <c r="X72" s="551"/>
      <c r="Y72" s="551"/>
      <c r="Z72" s="551"/>
      <c r="AA72" s="551"/>
      <c r="AB72" s="551"/>
      <c r="AC72" s="551"/>
      <c r="AD72" s="551"/>
    </row>
    <row r="73" spans="1:36" x14ac:dyDescent="0.25">
      <c r="A73" t="s">
        <v>62</v>
      </c>
      <c r="B73">
        <v>46874</v>
      </c>
      <c r="C73">
        <v>32002</v>
      </c>
      <c r="D73" s="551">
        <v>14872</v>
      </c>
      <c r="E73">
        <v>44319</v>
      </c>
      <c r="H73">
        <v>2555</v>
      </c>
      <c r="I73" s="551"/>
      <c r="K73">
        <v>17.570171265461465</v>
      </c>
      <c r="L73" s="551"/>
      <c r="M73" s="551"/>
      <c r="N73" s="551"/>
      <c r="O73" s="551"/>
      <c r="P73" s="551"/>
      <c r="Q73" s="551"/>
      <c r="R73" s="551"/>
      <c r="S73" s="551"/>
      <c r="T73" s="551"/>
      <c r="U73" s="551"/>
      <c r="V73" s="551"/>
      <c r="W73" s="551"/>
      <c r="X73" s="551"/>
      <c r="Y73" s="551"/>
      <c r="Z73" s="551"/>
      <c r="AA73" s="551"/>
      <c r="AB73" s="551"/>
      <c r="AC73" s="551"/>
      <c r="AD73" s="551"/>
    </row>
    <row r="74" spans="1:36" x14ac:dyDescent="0.25">
      <c r="A74" t="s">
        <v>63</v>
      </c>
      <c r="B74">
        <v>33160</v>
      </c>
      <c r="C74">
        <v>22569</v>
      </c>
      <c r="D74" s="551">
        <v>10591</v>
      </c>
      <c r="E74">
        <v>31973</v>
      </c>
      <c r="H74">
        <v>1187</v>
      </c>
      <c r="I74" s="551"/>
      <c r="K74">
        <v>19.508578820198668</v>
      </c>
      <c r="L74" s="551"/>
      <c r="M74" s="551"/>
      <c r="N74" s="551"/>
      <c r="O74" s="551"/>
      <c r="P74" s="551"/>
      <c r="Q74" s="551"/>
      <c r="R74" s="551"/>
      <c r="S74" s="551"/>
      <c r="T74" s="551"/>
      <c r="U74" s="551"/>
      <c r="V74" s="551"/>
      <c r="W74" s="551"/>
      <c r="X74" s="551"/>
      <c r="Y74" s="551"/>
      <c r="Z74" s="551"/>
      <c r="AA74" s="551"/>
      <c r="AB74" s="551"/>
      <c r="AC74" s="551"/>
      <c r="AD74" s="551"/>
    </row>
    <row r="75" spans="1:36" x14ac:dyDescent="0.25">
      <c r="A75" t="s">
        <v>64</v>
      </c>
      <c r="B75">
        <v>86395</v>
      </c>
      <c r="D75" s="551"/>
      <c r="H75">
        <v>0</v>
      </c>
      <c r="I75" s="551"/>
      <c r="L75" s="551"/>
      <c r="M75" s="551"/>
      <c r="N75" s="551"/>
      <c r="O75" s="551"/>
      <c r="P75" s="551"/>
      <c r="Q75" s="551"/>
      <c r="R75" s="551"/>
      <c r="S75" s="551"/>
      <c r="T75" s="551"/>
      <c r="U75" s="551"/>
      <c r="V75" s="551"/>
      <c r="W75" s="551"/>
      <c r="X75" s="551"/>
      <c r="Y75" s="551"/>
      <c r="Z75" s="551"/>
      <c r="AA75" s="551"/>
      <c r="AB75" s="551"/>
      <c r="AC75" s="551"/>
      <c r="AD75" s="551"/>
    </row>
    <row r="76" spans="1:36" x14ac:dyDescent="0.25">
      <c r="A76" t="s">
        <v>65</v>
      </c>
      <c r="B76">
        <v>282872</v>
      </c>
      <c r="D76" s="551"/>
      <c r="H76">
        <v>0</v>
      </c>
      <c r="I76" s="551"/>
      <c r="K76" s="551"/>
      <c r="L76" s="551"/>
      <c r="M76" s="551"/>
      <c r="N76" s="551"/>
      <c r="O76" s="551"/>
      <c r="P76" s="551"/>
      <c r="Q76" s="551"/>
      <c r="R76" s="551"/>
      <c r="S76" s="551"/>
      <c r="T76" s="551"/>
      <c r="U76" s="551"/>
      <c r="V76" s="551"/>
      <c r="W76" s="551"/>
      <c r="X76" s="551"/>
      <c r="Y76" s="551"/>
      <c r="Z76" s="551"/>
      <c r="AA76" s="551"/>
      <c r="AB76" s="551"/>
      <c r="AC76" s="551"/>
      <c r="AD76" s="551"/>
    </row>
    <row r="77" spans="1:36" x14ac:dyDescent="0.25">
      <c r="A77" t="s">
        <v>66</v>
      </c>
      <c r="B77">
        <v>812270</v>
      </c>
      <c r="D77" s="551"/>
      <c r="H77">
        <v>0</v>
      </c>
      <c r="I77" s="551"/>
      <c r="K77" s="551"/>
      <c r="L77" s="551"/>
      <c r="M77" s="551"/>
      <c r="N77" s="551"/>
      <c r="O77" s="551"/>
      <c r="P77" s="551"/>
      <c r="Q77" s="551"/>
      <c r="R77" s="551"/>
      <c r="S77" s="551"/>
      <c r="T77" s="551"/>
      <c r="U77" s="551"/>
      <c r="V77" s="551"/>
      <c r="W77" s="551"/>
      <c r="X77" s="551"/>
      <c r="Y77" s="551"/>
      <c r="Z77" s="551"/>
      <c r="AA77" s="551"/>
      <c r="AB77" s="551"/>
      <c r="AC77" s="551"/>
      <c r="AD77" s="551"/>
    </row>
    <row r="78" spans="1:36" x14ac:dyDescent="0.25">
      <c r="A78" t="s">
        <v>67</v>
      </c>
      <c r="B78">
        <v>1181537</v>
      </c>
      <c r="C78" s="551">
        <v>792872</v>
      </c>
      <c r="D78" s="551">
        <v>388609</v>
      </c>
      <c r="E78">
        <v>1143679</v>
      </c>
      <c r="H78">
        <v>37802</v>
      </c>
      <c r="K78">
        <v>17.305924796757193</v>
      </c>
      <c r="L78" s="551"/>
      <c r="M78" s="551"/>
      <c r="N78" s="551"/>
      <c r="O78" s="551"/>
      <c r="P78" s="551"/>
      <c r="Q78" s="551"/>
      <c r="R78" s="551"/>
      <c r="S78" s="551"/>
      <c r="T78" s="551"/>
      <c r="U78" s="551"/>
      <c r="V78" s="551"/>
      <c r="W78" s="551"/>
      <c r="X78" s="551"/>
      <c r="Y78" s="551"/>
      <c r="Z78" s="551"/>
      <c r="AA78" s="551"/>
      <c r="AB78" s="551"/>
      <c r="AC78" s="551"/>
      <c r="AD78" s="551"/>
    </row>
    <row r="79" spans="1:36" x14ac:dyDescent="0.25">
      <c r="M79" s="551"/>
      <c r="N79" s="551"/>
      <c r="O79" s="551"/>
      <c r="P79" s="551"/>
      <c r="Q79" s="551"/>
      <c r="R79" s="551"/>
      <c r="S79" s="551"/>
      <c r="T79" s="551"/>
      <c r="U79" s="551"/>
      <c r="V79" s="551"/>
      <c r="W79" s="551"/>
      <c r="X79" s="551"/>
      <c r="Y79" s="551"/>
      <c r="Z79" s="551"/>
      <c r="AA79" s="551"/>
      <c r="AB79" s="551"/>
      <c r="AC79" s="551"/>
      <c r="AD79" s="551"/>
      <c r="AE79" s="551"/>
      <c r="AF79" s="551"/>
      <c r="AG79" s="551"/>
      <c r="AH79" s="551"/>
      <c r="AI79" s="551"/>
      <c r="AJ79" s="551"/>
    </row>
    <row r="80" spans="1:36" ht="51.75" x14ac:dyDescent="0.25">
      <c r="A80">
        <v>1991</v>
      </c>
      <c r="B80" s="403" t="s">
        <v>96</v>
      </c>
      <c r="C80" s="403" t="s">
        <v>2907</v>
      </c>
      <c r="D80" s="403" t="s">
        <v>71</v>
      </c>
      <c r="E80" s="403" t="s">
        <v>97</v>
      </c>
      <c r="F80" s="403" t="s">
        <v>2907</v>
      </c>
      <c r="G80" s="403" t="s">
        <v>71</v>
      </c>
      <c r="H80" s="403" t="s">
        <v>2909</v>
      </c>
      <c r="I80" s="403" t="s">
        <v>2907</v>
      </c>
      <c r="J80" s="461" t="s">
        <v>71</v>
      </c>
      <c r="K80" s="403" t="s">
        <v>2910</v>
      </c>
      <c r="M80" s="551"/>
      <c r="N80" s="551"/>
      <c r="O80" s="551"/>
      <c r="P80" s="551"/>
      <c r="Q80" s="551"/>
      <c r="R80" s="551"/>
      <c r="S80" s="551"/>
      <c r="T80" s="551"/>
      <c r="U80" s="551"/>
      <c r="V80" s="551"/>
      <c r="W80" s="551"/>
      <c r="X80" s="551"/>
      <c r="Y80" s="551"/>
      <c r="Z80" s="551"/>
      <c r="AA80" s="551"/>
      <c r="AB80" s="551"/>
      <c r="AC80" s="551"/>
      <c r="AD80" s="551"/>
      <c r="AE80" s="551"/>
      <c r="AF80" s="551"/>
      <c r="AG80" s="551"/>
      <c r="AH80" s="551"/>
      <c r="AI80" s="551"/>
      <c r="AJ80" s="551"/>
    </row>
    <row r="81" spans="1:36" x14ac:dyDescent="0.25">
      <c r="A81" t="s">
        <v>31</v>
      </c>
      <c r="B81" s="551">
        <v>746</v>
      </c>
      <c r="C81" s="551">
        <v>429</v>
      </c>
      <c r="D81" s="551">
        <v>317</v>
      </c>
      <c r="E81" s="551">
        <v>735</v>
      </c>
      <c r="F81" s="551">
        <v>423</v>
      </c>
      <c r="G81" s="551">
        <v>312</v>
      </c>
      <c r="H81" s="551">
        <v>11</v>
      </c>
      <c r="I81" s="551">
        <v>6</v>
      </c>
      <c r="J81" s="551">
        <v>5</v>
      </c>
      <c r="K81">
        <v>20.640269587194609</v>
      </c>
      <c r="L81" s="551"/>
      <c r="M81" s="551"/>
      <c r="N81" s="551"/>
      <c r="O81" s="551"/>
      <c r="P81" s="551"/>
      <c r="Q81" s="551"/>
      <c r="R81" s="551"/>
      <c r="S81" s="551"/>
      <c r="T81" s="551"/>
      <c r="U81" s="551"/>
      <c r="V81" s="551"/>
      <c r="W81" s="551"/>
      <c r="X81" s="551"/>
      <c r="Y81" s="551"/>
      <c r="Z81" s="551"/>
      <c r="AA81" s="551"/>
      <c r="AB81" s="551"/>
      <c r="AC81" s="551"/>
      <c r="AD81" s="551"/>
      <c r="AE81" s="551"/>
      <c r="AF81" s="551"/>
      <c r="AG81" s="551"/>
      <c r="AH81" s="551"/>
      <c r="AI81" s="551"/>
      <c r="AJ81" s="551"/>
    </row>
    <row r="82" spans="1:36" x14ac:dyDescent="0.25">
      <c r="A82" t="s">
        <v>32</v>
      </c>
      <c r="B82" s="551">
        <v>29500</v>
      </c>
      <c r="C82" s="551">
        <v>19431</v>
      </c>
      <c r="D82" s="551">
        <v>10069</v>
      </c>
      <c r="E82" s="551">
        <v>28994</v>
      </c>
      <c r="F82" s="551">
        <v>19013</v>
      </c>
      <c r="G82" s="551">
        <v>9981</v>
      </c>
      <c r="H82" s="551">
        <v>506</v>
      </c>
      <c r="I82" s="551">
        <v>418</v>
      </c>
      <c r="J82" s="551">
        <v>88</v>
      </c>
      <c r="K82">
        <v>20.331542852334401</v>
      </c>
      <c r="L82" s="551"/>
      <c r="M82" s="551"/>
      <c r="N82" s="551"/>
      <c r="O82" s="551"/>
      <c r="P82" s="551"/>
      <c r="Q82" s="551"/>
      <c r="R82" s="551"/>
      <c r="S82" s="551"/>
      <c r="T82" s="551"/>
      <c r="U82" s="551"/>
      <c r="V82" s="551"/>
      <c r="W82" s="551"/>
      <c r="X82" s="551"/>
      <c r="Y82" s="551"/>
      <c r="Z82" s="551"/>
      <c r="AA82" s="551"/>
      <c r="AB82" s="551"/>
      <c r="AC82" s="551"/>
      <c r="AD82" s="551"/>
      <c r="AE82" s="551"/>
      <c r="AF82" s="551"/>
      <c r="AG82" s="551"/>
      <c r="AH82" s="551"/>
      <c r="AI82" s="551"/>
      <c r="AJ82" s="551"/>
    </row>
    <row r="83" spans="1:36" x14ac:dyDescent="0.25">
      <c r="A83" t="s">
        <v>33</v>
      </c>
      <c r="B83" s="551">
        <v>54511</v>
      </c>
      <c r="C83" s="551">
        <v>35991</v>
      </c>
      <c r="D83" s="551">
        <v>18520</v>
      </c>
      <c r="E83" s="551">
        <v>51966</v>
      </c>
      <c r="F83" s="551">
        <v>33914</v>
      </c>
      <c r="G83" s="551">
        <v>18052</v>
      </c>
      <c r="H83" s="551">
        <v>2545</v>
      </c>
      <c r="I83" s="551">
        <v>2077</v>
      </c>
      <c r="J83" s="551">
        <v>468</v>
      </c>
      <c r="K83">
        <v>18.006424183203567</v>
      </c>
      <c r="L83" s="551"/>
      <c r="M83" s="551"/>
      <c r="N83" s="551"/>
      <c r="O83" s="551"/>
      <c r="P83" s="551"/>
      <c r="Q83" s="551"/>
      <c r="R83" s="551"/>
      <c r="S83" s="551"/>
      <c r="T83" s="551"/>
      <c r="U83" s="551"/>
      <c r="V83" s="551"/>
      <c r="W83" s="551"/>
      <c r="X83" s="551"/>
      <c r="Y83" s="551"/>
      <c r="Z83" s="551"/>
      <c r="AA83" s="551"/>
      <c r="AB83" s="551"/>
      <c r="AC83" s="551"/>
      <c r="AD83" s="551"/>
      <c r="AE83" s="551"/>
      <c r="AF83" s="551"/>
      <c r="AG83" s="551"/>
      <c r="AH83" s="551"/>
      <c r="AI83" s="551"/>
      <c r="AJ83" s="551"/>
    </row>
    <row r="84" spans="1:36" x14ac:dyDescent="0.25">
      <c r="A84" t="s">
        <v>34</v>
      </c>
      <c r="B84" s="551">
        <v>37567</v>
      </c>
      <c r="C84" s="551">
        <v>24703</v>
      </c>
      <c r="D84" s="551">
        <v>12864</v>
      </c>
      <c r="E84" s="551">
        <v>37025</v>
      </c>
      <c r="F84" s="551">
        <v>24247</v>
      </c>
      <c r="G84" s="551">
        <v>12778</v>
      </c>
      <c r="H84" s="551">
        <v>542</v>
      </c>
      <c r="I84" s="551">
        <v>456</v>
      </c>
      <c r="J84" s="551">
        <v>86</v>
      </c>
      <c r="K84">
        <v>17.244189837455174</v>
      </c>
      <c r="L84" s="551"/>
      <c r="M84" s="551"/>
      <c r="N84" s="551"/>
      <c r="O84" s="551"/>
      <c r="P84" s="551"/>
      <c r="Q84" s="551"/>
      <c r="R84" s="551"/>
      <c r="S84" s="551"/>
      <c r="T84" s="551"/>
      <c r="U84" s="551"/>
      <c r="V84" s="551"/>
      <c r="W84" s="551"/>
      <c r="X84" s="551"/>
      <c r="Y84" s="551"/>
      <c r="Z84" s="551"/>
      <c r="AA84" s="551"/>
      <c r="AB84" s="551"/>
      <c r="AC84" s="551"/>
      <c r="AD84" s="551"/>
      <c r="AE84" s="551"/>
      <c r="AF84" s="551"/>
      <c r="AG84" s="551"/>
      <c r="AH84" s="551"/>
      <c r="AI84" s="551"/>
      <c r="AJ84" s="551"/>
    </row>
    <row r="85" spans="1:36" x14ac:dyDescent="0.25">
      <c r="A85" t="s">
        <v>35</v>
      </c>
      <c r="B85" s="551">
        <v>34736</v>
      </c>
      <c r="C85" s="551">
        <v>22530</v>
      </c>
      <c r="D85" s="551">
        <v>12206</v>
      </c>
      <c r="E85" s="551">
        <v>34095</v>
      </c>
      <c r="F85" s="551">
        <v>22045</v>
      </c>
      <c r="G85" s="551">
        <v>12050</v>
      </c>
      <c r="H85" s="551">
        <v>641</v>
      </c>
      <c r="I85" s="551">
        <v>485</v>
      </c>
      <c r="J85" s="551">
        <v>156</v>
      </c>
      <c r="K85">
        <v>14.189045781989337</v>
      </c>
      <c r="L85" s="551"/>
      <c r="M85" s="551"/>
      <c r="N85" s="551"/>
      <c r="O85" s="551"/>
      <c r="P85" s="551"/>
      <c r="Q85" s="551"/>
      <c r="R85" s="551"/>
      <c r="S85" s="551"/>
      <c r="T85" s="551"/>
      <c r="U85" s="551"/>
      <c r="V85" s="551"/>
      <c r="W85" s="551"/>
      <c r="X85" s="551"/>
      <c r="Y85" s="551"/>
      <c r="Z85" s="551"/>
      <c r="AA85" s="551"/>
      <c r="AB85" s="551"/>
      <c r="AC85" s="551"/>
      <c r="AD85" s="551"/>
      <c r="AE85" s="551"/>
      <c r="AF85" s="551"/>
      <c r="AG85" s="551"/>
      <c r="AH85" s="551"/>
      <c r="AI85" s="551"/>
      <c r="AJ85" s="551"/>
    </row>
    <row r="86" spans="1:36" x14ac:dyDescent="0.25">
      <c r="A86" t="s">
        <v>36</v>
      </c>
      <c r="B86" s="551">
        <v>57070</v>
      </c>
      <c r="C86" s="551">
        <v>38008</v>
      </c>
      <c r="D86" s="551">
        <v>19062</v>
      </c>
      <c r="E86" s="551">
        <v>55109</v>
      </c>
      <c r="F86" s="551">
        <v>36400</v>
      </c>
      <c r="G86" s="551">
        <v>18709</v>
      </c>
      <c r="H86" s="551">
        <v>1961</v>
      </c>
      <c r="I86" s="551">
        <v>1608</v>
      </c>
      <c r="J86" s="551">
        <v>353</v>
      </c>
      <c r="K86">
        <v>19.184963672885385</v>
      </c>
      <c r="L86" s="551"/>
      <c r="M86" s="551"/>
      <c r="N86" s="551"/>
      <c r="O86" s="551"/>
      <c r="P86" s="551"/>
      <c r="Q86" s="551"/>
      <c r="R86" s="551"/>
      <c r="S86" s="551"/>
      <c r="T86" s="551"/>
      <c r="U86" s="551"/>
      <c r="V86" s="551"/>
      <c r="W86" s="551"/>
      <c r="X86" s="551"/>
      <c r="Y86" s="551"/>
      <c r="Z86" s="551"/>
      <c r="AA86" s="551"/>
      <c r="AB86" s="551"/>
      <c r="AC86" s="551"/>
      <c r="AD86" s="551"/>
      <c r="AE86" s="551"/>
      <c r="AF86" s="551"/>
      <c r="AG86" s="551"/>
      <c r="AH86" s="551"/>
      <c r="AI86" s="551"/>
      <c r="AJ86" s="551"/>
    </row>
    <row r="87" spans="1:36" x14ac:dyDescent="0.25">
      <c r="A87" t="s">
        <v>37</v>
      </c>
      <c r="B87" s="551">
        <v>29551</v>
      </c>
      <c r="C87" s="551">
        <v>19563</v>
      </c>
      <c r="D87" s="551">
        <v>9988</v>
      </c>
      <c r="E87" s="551">
        <v>28386</v>
      </c>
      <c r="F87" s="551">
        <v>18813</v>
      </c>
      <c r="G87" s="551">
        <v>9573</v>
      </c>
      <c r="H87" s="551">
        <v>1165</v>
      </c>
      <c r="I87" s="551">
        <v>750</v>
      </c>
      <c r="J87" s="551">
        <v>415</v>
      </c>
      <c r="K87">
        <v>17.514654161781944</v>
      </c>
      <c r="L87" s="551"/>
      <c r="M87" s="551"/>
      <c r="N87" s="551"/>
      <c r="O87" s="551"/>
      <c r="P87" s="551"/>
      <c r="Q87" s="551"/>
      <c r="R87" s="551"/>
      <c r="S87" s="551"/>
      <c r="T87" s="551"/>
      <c r="U87" s="551"/>
      <c r="V87" s="551"/>
      <c r="W87" s="551"/>
      <c r="X87" s="551"/>
      <c r="Y87" s="551"/>
      <c r="Z87" s="551"/>
      <c r="AA87" s="551"/>
      <c r="AB87" s="551"/>
      <c r="AC87" s="551"/>
      <c r="AD87" s="551"/>
      <c r="AE87" s="551"/>
      <c r="AF87" s="551"/>
      <c r="AG87" s="551"/>
      <c r="AH87" s="551"/>
      <c r="AI87" s="551"/>
      <c r="AJ87" s="551"/>
    </row>
    <row r="88" spans="1:36" x14ac:dyDescent="0.25">
      <c r="A88" t="s">
        <v>38</v>
      </c>
      <c r="B88" s="551">
        <v>50325</v>
      </c>
      <c r="C88" s="551">
        <v>33556</v>
      </c>
      <c r="D88" s="551">
        <v>16769</v>
      </c>
      <c r="E88" s="551">
        <v>48104</v>
      </c>
      <c r="F88" s="551">
        <v>31826</v>
      </c>
      <c r="G88" s="551">
        <v>16278</v>
      </c>
      <c r="H88" s="551">
        <v>2221</v>
      </c>
      <c r="I88" s="551">
        <v>1730</v>
      </c>
      <c r="J88" s="551">
        <v>491</v>
      </c>
      <c r="K88">
        <v>15.555253746208519</v>
      </c>
      <c r="L88" s="551"/>
      <c r="M88" s="551"/>
      <c r="N88" s="551"/>
      <c r="O88" s="551"/>
      <c r="P88" s="551"/>
      <c r="Q88" s="551"/>
      <c r="R88" s="551"/>
      <c r="S88" s="551"/>
      <c r="T88" s="551"/>
      <c r="U88" s="551"/>
      <c r="V88" s="551"/>
      <c r="W88" s="551"/>
      <c r="X88" s="551"/>
      <c r="Y88" s="551"/>
      <c r="Z88" s="551"/>
      <c r="AA88" s="551"/>
      <c r="AB88" s="551"/>
      <c r="AC88" s="551"/>
      <c r="AD88" s="551"/>
      <c r="AE88" s="551"/>
      <c r="AF88" s="551"/>
      <c r="AG88" s="551"/>
      <c r="AH88" s="551"/>
      <c r="AI88" s="551"/>
      <c r="AJ88" s="551"/>
    </row>
    <row r="89" spans="1:36" x14ac:dyDescent="0.25">
      <c r="A89" t="s">
        <v>39</v>
      </c>
      <c r="B89" s="551">
        <v>42211</v>
      </c>
      <c r="C89" s="551">
        <v>27558</v>
      </c>
      <c r="D89" s="551">
        <v>14653</v>
      </c>
      <c r="E89" s="551">
        <v>40630</v>
      </c>
      <c r="F89" s="551">
        <v>26357</v>
      </c>
      <c r="G89" s="551">
        <v>14273</v>
      </c>
      <c r="H89" s="551">
        <v>1581</v>
      </c>
      <c r="I89" s="551">
        <v>1201</v>
      </c>
      <c r="J89" s="551">
        <v>380</v>
      </c>
      <c r="K89">
        <v>14.967159186770843</v>
      </c>
      <c r="L89" s="551"/>
      <c r="M89" s="551"/>
      <c r="N89" s="551"/>
      <c r="O89" s="551"/>
      <c r="P89" s="551"/>
      <c r="Q89" s="551"/>
      <c r="R89" s="551"/>
      <c r="S89" s="551"/>
      <c r="T89" s="551"/>
      <c r="U89" s="551"/>
      <c r="V89" s="551"/>
      <c r="W89" s="551"/>
      <c r="X89" s="551"/>
      <c r="Y89" s="551"/>
      <c r="Z89" s="551"/>
      <c r="AA89" s="551"/>
      <c r="AB89" s="551"/>
      <c r="AC89" s="551"/>
      <c r="AD89" s="551"/>
      <c r="AE89" s="551"/>
      <c r="AF89" s="551"/>
      <c r="AG89" s="551"/>
      <c r="AH89" s="551"/>
      <c r="AI89" s="551"/>
      <c r="AJ89" s="551"/>
    </row>
    <row r="90" spans="1:36" x14ac:dyDescent="0.25">
      <c r="A90" t="s">
        <v>40</v>
      </c>
      <c r="B90" s="551">
        <v>45136</v>
      </c>
      <c r="C90" s="551">
        <v>30030</v>
      </c>
      <c r="D90" s="551">
        <v>15106</v>
      </c>
      <c r="E90" s="551">
        <v>43809</v>
      </c>
      <c r="F90" s="551">
        <v>28946</v>
      </c>
      <c r="G90" s="551">
        <v>14863</v>
      </c>
      <c r="H90" s="551">
        <v>1327</v>
      </c>
      <c r="I90" s="551">
        <v>1084</v>
      </c>
      <c r="J90" s="551">
        <v>243</v>
      </c>
      <c r="K90">
        <v>17.160416935967191</v>
      </c>
      <c r="L90" s="551"/>
      <c r="M90" s="551"/>
      <c r="N90" s="551"/>
      <c r="O90" s="551"/>
      <c r="P90" s="551"/>
      <c r="Q90" s="551"/>
      <c r="R90" s="551"/>
      <c r="S90" s="551"/>
      <c r="T90" s="551"/>
      <c r="U90" s="551"/>
      <c r="V90" s="551"/>
      <c r="W90" s="551"/>
      <c r="X90" s="551"/>
      <c r="Y90" s="551"/>
      <c r="Z90" s="551"/>
      <c r="AA90" s="551"/>
      <c r="AB90" s="551"/>
      <c r="AC90" s="551"/>
      <c r="AD90" s="551"/>
      <c r="AE90" s="551"/>
      <c r="AF90" s="551"/>
      <c r="AG90" s="551"/>
      <c r="AH90" s="551"/>
      <c r="AI90" s="551"/>
      <c r="AJ90" s="551"/>
    </row>
    <row r="91" spans="1:36" x14ac:dyDescent="0.25">
      <c r="A91" t="s">
        <v>41</v>
      </c>
      <c r="B91" s="551">
        <v>36498</v>
      </c>
      <c r="C91" s="551">
        <v>24067</v>
      </c>
      <c r="D91" s="551">
        <v>12431</v>
      </c>
      <c r="E91" s="551">
        <v>35659</v>
      </c>
      <c r="F91" s="551">
        <v>23425</v>
      </c>
      <c r="G91" s="551">
        <v>12234</v>
      </c>
      <c r="H91" s="551">
        <v>839</v>
      </c>
      <c r="I91" s="551">
        <v>642</v>
      </c>
      <c r="J91" s="551">
        <v>197</v>
      </c>
      <c r="K91">
        <v>17.36913117812383</v>
      </c>
      <c r="L91" s="551"/>
      <c r="M91" s="551"/>
      <c r="N91" s="551"/>
      <c r="O91" s="551"/>
      <c r="P91" s="551"/>
      <c r="Q91" s="551"/>
      <c r="R91" s="551"/>
      <c r="S91" s="551"/>
      <c r="T91" s="551"/>
      <c r="U91" s="551"/>
      <c r="V91" s="551"/>
      <c r="W91" s="551"/>
      <c r="X91" s="551"/>
      <c r="Y91" s="551"/>
      <c r="Z91" s="551"/>
      <c r="AA91" s="551"/>
      <c r="AB91" s="551"/>
      <c r="AC91" s="551"/>
      <c r="AD91" s="551"/>
      <c r="AE91" s="551"/>
      <c r="AF91" s="551"/>
      <c r="AG91" s="551"/>
      <c r="AH91" s="551"/>
      <c r="AI91" s="551"/>
      <c r="AJ91" s="551"/>
    </row>
    <row r="92" spans="1:36" x14ac:dyDescent="0.25">
      <c r="A92" t="s">
        <v>42</v>
      </c>
      <c r="B92" s="551">
        <v>25845</v>
      </c>
      <c r="C92" s="551">
        <v>16807</v>
      </c>
      <c r="D92" s="551">
        <v>9038</v>
      </c>
      <c r="E92" s="551">
        <v>25030</v>
      </c>
      <c r="F92" s="551">
        <v>16211</v>
      </c>
      <c r="G92" s="551">
        <v>8819</v>
      </c>
      <c r="H92" s="551">
        <v>815</v>
      </c>
      <c r="I92" s="551">
        <v>596</v>
      </c>
      <c r="J92" s="551">
        <v>219</v>
      </c>
      <c r="K92">
        <v>13.9743403642373</v>
      </c>
      <c r="L92" s="551"/>
      <c r="M92" s="551"/>
      <c r="N92" s="551"/>
      <c r="O92" s="551"/>
      <c r="P92" s="551"/>
      <c r="Q92" s="551"/>
      <c r="R92" s="551"/>
      <c r="S92" s="551"/>
      <c r="T92" s="551"/>
      <c r="U92" s="551"/>
      <c r="V92" s="551"/>
      <c r="W92" s="551"/>
      <c r="X92" s="551"/>
      <c r="Y92" s="551"/>
      <c r="Z92" s="551"/>
      <c r="AA92" s="551"/>
      <c r="AB92" s="551"/>
      <c r="AC92" s="551"/>
      <c r="AD92" s="551"/>
      <c r="AE92" s="551"/>
      <c r="AF92" s="551"/>
      <c r="AG92" s="551"/>
      <c r="AH92" s="551"/>
      <c r="AI92" s="551"/>
      <c r="AJ92" s="551"/>
    </row>
    <row r="93" spans="1:36" x14ac:dyDescent="0.25">
      <c r="A93" t="s">
        <v>43</v>
      </c>
      <c r="B93" s="551">
        <v>22717</v>
      </c>
      <c r="C93" s="551">
        <v>15114</v>
      </c>
      <c r="D93" s="551">
        <v>7603</v>
      </c>
      <c r="E93" s="551">
        <v>22250</v>
      </c>
      <c r="F93" s="551">
        <v>14780</v>
      </c>
      <c r="G93" s="551">
        <v>7470</v>
      </c>
      <c r="H93" s="551">
        <v>467</v>
      </c>
      <c r="I93" s="551">
        <v>334</v>
      </c>
      <c r="J93" s="551">
        <v>133</v>
      </c>
      <c r="K93">
        <v>15.260421667741184</v>
      </c>
      <c r="L93" s="551"/>
      <c r="M93" s="551"/>
      <c r="N93" s="551"/>
      <c r="O93" s="551"/>
      <c r="P93" s="551"/>
      <c r="Q93" s="551"/>
      <c r="R93" s="551"/>
      <c r="S93" s="551"/>
      <c r="T93" s="551"/>
      <c r="U93" s="551"/>
      <c r="V93" s="551"/>
      <c r="W93" s="551"/>
      <c r="X93" s="551"/>
      <c r="Y93" s="551"/>
      <c r="Z93" s="551"/>
      <c r="AA93" s="551"/>
      <c r="AB93" s="551"/>
      <c r="AC93" s="551"/>
      <c r="AD93" s="551"/>
      <c r="AE93" s="551"/>
      <c r="AF93" s="551"/>
      <c r="AG93" s="551"/>
      <c r="AH93" s="551"/>
      <c r="AI93" s="551"/>
      <c r="AJ93" s="551"/>
    </row>
    <row r="94" spans="1:36" x14ac:dyDescent="0.25">
      <c r="A94" t="s">
        <v>44</v>
      </c>
      <c r="B94" s="551">
        <v>27964</v>
      </c>
      <c r="C94" s="551">
        <v>18550</v>
      </c>
      <c r="D94" s="551">
        <v>9414</v>
      </c>
      <c r="E94" s="551">
        <v>26971</v>
      </c>
      <c r="F94" s="551">
        <v>17753</v>
      </c>
      <c r="G94" s="551">
        <v>9218</v>
      </c>
      <c r="H94" s="551">
        <v>993</v>
      </c>
      <c r="I94" s="551">
        <v>797</v>
      </c>
      <c r="J94" s="551">
        <v>196</v>
      </c>
      <c r="K94">
        <v>13.482264256578421</v>
      </c>
      <c r="L94" s="551"/>
      <c r="M94" s="551"/>
      <c r="N94" s="551"/>
      <c r="O94" s="551"/>
      <c r="P94" s="551"/>
      <c r="Q94" s="551"/>
      <c r="R94" s="551"/>
      <c r="S94" s="551"/>
      <c r="T94" s="551"/>
      <c r="U94" s="551"/>
      <c r="V94" s="551"/>
      <c r="W94" s="551"/>
      <c r="X94" s="551"/>
      <c r="Y94" s="551"/>
      <c r="Z94" s="551"/>
      <c r="AA94" s="551"/>
      <c r="AB94" s="551"/>
      <c r="AC94" s="551"/>
      <c r="AD94" s="551"/>
      <c r="AE94" s="551"/>
      <c r="AF94" s="551"/>
      <c r="AG94" s="551"/>
      <c r="AH94" s="551"/>
      <c r="AI94" s="551"/>
      <c r="AJ94" s="551"/>
    </row>
    <row r="95" spans="1:36" x14ac:dyDescent="0.25">
      <c r="A95" t="s">
        <v>45</v>
      </c>
      <c r="B95" s="551">
        <v>34663</v>
      </c>
      <c r="C95" s="551">
        <v>22926</v>
      </c>
      <c r="D95" s="551">
        <v>11737</v>
      </c>
      <c r="E95" s="551">
        <v>33668</v>
      </c>
      <c r="F95" s="551">
        <v>22106</v>
      </c>
      <c r="G95" s="551">
        <v>11562</v>
      </c>
      <c r="H95" s="551">
        <v>995</v>
      </c>
      <c r="I95" s="551">
        <v>820</v>
      </c>
      <c r="J95" s="551">
        <v>175</v>
      </c>
      <c r="K95">
        <v>16.992283117237065</v>
      </c>
      <c r="L95" s="551"/>
      <c r="M95" s="551"/>
      <c r="N95" s="551"/>
      <c r="O95" s="551"/>
      <c r="P95" s="551"/>
      <c r="Q95" s="551"/>
      <c r="R95" s="551"/>
      <c r="S95" s="551"/>
      <c r="T95" s="551"/>
      <c r="U95" s="551"/>
      <c r="V95" s="551"/>
      <c r="W95" s="551"/>
      <c r="X95" s="551"/>
      <c r="Y95" s="551"/>
      <c r="Z95" s="551"/>
      <c r="AA95" s="551"/>
      <c r="AB95" s="551"/>
      <c r="AC95" s="551"/>
      <c r="AD95" s="551"/>
      <c r="AE95" s="551"/>
      <c r="AF95" s="551"/>
      <c r="AG95" s="551"/>
      <c r="AH95" s="551"/>
      <c r="AI95" s="551"/>
      <c r="AJ95" s="551"/>
    </row>
    <row r="96" spans="1:36" x14ac:dyDescent="0.25">
      <c r="A96" t="s">
        <v>46</v>
      </c>
      <c r="B96" s="551">
        <v>42724</v>
      </c>
      <c r="C96" s="551">
        <v>27944</v>
      </c>
      <c r="D96" s="551">
        <v>14780</v>
      </c>
      <c r="E96" s="551">
        <v>41548</v>
      </c>
      <c r="F96" s="551">
        <v>26965</v>
      </c>
      <c r="G96" s="551">
        <v>14583</v>
      </c>
      <c r="H96" s="551">
        <v>1176</v>
      </c>
      <c r="I96" s="551">
        <v>979</v>
      </c>
      <c r="J96" s="551">
        <v>197</v>
      </c>
      <c r="K96">
        <v>18.242169320067791</v>
      </c>
      <c r="L96" s="551"/>
      <c r="M96" s="551"/>
      <c r="N96" s="551"/>
      <c r="O96" s="551"/>
      <c r="P96" s="551"/>
      <c r="Q96" s="551"/>
      <c r="R96" s="551"/>
      <c r="S96" s="551"/>
      <c r="T96" s="551"/>
      <c r="U96" s="551"/>
      <c r="V96" s="551"/>
      <c r="W96" s="551"/>
      <c r="X96" s="551"/>
      <c r="Y96" s="551"/>
      <c r="Z96" s="551"/>
      <c r="AA96" s="551"/>
      <c r="AB96" s="551"/>
      <c r="AC96" s="551"/>
      <c r="AD96" s="551"/>
      <c r="AE96" s="551"/>
      <c r="AF96" s="551"/>
      <c r="AG96" s="551"/>
      <c r="AH96" s="551"/>
      <c r="AI96" s="551"/>
      <c r="AJ96" s="551"/>
    </row>
    <row r="97" spans="1:36" x14ac:dyDescent="0.25">
      <c r="A97" t="s">
        <v>47</v>
      </c>
      <c r="B97" s="551">
        <v>39601</v>
      </c>
      <c r="C97" s="551">
        <v>25978</v>
      </c>
      <c r="D97" s="551">
        <v>13623</v>
      </c>
      <c r="E97" s="551">
        <v>38610</v>
      </c>
      <c r="F97" s="551">
        <v>25183</v>
      </c>
      <c r="G97" s="551">
        <v>13427</v>
      </c>
      <c r="H97" s="551">
        <v>991</v>
      </c>
      <c r="I97" s="551">
        <v>795</v>
      </c>
      <c r="J97" s="551">
        <v>196</v>
      </c>
      <c r="K97">
        <v>16.885036560193122</v>
      </c>
      <c r="L97" s="551"/>
      <c r="M97" s="551"/>
      <c r="N97" s="551"/>
      <c r="O97" s="551"/>
      <c r="P97" s="551"/>
      <c r="Q97" s="551"/>
      <c r="R97" s="551"/>
      <c r="S97" s="551"/>
      <c r="T97" s="551"/>
      <c r="U97" s="551"/>
      <c r="V97" s="551"/>
      <c r="W97" s="551"/>
      <c r="X97" s="551"/>
      <c r="Y97" s="551"/>
      <c r="Z97" s="551"/>
      <c r="AA97" s="551"/>
      <c r="AB97" s="551"/>
      <c r="AC97" s="551"/>
      <c r="AD97" s="551"/>
      <c r="AE97" s="551"/>
      <c r="AF97" s="551"/>
      <c r="AG97" s="551"/>
      <c r="AH97" s="551"/>
      <c r="AI97" s="551"/>
      <c r="AJ97" s="551"/>
    </row>
    <row r="98" spans="1:36" x14ac:dyDescent="0.25">
      <c r="A98" t="s">
        <v>48</v>
      </c>
      <c r="B98" s="551">
        <v>31517</v>
      </c>
      <c r="C98" s="551">
        <v>20670</v>
      </c>
      <c r="D98" s="551">
        <v>10847</v>
      </c>
      <c r="E98" s="551">
        <v>30729</v>
      </c>
      <c r="F98" s="551">
        <v>20029</v>
      </c>
      <c r="G98" s="551">
        <v>10700</v>
      </c>
      <c r="H98" s="551">
        <v>788</v>
      </c>
      <c r="I98" s="551">
        <v>641</v>
      </c>
      <c r="J98" s="551">
        <v>147</v>
      </c>
      <c r="K98">
        <v>15.218780179778621</v>
      </c>
      <c r="L98" s="551"/>
      <c r="M98" s="551"/>
      <c r="N98" s="551"/>
      <c r="O98" s="551"/>
      <c r="P98" s="551"/>
      <c r="Q98" s="551"/>
      <c r="R98" s="551"/>
      <c r="S98" s="551"/>
      <c r="T98" s="551"/>
      <c r="U98" s="551"/>
      <c r="V98" s="551"/>
      <c r="W98" s="551"/>
      <c r="X98" s="551"/>
      <c r="Y98" s="551"/>
      <c r="Z98" s="551"/>
      <c r="AA98" s="551"/>
      <c r="AB98" s="551"/>
      <c r="AC98" s="551"/>
      <c r="AD98" s="551"/>
      <c r="AE98" s="551"/>
      <c r="AF98" s="551"/>
      <c r="AG98" s="551"/>
      <c r="AH98" s="551"/>
      <c r="AI98" s="551"/>
      <c r="AJ98" s="551"/>
    </row>
    <row r="99" spans="1:36" x14ac:dyDescent="0.25">
      <c r="A99" t="s">
        <v>49</v>
      </c>
      <c r="B99" s="551">
        <v>25856</v>
      </c>
      <c r="C99" s="551">
        <v>17048</v>
      </c>
      <c r="D99" s="551">
        <v>8808</v>
      </c>
      <c r="E99" s="551">
        <v>24991</v>
      </c>
      <c r="F99" s="551">
        <v>16474</v>
      </c>
      <c r="G99" s="551">
        <v>8517</v>
      </c>
      <c r="H99" s="551">
        <v>865</v>
      </c>
      <c r="I99" s="551">
        <v>574</v>
      </c>
      <c r="J99" s="551">
        <v>291</v>
      </c>
      <c r="K99">
        <v>15.498775155818786</v>
      </c>
      <c r="L99" s="551"/>
      <c r="M99" s="551"/>
      <c r="N99" s="551"/>
      <c r="O99" s="551"/>
      <c r="P99" s="551"/>
      <c r="Q99" s="551"/>
      <c r="R99" s="551"/>
      <c r="S99" s="551"/>
      <c r="T99" s="551"/>
      <c r="U99" s="551"/>
      <c r="V99" s="551"/>
      <c r="W99" s="551"/>
      <c r="X99" s="551"/>
      <c r="Y99" s="551"/>
      <c r="Z99" s="551"/>
      <c r="AA99" s="551"/>
      <c r="AB99" s="551"/>
      <c r="AC99" s="551"/>
      <c r="AD99" s="551"/>
      <c r="AE99" s="551"/>
      <c r="AF99" s="551"/>
      <c r="AG99" s="551"/>
      <c r="AH99" s="551"/>
      <c r="AI99" s="551"/>
      <c r="AJ99" s="551"/>
    </row>
    <row r="100" spans="1:36" x14ac:dyDescent="0.25">
      <c r="A100" t="s">
        <v>50</v>
      </c>
      <c r="B100" s="551">
        <v>21340</v>
      </c>
      <c r="C100" s="551">
        <v>14271</v>
      </c>
      <c r="D100" s="551">
        <v>7069</v>
      </c>
      <c r="E100" s="551">
        <v>19957</v>
      </c>
      <c r="F100" s="551">
        <v>13534</v>
      </c>
      <c r="G100" s="551">
        <v>6423</v>
      </c>
      <c r="H100" s="551">
        <v>1383</v>
      </c>
      <c r="I100" s="551">
        <v>737</v>
      </c>
      <c r="J100" s="551">
        <v>646</v>
      </c>
      <c r="K100">
        <v>15.044401224237491</v>
      </c>
      <c r="L100" s="551"/>
      <c r="M100" s="551"/>
      <c r="N100" s="551"/>
      <c r="O100" s="551"/>
      <c r="P100" s="551"/>
      <c r="Q100" s="551"/>
      <c r="R100" s="551"/>
      <c r="S100" s="551"/>
      <c r="T100" s="551"/>
      <c r="U100" s="551"/>
      <c r="V100" s="551"/>
      <c r="W100" s="551"/>
      <c r="X100" s="551"/>
      <c r="Y100" s="551"/>
      <c r="Z100" s="551"/>
      <c r="AA100" s="551"/>
      <c r="AB100" s="551"/>
      <c r="AC100" s="551"/>
      <c r="AD100" s="551"/>
      <c r="AE100" s="551"/>
      <c r="AF100" s="551"/>
      <c r="AG100" s="551"/>
      <c r="AH100" s="551"/>
      <c r="AI100" s="551"/>
      <c r="AJ100" s="551"/>
    </row>
    <row r="101" spans="1:36" x14ac:dyDescent="0.25">
      <c r="A101" t="s">
        <v>51</v>
      </c>
      <c r="B101" s="551">
        <v>24611</v>
      </c>
      <c r="C101" s="551">
        <v>16369</v>
      </c>
      <c r="D101" s="551">
        <v>8242</v>
      </c>
      <c r="E101" s="551">
        <v>23878</v>
      </c>
      <c r="F101" s="551">
        <v>15756</v>
      </c>
      <c r="G101" s="551">
        <v>8122</v>
      </c>
      <c r="H101" s="551">
        <v>733</v>
      </c>
      <c r="I101" s="551">
        <v>613</v>
      </c>
      <c r="J101" s="551">
        <v>120</v>
      </c>
      <c r="K101">
        <v>18.195673212475903</v>
      </c>
      <c r="L101" s="551"/>
      <c r="M101" s="551"/>
      <c r="N101" s="551"/>
      <c r="O101" s="551"/>
      <c r="P101" s="551"/>
      <c r="Q101" s="551"/>
      <c r="R101" s="551"/>
      <c r="S101" s="551"/>
      <c r="T101" s="551"/>
      <c r="U101" s="551"/>
      <c r="V101" s="551"/>
      <c r="W101" s="551"/>
      <c r="X101" s="551"/>
      <c r="Y101" s="551"/>
      <c r="Z101" s="551"/>
      <c r="AA101" s="551"/>
      <c r="AB101" s="551"/>
      <c r="AC101" s="551"/>
      <c r="AD101" s="551"/>
      <c r="AE101" s="551"/>
      <c r="AF101" s="551"/>
      <c r="AG101" s="551"/>
      <c r="AH101" s="551"/>
      <c r="AI101" s="551"/>
      <c r="AJ101" s="551"/>
    </row>
    <row r="102" spans="1:36" x14ac:dyDescent="0.25">
      <c r="A102" t="s">
        <v>52</v>
      </c>
      <c r="B102" s="551">
        <v>35921</v>
      </c>
      <c r="C102" s="551">
        <v>23544</v>
      </c>
      <c r="D102" s="551">
        <v>12377</v>
      </c>
      <c r="E102" s="551">
        <v>34772</v>
      </c>
      <c r="F102" s="551">
        <v>22727</v>
      </c>
      <c r="G102" s="551">
        <v>12045</v>
      </c>
      <c r="H102" s="551">
        <v>1149</v>
      </c>
      <c r="I102" s="551">
        <v>817</v>
      </c>
      <c r="J102" s="551">
        <v>332</v>
      </c>
      <c r="K102">
        <v>14.423786887013945</v>
      </c>
      <c r="L102" s="551"/>
      <c r="M102" s="551"/>
      <c r="N102" s="551"/>
      <c r="O102" s="551"/>
      <c r="P102" s="551"/>
      <c r="Q102" s="551"/>
      <c r="R102" s="551"/>
      <c r="S102" s="551"/>
      <c r="T102" s="551"/>
      <c r="U102" s="551"/>
      <c r="V102" s="551"/>
      <c r="W102" s="551"/>
      <c r="X102" s="551"/>
      <c r="Y102" s="551"/>
      <c r="Z102" s="551"/>
      <c r="AA102" s="551"/>
      <c r="AB102" s="551"/>
      <c r="AC102" s="551"/>
      <c r="AD102" s="551"/>
      <c r="AE102" s="551"/>
      <c r="AF102" s="551"/>
      <c r="AG102" s="551"/>
      <c r="AH102" s="551"/>
      <c r="AI102" s="551"/>
      <c r="AJ102" s="551"/>
    </row>
    <row r="103" spans="1:36" x14ac:dyDescent="0.25">
      <c r="A103" t="s">
        <v>53</v>
      </c>
      <c r="B103" s="551">
        <v>38795</v>
      </c>
      <c r="C103" s="551">
        <v>25661</v>
      </c>
      <c r="D103" s="551">
        <v>13134</v>
      </c>
      <c r="E103" s="551">
        <v>37536</v>
      </c>
      <c r="F103" s="551">
        <v>24708</v>
      </c>
      <c r="G103" s="551">
        <v>12828</v>
      </c>
      <c r="H103" s="551">
        <v>1259</v>
      </c>
      <c r="I103" s="551">
        <v>953</v>
      </c>
      <c r="J103" s="551">
        <v>306</v>
      </c>
      <c r="K103">
        <v>16.417146681012426</v>
      </c>
      <c r="L103" s="551"/>
      <c r="M103" s="551"/>
      <c r="N103" s="551"/>
      <c r="O103" s="551"/>
      <c r="P103" s="551"/>
      <c r="Q103" s="551"/>
      <c r="R103" s="551"/>
      <c r="S103" s="551"/>
      <c r="T103" s="551"/>
      <c r="U103" s="551"/>
      <c r="V103" s="551"/>
      <c r="W103" s="551"/>
      <c r="X103" s="551"/>
      <c r="Y103" s="551"/>
      <c r="Z103" s="551"/>
      <c r="AA103" s="551"/>
      <c r="AB103" s="551"/>
      <c r="AC103" s="551"/>
      <c r="AD103" s="551"/>
      <c r="AE103" s="551"/>
      <c r="AF103" s="551"/>
      <c r="AG103" s="551"/>
      <c r="AH103" s="551"/>
      <c r="AI103" s="551"/>
      <c r="AJ103" s="551"/>
    </row>
    <row r="104" spans="1:36" x14ac:dyDescent="0.25">
      <c r="A104" t="s">
        <v>54</v>
      </c>
      <c r="B104" s="551">
        <v>30287</v>
      </c>
      <c r="C104" s="551">
        <v>20264</v>
      </c>
      <c r="D104" s="551">
        <v>10023</v>
      </c>
      <c r="E104" s="551">
        <v>29528</v>
      </c>
      <c r="F104" s="551">
        <v>19594</v>
      </c>
      <c r="G104" s="551">
        <v>9934</v>
      </c>
      <c r="H104" s="551">
        <v>759</v>
      </c>
      <c r="I104" s="551">
        <v>670</v>
      </c>
      <c r="J104" s="551">
        <v>89</v>
      </c>
      <c r="K104">
        <v>17.654796355200535</v>
      </c>
      <c r="L104" s="551"/>
      <c r="M104" s="551"/>
      <c r="N104" s="551"/>
      <c r="O104" s="551"/>
      <c r="P104" s="551"/>
      <c r="Q104" s="551"/>
      <c r="R104" s="551"/>
      <c r="S104" s="551"/>
      <c r="T104" s="551"/>
      <c r="U104" s="551"/>
      <c r="V104" s="551"/>
      <c r="W104" s="551"/>
      <c r="X104" s="551"/>
      <c r="Y104" s="551"/>
      <c r="Z104" s="551"/>
      <c r="AA104" s="551"/>
      <c r="AB104" s="551"/>
      <c r="AC104" s="551"/>
      <c r="AD104" s="551"/>
      <c r="AE104" s="551"/>
      <c r="AF104" s="551"/>
      <c r="AG104" s="551"/>
      <c r="AH104" s="551"/>
      <c r="AI104" s="551"/>
      <c r="AJ104" s="551"/>
    </row>
    <row r="105" spans="1:36" x14ac:dyDescent="0.25">
      <c r="A105" t="s">
        <v>55</v>
      </c>
      <c r="B105" s="551">
        <v>30092</v>
      </c>
      <c r="C105" s="551">
        <v>19599</v>
      </c>
      <c r="D105" s="551">
        <v>10493</v>
      </c>
      <c r="E105" s="551">
        <v>29323</v>
      </c>
      <c r="F105" s="551">
        <v>19055</v>
      </c>
      <c r="G105" s="551">
        <v>10268</v>
      </c>
      <c r="H105" s="551">
        <v>769</v>
      </c>
      <c r="I105" s="551">
        <v>544</v>
      </c>
      <c r="J105" s="551">
        <v>225</v>
      </c>
      <c r="K105">
        <v>13.916547226941805</v>
      </c>
      <c r="L105" s="551"/>
      <c r="M105" s="551"/>
      <c r="N105" s="551"/>
      <c r="O105" s="551"/>
      <c r="P105" s="551"/>
      <c r="Q105" s="551"/>
      <c r="R105" s="551"/>
      <c r="S105" s="551"/>
      <c r="T105" s="551"/>
      <c r="U105" s="551"/>
      <c r="V105" s="551"/>
      <c r="W105" s="551"/>
      <c r="X105" s="551"/>
      <c r="Y105" s="551"/>
      <c r="Z105" s="551"/>
      <c r="AA105" s="551"/>
      <c r="AB105" s="551"/>
      <c r="AC105" s="551"/>
      <c r="AD105" s="551"/>
      <c r="AE105" s="551"/>
      <c r="AF105" s="551"/>
      <c r="AG105" s="551"/>
      <c r="AH105" s="551"/>
      <c r="AI105" s="551"/>
      <c r="AJ105" s="551"/>
    </row>
    <row r="106" spans="1:36" x14ac:dyDescent="0.25">
      <c r="A106" t="s">
        <v>56</v>
      </c>
      <c r="B106" s="551">
        <v>41520</v>
      </c>
      <c r="C106" s="551">
        <v>27280</v>
      </c>
      <c r="D106" s="551">
        <v>14240</v>
      </c>
      <c r="E106" s="551">
        <v>39848</v>
      </c>
      <c r="F106" s="551">
        <v>25999</v>
      </c>
      <c r="G106" s="551">
        <v>13849</v>
      </c>
      <c r="H106" s="551">
        <v>1672</v>
      </c>
      <c r="I106" s="551">
        <v>1281</v>
      </c>
      <c r="J106" s="551">
        <v>391</v>
      </c>
      <c r="K106">
        <v>17.829401868489818</v>
      </c>
      <c r="L106" s="551"/>
      <c r="M106" s="551"/>
      <c r="N106" s="551"/>
      <c r="O106" s="551"/>
      <c r="P106" s="551"/>
      <c r="Q106" s="551"/>
      <c r="R106" s="551"/>
      <c r="S106" s="551"/>
      <c r="T106" s="551"/>
      <c r="U106" s="551"/>
      <c r="V106" s="551"/>
      <c r="W106" s="551"/>
      <c r="X106" s="551"/>
      <c r="Y106" s="551"/>
      <c r="Z106" s="551"/>
      <c r="AA106" s="551"/>
      <c r="AB106" s="551"/>
      <c r="AC106" s="551"/>
      <c r="AD106" s="551"/>
      <c r="AE106" s="551"/>
      <c r="AF106" s="551"/>
      <c r="AG106" s="551"/>
      <c r="AH106" s="551"/>
      <c r="AI106" s="551"/>
      <c r="AJ106" s="551"/>
    </row>
    <row r="107" spans="1:36" x14ac:dyDescent="0.25">
      <c r="A107" t="s">
        <v>57</v>
      </c>
      <c r="B107" s="551">
        <v>30786</v>
      </c>
      <c r="C107" s="551">
        <v>20537</v>
      </c>
      <c r="D107" s="551">
        <v>10249</v>
      </c>
      <c r="E107" s="551">
        <v>29720</v>
      </c>
      <c r="F107" s="551">
        <v>19796</v>
      </c>
      <c r="G107" s="551">
        <v>9924</v>
      </c>
      <c r="H107" s="551">
        <v>1066</v>
      </c>
      <c r="I107" s="551">
        <v>741</v>
      </c>
      <c r="J107" s="551">
        <v>325</v>
      </c>
      <c r="K107">
        <v>18.73542205131438</v>
      </c>
      <c r="L107" s="551"/>
      <c r="M107" s="551"/>
      <c r="N107" s="551"/>
      <c r="O107" s="551"/>
      <c r="P107" s="551"/>
      <c r="Q107" s="551"/>
      <c r="R107" s="551"/>
      <c r="S107" s="551"/>
      <c r="T107" s="551"/>
      <c r="U107" s="551"/>
      <c r="V107" s="551"/>
      <c r="W107" s="551"/>
      <c r="X107" s="551"/>
      <c r="Y107" s="551"/>
      <c r="Z107" s="551"/>
      <c r="AA107" s="551"/>
      <c r="AB107" s="551"/>
      <c r="AC107" s="551"/>
      <c r="AD107" s="551"/>
      <c r="AE107" s="551"/>
      <c r="AF107" s="551"/>
      <c r="AG107" s="551"/>
      <c r="AH107" s="551"/>
      <c r="AI107" s="551"/>
      <c r="AJ107" s="551"/>
    </row>
    <row r="108" spans="1:36" x14ac:dyDescent="0.25">
      <c r="A108" t="s">
        <v>58</v>
      </c>
      <c r="B108" s="551">
        <v>36090</v>
      </c>
      <c r="C108" s="551">
        <v>23578</v>
      </c>
      <c r="D108" s="551">
        <v>12512</v>
      </c>
      <c r="E108" s="551">
        <v>35396</v>
      </c>
      <c r="F108" s="551">
        <v>23085</v>
      </c>
      <c r="G108" s="551">
        <v>12311</v>
      </c>
      <c r="H108" s="551">
        <v>694</v>
      </c>
      <c r="I108" s="551">
        <v>493</v>
      </c>
      <c r="J108" s="551">
        <v>201</v>
      </c>
      <c r="K108">
        <v>16.375513527517676</v>
      </c>
      <c r="L108" s="551"/>
      <c r="M108" s="551"/>
      <c r="N108" s="551"/>
      <c r="O108" s="551"/>
      <c r="P108" s="551"/>
      <c r="Q108" s="551"/>
      <c r="R108" s="551"/>
      <c r="S108" s="551"/>
      <c r="T108" s="551"/>
      <c r="U108" s="551"/>
      <c r="V108" s="551"/>
      <c r="W108" s="551"/>
      <c r="X108" s="551"/>
      <c r="Y108" s="551"/>
      <c r="Z108" s="551"/>
      <c r="AA108" s="551"/>
      <c r="AB108" s="551"/>
      <c r="AC108" s="551"/>
      <c r="AD108" s="551"/>
      <c r="AE108" s="551"/>
      <c r="AF108" s="551"/>
      <c r="AG108" s="551"/>
      <c r="AH108" s="551"/>
      <c r="AI108" s="551"/>
      <c r="AJ108" s="551"/>
    </row>
    <row r="109" spans="1:36" x14ac:dyDescent="0.25">
      <c r="A109" t="s">
        <v>59</v>
      </c>
      <c r="B109" s="551">
        <v>31200</v>
      </c>
      <c r="C109" s="551">
        <v>21062</v>
      </c>
      <c r="D109" s="551">
        <v>10138</v>
      </c>
      <c r="E109" s="551">
        <v>29943</v>
      </c>
      <c r="F109" s="551">
        <v>20017</v>
      </c>
      <c r="G109" s="551">
        <v>9926</v>
      </c>
      <c r="H109" s="551">
        <v>1257</v>
      </c>
      <c r="I109" s="551">
        <v>1045</v>
      </c>
      <c r="J109" s="551">
        <v>212</v>
      </c>
      <c r="K109">
        <v>17.953160974673828</v>
      </c>
      <c r="L109" s="551"/>
      <c r="M109" s="551"/>
      <c r="N109" s="551"/>
      <c r="O109" s="551"/>
      <c r="P109" s="551"/>
      <c r="Q109" s="551"/>
      <c r="R109" s="551"/>
      <c r="S109" s="551"/>
      <c r="T109" s="551"/>
      <c r="U109" s="551"/>
      <c r="V109" s="551"/>
      <c r="W109" s="551"/>
      <c r="X109" s="551"/>
      <c r="Y109" s="551"/>
      <c r="Z109" s="551"/>
      <c r="AA109" s="551"/>
      <c r="AB109" s="551"/>
      <c r="AC109" s="551"/>
      <c r="AD109" s="551"/>
      <c r="AE109" s="551"/>
      <c r="AF109" s="551"/>
      <c r="AG109" s="551"/>
      <c r="AH109" s="551"/>
      <c r="AI109" s="551"/>
      <c r="AJ109" s="551"/>
    </row>
    <row r="110" spans="1:36" x14ac:dyDescent="0.25">
      <c r="A110" t="s">
        <v>60</v>
      </c>
      <c r="B110" s="551">
        <v>24518</v>
      </c>
      <c r="C110" s="551">
        <v>15696</v>
      </c>
      <c r="D110" s="551">
        <v>8822</v>
      </c>
      <c r="E110" s="551">
        <v>23779</v>
      </c>
      <c r="F110" s="551">
        <v>15274</v>
      </c>
      <c r="G110" s="551">
        <v>8505</v>
      </c>
      <c r="H110" s="551">
        <v>739</v>
      </c>
      <c r="I110" s="551">
        <v>422</v>
      </c>
      <c r="J110" s="551">
        <v>317</v>
      </c>
      <c r="K110">
        <v>15.015786814852236</v>
      </c>
      <c r="L110" s="551"/>
      <c r="M110" s="551"/>
      <c r="N110" s="551"/>
      <c r="O110" s="551"/>
      <c r="P110" s="551"/>
      <c r="Q110" s="551"/>
      <c r="R110" s="551"/>
      <c r="S110" s="551"/>
      <c r="T110" s="551"/>
      <c r="U110" s="551"/>
      <c r="V110" s="551"/>
      <c r="W110" s="551"/>
      <c r="X110" s="551"/>
      <c r="Y110" s="551"/>
      <c r="Z110" s="551"/>
      <c r="AA110" s="551"/>
      <c r="AB110" s="551"/>
      <c r="AC110" s="551"/>
      <c r="AD110" s="551"/>
      <c r="AE110" s="551"/>
      <c r="AF110" s="551"/>
      <c r="AG110" s="551"/>
      <c r="AH110" s="551"/>
      <c r="AI110" s="551"/>
      <c r="AJ110" s="551"/>
    </row>
    <row r="111" spans="1:36" x14ac:dyDescent="0.25">
      <c r="A111" t="s">
        <v>61</v>
      </c>
      <c r="B111" s="551">
        <v>35661</v>
      </c>
      <c r="C111" s="551">
        <v>23624</v>
      </c>
      <c r="D111" s="551">
        <v>12037</v>
      </c>
      <c r="E111" s="551">
        <v>34758</v>
      </c>
      <c r="F111" s="551">
        <v>22890</v>
      </c>
      <c r="G111" s="551">
        <v>11868</v>
      </c>
      <c r="H111" s="551">
        <v>903</v>
      </c>
      <c r="I111" s="551">
        <v>734</v>
      </c>
      <c r="J111" s="551">
        <v>169</v>
      </c>
      <c r="K111">
        <v>16.524517214821579</v>
      </c>
      <c r="L111" s="551"/>
      <c r="M111" s="551"/>
      <c r="N111" s="551"/>
      <c r="O111" s="551"/>
      <c r="P111" s="551"/>
      <c r="Q111" s="551"/>
      <c r="R111" s="551"/>
      <c r="S111" s="551"/>
      <c r="T111" s="551"/>
      <c r="U111" s="551"/>
      <c r="V111" s="551"/>
      <c r="W111" s="551"/>
      <c r="X111" s="551"/>
      <c r="Y111" s="551"/>
      <c r="Z111" s="551"/>
      <c r="AA111" s="551"/>
      <c r="AB111" s="551"/>
      <c r="AC111" s="551"/>
      <c r="AD111" s="551"/>
      <c r="AE111" s="551"/>
      <c r="AF111" s="551"/>
      <c r="AG111" s="551"/>
      <c r="AH111" s="551"/>
      <c r="AI111" s="551"/>
      <c r="AJ111" s="551"/>
    </row>
    <row r="112" spans="1:36" x14ac:dyDescent="0.25">
      <c r="A112" t="s">
        <v>62</v>
      </c>
      <c r="B112" s="551">
        <v>40614</v>
      </c>
      <c r="C112" s="551">
        <v>27278</v>
      </c>
      <c r="D112" s="551">
        <v>13336</v>
      </c>
      <c r="E112" s="551">
        <v>38587</v>
      </c>
      <c r="F112" s="551">
        <v>25748</v>
      </c>
      <c r="G112" s="551">
        <v>12839</v>
      </c>
      <c r="H112" s="551">
        <v>2027</v>
      </c>
      <c r="I112" s="551">
        <v>1530</v>
      </c>
      <c r="J112" s="551">
        <v>497</v>
      </c>
      <c r="K112">
        <v>15.573591850572299</v>
      </c>
      <c r="L112" s="551"/>
      <c r="M112" s="551"/>
      <c r="N112" s="551"/>
      <c r="O112" s="551"/>
      <c r="P112" s="551"/>
      <c r="Q112" s="551"/>
      <c r="R112" s="551"/>
      <c r="S112" s="551"/>
      <c r="T112" s="551"/>
      <c r="U112" s="551"/>
      <c r="V112" s="551"/>
      <c r="W112" s="551"/>
      <c r="X112" s="551"/>
      <c r="Y112" s="551"/>
      <c r="Z112" s="551"/>
      <c r="AA112" s="551"/>
      <c r="AB112" s="551"/>
      <c r="AC112" s="551"/>
      <c r="AD112" s="551"/>
      <c r="AE112" s="551"/>
      <c r="AF112" s="551"/>
      <c r="AG112" s="551"/>
      <c r="AH112" s="551"/>
      <c r="AI112" s="551"/>
      <c r="AJ112" s="551"/>
    </row>
    <row r="113" spans="1:39" x14ac:dyDescent="0.25">
      <c r="A113" t="s">
        <v>63</v>
      </c>
      <c r="B113" s="551">
        <v>31385</v>
      </c>
      <c r="C113" s="551">
        <v>20695</v>
      </c>
      <c r="D113" s="551">
        <v>10690</v>
      </c>
      <c r="E113" s="551">
        <v>30513</v>
      </c>
      <c r="F113" s="551">
        <v>20143</v>
      </c>
      <c r="G113" s="551">
        <v>10370</v>
      </c>
      <c r="H113" s="551">
        <v>872</v>
      </c>
      <c r="I113" s="551">
        <v>552</v>
      </c>
      <c r="J113" s="551">
        <v>320</v>
      </c>
      <c r="K113">
        <v>18.637193762559477</v>
      </c>
      <c r="L113" s="551"/>
      <c r="M113" s="551"/>
      <c r="N113" s="551"/>
      <c r="O113" s="551"/>
      <c r="P113" s="551"/>
      <c r="Q113" s="551"/>
      <c r="R113" s="551"/>
      <c r="S113" s="551"/>
      <c r="T113" s="551"/>
      <c r="U113" s="551"/>
      <c r="V113" s="551"/>
      <c r="W113" s="551"/>
      <c r="X113" s="551"/>
      <c r="Y113" s="551"/>
      <c r="Z113" s="551"/>
      <c r="AA113" s="551"/>
      <c r="AB113" s="551"/>
      <c r="AC113" s="551"/>
      <c r="AD113" s="551"/>
      <c r="AE113" s="551"/>
      <c r="AF113" s="551"/>
      <c r="AG113" s="551"/>
      <c r="AH113" s="551"/>
      <c r="AI113" s="551"/>
      <c r="AJ113" s="551"/>
    </row>
    <row r="114" spans="1:39" x14ac:dyDescent="0.25">
      <c r="A114" t="s">
        <v>64</v>
      </c>
      <c r="B114" s="551">
        <v>83022</v>
      </c>
      <c r="E114" s="551">
        <v>79591</v>
      </c>
      <c r="H114">
        <v>3431</v>
      </c>
      <c r="K114" s="551"/>
      <c r="L114" s="551"/>
      <c r="M114" s="551"/>
      <c r="N114" s="551"/>
      <c r="O114" s="551"/>
      <c r="P114" s="551"/>
      <c r="Q114" s="551"/>
      <c r="R114" s="551"/>
      <c r="S114" s="551"/>
      <c r="T114" s="551"/>
      <c r="U114" s="551"/>
      <c r="V114" s="551"/>
      <c r="W114" s="551"/>
      <c r="X114" s="551"/>
      <c r="Y114" s="551"/>
      <c r="Z114" s="551"/>
      <c r="AA114" s="551"/>
      <c r="AB114" s="551"/>
      <c r="AC114" s="551"/>
      <c r="AD114" s="551"/>
      <c r="AE114" s="551"/>
      <c r="AF114" s="551"/>
      <c r="AG114" s="551"/>
      <c r="AH114" s="551"/>
      <c r="AI114" s="551"/>
      <c r="AJ114" s="551"/>
    </row>
    <row r="115" spans="1:39" x14ac:dyDescent="0.25">
      <c r="A115" t="s">
        <v>65</v>
      </c>
      <c r="B115" s="551">
        <v>254603</v>
      </c>
      <c r="E115" s="551">
        <v>246634</v>
      </c>
      <c r="H115" s="551">
        <v>7969</v>
      </c>
      <c r="J115" s="551"/>
      <c r="K115" s="551"/>
      <c r="L115" s="551"/>
      <c r="M115" s="551"/>
      <c r="N115" s="551"/>
      <c r="O115" s="551"/>
      <c r="P115" s="551"/>
      <c r="Q115" s="551"/>
      <c r="R115" s="551"/>
      <c r="S115" s="551"/>
      <c r="T115" s="551"/>
      <c r="U115" s="551"/>
      <c r="V115" s="551"/>
      <c r="W115" s="551"/>
      <c r="X115" s="551"/>
      <c r="Y115" s="551"/>
      <c r="Z115" s="551"/>
      <c r="AA115" s="551"/>
      <c r="AB115" s="551"/>
      <c r="AC115" s="551"/>
      <c r="AD115" s="551"/>
      <c r="AE115" s="551"/>
      <c r="AF115" s="551"/>
      <c r="AG115" s="551"/>
      <c r="AH115" s="551"/>
      <c r="AI115" s="551"/>
      <c r="AJ115" s="551"/>
    </row>
    <row r="116" spans="1:39" x14ac:dyDescent="0.25">
      <c r="A116" t="s">
        <v>66</v>
      </c>
      <c r="B116" s="551">
        <v>783933</v>
      </c>
      <c r="E116" s="551">
        <v>759622</v>
      </c>
      <c r="H116" s="551">
        <v>24311</v>
      </c>
      <c r="J116" s="551"/>
      <c r="K116" s="551"/>
      <c r="L116" s="551"/>
      <c r="M116" s="551"/>
      <c r="N116" s="551"/>
      <c r="O116" s="551"/>
      <c r="P116" s="551"/>
      <c r="Q116" s="551"/>
      <c r="R116" s="551"/>
      <c r="S116" s="551"/>
      <c r="T116" s="551"/>
      <c r="U116" s="551"/>
      <c r="V116" s="551"/>
      <c r="W116" s="551"/>
      <c r="X116" s="551"/>
      <c r="Y116" s="551"/>
      <c r="Z116" s="551"/>
      <c r="AA116" s="551"/>
      <c r="AB116" s="551"/>
      <c r="AC116" s="551"/>
      <c r="AD116" s="551"/>
      <c r="AE116" s="551"/>
      <c r="AF116" s="551"/>
      <c r="AG116" s="551"/>
      <c r="AH116" s="551"/>
      <c r="AI116" s="551"/>
      <c r="AJ116" s="551"/>
    </row>
    <row r="117" spans="1:39" x14ac:dyDescent="0.25">
      <c r="A117" t="s">
        <v>67</v>
      </c>
      <c r="B117">
        <v>1121558</v>
      </c>
      <c r="C117">
        <v>740361</v>
      </c>
      <c r="D117">
        <v>381197</v>
      </c>
      <c r="E117" s="551">
        <v>1085847</v>
      </c>
      <c r="F117" s="551">
        <v>713236</v>
      </c>
      <c r="G117" s="551">
        <v>372611</v>
      </c>
      <c r="H117" s="551">
        <v>35711</v>
      </c>
      <c r="I117" s="551">
        <v>27125</v>
      </c>
      <c r="J117" s="551">
        <v>8586</v>
      </c>
      <c r="K117">
        <v>16.502537508668471</v>
      </c>
      <c r="L117" s="551"/>
      <c r="M117" s="551"/>
      <c r="N117" s="551"/>
      <c r="O117" s="551"/>
      <c r="P117" s="551"/>
      <c r="Q117" s="551"/>
      <c r="R117" s="551"/>
      <c r="S117" s="551"/>
      <c r="T117" s="551"/>
      <c r="U117" s="551"/>
      <c r="V117" s="551"/>
      <c r="W117" s="551"/>
      <c r="X117" s="551"/>
      <c r="Y117" s="551"/>
      <c r="Z117" s="551"/>
      <c r="AA117" s="551"/>
      <c r="AB117" s="551"/>
      <c r="AC117" s="551"/>
      <c r="AD117" s="551"/>
      <c r="AE117" s="551"/>
      <c r="AF117" s="551"/>
      <c r="AG117" s="551"/>
      <c r="AH117" s="551"/>
      <c r="AI117" s="551"/>
      <c r="AJ117" s="551"/>
    </row>
    <row r="118" spans="1:39" x14ac:dyDescent="0.25">
      <c r="L118" s="551"/>
      <c r="M118" s="551"/>
      <c r="N118" s="551"/>
      <c r="O118" s="551"/>
      <c r="P118" s="551"/>
      <c r="Q118" s="551"/>
      <c r="R118" s="551"/>
      <c r="S118" s="551"/>
      <c r="T118" s="551"/>
      <c r="U118" s="551"/>
      <c r="V118" s="551"/>
      <c r="W118" s="551"/>
      <c r="X118" s="551"/>
      <c r="Y118" s="551"/>
      <c r="Z118" s="551"/>
      <c r="AA118" s="551"/>
      <c r="AB118" s="551"/>
      <c r="AC118" s="551"/>
      <c r="AD118" s="551"/>
      <c r="AE118" s="551"/>
      <c r="AF118" s="551"/>
      <c r="AG118" s="551"/>
      <c r="AH118" s="551"/>
      <c r="AI118" s="551"/>
      <c r="AJ118" s="551"/>
      <c r="AK118" s="551"/>
      <c r="AL118" s="551"/>
      <c r="AM118" s="551"/>
    </row>
    <row r="119" spans="1:39" ht="51.75" x14ac:dyDescent="0.25">
      <c r="A119">
        <v>2001</v>
      </c>
      <c r="B119" s="403" t="s">
        <v>96</v>
      </c>
      <c r="C119" s="403" t="s">
        <v>2907</v>
      </c>
      <c r="D119" s="403" t="s">
        <v>71</v>
      </c>
      <c r="E119" s="403" t="s">
        <v>97</v>
      </c>
      <c r="F119" s="403" t="s">
        <v>2907</v>
      </c>
      <c r="G119" s="403" t="s">
        <v>71</v>
      </c>
      <c r="H119" s="403" t="s">
        <v>2909</v>
      </c>
      <c r="I119" s="403" t="s">
        <v>2907</v>
      </c>
      <c r="J119" s="461" t="s">
        <v>71</v>
      </c>
      <c r="K119" s="403" t="s">
        <v>2910</v>
      </c>
      <c r="L119" s="551"/>
      <c r="M119" s="551"/>
      <c r="N119" s="551"/>
      <c r="O119" s="551"/>
      <c r="P119" s="551"/>
      <c r="Q119" s="551"/>
      <c r="R119" s="551"/>
      <c r="S119" s="551"/>
      <c r="T119" s="551"/>
      <c r="U119" s="551"/>
      <c r="V119" s="551"/>
      <c r="W119" s="551"/>
      <c r="X119" s="551"/>
      <c r="Y119" s="551"/>
      <c r="Z119" s="551"/>
      <c r="AA119" s="551"/>
      <c r="AB119" s="551"/>
      <c r="AC119" s="551"/>
      <c r="AD119" s="551"/>
      <c r="AE119" s="551"/>
      <c r="AF119" s="551"/>
      <c r="AG119" s="551"/>
      <c r="AH119" s="551"/>
      <c r="AI119" s="551"/>
      <c r="AJ119" s="551"/>
      <c r="AK119" s="551"/>
      <c r="AL119" s="551"/>
      <c r="AM119" s="551"/>
    </row>
    <row r="120" spans="1:39" x14ac:dyDescent="0.25">
      <c r="A120" t="s">
        <v>31</v>
      </c>
      <c r="B120">
        <v>1099</v>
      </c>
      <c r="C120">
        <v>659</v>
      </c>
      <c r="D120">
        <v>440</v>
      </c>
      <c r="E120">
        <v>1096</v>
      </c>
      <c r="F120">
        <v>659</v>
      </c>
      <c r="G120">
        <v>437</v>
      </c>
      <c r="H120">
        <v>3</v>
      </c>
      <c r="I120">
        <v>0</v>
      </c>
      <c r="J120">
        <v>3</v>
      </c>
      <c r="K120">
        <v>15.974347762716807</v>
      </c>
      <c r="L120" s="551"/>
      <c r="M120" s="551"/>
      <c r="N120" s="551"/>
      <c r="O120" s="551"/>
      <c r="P120" s="551"/>
      <c r="Q120" s="551"/>
      <c r="R120" s="551"/>
      <c r="S120" s="551"/>
      <c r="T120" s="551"/>
      <c r="U120" s="551"/>
      <c r="V120" s="551"/>
      <c r="W120" s="551"/>
      <c r="X120" s="551"/>
      <c r="Y120" s="551"/>
      <c r="Z120" s="551"/>
      <c r="AA120" s="551"/>
      <c r="AB120" s="551"/>
      <c r="AC120" s="551"/>
      <c r="AD120" s="551"/>
      <c r="AE120" s="551"/>
      <c r="AF120" s="551"/>
      <c r="AG120" s="551"/>
      <c r="AH120" s="551"/>
      <c r="AI120" s="551"/>
      <c r="AJ120" s="551"/>
      <c r="AK120" s="551"/>
      <c r="AL120" s="551"/>
      <c r="AM120" s="551"/>
    </row>
    <row r="121" spans="1:39" x14ac:dyDescent="0.25">
      <c r="A121" t="s">
        <v>32</v>
      </c>
      <c r="B121">
        <v>27313</v>
      </c>
      <c r="C121">
        <v>17710</v>
      </c>
      <c r="D121">
        <v>9603</v>
      </c>
      <c r="E121">
        <v>26732</v>
      </c>
      <c r="F121">
        <v>17242</v>
      </c>
      <c r="G121">
        <v>9490</v>
      </c>
      <c r="H121">
        <v>581</v>
      </c>
      <c r="I121">
        <v>468</v>
      </c>
      <c r="J121">
        <v>113</v>
      </c>
      <c r="K121">
        <v>16.428523141405016</v>
      </c>
      <c r="L121" s="551"/>
      <c r="M121" s="551"/>
      <c r="N121" s="551"/>
      <c r="O121" s="551"/>
      <c r="P121" s="551"/>
      <c r="Q121" s="551"/>
      <c r="R121" s="551"/>
      <c r="S121" s="551"/>
      <c r="T121" s="551"/>
      <c r="U121" s="551"/>
      <c r="V121" s="551"/>
      <c r="W121" s="551"/>
      <c r="X121" s="551"/>
      <c r="Y121" s="551"/>
      <c r="Z121" s="551"/>
      <c r="AA121" s="551"/>
      <c r="AB121" s="551"/>
      <c r="AC121" s="551"/>
      <c r="AD121" s="551"/>
      <c r="AE121" s="551"/>
      <c r="AF121" s="551"/>
      <c r="AG121" s="551"/>
      <c r="AH121" s="551"/>
      <c r="AI121" s="551"/>
      <c r="AJ121" s="551"/>
      <c r="AK121" s="551"/>
      <c r="AL121" s="551"/>
      <c r="AM121" s="551"/>
    </row>
    <row r="122" spans="1:39" x14ac:dyDescent="0.25">
      <c r="A122" t="s">
        <v>33</v>
      </c>
      <c r="B122">
        <v>52312</v>
      </c>
      <c r="C122">
        <v>33624</v>
      </c>
      <c r="D122">
        <v>18688</v>
      </c>
      <c r="E122">
        <v>49746</v>
      </c>
      <c r="F122">
        <v>31632</v>
      </c>
      <c r="G122">
        <v>18114</v>
      </c>
      <c r="H122">
        <v>2566</v>
      </c>
      <c r="I122">
        <v>1992</v>
      </c>
      <c r="J122">
        <v>574</v>
      </c>
      <c r="K122">
        <v>16.033907592141947</v>
      </c>
      <c r="L122" s="551"/>
      <c r="M122" s="551"/>
      <c r="N122" s="551"/>
      <c r="O122" s="551"/>
      <c r="P122" s="551"/>
      <c r="Q122" s="551"/>
      <c r="R122" s="551"/>
      <c r="S122" s="551"/>
      <c r="T122" s="551"/>
      <c r="U122" s="551"/>
      <c r="V122" s="551"/>
      <c r="W122" s="551"/>
      <c r="X122" s="551"/>
      <c r="Y122" s="551"/>
      <c r="Z122" s="551"/>
      <c r="AA122" s="551"/>
      <c r="AB122" s="551"/>
      <c r="AC122" s="551"/>
      <c r="AD122" s="551"/>
      <c r="AE122" s="551"/>
      <c r="AF122" s="551"/>
      <c r="AG122" s="551"/>
      <c r="AH122" s="551"/>
      <c r="AI122" s="551"/>
      <c r="AJ122" s="551"/>
      <c r="AK122" s="551"/>
      <c r="AL122" s="551"/>
      <c r="AM122" s="551"/>
    </row>
    <row r="123" spans="1:39" x14ac:dyDescent="0.25">
      <c r="A123" t="s">
        <v>34</v>
      </c>
      <c r="B123">
        <v>39959</v>
      </c>
      <c r="C123">
        <v>25506</v>
      </c>
      <c r="D123">
        <v>14453</v>
      </c>
      <c r="E123">
        <v>39018</v>
      </c>
      <c r="F123">
        <v>24754</v>
      </c>
      <c r="G123">
        <v>14264</v>
      </c>
      <c r="H123">
        <v>941</v>
      </c>
      <c r="I123">
        <v>752</v>
      </c>
      <c r="J123">
        <v>189</v>
      </c>
      <c r="K123">
        <v>17.958961990592005</v>
      </c>
      <c r="L123" s="551"/>
      <c r="M123" s="551"/>
      <c r="N123" s="551"/>
      <c r="O123" s="551"/>
      <c r="P123" s="551"/>
      <c r="Q123" s="551"/>
      <c r="R123" s="551"/>
      <c r="S123" s="551"/>
      <c r="T123" s="551"/>
      <c r="U123" s="551"/>
      <c r="V123" s="551"/>
      <c r="W123" s="551"/>
      <c r="X123" s="551"/>
      <c r="Y123" s="551"/>
      <c r="Z123" s="551"/>
      <c r="AA123" s="551"/>
      <c r="AB123" s="551"/>
      <c r="AC123" s="551"/>
      <c r="AD123" s="551"/>
      <c r="AE123" s="551"/>
      <c r="AF123" s="551"/>
      <c r="AG123" s="551"/>
      <c r="AH123" s="551"/>
      <c r="AI123" s="551"/>
      <c r="AJ123" s="551"/>
      <c r="AK123" s="551"/>
      <c r="AL123" s="551"/>
      <c r="AM123" s="551"/>
    </row>
    <row r="124" spans="1:39" x14ac:dyDescent="0.25">
      <c r="A124" t="s">
        <v>35</v>
      </c>
      <c r="B124">
        <v>35976</v>
      </c>
      <c r="C124">
        <v>22534</v>
      </c>
      <c r="D124">
        <v>13442</v>
      </c>
      <c r="E124">
        <v>35125</v>
      </c>
      <c r="F124">
        <v>21935</v>
      </c>
      <c r="G124">
        <v>13190</v>
      </c>
      <c r="H124">
        <v>851</v>
      </c>
      <c r="I124">
        <v>599</v>
      </c>
      <c r="J124">
        <v>252</v>
      </c>
      <c r="K124">
        <v>13.445902492803333</v>
      </c>
      <c r="L124" s="551"/>
      <c r="M124" s="551"/>
      <c r="N124" s="551"/>
      <c r="O124" s="551"/>
      <c r="P124" s="551"/>
      <c r="Q124" s="551"/>
      <c r="R124" s="551"/>
      <c r="S124" s="551"/>
      <c r="T124" s="551"/>
      <c r="U124" s="551"/>
      <c r="V124" s="551"/>
      <c r="W124" s="551"/>
      <c r="X124" s="551"/>
      <c r="Y124" s="551"/>
      <c r="Z124" s="551"/>
      <c r="AA124" s="551"/>
      <c r="AB124" s="551"/>
      <c r="AC124" s="551"/>
      <c r="AD124" s="551"/>
      <c r="AE124" s="551"/>
      <c r="AF124" s="551"/>
      <c r="AG124" s="551"/>
      <c r="AH124" s="551"/>
      <c r="AI124" s="551"/>
      <c r="AJ124" s="551"/>
      <c r="AK124" s="551"/>
      <c r="AL124" s="551"/>
      <c r="AM124" s="551"/>
    </row>
    <row r="125" spans="1:39" x14ac:dyDescent="0.25">
      <c r="A125" t="s">
        <v>36</v>
      </c>
      <c r="B125">
        <v>57107</v>
      </c>
      <c r="C125">
        <v>36743</v>
      </c>
      <c r="D125">
        <v>20364</v>
      </c>
      <c r="E125">
        <v>55244</v>
      </c>
      <c r="F125">
        <v>35255</v>
      </c>
      <c r="G125">
        <v>19989</v>
      </c>
      <c r="H125">
        <v>1863</v>
      </c>
      <c r="I125">
        <v>1488</v>
      </c>
      <c r="J125">
        <v>375</v>
      </c>
      <c r="K125">
        <v>18.872062556152621</v>
      </c>
      <c r="L125" s="551"/>
      <c r="M125" s="551"/>
      <c r="N125" s="551"/>
      <c r="O125" s="551"/>
      <c r="P125" s="551"/>
      <c r="Q125" s="551"/>
      <c r="R125" s="551"/>
      <c r="S125" s="551"/>
      <c r="T125" s="551"/>
      <c r="U125" s="551"/>
      <c r="V125" s="551"/>
      <c r="W125" s="551"/>
      <c r="X125" s="551"/>
      <c r="Y125" s="551"/>
      <c r="Z125" s="551"/>
      <c r="AA125" s="551"/>
      <c r="AB125" s="551"/>
      <c r="AC125" s="551"/>
      <c r="AD125" s="551"/>
      <c r="AE125" s="551"/>
      <c r="AF125" s="551"/>
      <c r="AG125" s="551"/>
      <c r="AH125" s="551"/>
      <c r="AI125" s="551"/>
      <c r="AJ125" s="551"/>
      <c r="AK125" s="551"/>
      <c r="AL125" s="551"/>
      <c r="AM125" s="551"/>
    </row>
    <row r="126" spans="1:39" x14ac:dyDescent="0.25">
      <c r="A126" t="s">
        <v>37</v>
      </c>
      <c r="B126">
        <v>24752</v>
      </c>
      <c r="C126">
        <v>15635</v>
      </c>
      <c r="D126">
        <v>9117</v>
      </c>
      <c r="E126">
        <v>23878</v>
      </c>
      <c r="F126">
        <v>15095</v>
      </c>
      <c r="G126">
        <v>8783</v>
      </c>
      <c r="H126">
        <v>874</v>
      </c>
      <c r="I126">
        <v>540</v>
      </c>
      <c r="J126">
        <v>334</v>
      </c>
      <c r="K126">
        <v>12.652338865221168</v>
      </c>
      <c r="L126" s="551"/>
      <c r="M126" s="551"/>
      <c r="N126" s="551"/>
      <c r="O126" s="551"/>
      <c r="P126" s="551"/>
      <c r="Q126" s="551"/>
      <c r="R126" s="551"/>
      <c r="S126" s="551"/>
      <c r="T126" s="551"/>
      <c r="U126" s="551"/>
      <c r="V126" s="551"/>
      <c r="W126" s="551"/>
      <c r="X126" s="551"/>
      <c r="Y126" s="551"/>
      <c r="Z126" s="551"/>
      <c r="AA126" s="551"/>
      <c r="AB126" s="551"/>
      <c r="AC126" s="551"/>
      <c r="AD126" s="551"/>
      <c r="AE126" s="551"/>
      <c r="AF126" s="551"/>
      <c r="AG126" s="551"/>
      <c r="AH126" s="551"/>
      <c r="AI126" s="551"/>
      <c r="AJ126" s="551"/>
      <c r="AK126" s="551"/>
      <c r="AL126" s="551"/>
      <c r="AM126" s="551"/>
    </row>
    <row r="127" spans="1:39" x14ac:dyDescent="0.25">
      <c r="A127" t="s">
        <v>38</v>
      </c>
      <c r="B127">
        <v>49784</v>
      </c>
      <c r="C127">
        <v>31649</v>
      </c>
      <c r="D127">
        <v>18135</v>
      </c>
      <c r="E127">
        <v>48116</v>
      </c>
      <c r="F127">
        <v>30395</v>
      </c>
      <c r="G127">
        <v>17721</v>
      </c>
      <c r="H127">
        <v>1668</v>
      </c>
      <c r="I127">
        <v>1254</v>
      </c>
      <c r="J127">
        <v>414</v>
      </c>
      <c r="K127">
        <v>14.693164606439634</v>
      </c>
      <c r="L127" s="551"/>
      <c r="M127" s="551"/>
      <c r="N127" s="551"/>
      <c r="O127" s="551"/>
      <c r="P127" s="551"/>
      <c r="Q127" s="551"/>
      <c r="R127" s="551"/>
      <c r="S127" s="551"/>
      <c r="T127" s="551"/>
      <c r="U127" s="551"/>
      <c r="V127" s="551"/>
      <c r="W127" s="551"/>
      <c r="X127" s="551"/>
      <c r="Y127" s="551"/>
      <c r="Z127" s="551"/>
      <c r="AA127" s="551"/>
      <c r="AB127" s="551"/>
      <c r="AC127" s="551"/>
      <c r="AD127" s="551"/>
      <c r="AE127" s="551"/>
      <c r="AF127" s="551"/>
      <c r="AG127" s="551"/>
      <c r="AH127" s="551"/>
      <c r="AI127" s="551"/>
      <c r="AJ127" s="551"/>
      <c r="AK127" s="551"/>
      <c r="AL127" s="551"/>
      <c r="AM127" s="551"/>
    </row>
    <row r="128" spans="1:39" x14ac:dyDescent="0.25">
      <c r="A128" t="s">
        <v>39</v>
      </c>
      <c r="B128">
        <v>40703</v>
      </c>
      <c r="C128">
        <v>25823</v>
      </c>
      <c r="D128">
        <v>14880</v>
      </c>
      <c r="E128">
        <v>39520</v>
      </c>
      <c r="F128">
        <v>24976</v>
      </c>
      <c r="G128">
        <v>14544</v>
      </c>
      <c r="H128">
        <v>1183</v>
      </c>
      <c r="I128">
        <v>847</v>
      </c>
      <c r="J128">
        <v>336</v>
      </c>
      <c r="K128">
        <v>13.249784590420058</v>
      </c>
      <c r="L128" s="551"/>
      <c r="M128" s="551"/>
      <c r="N128" s="551"/>
      <c r="O128" s="551"/>
      <c r="P128" s="551"/>
      <c r="Q128" s="551"/>
      <c r="R128" s="551"/>
      <c r="S128" s="551"/>
      <c r="T128" s="551"/>
      <c r="U128" s="551"/>
      <c r="V128" s="551"/>
      <c r="W128" s="551"/>
      <c r="X128" s="551"/>
      <c r="Y128" s="551"/>
      <c r="Z128" s="551"/>
      <c r="AA128" s="551"/>
      <c r="AB128" s="551"/>
      <c r="AC128" s="551"/>
      <c r="AD128" s="551"/>
      <c r="AE128" s="551"/>
      <c r="AF128" s="551"/>
      <c r="AG128" s="551"/>
      <c r="AH128" s="551"/>
      <c r="AI128" s="551"/>
      <c r="AJ128" s="551"/>
      <c r="AK128" s="551"/>
      <c r="AL128" s="551"/>
      <c r="AM128" s="551"/>
    </row>
    <row r="129" spans="1:39" x14ac:dyDescent="0.25">
      <c r="A129" t="s">
        <v>40</v>
      </c>
      <c r="B129">
        <v>43931</v>
      </c>
      <c r="C129">
        <v>28278</v>
      </c>
      <c r="D129">
        <v>15653</v>
      </c>
      <c r="E129">
        <v>42402</v>
      </c>
      <c r="F129">
        <v>27079</v>
      </c>
      <c r="G129">
        <v>15323</v>
      </c>
      <c r="H129">
        <v>1529</v>
      </c>
      <c r="I129">
        <v>1199</v>
      </c>
      <c r="J129">
        <v>330</v>
      </c>
      <c r="K129">
        <v>15.686201972520847</v>
      </c>
      <c r="L129" s="551"/>
      <c r="M129" s="551"/>
      <c r="N129" s="551"/>
      <c r="O129" s="551"/>
      <c r="P129" s="551"/>
      <c r="Q129" s="551"/>
      <c r="R129" s="551"/>
      <c r="S129" s="551"/>
      <c r="T129" s="551"/>
      <c r="U129" s="551"/>
      <c r="V129" s="551"/>
      <c r="W129" s="551"/>
      <c r="X129" s="551"/>
      <c r="Y129" s="551"/>
      <c r="Z129" s="551"/>
      <c r="AA129" s="551"/>
      <c r="AB129" s="551"/>
      <c r="AC129" s="551"/>
      <c r="AD129" s="551"/>
      <c r="AE129" s="551"/>
      <c r="AF129" s="551"/>
      <c r="AG129" s="551"/>
      <c r="AH129" s="551"/>
      <c r="AI129" s="551"/>
      <c r="AJ129" s="551"/>
      <c r="AK129" s="551"/>
      <c r="AL129" s="551"/>
      <c r="AM129" s="551"/>
    </row>
    <row r="130" spans="1:39" x14ac:dyDescent="0.25">
      <c r="A130" t="s">
        <v>41</v>
      </c>
      <c r="B130">
        <v>32146</v>
      </c>
      <c r="C130">
        <v>21187</v>
      </c>
      <c r="D130">
        <v>10959</v>
      </c>
      <c r="E130">
        <v>31118</v>
      </c>
      <c r="F130">
        <v>20448</v>
      </c>
      <c r="G130">
        <v>10670</v>
      </c>
      <c r="H130">
        <v>1028</v>
      </c>
      <c r="I130">
        <v>739</v>
      </c>
      <c r="J130">
        <v>289</v>
      </c>
      <c r="K130">
        <v>14.692717383092846</v>
      </c>
      <c r="L130" s="551"/>
      <c r="M130" s="551"/>
      <c r="N130" s="551"/>
      <c r="O130" s="551"/>
      <c r="P130" s="551"/>
      <c r="Q130" s="551"/>
      <c r="R130" s="551"/>
      <c r="S130" s="551"/>
      <c r="T130" s="551"/>
      <c r="U130" s="551"/>
      <c r="V130" s="551"/>
      <c r="W130" s="551"/>
      <c r="X130" s="551"/>
      <c r="Y130" s="551"/>
      <c r="Z130" s="551"/>
      <c r="AA130" s="551"/>
      <c r="AB130" s="551"/>
      <c r="AC130" s="551"/>
      <c r="AD130" s="551"/>
      <c r="AE130" s="551"/>
      <c r="AF130" s="551"/>
      <c r="AG130" s="551"/>
      <c r="AH130" s="551"/>
      <c r="AI130" s="551"/>
      <c r="AJ130" s="551"/>
      <c r="AK130" s="551"/>
      <c r="AL130" s="551"/>
      <c r="AM130" s="551"/>
    </row>
    <row r="131" spans="1:39" x14ac:dyDescent="0.25">
      <c r="A131" t="s">
        <v>42</v>
      </c>
      <c r="B131">
        <v>22217</v>
      </c>
      <c r="C131">
        <v>13925</v>
      </c>
      <c r="D131">
        <v>8292</v>
      </c>
      <c r="E131">
        <v>21690</v>
      </c>
      <c r="F131">
        <v>13560</v>
      </c>
      <c r="G131">
        <v>8130</v>
      </c>
      <c r="H131">
        <v>527</v>
      </c>
      <c r="I131">
        <v>365</v>
      </c>
      <c r="J131">
        <v>162</v>
      </c>
      <c r="K131">
        <v>10.779514449717965</v>
      </c>
      <c r="L131" s="551"/>
      <c r="M131" s="551"/>
      <c r="N131" s="551"/>
      <c r="O131" s="551"/>
      <c r="P131" s="551"/>
      <c r="Q131" s="551"/>
      <c r="R131" s="551"/>
      <c r="S131" s="551"/>
      <c r="T131" s="551"/>
      <c r="U131" s="551"/>
      <c r="V131" s="551"/>
      <c r="W131" s="551"/>
      <c r="X131" s="551"/>
      <c r="Y131" s="551"/>
      <c r="Z131" s="551"/>
      <c r="AA131" s="551"/>
      <c r="AB131" s="551"/>
      <c r="AC131" s="551"/>
      <c r="AD131" s="551"/>
      <c r="AE131" s="551"/>
      <c r="AF131" s="551"/>
      <c r="AG131" s="551"/>
      <c r="AH131" s="551"/>
      <c r="AI131" s="551"/>
      <c r="AJ131" s="551"/>
      <c r="AK131" s="551"/>
      <c r="AL131" s="551"/>
      <c r="AM131" s="551"/>
    </row>
    <row r="132" spans="1:39" x14ac:dyDescent="0.25">
      <c r="A132" t="s">
        <v>43</v>
      </c>
      <c r="B132">
        <v>20562</v>
      </c>
      <c r="C132">
        <v>13254</v>
      </c>
      <c r="D132">
        <v>7308</v>
      </c>
      <c r="E132">
        <v>20217</v>
      </c>
      <c r="F132">
        <v>13014</v>
      </c>
      <c r="G132">
        <v>7203</v>
      </c>
      <c r="H132">
        <v>345</v>
      </c>
      <c r="I132">
        <v>240</v>
      </c>
      <c r="J132">
        <v>105</v>
      </c>
      <c r="K132">
        <v>12.389082262966959</v>
      </c>
      <c r="L132" s="551"/>
      <c r="M132" s="551"/>
      <c r="N132" s="551"/>
      <c r="O132" s="551"/>
      <c r="P132" s="551"/>
      <c r="Q132" s="551"/>
      <c r="R132" s="551"/>
      <c r="S132" s="551"/>
      <c r="T132" s="551"/>
      <c r="U132" s="551"/>
      <c r="V132" s="551"/>
      <c r="W132" s="551"/>
      <c r="X132" s="551"/>
      <c r="Y132" s="551"/>
      <c r="Z132" s="551"/>
      <c r="AA132" s="551"/>
      <c r="AB132" s="551"/>
      <c r="AC132" s="551"/>
      <c r="AD132" s="551"/>
      <c r="AE132" s="551"/>
      <c r="AF132" s="551"/>
      <c r="AG132" s="551"/>
      <c r="AH132" s="551"/>
      <c r="AI132" s="551"/>
      <c r="AJ132" s="551"/>
      <c r="AK132" s="551"/>
      <c r="AL132" s="551"/>
      <c r="AM132" s="551"/>
    </row>
    <row r="133" spans="1:39" x14ac:dyDescent="0.25">
      <c r="A133" t="s">
        <v>44</v>
      </c>
      <c r="B133">
        <v>25265</v>
      </c>
      <c r="C133">
        <v>16247</v>
      </c>
      <c r="D133">
        <v>9018</v>
      </c>
      <c r="E133">
        <v>24555</v>
      </c>
      <c r="F133">
        <v>15747</v>
      </c>
      <c r="G133">
        <v>8808</v>
      </c>
      <c r="H133">
        <v>710</v>
      </c>
      <c r="I133">
        <v>500</v>
      </c>
      <c r="J133">
        <v>210</v>
      </c>
      <c r="K133">
        <v>11.45412054464798</v>
      </c>
      <c r="L133" s="551"/>
      <c r="M133" s="551"/>
      <c r="N133" s="551"/>
      <c r="O133" s="551"/>
      <c r="P133" s="551"/>
      <c r="Q133" s="551"/>
      <c r="R133" s="551"/>
      <c r="S133" s="551"/>
      <c r="T133" s="551"/>
      <c r="U133" s="551"/>
      <c r="V133" s="551"/>
      <c r="W133" s="551"/>
      <c r="X133" s="551"/>
      <c r="Y133" s="551"/>
      <c r="Z133" s="551"/>
      <c r="AA133" s="551"/>
      <c r="AB133" s="551"/>
      <c r="AC133" s="551"/>
      <c r="AD133" s="551"/>
      <c r="AE133" s="551"/>
      <c r="AF133" s="551"/>
      <c r="AG133" s="551"/>
      <c r="AH133" s="551"/>
      <c r="AI133" s="551"/>
      <c r="AJ133" s="551"/>
      <c r="AK133" s="551"/>
      <c r="AL133" s="551"/>
      <c r="AM133" s="551"/>
    </row>
    <row r="134" spans="1:39" x14ac:dyDescent="0.25">
      <c r="A134" t="s">
        <v>45</v>
      </c>
      <c r="B134">
        <v>34853</v>
      </c>
      <c r="C134">
        <v>22409</v>
      </c>
      <c r="D134">
        <v>12444</v>
      </c>
      <c r="E134">
        <v>33845</v>
      </c>
      <c r="F134">
        <v>21626</v>
      </c>
      <c r="G134">
        <v>12219</v>
      </c>
      <c r="H134">
        <v>1008</v>
      </c>
      <c r="I134">
        <v>783</v>
      </c>
      <c r="J134">
        <v>225</v>
      </c>
      <c r="K134">
        <v>16.501786941915856</v>
      </c>
      <c r="L134" s="551"/>
      <c r="M134" s="551"/>
      <c r="N134" s="551"/>
      <c r="O134" s="551"/>
      <c r="P134" s="551"/>
      <c r="Q134" s="551"/>
      <c r="R134" s="551"/>
      <c r="S134" s="551"/>
      <c r="T134" s="551"/>
      <c r="U134" s="551"/>
      <c r="V134" s="551"/>
      <c r="W134" s="551"/>
      <c r="X134" s="551"/>
      <c r="Y134" s="551"/>
      <c r="Z134" s="551"/>
      <c r="AA134" s="551"/>
      <c r="AB134" s="551"/>
      <c r="AC134" s="551"/>
      <c r="AD134" s="551"/>
      <c r="AE134" s="551"/>
      <c r="AF134" s="551"/>
      <c r="AG134" s="551"/>
      <c r="AH134" s="551"/>
      <c r="AI134" s="551"/>
      <c r="AJ134" s="551"/>
      <c r="AK134" s="551"/>
      <c r="AL134" s="551"/>
      <c r="AM134" s="551"/>
    </row>
    <row r="135" spans="1:39" x14ac:dyDescent="0.25">
      <c r="A135" t="s">
        <v>46</v>
      </c>
      <c r="B135">
        <v>45556</v>
      </c>
      <c r="C135">
        <v>29089</v>
      </c>
      <c r="D135">
        <v>16467</v>
      </c>
      <c r="E135">
        <v>44246</v>
      </c>
      <c r="F135">
        <v>28060</v>
      </c>
      <c r="G135">
        <v>16186</v>
      </c>
      <c r="H135">
        <v>1310</v>
      </c>
      <c r="I135">
        <v>1029</v>
      </c>
      <c r="J135">
        <v>281</v>
      </c>
      <c r="K135">
        <v>19.879767082419754</v>
      </c>
      <c r="L135" s="551"/>
      <c r="M135" s="551"/>
      <c r="N135" s="551"/>
      <c r="O135" s="551"/>
      <c r="P135" s="551"/>
      <c r="Q135" s="551"/>
      <c r="R135" s="551"/>
      <c r="S135" s="551"/>
      <c r="T135" s="551"/>
      <c r="U135" s="551"/>
      <c r="V135" s="551"/>
      <c r="W135" s="551"/>
      <c r="X135" s="551"/>
      <c r="Y135" s="551"/>
      <c r="Z135" s="551"/>
      <c r="AA135" s="551"/>
      <c r="AB135" s="551"/>
      <c r="AC135" s="551"/>
      <c r="AD135" s="551"/>
      <c r="AE135" s="551"/>
      <c r="AF135" s="551"/>
      <c r="AG135" s="551"/>
      <c r="AH135" s="551"/>
      <c r="AI135" s="551"/>
      <c r="AJ135" s="551"/>
      <c r="AK135" s="551"/>
      <c r="AL135" s="551"/>
      <c r="AM135" s="551"/>
    </row>
    <row r="136" spans="1:39" x14ac:dyDescent="0.25">
      <c r="A136" t="s">
        <v>47</v>
      </c>
      <c r="B136">
        <v>39317</v>
      </c>
      <c r="C136">
        <v>25206</v>
      </c>
      <c r="D136">
        <v>14111</v>
      </c>
      <c r="E136">
        <v>38334</v>
      </c>
      <c r="F136">
        <v>24438</v>
      </c>
      <c r="G136">
        <v>13896</v>
      </c>
      <c r="H136">
        <v>983</v>
      </c>
      <c r="I136">
        <v>768</v>
      </c>
      <c r="J136">
        <v>215</v>
      </c>
      <c r="K136">
        <v>16.05431008849261</v>
      </c>
      <c r="L136" s="551"/>
      <c r="M136" s="551"/>
      <c r="N136" s="551"/>
      <c r="O136" s="551"/>
      <c r="P136" s="551"/>
      <c r="Q136" s="551"/>
      <c r="R136" s="551"/>
      <c r="S136" s="551"/>
      <c r="T136" s="551"/>
      <c r="U136" s="551"/>
      <c r="V136" s="551"/>
      <c r="W136" s="551"/>
      <c r="X136" s="551"/>
      <c r="Y136" s="551"/>
      <c r="Z136" s="551"/>
      <c r="AA136" s="551"/>
      <c r="AB136" s="551"/>
      <c r="AC136" s="551"/>
      <c r="AD136" s="551"/>
      <c r="AE136" s="551"/>
      <c r="AF136" s="551"/>
      <c r="AG136" s="551"/>
      <c r="AH136" s="551"/>
      <c r="AI136" s="551"/>
      <c r="AJ136" s="551"/>
      <c r="AK136" s="551"/>
      <c r="AL136" s="551"/>
      <c r="AM136" s="551"/>
    </row>
    <row r="137" spans="1:39" x14ac:dyDescent="0.25">
      <c r="A137" t="s">
        <v>48</v>
      </c>
      <c r="B137">
        <v>28579</v>
      </c>
      <c r="C137">
        <v>18069</v>
      </c>
      <c r="D137">
        <v>10510</v>
      </c>
      <c r="E137">
        <v>27827</v>
      </c>
      <c r="F137">
        <v>17464</v>
      </c>
      <c r="G137">
        <v>10363</v>
      </c>
      <c r="H137">
        <v>752</v>
      </c>
      <c r="I137">
        <v>605</v>
      </c>
      <c r="J137">
        <v>147</v>
      </c>
      <c r="K137">
        <v>13.218284335380654</v>
      </c>
      <c r="L137" s="551"/>
      <c r="M137" s="551"/>
      <c r="N137" s="551"/>
      <c r="O137" s="551"/>
      <c r="P137" s="551"/>
      <c r="Q137" s="551"/>
      <c r="R137" s="551"/>
      <c r="S137" s="551"/>
      <c r="T137" s="551"/>
      <c r="U137" s="551"/>
      <c r="V137" s="551"/>
      <c r="W137" s="551"/>
      <c r="X137" s="551"/>
      <c r="Y137" s="551"/>
      <c r="Z137" s="551"/>
      <c r="AA137" s="551"/>
      <c r="AB137" s="551"/>
      <c r="AC137" s="551"/>
      <c r="AD137" s="551"/>
      <c r="AE137" s="551"/>
      <c r="AF137" s="551"/>
      <c r="AG137" s="551"/>
      <c r="AH137" s="551"/>
      <c r="AI137" s="551"/>
      <c r="AJ137" s="551"/>
      <c r="AK137" s="551"/>
      <c r="AL137" s="551"/>
      <c r="AM137" s="551"/>
    </row>
    <row r="138" spans="1:39" x14ac:dyDescent="0.25">
      <c r="A138" t="s">
        <v>49</v>
      </c>
      <c r="B138">
        <v>21115</v>
      </c>
      <c r="C138">
        <v>13372</v>
      </c>
      <c r="D138">
        <v>7743</v>
      </c>
      <c r="E138">
        <v>20767</v>
      </c>
      <c r="F138">
        <v>13156</v>
      </c>
      <c r="G138">
        <v>7611</v>
      </c>
      <c r="H138">
        <v>348</v>
      </c>
      <c r="I138">
        <v>216</v>
      </c>
      <c r="J138">
        <v>132</v>
      </c>
      <c r="K138">
        <v>12.055473638991767</v>
      </c>
      <c r="L138" s="551"/>
      <c r="M138" s="551"/>
      <c r="N138" s="551"/>
      <c r="O138" s="551"/>
      <c r="P138" s="551"/>
      <c r="Q138" s="551"/>
      <c r="R138" s="551"/>
      <c r="S138" s="551"/>
      <c r="T138" s="551"/>
      <c r="U138" s="551"/>
      <c r="V138" s="551"/>
      <c r="W138" s="551"/>
      <c r="X138" s="551"/>
      <c r="Y138" s="551"/>
      <c r="Z138" s="551"/>
      <c r="AA138" s="551"/>
      <c r="AB138" s="551"/>
      <c r="AC138" s="551"/>
      <c r="AD138" s="551"/>
      <c r="AE138" s="551"/>
      <c r="AF138" s="551"/>
      <c r="AG138" s="551"/>
      <c r="AH138" s="551"/>
      <c r="AI138" s="551"/>
      <c r="AJ138" s="551"/>
      <c r="AK138" s="551"/>
      <c r="AL138" s="551"/>
      <c r="AM138" s="551"/>
    </row>
    <row r="139" spans="1:39" x14ac:dyDescent="0.25">
      <c r="A139" t="s">
        <v>50</v>
      </c>
      <c r="B139">
        <v>23102</v>
      </c>
      <c r="C139">
        <v>14791</v>
      </c>
      <c r="D139">
        <v>8311</v>
      </c>
      <c r="E139">
        <v>22244</v>
      </c>
      <c r="F139">
        <v>14363</v>
      </c>
      <c r="G139">
        <v>7881</v>
      </c>
      <c r="H139">
        <v>858</v>
      </c>
      <c r="I139">
        <v>428</v>
      </c>
      <c r="J139">
        <v>430</v>
      </c>
      <c r="K139">
        <v>14.310805159713064</v>
      </c>
      <c r="L139" s="551"/>
      <c r="M139" s="551"/>
      <c r="N139" s="551"/>
      <c r="O139" s="551"/>
      <c r="P139" s="551"/>
      <c r="Q139" s="551"/>
      <c r="R139" s="551"/>
      <c r="S139" s="551"/>
      <c r="T139" s="551"/>
      <c r="U139" s="551"/>
      <c r="V139" s="551"/>
      <c r="W139" s="551"/>
      <c r="X139" s="551"/>
      <c r="Y139" s="551"/>
      <c r="Z139" s="551"/>
      <c r="AA139" s="551"/>
      <c r="AB139" s="551"/>
      <c r="AC139" s="551"/>
      <c r="AD139" s="551"/>
      <c r="AE139" s="551"/>
      <c r="AF139" s="551"/>
      <c r="AG139" s="551"/>
      <c r="AH139" s="551"/>
      <c r="AI139" s="551"/>
      <c r="AJ139" s="551"/>
      <c r="AK139" s="551"/>
      <c r="AL139" s="551"/>
      <c r="AM139" s="551"/>
    </row>
    <row r="140" spans="1:39" x14ac:dyDescent="0.25">
      <c r="A140" t="s">
        <v>51</v>
      </c>
      <c r="B140">
        <v>22488</v>
      </c>
      <c r="C140">
        <v>14531</v>
      </c>
      <c r="D140">
        <v>7957</v>
      </c>
      <c r="E140">
        <v>21577</v>
      </c>
      <c r="F140">
        <v>13825</v>
      </c>
      <c r="G140">
        <v>7752</v>
      </c>
      <c r="H140">
        <v>911</v>
      </c>
      <c r="I140">
        <v>706</v>
      </c>
      <c r="J140">
        <v>205</v>
      </c>
      <c r="K140">
        <v>14.987254200557064</v>
      </c>
      <c r="L140" s="551"/>
      <c r="M140" s="551"/>
      <c r="N140" s="551"/>
      <c r="O140" s="551"/>
      <c r="P140" s="551"/>
      <c r="Q140" s="551"/>
      <c r="R140" s="551"/>
      <c r="S140" s="551"/>
      <c r="T140" s="551"/>
      <c r="U140" s="551"/>
      <c r="V140" s="551"/>
      <c r="W140" s="551"/>
      <c r="X140" s="551"/>
      <c r="Y140" s="551"/>
      <c r="Z140" s="551"/>
      <c r="AA140" s="551"/>
      <c r="AB140" s="551"/>
      <c r="AC140" s="551"/>
      <c r="AD140" s="551"/>
      <c r="AE140" s="551"/>
      <c r="AF140" s="551"/>
      <c r="AG140" s="551"/>
      <c r="AH140" s="551"/>
      <c r="AI140" s="551"/>
      <c r="AJ140" s="551"/>
      <c r="AK140" s="551"/>
      <c r="AL140" s="551"/>
      <c r="AM140" s="551"/>
    </row>
    <row r="141" spans="1:39" x14ac:dyDescent="0.25">
      <c r="A141" t="s">
        <v>52</v>
      </c>
      <c r="B141">
        <v>29001</v>
      </c>
      <c r="C141">
        <v>18172</v>
      </c>
      <c r="D141">
        <v>10829</v>
      </c>
      <c r="E141">
        <v>28055</v>
      </c>
      <c r="F141">
        <v>17554</v>
      </c>
      <c r="G141">
        <v>10501</v>
      </c>
      <c r="H141">
        <v>946</v>
      </c>
      <c r="I141">
        <v>618</v>
      </c>
      <c r="J141">
        <v>328</v>
      </c>
      <c r="K141">
        <v>10.663326973219105</v>
      </c>
      <c r="L141" s="551"/>
      <c r="M141" s="551"/>
      <c r="N141" s="551"/>
      <c r="O141" s="551"/>
      <c r="P141" s="551"/>
      <c r="Q141" s="551"/>
      <c r="R141" s="551"/>
      <c r="S141" s="551"/>
      <c r="T141" s="551"/>
      <c r="U141" s="551"/>
      <c r="V141" s="551"/>
      <c r="W141" s="551"/>
      <c r="X141" s="551"/>
      <c r="Y141" s="551"/>
      <c r="Z141" s="551"/>
      <c r="AA141" s="551"/>
      <c r="AB141" s="551"/>
      <c r="AC141" s="551"/>
      <c r="AD141" s="551"/>
      <c r="AE141" s="551"/>
      <c r="AF141" s="551"/>
      <c r="AG141" s="551"/>
      <c r="AH141" s="551"/>
      <c r="AI141" s="551"/>
      <c r="AJ141" s="551"/>
      <c r="AK141" s="551"/>
      <c r="AL141" s="551"/>
      <c r="AM141" s="551"/>
    </row>
    <row r="142" spans="1:39" x14ac:dyDescent="0.25">
      <c r="A142" t="s">
        <v>53</v>
      </c>
      <c r="B142">
        <v>31903</v>
      </c>
      <c r="C142">
        <v>20807</v>
      </c>
      <c r="D142">
        <v>11096</v>
      </c>
      <c r="E142">
        <v>31034</v>
      </c>
      <c r="F142">
        <v>20184</v>
      </c>
      <c r="G142">
        <v>10850</v>
      </c>
      <c r="H142">
        <v>869</v>
      </c>
      <c r="I142">
        <v>623</v>
      </c>
      <c r="J142">
        <v>246</v>
      </c>
      <c r="K142">
        <v>12.587049542698384</v>
      </c>
      <c r="L142" s="551"/>
      <c r="M142" s="551"/>
      <c r="N142" s="551"/>
      <c r="O142" s="551"/>
      <c r="P142" s="551"/>
      <c r="Q142" s="551"/>
      <c r="R142" s="551"/>
      <c r="S142" s="551"/>
      <c r="T142" s="551"/>
      <c r="U142" s="551"/>
      <c r="V142" s="551"/>
      <c r="W142" s="551"/>
      <c r="X142" s="551"/>
      <c r="Y142" s="551"/>
      <c r="Z142" s="551"/>
      <c r="AA142" s="551"/>
      <c r="AB142" s="551"/>
      <c r="AC142" s="551"/>
      <c r="AD142" s="551"/>
      <c r="AE142" s="551"/>
      <c r="AF142" s="551"/>
      <c r="AG142" s="551"/>
      <c r="AH142" s="551"/>
      <c r="AI142" s="551"/>
      <c r="AJ142" s="551"/>
      <c r="AK142" s="551"/>
      <c r="AL142" s="551"/>
      <c r="AM142" s="551"/>
    </row>
    <row r="143" spans="1:39" x14ac:dyDescent="0.25">
      <c r="A143" t="s">
        <v>54</v>
      </c>
      <c r="B143">
        <v>27954</v>
      </c>
      <c r="C143">
        <v>17987</v>
      </c>
      <c r="D143">
        <v>9967</v>
      </c>
      <c r="E143">
        <v>27194</v>
      </c>
      <c r="F143">
        <v>17403</v>
      </c>
      <c r="G143">
        <v>9791</v>
      </c>
      <c r="H143">
        <v>760</v>
      </c>
      <c r="I143">
        <v>584</v>
      </c>
      <c r="J143">
        <v>176</v>
      </c>
      <c r="K143">
        <v>14.553141389275392</v>
      </c>
      <c r="L143" s="551"/>
      <c r="M143" s="551"/>
      <c r="N143" s="551"/>
      <c r="O143" s="551"/>
      <c r="P143" s="551"/>
      <c r="Q143" s="551"/>
      <c r="R143" s="551"/>
      <c r="S143" s="551"/>
      <c r="T143" s="551"/>
      <c r="U143" s="551"/>
      <c r="V143" s="551"/>
      <c r="W143" s="551"/>
      <c r="X143" s="551"/>
      <c r="Y143" s="551"/>
      <c r="Z143" s="551"/>
      <c r="AA143" s="551"/>
      <c r="AB143" s="551"/>
      <c r="AC143" s="551"/>
      <c r="AD143" s="551"/>
      <c r="AE143" s="551"/>
      <c r="AF143" s="551"/>
      <c r="AG143" s="551"/>
      <c r="AH143" s="551"/>
      <c r="AI143" s="551"/>
      <c r="AJ143" s="551"/>
      <c r="AK143" s="551"/>
      <c r="AL143" s="551"/>
      <c r="AM143" s="551"/>
    </row>
    <row r="144" spans="1:39" x14ac:dyDescent="0.25">
      <c r="A144" t="s">
        <v>55</v>
      </c>
      <c r="B144">
        <v>25941</v>
      </c>
      <c r="C144">
        <v>16529</v>
      </c>
      <c r="D144">
        <v>9412</v>
      </c>
      <c r="E144">
        <v>25084</v>
      </c>
      <c r="F144">
        <v>15949</v>
      </c>
      <c r="G144">
        <v>9135</v>
      </c>
      <c r="H144">
        <v>857</v>
      </c>
      <c r="I144">
        <v>580</v>
      </c>
      <c r="J144">
        <v>277</v>
      </c>
      <c r="K144">
        <v>10.356901022312508</v>
      </c>
      <c r="L144" s="551"/>
      <c r="M144" s="551"/>
      <c r="N144" s="551"/>
      <c r="O144" s="551"/>
      <c r="P144" s="551"/>
      <c r="Q144" s="551"/>
      <c r="R144" s="551"/>
      <c r="S144" s="551"/>
      <c r="T144" s="551"/>
      <c r="U144" s="551"/>
      <c r="V144" s="551"/>
      <c r="W144" s="551"/>
      <c r="X144" s="551"/>
      <c r="Y144" s="551"/>
      <c r="Z144" s="551"/>
      <c r="AA144" s="551"/>
      <c r="AB144" s="551"/>
      <c r="AC144" s="551"/>
      <c r="AD144" s="551"/>
      <c r="AE144" s="551"/>
      <c r="AF144" s="551"/>
      <c r="AG144" s="551"/>
      <c r="AH144" s="551"/>
      <c r="AI144" s="551"/>
      <c r="AJ144" s="551"/>
      <c r="AK144" s="551"/>
      <c r="AL144" s="551"/>
      <c r="AM144" s="551"/>
    </row>
    <row r="145" spans="1:39" x14ac:dyDescent="0.25">
      <c r="A145" t="s">
        <v>56</v>
      </c>
      <c r="B145">
        <v>38466</v>
      </c>
      <c r="C145">
        <v>24547</v>
      </c>
      <c r="D145">
        <v>13919</v>
      </c>
      <c r="E145">
        <v>37145</v>
      </c>
      <c r="F145">
        <v>23511</v>
      </c>
      <c r="G145">
        <v>13634</v>
      </c>
      <c r="H145">
        <v>1321</v>
      </c>
      <c r="I145">
        <v>1036</v>
      </c>
      <c r="J145">
        <v>285</v>
      </c>
      <c r="K145">
        <v>15.728010636360942</v>
      </c>
      <c r="L145" s="551"/>
      <c r="M145" s="551"/>
      <c r="N145" s="551"/>
      <c r="O145" s="551"/>
      <c r="P145" s="551"/>
      <c r="Q145" s="551"/>
      <c r="R145" s="551"/>
      <c r="S145" s="551"/>
      <c r="T145" s="551"/>
      <c r="U145" s="551"/>
      <c r="V145" s="551"/>
      <c r="W145" s="551"/>
      <c r="X145" s="551"/>
      <c r="Y145" s="551"/>
      <c r="Z145" s="551"/>
      <c r="AA145" s="551"/>
      <c r="AB145" s="551"/>
      <c r="AC145" s="551"/>
      <c r="AD145" s="551"/>
      <c r="AE145" s="551"/>
      <c r="AF145" s="551"/>
      <c r="AG145" s="551"/>
      <c r="AH145" s="551"/>
      <c r="AI145" s="551"/>
      <c r="AJ145" s="551"/>
      <c r="AK145" s="551"/>
      <c r="AL145" s="551"/>
      <c r="AM145" s="551"/>
    </row>
    <row r="146" spans="1:39" x14ac:dyDescent="0.25">
      <c r="A146" t="s">
        <v>57</v>
      </c>
      <c r="B146">
        <v>27088</v>
      </c>
      <c r="C146">
        <v>17518</v>
      </c>
      <c r="D146">
        <v>9570</v>
      </c>
      <c r="E146">
        <v>26165</v>
      </c>
      <c r="F146">
        <v>16874</v>
      </c>
      <c r="G146">
        <v>9291</v>
      </c>
      <c r="H146">
        <v>923</v>
      </c>
      <c r="I146">
        <v>644</v>
      </c>
      <c r="J146">
        <v>279</v>
      </c>
      <c r="K146">
        <v>15.423656877424222</v>
      </c>
      <c r="L146" s="551"/>
      <c r="M146" s="551"/>
      <c r="N146" s="551"/>
      <c r="O146" s="551"/>
      <c r="P146" s="551"/>
      <c r="Q146" s="551"/>
      <c r="R146" s="551"/>
      <c r="S146" s="551"/>
      <c r="T146" s="551"/>
      <c r="U146" s="551"/>
      <c r="V146" s="551"/>
      <c r="W146" s="551"/>
      <c r="X146" s="551"/>
      <c r="Y146" s="551"/>
      <c r="Z146" s="551"/>
      <c r="AA146" s="551"/>
      <c r="AB146" s="551"/>
      <c r="AC146" s="551"/>
      <c r="AD146" s="551"/>
      <c r="AE146" s="551"/>
      <c r="AF146" s="551"/>
      <c r="AG146" s="551"/>
      <c r="AH146" s="551"/>
      <c r="AI146" s="551"/>
      <c r="AJ146" s="551"/>
      <c r="AK146" s="551"/>
      <c r="AL146" s="551"/>
      <c r="AM146" s="551"/>
    </row>
    <row r="147" spans="1:39" x14ac:dyDescent="0.25">
      <c r="A147" t="s">
        <v>58</v>
      </c>
      <c r="B147">
        <v>29687</v>
      </c>
      <c r="C147">
        <v>18980</v>
      </c>
      <c r="D147">
        <v>10707</v>
      </c>
      <c r="E147">
        <v>28962</v>
      </c>
      <c r="F147">
        <v>18476</v>
      </c>
      <c r="G147">
        <v>10486</v>
      </c>
      <c r="H147">
        <v>725</v>
      </c>
      <c r="I147">
        <v>504</v>
      </c>
      <c r="J147">
        <v>221</v>
      </c>
      <c r="K147">
        <v>12.092087244062927</v>
      </c>
      <c r="L147" s="551"/>
      <c r="M147" s="551"/>
      <c r="N147" s="551"/>
      <c r="O147" s="551"/>
      <c r="P147" s="551"/>
      <c r="Q147" s="551"/>
      <c r="R147" s="551"/>
      <c r="S147" s="551"/>
      <c r="T147" s="551"/>
      <c r="U147" s="551"/>
      <c r="V147" s="551"/>
      <c r="W147" s="551"/>
      <c r="X147" s="551"/>
      <c r="Y147" s="551"/>
      <c r="Z147" s="551"/>
      <c r="AA147" s="551"/>
      <c r="AB147" s="551"/>
      <c r="AC147" s="551"/>
      <c r="AD147" s="551"/>
      <c r="AE147" s="551"/>
      <c r="AF147" s="551"/>
      <c r="AG147" s="551"/>
      <c r="AH147" s="551"/>
      <c r="AI147" s="551"/>
      <c r="AJ147" s="551"/>
      <c r="AK147" s="551"/>
      <c r="AL147" s="551"/>
      <c r="AM147" s="551"/>
    </row>
    <row r="148" spans="1:39" x14ac:dyDescent="0.25">
      <c r="A148" t="s">
        <v>59</v>
      </c>
      <c r="B148">
        <v>30032</v>
      </c>
      <c r="C148">
        <v>19559</v>
      </c>
      <c r="D148">
        <v>10473</v>
      </c>
      <c r="E148">
        <v>28899</v>
      </c>
      <c r="F148">
        <v>18639</v>
      </c>
      <c r="G148">
        <v>10260</v>
      </c>
      <c r="H148">
        <v>1133</v>
      </c>
      <c r="I148">
        <v>920</v>
      </c>
      <c r="J148">
        <v>213</v>
      </c>
      <c r="K148">
        <v>16.235028426327496</v>
      </c>
      <c r="L148" s="551"/>
      <c r="M148" s="551"/>
      <c r="N148" s="551"/>
      <c r="O148" s="551"/>
      <c r="P148" s="551"/>
      <c r="Q148" s="551"/>
      <c r="R148" s="551"/>
      <c r="S148" s="551"/>
      <c r="T148" s="551"/>
      <c r="U148" s="551"/>
      <c r="V148" s="551"/>
      <c r="W148" s="551"/>
      <c r="X148" s="551"/>
      <c r="Y148" s="551"/>
      <c r="Z148" s="551"/>
      <c r="AA148" s="551"/>
      <c r="AB148" s="551"/>
      <c r="AC148" s="551"/>
      <c r="AD148" s="551"/>
      <c r="AE148" s="551"/>
      <c r="AF148" s="551"/>
      <c r="AG148" s="551"/>
      <c r="AH148" s="551"/>
      <c r="AI148" s="551"/>
      <c r="AJ148" s="551"/>
      <c r="AK148" s="551"/>
      <c r="AL148" s="551"/>
      <c r="AM148" s="551"/>
    </row>
    <row r="149" spans="1:39" x14ac:dyDescent="0.25">
      <c r="A149" t="s">
        <v>60</v>
      </c>
      <c r="B149">
        <v>21455</v>
      </c>
      <c r="C149">
        <v>12973</v>
      </c>
      <c r="D149">
        <v>8482</v>
      </c>
      <c r="E149">
        <v>20973</v>
      </c>
      <c r="F149">
        <v>12715</v>
      </c>
      <c r="G149">
        <v>8258</v>
      </c>
      <c r="H149">
        <v>482</v>
      </c>
      <c r="I149">
        <v>258</v>
      </c>
      <c r="J149">
        <v>224</v>
      </c>
      <c r="K149">
        <v>10.811549227525557</v>
      </c>
      <c r="L149" s="551"/>
      <c r="M149" s="551"/>
      <c r="N149" s="551"/>
      <c r="O149" s="551"/>
      <c r="P149" s="551"/>
      <c r="Q149" s="551"/>
      <c r="R149" s="551"/>
      <c r="S149" s="551"/>
      <c r="T149" s="551"/>
      <c r="U149" s="551"/>
      <c r="V149" s="551"/>
      <c r="W149" s="551"/>
      <c r="X149" s="551"/>
      <c r="Y149" s="551"/>
      <c r="Z149" s="551"/>
      <c r="AA149" s="551"/>
      <c r="AB149" s="551"/>
      <c r="AC149" s="551"/>
      <c r="AD149" s="551"/>
      <c r="AE149" s="551"/>
      <c r="AF149" s="551"/>
      <c r="AG149" s="551"/>
      <c r="AH149" s="551"/>
      <c r="AI149" s="551"/>
      <c r="AJ149" s="551"/>
      <c r="AK149" s="551"/>
      <c r="AL149" s="551"/>
      <c r="AM149" s="551"/>
    </row>
    <row r="150" spans="1:39" x14ac:dyDescent="0.25">
      <c r="A150" t="s">
        <v>61</v>
      </c>
      <c r="B150">
        <v>29742</v>
      </c>
      <c r="C150">
        <v>19205</v>
      </c>
      <c r="D150">
        <v>10537</v>
      </c>
      <c r="E150">
        <v>28838</v>
      </c>
      <c r="F150">
        <v>18518</v>
      </c>
      <c r="G150">
        <v>10320</v>
      </c>
      <c r="H150">
        <v>904</v>
      </c>
      <c r="I150">
        <v>687</v>
      </c>
      <c r="J150">
        <v>217</v>
      </c>
      <c r="K150">
        <v>13.314618932632774</v>
      </c>
      <c r="L150" s="551"/>
      <c r="M150" s="551"/>
      <c r="N150" s="551"/>
      <c r="O150" s="551"/>
      <c r="P150" s="551"/>
      <c r="Q150" s="551"/>
      <c r="R150" s="551"/>
      <c r="S150" s="551"/>
      <c r="T150" s="551"/>
      <c r="U150" s="551"/>
      <c r="V150" s="551"/>
      <c r="W150" s="551"/>
      <c r="X150" s="551"/>
      <c r="Y150" s="551"/>
      <c r="Z150" s="551"/>
      <c r="AA150" s="551"/>
      <c r="AB150" s="551"/>
      <c r="AC150" s="551"/>
      <c r="AD150" s="551"/>
      <c r="AE150" s="551"/>
      <c r="AF150" s="551"/>
      <c r="AG150" s="551"/>
      <c r="AH150" s="551"/>
      <c r="AI150" s="551"/>
      <c r="AJ150" s="551"/>
      <c r="AK150" s="551"/>
      <c r="AL150" s="551"/>
      <c r="AM150" s="551"/>
    </row>
    <row r="151" spans="1:39" x14ac:dyDescent="0.25">
      <c r="A151" t="s">
        <v>62</v>
      </c>
      <c r="B151">
        <v>31632</v>
      </c>
      <c r="C151">
        <v>20661</v>
      </c>
      <c r="D151">
        <v>10971</v>
      </c>
      <c r="E151">
        <v>30408</v>
      </c>
      <c r="F151">
        <v>19766</v>
      </c>
      <c r="G151">
        <v>10642</v>
      </c>
      <c r="H151">
        <v>1224</v>
      </c>
      <c r="I151">
        <v>895</v>
      </c>
      <c r="J151">
        <v>329</v>
      </c>
      <c r="K151">
        <v>11.879377903138222</v>
      </c>
      <c r="L151" s="551"/>
      <c r="M151" s="551"/>
      <c r="N151" s="551"/>
      <c r="O151" s="551"/>
      <c r="P151" s="551"/>
      <c r="Q151" s="551"/>
      <c r="R151" s="551"/>
      <c r="S151" s="551"/>
      <c r="T151" s="551"/>
      <c r="U151" s="551"/>
      <c r="V151" s="551"/>
      <c r="W151" s="551"/>
      <c r="X151" s="551"/>
      <c r="Y151" s="551"/>
      <c r="Z151" s="551"/>
      <c r="AA151" s="551"/>
      <c r="AB151" s="551"/>
      <c r="AC151" s="551"/>
      <c r="AD151" s="551"/>
      <c r="AE151" s="551"/>
      <c r="AF151" s="551"/>
      <c r="AG151" s="551"/>
      <c r="AH151" s="551"/>
      <c r="AI151" s="551"/>
      <c r="AJ151" s="551"/>
      <c r="AK151" s="551"/>
      <c r="AL151" s="551"/>
      <c r="AM151" s="551"/>
    </row>
    <row r="152" spans="1:39" x14ac:dyDescent="0.25">
      <c r="A152" t="s">
        <v>63</v>
      </c>
      <c r="B152">
        <v>26119</v>
      </c>
      <c r="C152">
        <v>16384</v>
      </c>
      <c r="D152">
        <v>9735</v>
      </c>
      <c r="E152">
        <v>25607</v>
      </c>
      <c r="F152">
        <v>16074</v>
      </c>
      <c r="G152">
        <v>9533</v>
      </c>
      <c r="H152">
        <v>512</v>
      </c>
      <c r="I152">
        <v>310</v>
      </c>
      <c r="J152">
        <v>202</v>
      </c>
      <c r="K152">
        <v>14.631484518292929</v>
      </c>
      <c r="L152" s="551"/>
      <c r="M152" s="551"/>
      <c r="N152" s="551"/>
      <c r="O152" s="551"/>
      <c r="P152" s="551"/>
      <c r="Q152" s="551"/>
      <c r="R152" s="551"/>
      <c r="S152" s="551"/>
      <c r="T152" s="551"/>
      <c r="U152" s="551"/>
      <c r="V152" s="551"/>
      <c r="W152" s="551"/>
      <c r="X152" s="551"/>
      <c r="Y152" s="551"/>
      <c r="Z152" s="551"/>
      <c r="AA152" s="551"/>
      <c r="AB152" s="551"/>
      <c r="AC152" s="551"/>
      <c r="AD152" s="551"/>
      <c r="AE152" s="551"/>
      <c r="AF152" s="551"/>
      <c r="AG152" s="551"/>
      <c r="AH152" s="551"/>
      <c r="AI152" s="551"/>
      <c r="AJ152" s="551"/>
      <c r="AK152" s="551"/>
      <c r="AL152" s="551"/>
      <c r="AM152" s="551"/>
    </row>
    <row r="153" spans="1:39" x14ac:dyDescent="0.25">
      <c r="A153" t="s">
        <v>64</v>
      </c>
      <c r="B153">
        <v>75079</v>
      </c>
      <c r="E153">
        <v>72826</v>
      </c>
      <c r="K153">
        <v>17.135951463947681</v>
      </c>
      <c r="L153" s="551"/>
      <c r="M153" s="551"/>
      <c r="N153" s="551"/>
      <c r="O153" s="551"/>
      <c r="P153" s="551"/>
      <c r="Q153" s="551"/>
      <c r="R153" s="551"/>
      <c r="S153" s="551"/>
      <c r="T153" s="551"/>
      <c r="U153" s="551"/>
      <c r="V153" s="551"/>
      <c r="W153" s="551"/>
      <c r="X153" s="551"/>
      <c r="Y153" s="551"/>
      <c r="Z153" s="551"/>
      <c r="AA153" s="551"/>
      <c r="AB153" s="551"/>
      <c r="AC153" s="551"/>
      <c r="AD153" s="551"/>
      <c r="AE153" s="551"/>
      <c r="AF153" s="551"/>
      <c r="AG153" s="551"/>
      <c r="AH153" s="551"/>
      <c r="AI153" s="551"/>
      <c r="AJ153" s="551"/>
      <c r="AK153" s="551"/>
      <c r="AL153" s="551"/>
      <c r="AM153" s="551"/>
    </row>
    <row r="154" spans="1:39" x14ac:dyDescent="0.25">
      <c r="A154" t="s">
        <v>65</v>
      </c>
      <c r="B154">
        <v>211293</v>
      </c>
      <c r="E154">
        <v>205494</v>
      </c>
      <c r="H154" s="551"/>
      <c r="I154" s="551"/>
      <c r="K154">
        <v>12.30503052211537</v>
      </c>
      <c r="L154" s="551"/>
      <c r="M154" s="551"/>
      <c r="N154" s="551"/>
      <c r="O154" s="551"/>
      <c r="P154" s="551"/>
      <c r="Q154" s="551"/>
      <c r="R154" s="551"/>
      <c r="S154" s="551"/>
      <c r="T154" s="551"/>
      <c r="U154" s="551"/>
      <c r="V154" s="551"/>
      <c r="W154" s="551"/>
      <c r="X154" s="551"/>
      <c r="Y154" s="551"/>
      <c r="Z154" s="551"/>
      <c r="AA154" s="551"/>
      <c r="AB154" s="551"/>
      <c r="AC154" s="551"/>
      <c r="AD154" s="551"/>
      <c r="AE154" s="551"/>
      <c r="AF154" s="551"/>
      <c r="AG154" s="551"/>
      <c r="AH154" s="551"/>
      <c r="AI154" s="551"/>
      <c r="AJ154" s="551"/>
      <c r="AK154" s="551"/>
      <c r="AL154" s="551"/>
      <c r="AM154" s="551"/>
    </row>
    <row r="155" spans="1:39" x14ac:dyDescent="0.25">
      <c r="A155" t="s">
        <v>66</v>
      </c>
      <c r="B155">
        <v>750790</v>
      </c>
      <c r="E155">
        <v>727337</v>
      </c>
      <c r="H155" s="551"/>
      <c r="I155" s="551"/>
      <c r="K155">
        <v>21.824832205506507</v>
      </c>
      <c r="L155" s="551"/>
      <c r="M155" s="551"/>
      <c r="N155" s="551"/>
      <c r="O155" s="551"/>
      <c r="P155" s="551"/>
      <c r="Q155" s="551"/>
      <c r="R155" s="551"/>
      <c r="S155" s="551"/>
      <c r="T155" s="551"/>
      <c r="U155" s="551"/>
      <c r="V155" s="551"/>
      <c r="W155" s="551"/>
      <c r="X155" s="551"/>
      <c r="Y155" s="551"/>
      <c r="Z155" s="551"/>
      <c r="AA155" s="551"/>
      <c r="AB155" s="551"/>
      <c r="AC155" s="551"/>
      <c r="AD155" s="551"/>
      <c r="AE155" s="551"/>
      <c r="AF155" s="551"/>
      <c r="AG155" s="551"/>
      <c r="AH155" s="551"/>
      <c r="AI155" s="551"/>
      <c r="AJ155" s="551"/>
      <c r="AK155" s="551"/>
      <c r="AL155" s="551"/>
      <c r="AM155" s="551"/>
    </row>
    <row r="156" spans="1:39" x14ac:dyDescent="0.25">
      <c r="A156" t="s">
        <v>67</v>
      </c>
      <c r="B156">
        <v>1037158</v>
      </c>
      <c r="C156">
        <v>663564</v>
      </c>
      <c r="D156">
        <v>373594</v>
      </c>
      <c r="E156">
        <v>1005661</v>
      </c>
      <c r="F156">
        <v>640386</v>
      </c>
      <c r="G156">
        <v>365275</v>
      </c>
      <c r="H156">
        <v>31497</v>
      </c>
      <c r="I156">
        <v>23178</v>
      </c>
      <c r="J156">
        <v>8319</v>
      </c>
      <c r="K156">
        <v>14.206996493107708</v>
      </c>
      <c r="L156" s="551"/>
      <c r="M156" s="551"/>
      <c r="N156" s="551"/>
      <c r="O156" s="551"/>
      <c r="P156" s="551"/>
      <c r="Q156" s="551"/>
      <c r="R156" s="551"/>
      <c r="S156" s="551"/>
      <c r="T156" s="551"/>
      <c r="U156" s="551"/>
      <c r="V156" s="551"/>
      <c r="W156" s="551"/>
      <c r="X156" s="551"/>
      <c r="Y156" s="551"/>
      <c r="Z156" s="551"/>
      <c r="AA156" s="551"/>
      <c r="AB156" s="551"/>
      <c r="AC156" s="551"/>
      <c r="AD156" s="551"/>
      <c r="AE156" s="551"/>
      <c r="AF156" s="551"/>
      <c r="AG156" s="551"/>
      <c r="AH156" s="551"/>
      <c r="AI156" s="551"/>
      <c r="AJ156" s="551"/>
      <c r="AK156" s="551"/>
      <c r="AL156" s="551"/>
      <c r="AM156" s="551"/>
    </row>
    <row r="157" spans="1:39" x14ac:dyDescent="0.25">
      <c r="C157" s="551"/>
      <c r="D157" s="551"/>
      <c r="L157" s="551"/>
      <c r="M157" s="551"/>
      <c r="N157" s="551"/>
      <c r="O157" s="551"/>
      <c r="P157" s="551"/>
      <c r="Q157" s="551"/>
      <c r="R157" s="551"/>
      <c r="S157" s="551"/>
      <c r="T157" s="551"/>
      <c r="U157" s="551"/>
      <c r="V157" s="551"/>
      <c r="W157" s="551"/>
      <c r="X157" s="551"/>
      <c r="Y157" s="551"/>
      <c r="Z157" s="551"/>
      <c r="AA157" s="551"/>
      <c r="AB157" s="551"/>
      <c r="AC157" s="551"/>
      <c r="AD157" s="551"/>
      <c r="AE157" s="551"/>
      <c r="AF157" s="551"/>
      <c r="AG157" s="551"/>
      <c r="AH157" s="551"/>
      <c r="AI157" s="551"/>
      <c r="AJ157" s="551"/>
      <c r="AK157" s="551"/>
      <c r="AL157" s="551"/>
      <c r="AM157" s="551"/>
    </row>
    <row r="158" spans="1:39" ht="51.75" x14ac:dyDescent="0.25">
      <c r="A158">
        <v>2011</v>
      </c>
      <c r="B158" s="403" t="s">
        <v>96</v>
      </c>
      <c r="C158" s="403" t="s">
        <v>2907</v>
      </c>
      <c r="D158" s="403" t="s">
        <v>71</v>
      </c>
      <c r="E158" s="403" t="s">
        <v>97</v>
      </c>
      <c r="F158" s="403" t="s">
        <v>2907</v>
      </c>
      <c r="G158" s="403" t="s">
        <v>71</v>
      </c>
      <c r="H158" s="403" t="s">
        <v>2909</v>
      </c>
      <c r="I158" s="403" t="s">
        <v>2907</v>
      </c>
      <c r="J158" s="461" t="s">
        <v>71</v>
      </c>
      <c r="K158" s="403" t="s">
        <v>2910</v>
      </c>
      <c r="L158" s="551"/>
      <c r="M158" s="551"/>
      <c r="N158" s="551"/>
      <c r="O158" s="551"/>
      <c r="P158" s="551"/>
      <c r="Q158" s="551"/>
      <c r="R158" s="551"/>
      <c r="S158" s="551"/>
      <c r="T158" s="551"/>
      <c r="U158" s="551"/>
      <c r="V158" s="551"/>
      <c r="W158" s="551"/>
      <c r="X158" s="551"/>
      <c r="Y158" s="551"/>
      <c r="Z158" s="551"/>
      <c r="AA158" s="551"/>
      <c r="AB158" s="551"/>
      <c r="AC158" s="551"/>
      <c r="AD158" s="551"/>
      <c r="AE158" s="551"/>
      <c r="AF158" s="551"/>
      <c r="AG158" s="551"/>
      <c r="AH158" s="551"/>
      <c r="AI158" s="551"/>
      <c r="AJ158" s="551"/>
      <c r="AK158" s="551"/>
      <c r="AL158" s="551"/>
      <c r="AM158" s="551"/>
    </row>
    <row r="159" spans="1:39" x14ac:dyDescent="0.25">
      <c r="A159" t="s">
        <v>31</v>
      </c>
      <c r="B159">
        <v>1035</v>
      </c>
      <c r="C159">
        <v>509</v>
      </c>
      <c r="D159" s="551">
        <v>526</v>
      </c>
      <c r="E159">
        <v>1035</v>
      </c>
      <c r="F159">
        <v>509</v>
      </c>
      <c r="G159" s="551">
        <v>526</v>
      </c>
      <c r="H159">
        <v>0</v>
      </c>
      <c r="I159">
        <v>0</v>
      </c>
      <c r="J159">
        <v>0</v>
      </c>
      <c r="K159">
        <v>14.401001808821484</v>
      </c>
      <c r="L159" s="551"/>
      <c r="M159" s="551"/>
      <c r="N159" s="551"/>
      <c r="O159" s="551"/>
      <c r="P159" s="551"/>
      <c r="Q159" s="551"/>
      <c r="R159" s="551"/>
      <c r="S159" s="551"/>
      <c r="T159" s="551"/>
      <c r="U159" s="551"/>
      <c r="V159" s="551"/>
      <c r="W159" s="551"/>
      <c r="X159" s="551"/>
      <c r="Y159" s="551"/>
      <c r="Z159" s="551"/>
      <c r="AA159" s="551"/>
      <c r="AB159" s="551"/>
      <c r="AC159" s="551"/>
      <c r="AD159" s="551"/>
      <c r="AE159" s="551"/>
      <c r="AF159" s="551"/>
      <c r="AG159" s="551"/>
      <c r="AH159" s="551"/>
      <c r="AI159" s="551"/>
      <c r="AJ159" s="551"/>
      <c r="AK159" s="551"/>
      <c r="AL159" s="551"/>
      <c r="AM159" s="551"/>
    </row>
    <row r="160" spans="1:39" x14ac:dyDescent="0.25">
      <c r="A160" t="s">
        <v>32</v>
      </c>
      <c r="B160">
        <v>19321</v>
      </c>
      <c r="C160">
        <v>11360</v>
      </c>
      <c r="D160" s="551">
        <v>7961</v>
      </c>
      <c r="E160">
        <v>18805</v>
      </c>
      <c r="F160">
        <v>10982</v>
      </c>
      <c r="G160" s="551">
        <v>7823</v>
      </c>
      <c r="H160">
        <v>516</v>
      </c>
      <c r="I160">
        <v>378</v>
      </c>
      <c r="J160">
        <v>138</v>
      </c>
      <c r="K160">
        <v>10.170307353664935</v>
      </c>
      <c r="L160" s="551"/>
      <c r="M160" s="551"/>
      <c r="O160" s="551"/>
      <c r="P160" s="551"/>
      <c r="Q160" s="551"/>
      <c r="R160" s="551"/>
      <c r="S160" s="551"/>
      <c r="T160" s="551"/>
      <c r="U160" s="551"/>
      <c r="V160" s="551"/>
      <c r="W160" s="551"/>
      <c r="X160" s="551"/>
      <c r="Y160" s="551"/>
      <c r="Z160" s="551"/>
      <c r="AA160" s="551"/>
      <c r="AB160" s="551"/>
      <c r="AC160" s="551"/>
      <c r="AD160" s="551"/>
      <c r="AE160" s="551"/>
      <c r="AF160" s="551"/>
      <c r="AG160" s="551"/>
      <c r="AH160" s="551"/>
      <c r="AI160" s="551"/>
      <c r="AJ160" s="551"/>
      <c r="AK160" s="551"/>
      <c r="AL160" s="551"/>
      <c r="AM160" s="551"/>
    </row>
    <row r="161" spans="1:39" x14ac:dyDescent="0.25">
      <c r="A161" t="s">
        <v>33</v>
      </c>
      <c r="B161">
        <v>47432</v>
      </c>
      <c r="C161">
        <v>27073</v>
      </c>
      <c r="D161" s="551">
        <v>20359</v>
      </c>
      <c r="E161">
        <v>45138</v>
      </c>
      <c r="F161">
        <v>25414</v>
      </c>
      <c r="G161" s="551">
        <v>19724</v>
      </c>
      <c r="H161">
        <v>2294</v>
      </c>
      <c r="I161">
        <v>1659</v>
      </c>
      <c r="J161">
        <v>635</v>
      </c>
      <c r="K161">
        <v>12.80158367768302</v>
      </c>
      <c r="L161" s="551"/>
      <c r="M161" s="551"/>
      <c r="O161" s="551"/>
      <c r="P161" s="551"/>
      <c r="Q161" s="551"/>
      <c r="R161" s="551"/>
      <c r="S161" s="551"/>
      <c r="T161" s="551"/>
      <c r="U161" s="551"/>
      <c r="V161" s="551"/>
      <c r="W161" s="551"/>
      <c r="X161" s="551"/>
      <c r="Y161" s="551"/>
      <c r="Z161" s="551"/>
      <c r="AA161" s="551"/>
      <c r="AB161" s="551"/>
      <c r="AC161" s="551"/>
      <c r="AD161" s="551"/>
      <c r="AE161" s="551"/>
      <c r="AF161" s="551"/>
      <c r="AG161" s="551"/>
      <c r="AH161" s="551"/>
      <c r="AI161" s="551"/>
      <c r="AJ161" s="551"/>
      <c r="AK161" s="551"/>
      <c r="AL161" s="551"/>
      <c r="AM161" s="551"/>
    </row>
    <row r="162" spans="1:39" x14ac:dyDescent="0.25">
      <c r="A162" t="s">
        <v>34</v>
      </c>
      <c r="B162">
        <v>37212</v>
      </c>
      <c r="C162">
        <v>21314</v>
      </c>
      <c r="D162" s="551">
        <v>15898</v>
      </c>
      <c r="E162">
        <v>36332</v>
      </c>
      <c r="F162">
        <v>20641</v>
      </c>
      <c r="G162" s="551">
        <v>15691</v>
      </c>
      <c r="H162">
        <v>880</v>
      </c>
      <c r="I162">
        <v>673</v>
      </c>
      <c r="J162">
        <v>207</v>
      </c>
      <c r="K162">
        <v>15.734813903734052</v>
      </c>
      <c r="L162" s="551"/>
      <c r="M162" s="551"/>
      <c r="O162" s="551"/>
      <c r="P162" s="551"/>
      <c r="Q162" s="551"/>
      <c r="R162" s="551"/>
      <c r="S162" s="551"/>
      <c r="T162" s="551"/>
      <c r="U162" s="551"/>
      <c r="V162" s="551"/>
      <c r="W162" s="551"/>
      <c r="X162" s="551"/>
      <c r="Y162" s="551"/>
      <c r="Z162" s="551"/>
      <c r="AA162" s="551"/>
      <c r="AB162" s="551"/>
      <c r="AC162" s="551"/>
      <c r="AD162" s="551"/>
      <c r="AE162" s="551"/>
      <c r="AF162" s="551"/>
      <c r="AG162" s="551"/>
      <c r="AH162" s="551"/>
      <c r="AI162" s="551"/>
      <c r="AJ162" s="551"/>
      <c r="AK162" s="551"/>
      <c r="AL162" s="551"/>
      <c r="AM162" s="551"/>
    </row>
    <row r="163" spans="1:39" x14ac:dyDescent="0.25">
      <c r="A163" t="s">
        <v>35</v>
      </c>
      <c r="B163">
        <v>32676</v>
      </c>
      <c r="C163">
        <v>17957</v>
      </c>
      <c r="D163" s="551">
        <v>14719</v>
      </c>
      <c r="E163">
        <v>31913</v>
      </c>
      <c r="F163">
        <v>17479</v>
      </c>
      <c r="G163" s="551">
        <v>14434</v>
      </c>
      <c r="H163">
        <v>763</v>
      </c>
      <c r="I163">
        <v>478</v>
      </c>
      <c r="J163">
        <v>285</v>
      </c>
      <c r="K163">
        <v>10.331342365528739</v>
      </c>
      <c r="L163" s="551"/>
      <c r="M163" s="551"/>
      <c r="O163" s="551"/>
      <c r="P163" s="551"/>
      <c r="Q163" s="551"/>
      <c r="R163" s="551"/>
      <c r="S163" s="551"/>
      <c r="T163" s="551"/>
      <c r="U163" s="551"/>
      <c r="V163" s="551"/>
      <c r="W163" s="551"/>
      <c r="X163" s="551"/>
      <c r="Y163" s="551"/>
      <c r="Z163" s="551"/>
      <c r="AA163" s="551"/>
      <c r="AB163" s="551"/>
      <c r="AC163" s="551"/>
      <c r="AD163" s="551"/>
      <c r="AE163" s="551"/>
      <c r="AF163" s="551"/>
      <c r="AG163" s="551"/>
      <c r="AH163" s="551"/>
      <c r="AI163" s="551"/>
      <c r="AJ163" s="551"/>
      <c r="AK163" s="551"/>
      <c r="AL163" s="551"/>
      <c r="AM163" s="551"/>
    </row>
    <row r="164" spans="1:39" x14ac:dyDescent="0.25">
      <c r="A164" t="s">
        <v>36</v>
      </c>
      <c r="B164">
        <v>52037</v>
      </c>
      <c r="C164">
        <v>29724</v>
      </c>
      <c r="D164" s="551">
        <v>22313</v>
      </c>
      <c r="E164">
        <v>50491</v>
      </c>
      <c r="F164">
        <v>28553</v>
      </c>
      <c r="G164" s="551">
        <v>21938</v>
      </c>
      <c r="H164">
        <v>1546</v>
      </c>
      <c r="I164">
        <v>1171</v>
      </c>
      <c r="J164">
        <v>375</v>
      </c>
      <c r="K164">
        <v>16.445347742677257</v>
      </c>
      <c r="L164" s="551"/>
      <c r="M164" s="551"/>
      <c r="O164" s="551"/>
      <c r="P164" s="551"/>
      <c r="Q164" s="551"/>
      <c r="R164" s="551"/>
      <c r="S164" s="551"/>
      <c r="T164" s="551"/>
      <c r="U164" s="551"/>
      <c r="V164" s="551"/>
      <c r="W164" s="551"/>
      <c r="X164" s="551"/>
      <c r="Y164" s="551"/>
      <c r="Z164" s="551"/>
      <c r="AA164" s="551"/>
      <c r="AB164" s="551"/>
      <c r="AC164" s="551"/>
      <c r="AD164" s="551"/>
      <c r="AE164" s="551"/>
      <c r="AF164" s="551"/>
      <c r="AG164" s="551"/>
      <c r="AH164" s="551"/>
      <c r="AI164" s="551"/>
      <c r="AJ164" s="551"/>
      <c r="AK164" s="551"/>
      <c r="AL164" s="551"/>
      <c r="AM164" s="551"/>
    </row>
    <row r="165" spans="1:39" x14ac:dyDescent="0.25">
      <c r="A165" t="s">
        <v>37</v>
      </c>
      <c r="B165">
        <v>23977</v>
      </c>
      <c r="C165">
        <v>13474</v>
      </c>
      <c r="D165" s="551">
        <v>10503</v>
      </c>
      <c r="E165">
        <v>23433</v>
      </c>
      <c r="F165">
        <v>13144</v>
      </c>
      <c r="G165" s="551">
        <v>10289</v>
      </c>
      <c r="H165">
        <v>544</v>
      </c>
      <c r="I165">
        <v>330</v>
      </c>
      <c r="J165">
        <v>214</v>
      </c>
      <c r="K165">
        <v>11.030252820756626</v>
      </c>
      <c r="L165" s="551"/>
      <c r="M165" s="551"/>
      <c r="O165" s="551"/>
      <c r="P165" s="551"/>
      <c r="Q165" s="551"/>
      <c r="R165" s="551"/>
      <c r="S165" s="551"/>
      <c r="T165" s="551"/>
      <c r="U165" s="551"/>
      <c r="V165" s="551"/>
      <c r="W165" s="551"/>
      <c r="X165" s="551"/>
      <c r="Y165" s="551"/>
      <c r="Z165" s="551"/>
      <c r="AA165" s="551"/>
      <c r="AB165" s="551"/>
      <c r="AC165" s="551"/>
      <c r="AD165" s="551"/>
      <c r="AE165" s="551"/>
      <c r="AF165" s="551"/>
      <c r="AG165" s="551"/>
      <c r="AH165" s="551"/>
      <c r="AI165" s="551"/>
      <c r="AJ165" s="551"/>
      <c r="AK165" s="551"/>
      <c r="AL165" s="551"/>
      <c r="AM165" s="551"/>
    </row>
    <row r="166" spans="1:39" x14ac:dyDescent="0.25">
      <c r="A166" t="s">
        <v>38</v>
      </c>
      <c r="B166">
        <v>44375</v>
      </c>
      <c r="C166">
        <v>25004</v>
      </c>
      <c r="D166" s="551">
        <v>19371</v>
      </c>
      <c r="E166">
        <v>42708</v>
      </c>
      <c r="F166">
        <v>23840</v>
      </c>
      <c r="G166" s="551">
        <v>18868</v>
      </c>
      <c r="H166">
        <v>1667</v>
      </c>
      <c r="I166">
        <v>1164</v>
      </c>
      <c r="J166">
        <v>503</v>
      </c>
      <c r="K166">
        <v>11.855758820753408</v>
      </c>
      <c r="L166" s="551"/>
      <c r="M166" s="551"/>
      <c r="O166" s="551"/>
      <c r="P166" s="551"/>
      <c r="Q166" s="551"/>
      <c r="R166" s="551"/>
      <c r="S166" s="551"/>
      <c r="T166" s="551"/>
      <c r="U166" s="551"/>
      <c r="V166" s="551"/>
      <c r="W166" s="551"/>
      <c r="X166" s="551"/>
      <c r="Y166" s="551"/>
      <c r="Z166" s="551"/>
      <c r="AA166" s="551"/>
      <c r="AB166" s="551"/>
      <c r="AC166" s="551"/>
      <c r="AD166" s="551"/>
      <c r="AE166" s="551"/>
      <c r="AF166" s="551"/>
      <c r="AG166" s="551"/>
      <c r="AH166" s="551"/>
      <c r="AI166" s="551"/>
      <c r="AJ166" s="551"/>
      <c r="AK166" s="551"/>
      <c r="AL166" s="551"/>
      <c r="AM166" s="551"/>
    </row>
    <row r="167" spans="1:39" x14ac:dyDescent="0.25">
      <c r="A167" t="s">
        <v>39</v>
      </c>
      <c r="B167">
        <v>36227</v>
      </c>
      <c r="C167">
        <v>20045</v>
      </c>
      <c r="D167" s="551">
        <v>16182</v>
      </c>
      <c r="E167">
        <v>34851</v>
      </c>
      <c r="F167">
        <v>19148</v>
      </c>
      <c r="G167" s="551">
        <v>15703</v>
      </c>
      <c r="H167">
        <v>1376</v>
      </c>
      <c r="I167">
        <v>897</v>
      </c>
      <c r="J167">
        <v>479</v>
      </c>
      <c r="K167">
        <v>10.411830607214878</v>
      </c>
      <c r="L167" s="551"/>
      <c r="M167" s="551"/>
      <c r="O167" s="551"/>
      <c r="P167" s="551"/>
      <c r="Q167" s="551"/>
      <c r="R167" s="551"/>
      <c r="S167" s="551"/>
      <c r="T167" s="551"/>
      <c r="U167" s="551"/>
      <c r="V167" s="551"/>
      <c r="W167" s="551"/>
      <c r="X167" s="551"/>
      <c r="Y167" s="551"/>
      <c r="Z167" s="551"/>
      <c r="AA167" s="551"/>
      <c r="AB167" s="551"/>
      <c r="AC167" s="551"/>
      <c r="AD167" s="551"/>
      <c r="AE167" s="551"/>
      <c r="AF167" s="551"/>
      <c r="AG167" s="551"/>
      <c r="AH167" s="551"/>
      <c r="AI167" s="551"/>
      <c r="AJ167" s="551"/>
      <c r="AK167" s="551"/>
      <c r="AL167" s="551"/>
      <c r="AM167" s="551"/>
    </row>
    <row r="168" spans="1:39" x14ac:dyDescent="0.25">
      <c r="A168" t="s">
        <v>40</v>
      </c>
      <c r="B168">
        <v>38833</v>
      </c>
      <c r="C168">
        <v>22050</v>
      </c>
      <c r="D168" s="551">
        <v>16783</v>
      </c>
      <c r="E168">
        <v>37501</v>
      </c>
      <c r="F168">
        <v>21059</v>
      </c>
      <c r="G168" s="551">
        <v>16442</v>
      </c>
      <c r="H168">
        <v>1332</v>
      </c>
      <c r="I168">
        <v>991</v>
      </c>
      <c r="J168">
        <v>341</v>
      </c>
      <c r="K168">
        <v>12.094521811485297</v>
      </c>
      <c r="L168" s="551"/>
      <c r="M168" s="551"/>
      <c r="O168" s="551"/>
      <c r="P168" s="551"/>
      <c r="Q168" s="551"/>
      <c r="R168" s="551"/>
      <c r="S168" s="551"/>
      <c r="T168" s="551"/>
      <c r="U168" s="551"/>
      <c r="V168" s="551"/>
      <c r="W168" s="551"/>
      <c r="X168" s="551"/>
      <c r="Y168" s="551"/>
      <c r="Z168" s="551"/>
      <c r="AA168" s="551"/>
      <c r="AB168" s="551"/>
      <c r="AC168" s="551"/>
      <c r="AD168" s="551"/>
      <c r="AE168" s="551"/>
      <c r="AF168" s="551"/>
      <c r="AG168" s="551"/>
      <c r="AH168" s="551"/>
      <c r="AI168" s="551"/>
      <c r="AJ168" s="551"/>
      <c r="AK168" s="551"/>
      <c r="AL168" s="551"/>
      <c r="AM168" s="551"/>
    </row>
    <row r="169" spans="1:39" x14ac:dyDescent="0.25">
      <c r="A169" t="s">
        <v>41</v>
      </c>
      <c r="B169">
        <v>26116</v>
      </c>
      <c r="C169">
        <v>14826</v>
      </c>
      <c r="D169" s="551">
        <v>11290</v>
      </c>
      <c r="E169">
        <v>25113</v>
      </c>
      <c r="F169">
        <v>14120</v>
      </c>
      <c r="G169" s="551">
        <v>10993</v>
      </c>
      <c r="H169">
        <v>1003</v>
      </c>
      <c r="I169">
        <v>706</v>
      </c>
      <c r="J169">
        <v>297</v>
      </c>
      <c r="K169">
        <v>10.045561640219047</v>
      </c>
      <c r="L169" s="551"/>
      <c r="M169" s="551"/>
      <c r="O169" s="551"/>
      <c r="P169" s="551"/>
      <c r="Q169" s="551"/>
      <c r="R169" s="551"/>
      <c r="S169" s="551"/>
      <c r="T169" s="551"/>
      <c r="U169" s="551"/>
      <c r="V169" s="551"/>
      <c r="W169" s="551"/>
      <c r="X169" s="551"/>
      <c r="Y169" s="551"/>
      <c r="Z169" s="551"/>
      <c r="AA169" s="551"/>
      <c r="AB169" s="551"/>
      <c r="AC169" s="551"/>
      <c r="AD169" s="551"/>
      <c r="AE169" s="551"/>
      <c r="AF169" s="551"/>
      <c r="AG169" s="551"/>
      <c r="AH169" s="551"/>
      <c r="AI169" s="551"/>
      <c r="AJ169" s="551"/>
      <c r="AK169" s="551"/>
      <c r="AL169" s="551"/>
      <c r="AM169" s="551"/>
    </row>
    <row r="170" spans="1:39" x14ac:dyDescent="0.25">
      <c r="A170" t="s">
        <v>42</v>
      </c>
      <c r="B170">
        <v>17395</v>
      </c>
      <c r="C170">
        <v>9347</v>
      </c>
      <c r="D170" s="551">
        <v>8048</v>
      </c>
      <c r="E170">
        <v>17106</v>
      </c>
      <c r="F170">
        <v>9150</v>
      </c>
      <c r="G170" s="551">
        <v>7956</v>
      </c>
      <c r="H170">
        <v>289</v>
      </c>
      <c r="I170">
        <v>197</v>
      </c>
      <c r="J170">
        <v>92</v>
      </c>
      <c r="K170">
        <v>6.9982367356289865</v>
      </c>
      <c r="L170" s="551"/>
      <c r="M170" s="551"/>
      <c r="O170" s="551"/>
      <c r="P170" s="551"/>
      <c r="Q170" s="551"/>
      <c r="R170" s="551"/>
      <c r="S170" s="551"/>
      <c r="T170" s="551"/>
      <c r="U170" s="551"/>
      <c r="V170" s="551"/>
      <c r="W170" s="551"/>
      <c r="X170" s="551"/>
      <c r="Y170" s="551"/>
      <c r="Z170" s="551"/>
      <c r="AA170" s="551"/>
      <c r="AB170" s="551"/>
      <c r="AC170" s="551"/>
      <c r="AD170" s="551"/>
      <c r="AE170" s="551"/>
      <c r="AF170" s="551"/>
      <c r="AG170" s="551"/>
      <c r="AH170" s="551"/>
      <c r="AI170" s="551"/>
      <c r="AJ170" s="551"/>
      <c r="AK170" s="551"/>
      <c r="AL170" s="551"/>
      <c r="AM170" s="551"/>
    </row>
    <row r="171" spans="1:39" x14ac:dyDescent="0.25">
      <c r="A171" t="s">
        <v>43</v>
      </c>
      <c r="B171">
        <v>16413</v>
      </c>
      <c r="C171">
        <v>9249</v>
      </c>
      <c r="D171" s="551">
        <v>7164</v>
      </c>
      <c r="E171">
        <v>16024</v>
      </c>
      <c r="F171">
        <v>8986</v>
      </c>
      <c r="G171" s="551">
        <v>7038</v>
      </c>
      <c r="H171">
        <v>389</v>
      </c>
      <c r="I171">
        <v>263</v>
      </c>
      <c r="J171">
        <v>126</v>
      </c>
      <c r="K171">
        <v>8.8700927750592289</v>
      </c>
      <c r="L171" s="551"/>
      <c r="M171" s="551"/>
      <c r="O171" s="551"/>
      <c r="P171" s="551"/>
      <c r="Q171" s="551"/>
      <c r="R171" s="551"/>
      <c r="S171" s="551"/>
      <c r="T171" s="551"/>
      <c r="U171" s="551"/>
      <c r="V171" s="551"/>
      <c r="W171" s="551"/>
      <c r="X171" s="551"/>
      <c r="Y171" s="551"/>
      <c r="Z171" s="551"/>
      <c r="AA171" s="551"/>
      <c r="AB171" s="551"/>
      <c r="AC171" s="551"/>
      <c r="AD171" s="551"/>
      <c r="AE171" s="551"/>
      <c r="AF171" s="551"/>
      <c r="AG171" s="551"/>
      <c r="AH171" s="551"/>
      <c r="AI171" s="551"/>
      <c r="AJ171" s="551"/>
      <c r="AK171" s="551"/>
      <c r="AL171" s="551"/>
      <c r="AM171" s="551"/>
    </row>
    <row r="172" spans="1:39" x14ac:dyDescent="0.25">
      <c r="A172" t="s">
        <v>44</v>
      </c>
      <c r="B172">
        <v>22369</v>
      </c>
      <c r="C172">
        <v>12376</v>
      </c>
      <c r="D172" s="551">
        <v>9993</v>
      </c>
      <c r="E172">
        <v>21813</v>
      </c>
      <c r="F172">
        <v>12001</v>
      </c>
      <c r="G172" s="551">
        <v>9812</v>
      </c>
      <c r="H172">
        <v>556</v>
      </c>
      <c r="I172">
        <v>375</v>
      </c>
      <c r="J172">
        <v>181</v>
      </c>
      <c r="K172">
        <v>8.613704212671184</v>
      </c>
      <c r="L172" s="551"/>
      <c r="M172" s="551"/>
      <c r="O172" s="551"/>
      <c r="P172" s="551"/>
      <c r="Q172" s="551"/>
      <c r="R172" s="551"/>
      <c r="S172" s="551"/>
      <c r="T172" s="551"/>
      <c r="U172" s="551"/>
      <c r="V172" s="551"/>
      <c r="W172" s="551"/>
      <c r="X172" s="551"/>
      <c r="Y172" s="551"/>
      <c r="Z172" s="551"/>
      <c r="AA172" s="551"/>
      <c r="AB172" s="551"/>
      <c r="AC172" s="551"/>
      <c r="AD172" s="551"/>
      <c r="AE172" s="551"/>
      <c r="AF172" s="551"/>
      <c r="AG172" s="551"/>
      <c r="AH172" s="551"/>
      <c r="AI172" s="551"/>
      <c r="AJ172" s="551"/>
      <c r="AK172" s="551"/>
      <c r="AL172" s="551"/>
      <c r="AM172" s="551"/>
    </row>
    <row r="173" spans="1:39" x14ac:dyDescent="0.25">
      <c r="A173" t="s">
        <v>45</v>
      </c>
      <c r="B173">
        <v>33667</v>
      </c>
      <c r="C173">
        <v>18665</v>
      </c>
      <c r="D173" s="551">
        <v>15002</v>
      </c>
      <c r="E173">
        <v>32880</v>
      </c>
      <c r="F173">
        <v>18105</v>
      </c>
      <c r="G173" s="551">
        <v>14775</v>
      </c>
      <c r="H173">
        <v>787</v>
      </c>
      <c r="I173">
        <v>560</v>
      </c>
      <c r="J173">
        <v>227</v>
      </c>
      <c r="K173">
        <v>13.875174072667425</v>
      </c>
      <c r="L173" s="551"/>
      <c r="M173" s="551"/>
      <c r="O173" s="551"/>
      <c r="P173" s="551"/>
      <c r="Q173" s="551"/>
      <c r="R173" s="551"/>
      <c r="S173" s="551"/>
      <c r="T173" s="551"/>
      <c r="U173" s="551"/>
      <c r="V173" s="551"/>
      <c r="W173" s="551"/>
      <c r="X173" s="551"/>
      <c r="Y173" s="551"/>
      <c r="Z173" s="551"/>
      <c r="AA173" s="551"/>
      <c r="AB173" s="551"/>
      <c r="AC173" s="551"/>
      <c r="AD173" s="551"/>
      <c r="AE173" s="551"/>
      <c r="AF173" s="551"/>
      <c r="AG173" s="551"/>
      <c r="AH173" s="551"/>
      <c r="AI173" s="551"/>
      <c r="AJ173" s="551"/>
      <c r="AK173" s="551"/>
      <c r="AL173" s="551"/>
      <c r="AM173" s="551"/>
    </row>
    <row r="174" spans="1:39" x14ac:dyDescent="0.25">
      <c r="A174" t="s">
        <v>46</v>
      </c>
      <c r="B174">
        <v>42277</v>
      </c>
      <c r="C174">
        <v>24616</v>
      </c>
      <c r="D174" s="551">
        <v>17661</v>
      </c>
      <c r="E174">
        <v>41108</v>
      </c>
      <c r="F174">
        <v>23710</v>
      </c>
      <c r="G174" s="551">
        <v>17398</v>
      </c>
      <c r="H174">
        <v>1169</v>
      </c>
      <c r="I174">
        <v>906</v>
      </c>
      <c r="J174">
        <v>263</v>
      </c>
      <c r="K174">
        <v>17.442960737638487</v>
      </c>
      <c r="L174" s="551"/>
      <c r="M174" s="551"/>
      <c r="O174" s="551"/>
      <c r="P174" s="551"/>
      <c r="Q174" s="551"/>
      <c r="R174" s="551"/>
      <c r="S174" s="551"/>
      <c r="T174" s="551"/>
      <c r="U174" s="551"/>
      <c r="V174" s="551"/>
      <c r="W174" s="551"/>
      <c r="X174" s="551"/>
      <c r="Y174" s="551"/>
      <c r="Z174" s="551"/>
      <c r="AA174" s="551"/>
      <c r="AB174" s="551"/>
      <c r="AC174" s="551"/>
      <c r="AD174" s="551"/>
      <c r="AE174" s="551"/>
      <c r="AF174" s="551"/>
      <c r="AG174" s="551"/>
      <c r="AH174" s="551"/>
      <c r="AI174" s="551"/>
      <c r="AJ174" s="551"/>
      <c r="AK174" s="551"/>
      <c r="AL174" s="551"/>
      <c r="AM174" s="551"/>
    </row>
    <row r="175" spans="1:39" x14ac:dyDescent="0.25">
      <c r="A175" t="s">
        <v>47</v>
      </c>
      <c r="B175">
        <v>35178</v>
      </c>
      <c r="C175">
        <v>19432</v>
      </c>
      <c r="D175" s="551">
        <v>15746</v>
      </c>
      <c r="E175">
        <v>34209</v>
      </c>
      <c r="F175">
        <v>18736</v>
      </c>
      <c r="G175" s="551">
        <v>15473</v>
      </c>
      <c r="H175">
        <v>969</v>
      </c>
      <c r="I175">
        <v>696</v>
      </c>
      <c r="J175">
        <v>273</v>
      </c>
      <c r="K175">
        <v>12.801475898767714</v>
      </c>
      <c r="L175" s="551"/>
      <c r="M175" s="551"/>
      <c r="O175" s="551"/>
      <c r="P175" s="551"/>
      <c r="Q175" s="551"/>
      <c r="R175" s="551"/>
      <c r="S175" s="551"/>
      <c r="T175" s="551"/>
      <c r="U175" s="551"/>
      <c r="V175" s="551"/>
      <c r="W175" s="551"/>
      <c r="X175" s="551"/>
      <c r="Y175" s="551"/>
      <c r="Z175" s="551"/>
      <c r="AA175" s="551"/>
      <c r="AB175" s="551"/>
      <c r="AC175" s="551"/>
      <c r="AD175" s="551"/>
      <c r="AE175" s="551"/>
      <c r="AF175" s="551"/>
      <c r="AG175" s="551"/>
      <c r="AH175" s="551"/>
      <c r="AI175" s="551"/>
      <c r="AJ175" s="551"/>
      <c r="AK175" s="551"/>
      <c r="AL175" s="551"/>
      <c r="AM175" s="551"/>
    </row>
    <row r="176" spans="1:39" x14ac:dyDescent="0.25">
      <c r="A176" t="s">
        <v>48</v>
      </c>
      <c r="B176">
        <v>26859</v>
      </c>
      <c r="C176">
        <v>14827</v>
      </c>
      <c r="D176" s="551">
        <v>12032</v>
      </c>
      <c r="E176">
        <v>26292</v>
      </c>
      <c r="F176">
        <v>14411</v>
      </c>
      <c r="G176" s="551">
        <v>11881</v>
      </c>
      <c r="H176">
        <v>567</v>
      </c>
      <c r="I176">
        <v>416</v>
      </c>
      <c r="J176">
        <v>151</v>
      </c>
      <c r="K176">
        <v>10.434948265803042</v>
      </c>
      <c r="L176" s="551"/>
      <c r="M176" s="551"/>
      <c r="O176" s="551"/>
      <c r="P176" s="551"/>
      <c r="Q176" s="551"/>
      <c r="R176" s="551"/>
      <c r="S176" s="551"/>
      <c r="T176" s="551"/>
      <c r="U176" s="551"/>
      <c r="V176" s="551"/>
      <c r="W176" s="551"/>
      <c r="X176" s="551"/>
      <c r="Y176" s="551"/>
      <c r="Z176" s="551"/>
      <c r="AA176" s="551"/>
      <c r="AB176" s="551"/>
      <c r="AC176" s="551"/>
      <c r="AD176" s="551"/>
      <c r="AE176" s="551"/>
      <c r="AF176" s="551"/>
      <c r="AG176" s="551"/>
      <c r="AH176" s="551"/>
      <c r="AI176" s="551"/>
      <c r="AJ176" s="551"/>
      <c r="AK176" s="551"/>
      <c r="AL176" s="551"/>
      <c r="AM176" s="551"/>
    </row>
    <row r="177" spans="1:39" x14ac:dyDescent="0.25">
      <c r="A177" t="s">
        <v>49</v>
      </c>
      <c r="B177">
        <v>18036</v>
      </c>
      <c r="C177">
        <v>9933</v>
      </c>
      <c r="D177" s="551">
        <v>8103</v>
      </c>
      <c r="E177">
        <v>17505</v>
      </c>
      <c r="F177">
        <v>9638</v>
      </c>
      <c r="G177" s="551">
        <v>7867</v>
      </c>
      <c r="H177">
        <v>531</v>
      </c>
      <c r="I177">
        <v>295</v>
      </c>
      <c r="J177">
        <v>236</v>
      </c>
      <c r="K177">
        <v>8.746639751366585</v>
      </c>
      <c r="L177" s="551"/>
      <c r="M177" s="551"/>
      <c r="O177" s="551"/>
      <c r="P177" s="551"/>
      <c r="Q177" s="551"/>
      <c r="R177" s="551"/>
      <c r="S177" s="551"/>
      <c r="T177" s="551"/>
      <c r="U177" s="551"/>
      <c r="V177" s="551"/>
      <c r="W177" s="551"/>
      <c r="X177" s="551"/>
      <c r="Y177" s="551"/>
      <c r="Z177" s="551"/>
      <c r="AA177" s="551"/>
      <c r="AB177" s="551"/>
      <c r="AC177" s="551"/>
      <c r="AD177" s="551"/>
      <c r="AE177" s="551"/>
      <c r="AF177" s="551"/>
      <c r="AG177" s="551"/>
      <c r="AH177" s="551"/>
      <c r="AI177" s="551"/>
      <c r="AJ177" s="551"/>
      <c r="AK177" s="551"/>
      <c r="AL177" s="551"/>
      <c r="AM177" s="551"/>
    </row>
    <row r="178" spans="1:39" x14ac:dyDescent="0.25">
      <c r="A178" t="s">
        <v>50</v>
      </c>
      <c r="B178">
        <v>19115</v>
      </c>
      <c r="C178">
        <v>10416</v>
      </c>
      <c r="D178" s="551">
        <v>8699</v>
      </c>
      <c r="E178">
        <v>18406</v>
      </c>
      <c r="F178">
        <v>10074</v>
      </c>
      <c r="G178" s="551">
        <v>8332</v>
      </c>
      <c r="H178">
        <v>709</v>
      </c>
      <c r="I178">
        <v>342</v>
      </c>
      <c r="J178">
        <v>367</v>
      </c>
      <c r="K178">
        <v>11.803333354709213</v>
      </c>
      <c r="L178" s="551"/>
      <c r="M178" s="551"/>
      <c r="O178" s="551"/>
      <c r="P178" s="551"/>
      <c r="Q178" s="551"/>
      <c r="R178" s="551"/>
      <c r="S178" s="551"/>
      <c r="T178" s="551"/>
      <c r="U178" s="551"/>
      <c r="V178" s="551"/>
      <c r="W178" s="551"/>
      <c r="X178" s="551"/>
      <c r="Y178" s="551"/>
      <c r="Z178" s="551"/>
      <c r="AA178" s="551"/>
      <c r="AB178" s="551"/>
      <c r="AC178" s="551"/>
      <c r="AD178" s="551"/>
      <c r="AE178" s="551"/>
      <c r="AF178" s="551"/>
      <c r="AG178" s="551"/>
      <c r="AH178" s="551"/>
      <c r="AI178" s="551"/>
      <c r="AJ178" s="551"/>
      <c r="AK178" s="551"/>
      <c r="AL178" s="551"/>
      <c r="AM178" s="551"/>
    </row>
    <row r="179" spans="1:39" x14ac:dyDescent="0.25">
      <c r="A179" t="s">
        <v>51</v>
      </c>
      <c r="B179">
        <v>20358</v>
      </c>
      <c r="C179">
        <v>11485</v>
      </c>
      <c r="D179" s="551">
        <v>8873</v>
      </c>
      <c r="E179">
        <v>19522</v>
      </c>
      <c r="F179">
        <v>10860</v>
      </c>
      <c r="G179" s="551">
        <v>8662</v>
      </c>
      <c r="H179">
        <v>836</v>
      </c>
      <c r="I179">
        <v>625</v>
      </c>
      <c r="J179">
        <v>211</v>
      </c>
      <c r="K179">
        <v>12.485450056920657</v>
      </c>
      <c r="L179" s="551"/>
      <c r="M179" s="551"/>
      <c r="O179" s="551"/>
      <c r="P179" s="551"/>
      <c r="Q179" s="551"/>
      <c r="R179" s="551"/>
      <c r="S179" s="551"/>
      <c r="T179" s="551"/>
      <c r="U179" s="551"/>
      <c r="V179" s="551"/>
      <c r="W179" s="551"/>
      <c r="X179" s="551"/>
      <c r="Y179" s="551"/>
      <c r="Z179" s="551"/>
      <c r="AA179" s="551"/>
      <c r="AB179" s="551"/>
      <c r="AC179" s="551"/>
      <c r="AD179" s="551"/>
      <c r="AE179" s="551"/>
      <c r="AF179" s="551"/>
      <c r="AG179" s="551"/>
      <c r="AH179" s="551"/>
      <c r="AI179" s="551"/>
      <c r="AJ179" s="551"/>
      <c r="AK179" s="551"/>
      <c r="AL179" s="551"/>
      <c r="AM179" s="551"/>
    </row>
    <row r="180" spans="1:39" x14ac:dyDescent="0.25">
      <c r="A180" t="s">
        <v>52</v>
      </c>
      <c r="B180">
        <v>23187</v>
      </c>
      <c r="C180">
        <v>12914</v>
      </c>
      <c r="D180" s="551">
        <v>10273</v>
      </c>
      <c r="E180">
        <v>22258</v>
      </c>
      <c r="F180">
        <v>12344</v>
      </c>
      <c r="G180" s="551">
        <v>9914</v>
      </c>
      <c r="H180">
        <v>929</v>
      </c>
      <c r="I180">
        <v>570</v>
      </c>
      <c r="J180">
        <v>359</v>
      </c>
      <c r="K180">
        <v>7.4168363317683044</v>
      </c>
      <c r="L180" s="551"/>
      <c r="M180" s="551"/>
      <c r="O180" s="551"/>
      <c r="P180" s="551"/>
      <c r="Q180" s="551"/>
      <c r="R180" s="551"/>
      <c r="S180" s="551"/>
      <c r="T180" s="551"/>
      <c r="U180" s="551"/>
      <c r="V180" s="551"/>
      <c r="W180" s="551"/>
      <c r="X180" s="551"/>
      <c r="Y180" s="551"/>
      <c r="Z180" s="551"/>
      <c r="AA180" s="551"/>
      <c r="AB180" s="551"/>
      <c r="AC180" s="551"/>
      <c r="AD180" s="551"/>
      <c r="AE180" s="551"/>
      <c r="AF180" s="551"/>
      <c r="AG180" s="551"/>
      <c r="AH180" s="551"/>
      <c r="AI180" s="551"/>
      <c r="AJ180" s="551"/>
      <c r="AK180" s="551"/>
      <c r="AL180" s="551"/>
      <c r="AM180" s="551"/>
    </row>
    <row r="181" spans="1:39" x14ac:dyDescent="0.25">
      <c r="A181" t="s">
        <v>53</v>
      </c>
      <c r="B181">
        <v>26135</v>
      </c>
      <c r="C181">
        <v>14961</v>
      </c>
      <c r="D181" s="551">
        <v>11174</v>
      </c>
      <c r="E181">
        <v>25248</v>
      </c>
      <c r="F181">
        <v>14369</v>
      </c>
      <c r="G181" s="551">
        <v>10879</v>
      </c>
      <c r="H181">
        <v>887</v>
      </c>
      <c r="I181">
        <v>592</v>
      </c>
      <c r="J181">
        <v>295</v>
      </c>
      <c r="K181">
        <v>9.236780297210089</v>
      </c>
      <c r="L181" s="551"/>
      <c r="M181" s="551"/>
      <c r="O181" s="551"/>
      <c r="P181" s="551"/>
      <c r="Q181" s="551"/>
      <c r="R181" s="551"/>
      <c r="S181" s="551"/>
      <c r="T181" s="551"/>
      <c r="U181" s="551"/>
      <c r="V181" s="551"/>
      <c r="W181" s="551"/>
      <c r="X181" s="551"/>
      <c r="Y181" s="551"/>
      <c r="Z181" s="551"/>
      <c r="AA181" s="551"/>
      <c r="AB181" s="551"/>
      <c r="AC181" s="551"/>
      <c r="AD181" s="551"/>
      <c r="AE181" s="551"/>
      <c r="AF181" s="551"/>
      <c r="AG181" s="551"/>
      <c r="AH181" s="551"/>
      <c r="AI181" s="551"/>
      <c r="AJ181" s="551"/>
      <c r="AK181" s="551"/>
      <c r="AL181" s="551"/>
      <c r="AM181" s="551"/>
    </row>
    <row r="182" spans="1:39" x14ac:dyDescent="0.25">
      <c r="A182" t="s">
        <v>54</v>
      </c>
      <c r="B182">
        <v>23122</v>
      </c>
      <c r="C182">
        <v>13072</v>
      </c>
      <c r="D182" s="551">
        <v>10050</v>
      </c>
      <c r="E182">
        <v>22397</v>
      </c>
      <c r="F182">
        <v>12551</v>
      </c>
      <c r="G182" s="551">
        <v>9846</v>
      </c>
      <c r="H182">
        <v>725</v>
      </c>
      <c r="I182">
        <v>521</v>
      </c>
      <c r="J182">
        <v>204</v>
      </c>
      <c r="K182">
        <v>11.299232659156379</v>
      </c>
      <c r="L182" s="551"/>
      <c r="M182" s="551"/>
      <c r="O182" s="551"/>
      <c r="P182" s="551"/>
      <c r="Q182" s="551"/>
      <c r="R182" s="551"/>
      <c r="S182" s="551"/>
      <c r="T182" s="551"/>
      <c r="U182" s="551"/>
      <c r="V182" s="551"/>
      <c r="W182" s="551"/>
      <c r="X182" s="551"/>
      <c r="Y182" s="551"/>
      <c r="Z182" s="551"/>
      <c r="AA182" s="551"/>
      <c r="AB182" s="551"/>
      <c r="AC182" s="551"/>
      <c r="AD182" s="551"/>
      <c r="AE182" s="551"/>
      <c r="AF182" s="551"/>
      <c r="AG182" s="551"/>
      <c r="AH182" s="551"/>
      <c r="AI182" s="551"/>
      <c r="AJ182" s="551"/>
      <c r="AK182" s="551"/>
      <c r="AL182" s="551"/>
      <c r="AM182" s="551"/>
    </row>
    <row r="183" spans="1:39" x14ac:dyDescent="0.25">
      <c r="A183" t="s">
        <v>55</v>
      </c>
      <c r="B183">
        <v>20593</v>
      </c>
      <c r="C183">
        <v>11347</v>
      </c>
      <c r="D183" s="551">
        <v>9246</v>
      </c>
      <c r="E183">
        <v>20093</v>
      </c>
      <c r="F183">
        <v>11009</v>
      </c>
      <c r="G183" s="551">
        <v>9084</v>
      </c>
      <c r="H183">
        <v>500</v>
      </c>
      <c r="I183">
        <v>338</v>
      </c>
      <c r="J183">
        <v>162</v>
      </c>
      <c r="K183">
        <v>6.5661467473178901</v>
      </c>
      <c r="L183" s="551"/>
      <c r="M183" s="551"/>
      <c r="O183" s="551"/>
      <c r="P183" s="551"/>
      <c r="Q183" s="551"/>
      <c r="R183" s="551"/>
      <c r="S183" s="551"/>
      <c r="T183" s="551"/>
      <c r="U183" s="551"/>
      <c r="V183" s="551"/>
      <c r="W183" s="551"/>
      <c r="X183" s="551"/>
      <c r="Y183" s="551"/>
      <c r="Z183" s="551"/>
      <c r="AA183" s="551"/>
      <c r="AB183" s="551"/>
      <c r="AC183" s="551"/>
      <c r="AD183" s="551"/>
      <c r="AE183" s="551"/>
      <c r="AF183" s="551"/>
      <c r="AG183" s="551"/>
      <c r="AH183" s="551"/>
      <c r="AI183" s="551"/>
      <c r="AJ183" s="551"/>
      <c r="AK183" s="551"/>
      <c r="AL183" s="551"/>
      <c r="AM183" s="551"/>
    </row>
    <row r="184" spans="1:39" x14ac:dyDescent="0.25">
      <c r="A184" t="s">
        <v>56</v>
      </c>
      <c r="B184">
        <v>33385</v>
      </c>
      <c r="C184">
        <v>18879</v>
      </c>
      <c r="D184" s="551">
        <v>14506</v>
      </c>
      <c r="E184">
        <v>32267</v>
      </c>
      <c r="F184">
        <v>18076</v>
      </c>
      <c r="G184" s="551">
        <v>14191</v>
      </c>
      <c r="H184">
        <v>1118</v>
      </c>
      <c r="I184">
        <v>803</v>
      </c>
      <c r="J184">
        <v>315</v>
      </c>
      <c r="K184">
        <v>11.635169098848635</v>
      </c>
      <c r="L184" s="551"/>
      <c r="M184" s="551"/>
      <c r="O184" s="551"/>
      <c r="P184" s="551"/>
      <c r="Q184" s="551"/>
      <c r="R184" s="551"/>
      <c r="S184" s="551"/>
      <c r="T184" s="551"/>
      <c r="U184" s="551"/>
      <c r="V184" s="551"/>
      <c r="W184" s="551"/>
      <c r="X184" s="551"/>
      <c r="Y184" s="551"/>
      <c r="Z184" s="551"/>
      <c r="AA184" s="551"/>
      <c r="AB184" s="551"/>
      <c r="AC184" s="551"/>
      <c r="AD184" s="551"/>
      <c r="AE184" s="551"/>
      <c r="AF184" s="551"/>
      <c r="AG184" s="551"/>
      <c r="AH184" s="551"/>
      <c r="AI184" s="551"/>
      <c r="AJ184" s="551"/>
      <c r="AK184" s="551"/>
      <c r="AL184" s="551"/>
      <c r="AM184" s="551"/>
    </row>
    <row r="185" spans="1:39" x14ac:dyDescent="0.25">
      <c r="A185" t="s">
        <v>57</v>
      </c>
      <c r="B185">
        <v>25296</v>
      </c>
      <c r="C185">
        <v>14365</v>
      </c>
      <c r="D185" s="551">
        <v>10931</v>
      </c>
      <c r="E185">
        <v>24430</v>
      </c>
      <c r="F185">
        <v>13741</v>
      </c>
      <c r="G185" s="551">
        <v>10689</v>
      </c>
      <c r="H185">
        <v>866</v>
      </c>
      <c r="I185">
        <v>624</v>
      </c>
      <c r="J185">
        <v>242</v>
      </c>
      <c r="K185">
        <v>13.270106139121554</v>
      </c>
      <c r="L185" s="551"/>
      <c r="M185" s="551"/>
      <c r="O185" s="551"/>
      <c r="P185" s="551"/>
      <c r="Q185" s="551"/>
      <c r="R185" s="551"/>
      <c r="S185" s="551"/>
      <c r="T185" s="551"/>
      <c r="U185" s="551"/>
      <c r="V185" s="551"/>
      <c r="W185" s="551"/>
      <c r="X185" s="551"/>
      <c r="Y185" s="551"/>
      <c r="Z185" s="551"/>
      <c r="AA185" s="551"/>
      <c r="AB185" s="551"/>
      <c r="AC185" s="551"/>
      <c r="AD185" s="551"/>
      <c r="AE185" s="551"/>
      <c r="AF185" s="551"/>
      <c r="AG185" s="551"/>
      <c r="AH185" s="551"/>
      <c r="AI185" s="551"/>
      <c r="AJ185" s="551"/>
      <c r="AK185" s="551"/>
      <c r="AL185" s="551"/>
      <c r="AM185" s="551"/>
    </row>
    <row r="186" spans="1:39" x14ac:dyDescent="0.25">
      <c r="A186" t="s">
        <v>58</v>
      </c>
      <c r="B186">
        <v>22329</v>
      </c>
      <c r="C186">
        <v>12622</v>
      </c>
      <c r="D186" s="551">
        <v>9707</v>
      </c>
      <c r="E186">
        <v>21664</v>
      </c>
      <c r="F186">
        <v>12211</v>
      </c>
      <c r="G186" s="551">
        <v>9453</v>
      </c>
      <c r="H186">
        <v>665</v>
      </c>
      <c r="I186">
        <v>411</v>
      </c>
      <c r="J186">
        <v>254</v>
      </c>
      <c r="K186">
        <v>7.6670441676104195</v>
      </c>
      <c r="L186" s="551"/>
      <c r="M186" s="551"/>
      <c r="O186" s="551"/>
      <c r="P186" s="551"/>
      <c r="Q186" s="551"/>
      <c r="R186" s="551"/>
      <c r="S186" s="551"/>
      <c r="T186" s="551"/>
      <c r="U186" s="551"/>
      <c r="V186" s="551"/>
      <c r="W186" s="551"/>
      <c r="X186" s="551"/>
      <c r="Y186" s="551"/>
      <c r="Z186" s="551"/>
      <c r="AA186" s="551"/>
      <c r="AB186" s="551"/>
      <c r="AC186" s="551"/>
      <c r="AD186" s="551"/>
      <c r="AE186" s="551"/>
      <c r="AF186" s="551"/>
      <c r="AG186" s="551"/>
      <c r="AH186" s="551"/>
      <c r="AI186" s="551"/>
      <c r="AJ186" s="551"/>
      <c r="AK186" s="551"/>
      <c r="AL186" s="551"/>
      <c r="AM186" s="551"/>
    </row>
    <row r="187" spans="1:39" x14ac:dyDescent="0.25">
      <c r="A187" t="s">
        <v>59</v>
      </c>
      <c r="B187">
        <v>27233</v>
      </c>
      <c r="C187">
        <v>15507</v>
      </c>
      <c r="D187" s="551">
        <v>11726</v>
      </c>
      <c r="E187">
        <v>26305</v>
      </c>
      <c r="F187">
        <v>14813</v>
      </c>
      <c r="G187" s="551">
        <v>11492</v>
      </c>
      <c r="H187">
        <v>928</v>
      </c>
      <c r="I187">
        <v>694</v>
      </c>
      <c r="J187">
        <v>234</v>
      </c>
      <c r="K187">
        <v>13.940485969421553</v>
      </c>
      <c r="L187" s="551"/>
      <c r="M187" s="551"/>
      <c r="O187" s="551"/>
      <c r="P187" s="551"/>
      <c r="Q187" s="551"/>
      <c r="R187" s="551"/>
      <c r="S187" s="551"/>
      <c r="T187" s="551"/>
      <c r="U187" s="551"/>
      <c r="V187" s="551"/>
      <c r="W187" s="551"/>
      <c r="X187" s="551"/>
      <c r="Y187" s="551"/>
      <c r="Z187" s="551"/>
      <c r="AA187" s="551"/>
      <c r="AB187" s="551"/>
      <c r="AC187" s="551"/>
      <c r="AD187" s="551"/>
      <c r="AE187" s="551"/>
      <c r="AF187" s="551"/>
      <c r="AG187" s="551"/>
      <c r="AH187" s="551"/>
      <c r="AI187" s="551"/>
      <c r="AJ187" s="551"/>
      <c r="AK187" s="551"/>
      <c r="AL187" s="551"/>
      <c r="AM187" s="551"/>
    </row>
    <row r="188" spans="1:39" x14ac:dyDescent="0.25">
      <c r="A188" t="s">
        <v>60</v>
      </c>
      <c r="B188">
        <v>15570</v>
      </c>
      <c r="C188">
        <v>8463</v>
      </c>
      <c r="D188" s="551">
        <v>7107</v>
      </c>
      <c r="E188">
        <v>15252</v>
      </c>
      <c r="F188">
        <v>8287</v>
      </c>
      <c r="G188" s="551">
        <v>6965</v>
      </c>
      <c r="H188">
        <v>318</v>
      </c>
      <c r="I188">
        <v>176</v>
      </c>
      <c r="J188">
        <v>142</v>
      </c>
      <c r="K188">
        <v>6.09244117071378</v>
      </c>
      <c r="L188" s="551"/>
      <c r="M188" s="551"/>
      <c r="O188" s="551"/>
      <c r="P188" s="551"/>
      <c r="Q188" s="551"/>
      <c r="R188" s="551"/>
      <c r="S188" s="551"/>
      <c r="T188" s="551"/>
      <c r="U188" s="551"/>
      <c r="V188" s="551"/>
      <c r="W188" s="551"/>
      <c r="X188" s="551"/>
      <c r="Y188" s="551"/>
      <c r="Z188" s="551"/>
      <c r="AA188" s="551"/>
      <c r="AB188" s="551"/>
      <c r="AC188" s="551"/>
      <c r="AD188" s="551"/>
      <c r="AE188" s="551"/>
      <c r="AF188" s="551"/>
      <c r="AG188" s="551"/>
      <c r="AH188" s="551"/>
      <c r="AI188" s="551"/>
      <c r="AJ188" s="551"/>
      <c r="AK188" s="551"/>
      <c r="AL188" s="551"/>
      <c r="AM188" s="551"/>
    </row>
    <row r="189" spans="1:39" x14ac:dyDescent="0.25">
      <c r="A189" t="s">
        <v>61</v>
      </c>
      <c r="B189">
        <v>25566</v>
      </c>
      <c r="C189">
        <v>14425</v>
      </c>
      <c r="D189" s="551">
        <v>11141</v>
      </c>
      <c r="E189">
        <v>24767</v>
      </c>
      <c r="F189">
        <v>13868</v>
      </c>
      <c r="G189" s="551">
        <v>10899</v>
      </c>
      <c r="H189">
        <v>799</v>
      </c>
      <c r="I189">
        <v>557</v>
      </c>
      <c r="J189">
        <v>242</v>
      </c>
      <c r="K189">
        <v>9.6514233384642356</v>
      </c>
      <c r="L189" s="551"/>
      <c r="M189" s="551"/>
      <c r="O189" s="551"/>
      <c r="P189" s="551"/>
      <c r="Q189" s="551"/>
      <c r="R189" s="551"/>
      <c r="S189" s="551"/>
      <c r="T189" s="551"/>
      <c r="U189" s="551"/>
      <c r="V189" s="551"/>
      <c r="W189" s="551"/>
      <c r="X189" s="551"/>
      <c r="Y189" s="551"/>
      <c r="Z189" s="551"/>
      <c r="AA189" s="551"/>
      <c r="AB189" s="551"/>
      <c r="AC189" s="551"/>
      <c r="AD189" s="551"/>
      <c r="AE189" s="551"/>
      <c r="AF189" s="551"/>
      <c r="AG189" s="551"/>
      <c r="AH189" s="551"/>
      <c r="AI189" s="551"/>
      <c r="AJ189" s="551"/>
      <c r="AK189" s="551"/>
      <c r="AL189" s="551"/>
      <c r="AM189" s="551"/>
    </row>
    <row r="190" spans="1:39" x14ac:dyDescent="0.25">
      <c r="A190" t="s">
        <v>62</v>
      </c>
      <c r="B190" s="551">
        <v>26911</v>
      </c>
      <c r="C190">
        <v>15398</v>
      </c>
      <c r="D190" s="551">
        <v>11513</v>
      </c>
      <c r="E190">
        <v>25774</v>
      </c>
      <c r="F190">
        <v>14642</v>
      </c>
      <c r="G190" s="551">
        <v>11132</v>
      </c>
      <c r="H190">
        <v>1137</v>
      </c>
      <c r="I190">
        <v>756</v>
      </c>
      <c r="J190">
        <v>381</v>
      </c>
      <c r="K190">
        <v>8.544396117328807</v>
      </c>
      <c r="L190" s="551"/>
      <c r="M190" s="551"/>
      <c r="O190" s="551"/>
      <c r="P190" s="551"/>
      <c r="Q190" s="551"/>
      <c r="R190" s="551"/>
      <c r="S190" s="551"/>
      <c r="T190" s="551"/>
      <c r="U190" s="551"/>
      <c r="V190" s="551"/>
      <c r="W190" s="551"/>
      <c r="X190" s="551"/>
      <c r="Y190" s="551"/>
      <c r="Z190" s="551"/>
      <c r="AA190" s="551"/>
      <c r="AB190" s="551"/>
      <c r="AC190" s="551"/>
      <c r="AD190" s="551"/>
      <c r="AE190" s="551"/>
      <c r="AF190" s="551"/>
      <c r="AG190" s="551"/>
      <c r="AH190" s="551"/>
      <c r="AI190" s="551"/>
      <c r="AJ190" s="551"/>
      <c r="AK190" s="551"/>
      <c r="AL190" s="551"/>
      <c r="AM190" s="551"/>
    </row>
    <row r="191" spans="1:39" x14ac:dyDescent="0.25">
      <c r="A191" t="s">
        <v>63</v>
      </c>
      <c r="B191" s="551">
        <v>24514</v>
      </c>
      <c r="C191">
        <v>13109</v>
      </c>
      <c r="D191" s="551">
        <v>11405</v>
      </c>
      <c r="E191">
        <v>23996</v>
      </c>
      <c r="F191">
        <v>12821</v>
      </c>
      <c r="G191" s="551">
        <v>11175</v>
      </c>
      <c r="H191">
        <v>518</v>
      </c>
      <c r="I191">
        <v>288</v>
      </c>
      <c r="J191">
        <v>230</v>
      </c>
      <c r="K191">
        <v>11.254737158080372</v>
      </c>
      <c r="L191" s="551"/>
      <c r="M191" s="551"/>
      <c r="O191" s="551"/>
      <c r="P191" s="551"/>
      <c r="Q191" s="551"/>
      <c r="R191" s="551"/>
      <c r="S191" s="551"/>
      <c r="T191" s="551"/>
      <c r="U191" s="551"/>
      <c r="V191" s="551"/>
      <c r="W191" s="551"/>
      <c r="X191" s="551"/>
      <c r="Y191" s="551"/>
      <c r="Z191" s="551"/>
      <c r="AA191" s="551"/>
      <c r="AB191" s="551"/>
      <c r="AC191" s="551"/>
      <c r="AD191" s="551"/>
      <c r="AE191" s="551"/>
      <c r="AF191" s="551"/>
      <c r="AG191" s="551"/>
      <c r="AH191" s="551"/>
      <c r="AI191" s="551"/>
      <c r="AJ191" s="551"/>
      <c r="AK191" s="551"/>
      <c r="AL191" s="551"/>
      <c r="AM191" s="551"/>
    </row>
    <row r="192" spans="1:39" x14ac:dyDescent="0.25">
      <c r="A192" t="s">
        <v>64</v>
      </c>
      <c r="B192" s="551">
        <v>68641</v>
      </c>
      <c r="L192" s="551"/>
      <c r="M192" s="551"/>
      <c r="O192" s="551"/>
      <c r="P192" s="551"/>
      <c r="Q192" s="551"/>
      <c r="R192" s="551"/>
      <c r="S192" s="551"/>
      <c r="T192" s="551"/>
      <c r="U192" s="551"/>
      <c r="V192" s="551"/>
      <c r="W192" s="551"/>
      <c r="X192" s="551"/>
      <c r="Y192" s="551"/>
      <c r="Z192" s="551"/>
      <c r="AA192" s="551"/>
      <c r="AB192" s="551"/>
      <c r="AC192" s="551"/>
      <c r="AD192" s="551"/>
      <c r="AE192" s="551"/>
      <c r="AF192" s="551"/>
      <c r="AG192" s="551"/>
      <c r="AH192" s="551"/>
      <c r="AI192" s="551"/>
      <c r="AJ192" s="551"/>
      <c r="AK192" s="551"/>
      <c r="AL192" s="551"/>
      <c r="AM192" s="551"/>
    </row>
    <row r="193" spans="1:39" x14ac:dyDescent="0.25">
      <c r="A193" t="s">
        <v>65</v>
      </c>
      <c r="B193" s="551">
        <v>169174</v>
      </c>
      <c r="L193" s="551"/>
      <c r="M193" s="551"/>
      <c r="O193" s="551"/>
      <c r="P193" s="551"/>
      <c r="Q193" s="551"/>
      <c r="R193" s="551"/>
      <c r="S193" s="551"/>
      <c r="T193" s="551"/>
      <c r="U193" s="551"/>
      <c r="V193" s="551"/>
      <c r="W193" s="551"/>
      <c r="X193" s="551"/>
      <c r="Y193" s="551"/>
      <c r="Z193" s="551"/>
      <c r="AA193" s="551"/>
      <c r="AB193" s="551"/>
      <c r="AC193" s="551"/>
      <c r="AD193" s="551"/>
      <c r="AE193" s="551"/>
      <c r="AF193" s="551"/>
      <c r="AG193" s="551"/>
      <c r="AH193" s="551"/>
      <c r="AI193" s="551"/>
      <c r="AJ193" s="551"/>
      <c r="AK193" s="551"/>
      <c r="AL193" s="551"/>
      <c r="AM193" s="551"/>
    </row>
    <row r="194" spans="1:39" x14ac:dyDescent="0.25">
      <c r="A194" t="s">
        <v>66</v>
      </c>
      <c r="B194" s="551">
        <v>666934</v>
      </c>
      <c r="L194" s="551"/>
      <c r="M194" s="551"/>
      <c r="N194" s="551"/>
      <c r="O194" s="551"/>
      <c r="P194" s="551"/>
      <c r="Q194" s="551"/>
      <c r="R194" s="551"/>
      <c r="S194" s="551"/>
      <c r="T194" s="551"/>
      <c r="U194" s="551"/>
      <c r="V194" s="551"/>
      <c r="W194" s="551"/>
      <c r="X194" s="551"/>
      <c r="Y194" s="551"/>
      <c r="Z194" s="551"/>
      <c r="AA194" s="551"/>
      <c r="AB194" s="551"/>
      <c r="AC194" s="551"/>
      <c r="AD194" s="551"/>
      <c r="AE194" s="551"/>
      <c r="AF194" s="551"/>
      <c r="AG194" s="551"/>
      <c r="AH194" s="551"/>
      <c r="AI194" s="551"/>
      <c r="AJ194" s="551"/>
      <c r="AK194" s="551"/>
      <c r="AL194" s="551"/>
      <c r="AM194" s="551"/>
    </row>
    <row r="195" spans="1:39" x14ac:dyDescent="0.25">
      <c r="A195" t="s">
        <v>67</v>
      </c>
      <c r="B195">
        <v>904749</v>
      </c>
      <c r="C195">
        <v>508744</v>
      </c>
      <c r="D195" s="551">
        <v>396005</v>
      </c>
      <c r="E195">
        <v>876636</v>
      </c>
      <c r="F195">
        <v>489292</v>
      </c>
      <c r="G195" s="551">
        <v>387344</v>
      </c>
      <c r="H195">
        <v>28113</v>
      </c>
      <c r="I195">
        <v>19452</v>
      </c>
      <c r="J195">
        <v>8661</v>
      </c>
      <c r="K195">
        <v>10.857921399110692</v>
      </c>
      <c r="L195" s="551"/>
      <c r="M195" s="551"/>
      <c r="N195" s="551"/>
      <c r="O195" s="551"/>
      <c r="P195" s="551"/>
      <c r="Q195" s="551"/>
      <c r="R195" s="551"/>
      <c r="S195" s="551"/>
      <c r="T195" s="551"/>
      <c r="U195" s="551"/>
      <c r="V195" s="551"/>
      <c r="W195" s="551"/>
      <c r="X195" s="551"/>
      <c r="Y195" s="551"/>
      <c r="Z195" s="551"/>
      <c r="AA195" s="551"/>
      <c r="AB195" s="551"/>
      <c r="AC195" s="551"/>
      <c r="AD195" s="551"/>
      <c r="AE195" s="551"/>
      <c r="AF195" s="551"/>
      <c r="AG195" s="551"/>
      <c r="AH195" s="551"/>
      <c r="AI195" s="551"/>
      <c r="AJ195" s="551"/>
      <c r="AK195" s="551"/>
      <c r="AL195" s="551"/>
      <c r="AM195" s="551"/>
    </row>
    <row r="196" spans="1:39" x14ac:dyDescent="0.25">
      <c r="L196" s="551"/>
      <c r="M196" s="551"/>
      <c r="N196" s="551"/>
      <c r="O196" s="551"/>
      <c r="P196" s="551"/>
      <c r="Q196" s="551"/>
      <c r="R196" s="551"/>
      <c r="S196" s="551"/>
      <c r="T196" s="551"/>
      <c r="U196" s="551"/>
      <c r="V196" s="551"/>
      <c r="W196" s="551"/>
      <c r="X196" s="551"/>
      <c r="Y196" s="551"/>
      <c r="Z196" s="551"/>
      <c r="AA196" s="551"/>
      <c r="AB196" s="551"/>
      <c r="AC196" s="551"/>
      <c r="AD196" s="551"/>
      <c r="AE196" s="551"/>
      <c r="AF196" s="551"/>
      <c r="AG196" s="551"/>
      <c r="AH196" s="551"/>
      <c r="AI196" s="551"/>
      <c r="AJ196" s="551"/>
      <c r="AK196" s="551"/>
      <c r="AL196" s="551"/>
      <c r="AM196" s="551"/>
    </row>
    <row r="197" spans="1:39" x14ac:dyDescent="0.25">
      <c r="L197" s="551"/>
      <c r="M197" s="551"/>
      <c r="N197" s="551"/>
      <c r="O197" s="551"/>
      <c r="P197" s="551"/>
      <c r="Q197" s="551"/>
      <c r="R197" s="551"/>
      <c r="S197" s="551"/>
      <c r="T197" s="551"/>
      <c r="U197" s="551"/>
      <c r="V197" s="551"/>
      <c r="W197" s="551"/>
      <c r="X197" s="551"/>
      <c r="Y197" s="551"/>
      <c r="Z197" s="551"/>
      <c r="AA197" s="551"/>
      <c r="AB197" s="551"/>
      <c r="AC197" s="551"/>
      <c r="AD197" s="551"/>
      <c r="AE197" s="551"/>
      <c r="AF197" s="551"/>
      <c r="AG197" s="551"/>
      <c r="AH197" s="551"/>
      <c r="AI197" s="551"/>
      <c r="AJ197" s="551"/>
      <c r="AK197" s="551"/>
      <c r="AL197" s="551"/>
      <c r="AM197" s="551"/>
    </row>
    <row r="198" spans="1:39" ht="51.75" x14ac:dyDescent="0.25">
      <c r="A198" s="461">
        <v>2021</v>
      </c>
      <c r="B198" s="403" t="s">
        <v>96</v>
      </c>
      <c r="C198" s="403" t="s">
        <v>2907</v>
      </c>
      <c r="D198" s="403" t="s">
        <v>71</v>
      </c>
      <c r="E198" s="403" t="s">
        <v>97</v>
      </c>
      <c r="F198" s="403" t="s">
        <v>2907</v>
      </c>
      <c r="G198" s="403" t="s">
        <v>71</v>
      </c>
      <c r="H198" s="403" t="s">
        <v>2909</v>
      </c>
      <c r="I198" s="403" t="s">
        <v>2907</v>
      </c>
      <c r="J198" s="461" t="s">
        <v>71</v>
      </c>
      <c r="K198" s="403" t="s">
        <v>2910</v>
      </c>
      <c r="L198" s="551"/>
      <c r="M198" s="551"/>
      <c r="N198" s="551"/>
      <c r="O198" s="551"/>
      <c r="P198" s="551"/>
      <c r="Q198" s="551"/>
      <c r="R198" s="551"/>
      <c r="S198" s="551"/>
      <c r="T198" s="551"/>
      <c r="U198" s="551"/>
      <c r="V198" s="551"/>
      <c r="W198" s="551"/>
      <c r="X198" s="551"/>
      <c r="Y198" s="551"/>
      <c r="Z198" s="551"/>
      <c r="AA198" s="551"/>
      <c r="AB198" s="551"/>
      <c r="AC198" s="551"/>
      <c r="AD198" s="551"/>
      <c r="AE198" s="551"/>
      <c r="AF198" s="551"/>
      <c r="AG198" s="551"/>
      <c r="AH198" s="551"/>
      <c r="AI198" s="551"/>
      <c r="AJ198" s="551"/>
      <c r="AK198" s="551"/>
    </row>
    <row r="199" spans="1:39" x14ac:dyDescent="0.25">
      <c r="A199" s="458" t="s">
        <v>31</v>
      </c>
      <c r="B199">
        <v>1114</v>
      </c>
      <c r="C199">
        <v>561</v>
      </c>
      <c r="D199">
        <v>553</v>
      </c>
      <c r="E199">
        <v>1102</v>
      </c>
      <c r="F199">
        <v>559</v>
      </c>
      <c r="G199">
        <v>543</v>
      </c>
      <c r="H199">
        <v>12</v>
      </c>
      <c r="I199">
        <v>2</v>
      </c>
      <c r="J199">
        <v>10</v>
      </c>
      <c r="K199">
        <v>13.161351964648274</v>
      </c>
      <c r="L199" s="551"/>
      <c r="M199" s="551"/>
      <c r="O199" s="551"/>
      <c r="P199" s="551"/>
      <c r="Q199" s="551"/>
      <c r="R199" s="551"/>
      <c r="S199" s="551"/>
      <c r="T199" s="551"/>
      <c r="U199" s="551"/>
      <c r="V199" s="551"/>
      <c r="W199" s="551"/>
      <c r="X199" s="551"/>
      <c r="Y199" s="551"/>
      <c r="Z199" s="551"/>
      <c r="AA199" s="551"/>
      <c r="AB199" s="551"/>
      <c r="AC199" s="551"/>
      <c r="AD199" s="551"/>
      <c r="AE199" s="551"/>
      <c r="AF199" s="551"/>
      <c r="AG199" s="551"/>
      <c r="AH199" s="551"/>
      <c r="AI199" s="551"/>
      <c r="AJ199" s="551"/>
      <c r="AK199" s="551"/>
    </row>
    <row r="200" spans="1:39" x14ac:dyDescent="0.25">
      <c r="A200" s="458" t="s">
        <v>32</v>
      </c>
      <c r="B200">
        <v>17659</v>
      </c>
      <c r="C200">
        <v>10024</v>
      </c>
      <c r="D200">
        <v>7635</v>
      </c>
      <c r="E200">
        <v>17156</v>
      </c>
      <c r="F200">
        <v>9716</v>
      </c>
      <c r="G200">
        <v>7440</v>
      </c>
      <c r="H200">
        <v>503</v>
      </c>
      <c r="I200">
        <v>308</v>
      </c>
      <c r="J200">
        <v>195</v>
      </c>
      <c r="K200">
        <v>7.8715662838553966</v>
      </c>
      <c r="L200" s="551"/>
      <c r="M200" s="551"/>
      <c r="O200" s="551"/>
      <c r="P200" s="551"/>
      <c r="Q200" s="551"/>
      <c r="R200" s="551"/>
      <c r="S200" s="551"/>
      <c r="T200" s="551"/>
      <c r="U200" s="551"/>
      <c r="V200" s="551"/>
      <c r="W200" s="551"/>
      <c r="X200" s="551"/>
      <c r="Y200" s="551"/>
      <c r="Z200" s="551"/>
      <c r="AA200" s="551"/>
      <c r="AB200" s="551"/>
      <c r="AC200" s="551"/>
      <c r="AD200" s="551"/>
      <c r="AE200" s="551"/>
      <c r="AF200" s="551"/>
      <c r="AG200" s="551"/>
      <c r="AH200" s="551"/>
      <c r="AI200" s="551"/>
      <c r="AJ200" s="551"/>
      <c r="AK200" s="551"/>
    </row>
    <row r="201" spans="1:39" x14ac:dyDescent="0.25">
      <c r="A201" s="458" t="s">
        <v>33</v>
      </c>
      <c r="B201">
        <v>52721</v>
      </c>
      <c r="C201">
        <v>29406</v>
      </c>
      <c r="D201">
        <v>23315</v>
      </c>
      <c r="E201">
        <v>51155</v>
      </c>
      <c r="F201">
        <v>28344</v>
      </c>
      <c r="G201">
        <v>22811</v>
      </c>
      <c r="H201">
        <v>1566</v>
      </c>
      <c r="I201">
        <v>1062</v>
      </c>
      <c r="J201">
        <v>504</v>
      </c>
      <c r="K201">
        <v>13.254307552791813</v>
      </c>
      <c r="L201" s="551"/>
      <c r="M201" s="551"/>
      <c r="O201" s="551"/>
      <c r="P201" s="551"/>
      <c r="Q201" s="551"/>
      <c r="R201" s="551"/>
      <c r="S201" s="551"/>
      <c r="T201" s="551"/>
      <c r="U201" s="551"/>
      <c r="V201" s="551"/>
      <c r="W201" s="551"/>
      <c r="X201" s="551"/>
      <c r="Y201" s="551"/>
      <c r="Z201" s="551"/>
      <c r="AA201" s="551"/>
      <c r="AB201" s="551"/>
      <c r="AC201" s="551"/>
      <c r="AD201" s="551"/>
      <c r="AE201" s="551"/>
      <c r="AF201" s="551"/>
      <c r="AG201" s="551"/>
      <c r="AH201" s="551"/>
      <c r="AI201" s="551"/>
      <c r="AJ201" s="551"/>
      <c r="AK201" s="551"/>
    </row>
    <row r="202" spans="1:39" x14ac:dyDescent="0.25">
      <c r="A202" s="458" t="s">
        <v>34</v>
      </c>
      <c r="B202">
        <v>38605</v>
      </c>
      <c r="C202">
        <v>21656</v>
      </c>
      <c r="D202">
        <v>16949</v>
      </c>
      <c r="E202">
        <v>37696</v>
      </c>
      <c r="F202">
        <v>21001</v>
      </c>
      <c r="G202">
        <v>16695</v>
      </c>
      <c r="H202">
        <v>909</v>
      </c>
      <c r="I202">
        <v>655</v>
      </c>
      <c r="J202">
        <v>254</v>
      </c>
      <c r="K202">
        <v>15.369435633149314</v>
      </c>
      <c r="L202" s="551"/>
      <c r="M202" s="551"/>
      <c r="O202" s="551"/>
      <c r="P202" s="551"/>
      <c r="Q202" s="551"/>
      <c r="R202" s="551"/>
      <c r="S202" s="551"/>
      <c r="T202" s="551"/>
      <c r="U202" s="551"/>
      <c r="V202" s="551"/>
      <c r="W202" s="551"/>
      <c r="X202" s="551"/>
      <c r="Y202" s="551"/>
      <c r="Z202" s="551"/>
      <c r="AA202" s="551"/>
      <c r="AB202" s="551"/>
      <c r="AC202" s="551"/>
      <c r="AD202" s="551"/>
      <c r="AE202" s="551"/>
      <c r="AF202" s="551"/>
      <c r="AG202" s="551"/>
      <c r="AH202" s="551"/>
      <c r="AI202" s="551"/>
      <c r="AJ202" s="551"/>
      <c r="AK202" s="551"/>
    </row>
    <row r="203" spans="1:39" x14ac:dyDescent="0.25">
      <c r="A203" s="458" t="s">
        <v>35</v>
      </c>
      <c r="B203">
        <v>36826</v>
      </c>
      <c r="C203">
        <v>20248</v>
      </c>
      <c r="D203">
        <v>16578</v>
      </c>
      <c r="E203">
        <v>36079</v>
      </c>
      <c r="F203">
        <v>19826</v>
      </c>
      <c r="G203">
        <v>16253</v>
      </c>
      <c r="H203">
        <v>747</v>
      </c>
      <c r="I203">
        <v>422</v>
      </c>
      <c r="J203">
        <v>325</v>
      </c>
      <c r="K203">
        <v>10.744001000577715</v>
      </c>
      <c r="L203" s="551"/>
      <c r="M203" s="551"/>
      <c r="O203" s="551"/>
      <c r="P203" s="551"/>
      <c r="Q203" s="551"/>
      <c r="R203" s="551"/>
      <c r="S203" s="551"/>
      <c r="T203" s="551"/>
      <c r="U203" s="551"/>
      <c r="V203" s="551"/>
      <c r="W203" s="551"/>
      <c r="X203" s="551"/>
      <c r="Y203" s="551"/>
      <c r="Z203" s="551"/>
      <c r="AA203" s="551"/>
      <c r="AB203" s="551"/>
      <c r="AC203" s="551"/>
      <c r="AD203" s="551"/>
      <c r="AE203" s="551"/>
      <c r="AF203" s="551"/>
      <c r="AG203" s="551"/>
      <c r="AH203" s="551"/>
      <c r="AI203" s="551"/>
      <c r="AJ203" s="551"/>
      <c r="AK203" s="551"/>
    </row>
    <row r="204" spans="1:39" x14ac:dyDescent="0.25">
      <c r="A204" s="458" t="s">
        <v>36</v>
      </c>
      <c r="B204">
        <v>55134</v>
      </c>
      <c r="C204">
        <v>30874</v>
      </c>
      <c r="D204">
        <v>24260</v>
      </c>
      <c r="E204">
        <v>54027</v>
      </c>
      <c r="F204">
        <v>30065</v>
      </c>
      <c r="G204">
        <v>23962</v>
      </c>
      <c r="H204">
        <v>1107</v>
      </c>
      <c r="I204">
        <v>809</v>
      </c>
      <c r="J204">
        <v>298</v>
      </c>
      <c r="K204">
        <v>16.461508461252521</v>
      </c>
      <c r="L204" s="551"/>
      <c r="M204" s="551"/>
      <c r="O204" s="551"/>
      <c r="P204" s="551"/>
      <c r="Q204" s="551"/>
      <c r="R204" s="551"/>
      <c r="S204" s="551"/>
      <c r="T204" s="551"/>
      <c r="U204" s="551"/>
      <c r="V204" s="551"/>
      <c r="W204" s="551"/>
      <c r="X204" s="551"/>
      <c r="Y204" s="551"/>
      <c r="Z204" s="551"/>
      <c r="AA204" s="551"/>
      <c r="AB204" s="551"/>
      <c r="AC204" s="551"/>
      <c r="AD204" s="551"/>
      <c r="AE204" s="551"/>
      <c r="AF204" s="551"/>
      <c r="AG204" s="551"/>
      <c r="AH204" s="551"/>
      <c r="AI204" s="551"/>
      <c r="AJ204" s="551"/>
      <c r="AK204" s="551"/>
    </row>
    <row r="205" spans="1:39" x14ac:dyDescent="0.25">
      <c r="A205" s="458" t="s">
        <v>37</v>
      </c>
      <c r="B205">
        <v>23276</v>
      </c>
      <c r="C205">
        <v>13168</v>
      </c>
      <c r="D205">
        <v>10108</v>
      </c>
      <c r="E205">
        <v>22976</v>
      </c>
      <c r="F205">
        <v>13003</v>
      </c>
      <c r="G205">
        <v>9973</v>
      </c>
      <c r="H205">
        <v>300</v>
      </c>
      <c r="I205">
        <v>165</v>
      </c>
      <c r="J205">
        <v>135</v>
      </c>
      <c r="K205">
        <v>11.334865960868665</v>
      </c>
      <c r="L205" s="551"/>
      <c r="M205" s="551"/>
      <c r="O205" s="551"/>
      <c r="P205" s="551"/>
      <c r="Q205" s="551"/>
      <c r="R205" s="551"/>
      <c r="S205" s="551"/>
      <c r="T205" s="551"/>
      <c r="U205" s="551"/>
      <c r="V205" s="551"/>
      <c r="W205" s="551"/>
      <c r="X205" s="551"/>
      <c r="Y205" s="551"/>
      <c r="Z205" s="551"/>
      <c r="AA205" s="551"/>
      <c r="AB205" s="551"/>
      <c r="AC205" s="551"/>
      <c r="AD205" s="551"/>
      <c r="AE205" s="551"/>
      <c r="AF205" s="551"/>
      <c r="AG205" s="551"/>
      <c r="AH205" s="551"/>
      <c r="AI205" s="551"/>
      <c r="AJ205" s="551"/>
      <c r="AK205" s="551"/>
    </row>
    <row r="206" spans="1:39" x14ac:dyDescent="0.25">
      <c r="A206" s="458" t="s">
        <v>38</v>
      </c>
      <c r="B206">
        <v>49748</v>
      </c>
      <c r="C206">
        <v>27513</v>
      </c>
      <c r="D206">
        <v>22235</v>
      </c>
      <c r="E206">
        <v>48118</v>
      </c>
      <c r="F206">
        <v>26505</v>
      </c>
      <c r="G206">
        <v>21613</v>
      </c>
      <c r="H206">
        <v>1630</v>
      </c>
      <c r="I206">
        <v>1008</v>
      </c>
      <c r="J206">
        <v>622</v>
      </c>
      <c r="K206">
        <v>12.421491208822413</v>
      </c>
      <c r="L206" s="551"/>
      <c r="M206" s="551"/>
      <c r="O206" s="551"/>
      <c r="P206" s="551"/>
      <c r="Q206" s="551"/>
      <c r="R206" s="551"/>
      <c r="S206" s="551"/>
      <c r="T206" s="551"/>
      <c r="U206" s="551"/>
      <c r="V206" s="551"/>
      <c r="W206" s="551"/>
      <c r="X206" s="551"/>
      <c r="Y206" s="551"/>
      <c r="Z206" s="551"/>
      <c r="AA206" s="551"/>
      <c r="AB206" s="551"/>
      <c r="AC206" s="551"/>
      <c r="AD206" s="551"/>
      <c r="AE206" s="551"/>
      <c r="AF206" s="551"/>
      <c r="AG206" s="551"/>
      <c r="AH206" s="551"/>
      <c r="AI206" s="551"/>
      <c r="AJ206" s="551"/>
      <c r="AK206" s="551"/>
    </row>
    <row r="207" spans="1:39" x14ac:dyDescent="0.25">
      <c r="A207" s="458" t="s">
        <v>39</v>
      </c>
      <c r="B207">
        <v>41502</v>
      </c>
      <c r="C207">
        <v>22802</v>
      </c>
      <c r="D207">
        <v>18700</v>
      </c>
      <c r="E207">
        <v>40389</v>
      </c>
      <c r="F207">
        <v>22139</v>
      </c>
      <c r="G207">
        <v>18250</v>
      </c>
      <c r="H207">
        <v>1113</v>
      </c>
      <c r="I207">
        <v>663</v>
      </c>
      <c r="J207">
        <v>450</v>
      </c>
      <c r="K207">
        <v>11.129297588638412</v>
      </c>
      <c r="L207" s="551"/>
      <c r="M207" s="551"/>
      <c r="O207" s="551"/>
      <c r="P207" s="551"/>
      <c r="Q207" s="551"/>
      <c r="R207" s="551"/>
      <c r="S207" s="551"/>
      <c r="T207" s="551"/>
      <c r="U207" s="551"/>
      <c r="V207" s="551"/>
      <c r="W207" s="551"/>
      <c r="X207" s="551"/>
      <c r="Y207" s="551"/>
      <c r="Z207" s="551"/>
      <c r="AA207" s="551"/>
      <c r="AB207" s="551"/>
      <c r="AC207" s="551"/>
      <c r="AD207" s="551"/>
      <c r="AE207" s="551"/>
      <c r="AF207" s="551"/>
      <c r="AG207" s="551"/>
      <c r="AH207" s="551"/>
      <c r="AI207" s="551"/>
      <c r="AJ207" s="551"/>
      <c r="AK207" s="551"/>
    </row>
    <row r="208" spans="1:39" x14ac:dyDescent="0.25">
      <c r="A208" s="458" t="s">
        <v>40</v>
      </c>
      <c r="B208">
        <v>42158</v>
      </c>
      <c r="C208">
        <v>23622</v>
      </c>
      <c r="D208">
        <v>18536</v>
      </c>
      <c r="E208">
        <v>40909</v>
      </c>
      <c r="F208">
        <v>22805</v>
      </c>
      <c r="G208">
        <v>18104</v>
      </c>
      <c r="H208">
        <v>1249</v>
      </c>
      <c r="I208">
        <v>817</v>
      </c>
      <c r="J208">
        <v>432</v>
      </c>
      <c r="K208">
        <v>12.46822673160503</v>
      </c>
      <c r="L208" s="551"/>
      <c r="M208" s="551"/>
      <c r="O208" s="551"/>
      <c r="P208" s="551"/>
      <c r="Q208" s="551"/>
      <c r="R208" s="551"/>
      <c r="S208" s="551"/>
      <c r="T208" s="551"/>
      <c r="U208" s="551"/>
      <c r="V208" s="551"/>
      <c r="W208" s="551"/>
      <c r="X208" s="551"/>
      <c r="Y208" s="551"/>
      <c r="Z208" s="551"/>
      <c r="AA208" s="551"/>
      <c r="AB208" s="551"/>
      <c r="AC208" s="551"/>
      <c r="AD208" s="551"/>
      <c r="AE208" s="551"/>
      <c r="AF208" s="551"/>
      <c r="AG208" s="551"/>
      <c r="AH208" s="551"/>
      <c r="AI208" s="551"/>
      <c r="AJ208" s="551"/>
      <c r="AK208" s="551"/>
    </row>
    <row r="209" spans="1:37" x14ac:dyDescent="0.25">
      <c r="A209" s="458" t="s">
        <v>41</v>
      </c>
      <c r="B209">
        <v>28069</v>
      </c>
      <c r="C209">
        <v>15647</v>
      </c>
      <c r="D209">
        <v>12422</v>
      </c>
      <c r="E209">
        <v>27414</v>
      </c>
      <c r="F209">
        <v>15244</v>
      </c>
      <c r="G209">
        <v>12170</v>
      </c>
      <c r="H209">
        <v>655</v>
      </c>
      <c r="I209">
        <v>403</v>
      </c>
      <c r="J209">
        <v>252</v>
      </c>
      <c r="K209">
        <v>9.6307746355173016</v>
      </c>
      <c r="L209" s="551"/>
      <c r="M209" s="551"/>
      <c r="O209" s="551"/>
      <c r="P209" s="551"/>
      <c r="Q209" s="551"/>
      <c r="R209" s="551"/>
      <c r="S209" s="551"/>
      <c r="T209" s="551"/>
      <c r="U209" s="551"/>
      <c r="V209" s="551"/>
      <c r="W209" s="551"/>
      <c r="X209" s="551"/>
      <c r="Y209" s="551"/>
      <c r="Z209" s="551"/>
      <c r="AA209" s="551"/>
      <c r="AB209" s="551"/>
      <c r="AC209" s="551"/>
      <c r="AD209" s="551"/>
      <c r="AE209" s="551"/>
      <c r="AF209" s="551"/>
      <c r="AG209" s="551"/>
      <c r="AH209" s="551"/>
      <c r="AI209" s="551"/>
      <c r="AJ209" s="551"/>
      <c r="AK209" s="551"/>
    </row>
    <row r="210" spans="1:37" x14ac:dyDescent="0.25">
      <c r="A210" s="458" t="s">
        <v>42</v>
      </c>
      <c r="B210">
        <v>18774</v>
      </c>
      <c r="C210">
        <v>10515</v>
      </c>
      <c r="D210">
        <v>8259</v>
      </c>
      <c r="E210">
        <v>18445</v>
      </c>
      <c r="F210">
        <v>10310</v>
      </c>
      <c r="G210">
        <v>8135</v>
      </c>
      <c r="H210">
        <v>329</v>
      </c>
      <c r="I210">
        <v>205</v>
      </c>
      <c r="J210">
        <v>124</v>
      </c>
      <c r="K210">
        <v>7.187306386941664</v>
      </c>
      <c r="L210" s="551"/>
      <c r="M210" s="551"/>
      <c r="O210" s="551"/>
      <c r="P210" s="551"/>
      <c r="Q210" s="551"/>
      <c r="R210" s="551"/>
      <c r="S210" s="551"/>
      <c r="T210" s="551"/>
      <c r="U210" s="551"/>
      <c r="V210" s="551"/>
      <c r="W210" s="551"/>
      <c r="X210" s="551"/>
      <c r="Y210" s="551"/>
      <c r="Z210" s="551"/>
      <c r="AA210" s="551"/>
      <c r="AB210" s="551"/>
      <c r="AC210" s="551"/>
      <c r="AD210" s="551"/>
      <c r="AE210" s="551"/>
      <c r="AF210" s="551"/>
      <c r="AG210" s="551"/>
      <c r="AH210" s="551"/>
      <c r="AI210" s="551"/>
      <c r="AJ210" s="551"/>
      <c r="AK210" s="551"/>
    </row>
    <row r="211" spans="1:37" x14ac:dyDescent="0.25">
      <c r="A211" s="458" t="s">
        <v>43</v>
      </c>
      <c r="B211">
        <v>17692</v>
      </c>
      <c r="C211">
        <v>10055</v>
      </c>
      <c r="D211">
        <v>7637</v>
      </c>
      <c r="E211">
        <v>17415</v>
      </c>
      <c r="F211">
        <v>9872</v>
      </c>
      <c r="G211">
        <v>7543</v>
      </c>
      <c r="H211">
        <v>277</v>
      </c>
      <c r="I211">
        <v>183</v>
      </c>
      <c r="J211">
        <v>94</v>
      </c>
      <c r="K211">
        <v>9.6434445065867802</v>
      </c>
      <c r="L211" s="551"/>
      <c r="M211" s="551"/>
      <c r="O211" s="551"/>
      <c r="P211" s="551"/>
      <c r="Q211" s="551"/>
      <c r="R211" s="551"/>
      <c r="S211" s="551"/>
      <c r="T211" s="551"/>
      <c r="U211" s="551"/>
      <c r="V211" s="551"/>
      <c r="W211" s="551"/>
      <c r="X211" s="551"/>
      <c r="Y211" s="551"/>
      <c r="Z211" s="551"/>
      <c r="AA211" s="551"/>
      <c r="AB211" s="551"/>
      <c r="AC211" s="551"/>
      <c r="AD211" s="551"/>
      <c r="AE211" s="551"/>
      <c r="AF211" s="551"/>
      <c r="AG211" s="551"/>
      <c r="AH211" s="551"/>
      <c r="AI211" s="551"/>
      <c r="AJ211" s="551"/>
      <c r="AK211" s="551"/>
    </row>
    <row r="212" spans="1:37" x14ac:dyDescent="0.25">
      <c r="A212" s="458" t="s">
        <v>44</v>
      </c>
      <c r="B212">
        <v>25702</v>
      </c>
      <c r="C212">
        <v>14513</v>
      </c>
      <c r="D212">
        <v>11189</v>
      </c>
      <c r="E212">
        <v>25401</v>
      </c>
      <c r="F212">
        <v>14336</v>
      </c>
      <c r="G212">
        <v>11065</v>
      </c>
      <c r="H212">
        <v>301</v>
      </c>
      <c r="I212">
        <v>177</v>
      </c>
      <c r="J212">
        <v>124</v>
      </c>
      <c r="K212">
        <v>9.6924485824398072</v>
      </c>
      <c r="L212" s="551"/>
      <c r="M212" s="551"/>
      <c r="O212" s="551"/>
      <c r="P212" s="551"/>
      <c r="Q212" s="551"/>
      <c r="R212" s="551"/>
      <c r="S212" s="551"/>
      <c r="T212" s="551"/>
      <c r="U212" s="551"/>
      <c r="V212" s="551"/>
      <c r="W212" s="551"/>
      <c r="X212" s="551"/>
      <c r="Y212" s="551"/>
      <c r="Z212" s="551"/>
      <c r="AA212" s="551"/>
      <c r="AB212" s="551"/>
      <c r="AC212" s="551"/>
      <c r="AD212" s="551"/>
      <c r="AE212" s="551"/>
      <c r="AF212" s="551"/>
      <c r="AG212" s="551"/>
      <c r="AH212" s="551"/>
      <c r="AI212" s="551"/>
      <c r="AJ212" s="551"/>
      <c r="AK212" s="551"/>
    </row>
    <row r="213" spans="1:37" x14ac:dyDescent="0.25">
      <c r="A213" s="458" t="s">
        <v>45</v>
      </c>
      <c r="B213">
        <v>37686</v>
      </c>
      <c r="C213">
        <v>20796</v>
      </c>
      <c r="D213">
        <v>16890</v>
      </c>
      <c r="E213">
        <v>36941</v>
      </c>
      <c r="F213">
        <v>20279</v>
      </c>
      <c r="G213">
        <v>16662</v>
      </c>
      <c r="H213">
        <v>745</v>
      </c>
      <c r="I213">
        <v>517</v>
      </c>
      <c r="J213">
        <v>228</v>
      </c>
      <c r="K213">
        <v>14.262548888640076</v>
      </c>
      <c r="L213" s="551"/>
      <c r="M213" s="551"/>
      <c r="O213" s="551"/>
      <c r="P213" s="551"/>
      <c r="Q213" s="551"/>
      <c r="R213" s="551"/>
      <c r="S213" s="551"/>
      <c r="T213" s="551"/>
      <c r="U213" s="551"/>
      <c r="V213" s="551"/>
      <c r="W213" s="551"/>
      <c r="X213" s="551"/>
      <c r="Y213" s="551"/>
      <c r="Z213" s="551"/>
      <c r="AA213" s="551"/>
      <c r="AB213" s="551"/>
      <c r="AC213" s="551"/>
      <c r="AD213" s="551"/>
      <c r="AE213" s="551"/>
      <c r="AF213" s="551"/>
      <c r="AG213" s="551"/>
      <c r="AH213" s="551"/>
      <c r="AI213" s="551"/>
      <c r="AJ213" s="551"/>
      <c r="AK213" s="551"/>
    </row>
    <row r="214" spans="1:37" x14ac:dyDescent="0.25">
      <c r="A214" s="458" t="s">
        <v>46</v>
      </c>
      <c r="B214">
        <v>43648</v>
      </c>
      <c r="C214">
        <v>24497</v>
      </c>
      <c r="D214">
        <v>19151</v>
      </c>
      <c r="E214">
        <v>42499</v>
      </c>
      <c r="F214">
        <v>23691</v>
      </c>
      <c r="G214">
        <v>18808</v>
      </c>
      <c r="H214">
        <v>1149</v>
      </c>
      <c r="I214">
        <v>806</v>
      </c>
      <c r="J214">
        <v>343</v>
      </c>
      <c r="K214">
        <v>16.310951622498131</v>
      </c>
      <c r="L214" s="551"/>
      <c r="M214" s="551"/>
      <c r="O214" s="551"/>
      <c r="P214" s="551"/>
      <c r="Q214" s="551"/>
      <c r="R214" s="551"/>
      <c r="S214" s="551"/>
      <c r="T214" s="551"/>
      <c r="U214" s="551"/>
      <c r="V214" s="551"/>
      <c r="W214" s="551"/>
      <c r="X214" s="551"/>
      <c r="Y214" s="551"/>
      <c r="Z214" s="551"/>
      <c r="AA214" s="551"/>
      <c r="AB214" s="551"/>
      <c r="AC214" s="551"/>
      <c r="AD214" s="551"/>
      <c r="AE214" s="551"/>
      <c r="AF214" s="551"/>
      <c r="AG214" s="551"/>
      <c r="AH214" s="551"/>
      <c r="AI214" s="551"/>
      <c r="AJ214" s="551"/>
      <c r="AK214" s="551"/>
    </row>
    <row r="215" spans="1:37" x14ac:dyDescent="0.25">
      <c r="A215" s="458" t="s">
        <v>47</v>
      </c>
      <c r="B215">
        <v>38582</v>
      </c>
      <c r="C215">
        <v>21272</v>
      </c>
      <c r="D215">
        <v>17310</v>
      </c>
      <c r="E215">
        <v>37572</v>
      </c>
      <c r="F215">
        <v>20564</v>
      </c>
      <c r="G215">
        <v>17008</v>
      </c>
      <c r="H215">
        <v>1010</v>
      </c>
      <c r="I215">
        <v>708</v>
      </c>
      <c r="J215">
        <v>302</v>
      </c>
      <c r="K215">
        <v>12.506490912722191</v>
      </c>
      <c r="L215" s="551"/>
      <c r="M215" s="551"/>
      <c r="O215" s="551"/>
      <c r="P215" s="551"/>
      <c r="Q215" s="551"/>
      <c r="R215" s="551"/>
      <c r="S215" s="551"/>
      <c r="T215" s="551"/>
      <c r="U215" s="551"/>
      <c r="V215" s="551"/>
      <c r="W215" s="551"/>
      <c r="X215" s="551"/>
      <c r="Y215" s="551"/>
      <c r="Z215" s="551"/>
      <c r="AA215" s="551"/>
      <c r="AB215" s="551"/>
      <c r="AC215" s="551"/>
      <c r="AD215" s="551"/>
      <c r="AE215" s="551"/>
      <c r="AF215" s="551"/>
      <c r="AG215" s="551"/>
      <c r="AH215" s="551"/>
      <c r="AI215" s="551"/>
      <c r="AJ215" s="551"/>
      <c r="AK215" s="551"/>
    </row>
    <row r="216" spans="1:37" x14ac:dyDescent="0.25">
      <c r="A216" s="458" t="s">
        <v>48</v>
      </c>
      <c r="B216">
        <v>31674</v>
      </c>
      <c r="C216">
        <v>17320</v>
      </c>
      <c r="D216">
        <v>14354</v>
      </c>
      <c r="E216">
        <v>31140</v>
      </c>
      <c r="F216">
        <v>16944</v>
      </c>
      <c r="G216">
        <v>14196</v>
      </c>
      <c r="H216">
        <v>534</v>
      </c>
      <c r="I216">
        <v>376</v>
      </c>
      <c r="J216">
        <v>158</v>
      </c>
      <c r="K216">
        <v>10.873626392812371</v>
      </c>
      <c r="L216" s="551"/>
      <c r="M216" s="551"/>
      <c r="O216" s="551"/>
      <c r="P216" s="551"/>
      <c r="Q216" s="551"/>
      <c r="R216" s="551"/>
      <c r="S216" s="551"/>
      <c r="T216" s="551"/>
      <c r="U216" s="551"/>
      <c r="V216" s="551"/>
      <c r="W216" s="551"/>
      <c r="X216" s="551"/>
      <c r="Y216" s="551"/>
      <c r="Z216" s="551"/>
      <c r="AA216" s="551"/>
      <c r="AB216" s="551"/>
      <c r="AC216" s="551"/>
      <c r="AD216" s="551"/>
      <c r="AE216" s="551"/>
      <c r="AF216" s="551"/>
      <c r="AG216" s="551"/>
      <c r="AH216" s="551"/>
      <c r="AI216" s="551"/>
      <c r="AJ216" s="551"/>
      <c r="AK216" s="551"/>
    </row>
    <row r="217" spans="1:37" x14ac:dyDescent="0.25">
      <c r="A217" s="458" t="s">
        <v>49</v>
      </c>
      <c r="B217">
        <v>18875</v>
      </c>
      <c r="C217">
        <v>10514</v>
      </c>
      <c r="D217">
        <v>8361</v>
      </c>
      <c r="E217">
        <v>18447</v>
      </c>
      <c r="F217">
        <v>10295</v>
      </c>
      <c r="G217">
        <v>8152</v>
      </c>
      <c r="H217">
        <v>428</v>
      </c>
      <c r="I217">
        <v>219</v>
      </c>
      <c r="J217">
        <v>209</v>
      </c>
      <c r="K217">
        <v>8.7289194253591518</v>
      </c>
      <c r="L217" s="551"/>
      <c r="M217" s="551"/>
      <c r="O217" s="551"/>
      <c r="P217" s="551"/>
      <c r="Q217" s="551"/>
      <c r="R217" s="551"/>
      <c r="S217" s="551"/>
      <c r="T217" s="551"/>
      <c r="U217" s="551"/>
      <c r="V217" s="551"/>
      <c r="W217" s="551"/>
      <c r="X217" s="551"/>
      <c r="Y217" s="551"/>
      <c r="Z217" s="551"/>
      <c r="AA217" s="551"/>
      <c r="AB217" s="551"/>
      <c r="AC217" s="551"/>
      <c r="AD217" s="551"/>
      <c r="AE217" s="551"/>
      <c r="AF217" s="551"/>
      <c r="AG217" s="551"/>
      <c r="AH217" s="551"/>
      <c r="AI217" s="551"/>
      <c r="AJ217" s="551"/>
      <c r="AK217" s="551"/>
    </row>
    <row r="218" spans="1:37" x14ac:dyDescent="0.25">
      <c r="A218" s="458" t="s">
        <v>50</v>
      </c>
      <c r="B218">
        <v>19320</v>
      </c>
      <c r="C218">
        <v>10823</v>
      </c>
      <c r="D218">
        <v>8497</v>
      </c>
      <c r="E218">
        <v>18725</v>
      </c>
      <c r="F218">
        <v>10590</v>
      </c>
      <c r="G218">
        <v>8135</v>
      </c>
      <c r="H218">
        <v>595</v>
      </c>
      <c r="I218">
        <v>233</v>
      </c>
      <c r="J218">
        <v>362</v>
      </c>
      <c r="K218">
        <v>13.273834419105816</v>
      </c>
      <c r="L218" s="551"/>
      <c r="M218" s="551"/>
      <c r="O218" s="551"/>
      <c r="P218" s="551"/>
      <c r="Q218" s="551"/>
      <c r="R218" s="551"/>
      <c r="S218" s="551"/>
      <c r="T218" s="551"/>
      <c r="U218" s="551"/>
      <c r="V218" s="551"/>
      <c r="W218" s="551"/>
      <c r="X218" s="551"/>
      <c r="Y218" s="551"/>
      <c r="Z218" s="551"/>
      <c r="AA218" s="551"/>
      <c r="AB218" s="551"/>
      <c r="AC218" s="551"/>
      <c r="AD218" s="551"/>
      <c r="AE218" s="551"/>
      <c r="AF218" s="551"/>
      <c r="AG218" s="551"/>
      <c r="AH218" s="551"/>
      <c r="AI218" s="551"/>
      <c r="AJ218" s="551"/>
      <c r="AK218" s="551"/>
    </row>
    <row r="219" spans="1:37" x14ac:dyDescent="0.25">
      <c r="A219" s="458" t="s">
        <v>51</v>
      </c>
      <c r="B219">
        <v>22925</v>
      </c>
      <c r="C219">
        <v>12555</v>
      </c>
      <c r="D219">
        <v>10370</v>
      </c>
      <c r="E219">
        <v>22212</v>
      </c>
      <c r="F219">
        <v>12051</v>
      </c>
      <c r="G219">
        <v>10161</v>
      </c>
      <c r="H219">
        <v>713</v>
      </c>
      <c r="I219">
        <v>504</v>
      </c>
      <c r="J219">
        <v>209</v>
      </c>
      <c r="K219">
        <v>13.487239584914596</v>
      </c>
      <c r="L219" s="551"/>
      <c r="M219" s="551"/>
      <c r="O219" s="551"/>
      <c r="P219" s="551"/>
      <c r="Q219" s="551"/>
      <c r="R219" s="551"/>
      <c r="S219" s="551"/>
      <c r="T219" s="551"/>
      <c r="U219" s="551"/>
      <c r="V219" s="551"/>
      <c r="W219" s="551"/>
      <c r="X219" s="551"/>
      <c r="Y219" s="551"/>
      <c r="Z219" s="551"/>
      <c r="AA219" s="551"/>
      <c r="AB219" s="551"/>
      <c r="AC219" s="551"/>
      <c r="AD219" s="551"/>
      <c r="AE219" s="551"/>
      <c r="AF219" s="551"/>
      <c r="AG219" s="551"/>
      <c r="AH219" s="551"/>
      <c r="AI219" s="551"/>
      <c r="AJ219" s="551"/>
      <c r="AK219" s="551"/>
    </row>
    <row r="220" spans="1:37" x14ac:dyDescent="0.25">
      <c r="A220" s="458" t="s">
        <v>52</v>
      </c>
      <c r="B220">
        <v>25118</v>
      </c>
      <c r="C220">
        <v>13947</v>
      </c>
      <c r="D220">
        <v>11171</v>
      </c>
      <c r="E220">
        <v>24423</v>
      </c>
      <c r="F220">
        <v>13585</v>
      </c>
      <c r="G220">
        <v>10838</v>
      </c>
      <c r="H220">
        <v>695</v>
      </c>
      <c r="I220">
        <v>362</v>
      </c>
      <c r="J220">
        <v>333</v>
      </c>
      <c r="K220">
        <v>7.7962996067214876</v>
      </c>
      <c r="L220" s="551"/>
      <c r="M220" s="551"/>
      <c r="O220" s="551"/>
      <c r="P220" s="551"/>
      <c r="Q220" s="551"/>
      <c r="R220" s="551"/>
      <c r="S220" s="551"/>
      <c r="T220" s="551"/>
      <c r="U220" s="551"/>
      <c r="V220" s="551"/>
      <c r="W220" s="551"/>
      <c r="X220" s="551"/>
      <c r="Y220" s="551"/>
      <c r="Z220" s="551"/>
      <c r="AA220" s="551"/>
      <c r="AB220" s="551"/>
      <c r="AC220" s="551"/>
      <c r="AD220" s="551"/>
      <c r="AE220" s="551"/>
      <c r="AF220" s="551"/>
      <c r="AG220" s="551"/>
      <c r="AH220" s="551"/>
      <c r="AI220" s="551"/>
      <c r="AJ220" s="551"/>
      <c r="AK220" s="551"/>
    </row>
    <row r="221" spans="1:37" x14ac:dyDescent="0.25">
      <c r="A221" s="458" t="s">
        <v>53</v>
      </c>
      <c r="B221">
        <v>26491</v>
      </c>
      <c r="C221">
        <v>14996</v>
      </c>
      <c r="D221">
        <v>11495</v>
      </c>
      <c r="E221">
        <v>25826</v>
      </c>
      <c r="F221">
        <v>14584</v>
      </c>
      <c r="G221">
        <v>11242</v>
      </c>
      <c r="H221">
        <v>665</v>
      </c>
      <c r="I221">
        <v>412</v>
      </c>
      <c r="J221">
        <v>253</v>
      </c>
      <c r="K221">
        <v>8.6700506250923208</v>
      </c>
      <c r="L221" s="551"/>
      <c r="M221" s="551"/>
      <c r="O221" s="551"/>
      <c r="P221" s="551"/>
      <c r="Q221" s="551"/>
      <c r="R221" s="551"/>
      <c r="S221" s="551"/>
      <c r="T221" s="551"/>
      <c r="U221" s="551"/>
      <c r="V221" s="551"/>
      <c r="W221" s="551"/>
      <c r="X221" s="551"/>
      <c r="Y221" s="551"/>
      <c r="Z221" s="551"/>
      <c r="AA221" s="551"/>
      <c r="AB221" s="551"/>
      <c r="AC221" s="551"/>
      <c r="AD221" s="551"/>
      <c r="AE221" s="551"/>
      <c r="AF221" s="551"/>
      <c r="AG221" s="551"/>
      <c r="AH221" s="551"/>
      <c r="AI221" s="551"/>
      <c r="AJ221" s="551"/>
      <c r="AK221" s="551"/>
    </row>
    <row r="222" spans="1:37" x14ac:dyDescent="0.25">
      <c r="A222" s="458" t="s">
        <v>54</v>
      </c>
      <c r="B222">
        <v>25340</v>
      </c>
      <c r="C222">
        <v>14150</v>
      </c>
      <c r="D222">
        <v>11190</v>
      </c>
      <c r="E222">
        <v>24672</v>
      </c>
      <c r="F222">
        <v>13704</v>
      </c>
      <c r="G222">
        <v>10968</v>
      </c>
      <c r="H222">
        <v>668</v>
      </c>
      <c r="I222">
        <v>446</v>
      </c>
      <c r="J222">
        <v>222</v>
      </c>
      <c r="K222">
        <v>11.52277981458562</v>
      </c>
      <c r="L222" s="551"/>
      <c r="M222" s="551"/>
      <c r="S222" s="551"/>
      <c r="T222" s="551"/>
      <c r="U222" s="551"/>
      <c r="V222" s="551"/>
      <c r="W222" s="551"/>
      <c r="X222" s="551"/>
      <c r="Y222" s="551"/>
      <c r="Z222" s="551"/>
      <c r="AA222" s="551"/>
      <c r="AB222" s="551"/>
      <c r="AC222" s="551"/>
      <c r="AD222" s="551"/>
      <c r="AE222" s="551"/>
      <c r="AF222" s="551"/>
    </row>
    <row r="223" spans="1:37" x14ac:dyDescent="0.25">
      <c r="A223" s="458" t="s">
        <v>55</v>
      </c>
      <c r="B223">
        <v>23057</v>
      </c>
      <c r="C223">
        <v>12819</v>
      </c>
      <c r="D223">
        <v>10238</v>
      </c>
      <c r="E223">
        <v>22718</v>
      </c>
      <c r="F223">
        <v>12628</v>
      </c>
      <c r="G223">
        <v>10090</v>
      </c>
      <c r="H223">
        <v>339</v>
      </c>
      <c r="I223">
        <v>191</v>
      </c>
      <c r="J223">
        <v>148</v>
      </c>
      <c r="K223">
        <v>6.520478746304641</v>
      </c>
      <c r="L223" s="551"/>
      <c r="M223" s="551"/>
      <c r="S223" s="551"/>
      <c r="T223" s="551"/>
      <c r="U223" s="551"/>
      <c r="V223" s="551"/>
      <c r="W223" s="551"/>
      <c r="X223" s="551"/>
      <c r="Y223" s="551"/>
      <c r="Z223" s="551"/>
      <c r="AA223" s="551"/>
      <c r="AB223" s="551"/>
      <c r="AC223" s="551"/>
      <c r="AD223" s="551"/>
      <c r="AE223" s="551"/>
      <c r="AF223" s="551"/>
    </row>
    <row r="224" spans="1:37" x14ac:dyDescent="0.25">
      <c r="A224" s="458" t="s">
        <v>56</v>
      </c>
      <c r="B224">
        <v>35458</v>
      </c>
      <c r="C224">
        <v>19506</v>
      </c>
      <c r="D224">
        <v>15952</v>
      </c>
      <c r="E224">
        <v>34621</v>
      </c>
      <c r="F224">
        <v>18976</v>
      </c>
      <c r="G224">
        <v>15645</v>
      </c>
      <c r="H224">
        <v>837</v>
      </c>
      <c r="I224">
        <v>530</v>
      </c>
      <c r="J224">
        <v>307</v>
      </c>
      <c r="K224">
        <v>11.222693692846793</v>
      </c>
      <c r="L224" s="551"/>
      <c r="M224" s="551"/>
      <c r="S224" s="551"/>
      <c r="T224" s="551"/>
      <c r="U224" s="551"/>
      <c r="V224" s="551"/>
      <c r="W224" s="551"/>
      <c r="X224" s="551"/>
      <c r="Y224" s="551"/>
      <c r="Z224" s="551"/>
      <c r="AA224" s="551"/>
      <c r="AB224" s="551"/>
      <c r="AC224" s="551"/>
      <c r="AD224" s="551"/>
      <c r="AE224" s="551"/>
      <c r="AF224" s="551"/>
    </row>
    <row r="225" spans="1:32" x14ac:dyDescent="0.25">
      <c r="A225" s="458" t="s">
        <v>57</v>
      </c>
      <c r="B225">
        <v>29709</v>
      </c>
      <c r="C225">
        <v>16443</v>
      </c>
      <c r="D225">
        <v>13266</v>
      </c>
      <c r="E225">
        <v>29036</v>
      </c>
      <c r="F225">
        <v>15955</v>
      </c>
      <c r="G225">
        <v>13081</v>
      </c>
      <c r="H225">
        <v>673</v>
      </c>
      <c r="I225">
        <v>488</v>
      </c>
      <c r="J225">
        <v>185</v>
      </c>
      <c r="K225">
        <v>15.012124063551807</v>
      </c>
      <c r="L225" s="551"/>
      <c r="M225" s="551"/>
      <c r="S225" s="551"/>
      <c r="T225" s="551"/>
      <c r="U225" s="551"/>
      <c r="V225" s="551"/>
      <c r="W225" s="551"/>
      <c r="X225" s="551"/>
      <c r="Y225" s="551"/>
      <c r="Z225" s="551"/>
      <c r="AA225" s="551"/>
      <c r="AB225" s="551"/>
      <c r="AC225" s="551"/>
      <c r="AD225" s="551"/>
      <c r="AE225" s="551"/>
      <c r="AF225" s="551"/>
    </row>
    <row r="226" spans="1:32" x14ac:dyDescent="0.25">
      <c r="A226" s="458" t="s">
        <v>58</v>
      </c>
      <c r="B226">
        <v>23693</v>
      </c>
      <c r="C226">
        <v>13267</v>
      </c>
      <c r="D226">
        <v>10426</v>
      </c>
      <c r="E226">
        <v>23275</v>
      </c>
      <c r="F226">
        <v>13034</v>
      </c>
      <c r="G226">
        <v>10241</v>
      </c>
      <c r="H226">
        <v>418</v>
      </c>
      <c r="I226">
        <v>233</v>
      </c>
      <c r="J226">
        <v>185</v>
      </c>
      <c r="K226">
        <v>7.6942657472115528</v>
      </c>
      <c r="L226" s="551"/>
      <c r="M226" s="551"/>
      <c r="S226" s="551"/>
      <c r="T226" s="551"/>
      <c r="U226" s="551"/>
      <c r="V226" s="551"/>
      <c r="W226" s="551"/>
      <c r="X226" s="551"/>
      <c r="Y226" s="551"/>
      <c r="Z226" s="551"/>
      <c r="AA226" s="551"/>
      <c r="AB226" s="551"/>
      <c r="AC226" s="551"/>
      <c r="AD226" s="551"/>
      <c r="AE226" s="551"/>
      <c r="AF226" s="551"/>
    </row>
    <row r="227" spans="1:32" x14ac:dyDescent="0.25">
      <c r="A227" s="458" t="s">
        <v>59</v>
      </c>
      <c r="B227">
        <v>29813</v>
      </c>
      <c r="C227">
        <v>16778</v>
      </c>
      <c r="D227">
        <v>13035</v>
      </c>
      <c r="E227">
        <v>29068</v>
      </c>
      <c r="F227">
        <v>16242</v>
      </c>
      <c r="G227">
        <v>12826</v>
      </c>
      <c r="H227">
        <v>745</v>
      </c>
      <c r="I227">
        <v>536</v>
      </c>
      <c r="J227">
        <v>209</v>
      </c>
      <c r="K227">
        <v>13.946503538443086</v>
      </c>
      <c r="L227" s="551"/>
      <c r="M227" s="551"/>
      <c r="S227" s="551"/>
      <c r="T227" s="551"/>
      <c r="U227" s="551"/>
      <c r="V227" s="551"/>
      <c r="W227" s="551"/>
      <c r="X227" s="551"/>
      <c r="Y227" s="551"/>
      <c r="Z227" s="551"/>
      <c r="AA227" s="551"/>
      <c r="AB227" s="551"/>
      <c r="AC227" s="551"/>
      <c r="AD227" s="551"/>
      <c r="AE227" s="551"/>
      <c r="AF227" s="551"/>
    </row>
    <row r="228" spans="1:32" x14ac:dyDescent="0.25">
      <c r="A228" s="458" t="s">
        <v>60</v>
      </c>
      <c r="B228">
        <v>16091</v>
      </c>
      <c r="C228">
        <v>9039</v>
      </c>
      <c r="D228">
        <v>7052</v>
      </c>
      <c r="E228">
        <v>15742</v>
      </c>
      <c r="F228">
        <v>8853</v>
      </c>
      <c r="G228">
        <v>6889</v>
      </c>
      <c r="H228">
        <v>349</v>
      </c>
      <c r="I228">
        <v>186</v>
      </c>
      <c r="J228">
        <v>163</v>
      </c>
      <c r="K228">
        <v>5.1837631182926707</v>
      </c>
      <c r="L228" s="551"/>
      <c r="M228" s="551"/>
      <c r="S228" s="551"/>
      <c r="T228" s="551"/>
      <c r="U228" s="551"/>
      <c r="V228" s="551"/>
      <c r="W228" s="551"/>
      <c r="X228" s="551"/>
      <c r="Y228" s="551"/>
      <c r="Z228" s="551"/>
      <c r="AA228" s="551"/>
      <c r="AB228" s="551"/>
      <c r="AC228" s="551"/>
      <c r="AD228" s="551"/>
      <c r="AE228" s="551"/>
      <c r="AF228" s="551"/>
    </row>
    <row r="229" spans="1:32" x14ac:dyDescent="0.25">
      <c r="A229" s="458" t="s">
        <v>61</v>
      </c>
      <c r="B229">
        <v>26498</v>
      </c>
      <c r="C229">
        <v>14722</v>
      </c>
      <c r="D229">
        <v>11776</v>
      </c>
      <c r="E229">
        <v>25859</v>
      </c>
      <c r="F229">
        <v>14356</v>
      </c>
      <c r="G229">
        <v>11503</v>
      </c>
      <c r="H229">
        <v>639</v>
      </c>
      <c r="I229">
        <v>366</v>
      </c>
      <c r="J229">
        <v>273</v>
      </c>
      <c r="K229">
        <v>9.3459058578615632</v>
      </c>
      <c r="L229" s="551"/>
      <c r="M229" s="551"/>
      <c r="S229" s="551"/>
      <c r="T229" s="551"/>
      <c r="U229" s="551"/>
      <c r="V229" s="551"/>
      <c r="W229" s="551"/>
      <c r="X229" s="551"/>
      <c r="Y229" s="551"/>
      <c r="Z229" s="551"/>
      <c r="AA229" s="551"/>
      <c r="AB229" s="551"/>
      <c r="AC229" s="551"/>
      <c r="AD229" s="551"/>
      <c r="AE229" s="551"/>
      <c r="AF229" s="551"/>
    </row>
    <row r="230" spans="1:32" x14ac:dyDescent="0.25">
      <c r="A230" s="458" t="s">
        <v>62</v>
      </c>
      <c r="B230">
        <v>29435</v>
      </c>
      <c r="C230">
        <v>16692</v>
      </c>
      <c r="D230">
        <v>12743</v>
      </c>
      <c r="E230">
        <v>28592</v>
      </c>
      <c r="F230">
        <v>16143</v>
      </c>
      <c r="G230">
        <v>12449</v>
      </c>
      <c r="H230">
        <v>843</v>
      </c>
      <c r="I230">
        <v>549</v>
      </c>
      <c r="J230">
        <v>294</v>
      </c>
      <c r="K230">
        <v>8.8520671954625119</v>
      </c>
      <c r="L230" s="551"/>
      <c r="M230" s="551"/>
      <c r="S230" s="551"/>
      <c r="T230" s="551"/>
      <c r="U230" s="551"/>
      <c r="V230" s="551"/>
      <c r="W230" s="551"/>
      <c r="X230" s="551"/>
      <c r="Y230" s="551"/>
      <c r="Z230" s="551"/>
      <c r="AA230" s="551"/>
      <c r="AB230" s="551"/>
      <c r="AC230" s="551"/>
      <c r="AD230" s="551"/>
      <c r="AE230" s="551"/>
      <c r="AF230" s="551"/>
    </row>
    <row r="231" spans="1:32" x14ac:dyDescent="0.25">
      <c r="A231" s="458" t="s">
        <v>63</v>
      </c>
      <c r="B231">
        <v>23136</v>
      </c>
      <c r="C231">
        <v>12773</v>
      </c>
      <c r="D231">
        <v>10363</v>
      </c>
      <c r="E231">
        <v>22893</v>
      </c>
      <c r="F231">
        <v>12637</v>
      </c>
      <c r="G231">
        <v>10256</v>
      </c>
      <c r="H231">
        <v>243</v>
      </c>
      <c r="I231">
        <v>136</v>
      </c>
      <c r="J231">
        <v>107</v>
      </c>
      <c r="K231">
        <v>11.449763182507015</v>
      </c>
      <c r="L231" s="551"/>
      <c r="M231" s="551"/>
      <c r="S231" s="551"/>
      <c r="T231" s="551"/>
      <c r="U231" s="551"/>
      <c r="V231" s="551"/>
      <c r="W231" s="551"/>
      <c r="X231" s="551"/>
      <c r="Y231" s="551"/>
      <c r="Z231" s="551"/>
      <c r="AA231" s="551"/>
      <c r="AB231" s="551"/>
      <c r="AC231" s="551"/>
      <c r="AD231" s="551"/>
      <c r="AE231" s="551"/>
      <c r="AF231" s="551"/>
    </row>
    <row r="232" spans="1:32" x14ac:dyDescent="0.25">
      <c r="A232" s="462" t="s">
        <v>64</v>
      </c>
      <c r="L232" s="551"/>
      <c r="M232" s="551"/>
      <c r="N232" s="551"/>
      <c r="S232" s="551"/>
      <c r="T232" s="551"/>
      <c r="U232" s="551"/>
      <c r="V232" s="551"/>
      <c r="W232" s="551"/>
      <c r="X232" s="551"/>
      <c r="Y232" s="551"/>
      <c r="Z232" s="551"/>
      <c r="AA232" s="551"/>
      <c r="AB232" s="551"/>
      <c r="AC232" s="551"/>
      <c r="AD232" s="551"/>
      <c r="AE232" s="551"/>
      <c r="AF232" s="551"/>
    </row>
    <row r="233" spans="1:32" x14ac:dyDescent="0.25">
      <c r="A233" s="462" t="s">
        <v>65</v>
      </c>
      <c r="L233" s="551"/>
      <c r="M233" s="551"/>
      <c r="N233" s="551"/>
      <c r="S233" s="551"/>
      <c r="T233" s="551"/>
      <c r="U233" s="551"/>
      <c r="V233" s="551"/>
      <c r="W233" s="551"/>
      <c r="X233" s="551"/>
      <c r="Y233" s="551"/>
      <c r="Z233" s="551"/>
      <c r="AA233" s="551"/>
      <c r="AB233" s="551"/>
      <c r="AC233" s="551"/>
      <c r="AD233" s="551"/>
      <c r="AE233" s="551"/>
      <c r="AF233" s="551"/>
    </row>
    <row r="234" spans="1:32" x14ac:dyDescent="0.25">
      <c r="A234" s="462" t="s">
        <v>66</v>
      </c>
      <c r="B234" s="302"/>
      <c r="C234" s="302"/>
      <c r="D234" s="302"/>
      <c r="E234" s="302"/>
      <c r="F234" s="302"/>
      <c r="G234" s="302"/>
      <c r="H234" s="302"/>
      <c r="I234" s="302"/>
      <c r="J234" s="302"/>
      <c r="K234" s="302"/>
      <c r="L234" s="551"/>
      <c r="M234" s="551"/>
      <c r="N234" s="551"/>
      <c r="S234" s="551"/>
      <c r="T234" s="551"/>
      <c r="U234" s="551"/>
      <c r="V234" s="551"/>
      <c r="W234" s="551"/>
      <c r="X234" s="551"/>
      <c r="Y234" s="551"/>
      <c r="Z234" s="551"/>
      <c r="AA234" s="551"/>
      <c r="AB234" s="551"/>
      <c r="AC234" s="551"/>
      <c r="AD234" s="551"/>
      <c r="AE234" s="551"/>
      <c r="AF234" s="551"/>
    </row>
    <row r="235" spans="1:32" x14ac:dyDescent="0.25">
      <c r="A235" s="462" t="s">
        <v>67</v>
      </c>
      <c r="B235">
        <v>975527</v>
      </c>
      <c r="C235">
        <v>543511</v>
      </c>
      <c r="D235">
        <v>432016</v>
      </c>
      <c r="E235">
        <v>952536</v>
      </c>
      <c r="F235">
        <v>528833</v>
      </c>
      <c r="G235">
        <v>423703</v>
      </c>
      <c r="H235">
        <v>22991</v>
      </c>
      <c r="I235">
        <v>14678</v>
      </c>
      <c r="J235">
        <v>8313</v>
      </c>
      <c r="K235">
        <v>10.948898565191014</v>
      </c>
      <c r="L235" s="551"/>
      <c r="M235" s="551"/>
      <c r="S235" s="551"/>
      <c r="T235" s="551"/>
      <c r="U235" s="551"/>
      <c r="V235" s="551"/>
      <c r="W235" s="551"/>
      <c r="X235" s="551"/>
      <c r="Y235" s="551"/>
      <c r="Z235" s="551"/>
      <c r="AA235" s="551"/>
      <c r="AB235" s="551"/>
      <c r="AC235" s="551"/>
      <c r="AD235" s="551"/>
      <c r="AE235" s="551"/>
      <c r="AF235" s="551"/>
    </row>
    <row r="236" spans="1:32" x14ac:dyDescent="0.25">
      <c r="A236" s="302"/>
      <c r="B236" s="302"/>
      <c r="C236" s="302"/>
      <c r="D236" s="302"/>
      <c r="E236" s="302"/>
      <c r="F236" s="302"/>
      <c r="G236" s="302"/>
      <c r="H236" s="302"/>
      <c r="I236" s="302"/>
      <c r="J236" s="302"/>
      <c r="K236" s="302"/>
      <c r="M236" s="551"/>
      <c r="S236" s="551"/>
      <c r="T236" s="551"/>
      <c r="U236" s="551"/>
      <c r="V236" s="551"/>
      <c r="W236" s="551"/>
      <c r="X236" s="551"/>
      <c r="Y236" s="551"/>
      <c r="Z236" s="551"/>
      <c r="AA236" s="551"/>
      <c r="AB236" s="551"/>
      <c r="AC236" s="551"/>
      <c r="AD236" s="551"/>
      <c r="AE236" s="551"/>
      <c r="AF236" s="551"/>
    </row>
    <row r="237" spans="1:32" x14ac:dyDescent="0.25">
      <c r="E237" s="461"/>
      <c r="M237" s="551"/>
    </row>
    <row r="238" spans="1:32" x14ac:dyDescent="0.25">
      <c r="E238" s="461"/>
    </row>
    <row r="239" spans="1:32" x14ac:dyDescent="0.25">
      <c r="E239" s="461"/>
    </row>
    <row r="240" spans="1:32" x14ac:dyDescent="0.25">
      <c r="E240" s="461"/>
    </row>
    <row r="241" spans="5:5" x14ac:dyDescent="0.25">
      <c r="E241" s="461"/>
    </row>
  </sheetData>
  <sortState xmlns:xlrd2="http://schemas.microsoft.com/office/spreadsheetml/2017/richdata2" ref="W43:X74">
    <sortCondition ref="W43:W74"/>
  </sortState>
  <hyperlinks>
    <hyperlink ref="C1" location="'Table 4'!A1" display="Table 4" xr:uid="{86FAA7A3-379E-4476-9570-78AE13107CC8}"/>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7">
    <tabColor theme="7" tint="0.39997558519241921"/>
    <pageSetUpPr autoPageBreaks="0"/>
  </sheetPr>
  <dimension ref="A1:T249"/>
  <sheetViews>
    <sheetView zoomScale="70" zoomScaleNormal="70" workbookViewId="0">
      <selection activeCell="P55" sqref="P55"/>
    </sheetView>
  </sheetViews>
  <sheetFormatPr defaultRowHeight="12.75" x14ac:dyDescent="0.2"/>
  <cols>
    <col min="1" max="1" width="22.28515625" style="397" bestFit="1" customWidth="1"/>
    <col min="2" max="11" width="17" style="397" customWidth="1"/>
    <col min="12" max="256" width="8.85546875" style="397"/>
    <col min="257" max="257" width="22.28515625" style="397" bestFit="1" customWidth="1"/>
    <col min="258" max="267" width="17" style="397" customWidth="1"/>
    <col min="268" max="512" width="8.85546875" style="397"/>
    <col min="513" max="513" width="22.28515625" style="397" bestFit="1" customWidth="1"/>
    <col min="514" max="523" width="17" style="397" customWidth="1"/>
    <col min="524" max="768" width="8.85546875" style="397"/>
    <col min="769" max="769" width="22.28515625" style="397" bestFit="1" customWidth="1"/>
    <col min="770" max="779" width="17" style="397" customWidth="1"/>
    <col min="780" max="1024" width="8.85546875" style="397"/>
    <col min="1025" max="1025" width="22.28515625" style="397" bestFit="1" customWidth="1"/>
    <col min="1026" max="1035" width="17" style="397" customWidth="1"/>
    <col min="1036" max="1280" width="8.85546875" style="397"/>
    <col min="1281" max="1281" width="22.28515625" style="397" bestFit="1" customWidth="1"/>
    <col min="1282" max="1291" width="17" style="397" customWidth="1"/>
    <col min="1292" max="1536" width="8.85546875" style="397"/>
    <col min="1537" max="1537" width="22.28515625" style="397" bestFit="1" customWidth="1"/>
    <col min="1538" max="1547" width="17" style="397" customWidth="1"/>
    <col min="1548" max="1792" width="8.85546875" style="397"/>
    <col min="1793" max="1793" width="22.28515625" style="397" bestFit="1" customWidth="1"/>
    <col min="1794" max="1803" width="17" style="397" customWidth="1"/>
    <col min="1804" max="2048" width="8.85546875" style="397"/>
    <col min="2049" max="2049" width="22.28515625" style="397" bestFit="1" customWidth="1"/>
    <col min="2050" max="2059" width="17" style="397" customWidth="1"/>
    <col min="2060" max="2304" width="8.85546875" style="397"/>
    <col min="2305" max="2305" width="22.28515625" style="397" bestFit="1" customWidth="1"/>
    <col min="2306" max="2315" width="17" style="397" customWidth="1"/>
    <col min="2316" max="2560" width="8.85546875" style="397"/>
    <col min="2561" max="2561" width="22.28515625" style="397" bestFit="1" customWidth="1"/>
    <col min="2562" max="2571" width="17" style="397" customWidth="1"/>
    <col min="2572" max="2816" width="8.85546875" style="397"/>
    <col min="2817" max="2817" width="22.28515625" style="397" bestFit="1" customWidth="1"/>
    <col min="2818" max="2827" width="17" style="397" customWidth="1"/>
    <col min="2828" max="3072" width="8.85546875" style="397"/>
    <col min="3073" max="3073" width="22.28515625" style="397" bestFit="1" customWidth="1"/>
    <col min="3074" max="3083" width="17" style="397" customWidth="1"/>
    <col min="3084" max="3328" width="8.85546875" style="397"/>
    <col min="3329" max="3329" width="22.28515625" style="397" bestFit="1" customWidth="1"/>
    <col min="3330" max="3339" width="17" style="397" customWidth="1"/>
    <col min="3340" max="3584" width="8.85546875" style="397"/>
    <col min="3585" max="3585" width="22.28515625" style="397" bestFit="1" customWidth="1"/>
    <col min="3586" max="3595" width="17" style="397" customWidth="1"/>
    <col min="3596" max="3840" width="8.85546875" style="397"/>
    <col min="3841" max="3841" width="22.28515625" style="397" bestFit="1" customWidth="1"/>
    <col min="3842" max="3851" width="17" style="397" customWidth="1"/>
    <col min="3852" max="4096" width="8.85546875" style="397"/>
    <col min="4097" max="4097" width="22.28515625" style="397" bestFit="1" customWidth="1"/>
    <col min="4098" max="4107" width="17" style="397" customWidth="1"/>
    <col min="4108" max="4352" width="8.85546875" style="397"/>
    <col min="4353" max="4353" width="22.28515625" style="397" bestFit="1" customWidth="1"/>
    <col min="4354" max="4363" width="17" style="397" customWidth="1"/>
    <col min="4364" max="4608" width="8.85546875" style="397"/>
    <col min="4609" max="4609" width="22.28515625" style="397" bestFit="1" customWidth="1"/>
    <col min="4610" max="4619" width="17" style="397" customWidth="1"/>
    <col min="4620" max="4864" width="8.85546875" style="397"/>
    <col min="4865" max="4865" width="22.28515625" style="397" bestFit="1" customWidth="1"/>
    <col min="4866" max="4875" width="17" style="397" customWidth="1"/>
    <col min="4876" max="5120" width="8.85546875" style="397"/>
    <col min="5121" max="5121" width="22.28515625" style="397" bestFit="1" customWidth="1"/>
    <col min="5122" max="5131" width="17" style="397" customWidth="1"/>
    <col min="5132" max="5376" width="8.85546875" style="397"/>
    <col min="5377" max="5377" width="22.28515625" style="397" bestFit="1" customWidth="1"/>
    <col min="5378" max="5387" width="17" style="397" customWidth="1"/>
    <col min="5388" max="5632" width="8.85546875" style="397"/>
    <col min="5633" max="5633" width="22.28515625" style="397" bestFit="1" customWidth="1"/>
    <col min="5634" max="5643" width="17" style="397" customWidth="1"/>
    <col min="5644" max="5888" width="8.85546875" style="397"/>
    <col min="5889" max="5889" width="22.28515625" style="397" bestFit="1" customWidth="1"/>
    <col min="5890" max="5899" width="17" style="397" customWidth="1"/>
    <col min="5900" max="6144" width="8.85546875" style="397"/>
    <col min="6145" max="6145" width="22.28515625" style="397" bestFit="1" customWidth="1"/>
    <col min="6146" max="6155" width="17" style="397" customWidth="1"/>
    <col min="6156" max="6400" width="8.85546875" style="397"/>
    <col min="6401" max="6401" width="22.28515625" style="397" bestFit="1" customWidth="1"/>
    <col min="6402" max="6411" width="17" style="397" customWidth="1"/>
    <col min="6412" max="6656" width="8.85546875" style="397"/>
    <col min="6657" max="6657" width="22.28515625" style="397" bestFit="1" customWidth="1"/>
    <col min="6658" max="6667" width="17" style="397" customWidth="1"/>
    <col min="6668" max="6912" width="8.85546875" style="397"/>
    <col min="6913" max="6913" width="22.28515625" style="397" bestFit="1" customWidth="1"/>
    <col min="6914" max="6923" width="17" style="397" customWidth="1"/>
    <col min="6924" max="7168" width="8.85546875" style="397"/>
    <col min="7169" max="7169" width="22.28515625" style="397" bestFit="1" customWidth="1"/>
    <col min="7170" max="7179" width="17" style="397" customWidth="1"/>
    <col min="7180" max="7424" width="8.85546875" style="397"/>
    <col min="7425" max="7425" width="22.28515625" style="397" bestFit="1" customWidth="1"/>
    <col min="7426" max="7435" width="17" style="397" customWidth="1"/>
    <col min="7436" max="7680" width="8.85546875" style="397"/>
    <col min="7681" max="7681" width="22.28515625" style="397" bestFit="1" customWidth="1"/>
    <col min="7682" max="7691" width="17" style="397" customWidth="1"/>
    <col min="7692" max="7936" width="8.85546875" style="397"/>
    <col min="7937" max="7937" width="22.28515625" style="397" bestFit="1" customWidth="1"/>
    <col min="7938" max="7947" width="17" style="397" customWidth="1"/>
    <col min="7948" max="8192" width="8.85546875" style="397"/>
    <col min="8193" max="8193" width="22.28515625" style="397" bestFit="1" customWidth="1"/>
    <col min="8194" max="8203" width="17" style="397" customWidth="1"/>
    <col min="8204" max="8448" width="8.85546875" style="397"/>
    <col min="8449" max="8449" width="22.28515625" style="397" bestFit="1" customWidth="1"/>
    <col min="8450" max="8459" width="17" style="397" customWidth="1"/>
    <col min="8460" max="8704" width="8.85546875" style="397"/>
    <col min="8705" max="8705" width="22.28515625" style="397" bestFit="1" customWidth="1"/>
    <col min="8706" max="8715" width="17" style="397" customWidth="1"/>
    <col min="8716" max="8960" width="8.85546875" style="397"/>
    <col min="8961" max="8961" width="22.28515625" style="397" bestFit="1" customWidth="1"/>
    <col min="8962" max="8971" width="17" style="397" customWidth="1"/>
    <col min="8972" max="9216" width="8.85546875" style="397"/>
    <col min="9217" max="9217" width="22.28515625" style="397" bestFit="1" customWidth="1"/>
    <col min="9218" max="9227" width="17" style="397" customWidth="1"/>
    <col min="9228" max="9472" width="8.85546875" style="397"/>
    <col min="9473" max="9473" width="22.28515625" style="397" bestFit="1" customWidth="1"/>
    <col min="9474" max="9483" width="17" style="397" customWidth="1"/>
    <col min="9484" max="9728" width="8.85546875" style="397"/>
    <col min="9729" max="9729" width="22.28515625" style="397" bestFit="1" customWidth="1"/>
    <col min="9730" max="9739" width="17" style="397" customWidth="1"/>
    <col min="9740" max="9984" width="8.85546875" style="397"/>
    <col min="9985" max="9985" width="22.28515625" style="397" bestFit="1" customWidth="1"/>
    <col min="9986" max="9995" width="17" style="397" customWidth="1"/>
    <col min="9996" max="10240" width="8.85546875" style="397"/>
    <col min="10241" max="10241" width="22.28515625" style="397" bestFit="1" customWidth="1"/>
    <col min="10242" max="10251" width="17" style="397" customWidth="1"/>
    <col min="10252" max="10496" width="8.85546875" style="397"/>
    <col min="10497" max="10497" width="22.28515625" style="397" bestFit="1" customWidth="1"/>
    <col min="10498" max="10507" width="17" style="397" customWidth="1"/>
    <col min="10508" max="10752" width="8.85546875" style="397"/>
    <col min="10753" max="10753" width="22.28515625" style="397" bestFit="1" customWidth="1"/>
    <col min="10754" max="10763" width="17" style="397" customWidth="1"/>
    <col min="10764" max="11008" width="8.85546875" style="397"/>
    <col min="11009" max="11009" width="22.28515625" style="397" bestFit="1" customWidth="1"/>
    <col min="11010" max="11019" width="17" style="397" customWidth="1"/>
    <col min="11020" max="11264" width="8.85546875" style="397"/>
    <col min="11265" max="11265" width="22.28515625" style="397" bestFit="1" customWidth="1"/>
    <col min="11266" max="11275" width="17" style="397" customWidth="1"/>
    <col min="11276" max="11520" width="8.85546875" style="397"/>
    <col min="11521" max="11521" width="22.28515625" style="397" bestFit="1" customWidth="1"/>
    <col min="11522" max="11531" width="17" style="397" customWidth="1"/>
    <col min="11532" max="11776" width="8.85546875" style="397"/>
    <col min="11777" max="11777" width="22.28515625" style="397" bestFit="1" customWidth="1"/>
    <col min="11778" max="11787" width="17" style="397" customWidth="1"/>
    <col min="11788" max="12032" width="8.85546875" style="397"/>
    <col min="12033" max="12033" width="22.28515625" style="397" bestFit="1" customWidth="1"/>
    <col min="12034" max="12043" width="17" style="397" customWidth="1"/>
    <col min="12044" max="12288" width="8.85546875" style="397"/>
    <col min="12289" max="12289" width="22.28515625" style="397" bestFit="1" customWidth="1"/>
    <col min="12290" max="12299" width="17" style="397" customWidth="1"/>
    <col min="12300" max="12544" width="8.85546875" style="397"/>
    <col min="12545" max="12545" width="22.28515625" style="397" bestFit="1" customWidth="1"/>
    <col min="12546" max="12555" width="17" style="397" customWidth="1"/>
    <col min="12556" max="12800" width="8.85546875" style="397"/>
    <col min="12801" max="12801" width="22.28515625" style="397" bestFit="1" customWidth="1"/>
    <col min="12802" max="12811" width="17" style="397" customWidth="1"/>
    <col min="12812" max="13056" width="8.85546875" style="397"/>
    <col min="13057" max="13057" width="22.28515625" style="397" bestFit="1" customWidth="1"/>
    <col min="13058" max="13067" width="17" style="397" customWidth="1"/>
    <col min="13068" max="13312" width="8.85546875" style="397"/>
    <col min="13313" max="13313" width="22.28515625" style="397" bestFit="1" customWidth="1"/>
    <col min="13314" max="13323" width="17" style="397" customWidth="1"/>
    <col min="13324" max="13568" width="8.85546875" style="397"/>
    <col min="13569" max="13569" width="22.28515625" style="397" bestFit="1" customWidth="1"/>
    <col min="13570" max="13579" width="17" style="397" customWidth="1"/>
    <col min="13580" max="13824" width="8.85546875" style="397"/>
    <col min="13825" max="13825" width="22.28515625" style="397" bestFit="1" customWidth="1"/>
    <col min="13826" max="13835" width="17" style="397" customWidth="1"/>
    <col min="13836" max="14080" width="8.85546875" style="397"/>
    <col min="14081" max="14081" width="22.28515625" style="397" bestFit="1" customWidth="1"/>
    <col min="14082" max="14091" width="17" style="397" customWidth="1"/>
    <col min="14092" max="14336" width="8.85546875" style="397"/>
    <col min="14337" max="14337" width="22.28515625" style="397" bestFit="1" customWidth="1"/>
    <col min="14338" max="14347" width="17" style="397" customWidth="1"/>
    <col min="14348" max="14592" width="8.85546875" style="397"/>
    <col min="14593" max="14593" width="22.28515625" style="397" bestFit="1" customWidth="1"/>
    <col min="14594" max="14603" width="17" style="397" customWidth="1"/>
    <col min="14604" max="14848" width="8.85546875" style="397"/>
    <col min="14849" max="14849" width="22.28515625" style="397" bestFit="1" customWidth="1"/>
    <col min="14850" max="14859" width="17" style="397" customWidth="1"/>
    <col min="14860" max="15104" width="8.85546875" style="397"/>
    <col min="15105" max="15105" width="22.28515625" style="397" bestFit="1" customWidth="1"/>
    <col min="15106" max="15115" width="17" style="397" customWidth="1"/>
    <col min="15116" max="15360" width="8.85546875" style="397"/>
    <col min="15361" max="15361" width="22.28515625" style="397" bestFit="1" customWidth="1"/>
    <col min="15362" max="15371" width="17" style="397" customWidth="1"/>
    <col min="15372" max="15616" width="8.85546875" style="397"/>
    <col min="15617" max="15617" width="22.28515625" style="397" bestFit="1" customWidth="1"/>
    <col min="15618" max="15627" width="17" style="397" customWidth="1"/>
    <col min="15628" max="15872" width="8.85546875" style="397"/>
    <col min="15873" max="15873" width="22.28515625" style="397" bestFit="1" customWidth="1"/>
    <col min="15874" max="15883" width="17" style="397" customWidth="1"/>
    <col min="15884" max="16128" width="8.85546875" style="397"/>
    <col min="16129" max="16129" width="22.28515625" style="397" bestFit="1" customWidth="1"/>
    <col min="16130" max="16139" width="17" style="397" customWidth="1"/>
    <col min="16140" max="16384" width="8.85546875" style="397"/>
  </cols>
  <sheetData>
    <row r="1" spans="1:13" x14ac:dyDescent="0.2">
      <c r="A1" s="325" t="s">
        <v>322</v>
      </c>
      <c r="B1" s="395"/>
      <c r="C1" s="396" t="s">
        <v>474</v>
      </c>
    </row>
    <row r="2" spans="1:13" x14ac:dyDescent="0.2">
      <c r="A2" s="397">
        <v>1971</v>
      </c>
      <c r="B2" s="398"/>
      <c r="C2" s="398"/>
      <c r="D2" s="398"/>
      <c r="E2" s="398"/>
      <c r="F2" s="666" t="s">
        <v>104</v>
      </c>
      <c r="G2" s="666"/>
      <c r="H2" s="666"/>
      <c r="I2" s="666"/>
      <c r="J2" s="666" t="s">
        <v>105</v>
      </c>
      <c r="K2" s="666"/>
      <c r="L2" s="398"/>
      <c r="M2" s="398"/>
    </row>
    <row r="3" spans="1:13" ht="61.15" customHeight="1" x14ac:dyDescent="0.2">
      <c r="B3" s="398" t="s">
        <v>96</v>
      </c>
      <c r="C3" s="398" t="s">
        <v>102</v>
      </c>
      <c r="D3" s="398" t="s">
        <v>103</v>
      </c>
      <c r="E3" s="398" t="s">
        <v>2926</v>
      </c>
      <c r="F3" s="398" t="s">
        <v>106</v>
      </c>
      <c r="G3" s="398" t="s">
        <v>73</v>
      </c>
      <c r="H3" s="398" t="s">
        <v>107</v>
      </c>
      <c r="I3" s="398" t="s">
        <v>100</v>
      </c>
      <c r="J3" s="398" t="s">
        <v>108</v>
      </c>
      <c r="K3" s="398" t="s">
        <v>109</v>
      </c>
      <c r="L3" s="398"/>
      <c r="M3" s="398"/>
    </row>
    <row r="4" spans="1:13" x14ac:dyDescent="0.2">
      <c r="A4" s="399" t="s">
        <v>31</v>
      </c>
      <c r="B4" s="294">
        <v>660</v>
      </c>
      <c r="C4" s="294">
        <v>215</v>
      </c>
      <c r="D4" s="294">
        <v>445</v>
      </c>
      <c r="E4" s="400" t="s">
        <v>2</v>
      </c>
      <c r="F4" s="400" t="s">
        <v>2</v>
      </c>
      <c r="G4" s="294">
        <v>100</v>
      </c>
      <c r="H4" s="395">
        <v>35</v>
      </c>
      <c r="I4" s="395">
        <v>65</v>
      </c>
      <c r="J4" s="400" t="s">
        <v>2</v>
      </c>
      <c r="K4" s="400" t="s">
        <v>2</v>
      </c>
    </row>
    <row r="5" spans="1:13" x14ac:dyDescent="0.2">
      <c r="A5" s="399" t="s">
        <v>32</v>
      </c>
      <c r="B5" s="294">
        <v>27480</v>
      </c>
      <c r="C5" s="294">
        <v>590</v>
      </c>
      <c r="D5" s="294">
        <v>26890</v>
      </c>
      <c r="E5" s="400" t="s">
        <v>2</v>
      </c>
      <c r="F5" s="400" t="s">
        <v>2</v>
      </c>
      <c r="G5" s="294">
        <v>6235</v>
      </c>
      <c r="H5" s="395">
        <v>1050</v>
      </c>
      <c r="I5" s="395">
        <v>5185</v>
      </c>
      <c r="J5" s="400" t="s">
        <v>2</v>
      </c>
      <c r="K5" s="400" t="s">
        <v>2</v>
      </c>
    </row>
    <row r="6" spans="1:13" x14ac:dyDescent="0.2">
      <c r="A6" s="399" t="s">
        <v>33</v>
      </c>
      <c r="B6" s="294">
        <v>54985</v>
      </c>
      <c r="C6" s="294">
        <v>3355</v>
      </c>
      <c r="D6" s="294">
        <v>51630</v>
      </c>
      <c r="E6" s="400" t="s">
        <v>2</v>
      </c>
      <c r="F6" s="400" t="s">
        <v>2</v>
      </c>
      <c r="G6" s="294">
        <v>11565</v>
      </c>
      <c r="H6" s="395">
        <v>1515</v>
      </c>
      <c r="I6" s="395">
        <v>10050</v>
      </c>
      <c r="J6" s="400" t="s">
        <v>2</v>
      </c>
      <c r="K6" s="400" t="s">
        <v>2</v>
      </c>
    </row>
    <row r="7" spans="1:13" x14ac:dyDescent="0.2">
      <c r="A7" s="399" t="s">
        <v>34</v>
      </c>
      <c r="B7" s="294">
        <v>32015</v>
      </c>
      <c r="C7" s="294">
        <v>615</v>
      </c>
      <c r="D7" s="294">
        <v>31400</v>
      </c>
      <c r="E7" s="400" t="s">
        <v>2</v>
      </c>
      <c r="F7" s="400" t="s">
        <v>2</v>
      </c>
      <c r="G7" s="294">
        <v>6585</v>
      </c>
      <c r="H7" s="395">
        <v>1110</v>
      </c>
      <c r="I7" s="395">
        <v>5480</v>
      </c>
      <c r="J7" s="400" t="s">
        <v>2</v>
      </c>
      <c r="K7" s="400" t="s">
        <v>2</v>
      </c>
    </row>
    <row r="8" spans="1:13" x14ac:dyDescent="0.2">
      <c r="A8" s="399" t="s">
        <v>35</v>
      </c>
      <c r="B8" s="294">
        <v>42470</v>
      </c>
      <c r="C8" s="294">
        <v>1020</v>
      </c>
      <c r="D8" s="294">
        <v>41450</v>
      </c>
      <c r="E8" s="400" t="s">
        <v>2</v>
      </c>
      <c r="F8" s="400" t="s">
        <v>2</v>
      </c>
      <c r="G8" s="294">
        <v>9905</v>
      </c>
      <c r="H8" s="395">
        <v>1590</v>
      </c>
      <c r="I8" s="395">
        <v>8315</v>
      </c>
      <c r="J8" s="400" t="s">
        <v>2</v>
      </c>
      <c r="K8" s="400" t="s">
        <v>2</v>
      </c>
    </row>
    <row r="9" spans="1:13" x14ac:dyDescent="0.2">
      <c r="A9" s="399" t="s">
        <v>36</v>
      </c>
      <c r="B9" s="294">
        <v>48600</v>
      </c>
      <c r="C9" s="294">
        <v>2615</v>
      </c>
      <c r="D9" s="294">
        <v>45985</v>
      </c>
      <c r="E9" s="400" t="s">
        <v>2</v>
      </c>
      <c r="F9" s="400" t="s">
        <v>2</v>
      </c>
      <c r="G9" s="294">
        <v>10320</v>
      </c>
      <c r="H9" s="395">
        <v>1465</v>
      </c>
      <c r="I9" s="395">
        <v>8860</v>
      </c>
      <c r="J9" s="400" t="s">
        <v>2</v>
      </c>
      <c r="K9" s="400" t="s">
        <v>2</v>
      </c>
    </row>
    <row r="10" spans="1:13" x14ac:dyDescent="0.2">
      <c r="A10" s="399" t="s">
        <v>37</v>
      </c>
      <c r="B10" s="294">
        <v>35055</v>
      </c>
      <c r="C10" s="294">
        <v>3100</v>
      </c>
      <c r="D10" s="294">
        <v>31955</v>
      </c>
      <c r="E10" s="400" t="s">
        <v>2</v>
      </c>
      <c r="F10" s="400" t="s">
        <v>2</v>
      </c>
      <c r="G10" s="294">
        <v>12285</v>
      </c>
      <c r="H10" s="395">
        <v>2050</v>
      </c>
      <c r="I10" s="395">
        <v>10235</v>
      </c>
      <c r="J10" s="400" t="s">
        <v>2</v>
      </c>
      <c r="K10" s="400" t="s">
        <v>2</v>
      </c>
    </row>
    <row r="11" spans="1:13" x14ac:dyDescent="0.2">
      <c r="A11" s="399" t="s">
        <v>38</v>
      </c>
      <c r="B11" s="294">
        <v>51825</v>
      </c>
      <c r="C11" s="294">
        <v>3230</v>
      </c>
      <c r="D11" s="294">
        <v>48595</v>
      </c>
      <c r="E11" s="400" t="s">
        <v>2</v>
      </c>
      <c r="F11" s="400" t="s">
        <v>2</v>
      </c>
      <c r="G11" s="294">
        <v>11655</v>
      </c>
      <c r="H11" s="395">
        <v>1640</v>
      </c>
      <c r="I11" s="395">
        <v>10015</v>
      </c>
      <c r="J11" s="400" t="s">
        <v>2</v>
      </c>
      <c r="K11" s="400" t="s">
        <v>2</v>
      </c>
    </row>
    <row r="12" spans="1:13" x14ac:dyDescent="0.2">
      <c r="A12" s="399" t="s">
        <v>39</v>
      </c>
      <c r="B12" s="294">
        <v>47775</v>
      </c>
      <c r="C12" s="294">
        <v>2655</v>
      </c>
      <c r="D12" s="294">
        <v>45120</v>
      </c>
      <c r="E12" s="400" t="s">
        <v>2</v>
      </c>
      <c r="F12" s="400" t="s">
        <v>2</v>
      </c>
      <c r="G12" s="294">
        <v>10590</v>
      </c>
      <c r="H12" s="395">
        <v>1765</v>
      </c>
      <c r="I12" s="395">
        <v>8825</v>
      </c>
      <c r="J12" s="400" t="s">
        <v>2</v>
      </c>
      <c r="K12" s="400" t="s">
        <v>2</v>
      </c>
    </row>
    <row r="13" spans="1:13" x14ac:dyDescent="0.2">
      <c r="A13" s="399" t="s">
        <v>40</v>
      </c>
      <c r="B13" s="294">
        <v>47465</v>
      </c>
      <c r="C13" s="294">
        <v>1650</v>
      </c>
      <c r="D13" s="294">
        <v>45815</v>
      </c>
      <c r="E13" s="400" t="s">
        <v>2</v>
      </c>
      <c r="F13" s="400" t="s">
        <v>2</v>
      </c>
      <c r="G13" s="294">
        <v>10685</v>
      </c>
      <c r="H13" s="395">
        <v>1580</v>
      </c>
      <c r="I13" s="395">
        <v>9105</v>
      </c>
      <c r="J13" s="400" t="s">
        <v>2</v>
      </c>
      <c r="K13" s="400" t="s">
        <v>2</v>
      </c>
    </row>
    <row r="14" spans="1:13" x14ac:dyDescent="0.2">
      <c r="A14" s="399" t="s">
        <v>41</v>
      </c>
      <c r="B14" s="294">
        <v>35190</v>
      </c>
      <c r="C14" s="294">
        <v>1505</v>
      </c>
      <c r="D14" s="294">
        <v>33685</v>
      </c>
      <c r="E14" s="400" t="s">
        <v>2</v>
      </c>
      <c r="F14" s="400" t="s">
        <v>2</v>
      </c>
      <c r="G14" s="294">
        <v>9015</v>
      </c>
      <c r="H14" s="395">
        <v>1520</v>
      </c>
      <c r="I14" s="395">
        <v>7495</v>
      </c>
      <c r="J14" s="400" t="s">
        <v>2</v>
      </c>
      <c r="K14" s="400" t="s">
        <v>2</v>
      </c>
    </row>
    <row r="15" spans="1:13" x14ac:dyDescent="0.2">
      <c r="A15" s="399" t="s">
        <v>42</v>
      </c>
      <c r="B15" s="294">
        <v>36365</v>
      </c>
      <c r="C15" s="294">
        <v>1640</v>
      </c>
      <c r="D15" s="294">
        <v>34725</v>
      </c>
      <c r="E15" s="400" t="s">
        <v>2</v>
      </c>
      <c r="F15" s="400" t="s">
        <v>2</v>
      </c>
      <c r="G15" s="294">
        <v>11080</v>
      </c>
      <c r="H15" s="395">
        <v>1895</v>
      </c>
      <c r="I15" s="395">
        <v>9185</v>
      </c>
      <c r="J15" s="400" t="s">
        <v>2</v>
      </c>
      <c r="K15" s="400" t="s">
        <v>2</v>
      </c>
    </row>
    <row r="16" spans="1:13" x14ac:dyDescent="0.2">
      <c r="A16" s="399" t="s">
        <v>43</v>
      </c>
      <c r="B16" s="294">
        <v>32475</v>
      </c>
      <c r="C16" s="294">
        <v>1070</v>
      </c>
      <c r="D16" s="294">
        <v>31405</v>
      </c>
      <c r="E16" s="400" t="s">
        <v>2</v>
      </c>
      <c r="F16" s="400" t="s">
        <v>2</v>
      </c>
      <c r="G16" s="294">
        <v>10465</v>
      </c>
      <c r="H16" s="395">
        <v>1815</v>
      </c>
      <c r="I16" s="395">
        <v>8645</v>
      </c>
      <c r="J16" s="400" t="s">
        <v>2</v>
      </c>
      <c r="K16" s="400" t="s">
        <v>2</v>
      </c>
    </row>
    <row r="17" spans="1:11" x14ac:dyDescent="0.2">
      <c r="A17" s="399" t="s">
        <v>44</v>
      </c>
      <c r="B17" s="294">
        <v>39020</v>
      </c>
      <c r="C17" s="294">
        <v>1240</v>
      </c>
      <c r="D17" s="294">
        <v>37780</v>
      </c>
      <c r="E17" s="400" t="s">
        <v>2</v>
      </c>
      <c r="F17" s="400" t="s">
        <v>2</v>
      </c>
      <c r="G17" s="294">
        <v>10650</v>
      </c>
      <c r="H17" s="395">
        <v>1730</v>
      </c>
      <c r="I17" s="395">
        <v>8920</v>
      </c>
      <c r="J17" s="400" t="s">
        <v>2</v>
      </c>
      <c r="K17" s="400" t="s">
        <v>2</v>
      </c>
    </row>
    <row r="18" spans="1:11" x14ac:dyDescent="0.2">
      <c r="A18" s="399" t="s">
        <v>45</v>
      </c>
      <c r="B18" s="294">
        <v>34970</v>
      </c>
      <c r="C18" s="294">
        <v>995</v>
      </c>
      <c r="D18" s="294">
        <v>33975</v>
      </c>
      <c r="E18" s="400" t="s">
        <v>2</v>
      </c>
      <c r="F18" s="400" t="s">
        <v>2</v>
      </c>
      <c r="G18" s="294">
        <v>6675</v>
      </c>
      <c r="H18" s="395">
        <v>975</v>
      </c>
      <c r="I18" s="395">
        <v>5700</v>
      </c>
      <c r="J18" s="400" t="s">
        <v>2</v>
      </c>
      <c r="K18" s="400" t="s">
        <v>2</v>
      </c>
    </row>
    <row r="19" spans="1:11" x14ac:dyDescent="0.2">
      <c r="A19" s="399" t="s">
        <v>46</v>
      </c>
      <c r="B19" s="294">
        <v>30305</v>
      </c>
      <c r="C19" s="294">
        <v>1185</v>
      </c>
      <c r="D19" s="294">
        <v>29120</v>
      </c>
      <c r="E19" s="400" t="s">
        <v>2</v>
      </c>
      <c r="F19" s="400" t="s">
        <v>2</v>
      </c>
      <c r="G19" s="294">
        <v>6210</v>
      </c>
      <c r="H19" s="395">
        <v>925</v>
      </c>
      <c r="I19" s="395">
        <v>5285</v>
      </c>
      <c r="J19" s="400" t="s">
        <v>2</v>
      </c>
      <c r="K19" s="400" t="s">
        <v>2</v>
      </c>
    </row>
    <row r="20" spans="1:11" x14ac:dyDescent="0.2">
      <c r="A20" s="399" t="s">
        <v>47</v>
      </c>
      <c r="B20" s="294">
        <v>32990</v>
      </c>
      <c r="C20" s="294">
        <v>1440</v>
      </c>
      <c r="D20" s="294">
        <v>31550</v>
      </c>
      <c r="E20" s="400" t="s">
        <v>2</v>
      </c>
      <c r="F20" s="400" t="s">
        <v>2</v>
      </c>
      <c r="G20" s="294">
        <v>6300</v>
      </c>
      <c r="H20" s="395">
        <v>1040</v>
      </c>
      <c r="I20" s="395">
        <v>5260</v>
      </c>
      <c r="J20" s="400" t="s">
        <v>2</v>
      </c>
      <c r="K20" s="400" t="s">
        <v>2</v>
      </c>
    </row>
    <row r="21" spans="1:11" x14ac:dyDescent="0.2">
      <c r="A21" s="399" t="s">
        <v>48</v>
      </c>
      <c r="B21" s="294">
        <v>33215</v>
      </c>
      <c r="C21" s="294">
        <v>1090</v>
      </c>
      <c r="D21" s="294">
        <v>32125</v>
      </c>
      <c r="E21" s="400" t="s">
        <v>2</v>
      </c>
      <c r="F21" s="400" t="s">
        <v>2</v>
      </c>
      <c r="G21" s="294">
        <v>7505</v>
      </c>
      <c r="H21" s="395">
        <v>1225</v>
      </c>
      <c r="I21" s="395">
        <v>6275</v>
      </c>
      <c r="J21" s="400" t="s">
        <v>2</v>
      </c>
      <c r="K21" s="400" t="s">
        <v>2</v>
      </c>
    </row>
    <row r="22" spans="1:11" x14ac:dyDescent="0.2">
      <c r="A22" s="399" t="s">
        <v>49</v>
      </c>
      <c r="B22" s="294">
        <v>31540</v>
      </c>
      <c r="C22" s="294">
        <v>1275</v>
      </c>
      <c r="D22" s="294">
        <v>30265</v>
      </c>
      <c r="E22" s="400" t="s">
        <v>2</v>
      </c>
      <c r="F22" s="400" t="s">
        <v>2</v>
      </c>
      <c r="G22" s="294">
        <v>10565</v>
      </c>
      <c r="H22" s="395">
        <v>1935</v>
      </c>
      <c r="I22" s="395">
        <v>8630</v>
      </c>
      <c r="J22" s="400" t="s">
        <v>2</v>
      </c>
      <c r="K22" s="400" t="s">
        <v>2</v>
      </c>
    </row>
    <row r="23" spans="1:11" x14ac:dyDescent="0.2">
      <c r="A23" s="399" t="s">
        <v>50</v>
      </c>
      <c r="B23" s="294">
        <v>27420</v>
      </c>
      <c r="C23" s="294">
        <v>3755</v>
      </c>
      <c r="D23" s="294">
        <v>23665</v>
      </c>
      <c r="E23" s="400" t="s">
        <v>2</v>
      </c>
      <c r="F23" s="400" t="s">
        <v>2</v>
      </c>
      <c r="G23" s="294">
        <v>9835</v>
      </c>
      <c r="H23" s="395">
        <v>1535</v>
      </c>
      <c r="I23" s="395">
        <v>8300</v>
      </c>
      <c r="J23" s="400" t="s">
        <v>2</v>
      </c>
      <c r="K23" s="400" t="s">
        <v>2</v>
      </c>
    </row>
    <row r="24" spans="1:11" x14ac:dyDescent="0.2">
      <c r="A24" s="399" t="s">
        <v>51</v>
      </c>
      <c r="B24" s="294">
        <v>25060</v>
      </c>
      <c r="C24" s="294">
        <v>1070</v>
      </c>
      <c r="D24" s="294">
        <v>23990</v>
      </c>
      <c r="E24" s="400" t="s">
        <v>2</v>
      </c>
      <c r="F24" s="400" t="s">
        <v>2</v>
      </c>
      <c r="G24" s="294">
        <v>5555</v>
      </c>
      <c r="H24" s="395">
        <v>835</v>
      </c>
      <c r="I24" s="395">
        <v>4720</v>
      </c>
      <c r="J24" s="400" t="s">
        <v>2</v>
      </c>
      <c r="K24" s="400" t="s">
        <v>2</v>
      </c>
    </row>
    <row r="25" spans="1:11" x14ac:dyDescent="0.2">
      <c r="A25" s="399" t="s">
        <v>52</v>
      </c>
      <c r="B25" s="294">
        <v>47615</v>
      </c>
      <c r="C25" s="294">
        <v>2075</v>
      </c>
      <c r="D25" s="294">
        <v>45540</v>
      </c>
      <c r="E25" s="400" t="s">
        <v>2</v>
      </c>
      <c r="F25" s="400" t="s">
        <v>2</v>
      </c>
      <c r="G25" s="294">
        <v>14570</v>
      </c>
      <c r="H25" s="395">
        <v>2365</v>
      </c>
      <c r="I25" s="395">
        <v>12205</v>
      </c>
      <c r="J25" s="400" t="s">
        <v>2</v>
      </c>
      <c r="K25" s="400" t="s">
        <v>2</v>
      </c>
    </row>
    <row r="26" spans="1:11" x14ac:dyDescent="0.2">
      <c r="A26" s="399" t="s">
        <v>53</v>
      </c>
      <c r="B26" s="294">
        <v>44830</v>
      </c>
      <c r="C26" s="294">
        <v>1860</v>
      </c>
      <c r="D26" s="294">
        <v>42970</v>
      </c>
      <c r="E26" s="400" t="s">
        <v>2</v>
      </c>
      <c r="F26" s="400" t="s">
        <v>2</v>
      </c>
      <c r="G26" s="294">
        <v>11780</v>
      </c>
      <c r="H26" s="395">
        <v>1770</v>
      </c>
      <c r="I26" s="395">
        <v>10015</v>
      </c>
      <c r="J26" s="400" t="s">
        <v>2</v>
      </c>
      <c r="K26" s="400" t="s">
        <v>2</v>
      </c>
    </row>
    <row r="27" spans="1:11" x14ac:dyDescent="0.2">
      <c r="A27" s="399" t="s">
        <v>54</v>
      </c>
      <c r="B27" s="294">
        <v>33090</v>
      </c>
      <c r="C27" s="294">
        <v>850</v>
      </c>
      <c r="D27" s="294">
        <v>32240</v>
      </c>
      <c r="E27" s="400" t="s">
        <v>2</v>
      </c>
      <c r="F27" s="400" t="s">
        <v>2</v>
      </c>
      <c r="G27" s="294">
        <v>7780</v>
      </c>
      <c r="H27" s="395">
        <v>1160</v>
      </c>
      <c r="I27" s="395">
        <v>6620</v>
      </c>
      <c r="J27" s="400" t="s">
        <v>2</v>
      </c>
      <c r="K27" s="400" t="s">
        <v>2</v>
      </c>
    </row>
    <row r="28" spans="1:11" x14ac:dyDescent="0.2">
      <c r="A28" s="399" t="s">
        <v>55</v>
      </c>
      <c r="B28" s="294">
        <v>37120</v>
      </c>
      <c r="C28" s="294">
        <v>575</v>
      </c>
      <c r="D28" s="294">
        <v>36545</v>
      </c>
      <c r="E28" s="400" t="s">
        <v>2</v>
      </c>
      <c r="F28" s="400" t="s">
        <v>2</v>
      </c>
      <c r="G28" s="294">
        <v>10045</v>
      </c>
      <c r="H28" s="395">
        <v>1665</v>
      </c>
      <c r="I28" s="395">
        <v>8380</v>
      </c>
      <c r="J28" s="400" t="s">
        <v>2</v>
      </c>
      <c r="K28" s="400" t="s">
        <v>2</v>
      </c>
    </row>
    <row r="29" spans="1:11" x14ac:dyDescent="0.2">
      <c r="A29" s="399" t="s">
        <v>56</v>
      </c>
      <c r="B29" s="294">
        <v>41305</v>
      </c>
      <c r="C29" s="294">
        <v>2415</v>
      </c>
      <c r="D29" s="294">
        <v>38890</v>
      </c>
      <c r="E29" s="400" t="s">
        <v>2</v>
      </c>
      <c r="F29" s="400" t="s">
        <v>2</v>
      </c>
      <c r="G29" s="294">
        <v>8850</v>
      </c>
      <c r="H29" s="395">
        <v>1345</v>
      </c>
      <c r="I29" s="395">
        <v>7505</v>
      </c>
      <c r="J29" s="400" t="s">
        <v>2</v>
      </c>
      <c r="K29" s="400" t="s">
        <v>2</v>
      </c>
    </row>
    <row r="30" spans="1:11" x14ac:dyDescent="0.2">
      <c r="A30" s="399" t="s">
        <v>57</v>
      </c>
      <c r="B30" s="294">
        <v>33340</v>
      </c>
      <c r="C30" s="294">
        <v>1520</v>
      </c>
      <c r="D30" s="294">
        <v>31820</v>
      </c>
      <c r="E30" s="400" t="s">
        <v>2</v>
      </c>
      <c r="F30" s="400" t="s">
        <v>2</v>
      </c>
      <c r="G30" s="294">
        <v>8240</v>
      </c>
      <c r="H30" s="395">
        <v>1230</v>
      </c>
      <c r="I30" s="395">
        <v>7010</v>
      </c>
      <c r="J30" s="400" t="s">
        <v>2</v>
      </c>
      <c r="K30" s="400" t="s">
        <v>2</v>
      </c>
    </row>
    <row r="31" spans="1:11" x14ac:dyDescent="0.2">
      <c r="A31" s="399" t="s">
        <v>58</v>
      </c>
      <c r="B31" s="294">
        <v>42920</v>
      </c>
      <c r="C31" s="294">
        <v>1830</v>
      </c>
      <c r="D31" s="294">
        <v>41090</v>
      </c>
      <c r="E31" s="400" t="s">
        <v>2</v>
      </c>
      <c r="F31" s="400" t="s">
        <v>2</v>
      </c>
      <c r="G31" s="294">
        <v>13540</v>
      </c>
      <c r="H31" s="395">
        <v>2295</v>
      </c>
      <c r="I31" s="395">
        <v>11245</v>
      </c>
      <c r="J31" s="400" t="s">
        <v>2</v>
      </c>
      <c r="K31" s="400" t="s">
        <v>2</v>
      </c>
    </row>
    <row r="32" spans="1:11" x14ac:dyDescent="0.2">
      <c r="A32" s="399" t="s">
        <v>59</v>
      </c>
      <c r="B32" s="294">
        <v>31240</v>
      </c>
      <c r="C32" s="294">
        <v>1510</v>
      </c>
      <c r="D32" s="294">
        <v>29730</v>
      </c>
      <c r="E32" s="400" t="s">
        <v>2</v>
      </c>
      <c r="F32" s="400" t="s">
        <v>2</v>
      </c>
      <c r="G32" s="294">
        <v>6625</v>
      </c>
      <c r="H32" s="395">
        <v>915</v>
      </c>
      <c r="I32" s="395">
        <v>5710</v>
      </c>
      <c r="J32" s="400" t="s">
        <v>2</v>
      </c>
      <c r="K32" s="400" t="s">
        <v>2</v>
      </c>
    </row>
    <row r="33" spans="1:13" x14ac:dyDescent="0.2">
      <c r="A33" s="399" t="s">
        <v>60</v>
      </c>
      <c r="B33" s="294">
        <v>27600</v>
      </c>
      <c r="C33" s="294">
        <v>1525</v>
      </c>
      <c r="D33" s="294">
        <v>26075</v>
      </c>
      <c r="E33" s="400" t="s">
        <v>2</v>
      </c>
      <c r="F33" s="400" t="s">
        <v>2</v>
      </c>
      <c r="G33" s="294">
        <v>8610</v>
      </c>
      <c r="H33" s="395">
        <v>1700</v>
      </c>
      <c r="I33" s="395">
        <v>6910</v>
      </c>
      <c r="J33" s="400" t="s">
        <v>2</v>
      </c>
      <c r="K33" s="400" t="s">
        <v>2</v>
      </c>
    </row>
    <row r="34" spans="1:13" x14ac:dyDescent="0.2">
      <c r="A34" s="399" t="s">
        <v>61</v>
      </c>
      <c r="B34" s="294">
        <v>43455</v>
      </c>
      <c r="C34" s="294">
        <v>1725</v>
      </c>
      <c r="D34" s="294">
        <v>41730</v>
      </c>
      <c r="E34" s="400" t="s">
        <v>2</v>
      </c>
      <c r="F34" s="400" t="s">
        <v>2</v>
      </c>
      <c r="G34" s="294">
        <v>10750</v>
      </c>
      <c r="H34" s="395">
        <v>1685</v>
      </c>
      <c r="I34" s="395">
        <v>9065</v>
      </c>
      <c r="J34" s="400" t="s">
        <v>2</v>
      </c>
      <c r="K34" s="400" t="s">
        <v>2</v>
      </c>
    </row>
    <row r="35" spans="1:13" x14ac:dyDescent="0.2">
      <c r="A35" s="399" t="s">
        <v>62</v>
      </c>
      <c r="B35" s="294">
        <v>51470</v>
      </c>
      <c r="C35" s="294">
        <v>4335</v>
      </c>
      <c r="D35" s="294">
        <v>47135</v>
      </c>
      <c r="E35" s="400" t="s">
        <v>2</v>
      </c>
      <c r="F35" s="400" t="s">
        <v>2</v>
      </c>
      <c r="G35" s="294">
        <v>14355</v>
      </c>
      <c r="H35" s="395">
        <v>2250</v>
      </c>
      <c r="I35" s="395">
        <v>12105</v>
      </c>
      <c r="J35" s="400" t="s">
        <v>2</v>
      </c>
      <c r="K35" s="400" t="s">
        <v>2</v>
      </c>
    </row>
    <row r="36" spans="1:13" x14ac:dyDescent="0.2">
      <c r="A36" s="399" t="s">
        <v>63</v>
      </c>
      <c r="B36" s="294">
        <v>42655</v>
      </c>
      <c r="C36" s="294">
        <v>5385</v>
      </c>
      <c r="D36" s="294">
        <v>37270</v>
      </c>
      <c r="E36" s="400" t="s">
        <v>2</v>
      </c>
      <c r="F36" s="400" t="s">
        <v>2</v>
      </c>
      <c r="G36" s="294">
        <v>14845</v>
      </c>
      <c r="H36" s="395">
        <v>2705</v>
      </c>
      <c r="I36" s="395">
        <v>12140</v>
      </c>
      <c r="J36" s="400" t="s">
        <v>2</v>
      </c>
      <c r="K36" s="400" t="s">
        <v>2</v>
      </c>
    </row>
    <row r="37" spans="1:13" x14ac:dyDescent="0.2">
      <c r="A37" s="399"/>
      <c r="B37" s="294"/>
      <c r="C37" s="294"/>
      <c r="D37" s="294"/>
      <c r="E37" s="400"/>
      <c r="F37" s="400"/>
      <c r="G37" s="294"/>
      <c r="H37" s="395"/>
      <c r="I37" s="395"/>
      <c r="J37" s="400"/>
      <c r="K37" s="400"/>
    </row>
    <row r="38" spans="1:13" x14ac:dyDescent="0.2">
      <c r="A38" s="401" t="s">
        <v>64</v>
      </c>
      <c r="B38" s="302">
        <v>105790</v>
      </c>
      <c r="C38" s="302">
        <v>12455</v>
      </c>
      <c r="D38" s="302">
        <v>93335</v>
      </c>
      <c r="E38" s="400" t="s">
        <v>2</v>
      </c>
      <c r="F38" s="400" t="s">
        <v>2</v>
      </c>
      <c r="G38" s="302">
        <v>37065</v>
      </c>
      <c r="H38" s="302">
        <v>6325</v>
      </c>
      <c r="I38" s="302">
        <v>30740</v>
      </c>
      <c r="J38" s="400" t="s">
        <v>2</v>
      </c>
      <c r="K38" s="400" t="s">
        <v>2</v>
      </c>
    </row>
    <row r="39" spans="1:13" x14ac:dyDescent="0.2">
      <c r="A39" s="401" t="s">
        <v>65</v>
      </c>
      <c r="B39" s="302">
        <v>315565</v>
      </c>
      <c r="C39" s="302">
        <v>14550</v>
      </c>
      <c r="D39" s="302">
        <v>301015</v>
      </c>
      <c r="E39" s="400" t="s">
        <v>2</v>
      </c>
      <c r="F39" s="400" t="s">
        <v>2</v>
      </c>
      <c r="G39" s="302">
        <v>93920</v>
      </c>
      <c r="H39" s="302">
        <v>15790</v>
      </c>
      <c r="I39" s="302">
        <v>78125</v>
      </c>
      <c r="J39" s="400" t="s">
        <v>2</v>
      </c>
      <c r="K39" s="400" t="s">
        <v>2</v>
      </c>
    </row>
    <row r="40" spans="1:13" x14ac:dyDescent="0.2">
      <c r="A40" s="401" t="s">
        <v>66</v>
      </c>
      <c r="B40" s="302">
        <v>802160</v>
      </c>
      <c r="C40" s="302">
        <v>33915</v>
      </c>
      <c r="D40" s="302">
        <v>768245</v>
      </c>
      <c r="E40" s="400" t="s">
        <v>2</v>
      </c>
      <c r="F40" s="400" t="s">
        <v>2</v>
      </c>
      <c r="G40" s="302">
        <v>182775</v>
      </c>
      <c r="H40" s="302">
        <v>28195</v>
      </c>
      <c r="I40" s="302">
        <v>154585</v>
      </c>
      <c r="J40" s="400" t="s">
        <v>2</v>
      </c>
      <c r="K40" s="400" t="s">
        <v>2</v>
      </c>
    </row>
    <row r="41" spans="1:13" x14ac:dyDescent="0.2">
      <c r="A41" s="401" t="s">
        <v>67</v>
      </c>
      <c r="B41" s="294">
        <v>1223515</v>
      </c>
      <c r="C41" s="294">
        <v>60920</v>
      </c>
      <c r="D41" s="294">
        <v>1162595</v>
      </c>
      <c r="E41" s="400" t="s">
        <v>2</v>
      </c>
      <c r="F41" s="400" t="s">
        <v>2</v>
      </c>
      <c r="G41" s="294">
        <v>313760</v>
      </c>
      <c r="H41" s="395">
        <v>50310</v>
      </c>
      <c r="I41" s="395">
        <v>263450</v>
      </c>
      <c r="J41" s="400" t="s">
        <v>2</v>
      </c>
      <c r="K41" s="400" t="s">
        <v>2</v>
      </c>
    </row>
    <row r="43" spans="1:13" ht="28.9" customHeight="1" x14ac:dyDescent="0.2">
      <c r="A43" s="397">
        <v>1981</v>
      </c>
      <c r="B43" s="398"/>
      <c r="C43" s="398"/>
      <c r="D43" s="398"/>
      <c r="E43" s="398"/>
      <c r="F43" s="666" t="s">
        <v>104</v>
      </c>
      <c r="G43" s="666"/>
      <c r="H43" s="666"/>
      <c r="I43" s="666"/>
      <c r="J43" s="666" t="s">
        <v>105</v>
      </c>
      <c r="K43" s="666"/>
      <c r="L43" s="398"/>
      <c r="M43" s="398"/>
    </row>
    <row r="44" spans="1:13" ht="61.15" customHeight="1" x14ac:dyDescent="0.2">
      <c r="B44" s="398" t="s">
        <v>96</v>
      </c>
      <c r="C44" s="398" t="s">
        <v>102</v>
      </c>
      <c r="D44" s="398" t="s">
        <v>103</v>
      </c>
      <c r="E44" s="398" t="s">
        <v>2926</v>
      </c>
      <c r="F44" s="398" t="s">
        <v>106</v>
      </c>
      <c r="G44" s="398" t="s">
        <v>73</v>
      </c>
      <c r="H44" s="398" t="s">
        <v>107</v>
      </c>
      <c r="I44" s="398" t="s">
        <v>100</v>
      </c>
      <c r="J44" s="398" t="s">
        <v>108</v>
      </c>
      <c r="K44" s="398" t="s">
        <v>109</v>
      </c>
      <c r="L44" s="398"/>
      <c r="M44" s="398"/>
    </row>
    <row r="45" spans="1:13" x14ac:dyDescent="0.2">
      <c r="A45" s="399" t="s">
        <v>31</v>
      </c>
      <c r="B45" s="294">
        <v>586</v>
      </c>
      <c r="C45" s="294">
        <v>35</v>
      </c>
      <c r="D45" s="294">
        <v>551</v>
      </c>
      <c r="E45" s="294">
        <f>F45-G45</f>
        <v>254</v>
      </c>
      <c r="F45" s="400">
        <v>441</v>
      </c>
      <c r="G45" s="294">
        <v>187</v>
      </c>
      <c r="H45" s="395">
        <v>57</v>
      </c>
      <c r="I45" s="395">
        <v>130</v>
      </c>
      <c r="J45" s="400">
        <v>97</v>
      </c>
      <c r="K45" s="400">
        <v>157</v>
      </c>
    </row>
    <row r="46" spans="1:13" x14ac:dyDescent="0.2">
      <c r="A46" s="399" t="s">
        <v>32</v>
      </c>
      <c r="B46" s="294">
        <v>29154</v>
      </c>
      <c r="C46" s="294">
        <v>466</v>
      </c>
      <c r="D46" s="294">
        <v>28688</v>
      </c>
      <c r="E46" s="294">
        <f t="shared" ref="E46:E82" si="0">F46-G46</f>
        <v>12745</v>
      </c>
      <c r="F46" s="400">
        <v>21422</v>
      </c>
      <c r="G46" s="294">
        <v>8677</v>
      </c>
      <c r="H46" s="395">
        <v>1628</v>
      </c>
      <c r="I46" s="395">
        <v>7049</v>
      </c>
      <c r="J46" s="400">
        <v>6031</v>
      </c>
      <c r="K46" s="400">
        <v>6714</v>
      </c>
    </row>
    <row r="47" spans="1:13" x14ac:dyDescent="0.2">
      <c r="A47" s="399" t="s">
        <v>33</v>
      </c>
      <c r="B47" s="294">
        <v>56585</v>
      </c>
      <c r="C47" s="294">
        <v>2478</v>
      </c>
      <c r="D47" s="294">
        <v>54107</v>
      </c>
      <c r="E47" s="294">
        <f t="shared" si="0"/>
        <v>24615</v>
      </c>
      <c r="F47" s="400">
        <v>39642</v>
      </c>
      <c r="G47" s="294">
        <v>15027</v>
      </c>
      <c r="H47" s="395">
        <v>2592</v>
      </c>
      <c r="I47" s="395">
        <v>12435</v>
      </c>
      <c r="J47" s="400">
        <v>11390</v>
      </c>
      <c r="K47" s="400">
        <v>13225</v>
      </c>
    </row>
    <row r="48" spans="1:13" x14ac:dyDescent="0.2">
      <c r="A48" s="399" t="s">
        <v>34</v>
      </c>
      <c r="B48" s="294">
        <v>35110</v>
      </c>
      <c r="C48" s="294">
        <v>448</v>
      </c>
      <c r="D48" s="294">
        <v>34662</v>
      </c>
      <c r="E48" s="294">
        <f t="shared" si="0"/>
        <v>15933</v>
      </c>
      <c r="F48" s="400">
        <v>25446</v>
      </c>
      <c r="G48" s="294">
        <v>9513</v>
      </c>
      <c r="H48" s="395">
        <v>1731</v>
      </c>
      <c r="I48" s="395">
        <v>7782</v>
      </c>
      <c r="J48" s="400">
        <v>7559</v>
      </c>
      <c r="K48" s="400">
        <v>8374</v>
      </c>
    </row>
    <row r="49" spans="1:11" x14ac:dyDescent="0.2">
      <c r="A49" s="399" t="s">
        <v>35</v>
      </c>
      <c r="B49" s="294">
        <v>39869</v>
      </c>
      <c r="C49" s="294">
        <v>640</v>
      </c>
      <c r="D49" s="294">
        <v>39229</v>
      </c>
      <c r="E49" s="294">
        <f t="shared" si="0"/>
        <v>18112</v>
      </c>
      <c r="F49" s="400">
        <v>29271</v>
      </c>
      <c r="G49" s="294">
        <v>11159</v>
      </c>
      <c r="H49" s="395">
        <v>2273</v>
      </c>
      <c r="I49" s="395">
        <v>8886</v>
      </c>
      <c r="J49" s="400">
        <v>7495</v>
      </c>
      <c r="K49" s="400">
        <v>10617</v>
      </c>
    </row>
    <row r="50" spans="1:11" x14ac:dyDescent="0.2">
      <c r="A50" s="399" t="s">
        <v>36</v>
      </c>
      <c r="B50" s="294">
        <v>52994</v>
      </c>
      <c r="C50" s="294">
        <v>1788</v>
      </c>
      <c r="D50" s="294">
        <v>51206</v>
      </c>
      <c r="E50" s="294">
        <f t="shared" si="0"/>
        <v>23412</v>
      </c>
      <c r="F50" s="400">
        <v>37863</v>
      </c>
      <c r="G50" s="294">
        <v>14451</v>
      </c>
      <c r="H50" s="395">
        <v>2422</v>
      </c>
      <c r="I50" s="395">
        <v>12029</v>
      </c>
      <c r="J50" s="400">
        <v>10924</v>
      </c>
      <c r="K50" s="400">
        <v>12488</v>
      </c>
    </row>
    <row r="51" spans="1:11" x14ac:dyDescent="0.2">
      <c r="A51" s="399" t="s">
        <v>37</v>
      </c>
      <c r="B51" s="294">
        <v>31456</v>
      </c>
      <c r="C51" s="294">
        <v>1490</v>
      </c>
      <c r="D51" s="294">
        <v>29966</v>
      </c>
      <c r="E51" s="294">
        <f t="shared" si="0"/>
        <v>11371</v>
      </c>
      <c r="F51" s="400">
        <v>23781</v>
      </c>
      <c r="G51" s="294">
        <v>12410</v>
      </c>
      <c r="H51" s="395">
        <v>2519</v>
      </c>
      <c r="I51" s="395">
        <v>9891</v>
      </c>
      <c r="J51" s="400">
        <v>4913</v>
      </c>
      <c r="K51" s="400">
        <v>6458</v>
      </c>
    </row>
    <row r="52" spans="1:11" x14ac:dyDescent="0.2">
      <c r="A52" s="399" t="s">
        <v>38</v>
      </c>
      <c r="B52" s="294">
        <v>51678</v>
      </c>
      <c r="C52" s="294">
        <v>2510</v>
      </c>
      <c r="D52" s="294">
        <v>49168</v>
      </c>
      <c r="E52" s="294">
        <f t="shared" si="0"/>
        <v>22498</v>
      </c>
      <c r="F52" s="400">
        <v>36632</v>
      </c>
      <c r="G52" s="294">
        <v>14134</v>
      </c>
      <c r="H52" s="395">
        <v>2477</v>
      </c>
      <c r="I52" s="395">
        <v>11657</v>
      </c>
      <c r="J52" s="400">
        <v>10010</v>
      </c>
      <c r="K52" s="400">
        <v>12488</v>
      </c>
    </row>
    <row r="53" spans="1:11" x14ac:dyDescent="0.2">
      <c r="A53" s="399" t="s">
        <v>39</v>
      </c>
      <c r="B53" s="294">
        <v>46123</v>
      </c>
      <c r="C53" s="294">
        <v>2244</v>
      </c>
      <c r="D53" s="294">
        <v>43879</v>
      </c>
      <c r="E53" s="294">
        <f t="shared" si="0"/>
        <v>20358</v>
      </c>
      <c r="F53" s="400">
        <v>32746</v>
      </c>
      <c r="G53" s="294">
        <v>12388</v>
      </c>
      <c r="H53" s="395">
        <v>2510</v>
      </c>
      <c r="I53" s="395">
        <v>9878</v>
      </c>
      <c r="J53" s="400">
        <v>8516</v>
      </c>
      <c r="K53" s="400">
        <v>11842</v>
      </c>
    </row>
    <row r="54" spans="1:11" x14ac:dyDescent="0.2">
      <c r="A54" s="399" t="s">
        <v>40</v>
      </c>
      <c r="B54" s="294">
        <v>48335</v>
      </c>
      <c r="C54" s="294">
        <v>1204</v>
      </c>
      <c r="D54" s="294">
        <v>47131</v>
      </c>
      <c r="E54" s="294">
        <f t="shared" si="0"/>
        <v>20997</v>
      </c>
      <c r="F54" s="400">
        <v>34763</v>
      </c>
      <c r="G54" s="294">
        <v>13766</v>
      </c>
      <c r="H54" s="395">
        <v>2470</v>
      </c>
      <c r="I54" s="395">
        <v>11296</v>
      </c>
      <c r="J54" s="400">
        <v>9973</v>
      </c>
      <c r="K54" s="400">
        <v>11024</v>
      </c>
    </row>
    <row r="55" spans="1:11" x14ac:dyDescent="0.2">
      <c r="A55" s="399" t="s">
        <v>41</v>
      </c>
      <c r="B55" s="294">
        <v>37015</v>
      </c>
      <c r="C55" s="294">
        <v>857</v>
      </c>
      <c r="D55" s="294">
        <v>36158</v>
      </c>
      <c r="E55" s="294">
        <f t="shared" si="0"/>
        <v>15744</v>
      </c>
      <c r="F55" s="400">
        <v>27206</v>
      </c>
      <c r="G55" s="294">
        <v>11462</v>
      </c>
      <c r="H55" s="395">
        <v>2148</v>
      </c>
      <c r="I55" s="395">
        <v>9314</v>
      </c>
      <c r="J55" s="400">
        <v>7228</v>
      </c>
      <c r="K55" s="400">
        <v>8516</v>
      </c>
    </row>
    <row r="56" spans="1:11" x14ac:dyDescent="0.2">
      <c r="A56" s="399" t="s">
        <v>42</v>
      </c>
      <c r="B56" s="294">
        <v>30268</v>
      </c>
      <c r="C56" s="294">
        <v>1096</v>
      </c>
      <c r="D56" s="294">
        <v>29172</v>
      </c>
      <c r="E56" s="294">
        <f t="shared" si="0"/>
        <v>12027</v>
      </c>
      <c r="F56" s="400">
        <v>22486</v>
      </c>
      <c r="G56" s="294">
        <v>10459</v>
      </c>
      <c r="H56" s="395">
        <v>2246</v>
      </c>
      <c r="I56" s="395">
        <v>8213</v>
      </c>
      <c r="J56" s="400">
        <v>5336</v>
      </c>
      <c r="K56" s="400">
        <v>6691</v>
      </c>
    </row>
    <row r="57" spans="1:11" x14ac:dyDescent="0.2">
      <c r="A57" s="399" t="s">
        <v>43</v>
      </c>
      <c r="B57" s="294">
        <v>27165</v>
      </c>
      <c r="C57" s="294">
        <v>590</v>
      </c>
      <c r="D57" s="294">
        <v>26575</v>
      </c>
      <c r="E57" s="294">
        <f t="shared" si="0"/>
        <v>10825</v>
      </c>
      <c r="F57" s="400">
        <v>20668</v>
      </c>
      <c r="G57" s="294">
        <v>9843</v>
      </c>
      <c r="H57" s="395">
        <v>2104</v>
      </c>
      <c r="I57" s="395">
        <v>7739</v>
      </c>
      <c r="J57" s="400">
        <v>4595</v>
      </c>
      <c r="K57" s="400">
        <v>6230</v>
      </c>
    </row>
    <row r="58" spans="1:11" x14ac:dyDescent="0.2">
      <c r="A58" s="399" t="s">
        <v>44</v>
      </c>
      <c r="B58" s="294">
        <v>32927</v>
      </c>
      <c r="C58" s="294">
        <v>950</v>
      </c>
      <c r="D58" s="294">
        <v>31977</v>
      </c>
      <c r="E58" s="294">
        <f t="shared" si="0"/>
        <v>13853</v>
      </c>
      <c r="F58" s="400">
        <v>24439</v>
      </c>
      <c r="G58" s="294">
        <v>10586</v>
      </c>
      <c r="H58" s="395">
        <v>2080</v>
      </c>
      <c r="I58" s="395">
        <v>8506</v>
      </c>
      <c r="J58" s="400">
        <v>5814</v>
      </c>
      <c r="K58" s="400">
        <v>8039</v>
      </c>
    </row>
    <row r="59" spans="1:11" x14ac:dyDescent="0.2">
      <c r="A59" s="399" t="s">
        <v>45</v>
      </c>
      <c r="B59" s="294">
        <v>36312</v>
      </c>
      <c r="C59" s="294">
        <v>770</v>
      </c>
      <c r="D59" s="294">
        <v>35542</v>
      </c>
      <c r="E59" s="294">
        <f t="shared" si="0"/>
        <v>16547</v>
      </c>
      <c r="F59" s="400">
        <v>25811</v>
      </c>
      <c r="G59" s="294">
        <v>9264</v>
      </c>
      <c r="H59" s="395">
        <v>1501</v>
      </c>
      <c r="I59" s="395">
        <v>7763</v>
      </c>
      <c r="J59" s="400">
        <v>7751</v>
      </c>
      <c r="K59" s="400">
        <v>8796</v>
      </c>
    </row>
    <row r="60" spans="1:11" x14ac:dyDescent="0.2">
      <c r="A60" s="399" t="s">
        <v>46</v>
      </c>
      <c r="B60" s="294">
        <v>36099</v>
      </c>
      <c r="C60" s="294">
        <v>762</v>
      </c>
      <c r="D60" s="294">
        <v>35337</v>
      </c>
      <c r="E60" s="294">
        <f t="shared" si="0"/>
        <v>16693</v>
      </c>
      <c r="F60" s="400">
        <v>26230</v>
      </c>
      <c r="G60" s="294">
        <v>9537</v>
      </c>
      <c r="H60" s="395">
        <v>1727</v>
      </c>
      <c r="I60" s="395">
        <v>7810</v>
      </c>
      <c r="J60" s="400">
        <v>7465</v>
      </c>
      <c r="K60" s="400">
        <v>9228</v>
      </c>
    </row>
    <row r="61" spans="1:11" x14ac:dyDescent="0.2">
      <c r="A61" s="399" t="s">
        <v>47</v>
      </c>
      <c r="B61" s="294">
        <v>38135</v>
      </c>
      <c r="C61" s="294">
        <v>1038</v>
      </c>
      <c r="D61" s="294">
        <v>37097</v>
      </c>
      <c r="E61" s="294">
        <f t="shared" si="0"/>
        <v>17162</v>
      </c>
      <c r="F61" s="400">
        <v>27236</v>
      </c>
      <c r="G61" s="294">
        <v>10074</v>
      </c>
      <c r="H61" s="395">
        <v>1856</v>
      </c>
      <c r="I61" s="395">
        <v>8218</v>
      </c>
      <c r="J61" s="400">
        <v>8044</v>
      </c>
      <c r="K61" s="400">
        <v>9118</v>
      </c>
    </row>
    <row r="62" spans="1:11" x14ac:dyDescent="0.2">
      <c r="A62" s="399" t="s">
        <v>48</v>
      </c>
      <c r="B62" s="294">
        <v>33269</v>
      </c>
      <c r="C62" s="294">
        <v>683</v>
      </c>
      <c r="D62" s="294">
        <v>32586</v>
      </c>
      <c r="E62" s="294">
        <f t="shared" si="0"/>
        <v>14717</v>
      </c>
      <c r="F62" s="400">
        <v>24354</v>
      </c>
      <c r="G62" s="294">
        <v>9637</v>
      </c>
      <c r="H62" s="395">
        <v>1852</v>
      </c>
      <c r="I62" s="395">
        <v>7785</v>
      </c>
      <c r="J62" s="400">
        <v>6459</v>
      </c>
      <c r="K62" s="400">
        <v>8258</v>
      </c>
    </row>
    <row r="63" spans="1:11" x14ac:dyDescent="0.2">
      <c r="A63" s="399" t="s">
        <v>49</v>
      </c>
      <c r="B63" s="294">
        <v>27169</v>
      </c>
      <c r="C63" s="294">
        <v>725</v>
      </c>
      <c r="D63" s="294">
        <v>26444</v>
      </c>
      <c r="E63" s="294">
        <f t="shared" si="0"/>
        <v>10742</v>
      </c>
      <c r="F63" s="400">
        <v>20912</v>
      </c>
      <c r="G63" s="294">
        <v>10170</v>
      </c>
      <c r="H63" s="395">
        <v>2246</v>
      </c>
      <c r="I63" s="395">
        <v>7924</v>
      </c>
      <c r="J63" s="400">
        <v>4283</v>
      </c>
      <c r="K63" s="400">
        <v>6459</v>
      </c>
    </row>
    <row r="64" spans="1:11" x14ac:dyDescent="0.2">
      <c r="A64" s="399" t="s">
        <v>50</v>
      </c>
      <c r="B64" s="294">
        <v>21192</v>
      </c>
      <c r="C64" s="294">
        <v>1581</v>
      </c>
      <c r="D64" s="294">
        <v>19611</v>
      </c>
      <c r="E64" s="294">
        <f t="shared" si="0"/>
        <v>7145</v>
      </c>
      <c r="F64" s="400">
        <v>15874</v>
      </c>
      <c r="G64" s="294">
        <v>8729</v>
      </c>
      <c r="H64" s="395">
        <v>1614</v>
      </c>
      <c r="I64" s="395">
        <v>7115</v>
      </c>
      <c r="J64" s="400">
        <v>2964</v>
      </c>
      <c r="K64" s="400">
        <v>4181</v>
      </c>
    </row>
    <row r="65" spans="1:11" x14ac:dyDescent="0.2">
      <c r="A65" s="399" t="s">
        <v>51</v>
      </c>
      <c r="B65" s="294">
        <v>25984</v>
      </c>
      <c r="C65" s="294">
        <v>744</v>
      </c>
      <c r="D65" s="294">
        <v>25240</v>
      </c>
      <c r="E65" s="294">
        <f t="shared" si="0"/>
        <v>11127</v>
      </c>
      <c r="F65" s="400">
        <v>18743</v>
      </c>
      <c r="G65" s="294">
        <v>7616</v>
      </c>
      <c r="H65" s="395">
        <v>1306</v>
      </c>
      <c r="I65" s="395">
        <v>6310</v>
      </c>
      <c r="J65" s="400">
        <v>5295</v>
      </c>
      <c r="K65" s="400">
        <v>5832</v>
      </c>
    </row>
    <row r="66" spans="1:11" x14ac:dyDescent="0.2">
      <c r="A66" s="399" t="s">
        <v>52</v>
      </c>
      <c r="B66" s="294">
        <v>41081</v>
      </c>
      <c r="C66" s="294">
        <v>1487</v>
      </c>
      <c r="D66" s="294">
        <v>39594</v>
      </c>
      <c r="E66" s="294">
        <f t="shared" si="0"/>
        <v>16638</v>
      </c>
      <c r="F66" s="400">
        <v>30797</v>
      </c>
      <c r="G66" s="294">
        <v>14159</v>
      </c>
      <c r="H66" s="395">
        <v>2922</v>
      </c>
      <c r="I66" s="395">
        <v>11237</v>
      </c>
      <c r="J66" s="400">
        <v>6849</v>
      </c>
      <c r="K66" s="400">
        <v>9789</v>
      </c>
    </row>
    <row r="67" spans="1:11" x14ac:dyDescent="0.2">
      <c r="A67" s="399" t="s">
        <v>53</v>
      </c>
      <c r="B67" s="294">
        <v>42877</v>
      </c>
      <c r="C67" s="294">
        <v>1065</v>
      </c>
      <c r="D67" s="294">
        <v>41812</v>
      </c>
      <c r="E67" s="294">
        <f t="shared" si="0"/>
        <v>18199</v>
      </c>
      <c r="F67" s="400">
        <v>31616</v>
      </c>
      <c r="G67" s="294">
        <v>13417</v>
      </c>
      <c r="H67" s="395">
        <v>2463</v>
      </c>
      <c r="I67" s="395">
        <v>10954</v>
      </c>
      <c r="J67" s="400">
        <v>8184</v>
      </c>
      <c r="K67" s="400">
        <v>10015</v>
      </c>
    </row>
    <row r="68" spans="1:11" x14ac:dyDescent="0.2">
      <c r="A68" s="399" t="s">
        <v>54</v>
      </c>
      <c r="B68" s="294">
        <v>33362</v>
      </c>
      <c r="C68" s="294">
        <v>703</v>
      </c>
      <c r="D68" s="294">
        <v>32659</v>
      </c>
      <c r="E68" s="294">
        <f t="shared" si="0"/>
        <v>14405</v>
      </c>
      <c r="F68" s="400">
        <v>24272</v>
      </c>
      <c r="G68" s="294">
        <v>9867</v>
      </c>
      <c r="H68" s="395">
        <v>1745</v>
      </c>
      <c r="I68" s="395">
        <v>8122</v>
      </c>
      <c r="J68" s="400">
        <v>6751</v>
      </c>
      <c r="K68" s="400">
        <v>7654</v>
      </c>
    </row>
    <row r="69" spans="1:11" x14ac:dyDescent="0.2">
      <c r="A69" s="399" t="s">
        <v>55</v>
      </c>
      <c r="B69" s="294">
        <v>33974</v>
      </c>
      <c r="C69" s="294">
        <v>501</v>
      </c>
      <c r="D69" s="294">
        <v>33473</v>
      </c>
      <c r="E69" s="294">
        <f t="shared" si="0"/>
        <v>14647</v>
      </c>
      <c r="F69" s="400">
        <v>25360</v>
      </c>
      <c r="G69" s="294">
        <v>10713</v>
      </c>
      <c r="H69" s="395">
        <v>2109</v>
      </c>
      <c r="I69" s="395">
        <v>8604</v>
      </c>
      <c r="J69" s="400">
        <v>6406</v>
      </c>
      <c r="K69" s="400">
        <v>8241</v>
      </c>
    </row>
    <row r="70" spans="1:11" x14ac:dyDescent="0.2">
      <c r="A70" s="399" t="s">
        <v>56</v>
      </c>
      <c r="B70" s="294">
        <v>42282</v>
      </c>
      <c r="C70" s="294">
        <v>1793</v>
      </c>
      <c r="D70" s="294">
        <v>40489</v>
      </c>
      <c r="E70" s="294">
        <f t="shared" si="0"/>
        <v>18627</v>
      </c>
      <c r="F70" s="400">
        <v>29715</v>
      </c>
      <c r="G70" s="294">
        <v>11088</v>
      </c>
      <c r="H70" s="395">
        <v>1981</v>
      </c>
      <c r="I70" s="395">
        <v>9107</v>
      </c>
      <c r="J70" s="400">
        <v>8514</v>
      </c>
      <c r="K70" s="400">
        <v>10113</v>
      </c>
    </row>
    <row r="71" spans="1:11" x14ac:dyDescent="0.2">
      <c r="A71" s="399" t="s">
        <v>57</v>
      </c>
      <c r="B71" s="294">
        <v>32849</v>
      </c>
      <c r="C71" s="294">
        <v>1143</v>
      </c>
      <c r="D71" s="294">
        <v>31706</v>
      </c>
      <c r="E71" s="294">
        <f t="shared" si="0"/>
        <v>13704</v>
      </c>
      <c r="F71" s="400">
        <v>23687</v>
      </c>
      <c r="G71" s="294">
        <v>9983</v>
      </c>
      <c r="H71" s="395">
        <v>1701</v>
      </c>
      <c r="I71" s="395">
        <v>8282</v>
      </c>
      <c r="J71" s="400">
        <v>6485</v>
      </c>
      <c r="K71" s="400">
        <v>7219</v>
      </c>
    </row>
    <row r="72" spans="1:11" x14ac:dyDescent="0.2">
      <c r="A72" s="399" t="s">
        <v>58</v>
      </c>
      <c r="B72" s="294">
        <v>39313</v>
      </c>
      <c r="C72" s="294">
        <v>1057</v>
      </c>
      <c r="D72" s="294">
        <v>38256</v>
      </c>
      <c r="E72" s="294">
        <f t="shared" si="0"/>
        <v>15761</v>
      </c>
      <c r="F72" s="400">
        <v>29702</v>
      </c>
      <c r="G72" s="294">
        <v>13941</v>
      </c>
      <c r="H72" s="395">
        <v>2848</v>
      </c>
      <c r="I72" s="395">
        <v>11093</v>
      </c>
      <c r="J72" s="400">
        <v>6927</v>
      </c>
      <c r="K72" s="400">
        <v>8834</v>
      </c>
    </row>
    <row r="73" spans="1:11" x14ac:dyDescent="0.2">
      <c r="A73" s="399" t="s">
        <v>59</v>
      </c>
      <c r="B73" s="294">
        <v>31950</v>
      </c>
      <c r="C73" s="294">
        <v>1080</v>
      </c>
      <c r="D73" s="294">
        <v>30870</v>
      </c>
      <c r="E73" s="294">
        <f t="shared" si="0"/>
        <v>13725</v>
      </c>
      <c r="F73" s="400">
        <v>22956</v>
      </c>
      <c r="G73" s="294">
        <v>9231</v>
      </c>
      <c r="H73" s="395">
        <v>1485</v>
      </c>
      <c r="I73" s="395">
        <v>7746</v>
      </c>
      <c r="J73" s="400">
        <v>6459</v>
      </c>
      <c r="K73" s="400">
        <v>7266</v>
      </c>
    </row>
    <row r="74" spans="1:11" x14ac:dyDescent="0.2">
      <c r="A74" s="399" t="s">
        <v>60</v>
      </c>
      <c r="B74" s="294">
        <v>24410</v>
      </c>
      <c r="C74" s="294">
        <v>1068</v>
      </c>
      <c r="D74" s="294">
        <v>23342</v>
      </c>
      <c r="E74" s="294">
        <f t="shared" si="0"/>
        <v>9589</v>
      </c>
      <c r="F74" s="400">
        <v>18188</v>
      </c>
      <c r="G74" s="294">
        <v>8599</v>
      </c>
      <c r="H74" s="395">
        <v>2002</v>
      </c>
      <c r="I74" s="395">
        <v>6597</v>
      </c>
      <c r="J74" s="400">
        <v>4108</v>
      </c>
      <c r="K74" s="400">
        <v>5481</v>
      </c>
    </row>
    <row r="75" spans="1:11" x14ac:dyDescent="0.2">
      <c r="A75" s="399" t="s">
        <v>61</v>
      </c>
      <c r="B75" s="294">
        <v>41970</v>
      </c>
      <c r="C75" s="294">
        <v>1092</v>
      </c>
      <c r="D75" s="294">
        <v>40878</v>
      </c>
      <c r="E75" s="294">
        <f t="shared" si="0"/>
        <v>17711</v>
      </c>
      <c r="F75" s="400">
        <v>30214</v>
      </c>
      <c r="G75" s="294">
        <v>12503</v>
      </c>
      <c r="H75" s="395">
        <v>2388</v>
      </c>
      <c r="I75" s="395">
        <v>10115</v>
      </c>
      <c r="J75" s="400">
        <v>8711</v>
      </c>
      <c r="K75" s="400">
        <v>9000</v>
      </c>
    </row>
    <row r="76" spans="1:11" x14ac:dyDescent="0.2">
      <c r="A76" s="399" t="s">
        <v>62</v>
      </c>
      <c r="B76" s="294">
        <v>46883</v>
      </c>
      <c r="C76" s="294">
        <v>2568</v>
      </c>
      <c r="D76" s="294">
        <v>44315</v>
      </c>
      <c r="E76" s="294">
        <f t="shared" si="0"/>
        <v>18651</v>
      </c>
      <c r="F76" s="400">
        <v>33990</v>
      </c>
      <c r="G76" s="294">
        <v>15339</v>
      </c>
      <c r="H76" s="395">
        <v>2888</v>
      </c>
      <c r="I76" s="395">
        <v>12451</v>
      </c>
      <c r="J76" s="400">
        <v>8045</v>
      </c>
      <c r="K76" s="400">
        <v>10606</v>
      </c>
    </row>
    <row r="77" spans="1:11" x14ac:dyDescent="0.2">
      <c r="A77" s="399" t="s">
        <v>63</v>
      </c>
      <c r="B77" s="294">
        <v>33161</v>
      </c>
      <c r="C77" s="294">
        <v>1193</v>
      </c>
      <c r="D77" s="294">
        <v>31968</v>
      </c>
      <c r="E77" s="294">
        <f t="shared" si="0"/>
        <v>11628</v>
      </c>
      <c r="F77" s="400">
        <v>25666</v>
      </c>
      <c r="G77" s="294">
        <v>14038</v>
      </c>
      <c r="H77" s="395">
        <v>3001</v>
      </c>
      <c r="I77" s="395">
        <v>11037</v>
      </c>
      <c r="J77" s="400">
        <v>5124</v>
      </c>
      <c r="K77" s="400">
        <v>6504</v>
      </c>
    </row>
    <row r="78" spans="1:11" x14ac:dyDescent="0.2">
      <c r="A78" s="399"/>
      <c r="B78" s="294"/>
      <c r="C78" s="294"/>
      <c r="D78" s="294"/>
      <c r="E78" s="294"/>
      <c r="F78" s="400"/>
      <c r="G78" s="294"/>
      <c r="H78" s="395"/>
      <c r="I78" s="395"/>
      <c r="J78" s="400"/>
      <c r="K78" s="400"/>
    </row>
    <row r="79" spans="1:11" x14ac:dyDescent="0.2">
      <c r="A79" s="401" t="s">
        <v>64</v>
      </c>
      <c r="B79" s="302">
        <v>86395</v>
      </c>
      <c r="C79" s="302">
        <v>4299</v>
      </c>
      <c r="D79" s="302">
        <v>82096</v>
      </c>
      <c r="E79" s="294">
        <f t="shared" si="0"/>
        <v>30398</v>
      </c>
      <c r="F79" s="302">
        <v>65762</v>
      </c>
      <c r="G79" s="302">
        <v>35364</v>
      </c>
      <c r="H79" s="302">
        <v>7191</v>
      </c>
      <c r="I79" s="302">
        <v>28173</v>
      </c>
      <c r="J79" s="302">
        <v>13098</v>
      </c>
      <c r="K79" s="302">
        <v>17300</v>
      </c>
    </row>
    <row r="80" spans="1:11" x14ac:dyDescent="0.2">
      <c r="A80" s="401" t="s">
        <v>65</v>
      </c>
      <c r="B80" s="302">
        <v>282872</v>
      </c>
      <c r="C80" s="302">
        <v>9061</v>
      </c>
      <c r="D80" s="302">
        <v>273811</v>
      </c>
      <c r="E80" s="294">
        <f t="shared" si="0"/>
        <v>115052</v>
      </c>
      <c r="F80" s="302">
        <v>211233</v>
      </c>
      <c r="G80" s="302">
        <v>96181</v>
      </c>
      <c r="H80" s="302">
        <v>19582</v>
      </c>
      <c r="I80" s="302">
        <v>76599</v>
      </c>
      <c r="J80" s="302">
        <v>49397</v>
      </c>
      <c r="K80" s="302">
        <v>65655</v>
      </c>
    </row>
    <row r="81" spans="1:20" x14ac:dyDescent="0.2">
      <c r="A81" s="401" t="s">
        <v>66</v>
      </c>
      <c r="B81" s="302">
        <v>812270</v>
      </c>
      <c r="C81" s="302">
        <v>24489</v>
      </c>
      <c r="D81" s="302">
        <v>787781</v>
      </c>
      <c r="E81" s="294">
        <f t="shared" si="0"/>
        <v>354712</v>
      </c>
      <c r="F81" s="302">
        <v>585134</v>
      </c>
      <c r="G81" s="302">
        <v>230422</v>
      </c>
      <c r="H81" s="302">
        <v>42119</v>
      </c>
      <c r="I81" s="302">
        <v>188303</v>
      </c>
      <c r="J81" s="302">
        <v>162210</v>
      </c>
      <c r="K81" s="302">
        <v>192502</v>
      </c>
    </row>
    <row r="82" spans="1:20" x14ac:dyDescent="0.2">
      <c r="A82" s="401" t="s">
        <v>67</v>
      </c>
      <c r="B82" s="294">
        <v>1181537</v>
      </c>
      <c r="C82" s="294">
        <v>37849</v>
      </c>
      <c r="D82" s="294">
        <v>1143688</v>
      </c>
      <c r="E82" s="294">
        <f t="shared" si="0"/>
        <v>500162</v>
      </c>
      <c r="F82" s="400">
        <v>862129</v>
      </c>
      <c r="G82" s="294">
        <v>361967</v>
      </c>
      <c r="H82" s="395">
        <v>68892</v>
      </c>
      <c r="I82" s="395">
        <v>293075</v>
      </c>
      <c r="J82" s="400">
        <v>224705</v>
      </c>
      <c r="K82" s="400">
        <v>275457</v>
      </c>
    </row>
    <row r="83" spans="1:20" x14ac:dyDescent="0.2">
      <c r="B83" s="397" t="s">
        <v>2927</v>
      </c>
      <c r="C83" s="397" t="s">
        <v>2927</v>
      </c>
      <c r="D83" s="397" t="s">
        <v>2927</v>
      </c>
      <c r="E83" s="397" t="s">
        <v>2852</v>
      </c>
      <c r="F83" s="397" t="s">
        <v>2925</v>
      </c>
      <c r="G83" s="397" t="s">
        <v>2925</v>
      </c>
      <c r="H83" s="397" t="s">
        <v>2925</v>
      </c>
      <c r="I83" s="397" t="s">
        <v>2925</v>
      </c>
      <c r="J83" s="397" t="s">
        <v>2925</v>
      </c>
      <c r="K83" s="397" t="s">
        <v>2925</v>
      </c>
    </row>
    <row r="84" spans="1:20" ht="28.9" customHeight="1" x14ac:dyDescent="0.2">
      <c r="A84" s="397">
        <v>1991</v>
      </c>
      <c r="B84" s="398"/>
      <c r="C84" s="398"/>
      <c r="D84" s="398"/>
      <c r="E84" s="398"/>
      <c r="F84" s="666" t="s">
        <v>104</v>
      </c>
      <c r="G84" s="666"/>
      <c r="H84" s="666"/>
      <c r="I84" s="666"/>
      <c r="J84" s="666" t="s">
        <v>105</v>
      </c>
      <c r="K84" s="666"/>
      <c r="L84" s="398"/>
      <c r="M84" s="398"/>
    </row>
    <row r="85" spans="1:20" ht="61.15" customHeight="1" x14ac:dyDescent="0.2">
      <c r="B85" s="398" t="s">
        <v>96</v>
      </c>
      <c r="C85" s="398" t="s">
        <v>102</v>
      </c>
      <c r="D85" s="398" t="s">
        <v>103</v>
      </c>
      <c r="E85" s="398" t="s">
        <v>2926</v>
      </c>
      <c r="F85" s="398" t="s">
        <v>106</v>
      </c>
      <c r="G85" s="398" t="s">
        <v>73</v>
      </c>
      <c r="H85" s="398" t="s">
        <v>107</v>
      </c>
      <c r="I85" s="398" t="s">
        <v>100</v>
      </c>
      <c r="J85" s="398" t="s">
        <v>108</v>
      </c>
      <c r="K85" s="398" t="s">
        <v>109</v>
      </c>
      <c r="L85" s="398"/>
      <c r="M85" s="398"/>
    </row>
    <row r="86" spans="1:20" x14ac:dyDescent="0.2">
      <c r="A86" s="399" t="s">
        <v>31</v>
      </c>
      <c r="B86" s="294">
        <v>746</v>
      </c>
      <c r="C86" s="294">
        <v>11</v>
      </c>
      <c r="D86" s="294">
        <v>735</v>
      </c>
      <c r="E86" s="294">
        <f t="shared" ref="E86:E123" si="1">F86-G86</f>
        <v>252</v>
      </c>
      <c r="F86" s="400">
        <v>580</v>
      </c>
      <c r="G86" s="294">
        <v>328</v>
      </c>
      <c r="H86" s="395">
        <v>119</v>
      </c>
      <c r="I86" s="395">
        <v>209</v>
      </c>
      <c r="J86" s="400">
        <v>139</v>
      </c>
      <c r="K86" s="400">
        <v>113</v>
      </c>
    </row>
    <row r="87" spans="1:20" x14ac:dyDescent="0.2">
      <c r="A87" s="399" t="s">
        <v>32</v>
      </c>
      <c r="B87" s="294">
        <v>29500</v>
      </c>
      <c r="C87" s="294">
        <v>506</v>
      </c>
      <c r="D87" s="294">
        <v>28994</v>
      </c>
      <c r="E87" s="294">
        <f t="shared" si="1"/>
        <v>11782</v>
      </c>
      <c r="F87" s="400">
        <v>21899</v>
      </c>
      <c r="G87" s="294">
        <v>10117</v>
      </c>
      <c r="H87" s="395">
        <v>2200</v>
      </c>
      <c r="I87" s="395">
        <v>7917</v>
      </c>
      <c r="J87" s="400">
        <v>5929</v>
      </c>
      <c r="K87" s="400">
        <v>5853</v>
      </c>
    </row>
    <row r="88" spans="1:20" x14ac:dyDescent="0.2">
      <c r="A88" s="399" t="s">
        <v>33</v>
      </c>
      <c r="B88" s="294">
        <v>54511</v>
      </c>
      <c r="C88" s="294">
        <v>2545</v>
      </c>
      <c r="D88" s="294">
        <v>51966</v>
      </c>
      <c r="E88" s="294">
        <f t="shared" si="1"/>
        <v>21334</v>
      </c>
      <c r="F88" s="400">
        <v>38824</v>
      </c>
      <c r="G88" s="294">
        <v>17490</v>
      </c>
      <c r="H88" s="395">
        <v>3515</v>
      </c>
      <c r="I88" s="395">
        <v>13975</v>
      </c>
      <c r="J88" s="400">
        <v>10693</v>
      </c>
      <c r="K88" s="400">
        <v>10641</v>
      </c>
      <c r="Q88" s="397" t="s">
        <v>106</v>
      </c>
      <c r="T88" s="397">
        <v>833138</v>
      </c>
    </row>
    <row r="89" spans="1:20" x14ac:dyDescent="0.2">
      <c r="A89" s="399" t="s">
        <v>34</v>
      </c>
      <c r="B89" s="294">
        <v>37567</v>
      </c>
      <c r="C89" s="294">
        <v>542</v>
      </c>
      <c r="D89" s="294">
        <v>37025</v>
      </c>
      <c r="E89" s="294">
        <f t="shared" si="1"/>
        <v>15399</v>
      </c>
      <c r="F89" s="400">
        <v>27550</v>
      </c>
      <c r="G89" s="294">
        <v>12151</v>
      </c>
      <c r="H89" s="395">
        <v>2480</v>
      </c>
      <c r="I89" s="395">
        <v>9671</v>
      </c>
      <c r="J89" s="400">
        <v>8026</v>
      </c>
      <c r="K89" s="400">
        <v>7373</v>
      </c>
      <c r="Q89" s="397" t="s">
        <v>104</v>
      </c>
      <c r="R89" s="397" t="s">
        <v>73</v>
      </c>
      <c r="T89" s="397">
        <v>397350</v>
      </c>
    </row>
    <row r="90" spans="1:20" x14ac:dyDescent="0.2">
      <c r="A90" s="399" t="s">
        <v>35</v>
      </c>
      <c r="B90" s="294">
        <v>34736</v>
      </c>
      <c r="C90" s="294">
        <v>641</v>
      </c>
      <c r="D90" s="294">
        <v>34095</v>
      </c>
      <c r="E90" s="294">
        <f t="shared" si="1"/>
        <v>14958</v>
      </c>
      <c r="F90" s="400">
        <v>26171</v>
      </c>
      <c r="G90" s="294">
        <v>11213</v>
      </c>
      <c r="H90" s="395">
        <v>2853</v>
      </c>
      <c r="I90" s="395">
        <v>8360</v>
      </c>
      <c r="J90" s="400">
        <v>5881</v>
      </c>
      <c r="K90" s="400">
        <v>9077</v>
      </c>
      <c r="R90" s="397" t="s">
        <v>107</v>
      </c>
      <c r="T90" s="397">
        <v>89111</v>
      </c>
    </row>
    <row r="91" spans="1:20" x14ac:dyDescent="0.2">
      <c r="A91" s="399" t="s">
        <v>36</v>
      </c>
      <c r="B91" s="294">
        <v>57070</v>
      </c>
      <c r="C91" s="294">
        <v>1961</v>
      </c>
      <c r="D91" s="294">
        <v>55109</v>
      </c>
      <c r="E91" s="294">
        <f t="shared" si="1"/>
        <v>22729</v>
      </c>
      <c r="F91" s="400">
        <v>40946</v>
      </c>
      <c r="G91" s="294">
        <v>18217</v>
      </c>
      <c r="H91" s="395">
        <v>3353</v>
      </c>
      <c r="I91" s="395">
        <v>14864</v>
      </c>
      <c r="J91" s="400">
        <v>12186</v>
      </c>
      <c r="K91" s="400">
        <v>10543</v>
      </c>
      <c r="R91" s="397" t="s">
        <v>100</v>
      </c>
      <c r="T91" s="397">
        <v>308239</v>
      </c>
    </row>
    <row r="92" spans="1:20" x14ac:dyDescent="0.2">
      <c r="A92" s="399" t="s">
        <v>37</v>
      </c>
      <c r="B92" s="294">
        <v>29551</v>
      </c>
      <c r="C92" s="294">
        <v>1165</v>
      </c>
      <c r="D92" s="294">
        <v>28386</v>
      </c>
      <c r="E92" s="294">
        <f t="shared" si="1"/>
        <v>9784</v>
      </c>
      <c r="F92" s="400">
        <v>22992</v>
      </c>
      <c r="G92" s="294">
        <v>13208</v>
      </c>
      <c r="H92" s="395">
        <v>3227</v>
      </c>
      <c r="I92" s="395">
        <v>9981</v>
      </c>
      <c r="J92" s="400">
        <v>4425</v>
      </c>
      <c r="K92" s="400">
        <v>5359</v>
      </c>
      <c r="Q92" s="397" t="s">
        <v>105</v>
      </c>
      <c r="T92" s="397">
        <v>435788</v>
      </c>
    </row>
    <row r="93" spans="1:20" x14ac:dyDescent="0.2">
      <c r="A93" s="399" t="s">
        <v>38</v>
      </c>
      <c r="B93" s="294">
        <v>50325</v>
      </c>
      <c r="C93" s="294">
        <v>2221</v>
      </c>
      <c r="D93" s="294">
        <v>48104</v>
      </c>
      <c r="E93" s="294">
        <f t="shared" si="1"/>
        <v>20355</v>
      </c>
      <c r="F93" s="400">
        <v>36389</v>
      </c>
      <c r="G93" s="294">
        <v>16034</v>
      </c>
      <c r="H93" s="395">
        <v>3253</v>
      </c>
      <c r="I93" s="395">
        <v>12781</v>
      </c>
      <c r="J93" s="400">
        <v>9556</v>
      </c>
      <c r="K93" s="400">
        <v>10799</v>
      </c>
      <c r="R93" s="397" t="s">
        <v>108</v>
      </c>
      <c r="T93" s="397">
        <v>206315</v>
      </c>
    </row>
    <row r="94" spans="1:20" x14ac:dyDescent="0.2">
      <c r="A94" s="399" t="s">
        <v>39</v>
      </c>
      <c r="B94" s="294">
        <v>42211</v>
      </c>
      <c r="C94" s="294">
        <v>1581</v>
      </c>
      <c r="D94" s="294">
        <v>40630</v>
      </c>
      <c r="E94" s="294">
        <f t="shared" si="1"/>
        <v>17328</v>
      </c>
      <c r="F94" s="400">
        <v>31161</v>
      </c>
      <c r="G94" s="294">
        <v>13833</v>
      </c>
      <c r="H94" s="395">
        <v>3235</v>
      </c>
      <c r="I94" s="395">
        <v>10598</v>
      </c>
      <c r="J94" s="400">
        <v>7314</v>
      </c>
      <c r="K94" s="400">
        <v>10014</v>
      </c>
      <c r="R94" s="397" t="s">
        <v>109</v>
      </c>
      <c r="T94" s="397">
        <v>229473</v>
      </c>
    </row>
    <row r="95" spans="1:20" x14ac:dyDescent="0.2">
      <c r="A95" s="399" t="s">
        <v>40</v>
      </c>
      <c r="B95" s="294">
        <v>45136</v>
      </c>
      <c r="C95" s="294">
        <v>1327</v>
      </c>
      <c r="D95" s="294">
        <v>43809</v>
      </c>
      <c r="E95" s="294">
        <f t="shared" si="1"/>
        <v>18018</v>
      </c>
      <c r="F95" s="400">
        <v>33023</v>
      </c>
      <c r="G95" s="294">
        <v>15005</v>
      </c>
      <c r="H95" s="395">
        <v>3061</v>
      </c>
      <c r="I95" s="395">
        <v>11944</v>
      </c>
      <c r="J95" s="400">
        <v>8920</v>
      </c>
      <c r="K95" s="400">
        <v>9098</v>
      </c>
    </row>
    <row r="96" spans="1:20" x14ac:dyDescent="0.2">
      <c r="A96" s="399" t="s">
        <v>41</v>
      </c>
      <c r="B96" s="294">
        <v>36498</v>
      </c>
      <c r="C96" s="294">
        <v>839</v>
      </c>
      <c r="D96" s="294">
        <v>35659</v>
      </c>
      <c r="E96" s="294">
        <f t="shared" si="1"/>
        <v>13900</v>
      </c>
      <c r="F96" s="400">
        <v>27142</v>
      </c>
      <c r="G96" s="294">
        <v>13242</v>
      </c>
      <c r="H96" s="395">
        <v>2878</v>
      </c>
      <c r="I96" s="395">
        <v>10364</v>
      </c>
      <c r="J96" s="400">
        <v>7112</v>
      </c>
      <c r="K96" s="400">
        <v>6788</v>
      </c>
    </row>
    <row r="97" spans="1:11" x14ac:dyDescent="0.2">
      <c r="A97" s="399" t="s">
        <v>42</v>
      </c>
      <c r="B97" s="294">
        <v>25845</v>
      </c>
      <c r="C97" s="294">
        <v>815</v>
      </c>
      <c r="D97" s="294">
        <v>25030</v>
      </c>
      <c r="E97" s="294">
        <f t="shared" si="1"/>
        <v>9563</v>
      </c>
      <c r="F97" s="400">
        <v>19924</v>
      </c>
      <c r="G97" s="294">
        <v>10361</v>
      </c>
      <c r="H97" s="395">
        <v>2911</v>
      </c>
      <c r="I97" s="395">
        <v>7450</v>
      </c>
      <c r="J97" s="400">
        <v>4006</v>
      </c>
      <c r="K97" s="400">
        <v>5557</v>
      </c>
    </row>
    <row r="98" spans="1:11" x14ac:dyDescent="0.2">
      <c r="A98" s="399" t="s">
        <v>43</v>
      </c>
      <c r="B98" s="294">
        <v>22717</v>
      </c>
      <c r="C98" s="294">
        <v>467</v>
      </c>
      <c r="D98" s="294">
        <v>22250</v>
      </c>
      <c r="E98" s="294">
        <f t="shared" si="1"/>
        <v>8068</v>
      </c>
      <c r="F98" s="400">
        <v>17955</v>
      </c>
      <c r="G98" s="294">
        <v>9887</v>
      </c>
      <c r="H98" s="395">
        <v>2443</v>
      </c>
      <c r="I98" s="395">
        <v>7444</v>
      </c>
      <c r="J98" s="400">
        <v>3366</v>
      </c>
      <c r="K98" s="400">
        <v>4702</v>
      </c>
    </row>
    <row r="99" spans="1:11" x14ac:dyDescent="0.2">
      <c r="A99" s="399" t="s">
        <v>44</v>
      </c>
      <c r="B99" s="294">
        <v>27964</v>
      </c>
      <c r="C99" s="294">
        <v>993</v>
      </c>
      <c r="D99" s="294">
        <v>26971</v>
      </c>
      <c r="E99" s="294">
        <f t="shared" si="1"/>
        <v>10783</v>
      </c>
      <c r="F99" s="400">
        <v>21151</v>
      </c>
      <c r="G99" s="294">
        <v>10368</v>
      </c>
      <c r="H99" s="395">
        <v>2493</v>
      </c>
      <c r="I99" s="395">
        <v>7875</v>
      </c>
      <c r="J99" s="400">
        <v>4441</v>
      </c>
      <c r="K99" s="400">
        <v>6342</v>
      </c>
    </row>
    <row r="100" spans="1:11" x14ac:dyDescent="0.2">
      <c r="A100" s="399" t="s">
        <v>45</v>
      </c>
      <c r="B100" s="294">
        <v>34663</v>
      </c>
      <c r="C100" s="294">
        <v>995</v>
      </c>
      <c r="D100" s="294">
        <v>33668</v>
      </c>
      <c r="E100" s="294">
        <f t="shared" si="1"/>
        <v>14320</v>
      </c>
      <c r="F100" s="400">
        <v>25104</v>
      </c>
      <c r="G100" s="294">
        <v>10784</v>
      </c>
      <c r="H100" s="395">
        <v>2059</v>
      </c>
      <c r="I100" s="395">
        <v>8725</v>
      </c>
      <c r="J100" s="400">
        <v>6994</v>
      </c>
      <c r="K100" s="400">
        <v>7326</v>
      </c>
    </row>
    <row r="101" spans="1:11" x14ac:dyDescent="0.2">
      <c r="A101" s="399" t="s">
        <v>46</v>
      </c>
      <c r="B101" s="294">
        <v>42724</v>
      </c>
      <c r="C101" s="294">
        <v>1176</v>
      </c>
      <c r="D101" s="294">
        <v>41548</v>
      </c>
      <c r="E101" s="294">
        <f t="shared" si="1"/>
        <v>17990</v>
      </c>
      <c r="F101" s="400">
        <v>30504</v>
      </c>
      <c r="G101" s="294">
        <v>12514</v>
      </c>
      <c r="H101" s="395">
        <v>2489</v>
      </c>
      <c r="I101" s="395">
        <v>10025</v>
      </c>
      <c r="J101" s="400">
        <v>9445</v>
      </c>
      <c r="K101" s="400">
        <v>8545</v>
      </c>
    </row>
    <row r="102" spans="1:11" x14ac:dyDescent="0.2">
      <c r="A102" s="399" t="s">
        <v>47</v>
      </c>
      <c r="B102" s="294">
        <v>39601</v>
      </c>
      <c r="C102" s="294">
        <v>991</v>
      </c>
      <c r="D102" s="294">
        <v>38610</v>
      </c>
      <c r="E102" s="294">
        <f t="shared" si="1"/>
        <v>16395</v>
      </c>
      <c r="F102" s="400">
        <v>28727</v>
      </c>
      <c r="G102" s="294">
        <v>12332</v>
      </c>
      <c r="H102" s="395">
        <v>2556</v>
      </c>
      <c r="I102" s="395">
        <v>9776</v>
      </c>
      <c r="J102" s="400">
        <v>8218</v>
      </c>
      <c r="K102" s="400">
        <v>8177</v>
      </c>
    </row>
    <row r="103" spans="1:11" x14ac:dyDescent="0.2">
      <c r="A103" s="399" t="s">
        <v>48</v>
      </c>
      <c r="B103" s="294">
        <v>31517</v>
      </c>
      <c r="C103" s="294">
        <v>788</v>
      </c>
      <c r="D103" s="294">
        <v>30729</v>
      </c>
      <c r="E103" s="294">
        <f t="shared" si="1"/>
        <v>12890</v>
      </c>
      <c r="F103" s="400">
        <v>23552</v>
      </c>
      <c r="G103" s="294">
        <v>10662</v>
      </c>
      <c r="H103" s="395">
        <v>2425</v>
      </c>
      <c r="I103" s="395">
        <v>8237</v>
      </c>
      <c r="J103" s="400">
        <v>5758</v>
      </c>
      <c r="K103" s="400">
        <v>7132</v>
      </c>
    </row>
    <row r="104" spans="1:11" x14ac:dyDescent="0.2">
      <c r="A104" s="399" t="s">
        <v>49</v>
      </c>
      <c r="B104" s="294">
        <v>25856</v>
      </c>
      <c r="C104" s="294">
        <v>865</v>
      </c>
      <c r="D104" s="294">
        <v>24991</v>
      </c>
      <c r="E104" s="294">
        <f t="shared" si="1"/>
        <v>9479</v>
      </c>
      <c r="F104" s="400">
        <v>19992</v>
      </c>
      <c r="G104" s="294">
        <v>10513</v>
      </c>
      <c r="H104" s="395">
        <v>2732</v>
      </c>
      <c r="I104" s="395">
        <v>7781</v>
      </c>
      <c r="J104" s="400">
        <v>3953</v>
      </c>
      <c r="K104" s="400">
        <v>5526</v>
      </c>
    </row>
    <row r="105" spans="1:11" x14ac:dyDescent="0.2">
      <c r="A105" s="399" t="s">
        <v>50</v>
      </c>
      <c r="B105" s="294">
        <v>21340</v>
      </c>
      <c r="C105" s="294">
        <v>1383</v>
      </c>
      <c r="D105" s="294">
        <v>19957</v>
      </c>
      <c r="E105" s="294">
        <f t="shared" si="1"/>
        <v>6654</v>
      </c>
      <c r="F105" s="400">
        <v>16494</v>
      </c>
      <c r="G105" s="294">
        <v>9840</v>
      </c>
      <c r="H105" s="395">
        <v>2254</v>
      </c>
      <c r="I105" s="395">
        <v>7586</v>
      </c>
      <c r="J105" s="400">
        <v>2856</v>
      </c>
      <c r="K105" s="400">
        <v>3798</v>
      </c>
    </row>
    <row r="106" spans="1:11" x14ac:dyDescent="0.2">
      <c r="A106" s="399" t="s">
        <v>51</v>
      </c>
      <c r="B106" s="294">
        <v>24611</v>
      </c>
      <c r="C106" s="294">
        <v>733</v>
      </c>
      <c r="D106" s="294">
        <v>23878</v>
      </c>
      <c r="E106" s="294">
        <f t="shared" si="1"/>
        <v>9554</v>
      </c>
      <c r="F106" s="400">
        <v>17961</v>
      </c>
      <c r="G106" s="294">
        <v>8407</v>
      </c>
      <c r="H106" s="395">
        <v>1663</v>
      </c>
      <c r="I106" s="395">
        <v>6744</v>
      </c>
      <c r="J106" s="400">
        <v>5031</v>
      </c>
      <c r="K106" s="400">
        <v>4523</v>
      </c>
    </row>
    <row r="107" spans="1:11" x14ac:dyDescent="0.2">
      <c r="A107" s="399" t="s">
        <v>52</v>
      </c>
      <c r="B107" s="294">
        <v>35921</v>
      </c>
      <c r="C107" s="294">
        <v>1149</v>
      </c>
      <c r="D107" s="294">
        <v>34772</v>
      </c>
      <c r="E107" s="294">
        <f t="shared" si="1"/>
        <v>13453</v>
      </c>
      <c r="F107" s="400">
        <v>27738</v>
      </c>
      <c r="G107" s="294">
        <v>14285</v>
      </c>
      <c r="H107" s="395">
        <v>3784</v>
      </c>
      <c r="I107" s="395">
        <v>10501</v>
      </c>
      <c r="J107" s="400">
        <v>5500</v>
      </c>
      <c r="K107" s="400">
        <v>7953</v>
      </c>
    </row>
    <row r="108" spans="1:11" x14ac:dyDescent="0.2">
      <c r="A108" s="399" t="s">
        <v>53</v>
      </c>
      <c r="B108" s="294">
        <v>38795</v>
      </c>
      <c r="C108" s="294">
        <v>1259</v>
      </c>
      <c r="D108" s="294">
        <v>37536</v>
      </c>
      <c r="E108" s="294">
        <f t="shared" si="1"/>
        <v>15020</v>
      </c>
      <c r="F108" s="400">
        <v>28864</v>
      </c>
      <c r="G108" s="294">
        <v>13844</v>
      </c>
      <c r="H108" s="395">
        <v>3183</v>
      </c>
      <c r="I108" s="395">
        <v>10661</v>
      </c>
      <c r="J108" s="400">
        <v>7044</v>
      </c>
      <c r="K108" s="400">
        <v>7976</v>
      </c>
    </row>
    <row r="109" spans="1:11" x14ac:dyDescent="0.2">
      <c r="A109" s="399" t="s">
        <v>54</v>
      </c>
      <c r="B109" s="294">
        <v>30287</v>
      </c>
      <c r="C109" s="294">
        <v>759</v>
      </c>
      <c r="D109" s="294">
        <v>29528</v>
      </c>
      <c r="E109" s="294">
        <f t="shared" si="1"/>
        <v>12010</v>
      </c>
      <c r="F109" s="400">
        <v>22353</v>
      </c>
      <c r="G109" s="294">
        <v>10343</v>
      </c>
      <c r="H109" s="395">
        <v>2088</v>
      </c>
      <c r="I109" s="395">
        <v>8255</v>
      </c>
      <c r="J109" s="400">
        <v>5855</v>
      </c>
      <c r="K109" s="400">
        <v>6155</v>
      </c>
    </row>
    <row r="110" spans="1:11" x14ac:dyDescent="0.2">
      <c r="A110" s="399" t="s">
        <v>55</v>
      </c>
      <c r="B110" s="294">
        <v>30092</v>
      </c>
      <c r="C110" s="294">
        <v>769</v>
      </c>
      <c r="D110" s="294">
        <v>29323</v>
      </c>
      <c r="E110" s="294">
        <f t="shared" si="1"/>
        <v>11916</v>
      </c>
      <c r="F110" s="400">
        <v>22742</v>
      </c>
      <c r="G110" s="294">
        <v>10826</v>
      </c>
      <c r="H110" s="395">
        <v>2647</v>
      </c>
      <c r="I110" s="395">
        <v>8179</v>
      </c>
      <c r="J110" s="400">
        <v>5088</v>
      </c>
      <c r="K110" s="400">
        <v>6828</v>
      </c>
    </row>
    <row r="111" spans="1:11" x14ac:dyDescent="0.2">
      <c r="A111" s="399" t="s">
        <v>56</v>
      </c>
      <c r="B111" s="294">
        <v>41520</v>
      </c>
      <c r="C111" s="294">
        <v>1672</v>
      </c>
      <c r="D111" s="294">
        <v>39848</v>
      </c>
      <c r="E111" s="294">
        <f t="shared" si="1"/>
        <v>16666</v>
      </c>
      <c r="F111" s="400">
        <v>29605</v>
      </c>
      <c r="G111" s="294">
        <v>12939</v>
      </c>
      <c r="H111" s="395">
        <v>2678</v>
      </c>
      <c r="I111" s="395">
        <v>10261</v>
      </c>
      <c r="J111" s="400">
        <v>8393</v>
      </c>
      <c r="K111" s="400">
        <v>8273</v>
      </c>
    </row>
    <row r="112" spans="1:11" x14ac:dyDescent="0.2">
      <c r="A112" s="399" t="s">
        <v>57</v>
      </c>
      <c r="B112" s="294">
        <v>30786</v>
      </c>
      <c r="C112" s="294">
        <v>1066</v>
      </c>
      <c r="D112" s="294">
        <v>29720</v>
      </c>
      <c r="E112" s="294">
        <f t="shared" si="1"/>
        <v>11363</v>
      </c>
      <c r="F112" s="400">
        <v>22769</v>
      </c>
      <c r="G112" s="294">
        <v>11406</v>
      </c>
      <c r="H112" s="395">
        <v>2313</v>
      </c>
      <c r="I112" s="395">
        <v>9093</v>
      </c>
      <c r="J112" s="400">
        <v>5929</v>
      </c>
      <c r="K112" s="400">
        <v>5434</v>
      </c>
    </row>
    <row r="113" spans="1:13" x14ac:dyDescent="0.2">
      <c r="A113" s="399" t="s">
        <v>58</v>
      </c>
      <c r="B113" s="294">
        <v>36090</v>
      </c>
      <c r="C113" s="294">
        <v>694</v>
      </c>
      <c r="D113" s="294">
        <v>35396</v>
      </c>
      <c r="E113" s="294">
        <f t="shared" si="1"/>
        <v>13490</v>
      </c>
      <c r="F113" s="400">
        <v>27862</v>
      </c>
      <c r="G113" s="294">
        <v>14372</v>
      </c>
      <c r="H113" s="395">
        <v>3731</v>
      </c>
      <c r="I113" s="395">
        <v>10641</v>
      </c>
      <c r="J113" s="400">
        <v>6049</v>
      </c>
      <c r="K113" s="400">
        <v>7441</v>
      </c>
    </row>
    <row r="114" spans="1:13" x14ac:dyDescent="0.2">
      <c r="A114" s="399" t="s">
        <v>59</v>
      </c>
      <c r="B114" s="294">
        <v>31200</v>
      </c>
      <c r="C114" s="294">
        <v>1257</v>
      </c>
      <c r="D114" s="294">
        <v>29943</v>
      </c>
      <c r="E114" s="294">
        <f t="shared" si="1"/>
        <v>12036</v>
      </c>
      <c r="F114" s="400">
        <v>22623</v>
      </c>
      <c r="G114" s="294">
        <v>10587</v>
      </c>
      <c r="H114" s="395">
        <v>1979</v>
      </c>
      <c r="I114" s="395">
        <v>8608</v>
      </c>
      <c r="J114" s="400">
        <v>6271</v>
      </c>
      <c r="K114" s="400">
        <v>5765</v>
      </c>
    </row>
    <row r="115" spans="1:13" x14ac:dyDescent="0.2">
      <c r="A115" s="399" t="s">
        <v>60</v>
      </c>
      <c r="B115" s="294">
        <v>24518</v>
      </c>
      <c r="C115" s="294">
        <v>739</v>
      </c>
      <c r="D115" s="294">
        <v>23779</v>
      </c>
      <c r="E115" s="294">
        <f t="shared" si="1"/>
        <v>9298</v>
      </c>
      <c r="F115" s="400">
        <v>18866</v>
      </c>
      <c r="G115" s="294">
        <v>9568</v>
      </c>
      <c r="H115" s="395">
        <v>2707</v>
      </c>
      <c r="I115" s="395">
        <v>6861</v>
      </c>
      <c r="J115" s="400">
        <v>3918</v>
      </c>
      <c r="K115" s="400">
        <v>5380</v>
      </c>
    </row>
    <row r="116" spans="1:13" x14ac:dyDescent="0.2">
      <c r="A116" s="399" t="s">
        <v>61</v>
      </c>
      <c r="B116" s="294">
        <v>35661</v>
      </c>
      <c r="C116" s="294">
        <v>903</v>
      </c>
      <c r="D116" s="294">
        <v>34758</v>
      </c>
      <c r="E116" s="294">
        <f t="shared" si="1"/>
        <v>13510</v>
      </c>
      <c r="F116" s="400">
        <v>26480</v>
      </c>
      <c r="G116" s="294">
        <v>12970</v>
      </c>
      <c r="H116" s="395">
        <v>2814</v>
      </c>
      <c r="I116" s="395">
        <v>10156</v>
      </c>
      <c r="J116" s="400">
        <v>6842</v>
      </c>
      <c r="K116" s="400">
        <v>6668</v>
      </c>
    </row>
    <row r="117" spans="1:13" x14ac:dyDescent="0.2">
      <c r="A117" s="399" t="s">
        <v>62</v>
      </c>
      <c r="B117" s="294">
        <v>40614</v>
      </c>
      <c r="C117" s="294">
        <v>2027</v>
      </c>
      <c r="D117" s="294">
        <v>38587</v>
      </c>
      <c r="E117" s="294">
        <f t="shared" si="1"/>
        <v>15112</v>
      </c>
      <c r="F117" s="400">
        <v>30274</v>
      </c>
      <c r="G117" s="294">
        <v>15162</v>
      </c>
      <c r="H117" s="395">
        <v>3278</v>
      </c>
      <c r="I117" s="395">
        <v>11884</v>
      </c>
      <c r="J117" s="400">
        <v>6538</v>
      </c>
      <c r="K117" s="400">
        <v>8574</v>
      </c>
    </row>
    <row r="118" spans="1:13" x14ac:dyDescent="0.2">
      <c r="A118" s="399" t="s">
        <v>63</v>
      </c>
      <c r="B118" s="294">
        <v>31385</v>
      </c>
      <c r="C118" s="294">
        <v>872</v>
      </c>
      <c r="D118" s="294">
        <v>30513</v>
      </c>
      <c r="E118" s="294">
        <f t="shared" si="1"/>
        <v>10379</v>
      </c>
      <c r="F118" s="400">
        <v>24921</v>
      </c>
      <c r="G118" s="294">
        <v>14542</v>
      </c>
      <c r="H118" s="395">
        <v>3710</v>
      </c>
      <c r="I118" s="395">
        <v>10832</v>
      </c>
      <c r="J118" s="400">
        <v>4639</v>
      </c>
      <c r="K118" s="400">
        <v>5740</v>
      </c>
    </row>
    <row r="119" spans="1:13" x14ac:dyDescent="0.2">
      <c r="A119" s="399"/>
      <c r="B119" s="294"/>
      <c r="C119" s="294"/>
      <c r="D119" s="294"/>
      <c r="E119" s="294"/>
      <c r="F119" s="400"/>
      <c r="G119" s="294"/>
      <c r="H119" s="395"/>
      <c r="I119" s="395"/>
      <c r="J119" s="400"/>
      <c r="K119" s="400"/>
    </row>
    <row r="120" spans="1:13" x14ac:dyDescent="0.2">
      <c r="A120" s="401" t="s">
        <v>64</v>
      </c>
      <c r="B120" s="302">
        <v>83022</v>
      </c>
      <c r="C120" s="302">
        <v>3431</v>
      </c>
      <c r="D120" s="302">
        <v>79591</v>
      </c>
      <c r="E120" s="294">
        <f t="shared" si="1"/>
        <v>27069</v>
      </c>
      <c r="F120" s="302">
        <v>64987</v>
      </c>
      <c r="G120" s="302">
        <v>37918</v>
      </c>
      <c r="H120" s="302">
        <v>9310</v>
      </c>
      <c r="I120" s="302">
        <v>28608</v>
      </c>
      <c r="J120" s="302">
        <v>12059</v>
      </c>
      <c r="K120" s="302">
        <v>15010</v>
      </c>
    </row>
    <row r="121" spans="1:13" x14ac:dyDescent="0.2">
      <c r="A121" s="401" t="s">
        <v>65</v>
      </c>
      <c r="B121" s="302">
        <v>254603</v>
      </c>
      <c r="C121" s="302">
        <v>7969</v>
      </c>
      <c r="D121" s="302">
        <v>246634</v>
      </c>
      <c r="E121" s="294">
        <f t="shared" si="1"/>
        <v>95836</v>
      </c>
      <c r="F121" s="302">
        <v>194293</v>
      </c>
      <c r="G121" s="302">
        <v>98457</v>
      </c>
      <c r="H121" s="302">
        <v>24505</v>
      </c>
      <c r="I121" s="302">
        <v>73952</v>
      </c>
      <c r="J121" s="302">
        <v>41456</v>
      </c>
      <c r="K121" s="302">
        <v>54380</v>
      </c>
    </row>
    <row r="122" spans="1:13" x14ac:dyDescent="0.2">
      <c r="A122" s="401" t="s">
        <v>66</v>
      </c>
      <c r="B122" s="302">
        <v>783933</v>
      </c>
      <c r="C122" s="302">
        <v>24311</v>
      </c>
      <c r="D122" s="302">
        <v>759622</v>
      </c>
      <c r="E122" s="294">
        <f t="shared" si="1"/>
        <v>312883</v>
      </c>
      <c r="F122" s="302">
        <v>573858</v>
      </c>
      <c r="G122" s="302">
        <v>260975</v>
      </c>
      <c r="H122" s="302">
        <v>55296</v>
      </c>
      <c r="I122" s="302">
        <v>205679</v>
      </c>
      <c r="J122" s="302">
        <v>152800</v>
      </c>
      <c r="K122" s="302">
        <v>160083</v>
      </c>
    </row>
    <row r="123" spans="1:13" x14ac:dyDescent="0.2">
      <c r="A123" s="401" t="s">
        <v>67</v>
      </c>
      <c r="B123" s="294">
        <v>1121558</v>
      </c>
      <c r="C123" s="294">
        <v>35711</v>
      </c>
      <c r="D123" s="294">
        <v>1085847</v>
      </c>
      <c r="E123" s="294">
        <f t="shared" si="1"/>
        <v>435788</v>
      </c>
      <c r="F123" s="400">
        <v>833138</v>
      </c>
      <c r="G123" s="294">
        <v>397350</v>
      </c>
      <c r="H123" s="395">
        <v>89111</v>
      </c>
      <c r="I123" s="395">
        <v>308239</v>
      </c>
      <c r="J123" s="400">
        <v>206315</v>
      </c>
      <c r="K123" s="400">
        <v>229473</v>
      </c>
    </row>
    <row r="124" spans="1:13" x14ac:dyDescent="0.2">
      <c r="E124" s="397" t="s">
        <v>2852</v>
      </c>
      <c r="F124" s="397" t="s">
        <v>2928</v>
      </c>
      <c r="G124" s="397" t="s">
        <v>2928</v>
      </c>
      <c r="H124" s="397" t="s">
        <v>2928</v>
      </c>
      <c r="I124" s="397" t="s">
        <v>2928</v>
      </c>
      <c r="J124" s="397" t="s">
        <v>2928</v>
      </c>
      <c r="K124" s="397" t="s">
        <v>2928</v>
      </c>
    </row>
    <row r="125" spans="1:13" ht="28.9" customHeight="1" x14ac:dyDescent="0.2">
      <c r="A125" s="397">
        <v>2001</v>
      </c>
      <c r="B125" s="398"/>
      <c r="C125" s="398"/>
      <c r="D125" s="398"/>
      <c r="E125" s="398"/>
      <c r="F125" s="666" t="s">
        <v>104</v>
      </c>
      <c r="G125" s="666"/>
      <c r="H125" s="666"/>
      <c r="I125" s="666"/>
      <c r="J125" s="666" t="s">
        <v>105</v>
      </c>
      <c r="K125" s="666"/>
      <c r="L125" s="398"/>
      <c r="M125" s="398"/>
    </row>
    <row r="126" spans="1:13" ht="61.15" customHeight="1" x14ac:dyDescent="0.2">
      <c r="B126" s="398" t="s">
        <v>96</v>
      </c>
      <c r="C126" s="398" t="s">
        <v>102</v>
      </c>
      <c r="D126" s="398" t="s">
        <v>103</v>
      </c>
      <c r="E126" s="398" t="s">
        <v>2926</v>
      </c>
      <c r="F126" s="398" t="s">
        <v>106</v>
      </c>
      <c r="G126" s="398" t="s">
        <v>73</v>
      </c>
      <c r="H126" s="398" t="s">
        <v>107</v>
      </c>
      <c r="I126" s="398" t="s">
        <v>100</v>
      </c>
      <c r="J126" s="398" t="s">
        <v>108</v>
      </c>
      <c r="K126" s="398" t="s">
        <v>109</v>
      </c>
      <c r="L126" s="398"/>
      <c r="M126" s="398"/>
    </row>
    <row r="127" spans="1:13" x14ac:dyDescent="0.2">
      <c r="A127" s="395" t="s">
        <v>31</v>
      </c>
      <c r="B127" s="395">
        <v>1103</v>
      </c>
      <c r="C127" s="395">
        <v>6</v>
      </c>
      <c r="D127" s="395">
        <v>1097</v>
      </c>
      <c r="E127" s="395">
        <f>J127+K127</f>
        <v>310</v>
      </c>
      <c r="F127" s="395">
        <v>937</v>
      </c>
      <c r="G127" s="395">
        <v>627</v>
      </c>
      <c r="H127" s="395">
        <v>220</v>
      </c>
      <c r="I127" s="395">
        <v>407</v>
      </c>
      <c r="J127" s="395">
        <v>148</v>
      </c>
      <c r="K127" s="395">
        <v>162</v>
      </c>
    </row>
    <row r="128" spans="1:13" x14ac:dyDescent="0.2">
      <c r="A128" s="395" t="s">
        <v>32</v>
      </c>
      <c r="B128" s="395">
        <v>27310</v>
      </c>
      <c r="C128" s="395">
        <v>583</v>
      </c>
      <c r="D128" s="395">
        <v>26732</v>
      </c>
      <c r="E128" s="395">
        <f t="shared" ref="E128:E164" si="2">J128+K128</f>
        <v>10471</v>
      </c>
      <c r="F128" s="395">
        <v>20691</v>
      </c>
      <c r="G128" s="395">
        <v>10220</v>
      </c>
      <c r="H128" s="395">
        <v>2451</v>
      </c>
      <c r="I128" s="395">
        <v>7769</v>
      </c>
      <c r="J128" s="395">
        <v>5060</v>
      </c>
      <c r="K128" s="395">
        <v>5411</v>
      </c>
    </row>
    <row r="129" spans="1:11" x14ac:dyDescent="0.2">
      <c r="A129" s="395" t="s">
        <v>33</v>
      </c>
      <c r="B129" s="395">
        <v>52312</v>
      </c>
      <c r="C129" s="395">
        <v>2567</v>
      </c>
      <c r="D129" s="395">
        <v>49746</v>
      </c>
      <c r="E129" s="395">
        <f t="shared" si="2"/>
        <v>20408</v>
      </c>
      <c r="F129" s="395">
        <v>37588</v>
      </c>
      <c r="G129" s="395">
        <v>17180</v>
      </c>
      <c r="H129" s="395">
        <v>3963</v>
      </c>
      <c r="I129" s="395">
        <v>13217</v>
      </c>
      <c r="J129" s="395">
        <v>9508</v>
      </c>
      <c r="K129" s="395">
        <v>10900</v>
      </c>
    </row>
    <row r="130" spans="1:11" x14ac:dyDescent="0.2">
      <c r="A130" s="395" t="s">
        <v>34</v>
      </c>
      <c r="B130" s="395">
        <v>39954</v>
      </c>
      <c r="C130" s="395">
        <v>936</v>
      </c>
      <c r="D130" s="395">
        <v>39019</v>
      </c>
      <c r="E130" s="395">
        <f t="shared" si="2"/>
        <v>15678</v>
      </c>
      <c r="F130" s="395">
        <v>28878</v>
      </c>
      <c r="G130" s="395">
        <v>13200</v>
      </c>
      <c r="H130" s="395">
        <v>3100</v>
      </c>
      <c r="I130" s="395">
        <v>10100</v>
      </c>
      <c r="J130" s="395">
        <v>8611</v>
      </c>
      <c r="K130" s="395">
        <v>7067</v>
      </c>
    </row>
    <row r="131" spans="1:11" x14ac:dyDescent="0.2">
      <c r="A131" s="395" t="s">
        <v>35</v>
      </c>
      <c r="B131" s="395">
        <v>35977</v>
      </c>
      <c r="C131" s="395">
        <v>850</v>
      </c>
      <c r="D131" s="395">
        <v>35125</v>
      </c>
      <c r="E131" s="395">
        <f t="shared" si="2"/>
        <v>16248</v>
      </c>
      <c r="F131" s="395">
        <v>27111</v>
      </c>
      <c r="G131" s="395">
        <v>10863</v>
      </c>
      <c r="H131" s="395">
        <v>3106</v>
      </c>
      <c r="I131" s="395">
        <v>7757</v>
      </c>
      <c r="J131" s="395">
        <v>5211</v>
      </c>
      <c r="K131" s="395">
        <v>11037</v>
      </c>
    </row>
    <row r="132" spans="1:11" x14ac:dyDescent="0.2">
      <c r="A132" s="395" t="s">
        <v>36</v>
      </c>
      <c r="B132" s="395">
        <v>57106</v>
      </c>
      <c r="C132" s="395">
        <v>1867</v>
      </c>
      <c r="D132" s="395">
        <v>55244</v>
      </c>
      <c r="E132" s="395">
        <f t="shared" si="2"/>
        <v>22036</v>
      </c>
      <c r="F132" s="395">
        <v>40795</v>
      </c>
      <c r="G132" s="395">
        <v>18759</v>
      </c>
      <c r="H132" s="395">
        <v>4107</v>
      </c>
      <c r="I132" s="395">
        <v>14652</v>
      </c>
      <c r="J132" s="395">
        <v>12419</v>
      </c>
      <c r="K132" s="395">
        <v>9617</v>
      </c>
    </row>
    <row r="133" spans="1:11" x14ac:dyDescent="0.2">
      <c r="A133" s="395" t="s">
        <v>37</v>
      </c>
      <c r="B133" s="395">
        <v>24754</v>
      </c>
      <c r="C133" s="395">
        <v>874</v>
      </c>
      <c r="D133" s="395">
        <v>23878</v>
      </c>
      <c r="E133" s="395">
        <f t="shared" si="2"/>
        <v>8809</v>
      </c>
      <c r="F133" s="395">
        <v>19704</v>
      </c>
      <c r="G133" s="395">
        <v>10895</v>
      </c>
      <c r="H133" s="395">
        <v>3368</v>
      </c>
      <c r="I133" s="395">
        <v>7527</v>
      </c>
      <c r="J133" s="395">
        <v>3055</v>
      </c>
      <c r="K133" s="395">
        <v>5754</v>
      </c>
    </row>
    <row r="134" spans="1:11" x14ac:dyDescent="0.2">
      <c r="A134" s="395" t="s">
        <v>38</v>
      </c>
      <c r="B134" s="395">
        <v>49789</v>
      </c>
      <c r="C134" s="395">
        <v>1666</v>
      </c>
      <c r="D134" s="395">
        <v>48116</v>
      </c>
      <c r="E134" s="395">
        <f t="shared" si="2"/>
        <v>20047</v>
      </c>
      <c r="F134" s="395">
        <v>36671</v>
      </c>
      <c r="G134" s="395">
        <v>16624</v>
      </c>
      <c r="H134" s="395">
        <v>4193</v>
      </c>
      <c r="I134" s="395">
        <v>12431</v>
      </c>
      <c r="J134" s="395">
        <v>9179</v>
      </c>
      <c r="K134" s="395">
        <v>10868</v>
      </c>
    </row>
    <row r="135" spans="1:11" x14ac:dyDescent="0.2">
      <c r="A135" s="395" t="s">
        <v>39</v>
      </c>
      <c r="B135" s="395">
        <v>40704</v>
      </c>
      <c r="C135" s="395">
        <v>1181</v>
      </c>
      <c r="D135" s="395">
        <v>39517</v>
      </c>
      <c r="E135" s="395">
        <f t="shared" si="2"/>
        <v>16805</v>
      </c>
      <c r="F135" s="395">
        <v>30922</v>
      </c>
      <c r="G135" s="395">
        <v>14117</v>
      </c>
      <c r="H135" s="395">
        <v>4006</v>
      </c>
      <c r="I135" s="395">
        <v>10111</v>
      </c>
      <c r="J135" s="395">
        <v>6064</v>
      </c>
      <c r="K135" s="395">
        <v>10741</v>
      </c>
    </row>
    <row r="136" spans="1:11" x14ac:dyDescent="0.2">
      <c r="A136" s="395" t="s">
        <v>40</v>
      </c>
      <c r="B136" s="395">
        <v>43933</v>
      </c>
      <c r="C136" s="395">
        <v>1533</v>
      </c>
      <c r="D136" s="395">
        <v>42403</v>
      </c>
      <c r="E136" s="395">
        <f t="shared" si="2"/>
        <v>17497</v>
      </c>
      <c r="F136" s="395">
        <v>32379</v>
      </c>
      <c r="G136" s="395">
        <v>14882</v>
      </c>
      <c r="H136" s="395">
        <v>3650</v>
      </c>
      <c r="I136" s="395">
        <v>11232</v>
      </c>
      <c r="J136" s="395">
        <v>7959</v>
      </c>
      <c r="K136" s="395">
        <v>9538</v>
      </c>
    </row>
    <row r="137" spans="1:11" x14ac:dyDescent="0.2">
      <c r="A137" s="395" t="s">
        <v>41</v>
      </c>
      <c r="B137" s="395">
        <v>32148</v>
      </c>
      <c r="C137" s="395">
        <v>1030</v>
      </c>
      <c r="D137" s="395">
        <v>31117</v>
      </c>
      <c r="E137" s="395">
        <f t="shared" si="2"/>
        <v>11555</v>
      </c>
      <c r="F137" s="395">
        <v>24552</v>
      </c>
      <c r="G137" s="395">
        <v>12997</v>
      </c>
      <c r="H137" s="395">
        <v>3102</v>
      </c>
      <c r="I137" s="395">
        <v>9895</v>
      </c>
      <c r="J137" s="395">
        <v>5339</v>
      </c>
      <c r="K137" s="395">
        <v>6216</v>
      </c>
    </row>
    <row r="138" spans="1:11" x14ac:dyDescent="0.2">
      <c r="A138" s="395" t="s">
        <v>42</v>
      </c>
      <c r="B138" s="395">
        <v>22218</v>
      </c>
      <c r="C138" s="395">
        <v>525</v>
      </c>
      <c r="D138" s="395">
        <v>21688</v>
      </c>
      <c r="E138" s="395">
        <f t="shared" si="2"/>
        <v>7965</v>
      </c>
      <c r="F138" s="395">
        <v>18291</v>
      </c>
      <c r="G138" s="395">
        <v>10326</v>
      </c>
      <c r="H138" s="395">
        <v>3549</v>
      </c>
      <c r="I138" s="395">
        <v>6777</v>
      </c>
      <c r="J138" s="395">
        <v>2362</v>
      </c>
      <c r="K138" s="395">
        <v>5603</v>
      </c>
    </row>
    <row r="139" spans="1:11" x14ac:dyDescent="0.2">
      <c r="A139" s="395" t="s">
        <v>43</v>
      </c>
      <c r="B139" s="395">
        <v>20564</v>
      </c>
      <c r="C139" s="395">
        <v>340</v>
      </c>
      <c r="D139" s="395">
        <v>20215</v>
      </c>
      <c r="E139" s="395">
        <f t="shared" si="2"/>
        <v>7228</v>
      </c>
      <c r="F139" s="395">
        <v>16940</v>
      </c>
      <c r="G139" s="395">
        <v>9712</v>
      </c>
      <c r="H139" s="395">
        <v>2903</v>
      </c>
      <c r="I139" s="395">
        <v>6809</v>
      </c>
      <c r="J139" s="395">
        <v>2364</v>
      </c>
      <c r="K139" s="395">
        <v>4864</v>
      </c>
    </row>
    <row r="140" spans="1:11" x14ac:dyDescent="0.2">
      <c r="A140" s="395" t="s">
        <v>44</v>
      </c>
      <c r="B140" s="395">
        <v>25265</v>
      </c>
      <c r="C140" s="395">
        <v>708</v>
      </c>
      <c r="D140" s="395">
        <v>24555</v>
      </c>
      <c r="E140" s="395">
        <f t="shared" si="2"/>
        <v>10110</v>
      </c>
      <c r="F140" s="395">
        <v>19630</v>
      </c>
      <c r="G140" s="395">
        <v>9520</v>
      </c>
      <c r="H140" s="395">
        <v>2630</v>
      </c>
      <c r="I140" s="395">
        <v>6890</v>
      </c>
      <c r="J140" s="395">
        <v>3506</v>
      </c>
      <c r="K140" s="395">
        <v>6604</v>
      </c>
    </row>
    <row r="141" spans="1:11" x14ac:dyDescent="0.2">
      <c r="A141" s="395" t="s">
        <v>45</v>
      </c>
      <c r="B141" s="395">
        <v>34854</v>
      </c>
      <c r="C141" s="395">
        <v>1010</v>
      </c>
      <c r="D141" s="395">
        <v>33845</v>
      </c>
      <c r="E141" s="395">
        <f t="shared" si="2"/>
        <v>14461</v>
      </c>
      <c r="F141" s="395">
        <v>25305</v>
      </c>
      <c r="G141" s="395">
        <v>10844</v>
      </c>
      <c r="H141" s="395">
        <v>2505</v>
      </c>
      <c r="I141" s="395">
        <v>8339</v>
      </c>
      <c r="J141" s="395">
        <v>6600</v>
      </c>
      <c r="K141" s="395">
        <v>7861</v>
      </c>
    </row>
    <row r="142" spans="1:11" x14ac:dyDescent="0.2">
      <c r="A142" s="395" t="s">
        <v>46</v>
      </c>
      <c r="B142" s="395">
        <v>45551</v>
      </c>
      <c r="C142" s="395">
        <v>1315</v>
      </c>
      <c r="D142" s="395">
        <v>44248</v>
      </c>
      <c r="E142" s="395">
        <f t="shared" si="2"/>
        <v>17985</v>
      </c>
      <c r="F142" s="395">
        <v>32288</v>
      </c>
      <c r="G142" s="395">
        <v>14303</v>
      </c>
      <c r="H142" s="395">
        <v>3240</v>
      </c>
      <c r="I142" s="395">
        <v>11063</v>
      </c>
      <c r="J142" s="395">
        <v>10328</v>
      </c>
      <c r="K142" s="395">
        <v>7657</v>
      </c>
    </row>
    <row r="143" spans="1:11" x14ac:dyDescent="0.2">
      <c r="A143" s="395" t="s">
        <v>47</v>
      </c>
      <c r="B143" s="395">
        <v>39313</v>
      </c>
      <c r="C143" s="395">
        <v>980</v>
      </c>
      <c r="D143" s="395">
        <v>38335</v>
      </c>
      <c r="E143" s="395">
        <f t="shared" si="2"/>
        <v>15969</v>
      </c>
      <c r="F143" s="395">
        <v>28738</v>
      </c>
      <c r="G143" s="395">
        <v>12769</v>
      </c>
      <c r="H143" s="395">
        <v>2968</v>
      </c>
      <c r="I143" s="395">
        <v>9801</v>
      </c>
      <c r="J143" s="395">
        <v>7932</v>
      </c>
      <c r="K143" s="395">
        <v>8037</v>
      </c>
    </row>
    <row r="144" spans="1:11" x14ac:dyDescent="0.2">
      <c r="A144" s="395" t="s">
        <v>48</v>
      </c>
      <c r="B144" s="395">
        <v>28583</v>
      </c>
      <c r="C144" s="395">
        <v>754</v>
      </c>
      <c r="D144" s="395">
        <v>27825</v>
      </c>
      <c r="E144" s="395">
        <f t="shared" si="2"/>
        <v>11832</v>
      </c>
      <c r="F144" s="395">
        <v>21499</v>
      </c>
      <c r="G144" s="395">
        <v>9667</v>
      </c>
      <c r="H144" s="395">
        <v>2668</v>
      </c>
      <c r="I144" s="395">
        <v>6999</v>
      </c>
      <c r="J144" s="395">
        <v>4731</v>
      </c>
      <c r="K144" s="395">
        <v>7101</v>
      </c>
    </row>
    <row r="145" spans="1:11" x14ac:dyDescent="0.2">
      <c r="A145" s="395" t="s">
        <v>49</v>
      </c>
      <c r="B145" s="395">
        <v>21114</v>
      </c>
      <c r="C145" s="395">
        <v>346</v>
      </c>
      <c r="D145" s="395">
        <v>20768</v>
      </c>
      <c r="E145" s="395">
        <f t="shared" si="2"/>
        <v>7568</v>
      </c>
      <c r="F145" s="395">
        <v>17179</v>
      </c>
      <c r="G145" s="395">
        <v>9611</v>
      </c>
      <c r="H145" s="395">
        <v>3103</v>
      </c>
      <c r="I145" s="395">
        <v>6508</v>
      </c>
      <c r="J145" s="395">
        <v>2509</v>
      </c>
      <c r="K145" s="395">
        <v>5059</v>
      </c>
    </row>
    <row r="146" spans="1:11" x14ac:dyDescent="0.2">
      <c r="A146" s="395" t="s">
        <v>50</v>
      </c>
      <c r="B146" s="395">
        <v>23102</v>
      </c>
      <c r="C146" s="395">
        <v>859</v>
      </c>
      <c r="D146" s="395">
        <v>22245</v>
      </c>
      <c r="E146" s="395">
        <f t="shared" si="2"/>
        <v>7339</v>
      </c>
      <c r="F146" s="395">
        <v>19266</v>
      </c>
      <c r="G146" s="395">
        <v>11927</v>
      </c>
      <c r="H146" s="395">
        <v>3647</v>
      </c>
      <c r="I146" s="395">
        <v>8280</v>
      </c>
      <c r="J146" s="395">
        <v>2129</v>
      </c>
      <c r="K146" s="395">
        <v>5210</v>
      </c>
    </row>
    <row r="147" spans="1:11" x14ac:dyDescent="0.2">
      <c r="A147" s="395" t="s">
        <v>51</v>
      </c>
      <c r="B147" s="395">
        <v>22485</v>
      </c>
      <c r="C147" s="395">
        <v>906</v>
      </c>
      <c r="D147" s="395">
        <v>21577</v>
      </c>
      <c r="E147" s="395">
        <f t="shared" si="2"/>
        <v>8415</v>
      </c>
      <c r="F147" s="395">
        <v>16411</v>
      </c>
      <c r="G147" s="395">
        <v>7996</v>
      </c>
      <c r="H147" s="395">
        <v>1921</v>
      </c>
      <c r="I147" s="395">
        <v>6075</v>
      </c>
      <c r="J147" s="395">
        <v>4302</v>
      </c>
      <c r="K147" s="395">
        <v>4113</v>
      </c>
    </row>
    <row r="148" spans="1:11" x14ac:dyDescent="0.2">
      <c r="A148" s="395" t="s">
        <v>52</v>
      </c>
      <c r="B148" s="395">
        <v>28998</v>
      </c>
      <c r="C148" s="395">
        <v>938</v>
      </c>
      <c r="D148" s="395">
        <v>28056</v>
      </c>
      <c r="E148" s="395">
        <f t="shared" si="2"/>
        <v>11030</v>
      </c>
      <c r="F148" s="395">
        <v>22845</v>
      </c>
      <c r="G148" s="395">
        <v>11815</v>
      </c>
      <c r="H148" s="395">
        <v>3807</v>
      </c>
      <c r="I148" s="395">
        <v>8008</v>
      </c>
      <c r="J148" s="395">
        <v>3707</v>
      </c>
      <c r="K148" s="395">
        <v>7323</v>
      </c>
    </row>
    <row r="149" spans="1:11" x14ac:dyDescent="0.2">
      <c r="A149" s="395" t="s">
        <v>53</v>
      </c>
      <c r="B149" s="395">
        <v>31899</v>
      </c>
      <c r="C149" s="395">
        <v>871</v>
      </c>
      <c r="D149" s="395">
        <v>31033</v>
      </c>
      <c r="E149" s="395">
        <f t="shared" si="2"/>
        <v>12327</v>
      </c>
      <c r="F149" s="395">
        <v>24572</v>
      </c>
      <c r="G149" s="395">
        <v>12245</v>
      </c>
      <c r="H149" s="395">
        <v>3233</v>
      </c>
      <c r="I149" s="395">
        <v>9012</v>
      </c>
      <c r="J149" s="395">
        <v>4975</v>
      </c>
      <c r="K149" s="395">
        <v>7352</v>
      </c>
    </row>
    <row r="150" spans="1:11" x14ac:dyDescent="0.2">
      <c r="A150" s="395" t="s">
        <v>54</v>
      </c>
      <c r="B150" s="395">
        <v>27951</v>
      </c>
      <c r="C150" s="395">
        <v>761</v>
      </c>
      <c r="D150" s="395">
        <v>27198</v>
      </c>
      <c r="E150" s="395">
        <f t="shared" si="2"/>
        <v>10886</v>
      </c>
      <c r="F150" s="395">
        <v>21004</v>
      </c>
      <c r="G150" s="395">
        <v>10118</v>
      </c>
      <c r="H150" s="395">
        <v>2534</v>
      </c>
      <c r="I150" s="395">
        <v>7584</v>
      </c>
      <c r="J150" s="395">
        <v>4873</v>
      </c>
      <c r="K150" s="395">
        <v>6013</v>
      </c>
    </row>
    <row r="151" spans="1:11" x14ac:dyDescent="0.2">
      <c r="A151" s="395" t="s">
        <v>55</v>
      </c>
      <c r="B151" s="395">
        <v>25945</v>
      </c>
      <c r="C151" s="395">
        <v>856</v>
      </c>
      <c r="D151" s="395">
        <v>25082</v>
      </c>
      <c r="E151" s="395">
        <f t="shared" si="2"/>
        <v>10270</v>
      </c>
      <c r="F151" s="395">
        <v>20408</v>
      </c>
      <c r="G151" s="395">
        <v>10138</v>
      </c>
      <c r="H151" s="395">
        <v>2983</v>
      </c>
      <c r="I151" s="395">
        <v>7155</v>
      </c>
      <c r="J151" s="395">
        <v>3191</v>
      </c>
      <c r="K151" s="395">
        <v>7079</v>
      </c>
    </row>
    <row r="152" spans="1:11" x14ac:dyDescent="0.2">
      <c r="A152" s="395" t="s">
        <v>56</v>
      </c>
      <c r="B152" s="395">
        <v>38464</v>
      </c>
      <c r="C152" s="395">
        <v>1320</v>
      </c>
      <c r="D152" s="395">
        <v>37145</v>
      </c>
      <c r="E152" s="395">
        <f t="shared" si="2"/>
        <v>15599</v>
      </c>
      <c r="F152" s="395">
        <v>27981</v>
      </c>
      <c r="G152" s="395">
        <v>12382</v>
      </c>
      <c r="H152" s="395">
        <v>2870</v>
      </c>
      <c r="I152" s="395">
        <v>9512</v>
      </c>
      <c r="J152" s="395">
        <v>7280</v>
      </c>
      <c r="K152" s="395">
        <v>8319</v>
      </c>
    </row>
    <row r="153" spans="1:11" x14ac:dyDescent="0.2">
      <c r="A153" s="395" t="s">
        <v>57</v>
      </c>
      <c r="B153" s="395">
        <v>27092</v>
      </c>
      <c r="C153" s="395">
        <v>920</v>
      </c>
      <c r="D153" s="395">
        <v>26165</v>
      </c>
      <c r="E153" s="395">
        <f t="shared" si="2"/>
        <v>9797</v>
      </c>
      <c r="F153" s="395">
        <v>20292</v>
      </c>
      <c r="G153" s="395">
        <v>10495</v>
      </c>
      <c r="H153" s="395">
        <v>2514</v>
      </c>
      <c r="I153" s="395">
        <v>7981</v>
      </c>
      <c r="J153" s="395">
        <v>4982</v>
      </c>
      <c r="K153" s="395">
        <v>4815</v>
      </c>
    </row>
    <row r="154" spans="1:11" x14ac:dyDescent="0.2">
      <c r="A154" s="395" t="s">
        <v>58</v>
      </c>
      <c r="B154" s="395">
        <v>29686</v>
      </c>
      <c r="C154" s="395">
        <v>727</v>
      </c>
      <c r="D154" s="395">
        <v>28964</v>
      </c>
      <c r="E154" s="395">
        <f t="shared" si="2"/>
        <v>11250</v>
      </c>
      <c r="F154" s="395">
        <v>23489</v>
      </c>
      <c r="G154" s="395">
        <v>12239</v>
      </c>
      <c r="H154" s="395">
        <v>3646</v>
      </c>
      <c r="I154" s="395">
        <v>8593</v>
      </c>
      <c r="J154" s="395">
        <v>4054</v>
      </c>
      <c r="K154" s="395">
        <v>7196</v>
      </c>
    </row>
    <row r="155" spans="1:11" x14ac:dyDescent="0.2">
      <c r="A155" s="395" t="s">
        <v>59</v>
      </c>
      <c r="B155" s="395">
        <v>30037</v>
      </c>
      <c r="C155" s="395">
        <v>1130</v>
      </c>
      <c r="D155" s="395">
        <v>28901</v>
      </c>
      <c r="E155" s="395">
        <f t="shared" si="2"/>
        <v>11344</v>
      </c>
      <c r="F155" s="395">
        <v>21885</v>
      </c>
      <c r="G155" s="395">
        <v>10541</v>
      </c>
      <c r="H155" s="395">
        <v>2409</v>
      </c>
      <c r="I155" s="395">
        <v>8132</v>
      </c>
      <c r="J155" s="395">
        <v>5875</v>
      </c>
      <c r="K155" s="395">
        <v>5469</v>
      </c>
    </row>
    <row r="156" spans="1:11" x14ac:dyDescent="0.2">
      <c r="A156" s="395" t="s">
        <v>60</v>
      </c>
      <c r="B156" s="395">
        <v>21455</v>
      </c>
      <c r="C156" s="395">
        <v>476</v>
      </c>
      <c r="D156" s="395">
        <v>20968</v>
      </c>
      <c r="E156" s="395">
        <f t="shared" si="2"/>
        <v>8569</v>
      </c>
      <c r="F156" s="395">
        <v>17245</v>
      </c>
      <c r="G156" s="395">
        <v>8676</v>
      </c>
      <c r="H156" s="395">
        <v>2887</v>
      </c>
      <c r="I156" s="395">
        <v>5789</v>
      </c>
      <c r="J156" s="395">
        <v>2566</v>
      </c>
      <c r="K156" s="395">
        <v>6003</v>
      </c>
    </row>
    <row r="157" spans="1:11" x14ac:dyDescent="0.2">
      <c r="A157" s="395" t="s">
        <v>61</v>
      </c>
      <c r="B157" s="395">
        <v>29744</v>
      </c>
      <c r="C157" s="395">
        <v>902</v>
      </c>
      <c r="D157" s="395">
        <v>28836</v>
      </c>
      <c r="E157" s="395">
        <f t="shared" si="2"/>
        <v>11574</v>
      </c>
      <c r="F157" s="395">
        <v>22627</v>
      </c>
      <c r="G157" s="395">
        <v>11053</v>
      </c>
      <c r="H157" s="395">
        <v>2849</v>
      </c>
      <c r="I157" s="395">
        <v>8204</v>
      </c>
      <c r="J157" s="395">
        <v>4827</v>
      </c>
      <c r="K157" s="395">
        <v>6747</v>
      </c>
    </row>
    <row r="158" spans="1:11" x14ac:dyDescent="0.2">
      <c r="A158" s="395" t="s">
        <v>62</v>
      </c>
      <c r="B158" s="395">
        <v>31632</v>
      </c>
      <c r="C158" s="395">
        <v>1226</v>
      </c>
      <c r="D158" s="395">
        <v>30408</v>
      </c>
      <c r="E158" s="395">
        <f t="shared" si="2"/>
        <v>11849</v>
      </c>
      <c r="F158" s="395">
        <v>24422</v>
      </c>
      <c r="G158" s="395">
        <v>12573</v>
      </c>
      <c r="H158" s="395">
        <v>3298</v>
      </c>
      <c r="I158" s="395">
        <v>9275</v>
      </c>
      <c r="J158" s="395">
        <v>4412</v>
      </c>
      <c r="K158" s="395">
        <v>7437</v>
      </c>
    </row>
    <row r="159" spans="1:11" x14ac:dyDescent="0.2">
      <c r="A159" s="395" t="s">
        <v>63</v>
      </c>
      <c r="B159" s="395">
        <v>26120</v>
      </c>
      <c r="C159" s="395">
        <v>510</v>
      </c>
      <c r="D159" s="395">
        <v>25606</v>
      </c>
      <c r="E159" s="395">
        <f t="shared" si="2"/>
        <v>8664</v>
      </c>
      <c r="F159" s="395">
        <v>21429</v>
      </c>
      <c r="G159" s="395">
        <v>12765</v>
      </c>
      <c r="H159" s="395">
        <v>3967</v>
      </c>
      <c r="I159" s="395">
        <v>8798</v>
      </c>
      <c r="J159" s="395">
        <v>3127</v>
      </c>
      <c r="K159" s="395">
        <v>5537</v>
      </c>
    </row>
    <row r="160" spans="1:11" x14ac:dyDescent="0.2">
      <c r="A160" s="395"/>
      <c r="B160" s="395"/>
      <c r="C160" s="395"/>
      <c r="D160" s="395"/>
      <c r="E160" s="395"/>
      <c r="F160" s="395"/>
      <c r="G160" s="395"/>
      <c r="H160" s="395"/>
      <c r="I160" s="395"/>
      <c r="J160" s="395"/>
      <c r="K160" s="395"/>
    </row>
    <row r="161" spans="1:13" x14ac:dyDescent="0.2">
      <c r="A161" s="401" t="s">
        <v>64</v>
      </c>
      <c r="B161" s="302">
        <v>75079</v>
      </c>
      <c r="C161" s="302">
        <v>2249</v>
      </c>
      <c r="D161" s="302">
        <v>72826</v>
      </c>
      <c r="E161" s="395">
        <f t="shared" si="2"/>
        <v>25122</v>
      </c>
      <c r="F161" s="302">
        <v>61336</v>
      </c>
      <c r="G161" s="302">
        <v>36214</v>
      </c>
      <c r="H161" s="302">
        <v>11202</v>
      </c>
      <c r="I161" s="302">
        <v>25012</v>
      </c>
      <c r="J161" s="302">
        <v>8459</v>
      </c>
      <c r="K161" s="302">
        <v>16663</v>
      </c>
    </row>
    <row r="162" spans="1:13" x14ac:dyDescent="0.2">
      <c r="A162" s="401" t="s">
        <v>65</v>
      </c>
      <c r="B162" s="302">
        <v>285755</v>
      </c>
      <c r="C162" s="302">
        <v>5780</v>
      </c>
      <c r="D162" s="302">
        <v>205494</v>
      </c>
      <c r="E162" s="395">
        <f t="shared" si="2"/>
        <v>80091</v>
      </c>
      <c r="F162" s="302">
        <v>167100</v>
      </c>
      <c r="G162" s="302">
        <v>87009</v>
      </c>
      <c r="H162" s="302">
        <v>25860</v>
      </c>
      <c r="I162" s="302">
        <v>61149</v>
      </c>
      <c r="J162" s="302">
        <v>27778</v>
      </c>
      <c r="K162" s="302">
        <v>52313</v>
      </c>
    </row>
    <row r="163" spans="1:13" x14ac:dyDescent="0.2">
      <c r="A163" s="401" t="s">
        <v>66</v>
      </c>
      <c r="B163" s="302">
        <v>750790</v>
      </c>
      <c r="C163" s="302">
        <v>23444</v>
      </c>
      <c r="D163" s="302">
        <v>727337</v>
      </c>
      <c r="E163" s="395">
        <f t="shared" si="2"/>
        <v>296682</v>
      </c>
      <c r="F163" s="302">
        <v>555538</v>
      </c>
      <c r="G163" s="302">
        <v>258856</v>
      </c>
      <c r="H163" s="302">
        <v>64335</v>
      </c>
      <c r="I163" s="302">
        <v>194521</v>
      </c>
      <c r="J163" s="302">
        <v>136948</v>
      </c>
      <c r="K163" s="302">
        <v>159734</v>
      </c>
    </row>
    <row r="164" spans="1:13" x14ac:dyDescent="0.2">
      <c r="A164" s="401" t="s">
        <v>67</v>
      </c>
      <c r="B164" s="395">
        <v>1111624</v>
      </c>
      <c r="C164" s="395">
        <v>31473</v>
      </c>
      <c r="D164" s="395">
        <v>1005657</v>
      </c>
      <c r="E164" s="395">
        <f t="shared" si="2"/>
        <v>401895</v>
      </c>
      <c r="F164" s="395">
        <v>783974</v>
      </c>
      <c r="G164" s="395">
        <v>382079</v>
      </c>
      <c r="H164" s="395">
        <v>101397</v>
      </c>
      <c r="I164" s="395">
        <v>280682</v>
      </c>
      <c r="J164" s="395">
        <v>173185</v>
      </c>
      <c r="K164" s="395">
        <v>228710</v>
      </c>
    </row>
    <row r="165" spans="1:13" x14ac:dyDescent="0.2">
      <c r="E165" s="397" t="s">
        <v>2930</v>
      </c>
      <c r="F165" s="397" t="s">
        <v>2929</v>
      </c>
    </row>
    <row r="166" spans="1:13" ht="28.9" customHeight="1" x14ac:dyDescent="0.2">
      <c r="A166" s="397">
        <v>2011</v>
      </c>
      <c r="B166" s="398"/>
      <c r="C166" s="398"/>
      <c r="D166" s="398"/>
      <c r="E166" s="398"/>
      <c r="G166" s="666" t="s">
        <v>104</v>
      </c>
      <c r="H166" s="666"/>
      <c r="I166" s="666"/>
      <c r="J166" s="666" t="s">
        <v>105</v>
      </c>
      <c r="K166" s="666"/>
      <c r="L166" s="398"/>
      <c r="M166" s="398"/>
    </row>
    <row r="167" spans="1:13" ht="61.15" customHeight="1" x14ac:dyDescent="0.2">
      <c r="B167" s="398" t="s">
        <v>96</v>
      </c>
      <c r="C167" s="398" t="s">
        <v>102</v>
      </c>
      <c r="D167" s="398" t="s">
        <v>103</v>
      </c>
      <c r="E167" s="398" t="s">
        <v>2926</v>
      </c>
      <c r="F167" s="398" t="s">
        <v>106</v>
      </c>
      <c r="G167" s="398" t="s">
        <v>73</v>
      </c>
      <c r="H167" s="398" t="s">
        <v>107</v>
      </c>
      <c r="I167" s="398" t="s">
        <v>100</v>
      </c>
      <c r="J167" s="398" t="s">
        <v>108</v>
      </c>
      <c r="K167" s="398" t="s">
        <v>109</v>
      </c>
      <c r="L167" s="398"/>
      <c r="M167" s="398"/>
    </row>
    <row r="168" spans="1:13" x14ac:dyDescent="0.2">
      <c r="A168" s="395" t="s">
        <v>31</v>
      </c>
      <c r="B168" s="302">
        <v>1035</v>
      </c>
      <c r="C168" s="302">
        <v>0</v>
      </c>
      <c r="D168" s="302">
        <v>1035</v>
      </c>
      <c r="E168" s="294" t="s">
        <v>481</v>
      </c>
      <c r="F168" s="294" t="s">
        <v>481</v>
      </c>
      <c r="G168" s="302">
        <v>526</v>
      </c>
      <c r="H168" s="302">
        <v>220</v>
      </c>
      <c r="I168" s="302">
        <v>306</v>
      </c>
      <c r="J168" s="302">
        <v>153</v>
      </c>
      <c r="K168" s="294" t="s">
        <v>481</v>
      </c>
    </row>
    <row r="169" spans="1:13" x14ac:dyDescent="0.2">
      <c r="A169" s="395" t="s">
        <v>32</v>
      </c>
      <c r="B169" s="302">
        <v>19321</v>
      </c>
      <c r="C169" s="302">
        <v>516</v>
      </c>
      <c r="D169" s="302">
        <v>18805</v>
      </c>
      <c r="E169" s="294" t="s">
        <v>481</v>
      </c>
      <c r="F169" s="294" t="s">
        <v>481</v>
      </c>
      <c r="G169" s="302">
        <v>7347</v>
      </c>
      <c r="H169" s="302">
        <v>2246</v>
      </c>
      <c r="I169" s="302">
        <v>5101</v>
      </c>
      <c r="J169" s="302">
        <v>3065</v>
      </c>
      <c r="K169" s="294" t="s">
        <v>481</v>
      </c>
    </row>
    <row r="170" spans="1:13" x14ac:dyDescent="0.2">
      <c r="A170" s="395" t="s">
        <v>33</v>
      </c>
      <c r="B170" s="302">
        <v>47432</v>
      </c>
      <c r="C170" s="302">
        <v>2294</v>
      </c>
      <c r="D170" s="302">
        <v>45138</v>
      </c>
      <c r="E170" s="294" t="s">
        <v>481</v>
      </c>
      <c r="F170" s="294" t="s">
        <v>481</v>
      </c>
      <c r="G170" s="302">
        <v>14407</v>
      </c>
      <c r="H170" s="302">
        <v>4189</v>
      </c>
      <c r="I170" s="302">
        <v>10218</v>
      </c>
      <c r="J170" s="302">
        <v>8227</v>
      </c>
      <c r="K170" s="294" t="s">
        <v>481</v>
      </c>
    </row>
    <row r="171" spans="1:13" x14ac:dyDescent="0.2">
      <c r="A171" s="395" t="s">
        <v>34</v>
      </c>
      <c r="B171" s="302">
        <v>37212</v>
      </c>
      <c r="C171" s="302">
        <v>880</v>
      </c>
      <c r="D171" s="302">
        <v>36332</v>
      </c>
      <c r="E171" s="294" t="s">
        <v>481</v>
      </c>
      <c r="F171" s="294" t="s">
        <v>481</v>
      </c>
      <c r="G171" s="302">
        <v>11992</v>
      </c>
      <c r="H171" s="302">
        <v>3404</v>
      </c>
      <c r="I171" s="302">
        <v>8588</v>
      </c>
      <c r="J171" s="302">
        <v>7921</v>
      </c>
      <c r="K171" s="294" t="s">
        <v>481</v>
      </c>
    </row>
    <row r="172" spans="1:13" x14ac:dyDescent="0.2">
      <c r="A172" s="395" t="s">
        <v>35</v>
      </c>
      <c r="B172" s="302">
        <v>32676</v>
      </c>
      <c r="C172" s="302">
        <v>763</v>
      </c>
      <c r="D172" s="302">
        <v>31913</v>
      </c>
      <c r="E172" s="294" t="s">
        <v>481</v>
      </c>
      <c r="F172" s="294" t="s">
        <v>481</v>
      </c>
      <c r="G172" s="302">
        <v>8808</v>
      </c>
      <c r="H172" s="302">
        <v>3162</v>
      </c>
      <c r="I172" s="302">
        <v>5646</v>
      </c>
      <c r="J172" s="302">
        <v>4253</v>
      </c>
      <c r="K172" s="294" t="s">
        <v>481</v>
      </c>
    </row>
    <row r="173" spans="1:13" x14ac:dyDescent="0.2">
      <c r="A173" s="395" t="s">
        <v>36</v>
      </c>
      <c r="B173" s="302">
        <v>52037</v>
      </c>
      <c r="C173" s="302">
        <v>1546</v>
      </c>
      <c r="D173" s="302">
        <v>50491</v>
      </c>
      <c r="E173" s="294" t="s">
        <v>481</v>
      </c>
      <c r="F173" s="294" t="s">
        <v>481</v>
      </c>
      <c r="G173" s="302">
        <v>16856</v>
      </c>
      <c r="H173" s="302">
        <v>4647</v>
      </c>
      <c r="I173" s="302">
        <v>12209</v>
      </c>
      <c r="J173" s="302">
        <v>11087</v>
      </c>
      <c r="K173" s="294" t="s">
        <v>481</v>
      </c>
    </row>
    <row r="174" spans="1:13" x14ac:dyDescent="0.2">
      <c r="A174" s="395" t="s">
        <v>37</v>
      </c>
      <c r="B174" s="302">
        <v>23977</v>
      </c>
      <c r="C174" s="302">
        <v>544</v>
      </c>
      <c r="D174" s="302">
        <v>23433</v>
      </c>
      <c r="E174" s="294" t="s">
        <v>481</v>
      </c>
      <c r="F174" s="294" t="s">
        <v>481</v>
      </c>
      <c r="G174" s="302">
        <v>10113</v>
      </c>
      <c r="H174" s="302">
        <v>3884</v>
      </c>
      <c r="I174" s="302">
        <v>6229</v>
      </c>
      <c r="J174" s="302">
        <v>2932</v>
      </c>
      <c r="K174" s="294" t="s">
        <v>481</v>
      </c>
    </row>
    <row r="175" spans="1:13" x14ac:dyDescent="0.2">
      <c r="A175" s="395" t="s">
        <v>38</v>
      </c>
      <c r="B175" s="302">
        <v>44375</v>
      </c>
      <c r="C175" s="302">
        <v>1667</v>
      </c>
      <c r="D175" s="302">
        <v>42708</v>
      </c>
      <c r="E175" s="294" t="s">
        <v>481</v>
      </c>
      <c r="F175" s="294" t="s">
        <v>481</v>
      </c>
      <c r="G175" s="302">
        <v>14107</v>
      </c>
      <c r="H175" s="302">
        <v>4445</v>
      </c>
      <c r="I175" s="302">
        <v>9662</v>
      </c>
      <c r="J175" s="302">
        <v>7781</v>
      </c>
      <c r="K175" s="294" t="s">
        <v>481</v>
      </c>
    </row>
    <row r="176" spans="1:13" x14ac:dyDescent="0.2">
      <c r="A176" s="395" t="s">
        <v>39</v>
      </c>
      <c r="B176" s="302">
        <v>36227</v>
      </c>
      <c r="C176" s="302">
        <v>1376</v>
      </c>
      <c r="D176" s="302">
        <v>34851</v>
      </c>
      <c r="E176" s="294" t="s">
        <v>481</v>
      </c>
      <c r="F176" s="294" t="s">
        <v>481</v>
      </c>
      <c r="G176" s="302">
        <v>11328</v>
      </c>
      <c r="H176" s="302">
        <v>4021</v>
      </c>
      <c r="I176" s="302">
        <v>7307</v>
      </c>
      <c r="J176" s="302">
        <v>4916</v>
      </c>
      <c r="K176" s="294" t="s">
        <v>481</v>
      </c>
    </row>
    <row r="177" spans="1:11" x14ac:dyDescent="0.2">
      <c r="A177" s="395" t="s">
        <v>40</v>
      </c>
      <c r="B177" s="302">
        <v>38833</v>
      </c>
      <c r="C177" s="302">
        <v>1332</v>
      </c>
      <c r="D177" s="302">
        <v>37501</v>
      </c>
      <c r="E177" s="294" t="s">
        <v>481</v>
      </c>
      <c r="F177" s="294" t="s">
        <v>481</v>
      </c>
      <c r="G177" s="302">
        <v>12108</v>
      </c>
      <c r="H177" s="302">
        <v>3596</v>
      </c>
      <c r="I177" s="302">
        <v>8512</v>
      </c>
      <c r="J177" s="302">
        <v>6857</v>
      </c>
      <c r="K177" s="294" t="s">
        <v>481</v>
      </c>
    </row>
    <row r="178" spans="1:11" x14ac:dyDescent="0.2">
      <c r="A178" s="395" t="s">
        <v>41</v>
      </c>
      <c r="B178" s="302">
        <v>26116</v>
      </c>
      <c r="C178" s="302">
        <v>1003</v>
      </c>
      <c r="D178" s="302">
        <v>25113</v>
      </c>
      <c r="E178" s="294" t="s">
        <v>481</v>
      </c>
      <c r="F178" s="294" t="s">
        <v>481</v>
      </c>
      <c r="G178" s="302">
        <v>9418</v>
      </c>
      <c r="H178" s="302">
        <v>3030</v>
      </c>
      <c r="I178" s="302">
        <v>6388</v>
      </c>
      <c r="J178" s="302">
        <v>4102</v>
      </c>
      <c r="K178" s="294" t="s">
        <v>481</v>
      </c>
    </row>
    <row r="179" spans="1:11" x14ac:dyDescent="0.2">
      <c r="A179" s="395" t="s">
        <v>42</v>
      </c>
      <c r="B179" s="302">
        <v>17395</v>
      </c>
      <c r="C179" s="302">
        <v>289</v>
      </c>
      <c r="D179" s="302">
        <v>17106</v>
      </c>
      <c r="E179" s="294" t="s">
        <v>481</v>
      </c>
      <c r="F179" s="294" t="s">
        <v>481</v>
      </c>
      <c r="G179" s="302">
        <v>7421</v>
      </c>
      <c r="H179" s="302">
        <v>3214</v>
      </c>
      <c r="I179" s="302">
        <v>4207</v>
      </c>
      <c r="J179" s="302">
        <v>1701</v>
      </c>
      <c r="K179" s="294" t="s">
        <v>481</v>
      </c>
    </row>
    <row r="180" spans="1:11" x14ac:dyDescent="0.2">
      <c r="A180" s="395" t="s">
        <v>43</v>
      </c>
      <c r="B180" s="302">
        <v>16413</v>
      </c>
      <c r="C180" s="302">
        <v>389</v>
      </c>
      <c r="D180" s="302">
        <v>16024</v>
      </c>
      <c r="E180" s="294" t="s">
        <v>481</v>
      </c>
      <c r="F180" s="294" t="s">
        <v>481</v>
      </c>
      <c r="G180" s="302">
        <v>7058</v>
      </c>
      <c r="H180" s="302">
        <v>2585</v>
      </c>
      <c r="I180" s="302">
        <v>4473</v>
      </c>
      <c r="J180" s="302">
        <v>1846</v>
      </c>
      <c r="K180" s="294" t="s">
        <v>481</v>
      </c>
    </row>
    <row r="181" spans="1:11" x14ac:dyDescent="0.2">
      <c r="A181" s="395" t="s">
        <v>44</v>
      </c>
      <c r="B181" s="302">
        <v>22369</v>
      </c>
      <c r="C181" s="302">
        <v>556</v>
      </c>
      <c r="D181" s="302">
        <v>21813</v>
      </c>
      <c r="E181" s="294" t="s">
        <v>481</v>
      </c>
      <c r="F181" s="294" t="s">
        <v>481</v>
      </c>
      <c r="G181" s="302">
        <v>7974</v>
      </c>
      <c r="H181" s="302">
        <v>2894</v>
      </c>
      <c r="I181" s="302">
        <v>5080</v>
      </c>
      <c r="J181" s="302">
        <v>2758</v>
      </c>
      <c r="K181" s="294" t="s">
        <v>481</v>
      </c>
    </row>
    <row r="182" spans="1:11" x14ac:dyDescent="0.2">
      <c r="A182" s="395" t="s">
        <v>45</v>
      </c>
      <c r="B182" s="302">
        <v>33667</v>
      </c>
      <c r="C182" s="302">
        <v>787</v>
      </c>
      <c r="D182" s="302">
        <v>32880</v>
      </c>
      <c r="E182" s="294" t="s">
        <v>481</v>
      </c>
      <c r="F182" s="294" t="s">
        <v>481</v>
      </c>
      <c r="G182" s="302">
        <v>8985</v>
      </c>
      <c r="H182" s="302">
        <v>2829</v>
      </c>
      <c r="I182" s="302">
        <v>6156</v>
      </c>
      <c r="J182" s="302">
        <v>6098</v>
      </c>
      <c r="K182" s="294" t="s">
        <v>481</v>
      </c>
    </row>
    <row r="183" spans="1:11" x14ac:dyDescent="0.2">
      <c r="A183" s="395" t="s">
        <v>46</v>
      </c>
      <c r="B183" s="302">
        <v>42277</v>
      </c>
      <c r="C183" s="302">
        <v>1169</v>
      </c>
      <c r="D183" s="302">
        <v>41108</v>
      </c>
      <c r="E183" s="294" t="s">
        <v>481</v>
      </c>
      <c r="F183" s="294" t="s">
        <v>481</v>
      </c>
      <c r="G183" s="302">
        <v>13499</v>
      </c>
      <c r="H183" s="302">
        <v>3517</v>
      </c>
      <c r="I183" s="302">
        <v>9982</v>
      </c>
      <c r="J183" s="302">
        <v>9187</v>
      </c>
      <c r="K183" s="294" t="s">
        <v>481</v>
      </c>
    </row>
    <row r="184" spans="1:11" x14ac:dyDescent="0.2">
      <c r="A184" s="395" t="s">
        <v>47</v>
      </c>
      <c r="B184" s="302">
        <v>35178</v>
      </c>
      <c r="C184" s="302">
        <v>969</v>
      </c>
      <c r="D184" s="302">
        <v>34209</v>
      </c>
      <c r="E184" s="294" t="s">
        <v>481</v>
      </c>
      <c r="F184" s="294" t="s">
        <v>481</v>
      </c>
      <c r="G184" s="302">
        <v>10953</v>
      </c>
      <c r="H184" s="302">
        <v>3632</v>
      </c>
      <c r="I184" s="302">
        <v>7321</v>
      </c>
      <c r="J184" s="302">
        <v>6457</v>
      </c>
      <c r="K184" s="294" t="s">
        <v>481</v>
      </c>
    </row>
    <row r="185" spans="1:11" x14ac:dyDescent="0.2">
      <c r="A185" s="395" t="s">
        <v>48</v>
      </c>
      <c r="B185" s="302">
        <v>26859</v>
      </c>
      <c r="C185" s="302">
        <v>567</v>
      </c>
      <c r="D185" s="302">
        <v>26292</v>
      </c>
      <c r="E185" s="294" t="s">
        <v>481</v>
      </c>
      <c r="F185" s="294" t="s">
        <v>481</v>
      </c>
      <c r="G185" s="302">
        <v>8651</v>
      </c>
      <c r="H185" s="302">
        <v>2921</v>
      </c>
      <c r="I185" s="302">
        <v>5730</v>
      </c>
      <c r="J185" s="302">
        <v>3878</v>
      </c>
      <c r="K185" s="294" t="s">
        <v>481</v>
      </c>
    </row>
    <row r="186" spans="1:11" x14ac:dyDescent="0.2">
      <c r="A186" s="395" t="s">
        <v>49</v>
      </c>
      <c r="B186" s="302">
        <v>18036</v>
      </c>
      <c r="C186" s="302">
        <v>531</v>
      </c>
      <c r="D186" s="302">
        <v>17505</v>
      </c>
      <c r="E186" s="294" t="s">
        <v>481</v>
      </c>
      <c r="F186" s="294" t="s">
        <v>481</v>
      </c>
      <c r="G186" s="302">
        <v>7597</v>
      </c>
      <c r="H186" s="302">
        <v>3057</v>
      </c>
      <c r="I186" s="302">
        <v>4540</v>
      </c>
      <c r="J186" s="302">
        <v>2001</v>
      </c>
      <c r="K186" s="294" t="s">
        <v>481</v>
      </c>
    </row>
    <row r="187" spans="1:11" x14ac:dyDescent="0.2">
      <c r="A187" s="395" t="s">
        <v>50</v>
      </c>
      <c r="B187" s="302">
        <v>19115</v>
      </c>
      <c r="C187" s="302">
        <v>709</v>
      </c>
      <c r="D187" s="302">
        <v>18406</v>
      </c>
      <c r="E187" s="294" t="s">
        <v>481</v>
      </c>
      <c r="F187" s="294" t="s">
        <v>481</v>
      </c>
      <c r="G187" s="302">
        <v>8240</v>
      </c>
      <c r="H187" s="302">
        <v>3015</v>
      </c>
      <c r="I187" s="302">
        <v>5225</v>
      </c>
      <c r="J187" s="302">
        <v>2404</v>
      </c>
      <c r="K187" s="294" t="s">
        <v>481</v>
      </c>
    </row>
    <row r="188" spans="1:11" x14ac:dyDescent="0.2">
      <c r="A188" s="395" t="s">
        <v>51</v>
      </c>
      <c r="B188" s="302">
        <v>20358</v>
      </c>
      <c r="C188" s="302">
        <v>836</v>
      </c>
      <c r="D188" s="302">
        <v>19522</v>
      </c>
      <c r="E188" s="294" t="s">
        <v>481</v>
      </c>
      <c r="F188" s="294" t="s">
        <v>481</v>
      </c>
      <c r="G188" s="302">
        <v>6762</v>
      </c>
      <c r="H188" s="302">
        <v>2099</v>
      </c>
      <c r="I188" s="302">
        <v>4663</v>
      </c>
      <c r="J188" s="302">
        <v>3739</v>
      </c>
      <c r="K188" s="294" t="s">
        <v>481</v>
      </c>
    </row>
    <row r="189" spans="1:11" x14ac:dyDescent="0.2">
      <c r="A189" s="395" t="s">
        <v>52</v>
      </c>
      <c r="B189" s="302">
        <v>23187</v>
      </c>
      <c r="C189" s="302">
        <v>929</v>
      </c>
      <c r="D189" s="302">
        <v>22258</v>
      </c>
      <c r="E189" s="294" t="s">
        <v>481</v>
      </c>
      <c r="F189" s="294" t="s">
        <v>481</v>
      </c>
      <c r="G189" s="302">
        <v>9208</v>
      </c>
      <c r="H189" s="302">
        <v>3601</v>
      </c>
      <c r="I189" s="302">
        <v>5607</v>
      </c>
      <c r="J189" s="302">
        <v>2497</v>
      </c>
      <c r="K189" s="294" t="s">
        <v>481</v>
      </c>
    </row>
    <row r="190" spans="1:11" x14ac:dyDescent="0.2">
      <c r="A190" s="395" t="s">
        <v>53</v>
      </c>
      <c r="B190" s="302">
        <v>26135</v>
      </c>
      <c r="C190" s="302">
        <v>887</v>
      </c>
      <c r="D190" s="302">
        <v>25248</v>
      </c>
      <c r="E190" s="294" t="s">
        <v>481</v>
      </c>
      <c r="F190" s="294" t="s">
        <v>481</v>
      </c>
      <c r="G190" s="302">
        <v>9994</v>
      </c>
      <c r="H190" s="302">
        <v>3584</v>
      </c>
      <c r="I190" s="302">
        <v>6410</v>
      </c>
      <c r="J190" s="302">
        <v>3441</v>
      </c>
      <c r="K190" s="294" t="s">
        <v>481</v>
      </c>
    </row>
    <row r="191" spans="1:11" x14ac:dyDescent="0.2">
      <c r="A191" s="395" t="s">
        <v>54</v>
      </c>
      <c r="B191" s="302">
        <v>23122</v>
      </c>
      <c r="C191" s="302">
        <v>725</v>
      </c>
      <c r="D191" s="302">
        <v>22397</v>
      </c>
      <c r="E191" s="294" t="s">
        <v>481</v>
      </c>
      <c r="F191" s="294" t="s">
        <v>481</v>
      </c>
      <c r="G191" s="302">
        <v>7695</v>
      </c>
      <c r="H191" s="302">
        <v>2414</v>
      </c>
      <c r="I191" s="302">
        <v>5281</v>
      </c>
      <c r="J191" s="302">
        <v>3833</v>
      </c>
      <c r="K191" s="294" t="s">
        <v>481</v>
      </c>
    </row>
    <row r="192" spans="1:11" x14ac:dyDescent="0.2">
      <c r="A192" s="395" t="s">
        <v>55</v>
      </c>
      <c r="B192" s="302">
        <v>20593</v>
      </c>
      <c r="C192" s="302">
        <v>500</v>
      </c>
      <c r="D192" s="302">
        <v>20093</v>
      </c>
      <c r="E192" s="294" t="s">
        <v>481</v>
      </c>
      <c r="F192" s="294" t="s">
        <v>481</v>
      </c>
      <c r="G192" s="302">
        <v>7001</v>
      </c>
      <c r="H192" s="302">
        <v>2656</v>
      </c>
      <c r="I192" s="302">
        <v>4345</v>
      </c>
      <c r="J192" s="302">
        <v>2194</v>
      </c>
      <c r="K192" s="294" t="s">
        <v>481</v>
      </c>
    </row>
    <row r="193" spans="1:11" x14ac:dyDescent="0.2">
      <c r="A193" s="395" t="s">
        <v>56</v>
      </c>
      <c r="B193" s="302">
        <v>33385</v>
      </c>
      <c r="C193" s="302">
        <v>1118</v>
      </c>
      <c r="D193" s="302">
        <v>32267</v>
      </c>
      <c r="E193" s="294" t="s">
        <v>481</v>
      </c>
      <c r="F193" s="294" t="s">
        <v>481</v>
      </c>
      <c r="G193" s="302">
        <v>9992</v>
      </c>
      <c r="H193" s="302">
        <v>2921</v>
      </c>
      <c r="I193" s="302">
        <v>7071</v>
      </c>
      <c r="J193" s="302">
        <v>5636</v>
      </c>
      <c r="K193" s="294" t="s">
        <v>481</v>
      </c>
    </row>
    <row r="194" spans="1:11" x14ac:dyDescent="0.2">
      <c r="A194" s="395" t="s">
        <v>57</v>
      </c>
      <c r="B194" s="302">
        <v>25296</v>
      </c>
      <c r="C194" s="302">
        <v>866</v>
      </c>
      <c r="D194" s="302">
        <v>24430</v>
      </c>
      <c r="E194" s="294" t="s">
        <v>481</v>
      </c>
      <c r="F194" s="294" t="s">
        <v>481</v>
      </c>
      <c r="G194" s="302">
        <v>9434</v>
      </c>
      <c r="H194" s="302">
        <v>2903</v>
      </c>
      <c r="I194" s="302">
        <v>6531</v>
      </c>
      <c r="J194" s="302">
        <v>4461</v>
      </c>
      <c r="K194" s="294" t="s">
        <v>481</v>
      </c>
    </row>
    <row r="195" spans="1:11" x14ac:dyDescent="0.2">
      <c r="A195" s="395" t="s">
        <v>58</v>
      </c>
      <c r="B195" s="302">
        <v>22329</v>
      </c>
      <c r="C195" s="302">
        <v>665</v>
      </c>
      <c r="D195" s="302">
        <v>21664</v>
      </c>
      <c r="E195" s="294" t="s">
        <v>481</v>
      </c>
      <c r="F195" s="294" t="s">
        <v>481</v>
      </c>
      <c r="G195" s="302">
        <v>9008</v>
      </c>
      <c r="H195" s="302">
        <v>3328</v>
      </c>
      <c r="I195" s="302">
        <v>5680</v>
      </c>
      <c r="J195" s="302">
        <v>2536</v>
      </c>
      <c r="K195" s="294" t="s">
        <v>481</v>
      </c>
    </row>
    <row r="196" spans="1:11" x14ac:dyDescent="0.2">
      <c r="A196" s="395" t="s">
        <v>59</v>
      </c>
      <c r="B196" s="302">
        <v>27233</v>
      </c>
      <c r="C196" s="302">
        <v>928</v>
      </c>
      <c r="D196" s="302">
        <v>26305</v>
      </c>
      <c r="E196" s="294" t="s">
        <v>481</v>
      </c>
      <c r="F196" s="294" t="s">
        <v>481</v>
      </c>
      <c r="G196" s="302">
        <v>9203</v>
      </c>
      <c r="H196" s="302">
        <v>2746</v>
      </c>
      <c r="I196" s="302">
        <v>6457</v>
      </c>
      <c r="J196" s="302">
        <v>5193</v>
      </c>
      <c r="K196" s="294" t="s">
        <v>481</v>
      </c>
    </row>
    <row r="197" spans="1:11" x14ac:dyDescent="0.2">
      <c r="A197" s="395" t="s">
        <v>60</v>
      </c>
      <c r="B197" s="302">
        <v>15570</v>
      </c>
      <c r="C197" s="302">
        <v>318</v>
      </c>
      <c r="D197" s="302">
        <v>15252</v>
      </c>
      <c r="E197" s="294" t="s">
        <v>481</v>
      </c>
      <c r="F197" s="294" t="s">
        <v>481</v>
      </c>
      <c r="G197" s="302">
        <v>6038</v>
      </c>
      <c r="H197" s="302">
        <v>2405</v>
      </c>
      <c r="I197" s="302">
        <v>3633</v>
      </c>
      <c r="J197" s="302">
        <v>1457</v>
      </c>
      <c r="K197" s="294" t="s">
        <v>481</v>
      </c>
    </row>
    <row r="198" spans="1:11" x14ac:dyDescent="0.2">
      <c r="A198" s="395" t="s">
        <v>61</v>
      </c>
      <c r="B198" s="302">
        <v>25566</v>
      </c>
      <c r="C198" s="302">
        <v>799</v>
      </c>
      <c r="D198" s="302">
        <v>24767</v>
      </c>
      <c r="E198" s="294" t="s">
        <v>481</v>
      </c>
      <c r="F198" s="294" t="s">
        <v>481</v>
      </c>
      <c r="G198" s="302">
        <v>8879</v>
      </c>
      <c r="H198" s="302">
        <v>2942</v>
      </c>
      <c r="I198" s="302">
        <v>5937</v>
      </c>
      <c r="J198" s="302">
        <v>3798</v>
      </c>
      <c r="K198" s="294" t="s">
        <v>481</v>
      </c>
    </row>
    <row r="199" spans="1:11" x14ac:dyDescent="0.2">
      <c r="A199" s="395" t="s">
        <v>62</v>
      </c>
      <c r="B199" s="302">
        <v>26911</v>
      </c>
      <c r="C199" s="302">
        <v>1137</v>
      </c>
      <c r="D199" s="302">
        <v>25774</v>
      </c>
      <c r="E199" s="294" t="s">
        <v>481</v>
      </c>
      <c r="F199" s="294" t="s">
        <v>481</v>
      </c>
      <c r="G199" s="302">
        <v>10385</v>
      </c>
      <c r="H199" s="302">
        <v>3607</v>
      </c>
      <c r="I199" s="302">
        <v>6778</v>
      </c>
      <c r="J199" s="302">
        <v>3344</v>
      </c>
      <c r="K199" s="294" t="s">
        <v>481</v>
      </c>
    </row>
    <row r="200" spans="1:11" x14ac:dyDescent="0.2">
      <c r="A200" s="395" t="s">
        <v>63</v>
      </c>
      <c r="B200" s="302">
        <v>24514</v>
      </c>
      <c r="C200" s="302">
        <v>518</v>
      </c>
      <c r="D200" s="302">
        <v>23996</v>
      </c>
      <c r="E200" s="294" t="s">
        <v>481</v>
      </c>
      <c r="F200" s="294" t="s">
        <v>481</v>
      </c>
      <c r="G200" s="302">
        <v>11035</v>
      </c>
      <c r="H200" s="302">
        <v>4436</v>
      </c>
      <c r="I200" s="302">
        <v>6599</v>
      </c>
      <c r="J200" s="302">
        <v>2970</v>
      </c>
      <c r="K200" s="294" t="s">
        <v>481</v>
      </c>
    </row>
    <row r="201" spans="1:11" x14ac:dyDescent="0.2">
      <c r="A201" s="395"/>
      <c r="B201" s="302"/>
      <c r="C201" s="302"/>
      <c r="D201" s="302"/>
      <c r="E201" s="294"/>
      <c r="F201" s="294"/>
      <c r="G201" s="302"/>
      <c r="H201" s="302"/>
      <c r="I201" s="302"/>
      <c r="J201" s="302"/>
      <c r="K201" s="294"/>
    </row>
    <row r="202" spans="1:11" x14ac:dyDescent="0.2">
      <c r="A202" s="401" t="s">
        <v>64</v>
      </c>
      <c r="B202" s="302">
        <v>68641</v>
      </c>
      <c r="C202" s="302">
        <v>1771</v>
      </c>
      <c r="D202" s="302">
        <v>66870</v>
      </c>
      <c r="E202" s="294" t="s">
        <v>481</v>
      </c>
      <c r="F202" s="294" t="s">
        <v>481</v>
      </c>
      <c r="G202" s="302">
        <v>29914</v>
      </c>
      <c r="H202" s="302">
        <v>11555</v>
      </c>
      <c r="I202" s="302">
        <v>18359</v>
      </c>
      <c r="J202" s="461"/>
      <c r="K202" s="294" t="s">
        <v>481</v>
      </c>
    </row>
    <row r="203" spans="1:11" x14ac:dyDescent="0.2">
      <c r="A203" s="401" t="s">
        <v>65</v>
      </c>
      <c r="B203" s="302">
        <v>169174</v>
      </c>
      <c r="C203" s="302">
        <v>5356</v>
      </c>
      <c r="D203" s="302">
        <v>163818</v>
      </c>
      <c r="E203" s="294" t="s">
        <v>481</v>
      </c>
      <c r="F203" s="294" t="s">
        <v>481</v>
      </c>
      <c r="G203" s="302">
        <v>66289</v>
      </c>
      <c r="H203" s="302">
        <v>24823</v>
      </c>
      <c r="I203" s="302">
        <v>41466</v>
      </c>
      <c r="J203" s="461"/>
      <c r="K203" s="294" t="s">
        <v>481</v>
      </c>
    </row>
    <row r="204" spans="1:11" x14ac:dyDescent="0.2">
      <c r="A204" s="401" t="s">
        <v>66</v>
      </c>
      <c r="B204" s="302">
        <v>666934</v>
      </c>
      <c r="C204" s="302">
        <v>20986</v>
      </c>
      <c r="D204" s="302">
        <v>645948</v>
      </c>
      <c r="E204" s="294" t="s">
        <v>481</v>
      </c>
      <c r="F204" s="294" t="s">
        <v>481</v>
      </c>
      <c r="G204" s="302">
        <v>215819</v>
      </c>
      <c r="H204" s="302">
        <v>67772</v>
      </c>
      <c r="I204" s="302">
        <v>148047</v>
      </c>
      <c r="J204" s="461"/>
      <c r="K204" s="294" t="s">
        <v>481</v>
      </c>
    </row>
    <row r="205" spans="1:11" x14ac:dyDescent="0.2">
      <c r="A205" s="401" t="s">
        <v>67</v>
      </c>
      <c r="B205" s="302">
        <v>904749</v>
      </c>
      <c r="C205" s="302">
        <v>28113</v>
      </c>
      <c r="D205" s="302">
        <v>876636</v>
      </c>
      <c r="E205" s="294" t="s">
        <v>481</v>
      </c>
      <c r="F205" s="294" t="s">
        <v>481</v>
      </c>
      <c r="G205" s="302">
        <v>312022</v>
      </c>
      <c r="H205" s="302">
        <v>104150</v>
      </c>
      <c r="I205" s="302">
        <v>207872</v>
      </c>
      <c r="J205" s="302">
        <v>142723</v>
      </c>
      <c r="K205" s="294" t="s">
        <v>481</v>
      </c>
    </row>
    <row r="206" spans="1:11" x14ac:dyDescent="0.2">
      <c r="E206" s="294"/>
    </row>
    <row r="207" spans="1:11" s="402" customFormat="1" x14ac:dyDescent="0.2">
      <c r="A207" s="397">
        <v>2021</v>
      </c>
      <c r="B207" s="398"/>
      <c r="C207" s="398"/>
      <c r="D207" s="398"/>
      <c r="E207" s="398"/>
      <c r="F207" s="397"/>
      <c r="G207" s="666" t="s">
        <v>104</v>
      </c>
      <c r="H207" s="666"/>
      <c r="I207" s="666"/>
      <c r="J207" s="666" t="s">
        <v>105</v>
      </c>
      <c r="K207" s="666"/>
    </row>
    <row r="208" spans="1:11" s="402" customFormat="1" ht="38.25" x14ac:dyDescent="0.2">
      <c r="A208" s="397"/>
      <c r="B208" s="398" t="s">
        <v>96</v>
      </c>
      <c r="C208" s="398" t="s">
        <v>102</v>
      </c>
      <c r="D208" s="398" t="s">
        <v>103</v>
      </c>
      <c r="E208" s="398" t="s">
        <v>2926</v>
      </c>
      <c r="F208" s="398" t="s">
        <v>106</v>
      </c>
      <c r="G208" s="398" t="s">
        <v>73</v>
      </c>
      <c r="H208" s="398" t="s">
        <v>107</v>
      </c>
      <c r="I208" s="398" t="s">
        <v>100</v>
      </c>
      <c r="J208" s="398" t="s">
        <v>108</v>
      </c>
      <c r="K208" s="398" t="s">
        <v>109</v>
      </c>
    </row>
    <row r="209" spans="1:18" s="402" customFormat="1" x14ac:dyDescent="0.2">
      <c r="A209" s="395" t="s">
        <v>31</v>
      </c>
      <c r="B209" s="461">
        <v>1035</v>
      </c>
      <c r="C209" s="461">
        <v>0</v>
      </c>
      <c r="D209" s="461">
        <v>1035</v>
      </c>
      <c r="E209" s="294" t="s">
        <v>481</v>
      </c>
      <c r="F209" s="294" t="s">
        <v>481</v>
      </c>
      <c r="G209" s="461">
        <v>497</v>
      </c>
      <c r="H209" s="461">
        <v>216</v>
      </c>
      <c r="I209" s="461">
        <v>281</v>
      </c>
      <c r="J209" s="461">
        <v>204</v>
      </c>
      <c r="K209" s="294" t="s">
        <v>481</v>
      </c>
      <c r="P209" s="461">
        <v>497</v>
      </c>
      <c r="Q209" s="461">
        <v>216</v>
      </c>
      <c r="R209" s="461">
        <v>281</v>
      </c>
    </row>
    <row r="210" spans="1:18" s="402" customFormat="1" x14ac:dyDescent="0.2">
      <c r="A210" s="395" t="s">
        <v>32</v>
      </c>
      <c r="B210" s="461">
        <v>19321</v>
      </c>
      <c r="C210" s="461">
        <v>516</v>
      </c>
      <c r="D210" s="461">
        <v>18805</v>
      </c>
      <c r="E210" s="294" t="s">
        <v>481</v>
      </c>
      <c r="F210" s="294" t="s">
        <v>481</v>
      </c>
      <c r="G210" s="461">
        <v>5991</v>
      </c>
      <c r="H210" s="461">
        <v>2086</v>
      </c>
      <c r="I210" s="461">
        <v>3905</v>
      </c>
      <c r="J210" s="461">
        <v>2316</v>
      </c>
      <c r="K210" s="294" t="s">
        <v>481</v>
      </c>
      <c r="P210" s="461">
        <v>5991</v>
      </c>
      <c r="Q210" s="461">
        <v>2086</v>
      </c>
      <c r="R210" s="461">
        <v>3905</v>
      </c>
    </row>
    <row r="211" spans="1:18" s="402" customFormat="1" x14ac:dyDescent="0.2">
      <c r="A211" s="395" t="s">
        <v>33</v>
      </c>
      <c r="B211" s="461">
        <v>47432</v>
      </c>
      <c r="C211" s="461">
        <v>2294</v>
      </c>
      <c r="D211" s="461">
        <v>45138</v>
      </c>
      <c r="E211" s="294" t="s">
        <v>481</v>
      </c>
      <c r="F211" s="294" t="s">
        <v>481</v>
      </c>
      <c r="G211" s="461">
        <v>15208</v>
      </c>
      <c r="H211" s="461">
        <v>4809</v>
      </c>
      <c r="I211" s="461">
        <v>10399</v>
      </c>
      <c r="J211" s="461">
        <v>9445</v>
      </c>
      <c r="K211" s="294" t="s">
        <v>481</v>
      </c>
      <c r="P211" s="461">
        <v>15208</v>
      </c>
      <c r="Q211" s="461">
        <v>4809</v>
      </c>
      <c r="R211" s="461">
        <v>10399</v>
      </c>
    </row>
    <row r="212" spans="1:18" s="402" customFormat="1" x14ac:dyDescent="0.2">
      <c r="A212" s="395" t="s">
        <v>34</v>
      </c>
      <c r="B212" s="461">
        <v>37212</v>
      </c>
      <c r="C212" s="461">
        <v>880</v>
      </c>
      <c r="D212" s="461">
        <v>36332</v>
      </c>
      <c r="E212" s="294" t="s">
        <v>481</v>
      </c>
      <c r="F212" s="294" t="s">
        <v>481</v>
      </c>
      <c r="G212" s="461">
        <v>11968</v>
      </c>
      <c r="H212" s="461">
        <v>3743</v>
      </c>
      <c r="I212" s="461">
        <v>8225</v>
      </c>
      <c r="J212" s="461">
        <v>7822</v>
      </c>
      <c r="K212" s="294" t="s">
        <v>481</v>
      </c>
      <c r="P212" s="461">
        <v>11968</v>
      </c>
      <c r="Q212" s="461">
        <v>3743</v>
      </c>
      <c r="R212" s="461">
        <v>8225</v>
      </c>
    </row>
    <row r="213" spans="1:18" s="402" customFormat="1" x14ac:dyDescent="0.2">
      <c r="A213" s="395" t="s">
        <v>35</v>
      </c>
      <c r="B213" s="461">
        <v>32676</v>
      </c>
      <c r="C213" s="461">
        <v>763</v>
      </c>
      <c r="D213" s="461">
        <v>31913</v>
      </c>
      <c r="E213" s="294" t="s">
        <v>481</v>
      </c>
      <c r="F213" s="294" t="s">
        <v>481</v>
      </c>
      <c r="G213" s="461">
        <v>9713</v>
      </c>
      <c r="H213" s="461">
        <v>3572</v>
      </c>
      <c r="I213" s="461">
        <v>6141</v>
      </c>
      <c r="J213" s="461">
        <v>4453</v>
      </c>
      <c r="K213" s="294" t="s">
        <v>481</v>
      </c>
      <c r="P213" s="461">
        <v>9713</v>
      </c>
      <c r="Q213" s="461">
        <v>3572</v>
      </c>
      <c r="R213" s="461">
        <v>6141</v>
      </c>
    </row>
    <row r="214" spans="1:18" s="402" customFormat="1" x14ac:dyDescent="0.2">
      <c r="A214" s="395" t="s">
        <v>36</v>
      </c>
      <c r="B214" s="461">
        <v>52037</v>
      </c>
      <c r="C214" s="461">
        <v>1546</v>
      </c>
      <c r="D214" s="461">
        <v>50491</v>
      </c>
      <c r="E214" s="294" t="s">
        <v>481</v>
      </c>
      <c r="F214" s="294" t="s">
        <v>481</v>
      </c>
      <c r="G214" s="461">
        <v>17443</v>
      </c>
      <c r="H214" s="461">
        <v>5462</v>
      </c>
      <c r="I214" s="461">
        <v>11981</v>
      </c>
      <c r="J214" s="461">
        <v>11812</v>
      </c>
      <c r="K214" s="294" t="s">
        <v>481</v>
      </c>
      <c r="P214" s="461">
        <v>17443</v>
      </c>
      <c r="Q214" s="461">
        <v>5462</v>
      </c>
      <c r="R214" s="461">
        <v>11981</v>
      </c>
    </row>
    <row r="215" spans="1:18" s="402" customFormat="1" x14ac:dyDescent="0.2">
      <c r="A215" s="395" t="s">
        <v>37</v>
      </c>
      <c r="B215" s="461">
        <v>23977</v>
      </c>
      <c r="C215" s="461">
        <v>544</v>
      </c>
      <c r="D215" s="461">
        <v>23433</v>
      </c>
      <c r="E215" s="294" t="s">
        <v>481</v>
      </c>
      <c r="F215" s="294" t="s">
        <v>481</v>
      </c>
      <c r="G215" s="461">
        <v>9718</v>
      </c>
      <c r="H215" s="461">
        <v>3629</v>
      </c>
      <c r="I215" s="461">
        <v>6089</v>
      </c>
      <c r="J215" s="461">
        <v>3102</v>
      </c>
      <c r="K215" s="294" t="s">
        <v>481</v>
      </c>
      <c r="P215" s="461">
        <v>9718</v>
      </c>
      <c r="Q215" s="461">
        <v>3629</v>
      </c>
      <c r="R215" s="461">
        <v>6089</v>
      </c>
    </row>
    <row r="216" spans="1:18" s="402" customFormat="1" x14ac:dyDescent="0.2">
      <c r="A216" s="395" t="s">
        <v>38</v>
      </c>
      <c r="B216" s="461">
        <v>44375</v>
      </c>
      <c r="C216" s="461">
        <v>1667</v>
      </c>
      <c r="D216" s="461">
        <v>42708</v>
      </c>
      <c r="E216" s="294" t="s">
        <v>481</v>
      </c>
      <c r="F216" s="294" t="s">
        <v>481</v>
      </c>
      <c r="G216" s="461">
        <v>14652</v>
      </c>
      <c r="H216" s="461">
        <v>5048</v>
      </c>
      <c r="I216" s="461">
        <v>9604</v>
      </c>
      <c r="J216" s="461">
        <v>8642</v>
      </c>
      <c r="K216" s="294" t="s">
        <v>481</v>
      </c>
      <c r="P216" s="461">
        <v>14652</v>
      </c>
      <c r="Q216" s="461">
        <v>5048</v>
      </c>
      <c r="R216" s="461">
        <v>9604</v>
      </c>
    </row>
    <row r="217" spans="1:18" s="402" customFormat="1" x14ac:dyDescent="0.2">
      <c r="A217" s="395" t="s">
        <v>39</v>
      </c>
      <c r="B217" s="461">
        <v>36227</v>
      </c>
      <c r="C217" s="461">
        <v>1376</v>
      </c>
      <c r="D217" s="461">
        <v>34851</v>
      </c>
      <c r="E217" s="294" t="s">
        <v>481</v>
      </c>
      <c r="F217" s="294" t="s">
        <v>481</v>
      </c>
      <c r="G217" s="461">
        <v>11837</v>
      </c>
      <c r="H217" s="461">
        <v>4150</v>
      </c>
      <c r="I217" s="461">
        <v>7687</v>
      </c>
      <c r="J217" s="461">
        <v>5558</v>
      </c>
      <c r="K217" s="294" t="s">
        <v>481</v>
      </c>
      <c r="P217" s="461">
        <v>11837</v>
      </c>
      <c r="Q217" s="461">
        <v>4150</v>
      </c>
      <c r="R217" s="461">
        <v>7687</v>
      </c>
    </row>
    <row r="218" spans="1:18" s="402" customFormat="1" x14ac:dyDescent="0.2">
      <c r="A218" s="395" t="s">
        <v>40</v>
      </c>
      <c r="B218" s="461">
        <v>38833</v>
      </c>
      <c r="C218" s="461">
        <v>1332</v>
      </c>
      <c r="D218" s="461">
        <v>37501</v>
      </c>
      <c r="E218" s="294" t="s">
        <v>481</v>
      </c>
      <c r="F218" s="294" t="s">
        <v>481</v>
      </c>
      <c r="G218" s="461">
        <v>12252</v>
      </c>
      <c r="H218" s="461">
        <v>3963</v>
      </c>
      <c r="I218" s="461">
        <v>8289</v>
      </c>
      <c r="J218" s="461">
        <v>7033</v>
      </c>
      <c r="K218" s="294" t="s">
        <v>481</v>
      </c>
      <c r="P218" s="461">
        <v>12252</v>
      </c>
      <c r="Q218" s="461">
        <v>3963</v>
      </c>
      <c r="R218" s="461">
        <v>8289</v>
      </c>
    </row>
    <row r="219" spans="1:18" s="402" customFormat="1" x14ac:dyDescent="0.2">
      <c r="A219" s="395" t="s">
        <v>41</v>
      </c>
      <c r="B219" s="461">
        <v>26116</v>
      </c>
      <c r="C219" s="461">
        <v>1003</v>
      </c>
      <c r="D219" s="461">
        <v>25113</v>
      </c>
      <c r="E219" s="294" t="s">
        <v>481</v>
      </c>
      <c r="F219" s="294" t="s">
        <v>481</v>
      </c>
      <c r="G219" s="461">
        <v>9581</v>
      </c>
      <c r="H219" s="461">
        <v>3410</v>
      </c>
      <c r="I219" s="461">
        <v>6171</v>
      </c>
      <c r="J219" s="461">
        <v>4219</v>
      </c>
      <c r="K219" s="294" t="s">
        <v>481</v>
      </c>
      <c r="P219" s="461">
        <v>9581</v>
      </c>
      <c r="Q219" s="461">
        <v>3410</v>
      </c>
      <c r="R219" s="461">
        <v>6171</v>
      </c>
    </row>
    <row r="220" spans="1:18" s="402" customFormat="1" x14ac:dyDescent="0.2">
      <c r="A220" s="395" t="s">
        <v>42</v>
      </c>
      <c r="B220" s="461">
        <v>17395</v>
      </c>
      <c r="C220" s="461">
        <v>289</v>
      </c>
      <c r="D220" s="461">
        <v>17106</v>
      </c>
      <c r="E220" s="294" t="s">
        <v>481</v>
      </c>
      <c r="F220" s="294" t="s">
        <v>481</v>
      </c>
      <c r="G220" s="461">
        <v>7489</v>
      </c>
      <c r="H220" s="461">
        <v>3063</v>
      </c>
      <c r="I220" s="461">
        <v>4426</v>
      </c>
      <c r="J220" s="461">
        <v>1827</v>
      </c>
      <c r="K220" s="294" t="s">
        <v>481</v>
      </c>
      <c r="P220" s="461">
        <v>7489</v>
      </c>
      <c r="Q220" s="461">
        <v>3063</v>
      </c>
      <c r="R220" s="461">
        <v>4426</v>
      </c>
    </row>
    <row r="221" spans="1:18" s="402" customFormat="1" x14ac:dyDescent="0.2">
      <c r="A221" s="395" t="s">
        <v>43</v>
      </c>
      <c r="B221" s="461">
        <v>16413</v>
      </c>
      <c r="C221" s="461">
        <v>389</v>
      </c>
      <c r="D221" s="461">
        <v>16024</v>
      </c>
      <c r="E221" s="294" t="s">
        <v>481</v>
      </c>
      <c r="F221" s="294" t="s">
        <v>481</v>
      </c>
      <c r="G221" s="461">
        <v>7351</v>
      </c>
      <c r="H221" s="461">
        <v>2736</v>
      </c>
      <c r="I221" s="461">
        <v>4615</v>
      </c>
      <c r="J221" s="461">
        <v>2105</v>
      </c>
      <c r="K221" s="294" t="s">
        <v>481</v>
      </c>
      <c r="P221" s="461">
        <v>7351</v>
      </c>
      <c r="Q221" s="461">
        <v>2736</v>
      </c>
      <c r="R221" s="461">
        <v>4615</v>
      </c>
    </row>
    <row r="222" spans="1:18" s="402" customFormat="1" x14ac:dyDescent="0.2">
      <c r="A222" s="395" t="s">
        <v>44</v>
      </c>
      <c r="B222" s="461">
        <v>22369</v>
      </c>
      <c r="C222" s="461">
        <v>556</v>
      </c>
      <c r="D222" s="461">
        <v>21813</v>
      </c>
      <c r="E222" s="294" t="s">
        <v>481</v>
      </c>
      <c r="F222" s="294" t="s">
        <v>481</v>
      </c>
      <c r="G222" s="461">
        <v>8958</v>
      </c>
      <c r="H222" s="461">
        <v>3208</v>
      </c>
      <c r="I222" s="461">
        <v>5750</v>
      </c>
      <c r="J222" s="461">
        <v>3235</v>
      </c>
      <c r="K222" s="294" t="s">
        <v>481</v>
      </c>
      <c r="P222" s="461">
        <v>8958</v>
      </c>
      <c r="Q222" s="461">
        <v>3208</v>
      </c>
      <c r="R222" s="461">
        <v>5750</v>
      </c>
    </row>
    <row r="223" spans="1:18" s="402" customFormat="1" x14ac:dyDescent="0.2">
      <c r="A223" s="395" t="s">
        <v>45</v>
      </c>
      <c r="B223" s="461">
        <v>33667</v>
      </c>
      <c r="C223" s="461">
        <v>787</v>
      </c>
      <c r="D223" s="461">
        <v>32880</v>
      </c>
      <c r="E223" s="294" t="s">
        <v>481</v>
      </c>
      <c r="F223" s="294" t="s">
        <v>481</v>
      </c>
      <c r="G223" s="461">
        <v>9050</v>
      </c>
      <c r="H223" s="461">
        <v>2814</v>
      </c>
      <c r="I223" s="461">
        <v>6236</v>
      </c>
      <c r="J223" s="461">
        <v>6651</v>
      </c>
      <c r="K223" s="294" t="s">
        <v>481</v>
      </c>
      <c r="P223" s="461">
        <v>9050</v>
      </c>
      <c r="Q223" s="461">
        <v>2814</v>
      </c>
      <c r="R223" s="461">
        <v>6236</v>
      </c>
    </row>
    <row r="224" spans="1:18" s="402" customFormat="1" x14ac:dyDescent="0.2">
      <c r="A224" s="395" t="s">
        <v>46</v>
      </c>
      <c r="B224" s="461">
        <v>42277</v>
      </c>
      <c r="C224" s="461">
        <v>1169</v>
      </c>
      <c r="D224" s="461">
        <v>41108</v>
      </c>
      <c r="E224" s="294" t="s">
        <v>481</v>
      </c>
      <c r="F224" s="294" t="s">
        <v>481</v>
      </c>
      <c r="G224" s="461">
        <v>12838</v>
      </c>
      <c r="H224" s="461">
        <v>3920</v>
      </c>
      <c r="I224" s="461">
        <v>8918</v>
      </c>
      <c r="J224" s="461">
        <v>9173</v>
      </c>
      <c r="K224" s="294" t="s">
        <v>481</v>
      </c>
      <c r="P224" s="461">
        <v>12838</v>
      </c>
      <c r="Q224" s="461">
        <v>3920</v>
      </c>
      <c r="R224" s="461">
        <v>8918</v>
      </c>
    </row>
    <row r="225" spans="1:18" s="402" customFormat="1" x14ac:dyDescent="0.2">
      <c r="A225" s="395" t="s">
        <v>47</v>
      </c>
      <c r="B225" s="461">
        <v>35178</v>
      </c>
      <c r="C225" s="461">
        <v>969</v>
      </c>
      <c r="D225" s="461">
        <v>34209</v>
      </c>
      <c r="E225" s="294" t="s">
        <v>481</v>
      </c>
      <c r="F225" s="294" t="s">
        <v>481</v>
      </c>
      <c r="G225" s="461">
        <v>11143</v>
      </c>
      <c r="H225" s="461">
        <v>3773</v>
      </c>
      <c r="I225" s="461">
        <v>7370</v>
      </c>
      <c r="J225" s="461">
        <v>6615</v>
      </c>
      <c r="K225" s="294" t="s">
        <v>481</v>
      </c>
      <c r="P225" s="461">
        <v>11143</v>
      </c>
      <c r="Q225" s="461">
        <v>3773</v>
      </c>
      <c r="R225" s="461">
        <v>7370</v>
      </c>
    </row>
    <row r="226" spans="1:18" s="402" customFormat="1" x14ac:dyDescent="0.2">
      <c r="A226" s="395" t="s">
        <v>48</v>
      </c>
      <c r="B226" s="461">
        <v>26859</v>
      </c>
      <c r="C226" s="461">
        <v>567</v>
      </c>
      <c r="D226" s="461">
        <v>26292</v>
      </c>
      <c r="E226" s="294" t="s">
        <v>481</v>
      </c>
      <c r="F226" s="294" t="s">
        <v>481</v>
      </c>
      <c r="G226" s="461">
        <v>9178</v>
      </c>
      <c r="H226" s="461">
        <v>3273</v>
      </c>
      <c r="I226" s="461">
        <v>5905</v>
      </c>
      <c r="J226" s="461">
        <v>4474</v>
      </c>
      <c r="K226" s="294" t="s">
        <v>481</v>
      </c>
      <c r="P226" s="461">
        <v>9178</v>
      </c>
      <c r="Q226" s="461">
        <v>3273</v>
      </c>
      <c r="R226" s="461">
        <v>5905</v>
      </c>
    </row>
    <row r="227" spans="1:18" s="402" customFormat="1" x14ac:dyDescent="0.2">
      <c r="A227" s="395" t="s">
        <v>49</v>
      </c>
      <c r="B227" s="461">
        <v>18036</v>
      </c>
      <c r="C227" s="461">
        <v>531</v>
      </c>
      <c r="D227" s="461">
        <v>17505</v>
      </c>
      <c r="E227" s="294" t="s">
        <v>481</v>
      </c>
      <c r="F227" s="294" t="s">
        <v>481</v>
      </c>
      <c r="G227" s="461">
        <v>7636</v>
      </c>
      <c r="H227" s="461">
        <v>2985</v>
      </c>
      <c r="I227" s="461">
        <v>4651</v>
      </c>
      <c r="J227" s="461">
        <v>2250</v>
      </c>
      <c r="K227" s="294" t="s">
        <v>481</v>
      </c>
      <c r="P227" s="461">
        <v>7636</v>
      </c>
      <c r="Q227" s="461">
        <v>2985</v>
      </c>
      <c r="R227" s="461">
        <v>4651</v>
      </c>
    </row>
    <row r="228" spans="1:18" s="402" customFormat="1" x14ac:dyDescent="0.2">
      <c r="A228" s="395" t="s">
        <v>50</v>
      </c>
      <c r="B228" s="461">
        <v>19115</v>
      </c>
      <c r="C228" s="461">
        <v>709</v>
      </c>
      <c r="D228" s="461">
        <v>18406</v>
      </c>
      <c r="E228" s="294" t="s">
        <v>481</v>
      </c>
      <c r="F228" s="294" t="s">
        <v>481</v>
      </c>
      <c r="G228" s="461">
        <v>7749</v>
      </c>
      <c r="H228" s="461">
        <v>2699</v>
      </c>
      <c r="I228" s="461">
        <v>5050</v>
      </c>
      <c r="J228" s="461">
        <v>2473</v>
      </c>
      <c r="K228" s="294" t="s">
        <v>481</v>
      </c>
      <c r="P228" s="461">
        <v>7749</v>
      </c>
      <c r="Q228" s="461">
        <v>2699</v>
      </c>
      <c r="R228" s="461">
        <v>5050</v>
      </c>
    </row>
    <row r="229" spans="1:18" s="402" customFormat="1" x14ac:dyDescent="0.2">
      <c r="A229" s="395" t="s">
        <v>51</v>
      </c>
      <c r="B229" s="461">
        <v>20358</v>
      </c>
      <c r="C229" s="461">
        <v>836</v>
      </c>
      <c r="D229" s="461">
        <v>19522</v>
      </c>
      <c r="E229" s="294" t="s">
        <v>481</v>
      </c>
      <c r="F229" s="294" t="s">
        <v>481</v>
      </c>
      <c r="G229" s="461">
        <v>6894</v>
      </c>
      <c r="H229" s="461">
        <v>2344</v>
      </c>
      <c r="I229" s="461">
        <v>4550</v>
      </c>
      <c r="J229" s="461">
        <v>4339</v>
      </c>
      <c r="K229" s="294" t="s">
        <v>481</v>
      </c>
      <c r="P229" s="461">
        <v>6894</v>
      </c>
      <c r="Q229" s="461">
        <v>2344</v>
      </c>
      <c r="R229" s="461">
        <v>4550</v>
      </c>
    </row>
    <row r="230" spans="1:18" s="402" customFormat="1" x14ac:dyDescent="0.2">
      <c r="A230" s="395" t="s">
        <v>52</v>
      </c>
      <c r="B230" s="461">
        <v>23187</v>
      </c>
      <c r="C230" s="461">
        <v>929</v>
      </c>
      <c r="D230" s="461">
        <v>22258</v>
      </c>
      <c r="E230" s="294" t="s">
        <v>481</v>
      </c>
      <c r="F230" s="294" t="s">
        <v>481</v>
      </c>
      <c r="G230" s="461">
        <v>9531</v>
      </c>
      <c r="H230" s="461">
        <v>3802</v>
      </c>
      <c r="I230" s="461">
        <v>5729</v>
      </c>
      <c r="J230" s="461">
        <v>2608</v>
      </c>
      <c r="K230" s="294" t="s">
        <v>481</v>
      </c>
      <c r="P230" s="461">
        <v>9531</v>
      </c>
      <c r="Q230" s="461">
        <v>3802</v>
      </c>
      <c r="R230" s="461">
        <v>5729</v>
      </c>
    </row>
    <row r="231" spans="1:18" s="402" customFormat="1" x14ac:dyDescent="0.2">
      <c r="A231" s="395" t="s">
        <v>53</v>
      </c>
      <c r="B231" s="461">
        <v>26135</v>
      </c>
      <c r="C231" s="461">
        <v>887</v>
      </c>
      <c r="D231" s="461">
        <v>25248</v>
      </c>
      <c r="E231" s="294" t="s">
        <v>481</v>
      </c>
      <c r="F231" s="294" t="s">
        <v>481</v>
      </c>
      <c r="G231" s="461">
        <v>9365</v>
      </c>
      <c r="H231" s="461">
        <v>3366</v>
      </c>
      <c r="I231" s="461">
        <v>5999</v>
      </c>
      <c r="J231" s="461">
        <v>3361</v>
      </c>
      <c r="K231" s="294" t="s">
        <v>481</v>
      </c>
      <c r="P231" s="461">
        <v>9365</v>
      </c>
      <c r="Q231" s="461">
        <v>3366</v>
      </c>
      <c r="R231" s="461">
        <v>5999</v>
      </c>
    </row>
    <row r="232" spans="1:18" s="402" customFormat="1" x14ac:dyDescent="0.2">
      <c r="A232" s="395" t="s">
        <v>54</v>
      </c>
      <c r="B232" s="461">
        <v>23122</v>
      </c>
      <c r="C232" s="461">
        <v>725</v>
      </c>
      <c r="D232" s="461">
        <v>22397</v>
      </c>
      <c r="E232" s="294" t="s">
        <v>481</v>
      </c>
      <c r="F232" s="294" t="s">
        <v>481</v>
      </c>
      <c r="G232" s="461">
        <v>7507</v>
      </c>
      <c r="H232" s="461">
        <v>2443</v>
      </c>
      <c r="I232" s="461">
        <v>5064</v>
      </c>
      <c r="J232" s="461">
        <v>4157</v>
      </c>
      <c r="K232" s="294" t="s">
        <v>481</v>
      </c>
      <c r="P232" s="461">
        <v>7507</v>
      </c>
      <c r="Q232" s="461">
        <v>2443</v>
      </c>
      <c r="R232" s="461">
        <v>5064</v>
      </c>
    </row>
    <row r="233" spans="1:18" s="402" customFormat="1" x14ac:dyDescent="0.2">
      <c r="A233" s="395" t="s">
        <v>55</v>
      </c>
      <c r="B233" s="461">
        <v>20593</v>
      </c>
      <c r="C233" s="461">
        <v>500</v>
      </c>
      <c r="D233" s="461">
        <v>20093</v>
      </c>
      <c r="E233" s="294" t="s">
        <v>481</v>
      </c>
      <c r="F233" s="294" t="s">
        <v>481</v>
      </c>
      <c r="G233" s="461">
        <v>6377</v>
      </c>
      <c r="H233" s="461">
        <v>2394</v>
      </c>
      <c r="I233" s="461">
        <v>3983</v>
      </c>
      <c r="J233" s="461">
        <v>2079</v>
      </c>
      <c r="K233" s="294" t="s">
        <v>481</v>
      </c>
      <c r="P233" s="461">
        <v>6377</v>
      </c>
      <c r="Q233" s="461">
        <v>2394</v>
      </c>
      <c r="R233" s="461">
        <v>3983</v>
      </c>
    </row>
    <row r="234" spans="1:18" s="402" customFormat="1" x14ac:dyDescent="0.2">
      <c r="A234" s="395" t="s">
        <v>56</v>
      </c>
      <c r="B234" s="461">
        <v>33385</v>
      </c>
      <c r="C234" s="461">
        <v>1118</v>
      </c>
      <c r="D234" s="461">
        <v>32267</v>
      </c>
      <c r="E234" s="294" t="s">
        <v>481</v>
      </c>
      <c r="F234" s="294" t="s">
        <v>481</v>
      </c>
      <c r="G234" s="461">
        <v>9669</v>
      </c>
      <c r="H234" s="461">
        <v>3301</v>
      </c>
      <c r="I234" s="461">
        <v>6368</v>
      </c>
      <c r="J234" s="461">
        <v>5382</v>
      </c>
      <c r="K234" s="294" t="s">
        <v>481</v>
      </c>
      <c r="P234" s="461">
        <v>9669</v>
      </c>
      <c r="Q234" s="461">
        <v>3301</v>
      </c>
      <c r="R234" s="461">
        <v>6368</v>
      </c>
    </row>
    <row r="235" spans="1:18" s="402" customFormat="1" x14ac:dyDescent="0.2">
      <c r="A235" s="395" t="s">
        <v>57</v>
      </c>
      <c r="B235" s="461">
        <v>25296</v>
      </c>
      <c r="C235" s="461">
        <v>866</v>
      </c>
      <c r="D235" s="461">
        <v>24430</v>
      </c>
      <c r="E235" s="294" t="s">
        <v>481</v>
      </c>
      <c r="F235" s="294" t="s">
        <v>481</v>
      </c>
      <c r="G235" s="461">
        <v>10039</v>
      </c>
      <c r="H235" s="461">
        <v>3273</v>
      </c>
      <c r="I235" s="461">
        <v>6766</v>
      </c>
      <c r="J235" s="461">
        <v>5835</v>
      </c>
      <c r="K235" s="294" t="s">
        <v>481</v>
      </c>
      <c r="P235" s="461">
        <v>10039</v>
      </c>
      <c r="Q235" s="461">
        <v>3273</v>
      </c>
      <c r="R235" s="461">
        <v>6766</v>
      </c>
    </row>
    <row r="236" spans="1:18" s="402" customFormat="1" x14ac:dyDescent="0.2">
      <c r="A236" s="395" t="s">
        <v>58</v>
      </c>
      <c r="B236" s="461">
        <v>22329</v>
      </c>
      <c r="C236" s="461">
        <v>665</v>
      </c>
      <c r="D236" s="461">
        <v>21664</v>
      </c>
      <c r="E236" s="294" t="s">
        <v>481</v>
      </c>
      <c r="F236" s="294" t="s">
        <v>481</v>
      </c>
      <c r="G236" s="461">
        <v>9507</v>
      </c>
      <c r="H236" s="461">
        <v>3666</v>
      </c>
      <c r="I236" s="461">
        <v>5841</v>
      </c>
      <c r="J236" s="461">
        <v>2585</v>
      </c>
      <c r="K236" s="294" t="s">
        <v>481</v>
      </c>
      <c r="P236" s="461">
        <v>9507</v>
      </c>
      <c r="Q236" s="461">
        <v>3666</v>
      </c>
      <c r="R236" s="461">
        <v>5841</v>
      </c>
    </row>
    <row r="237" spans="1:18" s="402" customFormat="1" x14ac:dyDescent="0.2">
      <c r="A237" s="395" t="s">
        <v>59</v>
      </c>
      <c r="B237" s="461">
        <v>27233</v>
      </c>
      <c r="C237" s="461">
        <v>928</v>
      </c>
      <c r="D237" s="461">
        <v>26305</v>
      </c>
      <c r="E237" s="294" t="s">
        <v>481</v>
      </c>
      <c r="F237" s="294" t="s">
        <v>481</v>
      </c>
      <c r="G237" s="461">
        <v>9497</v>
      </c>
      <c r="H237" s="461">
        <v>2958</v>
      </c>
      <c r="I237" s="461">
        <v>6539</v>
      </c>
      <c r="J237" s="461">
        <v>5693</v>
      </c>
      <c r="K237" s="294" t="s">
        <v>481</v>
      </c>
      <c r="P237" s="461">
        <v>9497</v>
      </c>
      <c r="Q237" s="461">
        <v>2958</v>
      </c>
      <c r="R237" s="461">
        <v>6539</v>
      </c>
    </row>
    <row r="238" spans="1:18" s="402" customFormat="1" x14ac:dyDescent="0.2">
      <c r="A238" s="395" t="s">
        <v>60</v>
      </c>
      <c r="B238" s="461">
        <v>15570</v>
      </c>
      <c r="C238" s="461">
        <v>318</v>
      </c>
      <c r="D238" s="461">
        <v>15252</v>
      </c>
      <c r="E238" s="294" t="s">
        <v>481</v>
      </c>
      <c r="F238" s="294" t="s">
        <v>481</v>
      </c>
      <c r="G238" s="461">
        <v>5786</v>
      </c>
      <c r="H238" s="461">
        <v>2448</v>
      </c>
      <c r="I238" s="461">
        <v>3338</v>
      </c>
      <c r="J238" s="461">
        <v>1373</v>
      </c>
      <c r="K238" s="294" t="s">
        <v>481</v>
      </c>
      <c r="P238" s="461">
        <v>5786</v>
      </c>
      <c r="Q238" s="461">
        <v>2448</v>
      </c>
      <c r="R238" s="461">
        <v>3338</v>
      </c>
    </row>
    <row r="239" spans="1:18" s="402" customFormat="1" x14ac:dyDescent="0.2">
      <c r="A239" s="395" t="s">
        <v>61</v>
      </c>
      <c r="B239" s="461">
        <v>25566</v>
      </c>
      <c r="C239" s="461">
        <v>799</v>
      </c>
      <c r="D239" s="461">
        <v>24767</v>
      </c>
      <c r="E239" s="294" t="s">
        <v>481</v>
      </c>
      <c r="F239" s="294" t="s">
        <v>481</v>
      </c>
      <c r="G239" s="461">
        <v>8254</v>
      </c>
      <c r="H239" s="461">
        <v>3014</v>
      </c>
      <c r="I239" s="461">
        <v>5240</v>
      </c>
      <c r="J239" s="461">
        <v>3608</v>
      </c>
      <c r="K239" s="294" t="s">
        <v>481</v>
      </c>
      <c r="P239" s="461">
        <v>8254</v>
      </c>
      <c r="Q239" s="461">
        <v>3014</v>
      </c>
      <c r="R239" s="461">
        <v>5240</v>
      </c>
    </row>
    <row r="240" spans="1:18" s="402" customFormat="1" x14ac:dyDescent="0.2">
      <c r="A240" s="395" t="s">
        <v>62</v>
      </c>
      <c r="B240" s="461">
        <v>26911</v>
      </c>
      <c r="C240" s="461">
        <v>1137</v>
      </c>
      <c r="D240" s="461">
        <v>25774</v>
      </c>
      <c r="E240" s="294" t="s">
        <v>481</v>
      </c>
      <c r="F240" s="294" t="s">
        <v>481</v>
      </c>
      <c r="G240" s="461">
        <v>10880</v>
      </c>
      <c r="H240" s="461">
        <v>3898</v>
      </c>
      <c r="I240" s="461">
        <v>6982</v>
      </c>
      <c r="J240" s="461">
        <v>3965</v>
      </c>
      <c r="K240" s="294" t="s">
        <v>481</v>
      </c>
      <c r="P240" s="461">
        <v>10880</v>
      </c>
      <c r="Q240" s="461">
        <v>3898</v>
      </c>
      <c r="R240" s="461">
        <v>6982</v>
      </c>
    </row>
    <row r="241" spans="1:18" s="402" customFormat="1" x14ac:dyDescent="0.2">
      <c r="A241" s="395" t="s">
        <v>63</v>
      </c>
      <c r="B241" s="461">
        <v>24514</v>
      </c>
      <c r="C241" s="461">
        <v>518</v>
      </c>
      <c r="D241" s="461">
        <v>23996</v>
      </c>
      <c r="E241" s="294" t="s">
        <v>481</v>
      </c>
      <c r="F241" s="294" t="s">
        <v>481</v>
      </c>
      <c r="G241" s="461">
        <v>9498</v>
      </c>
      <c r="H241" s="461">
        <v>3524</v>
      </c>
      <c r="I241" s="461">
        <v>5974</v>
      </c>
      <c r="J241" s="461">
        <v>2879</v>
      </c>
      <c r="K241" s="294" t="s">
        <v>481</v>
      </c>
      <c r="P241" s="461">
        <v>9498</v>
      </c>
      <c r="Q241" s="461">
        <v>3524</v>
      </c>
      <c r="R241" s="461">
        <v>5974</v>
      </c>
    </row>
    <row r="242" spans="1:18" s="402" customFormat="1" x14ac:dyDescent="0.2">
      <c r="A242" s="395"/>
      <c r="B242" s="461"/>
      <c r="C242" s="461"/>
      <c r="D242" s="461"/>
      <c r="E242" s="294"/>
      <c r="F242" s="294"/>
      <c r="G242" s="461"/>
      <c r="H242" s="461"/>
      <c r="I242" s="461"/>
      <c r="J242" s="461"/>
      <c r="K242" s="294"/>
      <c r="P242" s="461"/>
      <c r="Q242" s="461"/>
      <c r="R242" s="461"/>
    </row>
    <row r="243" spans="1:18" s="402" customFormat="1" x14ac:dyDescent="0.2">
      <c r="A243" s="401" t="s">
        <v>64</v>
      </c>
      <c r="B243" s="461">
        <v>68641</v>
      </c>
      <c r="C243" s="461">
        <v>1771</v>
      </c>
      <c r="D243" s="461">
        <v>66870</v>
      </c>
      <c r="E243" s="294" t="s">
        <v>481</v>
      </c>
      <c r="F243" s="294" t="s">
        <v>481</v>
      </c>
      <c r="G243" s="461"/>
      <c r="H243" s="461"/>
      <c r="I243" s="461"/>
      <c r="J243" s="461"/>
      <c r="K243" s="294" t="s">
        <v>481</v>
      </c>
      <c r="P243" s="461">
        <v>313049</v>
      </c>
      <c r="Q243" s="461">
        <v>108985</v>
      </c>
      <c r="R243" s="461">
        <v>204064</v>
      </c>
    </row>
    <row r="244" spans="1:18" s="402" customFormat="1" x14ac:dyDescent="0.2">
      <c r="A244" s="401" t="s">
        <v>65</v>
      </c>
      <c r="B244" s="461">
        <v>169174</v>
      </c>
      <c r="C244" s="461">
        <v>5356</v>
      </c>
      <c r="D244" s="461">
        <v>163818</v>
      </c>
      <c r="E244" s="294" t="s">
        <v>481</v>
      </c>
      <c r="F244" s="294" t="s">
        <v>481</v>
      </c>
      <c r="G244" s="461"/>
      <c r="H244" s="461"/>
      <c r="I244" s="461"/>
      <c r="J244" s="461"/>
      <c r="K244" s="294" t="s">
        <v>481</v>
      </c>
      <c r="P244" s="461"/>
      <c r="Q244" s="461"/>
      <c r="R244" s="461"/>
    </row>
    <row r="245" spans="1:18" s="402" customFormat="1" x14ac:dyDescent="0.2">
      <c r="A245" s="401" t="s">
        <v>66</v>
      </c>
      <c r="B245" s="461">
        <v>666934</v>
      </c>
      <c r="C245" s="461">
        <v>20986</v>
      </c>
      <c r="D245" s="461">
        <v>645948</v>
      </c>
      <c r="E245" s="294" t="s">
        <v>481</v>
      </c>
      <c r="F245" s="294" t="s">
        <v>481</v>
      </c>
      <c r="G245" s="461"/>
      <c r="H245" s="461"/>
      <c r="I245" s="461"/>
      <c r="J245" s="461"/>
      <c r="K245" s="294" t="s">
        <v>481</v>
      </c>
      <c r="N245" s="461"/>
      <c r="O245" s="461"/>
      <c r="P245" s="461"/>
    </row>
    <row r="246" spans="1:18" x14ac:dyDescent="0.2">
      <c r="A246" s="401" t="s">
        <v>67</v>
      </c>
      <c r="B246" s="461">
        <v>904749</v>
      </c>
      <c r="C246" s="461">
        <v>28113</v>
      </c>
      <c r="D246" s="461">
        <v>876636</v>
      </c>
      <c r="E246" s="294" t="s">
        <v>481</v>
      </c>
      <c r="F246" s="294" t="s">
        <v>481</v>
      </c>
      <c r="G246" s="461">
        <v>313049</v>
      </c>
      <c r="H246" s="461">
        <v>108985</v>
      </c>
      <c r="I246" s="461">
        <v>204064</v>
      </c>
      <c r="J246" s="461">
        <v>151272</v>
      </c>
      <c r="K246" s="294" t="s">
        <v>481</v>
      </c>
      <c r="N246" s="461"/>
      <c r="O246" s="461"/>
      <c r="P246" s="461"/>
    </row>
    <row r="247" spans="1:18" x14ac:dyDescent="0.2">
      <c r="E247" s="294"/>
      <c r="N247" s="461"/>
      <c r="O247" s="461"/>
      <c r="P247" s="461"/>
    </row>
    <row r="248" spans="1:18" x14ac:dyDescent="0.2">
      <c r="E248" s="294"/>
      <c r="N248" s="461"/>
      <c r="O248" s="461"/>
      <c r="P248" s="461"/>
    </row>
    <row r="249" spans="1:18" x14ac:dyDescent="0.2">
      <c r="N249" s="461"/>
      <c r="O249" s="461"/>
      <c r="P249" s="461"/>
    </row>
  </sheetData>
  <mergeCells count="12">
    <mergeCell ref="F2:I2"/>
    <mergeCell ref="J2:K2"/>
    <mergeCell ref="F43:I43"/>
    <mergeCell ref="J43:K43"/>
    <mergeCell ref="F84:I84"/>
    <mergeCell ref="J84:K84"/>
    <mergeCell ref="J207:K207"/>
    <mergeCell ref="G166:I166"/>
    <mergeCell ref="F125:I125"/>
    <mergeCell ref="J125:K125"/>
    <mergeCell ref="J166:K166"/>
    <mergeCell ref="G207:I207"/>
  </mergeCells>
  <phoneticPr fontId="24" type="noConversion"/>
  <hyperlinks>
    <hyperlink ref="A1" location="Contents!A1" display="Back" xr:uid="{00000000-0004-0000-2A00-000000000000}"/>
    <hyperlink ref="C1" location="'Table 5'!A1" display="Table 5" xr:uid="{00000000-0004-0000-2A00-000001000000}"/>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9">
    <tabColor theme="7" tint="0.39997558519241921"/>
    <pageSetUpPr autoPageBreaks="0"/>
  </sheetPr>
  <dimension ref="A1:AQ41"/>
  <sheetViews>
    <sheetView topLeftCell="B1" zoomScale="85" zoomScaleNormal="85" workbookViewId="0">
      <selection activeCell="D1" sqref="D1"/>
    </sheetView>
  </sheetViews>
  <sheetFormatPr defaultColWidth="11.28515625" defaultRowHeight="12.75" x14ac:dyDescent="0.2"/>
  <cols>
    <col min="1" max="1" width="11.28515625" style="327" hidden="1" customWidth="1"/>
    <col min="2" max="8" width="11.28515625" style="327" customWidth="1"/>
    <col min="9" max="10" width="11.28515625" style="327" hidden="1" customWidth="1"/>
    <col min="11" max="18" width="11.28515625" style="327" customWidth="1"/>
    <col min="19" max="19" width="11.28515625" style="327" hidden="1" customWidth="1"/>
    <col min="20" max="26" width="11.28515625" style="327" customWidth="1"/>
    <col min="27" max="27" width="11.28515625" style="327" hidden="1" customWidth="1"/>
    <col min="28" max="32" width="11.28515625" style="327"/>
    <col min="33" max="34" width="11.7109375" style="327" customWidth="1"/>
    <col min="35" max="265" width="11.28515625" style="327"/>
    <col min="266" max="266" width="0" style="327" hidden="1" customWidth="1"/>
    <col min="267" max="273" width="11.28515625" style="327" customWidth="1"/>
    <col min="274" max="275" width="0" style="327" hidden="1" customWidth="1"/>
    <col min="276" max="283" width="11.28515625" style="327" customWidth="1"/>
    <col min="284" max="284" width="0" style="327" hidden="1" customWidth="1"/>
    <col min="285" max="521" width="11.28515625" style="327"/>
    <col min="522" max="522" width="0" style="327" hidden="1" customWidth="1"/>
    <col min="523" max="529" width="11.28515625" style="327" customWidth="1"/>
    <col min="530" max="531" width="0" style="327" hidden="1" customWidth="1"/>
    <col min="532" max="539" width="11.28515625" style="327" customWidth="1"/>
    <col min="540" max="540" width="0" style="327" hidden="1" customWidth="1"/>
    <col min="541" max="777" width="11.28515625" style="327"/>
    <col min="778" max="778" width="0" style="327" hidden="1" customWidth="1"/>
    <col min="779" max="785" width="11.28515625" style="327" customWidth="1"/>
    <col min="786" max="787" width="0" style="327" hidden="1" customWidth="1"/>
    <col min="788" max="795" width="11.28515625" style="327" customWidth="1"/>
    <col min="796" max="796" width="0" style="327" hidden="1" customWidth="1"/>
    <col min="797" max="1033" width="11.28515625" style="327"/>
    <col min="1034" max="1034" width="0" style="327" hidden="1" customWidth="1"/>
    <col min="1035" max="1041" width="11.28515625" style="327" customWidth="1"/>
    <col min="1042" max="1043" width="0" style="327" hidden="1" customWidth="1"/>
    <col min="1044" max="1051" width="11.28515625" style="327" customWidth="1"/>
    <col min="1052" max="1052" width="0" style="327" hidden="1" customWidth="1"/>
    <col min="1053" max="1289" width="11.28515625" style="327"/>
    <col min="1290" max="1290" width="0" style="327" hidden="1" customWidth="1"/>
    <col min="1291" max="1297" width="11.28515625" style="327" customWidth="1"/>
    <col min="1298" max="1299" width="0" style="327" hidden="1" customWidth="1"/>
    <col min="1300" max="1307" width="11.28515625" style="327" customWidth="1"/>
    <col min="1308" max="1308" width="0" style="327" hidden="1" customWidth="1"/>
    <col min="1309" max="1545" width="11.28515625" style="327"/>
    <col min="1546" max="1546" width="0" style="327" hidden="1" customWidth="1"/>
    <col min="1547" max="1553" width="11.28515625" style="327" customWidth="1"/>
    <col min="1554" max="1555" width="0" style="327" hidden="1" customWidth="1"/>
    <col min="1556" max="1563" width="11.28515625" style="327" customWidth="1"/>
    <col min="1564" max="1564" width="0" style="327" hidden="1" customWidth="1"/>
    <col min="1565" max="1801" width="11.28515625" style="327"/>
    <col min="1802" max="1802" width="0" style="327" hidden="1" customWidth="1"/>
    <col min="1803" max="1809" width="11.28515625" style="327" customWidth="1"/>
    <col min="1810" max="1811" width="0" style="327" hidden="1" customWidth="1"/>
    <col min="1812" max="1819" width="11.28515625" style="327" customWidth="1"/>
    <col min="1820" max="1820" width="0" style="327" hidden="1" customWidth="1"/>
    <col min="1821" max="2057" width="11.28515625" style="327"/>
    <col min="2058" max="2058" width="0" style="327" hidden="1" customWidth="1"/>
    <col min="2059" max="2065" width="11.28515625" style="327" customWidth="1"/>
    <col min="2066" max="2067" width="0" style="327" hidden="1" customWidth="1"/>
    <col min="2068" max="2075" width="11.28515625" style="327" customWidth="1"/>
    <col min="2076" max="2076" width="0" style="327" hidden="1" customWidth="1"/>
    <col min="2077" max="2313" width="11.28515625" style="327"/>
    <col min="2314" max="2314" width="0" style="327" hidden="1" customWidth="1"/>
    <col min="2315" max="2321" width="11.28515625" style="327" customWidth="1"/>
    <col min="2322" max="2323" width="0" style="327" hidden="1" customWidth="1"/>
    <col min="2324" max="2331" width="11.28515625" style="327" customWidth="1"/>
    <col min="2332" max="2332" width="0" style="327" hidden="1" customWidth="1"/>
    <col min="2333" max="2569" width="11.28515625" style="327"/>
    <col min="2570" max="2570" width="0" style="327" hidden="1" customWidth="1"/>
    <col min="2571" max="2577" width="11.28515625" style="327" customWidth="1"/>
    <col min="2578" max="2579" width="0" style="327" hidden="1" customWidth="1"/>
    <col min="2580" max="2587" width="11.28515625" style="327" customWidth="1"/>
    <col min="2588" max="2588" width="0" style="327" hidden="1" customWidth="1"/>
    <col min="2589" max="2825" width="11.28515625" style="327"/>
    <col min="2826" max="2826" width="0" style="327" hidden="1" customWidth="1"/>
    <col min="2827" max="2833" width="11.28515625" style="327" customWidth="1"/>
    <col min="2834" max="2835" width="0" style="327" hidden="1" customWidth="1"/>
    <col min="2836" max="2843" width="11.28515625" style="327" customWidth="1"/>
    <col min="2844" max="2844" width="0" style="327" hidden="1" customWidth="1"/>
    <col min="2845" max="3081" width="11.28515625" style="327"/>
    <col min="3082" max="3082" width="0" style="327" hidden="1" customWidth="1"/>
    <col min="3083" max="3089" width="11.28515625" style="327" customWidth="1"/>
    <col min="3090" max="3091" width="0" style="327" hidden="1" customWidth="1"/>
    <col min="3092" max="3099" width="11.28515625" style="327" customWidth="1"/>
    <col min="3100" max="3100" width="0" style="327" hidden="1" customWidth="1"/>
    <col min="3101" max="3337" width="11.28515625" style="327"/>
    <col min="3338" max="3338" width="0" style="327" hidden="1" customWidth="1"/>
    <col min="3339" max="3345" width="11.28515625" style="327" customWidth="1"/>
    <col min="3346" max="3347" width="0" style="327" hidden="1" customWidth="1"/>
    <col min="3348" max="3355" width="11.28515625" style="327" customWidth="1"/>
    <col min="3356" max="3356" width="0" style="327" hidden="1" customWidth="1"/>
    <col min="3357" max="3593" width="11.28515625" style="327"/>
    <col min="3594" max="3594" width="0" style="327" hidden="1" customWidth="1"/>
    <col min="3595" max="3601" width="11.28515625" style="327" customWidth="1"/>
    <col min="3602" max="3603" width="0" style="327" hidden="1" customWidth="1"/>
    <col min="3604" max="3611" width="11.28515625" style="327" customWidth="1"/>
    <col min="3612" max="3612" width="0" style="327" hidden="1" customWidth="1"/>
    <col min="3613" max="3849" width="11.28515625" style="327"/>
    <col min="3850" max="3850" width="0" style="327" hidden="1" customWidth="1"/>
    <col min="3851" max="3857" width="11.28515625" style="327" customWidth="1"/>
    <col min="3858" max="3859" width="0" style="327" hidden="1" customWidth="1"/>
    <col min="3860" max="3867" width="11.28515625" style="327" customWidth="1"/>
    <col min="3868" max="3868" width="0" style="327" hidden="1" customWidth="1"/>
    <col min="3869" max="4105" width="11.28515625" style="327"/>
    <col min="4106" max="4106" width="0" style="327" hidden="1" customWidth="1"/>
    <col min="4107" max="4113" width="11.28515625" style="327" customWidth="1"/>
    <col min="4114" max="4115" width="0" style="327" hidden="1" customWidth="1"/>
    <col min="4116" max="4123" width="11.28515625" style="327" customWidth="1"/>
    <col min="4124" max="4124" width="0" style="327" hidden="1" customWidth="1"/>
    <col min="4125" max="4361" width="11.28515625" style="327"/>
    <col min="4362" max="4362" width="0" style="327" hidden="1" customWidth="1"/>
    <col min="4363" max="4369" width="11.28515625" style="327" customWidth="1"/>
    <col min="4370" max="4371" width="0" style="327" hidden="1" customWidth="1"/>
    <col min="4372" max="4379" width="11.28515625" style="327" customWidth="1"/>
    <col min="4380" max="4380" width="0" style="327" hidden="1" customWidth="1"/>
    <col min="4381" max="4617" width="11.28515625" style="327"/>
    <col min="4618" max="4618" width="0" style="327" hidden="1" customWidth="1"/>
    <col min="4619" max="4625" width="11.28515625" style="327" customWidth="1"/>
    <col min="4626" max="4627" width="0" style="327" hidden="1" customWidth="1"/>
    <col min="4628" max="4635" width="11.28515625" style="327" customWidth="1"/>
    <col min="4636" max="4636" width="0" style="327" hidden="1" customWidth="1"/>
    <col min="4637" max="4873" width="11.28515625" style="327"/>
    <col min="4874" max="4874" width="0" style="327" hidden="1" customWidth="1"/>
    <col min="4875" max="4881" width="11.28515625" style="327" customWidth="1"/>
    <col min="4882" max="4883" width="0" style="327" hidden="1" customWidth="1"/>
    <col min="4884" max="4891" width="11.28515625" style="327" customWidth="1"/>
    <col min="4892" max="4892" width="0" style="327" hidden="1" customWidth="1"/>
    <col min="4893" max="5129" width="11.28515625" style="327"/>
    <col min="5130" max="5130" width="0" style="327" hidden="1" customWidth="1"/>
    <col min="5131" max="5137" width="11.28515625" style="327" customWidth="1"/>
    <col min="5138" max="5139" width="0" style="327" hidden="1" customWidth="1"/>
    <col min="5140" max="5147" width="11.28515625" style="327" customWidth="1"/>
    <col min="5148" max="5148" width="0" style="327" hidden="1" customWidth="1"/>
    <col min="5149" max="5385" width="11.28515625" style="327"/>
    <col min="5386" max="5386" width="0" style="327" hidden="1" customWidth="1"/>
    <col min="5387" max="5393" width="11.28515625" style="327" customWidth="1"/>
    <col min="5394" max="5395" width="0" style="327" hidden="1" customWidth="1"/>
    <col min="5396" max="5403" width="11.28515625" style="327" customWidth="1"/>
    <col min="5404" max="5404" width="0" style="327" hidden="1" customWidth="1"/>
    <col min="5405" max="5641" width="11.28515625" style="327"/>
    <col min="5642" max="5642" width="0" style="327" hidden="1" customWidth="1"/>
    <col min="5643" max="5649" width="11.28515625" style="327" customWidth="1"/>
    <col min="5650" max="5651" width="0" style="327" hidden="1" customWidth="1"/>
    <col min="5652" max="5659" width="11.28515625" style="327" customWidth="1"/>
    <col min="5660" max="5660" width="0" style="327" hidden="1" customWidth="1"/>
    <col min="5661" max="5897" width="11.28515625" style="327"/>
    <col min="5898" max="5898" width="0" style="327" hidden="1" customWidth="1"/>
    <col min="5899" max="5905" width="11.28515625" style="327" customWidth="1"/>
    <col min="5906" max="5907" width="0" style="327" hidden="1" customWidth="1"/>
    <col min="5908" max="5915" width="11.28515625" style="327" customWidth="1"/>
    <col min="5916" max="5916" width="0" style="327" hidden="1" customWidth="1"/>
    <col min="5917" max="6153" width="11.28515625" style="327"/>
    <col min="6154" max="6154" width="0" style="327" hidden="1" customWidth="1"/>
    <col min="6155" max="6161" width="11.28515625" style="327" customWidth="1"/>
    <col min="6162" max="6163" width="0" style="327" hidden="1" customWidth="1"/>
    <col min="6164" max="6171" width="11.28515625" style="327" customWidth="1"/>
    <col min="6172" max="6172" width="0" style="327" hidden="1" customWidth="1"/>
    <col min="6173" max="6409" width="11.28515625" style="327"/>
    <col min="6410" max="6410" width="0" style="327" hidden="1" customWidth="1"/>
    <col min="6411" max="6417" width="11.28515625" style="327" customWidth="1"/>
    <col min="6418" max="6419" width="0" style="327" hidden="1" customWidth="1"/>
    <col min="6420" max="6427" width="11.28515625" style="327" customWidth="1"/>
    <col min="6428" max="6428" width="0" style="327" hidden="1" customWidth="1"/>
    <col min="6429" max="6665" width="11.28515625" style="327"/>
    <col min="6666" max="6666" width="0" style="327" hidden="1" customWidth="1"/>
    <col min="6667" max="6673" width="11.28515625" style="327" customWidth="1"/>
    <col min="6674" max="6675" width="0" style="327" hidden="1" customWidth="1"/>
    <col min="6676" max="6683" width="11.28515625" style="327" customWidth="1"/>
    <col min="6684" max="6684" width="0" style="327" hidden="1" customWidth="1"/>
    <col min="6685" max="6921" width="11.28515625" style="327"/>
    <col min="6922" max="6922" width="0" style="327" hidden="1" customWidth="1"/>
    <col min="6923" max="6929" width="11.28515625" style="327" customWidth="1"/>
    <col min="6930" max="6931" width="0" style="327" hidden="1" customWidth="1"/>
    <col min="6932" max="6939" width="11.28515625" style="327" customWidth="1"/>
    <col min="6940" max="6940" width="0" style="327" hidden="1" customWidth="1"/>
    <col min="6941" max="7177" width="11.28515625" style="327"/>
    <col min="7178" max="7178" width="0" style="327" hidden="1" customWidth="1"/>
    <col min="7179" max="7185" width="11.28515625" style="327" customWidth="1"/>
    <col min="7186" max="7187" width="0" style="327" hidden="1" customWidth="1"/>
    <col min="7188" max="7195" width="11.28515625" style="327" customWidth="1"/>
    <col min="7196" max="7196" width="0" style="327" hidden="1" customWidth="1"/>
    <col min="7197" max="7433" width="11.28515625" style="327"/>
    <col min="7434" max="7434" width="0" style="327" hidden="1" customWidth="1"/>
    <col min="7435" max="7441" width="11.28515625" style="327" customWidth="1"/>
    <col min="7442" max="7443" width="0" style="327" hidden="1" customWidth="1"/>
    <col min="7444" max="7451" width="11.28515625" style="327" customWidth="1"/>
    <col min="7452" max="7452" width="0" style="327" hidden="1" customWidth="1"/>
    <col min="7453" max="7689" width="11.28515625" style="327"/>
    <col min="7690" max="7690" width="0" style="327" hidden="1" customWidth="1"/>
    <col min="7691" max="7697" width="11.28515625" style="327" customWidth="1"/>
    <col min="7698" max="7699" width="0" style="327" hidden="1" customWidth="1"/>
    <col min="7700" max="7707" width="11.28515625" style="327" customWidth="1"/>
    <col min="7708" max="7708" width="0" style="327" hidden="1" customWidth="1"/>
    <col min="7709" max="7945" width="11.28515625" style="327"/>
    <col min="7946" max="7946" width="0" style="327" hidden="1" customWidth="1"/>
    <col min="7947" max="7953" width="11.28515625" style="327" customWidth="1"/>
    <col min="7954" max="7955" width="0" style="327" hidden="1" customWidth="1"/>
    <col min="7956" max="7963" width="11.28515625" style="327" customWidth="1"/>
    <col min="7964" max="7964" width="0" style="327" hidden="1" customWidth="1"/>
    <col min="7965" max="8201" width="11.28515625" style="327"/>
    <col min="8202" max="8202" width="0" style="327" hidden="1" customWidth="1"/>
    <col min="8203" max="8209" width="11.28515625" style="327" customWidth="1"/>
    <col min="8210" max="8211" width="0" style="327" hidden="1" customWidth="1"/>
    <col min="8212" max="8219" width="11.28515625" style="327" customWidth="1"/>
    <col min="8220" max="8220" width="0" style="327" hidden="1" customWidth="1"/>
    <col min="8221" max="8457" width="11.28515625" style="327"/>
    <col min="8458" max="8458" width="0" style="327" hidden="1" customWidth="1"/>
    <col min="8459" max="8465" width="11.28515625" style="327" customWidth="1"/>
    <col min="8466" max="8467" width="0" style="327" hidden="1" customWidth="1"/>
    <col min="8468" max="8475" width="11.28515625" style="327" customWidth="1"/>
    <col min="8476" max="8476" width="0" style="327" hidden="1" customWidth="1"/>
    <col min="8477" max="8713" width="11.28515625" style="327"/>
    <col min="8714" max="8714" width="0" style="327" hidden="1" customWidth="1"/>
    <col min="8715" max="8721" width="11.28515625" style="327" customWidth="1"/>
    <col min="8722" max="8723" width="0" style="327" hidden="1" customWidth="1"/>
    <col min="8724" max="8731" width="11.28515625" style="327" customWidth="1"/>
    <col min="8732" max="8732" width="0" style="327" hidden="1" customWidth="1"/>
    <col min="8733" max="8969" width="11.28515625" style="327"/>
    <col min="8970" max="8970" width="0" style="327" hidden="1" customWidth="1"/>
    <col min="8971" max="8977" width="11.28515625" style="327" customWidth="1"/>
    <col min="8978" max="8979" width="0" style="327" hidden="1" customWidth="1"/>
    <col min="8980" max="8987" width="11.28515625" style="327" customWidth="1"/>
    <col min="8988" max="8988" width="0" style="327" hidden="1" customWidth="1"/>
    <col min="8989" max="9225" width="11.28515625" style="327"/>
    <col min="9226" max="9226" width="0" style="327" hidden="1" customWidth="1"/>
    <col min="9227" max="9233" width="11.28515625" style="327" customWidth="1"/>
    <col min="9234" max="9235" width="0" style="327" hidden="1" customWidth="1"/>
    <col min="9236" max="9243" width="11.28515625" style="327" customWidth="1"/>
    <col min="9244" max="9244" width="0" style="327" hidden="1" customWidth="1"/>
    <col min="9245" max="9481" width="11.28515625" style="327"/>
    <col min="9482" max="9482" width="0" style="327" hidden="1" customWidth="1"/>
    <col min="9483" max="9489" width="11.28515625" style="327" customWidth="1"/>
    <col min="9490" max="9491" width="0" style="327" hidden="1" customWidth="1"/>
    <col min="9492" max="9499" width="11.28515625" style="327" customWidth="1"/>
    <col min="9500" max="9500" width="0" style="327" hidden="1" customWidth="1"/>
    <col min="9501" max="9737" width="11.28515625" style="327"/>
    <col min="9738" max="9738" width="0" style="327" hidden="1" customWidth="1"/>
    <col min="9739" max="9745" width="11.28515625" style="327" customWidth="1"/>
    <col min="9746" max="9747" width="0" style="327" hidden="1" customWidth="1"/>
    <col min="9748" max="9755" width="11.28515625" style="327" customWidth="1"/>
    <col min="9756" max="9756" width="0" style="327" hidden="1" customWidth="1"/>
    <col min="9757" max="9993" width="11.28515625" style="327"/>
    <col min="9994" max="9994" width="0" style="327" hidden="1" customWidth="1"/>
    <col min="9995" max="10001" width="11.28515625" style="327" customWidth="1"/>
    <col min="10002" max="10003" width="0" style="327" hidden="1" customWidth="1"/>
    <col min="10004" max="10011" width="11.28515625" style="327" customWidth="1"/>
    <col min="10012" max="10012" width="0" style="327" hidden="1" customWidth="1"/>
    <col min="10013" max="10249" width="11.28515625" style="327"/>
    <col min="10250" max="10250" width="0" style="327" hidden="1" customWidth="1"/>
    <col min="10251" max="10257" width="11.28515625" style="327" customWidth="1"/>
    <col min="10258" max="10259" width="0" style="327" hidden="1" customWidth="1"/>
    <col min="10260" max="10267" width="11.28515625" style="327" customWidth="1"/>
    <col min="10268" max="10268" width="0" style="327" hidden="1" customWidth="1"/>
    <col min="10269" max="10505" width="11.28515625" style="327"/>
    <col min="10506" max="10506" width="0" style="327" hidden="1" customWidth="1"/>
    <col min="10507" max="10513" width="11.28515625" style="327" customWidth="1"/>
    <col min="10514" max="10515" width="0" style="327" hidden="1" customWidth="1"/>
    <col min="10516" max="10523" width="11.28515625" style="327" customWidth="1"/>
    <col min="10524" max="10524" width="0" style="327" hidden="1" customWidth="1"/>
    <col min="10525" max="10761" width="11.28515625" style="327"/>
    <col min="10762" max="10762" width="0" style="327" hidden="1" customWidth="1"/>
    <col min="10763" max="10769" width="11.28515625" style="327" customWidth="1"/>
    <col min="10770" max="10771" width="0" style="327" hidden="1" customWidth="1"/>
    <col min="10772" max="10779" width="11.28515625" style="327" customWidth="1"/>
    <col min="10780" max="10780" width="0" style="327" hidden="1" customWidth="1"/>
    <col min="10781" max="11017" width="11.28515625" style="327"/>
    <col min="11018" max="11018" width="0" style="327" hidden="1" customWidth="1"/>
    <col min="11019" max="11025" width="11.28515625" style="327" customWidth="1"/>
    <col min="11026" max="11027" width="0" style="327" hidden="1" customWidth="1"/>
    <col min="11028" max="11035" width="11.28515625" style="327" customWidth="1"/>
    <col min="11036" max="11036" width="0" style="327" hidden="1" customWidth="1"/>
    <col min="11037" max="11273" width="11.28515625" style="327"/>
    <col min="11274" max="11274" width="0" style="327" hidden="1" customWidth="1"/>
    <col min="11275" max="11281" width="11.28515625" style="327" customWidth="1"/>
    <col min="11282" max="11283" width="0" style="327" hidden="1" customWidth="1"/>
    <col min="11284" max="11291" width="11.28515625" style="327" customWidth="1"/>
    <col min="11292" max="11292" width="0" style="327" hidden="1" customWidth="1"/>
    <col min="11293" max="11529" width="11.28515625" style="327"/>
    <col min="11530" max="11530" width="0" style="327" hidden="1" customWidth="1"/>
    <col min="11531" max="11537" width="11.28515625" style="327" customWidth="1"/>
    <col min="11538" max="11539" width="0" style="327" hidden="1" customWidth="1"/>
    <col min="11540" max="11547" width="11.28515625" style="327" customWidth="1"/>
    <col min="11548" max="11548" width="0" style="327" hidden="1" customWidth="1"/>
    <col min="11549" max="11785" width="11.28515625" style="327"/>
    <col min="11786" max="11786" width="0" style="327" hidden="1" customWidth="1"/>
    <col min="11787" max="11793" width="11.28515625" style="327" customWidth="1"/>
    <col min="11794" max="11795" width="0" style="327" hidden="1" customWidth="1"/>
    <col min="11796" max="11803" width="11.28515625" style="327" customWidth="1"/>
    <col min="11804" max="11804" width="0" style="327" hidden="1" customWidth="1"/>
    <col min="11805" max="12041" width="11.28515625" style="327"/>
    <col min="12042" max="12042" width="0" style="327" hidden="1" customWidth="1"/>
    <col min="12043" max="12049" width="11.28515625" style="327" customWidth="1"/>
    <col min="12050" max="12051" width="0" style="327" hidden="1" customWidth="1"/>
    <col min="12052" max="12059" width="11.28515625" style="327" customWidth="1"/>
    <col min="12060" max="12060" width="0" style="327" hidden="1" customWidth="1"/>
    <col min="12061" max="12297" width="11.28515625" style="327"/>
    <col min="12298" max="12298" width="0" style="327" hidden="1" customWidth="1"/>
    <col min="12299" max="12305" width="11.28515625" style="327" customWidth="1"/>
    <col min="12306" max="12307" width="0" style="327" hidden="1" customWidth="1"/>
    <col min="12308" max="12315" width="11.28515625" style="327" customWidth="1"/>
    <col min="12316" max="12316" width="0" style="327" hidden="1" customWidth="1"/>
    <col min="12317" max="12553" width="11.28515625" style="327"/>
    <col min="12554" max="12554" width="0" style="327" hidden="1" customWidth="1"/>
    <col min="12555" max="12561" width="11.28515625" style="327" customWidth="1"/>
    <col min="12562" max="12563" width="0" style="327" hidden="1" customWidth="1"/>
    <col min="12564" max="12571" width="11.28515625" style="327" customWidth="1"/>
    <col min="12572" max="12572" width="0" style="327" hidden="1" customWidth="1"/>
    <col min="12573" max="12809" width="11.28515625" style="327"/>
    <col min="12810" max="12810" width="0" style="327" hidden="1" customWidth="1"/>
    <col min="12811" max="12817" width="11.28515625" style="327" customWidth="1"/>
    <col min="12818" max="12819" width="0" style="327" hidden="1" customWidth="1"/>
    <col min="12820" max="12827" width="11.28515625" style="327" customWidth="1"/>
    <col min="12828" max="12828" width="0" style="327" hidden="1" customWidth="1"/>
    <col min="12829" max="13065" width="11.28515625" style="327"/>
    <col min="13066" max="13066" width="0" style="327" hidden="1" customWidth="1"/>
    <col min="13067" max="13073" width="11.28515625" style="327" customWidth="1"/>
    <col min="13074" max="13075" width="0" style="327" hidden="1" customWidth="1"/>
    <col min="13076" max="13083" width="11.28515625" style="327" customWidth="1"/>
    <col min="13084" max="13084" width="0" style="327" hidden="1" customWidth="1"/>
    <col min="13085" max="13321" width="11.28515625" style="327"/>
    <col min="13322" max="13322" width="0" style="327" hidden="1" customWidth="1"/>
    <col min="13323" max="13329" width="11.28515625" style="327" customWidth="1"/>
    <col min="13330" max="13331" width="0" style="327" hidden="1" customWidth="1"/>
    <col min="13332" max="13339" width="11.28515625" style="327" customWidth="1"/>
    <col min="13340" max="13340" width="0" style="327" hidden="1" customWidth="1"/>
    <col min="13341" max="13577" width="11.28515625" style="327"/>
    <col min="13578" max="13578" width="0" style="327" hidden="1" customWidth="1"/>
    <col min="13579" max="13585" width="11.28515625" style="327" customWidth="1"/>
    <col min="13586" max="13587" width="0" style="327" hidden="1" customWidth="1"/>
    <col min="13588" max="13595" width="11.28515625" style="327" customWidth="1"/>
    <col min="13596" max="13596" width="0" style="327" hidden="1" customWidth="1"/>
    <col min="13597" max="13833" width="11.28515625" style="327"/>
    <col min="13834" max="13834" width="0" style="327" hidden="1" customWidth="1"/>
    <col min="13835" max="13841" width="11.28515625" style="327" customWidth="1"/>
    <col min="13842" max="13843" width="0" style="327" hidden="1" customWidth="1"/>
    <col min="13844" max="13851" width="11.28515625" style="327" customWidth="1"/>
    <col min="13852" max="13852" width="0" style="327" hidden="1" customWidth="1"/>
    <col min="13853" max="14089" width="11.28515625" style="327"/>
    <col min="14090" max="14090" width="0" style="327" hidden="1" customWidth="1"/>
    <col min="14091" max="14097" width="11.28515625" style="327" customWidth="1"/>
    <col min="14098" max="14099" width="0" style="327" hidden="1" customWidth="1"/>
    <col min="14100" max="14107" width="11.28515625" style="327" customWidth="1"/>
    <col min="14108" max="14108" width="0" style="327" hidden="1" customWidth="1"/>
    <col min="14109" max="14345" width="11.28515625" style="327"/>
    <col min="14346" max="14346" width="0" style="327" hidden="1" customWidth="1"/>
    <col min="14347" max="14353" width="11.28515625" style="327" customWidth="1"/>
    <col min="14354" max="14355" width="0" style="327" hidden="1" customWidth="1"/>
    <col min="14356" max="14363" width="11.28515625" style="327" customWidth="1"/>
    <col min="14364" max="14364" width="0" style="327" hidden="1" customWidth="1"/>
    <col min="14365" max="14601" width="11.28515625" style="327"/>
    <col min="14602" max="14602" width="0" style="327" hidden="1" customWidth="1"/>
    <col min="14603" max="14609" width="11.28515625" style="327" customWidth="1"/>
    <col min="14610" max="14611" width="0" style="327" hidden="1" customWidth="1"/>
    <col min="14612" max="14619" width="11.28515625" style="327" customWidth="1"/>
    <col min="14620" max="14620" width="0" style="327" hidden="1" customWidth="1"/>
    <col min="14621" max="14857" width="11.28515625" style="327"/>
    <col min="14858" max="14858" width="0" style="327" hidden="1" customWidth="1"/>
    <col min="14859" max="14865" width="11.28515625" style="327" customWidth="1"/>
    <col min="14866" max="14867" width="0" style="327" hidden="1" customWidth="1"/>
    <col min="14868" max="14875" width="11.28515625" style="327" customWidth="1"/>
    <col min="14876" max="14876" width="0" style="327" hidden="1" customWidth="1"/>
    <col min="14877" max="15113" width="11.28515625" style="327"/>
    <col min="15114" max="15114" width="0" style="327" hidden="1" customWidth="1"/>
    <col min="15115" max="15121" width="11.28515625" style="327" customWidth="1"/>
    <col min="15122" max="15123" width="0" style="327" hidden="1" customWidth="1"/>
    <col min="15124" max="15131" width="11.28515625" style="327" customWidth="1"/>
    <col min="15132" max="15132" width="0" style="327" hidden="1" customWidth="1"/>
    <col min="15133" max="15369" width="11.28515625" style="327"/>
    <col min="15370" max="15370" width="0" style="327" hidden="1" customWidth="1"/>
    <col min="15371" max="15377" width="11.28515625" style="327" customWidth="1"/>
    <col min="15378" max="15379" width="0" style="327" hidden="1" customWidth="1"/>
    <col min="15380" max="15387" width="11.28515625" style="327" customWidth="1"/>
    <col min="15388" max="15388" width="0" style="327" hidden="1" customWidth="1"/>
    <col min="15389" max="15625" width="11.28515625" style="327"/>
    <col min="15626" max="15626" width="0" style="327" hidden="1" customWidth="1"/>
    <col min="15627" max="15633" width="11.28515625" style="327" customWidth="1"/>
    <col min="15634" max="15635" width="0" style="327" hidden="1" customWidth="1"/>
    <col min="15636" max="15643" width="11.28515625" style="327" customWidth="1"/>
    <col min="15644" max="15644" width="0" style="327" hidden="1" customWidth="1"/>
    <col min="15645" max="15881" width="11.28515625" style="327"/>
    <col min="15882" max="15882" width="0" style="327" hidden="1" customWidth="1"/>
    <col min="15883" max="15889" width="11.28515625" style="327" customWidth="1"/>
    <col min="15890" max="15891" width="0" style="327" hidden="1" customWidth="1"/>
    <col min="15892" max="15899" width="11.28515625" style="327" customWidth="1"/>
    <col min="15900" max="15900" width="0" style="327" hidden="1" customWidth="1"/>
    <col min="15901" max="16137" width="11.28515625" style="327"/>
    <col min="16138" max="16138" width="0" style="327" hidden="1" customWidth="1"/>
    <col min="16139" max="16145" width="11.28515625" style="327" customWidth="1"/>
    <col min="16146" max="16147" width="0" style="327" hidden="1" customWidth="1"/>
    <col min="16148" max="16155" width="11.28515625" style="327" customWidth="1"/>
    <col min="16156" max="16156" width="0" style="327" hidden="1" customWidth="1"/>
    <col min="16157" max="16384" width="11.28515625" style="327"/>
  </cols>
  <sheetData>
    <row r="1" spans="1:43" x14ac:dyDescent="0.2">
      <c r="B1" s="325" t="s">
        <v>322</v>
      </c>
      <c r="D1" s="467" t="s">
        <v>473</v>
      </c>
    </row>
    <row r="2" spans="1:43" s="384" customFormat="1" x14ac:dyDescent="0.2">
      <c r="B2" s="33" t="s">
        <v>30</v>
      </c>
      <c r="C2" s="327"/>
      <c r="F2" s="327"/>
      <c r="K2" s="33" t="s">
        <v>4</v>
      </c>
      <c r="L2" s="327"/>
      <c r="T2" s="384">
        <v>2001</v>
      </c>
      <c r="AB2" s="33">
        <v>2011</v>
      </c>
      <c r="AC2" s="327"/>
      <c r="AJ2" s="33">
        <v>2021</v>
      </c>
      <c r="AK2" s="327"/>
    </row>
    <row r="3" spans="1:43" x14ac:dyDescent="0.2">
      <c r="B3" s="377" t="s">
        <v>111</v>
      </c>
      <c r="C3" s="327" t="s">
        <v>117</v>
      </c>
      <c r="D3" s="327" t="s">
        <v>118</v>
      </c>
      <c r="E3" s="327" t="s">
        <v>119</v>
      </c>
      <c r="F3" s="327" t="s">
        <v>120</v>
      </c>
      <c r="G3" s="327" t="s">
        <v>121</v>
      </c>
      <c r="H3" s="327" t="s">
        <v>122</v>
      </c>
      <c r="K3" s="377" t="s">
        <v>111</v>
      </c>
      <c r="L3" s="327" t="s">
        <v>117</v>
      </c>
      <c r="M3" s="327" t="s">
        <v>118</v>
      </c>
      <c r="N3" s="327" t="s">
        <v>119</v>
      </c>
      <c r="O3" s="327" t="s">
        <v>120</v>
      </c>
      <c r="P3" s="327" t="s">
        <v>121</v>
      </c>
      <c r="Q3" s="327" t="s">
        <v>122</v>
      </c>
      <c r="T3" s="377" t="s">
        <v>111</v>
      </c>
      <c r="U3" s="327" t="s">
        <v>378</v>
      </c>
      <c r="V3" s="327" t="s">
        <v>379</v>
      </c>
      <c r="W3" s="327" t="s">
        <v>380</v>
      </c>
      <c r="X3" s="327" t="s">
        <v>381</v>
      </c>
      <c r="Y3" s="327" t="s">
        <v>382</v>
      </c>
      <c r="Z3" s="327" t="s">
        <v>122</v>
      </c>
      <c r="AB3" s="377" t="s">
        <v>111</v>
      </c>
      <c r="AC3" s="327" t="s">
        <v>117</v>
      </c>
      <c r="AD3" s="327" t="s">
        <v>118</v>
      </c>
      <c r="AE3" s="327" t="s">
        <v>119</v>
      </c>
      <c r="AF3" s="327" t="s">
        <v>120</v>
      </c>
      <c r="AG3" s="327" t="s">
        <v>121</v>
      </c>
      <c r="AH3" s="327" t="s">
        <v>122</v>
      </c>
      <c r="AJ3" s="377" t="s">
        <v>111</v>
      </c>
      <c r="AK3" s="327" t="s">
        <v>117</v>
      </c>
      <c r="AL3" s="327" t="s">
        <v>118</v>
      </c>
      <c r="AM3" s="327" t="s">
        <v>119</v>
      </c>
      <c r="AN3" s="327" t="s">
        <v>120</v>
      </c>
      <c r="AO3" s="327" t="s">
        <v>121</v>
      </c>
      <c r="AP3" s="327" t="s">
        <v>122</v>
      </c>
    </row>
    <row r="4" spans="1:43" x14ac:dyDescent="0.2">
      <c r="A4" s="327" t="s">
        <v>2473</v>
      </c>
      <c r="B4" s="384" t="s">
        <v>31</v>
      </c>
      <c r="C4" s="327">
        <v>983</v>
      </c>
      <c r="D4" s="327">
        <v>38</v>
      </c>
      <c r="E4" s="327">
        <v>769</v>
      </c>
      <c r="F4" s="327">
        <v>153</v>
      </c>
      <c r="G4" s="327">
        <v>23</v>
      </c>
      <c r="H4" s="327">
        <v>534</v>
      </c>
      <c r="J4" s="327" t="s">
        <v>2474</v>
      </c>
      <c r="K4" s="384" t="s">
        <v>31</v>
      </c>
      <c r="L4" s="327">
        <v>761</v>
      </c>
      <c r="M4" s="327">
        <v>37</v>
      </c>
      <c r="N4" s="327">
        <v>610</v>
      </c>
      <c r="O4" s="327">
        <v>96</v>
      </c>
      <c r="P4" s="327">
        <v>18</v>
      </c>
      <c r="Q4" s="327">
        <v>529</v>
      </c>
      <c r="R4" s="327">
        <v>425</v>
      </c>
      <c r="S4" s="327" t="s">
        <v>2475</v>
      </c>
      <c r="T4" s="384" t="s">
        <v>31</v>
      </c>
      <c r="U4" s="302">
        <v>1536</v>
      </c>
      <c r="V4" s="302">
        <v>60</v>
      </c>
      <c r="W4" s="302">
        <v>1213</v>
      </c>
      <c r="X4" s="302">
        <v>215</v>
      </c>
      <c r="Y4" s="302">
        <v>48</v>
      </c>
      <c r="Z4" s="302">
        <v>1434</v>
      </c>
      <c r="AA4" s="327" t="s">
        <v>2476</v>
      </c>
      <c r="AB4" s="384" t="s">
        <v>31</v>
      </c>
      <c r="AC4" s="318" t="s">
        <v>2</v>
      </c>
      <c r="AD4" s="318" t="s">
        <v>2</v>
      </c>
      <c r="AE4" s="318" t="s">
        <v>2</v>
      </c>
      <c r="AF4" s="318" t="s">
        <v>2</v>
      </c>
      <c r="AG4" s="318" t="s">
        <v>2</v>
      </c>
      <c r="AH4" s="327" t="s">
        <v>555</v>
      </c>
      <c r="AJ4" s="384" t="s">
        <v>31</v>
      </c>
      <c r="AK4" s="327">
        <v>2299</v>
      </c>
      <c r="AL4" s="327">
        <v>39</v>
      </c>
      <c r="AM4" s="327">
        <v>1954</v>
      </c>
      <c r="AN4" s="327">
        <v>238</v>
      </c>
      <c r="AO4" s="327">
        <v>68</v>
      </c>
      <c r="AP4" s="327">
        <v>2233</v>
      </c>
      <c r="AQ4" s="554">
        <f>AP4/AK4</f>
        <v>0.9712918660287081</v>
      </c>
    </row>
    <row r="5" spans="1:43" x14ac:dyDescent="0.2">
      <c r="A5" s="327" t="s">
        <v>2477</v>
      </c>
      <c r="B5" s="384" t="s">
        <v>32</v>
      </c>
      <c r="C5" s="327">
        <v>10810</v>
      </c>
      <c r="D5" s="327">
        <v>2618</v>
      </c>
      <c r="E5" s="327">
        <v>6564</v>
      </c>
      <c r="F5" s="327">
        <v>887</v>
      </c>
      <c r="G5" s="327">
        <v>741</v>
      </c>
      <c r="H5" s="327">
        <v>10440</v>
      </c>
      <c r="J5" s="327" t="s">
        <v>2478</v>
      </c>
      <c r="K5" s="384" t="s">
        <v>32</v>
      </c>
      <c r="L5" s="327">
        <v>11790</v>
      </c>
      <c r="M5" s="327">
        <v>2816</v>
      </c>
      <c r="N5" s="327">
        <v>7721</v>
      </c>
      <c r="O5" s="327">
        <v>673</v>
      </c>
      <c r="P5" s="327">
        <v>580</v>
      </c>
      <c r="Q5" s="327">
        <v>11373</v>
      </c>
      <c r="R5" s="327">
        <v>1256</v>
      </c>
      <c r="S5" s="327" t="s">
        <v>2479</v>
      </c>
      <c r="T5" s="384" t="s">
        <v>32</v>
      </c>
      <c r="U5" s="302">
        <v>14128</v>
      </c>
      <c r="V5" s="302">
        <v>3246</v>
      </c>
      <c r="W5" s="302">
        <v>9251</v>
      </c>
      <c r="X5" s="302">
        <v>1060</v>
      </c>
      <c r="Y5" s="302">
        <v>571</v>
      </c>
      <c r="Z5" s="302">
        <v>14029</v>
      </c>
      <c r="AA5" s="327" t="s">
        <v>2480</v>
      </c>
      <c r="AB5" s="384" t="s">
        <v>32</v>
      </c>
      <c r="AC5" s="327">
        <v>21088</v>
      </c>
      <c r="AD5" s="327">
        <v>5153</v>
      </c>
      <c r="AE5" s="327">
        <v>13572</v>
      </c>
      <c r="AF5" s="327">
        <v>1847</v>
      </c>
      <c r="AG5" s="327">
        <v>516</v>
      </c>
      <c r="AH5" s="327" t="s">
        <v>555</v>
      </c>
      <c r="AJ5" s="384" t="s">
        <v>32</v>
      </c>
      <c r="AK5" s="327">
        <v>18463</v>
      </c>
      <c r="AL5" s="327">
        <v>4210</v>
      </c>
      <c r="AM5" s="327">
        <v>11446</v>
      </c>
      <c r="AN5" s="327">
        <v>2337</v>
      </c>
      <c r="AO5" s="327">
        <v>470</v>
      </c>
      <c r="AP5" s="327">
        <v>18265</v>
      </c>
      <c r="AQ5" s="554">
        <f t="shared" ref="AQ5:AQ40" si="0">AP5/AK5</f>
        <v>0.98927584899528787</v>
      </c>
    </row>
    <row r="6" spans="1:43" x14ac:dyDescent="0.2">
      <c r="A6" s="327" t="s">
        <v>2481</v>
      </c>
      <c r="B6" s="384" t="s">
        <v>33</v>
      </c>
      <c r="C6" s="327">
        <v>29692</v>
      </c>
      <c r="D6" s="327">
        <v>5230</v>
      </c>
      <c r="E6" s="327">
        <v>20337</v>
      </c>
      <c r="F6" s="327">
        <v>2327</v>
      </c>
      <c r="G6" s="327">
        <v>1798</v>
      </c>
      <c r="H6" s="327">
        <v>27988</v>
      </c>
      <c r="J6" s="327" t="s">
        <v>2482</v>
      </c>
      <c r="K6" s="384" t="s">
        <v>33</v>
      </c>
      <c r="L6" s="327">
        <v>34285</v>
      </c>
      <c r="M6" s="327">
        <v>5328</v>
      </c>
      <c r="N6" s="327">
        <v>25276</v>
      </c>
      <c r="O6" s="327">
        <v>2015</v>
      </c>
      <c r="P6" s="327">
        <v>1666</v>
      </c>
      <c r="Q6" s="327">
        <v>32701</v>
      </c>
      <c r="R6" s="327">
        <v>26318</v>
      </c>
      <c r="S6" s="327" t="s">
        <v>2483</v>
      </c>
      <c r="T6" s="384" t="s">
        <v>33</v>
      </c>
      <c r="U6" s="302">
        <v>38509</v>
      </c>
      <c r="V6" s="302">
        <v>5717</v>
      </c>
      <c r="W6" s="302">
        <v>28181</v>
      </c>
      <c r="X6" s="302">
        <v>2818</v>
      </c>
      <c r="Y6" s="302">
        <v>1793</v>
      </c>
      <c r="Z6" s="302">
        <v>38016</v>
      </c>
      <c r="AA6" s="327" t="s">
        <v>2484</v>
      </c>
      <c r="AB6" s="384" t="s">
        <v>33</v>
      </c>
      <c r="AC6" s="327">
        <v>50290</v>
      </c>
      <c r="AD6" s="327">
        <v>7990</v>
      </c>
      <c r="AE6" s="327">
        <v>35512</v>
      </c>
      <c r="AF6" s="327">
        <v>4872</v>
      </c>
      <c r="AG6" s="327">
        <v>1916</v>
      </c>
      <c r="AH6" s="327" t="s">
        <v>555</v>
      </c>
      <c r="AJ6" s="384" t="s">
        <v>33</v>
      </c>
      <c r="AK6" s="327">
        <v>43761</v>
      </c>
      <c r="AL6" s="327">
        <v>7176</v>
      </c>
      <c r="AM6" s="327">
        <v>29043</v>
      </c>
      <c r="AN6" s="327">
        <v>5977</v>
      </c>
      <c r="AO6" s="327">
        <v>1565</v>
      </c>
      <c r="AP6" s="327">
        <v>42639</v>
      </c>
      <c r="AQ6" s="554">
        <f t="shared" si="0"/>
        <v>0.9743607321587715</v>
      </c>
    </row>
    <row r="7" spans="1:43" x14ac:dyDescent="0.2">
      <c r="A7" s="327" t="s">
        <v>2485</v>
      </c>
      <c r="B7" s="384" t="s">
        <v>34</v>
      </c>
      <c r="C7" s="327">
        <v>16741</v>
      </c>
      <c r="D7" s="327">
        <v>3594</v>
      </c>
      <c r="E7" s="327">
        <v>10480</v>
      </c>
      <c r="F7" s="327">
        <v>1450</v>
      </c>
      <c r="G7" s="327">
        <v>1217</v>
      </c>
      <c r="H7" s="327">
        <v>16368</v>
      </c>
      <c r="J7" s="327" t="s">
        <v>2486</v>
      </c>
      <c r="K7" s="384" t="s">
        <v>34</v>
      </c>
      <c r="L7" s="327">
        <v>15815</v>
      </c>
      <c r="M7" s="327">
        <v>3019</v>
      </c>
      <c r="N7" s="327">
        <v>10874</v>
      </c>
      <c r="O7" s="327">
        <v>1100</v>
      </c>
      <c r="P7" s="327">
        <v>822</v>
      </c>
      <c r="Q7" s="327">
        <v>15574</v>
      </c>
      <c r="R7" s="327">
        <v>2524</v>
      </c>
      <c r="S7" s="327" t="s">
        <v>2487</v>
      </c>
      <c r="T7" s="384" t="s">
        <v>34</v>
      </c>
      <c r="U7" s="302">
        <v>16604</v>
      </c>
      <c r="V7" s="302">
        <v>3280</v>
      </c>
      <c r="W7" s="302">
        <v>10553</v>
      </c>
      <c r="X7" s="302">
        <v>1521</v>
      </c>
      <c r="Y7" s="302">
        <v>1250</v>
      </c>
      <c r="Z7" s="302">
        <v>16610</v>
      </c>
      <c r="AA7" s="327" t="s">
        <v>2488</v>
      </c>
      <c r="AB7" s="384" t="s">
        <v>34</v>
      </c>
      <c r="AC7" s="327">
        <v>19607</v>
      </c>
      <c r="AD7" s="327">
        <v>4087</v>
      </c>
      <c r="AE7" s="327">
        <v>12325</v>
      </c>
      <c r="AF7" s="327">
        <v>2313</v>
      </c>
      <c r="AG7" s="327">
        <v>882</v>
      </c>
      <c r="AH7" s="327" t="s">
        <v>555</v>
      </c>
      <c r="AJ7" s="384" t="s">
        <v>34</v>
      </c>
      <c r="AK7" s="327">
        <v>19725</v>
      </c>
      <c r="AL7" s="327">
        <v>4033</v>
      </c>
      <c r="AM7" s="327">
        <v>12154</v>
      </c>
      <c r="AN7" s="327">
        <v>2607</v>
      </c>
      <c r="AO7" s="327">
        <v>931</v>
      </c>
      <c r="AP7" s="327">
        <v>19356</v>
      </c>
      <c r="AQ7" s="554">
        <f t="shared" si="0"/>
        <v>0.98129277566539919</v>
      </c>
    </row>
    <row r="8" spans="1:43" x14ac:dyDescent="0.2">
      <c r="A8" s="327" t="s">
        <v>2489</v>
      </c>
      <c r="B8" s="384" t="s">
        <v>35</v>
      </c>
      <c r="C8" s="327">
        <v>26893</v>
      </c>
      <c r="D8" s="327">
        <v>4412</v>
      </c>
      <c r="E8" s="327">
        <v>19104</v>
      </c>
      <c r="F8" s="327">
        <v>2143</v>
      </c>
      <c r="G8" s="327">
        <v>1234</v>
      </c>
      <c r="H8" s="327">
        <v>25571</v>
      </c>
      <c r="J8" s="327" t="s">
        <v>2490</v>
      </c>
      <c r="K8" s="384" t="s">
        <v>35</v>
      </c>
      <c r="L8" s="327">
        <v>28325</v>
      </c>
      <c r="M8" s="327">
        <v>4263</v>
      </c>
      <c r="N8" s="327">
        <v>21479</v>
      </c>
      <c r="O8" s="327">
        <v>1809</v>
      </c>
      <c r="P8" s="327">
        <v>774</v>
      </c>
      <c r="Q8" s="327">
        <v>27150</v>
      </c>
      <c r="R8" s="327">
        <v>18344</v>
      </c>
      <c r="S8" s="327" t="s">
        <v>2491</v>
      </c>
      <c r="T8" s="384" t="s">
        <v>35</v>
      </c>
      <c r="U8" s="302">
        <v>33018</v>
      </c>
      <c r="V8" s="302">
        <v>4717</v>
      </c>
      <c r="W8" s="302">
        <v>25100</v>
      </c>
      <c r="X8" s="302">
        <v>2168</v>
      </c>
      <c r="Y8" s="302">
        <v>1033</v>
      </c>
      <c r="Z8" s="302">
        <v>32660</v>
      </c>
      <c r="AA8" s="327" t="s">
        <v>2492</v>
      </c>
      <c r="AB8" s="384" t="s">
        <v>35</v>
      </c>
      <c r="AC8" s="327">
        <v>45005</v>
      </c>
      <c r="AD8" s="327">
        <v>6978</v>
      </c>
      <c r="AE8" s="327">
        <v>32836</v>
      </c>
      <c r="AF8" s="327">
        <v>4183</v>
      </c>
      <c r="AG8" s="327">
        <v>1008</v>
      </c>
      <c r="AH8" s="327" t="s">
        <v>555</v>
      </c>
      <c r="AJ8" s="384" t="s">
        <v>35</v>
      </c>
      <c r="AK8" s="327">
        <v>43580</v>
      </c>
      <c r="AL8" s="327">
        <v>6421</v>
      </c>
      <c r="AM8" s="327">
        <v>30260</v>
      </c>
      <c r="AN8" s="327">
        <v>5747</v>
      </c>
      <c r="AO8" s="327">
        <v>1152</v>
      </c>
      <c r="AP8" s="327">
        <v>41252</v>
      </c>
      <c r="AQ8" s="554">
        <f t="shared" si="0"/>
        <v>0.94658100045892613</v>
      </c>
    </row>
    <row r="9" spans="1:43" x14ac:dyDescent="0.2">
      <c r="A9" s="327" t="s">
        <v>2493</v>
      </c>
      <c r="B9" s="384" t="s">
        <v>36</v>
      </c>
      <c r="C9" s="327">
        <v>26316</v>
      </c>
      <c r="D9" s="327">
        <v>5267</v>
      </c>
      <c r="E9" s="327">
        <v>16429</v>
      </c>
      <c r="F9" s="327">
        <v>2500</v>
      </c>
      <c r="G9" s="327">
        <v>2120</v>
      </c>
      <c r="H9" s="327">
        <v>25201</v>
      </c>
      <c r="J9" s="327" t="s">
        <v>2494</v>
      </c>
      <c r="K9" s="384" t="s">
        <v>36</v>
      </c>
      <c r="L9" s="327">
        <v>24480</v>
      </c>
      <c r="M9" s="327">
        <v>3990</v>
      </c>
      <c r="N9" s="327">
        <v>17194</v>
      </c>
      <c r="O9" s="327">
        <v>1781</v>
      </c>
      <c r="P9" s="327">
        <v>1515</v>
      </c>
      <c r="Q9" s="327">
        <v>23510</v>
      </c>
      <c r="R9" s="327">
        <v>6725</v>
      </c>
      <c r="S9" s="327" t="s">
        <v>2495</v>
      </c>
      <c r="T9" s="384" t="s">
        <v>36</v>
      </c>
      <c r="U9" s="302">
        <v>26830</v>
      </c>
      <c r="V9" s="302">
        <v>4633</v>
      </c>
      <c r="W9" s="302">
        <v>18047</v>
      </c>
      <c r="X9" s="302">
        <v>2449</v>
      </c>
      <c r="Y9" s="302">
        <v>1701</v>
      </c>
      <c r="Z9" s="302">
        <v>26670</v>
      </c>
      <c r="AA9" s="327" t="s">
        <v>2496</v>
      </c>
      <c r="AB9" s="384" t="s">
        <v>36</v>
      </c>
      <c r="AC9" s="327">
        <v>31691</v>
      </c>
      <c r="AD9" s="327">
        <v>5820</v>
      </c>
      <c r="AE9" s="327">
        <v>20204</v>
      </c>
      <c r="AF9" s="327">
        <v>4108</v>
      </c>
      <c r="AG9" s="327">
        <v>1559</v>
      </c>
      <c r="AH9" s="327" t="s">
        <v>555</v>
      </c>
      <c r="AJ9" s="384" t="s">
        <v>36</v>
      </c>
      <c r="AK9" s="327">
        <v>29528</v>
      </c>
      <c r="AL9" s="327">
        <v>5063</v>
      </c>
      <c r="AM9" s="327">
        <v>18956</v>
      </c>
      <c r="AN9" s="327">
        <v>4044</v>
      </c>
      <c r="AO9" s="327">
        <v>1465</v>
      </c>
      <c r="AP9" s="327">
        <v>29040</v>
      </c>
      <c r="AQ9" s="554">
        <f t="shared" si="0"/>
        <v>0.98347331346518563</v>
      </c>
    </row>
    <row r="10" spans="1:43" x14ac:dyDescent="0.2">
      <c r="A10" s="327" t="s">
        <v>2497</v>
      </c>
      <c r="B10" s="384" t="s">
        <v>37</v>
      </c>
      <c r="C10" s="327">
        <v>27439</v>
      </c>
      <c r="D10" s="327">
        <v>3055</v>
      </c>
      <c r="E10" s="327">
        <v>20272</v>
      </c>
      <c r="F10" s="327">
        <v>2544</v>
      </c>
      <c r="G10" s="327">
        <v>1568</v>
      </c>
      <c r="H10" s="327">
        <v>23366</v>
      </c>
      <c r="J10" s="327" t="s">
        <v>2498</v>
      </c>
      <c r="K10" s="384" t="s">
        <v>37</v>
      </c>
      <c r="L10" s="327">
        <v>28299</v>
      </c>
      <c r="M10" s="327">
        <v>3071</v>
      </c>
      <c r="N10" s="327">
        <v>22196</v>
      </c>
      <c r="O10" s="327">
        <v>2182</v>
      </c>
      <c r="P10" s="327">
        <v>850</v>
      </c>
      <c r="Q10" s="327">
        <v>24113</v>
      </c>
      <c r="R10" s="327">
        <v>21954</v>
      </c>
      <c r="S10" s="327" t="s">
        <v>2499</v>
      </c>
      <c r="T10" s="384" t="s">
        <v>37</v>
      </c>
      <c r="U10" s="302">
        <v>36610</v>
      </c>
      <c r="V10" s="302">
        <v>2781</v>
      </c>
      <c r="W10" s="302">
        <v>30722</v>
      </c>
      <c r="X10" s="302">
        <v>2232</v>
      </c>
      <c r="Y10" s="302">
        <v>875</v>
      </c>
      <c r="Z10" s="302">
        <v>31436</v>
      </c>
      <c r="AA10" s="327" t="s">
        <v>2500</v>
      </c>
      <c r="AB10" s="384" t="s">
        <v>37</v>
      </c>
      <c r="AC10" s="327">
        <v>47107</v>
      </c>
      <c r="AD10" s="327">
        <v>3285</v>
      </c>
      <c r="AE10" s="327">
        <v>39457</v>
      </c>
      <c r="AF10" s="327">
        <v>3364</v>
      </c>
      <c r="AG10" s="327">
        <v>1001</v>
      </c>
      <c r="AH10" s="327" t="s">
        <v>555</v>
      </c>
      <c r="AJ10" s="384" t="s">
        <v>37</v>
      </c>
      <c r="AK10" s="327">
        <v>41966</v>
      </c>
      <c r="AL10" s="327">
        <v>2920</v>
      </c>
      <c r="AM10" s="327">
        <v>34938</v>
      </c>
      <c r="AN10" s="327">
        <v>3363</v>
      </c>
      <c r="AO10" s="327">
        <v>745</v>
      </c>
      <c r="AP10" s="327">
        <v>36390</v>
      </c>
      <c r="AQ10" s="554">
        <f t="shared" si="0"/>
        <v>0.86713053424200548</v>
      </c>
    </row>
    <row r="11" spans="1:43" x14ac:dyDescent="0.2">
      <c r="A11" s="327" t="s">
        <v>2501</v>
      </c>
      <c r="B11" s="384" t="s">
        <v>38</v>
      </c>
      <c r="C11" s="327">
        <v>31096</v>
      </c>
      <c r="D11" s="327">
        <v>5773</v>
      </c>
      <c r="E11" s="327">
        <v>20595</v>
      </c>
      <c r="F11" s="327">
        <v>2573</v>
      </c>
      <c r="G11" s="327">
        <v>2155</v>
      </c>
      <c r="H11" s="327">
        <v>29748</v>
      </c>
      <c r="J11" s="327" t="s">
        <v>2502</v>
      </c>
      <c r="K11" s="384" t="s">
        <v>38</v>
      </c>
      <c r="L11" s="327">
        <v>31040</v>
      </c>
      <c r="M11" s="327">
        <v>5349</v>
      </c>
      <c r="N11" s="327">
        <v>22246</v>
      </c>
      <c r="O11" s="327">
        <v>1927</v>
      </c>
      <c r="P11" s="327">
        <v>1518</v>
      </c>
      <c r="Q11" s="327">
        <v>29659</v>
      </c>
      <c r="R11" s="327">
        <v>9318</v>
      </c>
      <c r="S11" s="327" t="s">
        <v>2503</v>
      </c>
      <c r="T11" s="384" t="s">
        <v>38</v>
      </c>
      <c r="U11" s="302">
        <v>34081</v>
      </c>
      <c r="V11" s="302">
        <v>6189</v>
      </c>
      <c r="W11" s="302">
        <v>23366</v>
      </c>
      <c r="X11" s="302">
        <v>2843</v>
      </c>
      <c r="Y11" s="302">
        <v>1683</v>
      </c>
      <c r="Z11" s="302">
        <v>33890</v>
      </c>
      <c r="AA11" s="327" t="s">
        <v>2504</v>
      </c>
      <c r="AB11" s="384" t="s">
        <v>38</v>
      </c>
      <c r="AC11" s="327">
        <v>41774</v>
      </c>
      <c r="AD11" s="327">
        <v>7957</v>
      </c>
      <c r="AE11" s="327">
        <v>27677</v>
      </c>
      <c r="AF11" s="327">
        <v>4564</v>
      </c>
      <c r="AG11" s="327">
        <v>1576</v>
      </c>
      <c r="AH11" s="327" t="s">
        <v>555</v>
      </c>
      <c r="AJ11" s="384" t="s">
        <v>38</v>
      </c>
      <c r="AK11" s="327">
        <v>37555</v>
      </c>
      <c r="AL11" s="327">
        <v>6621</v>
      </c>
      <c r="AM11" s="327">
        <v>24525</v>
      </c>
      <c r="AN11" s="327">
        <v>5027</v>
      </c>
      <c r="AO11" s="327">
        <v>1382</v>
      </c>
      <c r="AP11" s="327">
        <v>36938</v>
      </c>
      <c r="AQ11" s="554">
        <f t="shared" si="0"/>
        <v>0.98357076288110767</v>
      </c>
    </row>
    <row r="12" spans="1:43" x14ac:dyDescent="0.2">
      <c r="A12" s="327" t="s">
        <v>2505</v>
      </c>
      <c r="B12" s="384" t="s">
        <v>39</v>
      </c>
      <c r="C12" s="327">
        <v>29755</v>
      </c>
      <c r="D12" s="327">
        <v>4678</v>
      </c>
      <c r="E12" s="327">
        <v>21151</v>
      </c>
      <c r="F12" s="327">
        <v>2243</v>
      </c>
      <c r="G12" s="327">
        <v>1683</v>
      </c>
      <c r="H12" s="327">
        <v>28652</v>
      </c>
      <c r="J12" s="327" t="s">
        <v>2506</v>
      </c>
      <c r="K12" s="384" t="s">
        <v>39</v>
      </c>
      <c r="L12" s="327">
        <v>33277</v>
      </c>
      <c r="M12" s="327">
        <v>5085</v>
      </c>
      <c r="N12" s="327">
        <v>25040</v>
      </c>
      <c r="O12" s="327">
        <v>1928</v>
      </c>
      <c r="P12" s="327">
        <v>1224</v>
      </c>
      <c r="Q12" s="327">
        <v>31721</v>
      </c>
      <c r="R12" s="327">
        <v>21053</v>
      </c>
      <c r="S12" s="327" t="s">
        <v>2507</v>
      </c>
      <c r="T12" s="384" t="s">
        <v>39</v>
      </c>
      <c r="U12" s="302">
        <v>37027</v>
      </c>
      <c r="V12" s="302">
        <v>4836</v>
      </c>
      <c r="W12" s="302">
        <v>28718</v>
      </c>
      <c r="X12" s="302">
        <v>2384</v>
      </c>
      <c r="Y12" s="302">
        <v>1089</v>
      </c>
      <c r="Z12" s="302">
        <v>36885</v>
      </c>
      <c r="AA12" s="327" t="s">
        <v>2508</v>
      </c>
      <c r="AB12" s="384" t="s">
        <v>39</v>
      </c>
      <c r="AC12" s="327">
        <v>48644</v>
      </c>
      <c r="AD12" s="327">
        <v>7502</v>
      </c>
      <c r="AE12" s="327">
        <v>35567</v>
      </c>
      <c r="AF12" s="327">
        <v>4490</v>
      </c>
      <c r="AG12" s="327">
        <v>1085</v>
      </c>
      <c r="AH12" s="327" t="s">
        <v>555</v>
      </c>
      <c r="AJ12" s="384" t="s">
        <v>39</v>
      </c>
      <c r="AK12" s="327">
        <v>44022</v>
      </c>
      <c r="AL12" s="327">
        <v>6308</v>
      </c>
      <c r="AM12" s="327">
        <v>30805</v>
      </c>
      <c r="AN12" s="327">
        <v>5695</v>
      </c>
      <c r="AO12" s="327">
        <v>1214</v>
      </c>
      <c r="AP12" s="327">
        <v>41763</v>
      </c>
      <c r="AQ12" s="554">
        <f t="shared" si="0"/>
        <v>0.94868474853482354</v>
      </c>
    </row>
    <row r="13" spans="1:43" x14ac:dyDescent="0.2">
      <c r="A13" s="327" t="s">
        <v>2509</v>
      </c>
      <c r="B13" s="384" t="s">
        <v>40</v>
      </c>
      <c r="C13" s="327">
        <v>21161</v>
      </c>
      <c r="D13" s="327">
        <v>4128</v>
      </c>
      <c r="E13" s="327">
        <v>13677</v>
      </c>
      <c r="F13" s="327">
        <v>1718</v>
      </c>
      <c r="G13" s="327">
        <v>1638</v>
      </c>
      <c r="H13" s="327">
        <v>20521</v>
      </c>
      <c r="J13" s="327" t="s">
        <v>2510</v>
      </c>
      <c r="K13" s="384" t="s">
        <v>40</v>
      </c>
      <c r="L13" s="327">
        <v>22727</v>
      </c>
      <c r="M13" s="327">
        <v>3898</v>
      </c>
      <c r="N13" s="327">
        <v>16311</v>
      </c>
      <c r="O13" s="327">
        <v>1422</v>
      </c>
      <c r="P13" s="327">
        <v>1096</v>
      </c>
      <c r="Q13" s="327">
        <v>22057</v>
      </c>
      <c r="R13" s="327">
        <v>7402</v>
      </c>
      <c r="S13" s="327" t="s">
        <v>2511</v>
      </c>
      <c r="T13" s="384" t="s">
        <v>40</v>
      </c>
      <c r="U13" s="302">
        <v>27963</v>
      </c>
      <c r="V13" s="302">
        <v>5007</v>
      </c>
      <c r="W13" s="302">
        <v>19311</v>
      </c>
      <c r="X13" s="302">
        <v>2179</v>
      </c>
      <c r="Y13" s="302">
        <v>1466</v>
      </c>
      <c r="Z13" s="302">
        <v>27338</v>
      </c>
      <c r="AA13" s="327" t="s">
        <v>2512</v>
      </c>
      <c r="AB13" s="384" t="s">
        <v>40</v>
      </c>
      <c r="AC13" s="327">
        <v>36852</v>
      </c>
      <c r="AD13" s="327">
        <v>7688</v>
      </c>
      <c r="AE13" s="327">
        <v>24166</v>
      </c>
      <c r="AF13" s="327">
        <v>3725</v>
      </c>
      <c r="AG13" s="327">
        <v>1273</v>
      </c>
      <c r="AH13" s="327" t="s">
        <v>555</v>
      </c>
      <c r="AJ13" s="384" t="s">
        <v>40</v>
      </c>
      <c r="AK13" s="327">
        <v>28724</v>
      </c>
      <c r="AL13" s="327">
        <v>6241</v>
      </c>
      <c r="AM13" s="327">
        <v>17225</v>
      </c>
      <c r="AN13" s="327">
        <v>4169</v>
      </c>
      <c r="AO13" s="327">
        <v>1089</v>
      </c>
      <c r="AP13" s="327">
        <v>28481</v>
      </c>
      <c r="AQ13" s="554">
        <f t="shared" si="0"/>
        <v>0.99154017546302742</v>
      </c>
    </row>
    <row r="14" spans="1:43" x14ac:dyDescent="0.2">
      <c r="A14" s="327" t="s">
        <v>2513</v>
      </c>
      <c r="B14" s="384" t="s">
        <v>41</v>
      </c>
      <c r="C14" s="327">
        <v>21542</v>
      </c>
      <c r="D14" s="327">
        <v>4886</v>
      </c>
      <c r="E14" s="327">
        <v>13589</v>
      </c>
      <c r="F14" s="327">
        <v>1663</v>
      </c>
      <c r="G14" s="327">
        <v>1404</v>
      </c>
      <c r="H14" s="327">
        <v>20478</v>
      </c>
      <c r="J14" s="327" t="s">
        <v>2514</v>
      </c>
      <c r="K14" s="384" t="s">
        <v>41</v>
      </c>
      <c r="L14" s="327">
        <v>20386</v>
      </c>
      <c r="M14" s="327">
        <v>4366</v>
      </c>
      <c r="N14" s="327">
        <v>13919</v>
      </c>
      <c r="O14" s="327">
        <v>1189</v>
      </c>
      <c r="P14" s="327">
        <v>912</v>
      </c>
      <c r="Q14" s="327">
        <v>19482</v>
      </c>
      <c r="R14" s="327">
        <v>5168</v>
      </c>
      <c r="S14" s="327" t="s">
        <v>2515</v>
      </c>
      <c r="T14" s="384" t="s">
        <v>41</v>
      </c>
      <c r="U14" s="302">
        <v>24422</v>
      </c>
      <c r="V14" s="302">
        <v>3928</v>
      </c>
      <c r="W14" s="302">
        <v>17829</v>
      </c>
      <c r="X14" s="302">
        <v>1681</v>
      </c>
      <c r="Y14" s="302">
        <v>984</v>
      </c>
      <c r="Z14" s="302">
        <v>24030</v>
      </c>
      <c r="AA14" s="327" t="s">
        <v>2516</v>
      </c>
      <c r="AB14" s="384" t="s">
        <v>41</v>
      </c>
      <c r="AC14" s="327">
        <v>37662</v>
      </c>
      <c r="AD14" s="327">
        <v>5684</v>
      </c>
      <c r="AE14" s="327">
        <v>27661</v>
      </c>
      <c r="AF14" s="327">
        <v>3375</v>
      </c>
      <c r="AG14" s="327">
        <v>942</v>
      </c>
      <c r="AH14" s="327" t="s">
        <v>555</v>
      </c>
      <c r="AJ14" s="384" t="s">
        <v>41</v>
      </c>
      <c r="AK14" s="327">
        <v>34285</v>
      </c>
      <c r="AL14" s="327">
        <v>4494</v>
      </c>
      <c r="AM14" s="327">
        <v>25287</v>
      </c>
      <c r="AN14" s="327">
        <v>3709</v>
      </c>
      <c r="AO14" s="327">
        <v>795</v>
      </c>
      <c r="AP14" s="327">
        <v>32117</v>
      </c>
      <c r="AQ14" s="554">
        <f t="shared" si="0"/>
        <v>0.93676534927810995</v>
      </c>
    </row>
    <row r="15" spans="1:43" x14ac:dyDescent="0.2">
      <c r="A15" s="327" t="s">
        <v>2517</v>
      </c>
      <c r="B15" s="384" t="s">
        <v>42</v>
      </c>
      <c r="C15" s="327">
        <v>18545</v>
      </c>
      <c r="D15" s="327">
        <v>3088</v>
      </c>
      <c r="E15" s="327">
        <v>12683</v>
      </c>
      <c r="F15" s="327">
        <v>1621</v>
      </c>
      <c r="G15" s="327">
        <v>1153</v>
      </c>
      <c r="H15" s="327">
        <v>17428</v>
      </c>
      <c r="J15" s="327" t="s">
        <v>2518</v>
      </c>
      <c r="K15" s="384" t="s">
        <v>42</v>
      </c>
      <c r="L15" s="327">
        <v>20154</v>
      </c>
      <c r="M15" s="327">
        <v>3367</v>
      </c>
      <c r="N15" s="327">
        <v>15008</v>
      </c>
      <c r="O15" s="327">
        <v>1128</v>
      </c>
      <c r="P15" s="327">
        <v>651</v>
      </c>
      <c r="Q15" s="327">
        <v>19303</v>
      </c>
      <c r="R15" s="327">
        <v>14735</v>
      </c>
      <c r="S15" s="327" t="s">
        <v>2519</v>
      </c>
      <c r="T15" s="384" t="s">
        <v>42</v>
      </c>
      <c r="U15" s="302">
        <v>24460</v>
      </c>
      <c r="V15" s="302">
        <v>2997</v>
      </c>
      <c r="W15" s="302">
        <v>19311</v>
      </c>
      <c r="X15" s="302">
        <v>1444</v>
      </c>
      <c r="Y15" s="302">
        <v>708</v>
      </c>
      <c r="Z15" s="302">
        <v>24346</v>
      </c>
      <c r="AA15" s="327" t="s">
        <v>2520</v>
      </c>
      <c r="AB15" s="384" t="s">
        <v>42</v>
      </c>
      <c r="AC15" s="327">
        <v>41793</v>
      </c>
      <c r="AD15" s="327">
        <v>4161</v>
      </c>
      <c r="AE15" s="327">
        <v>34690</v>
      </c>
      <c r="AF15" s="327">
        <v>2376</v>
      </c>
      <c r="AG15" s="327">
        <v>566</v>
      </c>
      <c r="AH15" s="327" t="s">
        <v>555</v>
      </c>
      <c r="AJ15" s="384" t="s">
        <v>42</v>
      </c>
      <c r="AK15" s="327">
        <v>39695</v>
      </c>
      <c r="AL15" s="327">
        <v>2884</v>
      </c>
      <c r="AM15" s="327">
        <v>33951</v>
      </c>
      <c r="AN15" s="327">
        <v>2413</v>
      </c>
      <c r="AO15" s="327">
        <v>447</v>
      </c>
      <c r="AP15" s="327">
        <v>38811</v>
      </c>
      <c r="AQ15" s="554">
        <f t="shared" si="0"/>
        <v>0.97773019271948614</v>
      </c>
    </row>
    <row r="16" spans="1:43" x14ac:dyDescent="0.2">
      <c r="A16" s="327" t="s">
        <v>2521</v>
      </c>
      <c r="B16" s="384" t="s">
        <v>43</v>
      </c>
      <c r="C16" s="327">
        <v>19455</v>
      </c>
      <c r="D16" s="327">
        <v>2072</v>
      </c>
      <c r="E16" s="327">
        <v>15074</v>
      </c>
      <c r="F16" s="327">
        <v>1313</v>
      </c>
      <c r="G16" s="327">
        <v>996</v>
      </c>
      <c r="H16" s="327">
        <v>17488</v>
      </c>
      <c r="J16" s="327" t="s">
        <v>2522</v>
      </c>
      <c r="K16" s="384" t="s">
        <v>43</v>
      </c>
      <c r="L16" s="327">
        <v>24855</v>
      </c>
      <c r="M16" s="327">
        <v>2436</v>
      </c>
      <c r="N16" s="327">
        <v>20639</v>
      </c>
      <c r="O16" s="327">
        <v>1247</v>
      </c>
      <c r="P16" s="327">
        <v>533</v>
      </c>
      <c r="Q16" s="327">
        <v>23692</v>
      </c>
      <c r="R16" s="327">
        <v>14932</v>
      </c>
      <c r="S16" s="327" t="s">
        <v>2523</v>
      </c>
      <c r="T16" s="384" t="s">
        <v>43</v>
      </c>
      <c r="U16" s="302">
        <v>29486</v>
      </c>
      <c r="V16" s="302">
        <v>2331</v>
      </c>
      <c r="W16" s="302">
        <v>25139</v>
      </c>
      <c r="X16" s="302">
        <v>1406</v>
      </c>
      <c r="Y16" s="302">
        <v>610</v>
      </c>
      <c r="Z16" s="302">
        <v>29033</v>
      </c>
      <c r="AA16" s="327" t="s">
        <v>2524</v>
      </c>
      <c r="AB16" s="384" t="s">
        <v>43</v>
      </c>
      <c r="AC16" s="327">
        <v>39965</v>
      </c>
      <c r="AD16" s="327">
        <v>3191</v>
      </c>
      <c r="AE16" s="327">
        <v>33296</v>
      </c>
      <c r="AF16" s="327">
        <v>2797</v>
      </c>
      <c r="AG16" s="327">
        <v>681</v>
      </c>
      <c r="AH16" s="327" t="s">
        <v>555</v>
      </c>
      <c r="AJ16" s="384" t="s">
        <v>43</v>
      </c>
      <c r="AK16" s="327">
        <v>36550</v>
      </c>
      <c r="AL16" s="327">
        <v>2990</v>
      </c>
      <c r="AM16" s="327">
        <v>29779</v>
      </c>
      <c r="AN16" s="327">
        <v>3174</v>
      </c>
      <c r="AO16" s="327">
        <v>607</v>
      </c>
      <c r="AP16" s="327">
        <v>35114</v>
      </c>
      <c r="AQ16" s="554">
        <f t="shared" si="0"/>
        <v>0.96071135430916554</v>
      </c>
    </row>
    <row r="17" spans="1:43" x14ac:dyDescent="0.2">
      <c r="A17" s="327" t="s">
        <v>2525</v>
      </c>
      <c r="B17" s="384" t="s">
        <v>44</v>
      </c>
      <c r="C17" s="327">
        <v>24056</v>
      </c>
      <c r="D17" s="327">
        <v>3486</v>
      </c>
      <c r="E17" s="327">
        <v>17472</v>
      </c>
      <c r="F17" s="327">
        <v>1762</v>
      </c>
      <c r="G17" s="327">
        <v>1336</v>
      </c>
      <c r="H17" s="327">
        <v>23205</v>
      </c>
      <c r="J17" s="327" t="s">
        <v>2526</v>
      </c>
      <c r="K17" s="384" t="s">
        <v>44</v>
      </c>
      <c r="L17" s="327">
        <v>27441</v>
      </c>
      <c r="M17" s="327">
        <v>3988</v>
      </c>
      <c r="N17" s="327">
        <v>21315</v>
      </c>
      <c r="O17" s="327">
        <v>1307</v>
      </c>
      <c r="P17" s="327">
        <v>831</v>
      </c>
      <c r="Q17" s="327">
        <v>26575</v>
      </c>
      <c r="R17" s="327">
        <v>17341</v>
      </c>
      <c r="S17" s="327" t="s">
        <v>2527</v>
      </c>
      <c r="T17" s="384" t="s">
        <v>44</v>
      </c>
      <c r="U17" s="302">
        <v>31420</v>
      </c>
      <c r="V17" s="302">
        <v>3964</v>
      </c>
      <c r="W17" s="302">
        <v>25068</v>
      </c>
      <c r="X17" s="302">
        <v>1609</v>
      </c>
      <c r="Y17" s="302">
        <v>779</v>
      </c>
      <c r="Z17" s="302">
        <v>31023</v>
      </c>
      <c r="AA17" s="327" t="s">
        <v>2528</v>
      </c>
      <c r="AB17" s="384" t="s">
        <v>44</v>
      </c>
      <c r="AC17" s="327">
        <v>44599</v>
      </c>
      <c r="AD17" s="327">
        <v>5568</v>
      </c>
      <c r="AE17" s="327">
        <v>34757</v>
      </c>
      <c r="AF17" s="327">
        <v>3535</v>
      </c>
      <c r="AG17" s="327">
        <v>739</v>
      </c>
      <c r="AH17" s="327" t="s">
        <v>555</v>
      </c>
      <c r="AJ17" s="384" t="s">
        <v>44</v>
      </c>
      <c r="AK17" s="327">
        <v>35678</v>
      </c>
      <c r="AL17" s="327">
        <v>4322</v>
      </c>
      <c r="AM17" s="327">
        <v>26459</v>
      </c>
      <c r="AN17" s="327">
        <v>4244</v>
      </c>
      <c r="AO17" s="327">
        <v>653</v>
      </c>
      <c r="AP17" s="327">
        <v>34535</v>
      </c>
      <c r="AQ17" s="554">
        <f t="shared" si="0"/>
        <v>0.96796345086607993</v>
      </c>
    </row>
    <row r="18" spans="1:43" x14ac:dyDescent="0.2">
      <c r="A18" s="327" t="s">
        <v>2529</v>
      </c>
      <c r="B18" s="384" t="s">
        <v>45</v>
      </c>
      <c r="C18" s="327">
        <v>17143</v>
      </c>
      <c r="D18" s="327">
        <v>3133</v>
      </c>
      <c r="E18" s="327">
        <v>11403</v>
      </c>
      <c r="F18" s="327">
        <v>1414</v>
      </c>
      <c r="G18" s="327">
        <v>1193</v>
      </c>
      <c r="H18" s="327">
        <v>16692</v>
      </c>
      <c r="J18" s="327" t="s">
        <v>2530</v>
      </c>
      <c r="K18" s="384" t="s">
        <v>45</v>
      </c>
      <c r="L18" s="327">
        <v>19679</v>
      </c>
      <c r="M18" s="327">
        <v>3287</v>
      </c>
      <c r="N18" s="327">
        <v>13843</v>
      </c>
      <c r="O18" s="327">
        <v>1393</v>
      </c>
      <c r="P18" s="327">
        <v>1156</v>
      </c>
      <c r="Q18" s="327">
        <v>18910</v>
      </c>
      <c r="R18" s="327">
        <v>8019</v>
      </c>
      <c r="S18" s="327" t="s">
        <v>2531</v>
      </c>
      <c r="T18" s="384" t="s">
        <v>45</v>
      </c>
      <c r="U18" s="302">
        <v>20722</v>
      </c>
      <c r="V18" s="302">
        <v>3602</v>
      </c>
      <c r="W18" s="302">
        <v>14293</v>
      </c>
      <c r="X18" s="302">
        <v>1718</v>
      </c>
      <c r="Y18" s="302">
        <v>1109</v>
      </c>
      <c r="Z18" s="302">
        <v>20700</v>
      </c>
      <c r="AA18" s="327" t="s">
        <v>2532</v>
      </c>
      <c r="AB18" s="384" t="s">
        <v>45</v>
      </c>
      <c r="AC18" s="327">
        <v>27502</v>
      </c>
      <c r="AD18" s="327">
        <v>5235</v>
      </c>
      <c r="AE18" s="327">
        <v>18358</v>
      </c>
      <c r="AF18" s="327">
        <v>2742</v>
      </c>
      <c r="AG18" s="327">
        <v>1167</v>
      </c>
      <c r="AH18" s="327" t="s">
        <v>555</v>
      </c>
      <c r="AJ18" s="384" t="s">
        <v>45</v>
      </c>
      <c r="AK18" s="327">
        <v>26708</v>
      </c>
      <c r="AL18" s="327">
        <v>5008</v>
      </c>
      <c r="AM18" s="327">
        <v>17269</v>
      </c>
      <c r="AN18" s="327">
        <v>3350</v>
      </c>
      <c r="AO18" s="327">
        <v>1081</v>
      </c>
      <c r="AP18" s="327">
        <v>26162</v>
      </c>
      <c r="AQ18" s="554">
        <f t="shared" si="0"/>
        <v>0.97955668713494082</v>
      </c>
    </row>
    <row r="19" spans="1:43" x14ac:dyDescent="0.2">
      <c r="A19" s="327" t="s">
        <v>2533</v>
      </c>
      <c r="B19" s="384" t="s">
        <v>46</v>
      </c>
      <c r="C19" s="327">
        <v>15149</v>
      </c>
      <c r="D19" s="327">
        <v>3384</v>
      </c>
      <c r="E19" s="327">
        <v>9255</v>
      </c>
      <c r="F19" s="327">
        <v>1358</v>
      </c>
      <c r="G19" s="327">
        <v>1152</v>
      </c>
      <c r="H19" s="327">
        <v>14703</v>
      </c>
      <c r="J19" s="327" t="s">
        <v>2534</v>
      </c>
      <c r="K19" s="384" t="s">
        <v>46</v>
      </c>
      <c r="L19" s="327">
        <v>14655</v>
      </c>
      <c r="M19" s="327">
        <v>2804</v>
      </c>
      <c r="N19" s="327">
        <v>9716</v>
      </c>
      <c r="O19" s="327">
        <v>1073</v>
      </c>
      <c r="P19" s="327">
        <v>1062</v>
      </c>
      <c r="Q19" s="327">
        <v>14130</v>
      </c>
      <c r="R19" s="327">
        <v>1948</v>
      </c>
      <c r="S19" s="327" t="s">
        <v>2535</v>
      </c>
      <c r="T19" s="384" t="s">
        <v>46</v>
      </c>
      <c r="U19" s="302">
        <v>15778</v>
      </c>
      <c r="V19" s="302">
        <v>3169</v>
      </c>
      <c r="W19" s="302">
        <v>9744</v>
      </c>
      <c r="X19" s="302">
        <v>1593</v>
      </c>
      <c r="Y19" s="302">
        <v>1272</v>
      </c>
      <c r="Z19" s="302">
        <v>15559</v>
      </c>
      <c r="AA19" s="327" t="s">
        <v>2536</v>
      </c>
      <c r="AB19" s="384" t="s">
        <v>46</v>
      </c>
      <c r="AC19" s="327">
        <v>19141</v>
      </c>
      <c r="AD19" s="327">
        <v>3802</v>
      </c>
      <c r="AE19" s="327">
        <v>11908</v>
      </c>
      <c r="AF19" s="327">
        <v>2330</v>
      </c>
      <c r="AG19" s="327">
        <v>1101</v>
      </c>
      <c r="AH19" s="327" t="s">
        <v>555</v>
      </c>
      <c r="AJ19" s="384" t="s">
        <v>46</v>
      </c>
      <c r="AK19" s="327">
        <v>22167</v>
      </c>
      <c r="AL19" s="327">
        <v>4663</v>
      </c>
      <c r="AM19" s="327">
        <v>13579</v>
      </c>
      <c r="AN19" s="327">
        <v>2870</v>
      </c>
      <c r="AO19" s="327">
        <v>1055</v>
      </c>
      <c r="AP19" s="327">
        <v>21910</v>
      </c>
      <c r="AQ19" s="554">
        <f t="shared" si="0"/>
        <v>0.98840618938061087</v>
      </c>
    </row>
    <row r="20" spans="1:43" x14ac:dyDescent="0.2">
      <c r="A20" s="327" t="s">
        <v>2537</v>
      </c>
      <c r="B20" s="384" t="s">
        <v>47</v>
      </c>
      <c r="C20" s="327">
        <v>20769</v>
      </c>
      <c r="D20" s="327">
        <v>3924</v>
      </c>
      <c r="E20" s="327">
        <v>13666</v>
      </c>
      <c r="F20" s="327">
        <v>1726</v>
      </c>
      <c r="G20" s="327">
        <v>1453</v>
      </c>
      <c r="H20" s="327">
        <v>19483</v>
      </c>
      <c r="J20" s="327" t="s">
        <v>2538</v>
      </c>
      <c r="K20" s="384" t="s">
        <v>47</v>
      </c>
      <c r="L20" s="327">
        <v>23344</v>
      </c>
      <c r="M20" s="327">
        <v>4051</v>
      </c>
      <c r="N20" s="327">
        <v>16710</v>
      </c>
      <c r="O20" s="327">
        <v>1472</v>
      </c>
      <c r="P20" s="327">
        <v>1111</v>
      </c>
      <c r="Q20" s="327">
        <v>22071</v>
      </c>
      <c r="R20" s="327">
        <v>6125</v>
      </c>
      <c r="S20" s="327" t="s">
        <v>2539</v>
      </c>
      <c r="T20" s="384" t="s">
        <v>47</v>
      </c>
      <c r="U20" s="302">
        <v>26773</v>
      </c>
      <c r="V20" s="302">
        <v>4482</v>
      </c>
      <c r="W20" s="302">
        <v>19037</v>
      </c>
      <c r="X20" s="302">
        <v>2112</v>
      </c>
      <c r="Y20" s="302">
        <v>1142</v>
      </c>
      <c r="Z20" s="302">
        <v>24964</v>
      </c>
      <c r="AA20" s="327" t="s">
        <v>2540</v>
      </c>
      <c r="AB20" s="384" t="s">
        <v>47</v>
      </c>
      <c r="AC20" s="327">
        <v>35719</v>
      </c>
      <c r="AD20" s="327">
        <v>5692</v>
      </c>
      <c r="AE20" s="327">
        <v>25558</v>
      </c>
      <c r="AF20" s="327">
        <v>3368</v>
      </c>
      <c r="AG20" s="327">
        <v>1101</v>
      </c>
      <c r="AH20" s="327" t="s">
        <v>555</v>
      </c>
      <c r="AJ20" s="384" t="s">
        <v>47</v>
      </c>
      <c r="AK20" s="327">
        <v>33172</v>
      </c>
      <c r="AL20" s="327">
        <v>5266</v>
      </c>
      <c r="AM20" s="327">
        <v>22867</v>
      </c>
      <c r="AN20" s="327">
        <v>3898</v>
      </c>
      <c r="AO20" s="327">
        <v>1141</v>
      </c>
      <c r="AP20" s="327">
        <v>29694</v>
      </c>
      <c r="AQ20" s="554">
        <f t="shared" si="0"/>
        <v>0.89515253828530084</v>
      </c>
    </row>
    <row r="21" spans="1:43" x14ac:dyDescent="0.2">
      <c r="A21" s="327" t="s">
        <v>2541</v>
      </c>
      <c r="B21" s="384" t="s">
        <v>48</v>
      </c>
      <c r="C21" s="327">
        <v>20746</v>
      </c>
      <c r="D21" s="327">
        <v>3702</v>
      </c>
      <c r="E21" s="327">
        <v>14206</v>
      </c>
      <c r="F21" s="327">
        <v>1588</v>
      </c>
      <c r="G21" s="327">
        <v>1250</v>
      </c>
      <c r="H21" s="327">
        <v>19922</v>
      </c>
      <c r="J21" s="327" t="s">
        <v>2542</v>
      </c>
      <c r="K21" s="384" t="s">
        <v>48</v>
      </c>
      <c r="L21" s="327">
        <v>23100</v>
      </c>
      <c r="M21" s="327">
        <v>3659</v>
      </c>
      <c r="N21" s="327">
        <v>17231</v>
      </c>
      <c r="O21" s="327">
        <v>1405</v>
      </c>
      <c r="P21" s="327">
        <v>805</v>
      </c>
      <c r="Q21" s="327">
        <v>22151</v>
      </c>
      <c r="R21" s="327">
        <v>8933</v>
      </c>
      <c r="S21" s="327" t="s">
        <v>2543</v>
      </c>
      <c r="T21" s="384" t="s">
        <v>48</v>
      </c>
      <c r="U21" s="302">
        <v>25672</v>
      </c>
      <c r="V21" s="302">
        <v>3673</v>
      </c>
      <c r="W21" s="302">
        <v>19523</v>
      </c>
      <c r="X21" s="302">
        <v>1775</v>
      </c>
      <c r="Y21" s="302">
        <v>701</v>
      </c>
      <c r="Z21" s="302">
        <v>25543</v>
      </c>
      <c r="AA21" s="327" t="s">
        <v>2544</v>
      </c>
      <c r="AB21" s="384" t="s">
        <v>48</v>
      </c>
      <c r="AC21" s="327">
        <v>37515</v>
      </c>
      <c r="AD21" s="327">
        <v>5983</v>
      </c>
      <c r="AE21" s="327">
        <v>27308</v>
      </c>
      <c r="AF21" s="327">
        <v>3392</v>
      </c>
      <c r="AG21" s="327">
        <v>832</v>
      </c>
      <c r="AH21" s="327" t="s">
        <v>555</v>
      </c>
      <c r="AJ21" s="384" t="s">
        <v>48</v>
      </c>
      <c r="AK21" s="327">
        <v>33156</v>
      </c>
      <c r="AL21" s="327">
        <v>5546</v>
      </c>
      <c r="AM21" s="327">
        <v>22114</v>
      </c>
      <c r="AN21" s="327">
        <v>4584</v>
      </c>
      <c r="AO21" s="327">
        <v>912</v>
      </c>
      <c r="AP21" s="327">
        <v>32610</v>
      </c>
      <c r="AQ21" s="554">
        <f t="shared" si="0"/>
        <v>0.98353239232718059</v>
      </c>
    </row>
    <row r="22" spans="1:43" x14ac:dyDescent="0.2">
      <c r="A22" s="327" t="s">
        <v>2545</v>
      </c>
      <c r="B22" s="384" t="s">
        <v>49</v>
      </c>
      <c r="C22" s="327">
        <v>21334</v>
      </c>
      <c r="D22" s="327">
        <v>3163</v>
      </c>
      <c r="E22" s="327">
        <v>14788</v>
      </c>
      <c r="F22" s="327">
        <v>1867</v>
      </c>
      <c r="G22" s="327">
        <v>1516</v>
      </c>
      <c r="H22" s="327">
        <v>19963</v>
      </c>
      <c r="J22" s="327" t="s">
        <v>2546</v>
      </c>
      <c r="K22" s="384" t="s">
        <v>49</v>
      </c>
      <c r="L22" s="327">
        <v>21575</v>
      </c>
      <c r="M22" s="327">
        <v>3005</v>
      </c>
      <c r="N22" s="327">
        <v>16726</v>
      </c>
      <c r="O22" s="327">
        <v>1219</v>
      </c>
      <c r="P22" s="327">
        <v>625</v>
      </c>
      <c r="Q22" s="327">
        <v>19888</v>
      </c>
      <c r="R22" s="327">
        <v>10462</v>
      </c>
      <c r="S22" s="327" t="s">
        <v>2547</v>
      </c>
      <c r="T22" s="384" t="s">
        <v>49</v>
      </c>
      <c r="U22" s="302">
        <v>26178</v>
      </c>
      <c r="V22" s="302">
        <v>1832</v>
      </c>
      <c r="W22" s="302">
        <v>22585</v>
      </c>
      <c r="X22" s="302">
        <v>1247</v>
      </c>
      <c r="Y22" s="302">
        <v>514</v>
      </c>
      <c r="Z22" s="302">
        <v>24398</v>
      </c>
      <c r="AA22" s="327" t="s">
        <v>2548</v>
      </c>
      <c r="AB22" s="384" t="s">
        <v>49</v>
      </c>
      <c r="AC22" s="327">
        <v>41981</v>
      </c>
      <c r="AD22" s="327">
        <v>2735</v>
      </c>
      <c r="AE22" s="327">
        <v>36403</v>
      </c>
      <c r="AF22" s="327">
        <v>2247</v>
      </c>
      <c r="AG22" s="327">
        <v>596</v>
      </c>
      <c r="AH22" s="327" t="s">
        <v>555</v>
      </c>
      <c r="AJ22" s="384" t="s">
        <v>49</v>
      </c>
      <c r="AK22" s="327">
        <v>42230</v>
      </c>
      <c r="AL22" s="327">
        <v>2606</v>
      </c>
      <c r="AM22" s="327">
        <v>36715</v>
      </c>
      <c r="AN22" s="327">
        <v>2480</v>
      </c>
      <c r="AO22" s="327">
        <v>429</v>
      </c>
      <c r="AP22" s="327">
        <v>38637</v>
      </c>
      <c r="AQ22" s="554">
        <f t="shared" si="0"/>
        <v>0.91491830452285106</v>
      </c>
    </row>
    <row r="23" spans="1:43" x14ac:dyDescent="0.2">
      <c r="A23" s="327" t="s">
        <v>2549</v>
      </c>
      <c r="B23" s="384" t="s">
        <v>50</v>
      </c>
      <c r="C23" s="327">
        <v>26352</v>
      </c>
      <c r="D23" s="327">
        <v>2361</v>
      </c>
      <c r="E23" s="327">
        <v>20546</v>
      </c>
      <c r="F23" s="327">
        <v>2248</v>
      </c>
      <c r="G23" s="327">
        <v>1197</v>
      </c>
      <c r="H23" s="327">
        <v>22106</v>
      </c>
      <c r="J23" s="327" t="s">
        <v>2550</v>
      </c>
      <c r="K23" s="384" t="s">
        <v>50</v>
      </c>
      <c r="L23" s="327">
        <v>27543</v>
      </c>
      <c r="M23" s="327">
        <v>2647</v>
      </c>
      <c r="N23" s="327">
        <v>21597</v>
      </c>
      <c r="O23" s="327">
        <v>2452</v>
      </c>
      <c r="P23" s="327">
        <v>847</v>
      </c>
      <c r="Q23" s="327">
        <v>24705</v>
      </c>
      <c r="R23" s="327">
        <v>29955</v>
      </c>
      <c r="S23" s="327" t="s">
        <v>2551</v>
      </c>
      <c r="T23" s="384" t="s">
        <v>50</v>
      </c>
      <c r="U23" s="302">
        <v>27607</v>
      </c>
      <c r="V23" s="302">
        <v>2551</v>
      </c>
      <c r="W23" s="302">
        <v>21323</v>
      </c>
      <c r="X23" s="302">
        <v>2896</v>
      </c>
      <c r="Y23" s="302">
        <v>837</v>
      </c>
      <c r="Z23" s="302">
        <v>26511</v>
      </c>
      <c r="AA23" s="327" t="s">
        <v>2552</v>
      </c>
      <c r="AB23" s="384" t="s">
        <v>50</v>
      </c>
      <c r="AC23" s="327">
        <v>32045</v>
      </c>
      <c r="AD23" s="327">
        <v>2954</v>
      </c>
      <c r="AE23" s="327">
        <v>23987</v>
      </c>
      <c r="AF23" s="327">
        <v>3894</v>
      </c>
      <c r="AG23" s="327">
        <v>1210</v>
      </c>
      <c r="AH23" s="327" t="s">
        <v>555</v>
      </c>
      <c r="AJ23" s="384" t="s">
        <v>50</v>
      </c>
      <c r="AK23" s="327">
        <v>26107</v>
      </c>
      <c r="AL23" s="327">
        <v>2336</v>
      </c>
      <c r="AM23" s="327">
        <v>18798</v>
      </c>
      <c r="AN23" s="327">
        <v>4057</v>
      </c>
      <c r="AO23" s="327">
        <v>916</v>
      </c>
      <c r="AP23" s="327">
        <v>25126</v>
      </c>
      <c r="AQ23" s="554">
        <f t="shared" si="0"/>
        <v>0.96242387099245408</v>
      </c>
    </row>
    <row r="24" spans="1:43" x14ac:dyDescent="0.2">
      <c r="A24" s="327" t="s">
        <v>2553</v>
      </c>
      <c r="B24" s="384" t="s">
        <v>51</v>
      </c>
      <c r="C24" s="327">
        <v>13359</v>
      </c>
      <c r="D24" s="327">
        <v>2377</v>
      </c>
      <c r="E24" s="327">
        <v>8961</v>
      </c>
      <c r="F24" s="327">
        <v>1126</v>
      </c>
      <c r="G24" s="327">
        <v>895</v>
      </c>
      <c r="H24" s="327">
        <v>12792</v>
      </c>
      <c r="J24" s="327" t="s">
        <v>2554</v>
      </c>
      <c r="K24" s="384" t="s">
        <v>51</v>
      </c>
      <c r="L24" s="327">
        <v>15738</v>
      </c>
      <c r="M24" s="327">
        <v>2404</v>
      </c>
      <c r="N24" s="327">
        <v>11482</v>
      </c>
      <c r="O24" s="327">
        <v>1132</v>
      </c>
      <c r="P24" s="327">
        <v>720</v>
      </c>
      <c r="Q24" s="327">
        <v>14962</v>
      </c>
      <c r="R24" s="327">
        <v>6541</v>
      </c>
      <c r="S24" s="327" t="s">
        <v>2555</v>
      </c>
      <c r="T24" s="384" t="s">
        <v>51</v>
      </c>
      <c r="U24" s="302">
        <v>21390</v>
      </c>
      <c r="V24" s="302">
        <v>2557</v>
      </c>
      <c r="W24" s="302">
        <v>16639</v>
      </c>
      <c r="X24" s="302">
        <v>1367</v>
      </c>
      <c r="Y24" s="302">
        <v>827</v>
      </c>
      <c r="Z24" s="302">
        <v>19585</v>
      </c>
      <c r="AA24" s="327" t="s">
        <v>2556</v>
      </c>
      <c r="AB24" s="384" t="s">
        <v>51</v>
      </c>
      <c r="AC24" s="327">
        <v>26201</v>
      </c>
      <c r="AD24" s="327">
        <v>3155</v>
      </c>
      <c r="AE24" s="327">
        <v>20346</v>
      </c>
      <c r="AF24" s="327">
        <v>2034</v>
      </c>
      <c r="AG24" s="327">
        <v>666</v>
      </c>
      <c r="AH24" s="327" t="s">
        <v>555</v>
      </c>
      <c r="AJ24" s="384" t="s">
        <v>51</v>
      </c>
      <c r="AK24" s="327">
        <v>21187</v>
      </c>
      <c r="AL24" s="327">
        <v>2807</v>
      </c>
      <c r="AM24" s="327">
        <v>15343</v>
      </c>
      <c r="AN24" s="327">
        <v>2380</v>
      </c>
      <c r="AO24" s="327">
        <v>657</v>
      </c>
      <c r="AP24" s="327">
        <v>19215</v>
      </c>
      <c r="AQ24" s="554">
        <f t="shared" si="0"/>
        <v>0.90692405720488978</v>
      </c>
    </row>
    <row r="25" spans="1:43" x14ac:dyDescent="0.2">
      <c r="A25" s="327" t="s">
        <v>2557</v>
      </c>
      <c r="B25" s="384" t="s">
        <v>52</v>
      </c>
      <c r="C25" s="327">
        <v>33676</v>
      </c>
      <c r="D25" s="327">
        <v>5418</v>
      </c>
      <c r="E25" s="327">
        <v>23877</v>
      </c>
      <c r="F25" s="327">
        <v>2650</v>
      </c>
      <c r="G25" s="327">
        <v>1731</v>
      </c>
      <c r="H25" s="327">
        <v>31191</v>
      </c>
      <c r="J25" s="327" t="s">
        <v>2558</v>
      </c>
      <c r="K25" s="384" t="s">
        <v>52</v>
      </c>
      <c r="L25" s="327">
        <v>30572</v>
      </c>
      <c r="M25" s="327">
        <v>3714</v>
      </c>
      <c r="N25" s="327">
        <v>24535</v>
      </c>
      <c r="O25" s="327">
        <v>1456</v>
      </c>
      <c r="P25" s="327">
        <v>867</v>
      </c>
      <c r="Q25" s="327">
        <v>28790</v>
      </c>
      <c r="R25" s="327">
        <v>14004</v>
      </c>
      <c r="S25" s="327" t="s">
        <v>2559</v>
      </c>
      <c r="T25" s="384" t="s">
        <v>52</v>
      </c>
      <c r="U25" s="302">
        <v>40772</v>
      </c>
      <c r="V25" s="302">
        <v>2914</v>
      </c>
      <c r="W25" s="302">
        <v>35133</v>
      </c>
      <c r="X25" s="302">
        <v>1830</v>
      </c>
      <c r="Y25" s="302">
        <v>895</v>
      </c>
      <c r="Z25" s="302">
        <v>40299</v>
      </c>
      <c r="AA25" s="327" t="s">
        <v>2560</v>
      </c>
      <c r="AB25" s="384" t="s">
        <v>52</v>
      </c>
      <c r="AC25" s="327">
        <v>58830</v>
      </c>
      <c r="AD25" s="327">
        <v>5527</v>
      </c>
      <c r="AE25" s="327">
        <v>48671</v>
      </c>
      <c r="AF25" s="327">
        <v>3816</v>
      </c>
      <c r="AG25" s="327">
        <v>816</v>
      </c>
      <c r="AH25" s="327" t="s">
        <v>555</v>
      </c>
      <c r="AJ25" s="384" t="s">
        <v>52</v>
      </c>
      <c r="AK25" s="327">
        <v>56905</v>
      </c>
      <c r="AL25" s="327">
        <v>3393</v>
      </c>
      <c r="AM25" s="327">
        <v>48590</v>
      </c>
      <c r="AN25" s="327">
        <v>4132</v>
      </c>
      <c r="AO25" s="327">
        <v>790</v>
      </c>
      <c r="AP25" s="327">
        <v>54608</v>
      </c>
      <c r="AQ25" s="554">
        <f t="shared" si="0"/>
        <v>0.95963447851682626</v>
      </c>
    </row>
    <row r="26" spans="1:43" x14ac:dyDescent="0.2">
      <c r="A26" s="327" t="s">
        <v>2561</v>
      </c>
      <c r="B26" s="384" t="s">
        <v>53</v>
      </c>
      <c r="C26" s="327">
        <v>25423</v>
      </c>
      <c r="D26" s="327">
        <v>4758</v>
      </c>
      <c r="E26" s="327">
        <v>16641</v>
      </c>
      <c r="F26" s="327">
        <v>2295</v>
      </c>
      <c r="G26" s="327">
        <v>1729</v>
      </c>
      <c r="H26" s="327">
        <v>24519</v>
      </c>
      <c r="J26" s="327" t="s">
        <v>2562</v>
      </c>
      <c r="K26" s="384" t="s">
        <v>53</v>
      </c>
      <c r="L26" s="327">
        <v>25649</v>
      </c>
      <c r="M26" s="327">
        <v>4122</v>
      </c>
      <c r="N26" s="327">
        <v>18890</v>
      </c>
      <c r="O26" s="327">
        <v>1461</v>
      </c>
      <c r="P26" s="327">
        <v>1176</v>
      </c>
      <c r="Q26" s="327">
        <v>24628</v>
      </c>
      <c r="R26" s="327">
        <v>7338</v>
      </c>
      <c r="S26" s="327" t="s">
        <v>2563</v>
      </c>
      <c r="T26" s="384" t="s">
        <v>53</v>
      </c>
      <c r="U26" s="302">
        <v>29910</v>
      </c>
      <c r="V26" s="302">
        <v>4093</v>
      </c>
      <c r="W26" s="302">
        <v>23121</v>
      </c>
      <c r="X26" s="302">
        <v>1779</v>
      </c>
      <c r="Y26" s="302">
        <v>917</v>
      </c>
      <c r="Z26" s="302">
        <v>29526</v>
      </c>
      <c r="AA26" s="327" t="s">
        <v>2564</v>
      </c>
      <c r="AB26" s="384" t="s">
        <v>53</v>
      </c>
      <c r="AC26" s="327">
        <v>39747</v>
      </c>
      <c r="AD26" s="327">
        <v>5250</v>
      </c>
      <c r="AE26" s="327">
        <v>30536</v>
      </c>
      <c r="AF26" s="327">
        <v>3133</v>
      </c>
      <c r="AG26" s="327">
        <v>828</v>
      </c>
      <c r="AH26" s="327" t="s">
        <v>555</v>
      </c>
      <c r="AJ26" s="384" t="s">
        <v>53</v>
      </c>
      <c r="AK26" s="327">
        <v>35615</v>
      </c>
      <c r="AL26" s="327">
        <v>3733</v>
      </c>
      <c r="AM26" s="327">
        <v>27753</v>
      </c>
      <c r="AN26" s="327">
        <v>3448</v>
      </c>
      <c r="AO26" s="327">
        <v>681</v>
      </c>
      <c r="AP26" s="327">
        <v>34259</v>
      </c>
      <c r="AQ26" s="554">
        <f t="shared" si="0"/>
        <v>0.96192615471009402</v>
      </c>
    </row>
    <row r="27" spans="1:43" x14ac:dyDescent="0.2">
      <c r="A27" s="327" t="s">
        <v>2565</v>
      </c>
      <c r="B27" s="384" t="s">
        <v>54</v>
      </c>
      <c r="C27" s="327">
        <v>15581</v>
      </c>
      <c r="D27" s="327">
        <v>2799</v>
      </c>
      <c r="E27" s="327">
        <v>10643</v>
      </c>
      <c r="F27" s="327">
        <v>1241</v>
      </c>
      <c r="G27" s="327">
        <v>898</v>
      </c>
      <c r="H27" s="327">
        <v>15222</v>
      </c>
      <c r="J27" s="327" t="s">
        <v>2566</v>
      </c>
      <c r="K27" s="384" t="s">
        <v>54</v>
      </c>
      <c r="L27" s="327">
        <v>20035</v>
      </c>
      <c r="M27" s="327">
        <v>3105</v>
      </c>
      <c r="N27" s="327">
        <v>15040</v>
      </c>
      <c r="O27" s="327">
        <v>1175</v>
      </c>
      <c r="P27" s="327">
        <v>715</v>
      </c>
      <c r="Q27" s="327">
        <v>19614</v>
      </c>
      <c r="R27" s="327">
        <v>9008</v>
      </c>
      <c r="S27" s="327" t="s">
        <v>2567</v>
      </c>
      <c r="T27" s="384" t="s">
        <v>54</v>
      </c>
      <c r="U27" s="302">
        <v>23708</v>
      </c>
      <c r="V27" s="302">
        <v>2908</v>
      </c>
      <c r="W27" s="302">
        <v>18348</v>
      </c>
      <c r="X27" s="302">
        <v>1590</v>
      </c>
      <c r="Y27" s="302">
        <v>862</v>
      </c>
      <c r="Z27" s="302">
        <v>23792</v>
      </c>
      <c r="AA27" s="327" t="s">
        <v>2568</v>
      </c>
      <c r="AB27" s="384" t="s">
        <v>54</v>
      </c>
      <c r="AC27" s="327">
        <v>27794</v>
      </c>
      <c r="AD27" s="327">
        <v>3536</v>
      </c>
      <c r="AE27" s="327">
        <v>21187</v>
      </c>
      <c r="AF27" s="327">
        <v>2386</v>
      </c>
      <c r="AG27" s="327">
        <v>685</v>
      </c>
      <c r="AH27" s="327" t="s">
        <v>555</v>
      </c>
      <c r="AJ27" s="384" t="s">
        <v>54</v>
      </c>
      <c r="AK27" s="327">
        <v>25032</v>
      </c>
      <c r="AL27" s="327">
        <v>3453</v>
      </c>
      <c r="AM27" s="327">
        <v>17949</v>
      </c>
      <c r="AN27" s="327">
        <v>2933</v>
      </c>
      <c r="AO27" s="327">
        <v>697</v>
      </c>
      <c r="AP27" s="327">
        <v>24792</v>
      </c>
      <c r="AQ27" s="554">
        <f t="shared" si="0"/>
        <v>0.99041227229146689</v>
      </c>
    </row>
    <row r="28" spans="1:43" x14ac:dyDescent="0.2">
      <c r="A28" s="327" t="s">
        <v>2569</v>
      </c>
      <c r="B28" s="384" t="s">
        <v>55</v>
      </c>
      <c r="C28" s="327">
        <v>19170</v>
      </c>
      <c r="D28" s="327">
        <v>3946</v>
      </c>
      <c r="E28" s="327">
        <v>12476</v>
      </c>
      <c r="F28" s="327">
        <v>1717</v>
      </c>
      <c r="G28" s="327">
        <v>1031</v>
      </c>
      <c r="H28" s="327">
        <v>18731</v>
      </c>
      <c r="J28" s="327" t="s">
        <v>2570</v>
      </c>
      <c r="K28" s="384" t="s">
        <v>55</v>
      </c>
      <c r="L28" s="327">
        <v>22464</v>
      </c>
      <c r="M28" s="327">
        <v>5098</v>
      </c>
      <c r="N28" s="327">
        <v>15268</v>
      </c>
      <c r="O28" s="327">
        <v>1349</v>
      </c>
      <c r="P28" s="327">
        <v>749</v>
      </c>
      <c r="Q28" s="327">
        <v>21898</v>
      </c>
      <c r="R28" s="327">
        <v>7593</v>
      </c>
      <c r="S28" s="327" t="s">
        <v>2571</v>
      </c>
      <c r="T28" s="384" t="s">
        <v>55</v>
      </c>
      <c r="U28" s="302">
        <v>27298</v>
      </c>
      <c r="V28" s="302">
        <v>4982</v>
      </c>
      <c r="W28" s="302">
        <v>19773</v>
      </c>
      <c r="X28" s="302">
        <v>1755</v>
      </c>
      <c r="Y28" s="302">
        <v>788</v>
      </c>
      <c r="Z28" s="302">
        <v>27339</v>
      </c>
      <c r="AA28" s="327" t="s">
        <v>2572</v>
      </c>
      <c r="AB28" s="384" t="s">
        <v>55</v>
      </c>
      <c r="AC28" s="327">
        <v>48826</v>
      </c>
      <c r="AD28" s="327">
        <v>7368</v>
      </c>
      <c r="AE28" s="327">
        <v>37334</v>
      </c>
      <c r="AF28" s="327">
        <v>3430</v>
      </c>
      <c r="AG28" s="327">
        <v>694</v>
      </c>
      <c r="AH28" s="327" t="s">
        <v>555</v>
      </c>
      <c r="AJ28" s="384" t="s">
        <v>55</v>
      </c>
      <c r="AK28" s="327">
        <v>45615</v>
      </c>
      <c r="AL28" s="327">
        <v>6290</v>
      </c>
      <c r="AM28" s="327">
        <v>34168</v>
      </c>
      <c r="AN28" s="327">
        <v>4503</v>
      </c>
      <c r="AO28" s="327">
        <v>654</v>
      </c>
      <c r="AP28" s="327">
        <v>43906</v>
      </c>
      <c r="AQ28" s="554">
        <f t="shared" si="0"/>
        <v>0.96253425408308668</v>
      </c>
    </row>
    <row r="29" spans="1:43" x14ac:dyDescent="0.2">
      <c r="A29" s="327" t="s">
        <v>2573</v>
      </c>
      <c r="B29" s="384" t="s">
        <v>56</v>
      </c>
      <c r="C29" s="327">
        <v>16660</v>
      </c>
      <c r="D29" s="327">
        <v>2978</v>
      </c>
      <c r="E29" s="327">
        <v>11116</v>
      </c>
      <c r="F29" s="327">
        <v>1441</v>
      </c>
      <c r="G29" s="327">
        <v>1125</v>
      </c>
      <c r="H29" s="327">
        <v>16016</v>
      </c>
      <c r="J29" s="327" t="s">
        <v>2574</v>
      </c>
      <c r="K29" s="384" t="s">
        <v>56</v>
      </c>
      <c r="L29" s="327">
        <v>19674</v>
      </c>
      <c r="M29" s="327">
        <v>3331</v>
      </c>
      <c r="N29" s="327">
        <v>13901</v>
      </c>
      <c r="O29" s="327">
        <v>1314</v>
      </c>
      <c r="P29" s="327">
        <v>1128</v>
      </c>
      <c r="Q29" s="327">
        <v>18882</v>
      </c>
      <c r="R29" s="327">
        <v>5098</v>
      </c>
      <c r="S29" s="327" t="s">
        <v>2575</v>
      </c>
      <c r="T29" s="384" t="s">
        <v>56</v>
      </c>
      <c r="U29" s="302">
        <v>22464</v>
      </c>
      <c r="V29" s="302">
        <v>4143</v>
      </c>
      <c r="W29" s="302">
        <v>15147</v>
      </c>
      <c r="X29" s="302">
        <v>1902</v>
      </c>
      <c r="Y29" s="302">
        <v>1272</v>
      </c>
      <c r="Z29" s="302">
        <v>21823</v>
      </c>
      <c r="AA29" s="327" t="s">
        <v>2576</v>
      </c>
      <c r="AB29" s="384" t="s">
        <v>56</v>
      </c>
      <c r="AC29" s="327">
        <v>31865</v>
      </c>
      <c r="AD29" s="327">
        <v>6400</v>
      </c>
      <c r="AE29" s="327">
        <v>21436</v>
      </c>
      <c r="AF29" s="327">
        <v>2947</v>
      </c>
      <c r="AG29" s="327">
        <v>1082</v>
      </c>
      <c r="AH29" s="327" t="s">
        <v>555</v>
      </c>
      <c r="AJ29" s="384" t="s">
        <v>56</v>
      </c>
      <c r="AK29" s="327">
        <v>29616</v>
      </c>
      <c r="AL29" s="327">
        <v>6237</v>
      </c>
      <c r="AM29" s="327">
        <v>18942</v>
      </c>
      <c r="AN29" s="327">
        <v>3515</v>
      </c>
      <c r="AO29" s="327">
        <v>922</v>
      </c>
      <c r="AP29" s="327">
        <v>29184</v>
      </c>
      <c r="AQ29" s="554">
        <f t="shared" si="0"/>
        <v>0.98541329011345213</v>
      </c>
    </row>
    <row r="30" spans="1:43" x14ac:dyDescent="0.2">
      <c r="A30" s="327" t="s">
        <v>2577</v>
      </c>
      <c r="B30" s="384" t="s">
        <v>57</v>
      </c>
      <c r="C30" s="327">
        <v>16919</v>
      </c>
      <c r="D30" s="327">
        <v>2593</v>
      </c>
      <c r="E30" s="327">
        <v>11784</v>
      </c>
      <c r="F30" s="327">
        <v>1440</v>
      </c>
      <c r="G30" s="327">
        <v>1102</v>
      </c>
      <c r="H30" s="327">
        <v>16334</v>
      </c>
      <c r="J30" s="327" t="s">
        <v>2578</v>
      </c>
      <c r="K30" s="384" t="s">
        <v>57</v>
      </c>
      <c r="L30" s="327">
        <v>19633</v>
      </c>
      <c r="M30" s="327">
        <v>2505</v>
      </c>
      <c r="N30" s="327">
        <v>14791</v>
      </c>
      <c r="O30" s="327">
        <v>1446</v>
      </c>
      <c r="P30" s="327">
        <v>891</v>
      </c>
      <c r="Q30" s="327">
        <v>18959</v>
      </c>
      <c r="R30" s="327">
        <v>10170</v>
      </c>
      <c r="S30" s="327" t="s">
        <v>2579</v>
      </c>
      <c r="T30" s="384" t="s">
        <v>57</v>
      </c>
      <c r="U30" s="302">
        <v>24124</v>
      </c>
      <c r="V30" s="302">
        <v>2926</v>
      </c>
      <c r="W30" s="302">
        <v>18445</v>
      </c>
      <c r="X30" s="302">
        <v>1915</v>
      </c>
      <c r="Y30" s="302">
        <v>838</v>
      </c>
      <c r="Z30" s="302">
        <v>23245</v>
      </c>
      <c r="AA30" s="327" t="s">
        <v>2580</v>
      </c>
      <c r="AB30" s="384" t="s">
        <v>57</v>
      </c>
      <c r="AC30" s="327">
        <v>28503</v>
      </c>
      <c r="AD30" s="327">
        <v>4050</v>
      </c>
      <c r="AE30" s="327">
        <v>20431</v>
      </c>
      <c r="AF30" s="327">
        <v>3075</v>
      </c>
      <c r="AG30" s="327">
        <v>947</v>
      </c>
      <c r="AH30" s="327" t="s">
        <v>555</v>
      </c>
      <c r="AJ30" s="384" t="s">
        <v>57</v>
      </c>
      <c r="AK30" s="327">
        <v>23884</v>
      </c>
      <c r="AL30" s="327">
        <v>3938</v>
      </c>
      <c r="AM30" s="327">
        <v>15306</v>
      </c>
      <c r="AN30" s="327">
        <v>3713</v>
      </c>
      <c r="AO30" s="327">
        <v>927</v>
      </c>
      <c r="AP30" s="327">
        <v>23024</v>
      </c>
      <c r="AQ30" s="554">
        <f t="shared" si="0"/>
        <v>0.96399263105007538</v>
      </c>
    </row>
    <row r="31" spans="1:43" x14ac:dyDescent="0.2">
      <c r="A31" s="327" t="s">
        <v>2581</v>
      </c>
      <c r="B31" s="384" t="s">
        <v>58</v>
      </c>
      <c r="C31" s="327">
        <v>22797</v>
      </c>
      <c r="D31" s="327">
        <v>4161</v>
      </c>
      <c r="E31" s="327">
        <v>14633</v>
      </c>
      <c r="F31" s="327">
        <v>2437</v>
      </c>
      <c r="G31" s="327">
        <v>1566</v>
      </c>
      <c r="H31" s="327">
        <v>21316</v>
      </c>
      <c r="J31" s="327" t="s">
        <v>2582</v>
      </c>
      <c r="K31" s="384" t="s">
        <v>58</v>
      </c>
      <c r="L31" s="327">
        <v>23782</v>
      </c>
      <c r="M31" s="327">
        <v>3817</v>
      </c>
      <c r="N31" s="327">
        <v>17811</v>
      </c>
      <c r="O31" s="327">
        <v>1409</v>
      </c>
      <c r="P31" s="327">
        <v>745</v>
      </c>
      <c r="Q31" s="327">
        <v>22802</v>
      </c>
      <c r="R31" s="327">
        <v>9797</v>
      </c>
      <c r="S31" s="327" t="s">
        <v>2583</v>
      </c>
      <c r="T31" s="384" t="s">
        <v>58</v>
      </c>
      <c r="U31" s="302">
        <v>34292</v>
      </c>
      <c r="V31" s="302">
        <v>3095</v>
      </c>
      <c r="W31" s="302">
        <v>28214</v>
      </c>
      <c r="X31" s="302">
        <v>1932</v>
      </c>
      <c r="Y31" s="302">
        <v>1051</v>
      </c>
      <c r="Z31" s="302">
        <v>31193</v>
      </c>
      <c r="AA31" s="327" t="s">
        <v>2584</v>
      </c>
      <c r="AB31" s="384" t="s">
        <v>58</v>
      </c>
      <c r="AC31" s="327">
        <v>54160</v>
      </c>
      <c r="AD31" s="327">
        <v>5187</v>
      </c>
      <c r="AE31" s="327">
        <v>44463</v>
      </c>
      <c r="AF31" s="327">
        <v>3753</v>
      </c>
      <c r="AG31" s="327">
        <v>757</v>
      </c>
      <c r="AH31" s="327" t="s">
        <v>555</v>
      </c>
      <c r="AJ31" s="384" t="s">
        <v>58</v>
      </c>
      <c r="AK31" s="327">
        <v>51387</v>
      </c>
      <c r="AL31" s="327">
        <v>3341</v>
      </c>
      <c r="AM31" s="327">
        <v>43749</v>
      </c>
      <c r="AN31" s="327">
        <v>3736</v>
      </c>
      <c r="AO31" s="327">
        <v>561</v>
      </c>
      <c r="AP31" s="327">
        <v>47849</v>
      </c>
      <c r="AQ31" s="554">
        <f t="shared" si="0"/>
        <v>0.93114990172611745</v>
      </c>
    </row>
    <row r="32" spans="1:43" x14ac:dyDescent="0.2">
      <c r="A32" s="327" t="s">
        <v>2585</v>
      </c>
      <c r="B32" s="384" t="s">
        <v>59</v>
      </c>
      <c r="C32" s="327">
        <v>14862</v>
      </c>
      <c r="D32" s="327">
        <v>2697</v>
      </c>
      <c r="E32" s="327">
        <v>9674</v>
      </c>
      <c r="F32" s="327">
        <v>1290</v>
      </c>
      <c r="G32" s="327">
        <v>1201</v>
      </c>
      <c r="H32" s="327">
        <v>14261</v>
      </c>
      <c r="J32" s="327" t="s">
        <v>2586</v>
      </c>
      <c r="K32" s="384" t="s">
        <v>59</v>
      </c>
      <c r="L32" s="327">
        <v>17049</v>
      </c>
      <c r="M32" s="327">
        <v>3047</v>
      </c>
      <c r="N32" s="327">
        <v>11783</v>
      </c>
      <c r="O32" s="327">
        <v>1075</v>
      </c>
      <c r="P32" s="327">
        <v>1144</v>
      </c>
      <c r="Q32" s="327">
        <v>16410</v>
      </c>
      <c r="R32" s="327">
        <v>3756</v>
      </c>
      <c r="S32" s="327" t="s">
        <v>2587</v>
      </c>
      <c r="T32" s="384" t="s">
        <v>59</v>
      </c>
      <c r="U32" s="302">
        <v>18552</v>
      </c>
      <c r="V32" s="302">
        <v>3065</v>
      </c>
      <c r="W32" s="302">
        <v>12881</v>
      </c>
      <c r="X32" s="302">
        <v>1586</v>
      </c>
      <c r="Y32" s="302">
        <v>1020</v>
      </c>
      <c r="Z32" s="302">
        <v>18531</v>
      </c>
      <c r="AA32" s="327" t="s">
        <v>2588</v>
      </c>
      <c r="AB32" s="384" t="s">
        <v>59</v>
      </c>
      <c r="AC32" s="327">
        <v>18270</v>
      </c>
      <c r="AD32" s="327">
        <v>3132</v>
      </c>
      <c r="AE32" s="327">
        <v>12161</v>
      </c>
      <c r="AF32" s="327">
        <v>2143</v>
      </c>
      <c r="AG32" s="327">
        <v>834</v>
      </c>
      <c r="AH32" s="327" t="s">
        <v>555</v>
      </c>
      <c r="AJ32" s="384" t="s">
        <v>59</v>
      </c>
      <c r="AK32" s="327">
        <v>18545</v>
      </c>
      <c r="AL32" s="327">
        <v>3697</v>
      </c>
      <c r="AM32" s="327">
        <v>11731</v>
      </c>
      <c r="AN32" s="327">
        <v>2345</v>
      </c>
      <c r="AO32" s="327">
        <v>772</v>
      </c>
      <c r="AP32" s="327">
        <v>18361</v>
      </c>
      <c r="AQ32" s="554">
        <f t="shared" si="0"/>
        <v>0.990078188190887</v>
      </c>
    </row>
    <row r="33" spans="1:43" x14ac:dyDescent="0.2">
      <c r="A33" s="327" t="s">
        <v>2589</v>
      </c>
      <c r="B33" s="384" t="s">
        <v>60</v>
      </c>
      <c r="C33" s="327">
        <v>16441</v>
      </c>
      <c r="D33" s="327">
        <v>3115</v>
      </c>
      <c r="E33" s="327">
        <v>10134</v>
      </c>
      <c r="F33" s="327">
        <v>2056</v>
      </c>
      <c r="G33" s="327">
        <v>1136</v>
      </c>
      <c r="H33" s="327">
        <v>15106</v>
      </c>
      <c r="J33" s="327" t="s">
        <v>2590</v>
      </c>
      <c r="K33" s="384" t="s">
        <v>60</v>
      </c>
      <c r="L33" s="327">
        <v>16501</v>
      </c>
      <c r="M33" s="327">
        <v>2954</v>
      </c>
      <c r="N33" s="327">
        <v>11530</v>
      </c>
      <c r="O33" s="327">
        <v>1355</v>
      </c>
      <c r="P33" s="327">
        <v>662</v>
      </c>
      <c r="Q33" s="327">
        <v>15456</v>
      </c>
      <c r="R33" s="327">
        <v>5903</v>
      </c>
      <c r="S33" s="327" t="s">
        <v>2591</v>
      </c>
      <c r="T33" s="384" t="s">
        <v>60</v>
      </c>
      <c r="U33" s="302">
        <v>28056</v>
      </c>
      <c r="V33" s="302">
        <v>2500</v>
      </c>
      <c r="W33" s="302">
        <v>23417</v>
      </c>
      <c r="X33" s="302">
        <v>1551</v>
      </c>
      <c r="Y33" s="302">
        <v>588</v>
      </c>
      <c r="Z33" s="302">
        <v>27523</v>
      </c>
      <c r="AA33" s="327" t="s">
        <v>2592</v>
      </c>
      <c r="AB33" s="384" t="s">
        <v>60</v>
      </c>
      <c r="AC33" s="327">
        <v>53936</v>
      </c>
      <c r="AD33" s="327">
        <v>4124</v>
      </c>
      <c r="AE33" s="327">
        <v>46501</v>
      </c>
      <c r="AF33" s="327">
        <v>2748</v>
      </c>
      <c r="AG33" s="327">
        <v>563</v>
      </c>
      <c r="AH33" s="327" t="s">
        <v>555</v>
      </c>
      <c r="AJ33" s="384" t="s">
        <v>60</v>
      </c>
      <c r="AK33" s="327">
        <v>63744</v>
      </c>
      <c r="AL33" s="327">
        <v>4744</v>
      </c>
      <c r="AM33" s="327">
        <v>54787</v>
      </c>
      <c r="AN33" s="327">
        <v>3661</v>
      </c>
      <c r="AO33" s="327">
        <v>552</v>
      </c>
      <c r="AP33" s="327">
        <v>59927</v>
      </c>
      <c r="AQ33" s="554">
        <f t="shared" si="0"/>
        <v>0.94011985441767065</v>
      </c>
    </row>
    <row r="34" spans="1:43" x14ac:dyDescent="0.2">
      <c r="A34" s="327" t="s">
        <v>2593</v>
      </c>
      <c r="B34" s="384" t="s">
        <v>61</v>
      </c>
      <c r="C34" s="327">
        <v>17125</v>
      </c>
      <c r="D34" s="327">
        <v>3278</v>
      </c>
      <c r="E34" s="327">
        <v>11312</v>
      </c>
      <c r="F34" s="327">
        <v>1386</v>
      </c>
      <c r="G34" s="327">
        <v>1149</v>
      </c>
      <c r="H34" s="327">
        <v>16627</v>
      </c>
      <c r="J34" s="327" t="s">
        <v>2594</v>
      </c>
      <c r="K34" s="384" t="s">
        <v>61</v>
      </c>
      <c r="L34" s="327">
        <v>20286</v>
      </c>
      <c r="M34" s="327">
        <v>3030</v>
      </c>
      <c r="N34" s="327">
        <v>15393</v>
      </c>
      <c r="O34" s="327">
        <v>1133</v>
      </c>
      <c r="P34" s="327">
        <v>730</v>
      </c>
      <c r="Q34" s="327">
        <v>19703</v>
      </c>
      <c r="R34" s="327">
        <v>5635</v>
      </c>
      <c r="S34" s="327" t="s">
        <v>2595</v>
      </c>
      <c r="T34" s="384" t="s">
        <v>61</v>
      </c>
      <c r="U34" s="302">
        <v>24836</v>
      </c>
      <c r="V34" s="302">
        <v>3894</v>
      </c>
      <c r="W34" s="302">
        <v>18522</v>
      </c>
      <c r="X34" s="302">
        <v>1578</v>
      </c>
      <c r="Y34" s="302">
        <v>842</v>
      </c>
      <c r="Z34" s="302">
        <v>24824</v>
      </c>
      <c r="AA34" s="327" t="s">
        <v>2596</v>
      </c>
      <c r="AB34" s="384" t="s">
        <v>61</v>
      </c>
      <c r="AC34" s="327">
        <v>33991</v>
      </c>
      <c r="AD34" s="327">
        <v>5419</v>
      </c>
      <c r="AE34" s="327">
        <v>24888</v>
      </c>
      <c r="AF34" s="327">
        <v>2901</v>
      </c>
      <c r="AG34" s="327">
        <v>783</v>
      </c>
      <c r="AH34" s="327" t="s">
        <v>555</v>
      </c>
      <c r="AJ34" s="384" t="s">
        <v>61</v>
      </c>
      <c r="AK34" s="327">
        <v>29692</v>
      </c>
      <c r="AL34" s="327">
        <v>4016</v>
      </c>
      <c r="AM34" s="327">
        <v>21855</v>
      </c>
      <c r="AN34" s="327">
        <v>3248</v>
      </c>
      <c r="AO34" s="327">
        <v>573</v>
      </c>
      <c r="AP34" s="327">
        <v>29130</v>
      </c>
      <c r="AQ34" s="554">
        <f t="shared" si="0"/>
        <v>0.98107234271857735</v>
      </c>
    </row>
    <row r="35" spans="1:43" x14ac:dyDescent="0.2">
      <c r="A35" s="327" t="s">
        <v>2597</v>
      </c>
      <c r="B35" s="384" t="s">
        <v>62</v>
      </c>
      <c r="C35" s="327">
        <v>28945</v>
      </c>
      <c r="D35" s="327">
        <v>4254</v>
      </c>
      <c r="E35" s="327">
        <v>20906</v>
      </c>
      <c r="F35" s="327">
        <v>2139</v>
      </c>
      <c r="G35" s="327">
        <v>1646</v>
      </c>
      <c r="H35" s="327">
        <v>27373</v>
      </c>
      <c r="J35" s="327" t="s">
        <v>2598</v>
      </c>
      <c r="K35" s="384" t="s">
        <v>62</v>
      </c>
      <c r="L35" s="327">
        <v>37710</v>
      </c>
      <c r="M35" s="327">
        <v>3605</v>
      </c>
      <c r="N35" s="327">
        <v>31149</v>
      </c>
      <c r="O35" s="327">
        <v>1743</v>
      </c>
      <c r="P35" s="327">
        <v>1213</v>
      </c>
      <c r="Q35" s="327">
        <v>36098</v>
      </c>
      <c r="R35" s="327">
        <v>15170</v>
      </c>
      <c r="S35" s="327" t="s">
        <v>2599</v>
      </c>
      <c r="T35" s="384" t="s">
        <v>62</v>
      </c>
      <c r="U35" s="302">
        <v>49589</v>
      </c>
      <c r="V35" s="302">
        <v>3443</v>
      </c>
      <c r="W35" s="302">
        <v>43397</v>
      </c>
      <c r="X35" s="302">
        <v>1790</v>
      </c>
      <c r="Y35" s="302">
        <v>959</v>
      </c>
      <c r="Z35" s="302">
        <v>48222</v>
      </c>
      <c r="AA35" s="327" t="s">
        <v>2600</v>
      </c>
      <c r="AB35" s="384" t="s">
        <v>62</v>
      </c>
      <c r="AC35" s="327">
        <v>65195</v>
      </c>
      <c r="AD35" s="327">
        <v>4942</v>
      </c>
      <c r="AE35" s="327">
        <v>55349</v>
      </c>
      <c r="AF35" s="327">
        <v>3844</v>
      </c>
      <c r="AG35" s="327">
        <v>1060</v>
      </c>
      <c r="AH35" s="327" t="s">
        <v>555</v>
      </c>
      <c r="AJ35" s="384" t="s">
        <v>62</v>
      </c>
      <c r="AK35" s="327">
        <v>64409</v>
      </c>
      <c r="AL35" s="327">
        <v>4750</v>
      </c>
      <c r="AM35" s="327">
        <v>53958</v>
      </c>
      <c r="AN35" s="327">
        <v>4597</v>
      </c>
      <c r="AO35" s="327">
        <v>1104</v>
      </c>
      <c r="AP35" s="327">
        <v>61906</v>
      </c>
      <c r="AQ35" s="554">
        <f t="shared" si="0"/>
        <v>0.96113897126178016</v>
      </c>
    </row>
    <row r="36" spans="1:43" x14ac:dyDescent="0.2">
      <c r="A36" s="327" t="s">
        <v>2601</v>
      </c>
      <c r="B36" s="384" t="s">
        <v>63</v>
      </c>
      <c r="C36" s="327">
        <v>28864</v>
      </c>
      <c r="D36" s="327">
        <v>2669</v>
      </c>
      <c r="E36" s="327">
        <v>21423</v>
      </c>
      <c r="F36" s="327">
        <v>3312</v>
      </c>
      <c r="G36" s="327">
        <v>1460</v>
      </c>
      <c r="H36" s="327">
        <v>23247</v>
      </c>
      <c r="J36" s="327" t="s">
        <v>2602</v>
      </c>
      <c r="K36" s="384" t="s">
        <v>63</v>
      </c>
      <c r="L36" s="327">
        <v>35582</v>
      </c>
      <c r="M36" s="327">
        <v>3859</v>
      </c>
      <c r="N36" s="327">
        <v>27022</v>
      </c>
      <c r="O36" s="327">
        <v>3571</v>
      </c>
      <c r="P36" s="327">
        <v>1130</v>
      </c>
      <c r="Q36" s="327">
        <v>29294</v>
      </c>
      <c r="R36" s="327">
        <v>32118</v>
      </c>
      <c r="S36" s="327" t="s">
        <v>2603</v>
      </c>
      <c r="T36" s="384" t="s">
        <v>63</v>
      </c>
      <c r="U36" s="302">
        <v>37312</v>
      </c>
      <c r="V36" s="302">
        <v>2894</v>
      </c>
      <c r="W36" s="302">
        <v>29875</v>
      </c>
      <c r="X36" s="302">
        <v>3532</v>
      </c>
      <c r="Y36" s="302">
        <v>1011</v>
      </c>
      <c r="Z36" s="302">
        <v>34443</v>
      </c>
      <c r="AA36" s="327" t="s">
        <v>2604</v>
      </c>
      <c r="AB36" s="384" t="s">
        <v>63</v>
      </c>
      <c r="AC36" s="327">
        <v>51163</v>
      </c>
      <c r="AD36" s="327">
        <v>4352</v>
      </c>
      <c r="AE36" s="327">
        <v>39344</v>
      </c>
      <c r="AF36" s="327">
        <v>5813</v>
      </c>
      <c r="AG36" s="327">
        <v>1654</v>
      </c>
      <c r="AH36" s="327" t="s">
        <v>555</v>
      </c>
      <c r="AJ36" s="384" t="s">
        <v>63</v>
      </c>
      <c r="AK36" s="327">
        <v>42507</v>
      </c>
      <c r="AL36" s="327">
        <v>2853</v>
      </c>
      <c r="AM36" s="327">
        <v>33728</v>
      </c>
      <c r="AN36" s="327">
        <v>4898</v>
      </c>
      <c r="AO36" s="327">
        <v>1028</v>
      </c>
      <c r="AP36" s="327">
        <v>40003</v>
      </c>
      <c r="AQ36" s="554">
        <f t="shared" si="0"/>
        <v>0.94109205542616514</v>
      </c>
    </row>
    <row r="37" spans="1:43" x14ac:dyDescent="0.2">
      <c r="A37" s="327" t="s">
        <v>2605</v>
      </c>
      <c r="B37" s="383" t="s">
        <v>64</v>
      </c>
      <c r="C37" s="327">
        <v>83638</v>
      </c>
      <c r="D37" s="327">
        <v>8123</v>
      </c>
      <c r="E37" s="327">
        <v>63010</v>
      </c>
      <c r="F37" s="327">
        <v>8257</v>
      </c>
      <c r="G37" s="327">
        <v>4248</v>
      </c>
      <c r="H37" s="327">
        <v>69253</v>
      </c>
      <c r="J37" s="327" t="s">
        <v>2606</v>
      </c>
      <c r="K37" s="383" t="s">
        <v>64</v>
      </c>
      <c r="L37" s="327">
        <v>92185</v>
      </c>
      <c r="M37" s="327">
        <v>9614</v>
      </c>
      <c r="N37" s="327">
        <v>71425</v>
      </c>
      <c r="O37" s="327">
        <v>8301</v>
      </c>
      <c r="P37" s="327">
        <v>2845</v>
      </c>
      <c r="Q37" s="327">
        <v>78641</v>
      </c>
      <c r="R37" s="327">
        <v>84452</v>
      </c>
      <c r="S37" s="327" t="s">
        <v>2607</v>
      </c>
      <c r="T37" s="383" t="s">
        <v>64</v>
      </c>
      <c r="U37" s="327">
        <v>103065</v>
      </c>
      <c r="V37" s="327">
        <v>8286</v>
      </c>
      <c r="W37" s="327">
        <v>83133</v>
      </c>
      <c r="X37" s="327">
        <v>8875</v>
      </c>
      <c r="Y37" s="327">
        <v>2771</v>
      </c>
      <c r="Z37" s="327">
        <v>93824</v>
      </c>
      <c r="AA37" s="327" t="s">
        <v>2608</v>
      </c>
      <c r="AB37" s="383" t="s">
        <v>64</v>
      </c>
      <c r="AC37" s="327">
        <v>130315</v>
      </c>
      <c r="AD37" s="327">
        <v>10591</v>
      </c>
      <c r="AE37" s="327">
        <v>102788</v>
      </c>
      <c r="AF37" s="327">
        <v>18395</v>
      </c>
      <c r="AG37" s="327">
        <v>3865</v>
      </c>
      <c r="AH37" s="327" t="s">
        <v>555</v>
      </c>
      <c r="AJ37" s="383" t="s">
        <v>64</v>
      </c>
      <c r="AQ37" s="554"/>
    </row>
    <row r="38" spans="1:43" x14ac:dyDescent="0.2">
      <c r="A38" s="327" t="s">
        <v>2609</v>
      </c>
      <c r="B38" s="383" t="s">
        <v>65</v>
      </c>
      <c r="C38" s="327">
        <v>187241</v>
      </c>
      <c r="D38" s="327">
        <v>30887</v>
      </c>
      <c r="E38" s="327">
        <v>128529</v>
      </c>
      <c r="F38" s="327">
        <v>16474</v>
      </c>
      <c r="G38" s="327">
        <v>11351</v>
      </c>
      <c r="H38" s="327">
        <v>175687</v>
      </c>
      <c r="J38" s="327" t="s">
        <v>2610</v>
      </c>
      <c r="K38" s="383" t="s">
        <v>65</v>
      </c>
      <c r="L38" s="327">
        <v>203108</v>
      </c>
      <c r="M38" s="327">
        <v>28751</v>
      </c>
      <c r="N38" s="327">
        <v>156548</v>
      </c>
      <c r="O38" s="327">
        <v>11239</v>
      </c>
      <c r="P38" s="327">
        <v>6570</v>
      </c>
      <c r="Q38" s="327">
        <v>193252</v>
      </c>
      <c r="R38" s="327">
        <v>85199</v>
      </c>
      <c r="S38" s="327" t="s">
        <v>2611</v>
      </c>
      <c r="T38" s="383" t="s">
        <v>65</v>
      </c>
      <c r="U38" s="327">
        <v>265581</v>
      </c>
      <c r="V38" s="327">
        <v>25190</v>
      </c>
      <c r="W38" s="327">
        <v>220779</v>
      </c>
      <c r="X38" s="327">
        <v>13290</v>
      </c>
      <c r="Y38" s="327">
        <v>6322</v>
      </c>
      <c r="Z38" s="327">
        <v>257533</v>
      </c>
      <c r="AA38" s="327" t="s">
        <v>2612</v>
      </c>
      <c r="AB38" s="383" t="s">
        <v>65</v>
      </c>
      <c r="AC38" s="327">
        <v>438589</v>
      </c>
      <c r="AD38" s="327">
        <v>42686</v>
      </c>
      <c r="AE38" s="327">
        <v>363602</v>
      </c>
      <c r="AF38" s="327">
        <v>20960</v>
      </c>
      <c r="AG38" s="327">
        <v>6017</v>
      </c>
      <c r="AH38" s="327" t="s">
        <v>555</v>
      </c>
      <c r="AJ38" s="383" t="s">
        <v>65</v>
      </c>
      <c r="AQ38" s="554"/>
    </row>
    <row r="39" spans="1:43" x14ac:dyDescent="0.2">
      <c r="A39" s="327" t="s">
        <v>2613</v>
      </c>
      <c r="B39" s="383" t="s">
        <v>66</v>
      </c>
      <c r="C39" s="327">
        <v>424920</v>
      </c>
      <c r="D39" s="327">
        <v>78025</v>
      </c>
      <c r="E39" s="327">
        <v>284101</v>
      </c>
      <c r="F39" s="327">
        <v>34897</v>
      </c>
      <c r="G39" s="327">
        <v>27897</v>
      </c>
      <c r="H39" s="327">
        <v>407652</v>
      </c>
      <c r="J39" s="327" t="s">
        <v>2614</v>
      </c>
      <c r="K39" s="383" t="s">
        <v>66</v>
      </c>
      <c r="L39" s="327">
        <v>462913</v>
      </c>
      <c r="M39" s="327">
        <v>76692</v>
      </c>
      <c r="N39" s="327">
        <v>336273</v>
      </c>
      <c r="O39" s="327">
        <v>28897</v>
      </c>
      <c r="P39" s="327">
        <v>21051</v>
      </c>
      <c r="Q39" s="327">
        <v>444897</v>
      </c>
      <c r="R39" s="327">
        <v>195417</v>
      </c>
      <c r="S39" s="327" t="s">
        <v>2615</v>
      </c>
      <c r="T39" s="383" t="s">
        <v>66</v>
      </c>
      <c r="U39" s="327">
        <v>532481</v>
      </c>
      <c r="V39" s="327">
        <v>82933</v>
      </c>
      <c r="W39" s="327">
        <v>387314</v>
      </c>
      <c r="X39" s="327">
        <v>39292</v>
      </c>
      <c r="Y39" s="327">
        <v>22942</v>
      </c>
      <c r="Z39" s="327">
        <v>524063</v>
      </c>
      <c r="AA39" s="327" t="s">
        <v>2616</v>
      </c>
      <c r="AB39" s="383" t="s">
        <v>66</v>
      </c>
      <c r="AC39" s="327">
        <v>669557</v>
      </c>
      <c r="AD39" s="327">
        <v>110630</v>
      </c>
      <c r="AE39" s="327">
        <v>471499</v>
      </c>
      <c r="AF39" s="327">
        <v>66190</v>
      </c>
      <c r="AG39" s="327">
        <v>21238</v>
      </c>
      <c r="AH39" s="327" t="s">
        <v>555</v>
      </c>
      <c r="AJ39" s="383" t="s">
        <v>66</v>
      </c>
      <c r="AQ39" s="554"/>
    </row>
    <row r="40" spans="1:43" x14ac:dyDescent="0.2">
      <c r="A40" s="327" t="s">
        <v>2617</v>
      </c>
      <c r="B40" s="383" t="s">
        <v>67</v>
      </c>
      <c r="C40" s="327">
        <v>695799</v>
      </c>
      <c r="D40" s="327">
        <v>117035</v>
      </c>
      <c r="E40" s="327">
        <v>475640</v>
      </c>
      <c r="F40" s="327">
        <v>59628</v>
      </c>
      <c r="G40" s="327">
        <v>43496</v>
      </c>
      <c r="H40" s="327">
        <v>652592</v>
      </c>
      <c r="J40" s="327" t="s">
        <v>2618</v>
      </c>
      <c r="K40" s="383" t="s">
        <v>67</v>
      </c>
      <c r="L40" s="327">
        <v>758206</v>
      </c>
      <c r="M40" s="327">
        <v>115057</v>
      </c>
      <c r="N40" s="327">
        <v>564246</v>
      </c>
      <c r="O40" s="327">
        <v>48437</v>
      </c>
      <c r="P40" s="327">
        <v>30466</v>
      </c>
      <c r="Q40" s="327">
        <v>716790</v>
      </c>
      <c r="R40" s="327">
        <v>365068</v>
      </c>
      <c r="S40" s="327" t="s">
        <v>2619</v>
      </c>
      <c r="T40" s="383" t="s">
        <v>67</v>
      </c>
      <c r="U40" s="327">
        <v>901127</v>
      </c>
      <c r="V40" s="327">
        <v>116409</v>
      </c>
      <c r="W40" s="327">
        <v>691226</v>
      </c>
      <c r="X40" s="327">
        <v>61457</v>
      </c>
      <c r="Y40" s="327">
        <v>32035</v>
      </c>
      <c r="Z40" s="327">
        <v>875420</v>
      </c>
      <c r="AA40" s="327" t="s">
        <v>2620</v>
      </c>
      <c r="AB40" s="383" t="s">
        <v>67</v>
      </c>
      <c r="AC40" s="327">
        <v>1238461</v>
      </c>
      <c r="AD40" s="327">
        <v>163907</v>
      </c>
      <c r="AE40" s="327">
        <v>937889</v>
      </c>
      <c r="AF40" s="327">
        <v>105545</v>
      </c>
      <c r="AG40" s="327">
        <v>31120</v>
      </c>
      <c r="AH40" s="327" t="s">
        <v>555</v>
      </c>
      <c r="AJ40" s="383" t="s">
        <v>67</v>
      </c>
      <c r="AK40" s="327">
        <v>1147509</v>
      </c>
      <c r="AL40" s="327">
        <v>142399</v>
      </c>
      <c r="AM40" s="327">
        <v>855983</v>
      </c>
      <c r="AN40" s="327">
        <v>121092</v>
      </c>
      <c r="AO40" s="327">
        <v>28035</v>
      </c>
      <c r="AP40" s="327">
        <v>1097237</v>
      </c>
      <c r="AQ40" s="554">
        <f t="shared" si="0"/>
        <v>0.95619032181882668</v>
      </c>
    </row>
    <row r="41" spans="1:43" x14ac:dyDescent="0.2">
      <c r="U41" s="302"/>
      <c r="V41" s="302"/>
      <c r="W41" s="302"/>
      <c r="X41" s="302"/>
      <c r="Y41" s="302"/>
      <c r="Z41" s="302"/>
      <c r="AA41" s="302"/>
      <c r="AQ41" s="554"/>
    </row>
  </sheetData>
  <hyperlinks>
    <hyperlink ref="B1" location="Contents!A1" display="Back" xr:uid="{00000000-0004-0000-2B00-000000000000}"/>
    <hyperlink ref="D1" location="'Table 6'!A1" display="Table 6" xr:uid="{00000000-0004-0000-2B00-000001000000}"/>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6">
    <tabColor theme="7" tint="0.39997558519241921"/>
  </sheetPr>
  <dimension ref="A1:AB83"/>
  <sheetViews>
    <sheetView zoomScale="80" zoomScaleNormal="80" workbookViewId="0">
      <selection activeCell="C1" sqref="C1"/>
    </sheetView>
  </sheetViews>
  <sheetFormatPr defaultColWidth="8.85546875" defaultRowHeight="12.75" x14ac:dyDescent="0.2"/>
  <cols>
    <col min="1" max="1" width="14.7109375" style="302" customWidth="1"/>
    <col min="2" max="4" width="13.28515625" style="302" bestFit="1" customWidth="1"/>
    <col min="5" max="5" width="13.28515625" style="302" customWidth="1"/>
    <col min="6" max="8" width="13.28515625" style="302" bestFit="1" customWidth="1"/>
    <col min="9" max="9" width="13.28515625" style="302" customWidth="1"/>
    <col min="10" max="12" width="13.28515625" style="302" bestFit="1" customWidth="1"/>
    <col min="13" max="13" width="13.28515625" style="302" customWidth="1"/>
    <col min="14" max="16" width="13.28515625" style="302" bestFit="1" customWidth="1"/>
    <col min="17" max="17" width="13.28515625" style="302" customWidth="1"/>
    <col min="18" max="20" width="13.28515625" style="302" bestFit="1" customWidth="1"/>
    <col min="21" max="28" width="12.7109375" style="302" customWidth="1"/>
    <col min="29" max="16384" width="8.85546875" style="302"/>
  </cols>
  <sheetData>
    <row r="1" spans="1:28" x14ac:dyDescent="0.2">
      <c r="A1" s="325" t="s">
        <v>322</v>
      </c>
      <c r="B1" s="312"/>
      <c r="C1" s="467" t="s">
        <v>472</v>
      </c>
      <c r="Q1" s="302" t="s">
        <v>2858</v>
      </c>
      <c r="Y1" s="461"/>
      <c r="Z1" s="461"/>
      <c r="AA1" s="461"/>
      <c r="AB1" s="461"/>
    </row>
    <row r="2" spans="1:28" x14ac:dyDescent="0.2">
      <c r="B2" s="302" t="s">
        <v>28</v>
      </c>
      <c r="F2" s="302" t="s">
        <v>29</v>
      </c>
      <c r="J2" s="302" t="s">
        <v>30</v>
      </c>
      <c r="N2" s="302" t="s">
        <v>4</v>
      </c>
      <c r="R2" s="302" t="s">
        <v>3</v>
      </c>
      <c r="V2" s="302">
        <v>2011</v>
      </c>
      <c r="Y2" s="461"/>
      <c r="Z2" s="461">
        <v>2021</v>
      </c>
      <c r="AA2" s="461"/>
      <c r="AB2" s="461"/>
    </row>
    <row r="3" spans="1:28" x14ac:dyDescent="0.2">
      <c r="B3" s="302" t="s">
        <v>70</v>
      </c>
      <c r="C3" s="302" t="s">
        <v>71</v>
      </c>
      <c r="D3" s="302" t="s">
        <v>72</v>
      </c>
      <c r="F3" s="302" t="s">
        <v>70</v>
      </c>
      <c r="G3" s="302" t="s">
        <v>71</v>
      </c>
      <c r="H3" s="302" t="s">
        <v>72</v>
      </c>
      <c r="J3" s="302" t="s">
        <v>70</v>
      </c>
      <c r="K3" s="302" t="s">
        <v>71</v>
      </c>
      <c r="L3" s="302" t="s">
        <v>72</v>
      </c>
      <c r="N3" s="302" t="s">
        <v>70</v>
      </c>
      <c r="O3" s="302" t="s">
        <v>71</v>
      </c>
      <c r="P3" s="302" t="s">
        <v>72</v>
      </c>
      <c r="R3" s="302" t="s">
        <v>70</v>
      </c>
      <c r="S3" s="302" t="s">
        <v>71</v>
      </c>
      <c r="T3" s="302" t="s">
        <v>72</v>
      </c>
      <c r="V3" s="302" t="s">
        <v>70</v>
      </c>
      <c r="W3" s="302" t="s">
        <v>71</v>
      </c>
      <c r="X3" s="302" t="s">
        <v>72</v>
      </c>
      <c r="Y3" s="461"/>
      <c r="Z3" s="461" t="s">
        <v>70</v>
      </c>
      <c r="AA3" s="461" t="s">
        <v>71</v>
      </c>
      <c r="AB3" s="461" t="s">
        <v>72</v>
      </c>
    </row>
    <row r="4" spans="1:28" x14ac:dyDescent="0.2">
      <c r="B4" s="302" t="s">
        <v>520</v>
      </c>
      <c r="C4" s="302" t="s">
        <v>520</v>
      </c>
      <c r="D4" s="302" t="s">
        <v>520</v>
      </c>
      <c r="F4" s="302" t="s">
        <v>520</v>
      </c>
      <c r="G4" s="302" t="s">
        <v>520</v>
      </c>
      <c r="H4" s="302" t="s">
        <v>520</v>
      </c>
      <c r="J4" s="302" t="s">
        <v>2628</v>
      </c>
      <c r="K4" s="302" t="s">
        <v>2628</v>
      </c>
      <c r="L4" s="302" t="s">
        <v>2628</v>
      </c>
      <c r="N4" s="302" t="s">
        <v>2629</v>
      </c>
      <c r="O4" s="302" t="s">
        <v>2629</v>
      </c>
      <c r="P4" s="302" t="s">
        <v>2629</v>
      </c>
      <c r="R4" s="302" t="s">
        <v>2629</v>
      </c>
      <c r="S4" s="302" t="s">
        <v>2629</v>
      </c>
      <c r="T4" s="302" t="s">
        <v>2629</v>
      </c>
      <c r="V4" s="302" t="s">
        <v>2629</v>
      </c>
      <c r="W4" s="302" t="s">
        <v>2629</v>
      </c>
      <c r="X4" s="302" t="s">
        <v>2629</v>
      </c>
      <c r="Y4" s="461"/>
      <c r="Z4" s="461" t="s">
        <v>2629</v>
      </c>
      <c r="AA4" s="461" t="s">
        <v>2629</v>
      </c>
      <c r="AB4" s="461" t="s">
        <v>2629</v>
      </c>
    </row>
    <row r="5" spans="1:28" x14ac:dyDescent="0.2">
      <c r="B5" s="302" t="s">
        <v>521</v>
      </c>
      <c r="C5" s="302" t="s">
        <v>521</v>
      </c>
      <c r="D5" s="302" t="s">
        <v>521</v>
      </c>
      <c r="F5" s="302" t="s">
        <v>521</v>
      </c>
      <c r="G5" s="302" t="s">
        <v>521</v>
      </c>
      <c r="H5" s="302" t="s">
        <v>521</v>
      </c>
      <c r="J5" s="302" t="s">
        <v>521</v>
      </c>
      <c r="K5" s="302" t="s">
        <v>521</v>
      </c>
      <c r="L5" s="302" t="s">
        <v>521</v>
      </c>
      <c r="N5" s="302" t="s">
        <v>521</v>
      </c>
      <c r="O5" s="302" t="s">
        <v>521</v>
      </c>
      <c r="P5" s="302" t="s">
        <v>521</v>
      </c>
      <c r="R5" s="302" t="s">
        <v>521</v>
      </c>
      <c r="S5" s="302" t="s">
        <v>521</v>
      </c>
      <c r="T5" s="302" t="s">
        <v>521</v>
      </c>
      <c r="V5" s="302" t="s">
        <v>521</v>
      </c>
      <c r="W5" s="302" t="s">
        <v>521</v>
      </c>
      <c r="X5" s="302" t="s">
        <v>521</v>
      </c>
      <c r="Y5" s="461"/>
      <c r="Z5" s="461" t="s">
        <v>521</v>
      </c>
      <c r="AA5" s="461" t="s">
        <v>521</v>
      </c>
      <c r="AB5" s="461" t="s">
        <v>521</v>
      </c>
    </row>
    <row r="6" spans="1:28" x14ac:dyDescent="0.2">
      <c r="Y6" s="461"/>
      <c r="Z6" s="461"/>
      <c r="AA6" s="461"/>
      <c r="AB6" s="461"/>
    </row>
    <row r="7" spans="1:28" x14ac:dyDescent="0.2">
      <c r="A7" s="302" t="s">
        <v>31</v>
      </c>
      <c r="B7" s="302">
        <v>1799</v>
      </c>
      <c r="C7" s="302" t="s">
        <v>2</v>
      </c>
      <c r="D7" s="302" t="s">
        <v>2</v>
      </c>
      <c r="E7" s="302" t="s">
        <v>31</v>
      </c>
      <c r="F7" s="302">
        <v>1655</v>
      </c>
      <c r="G7" s="302">
        <v>885</v>
      </c>
      <c r="H7" s="302">
        <v>770</v>
      </c>
      <c r="I7" s="302" t="s">
        <v>31</v>
      </c>
      <c r="J7" s="302">
        <v>1926</v>
      </c>
      <c r="K7" s="302">
        <v>942</v>
      </c>
      <c r="L7" s="302">
        <v>984</v>
      </c>
      <c r="M7" s="302" t="s">
        <v>31</v>
      </c>
      <c r="N7" s="302">
        <v>1078</v>
      </c>
      <c r="O7" s="302">
        <v>496</v>
      </c>
      <c r="P7" s="302">
        <v>582</v>
      </c>
      <c r="Q7" s="302" t="s">
        <v>31</v>
      </c>
      <c r="R7" s="302">
        <v>338</v>
      </c>
      <c r="S7" s="302">
        <v>224</v>
      </c>
      <c r="T7" s="302">
        <v>114</v>
      </c>
      <c r="U7" s="302" t="s">
        <v>31</v>
      </c>
      <c r="V7" s="318" t="s">
        <v>2</v>
      </c>
      <c r="W7" s="318" t="s">
        <v>2</v>
      </c>
      <c r="X7" s="318" t="s">
        <v>2</v>
      </c>
      <c r="Y7" s="461" t="s">
        <v>31</v>
      </c>
      <c r="Z7" s="318" t="s">
        <v>2</v>
      </c>
      <c r="AA7" s="318" t="s">
        <v>2</v>
      </c>
      <c r="AB7" s="318" t="s">
        <v>2</v>
      </c>
    </row>
    <row r="8" spans="1:28" x14ac:dyDescent="0.2">
      <c r="A8" s="302" t="s">
        <v>32</v>
      </c>
      <c r="B8" s="302">
        <v>1083</v>
      </c>
      <c r="C8" s="302" t="s">
        <v>2</v>
      </c>
      <c r="D8" s="302" t="s">
        <v>2</v>
      </c>
      <c r="E8" s="302" t="s">
        <v>32</v>
      </c>
      <c r="F8" s="302">
        <v>1785</v>
      </c>
      <c r="G8" s="302">
        <v>720</v>
      </c>
      <c r="H8" s="302">
        <v>1065</v>
      </c>
      <c r="I8" s="302" t="s">
        <v>32</v>
      </c>
      <c r="J8" s="302">
        <v>1710</v>
      </c>
      <c r="K8" s="302">
        <v>568</v>
      </c>
      <c r="L8" s="302">
        <v>1142</v>
      </c>
      <c r="M8" s="302" t="s">
        <v>32</v>
      </c>
      <c r="N8" s="302">
        <v>1620</v>
      </c>
      <c r="O8" s="302">
        <v>542</v>
      </c>
      <c r="P8" s="302">
        <v>1078</v>
      </c>
      <c r="Q8" s="302" t="s">
        <v>32</v>
      </c>
      <c r="R8" s="302">
        <v>1215</v>
      </c>
      <c r="S8" s="302">
        <v>464</v>
      </c>
      <c r="T8" s="302">
        <v>751</v>
      </c>
      <c r="U8" s="302" t="s">
        <v>32</v>
      </c>
      <c r="V8" s="302">
        <v>975</v>
      </c>
      <c r="W8" s="302">
        <v>404</v>
      </c>
      <c r="X8" s="302">
        <v>571</v>
      </c>
      <c r="Y8" s="461" t="s">
        <v>32</v>
      </c>
      <c r="Z8" s="461">
        <v>975</v>
      </c>
      <c r="AA8" s="461">
        <v>404</v>
      </c>
      <c r="AB8" s="461">
        <v>571</v>
      </c>
    </row>
    <row r="9" spans="1:28" x14ac:dyDescent="0.2">
      <c r="A9" s="302" t="s">
        <v>33</v>
      </c>
      <c r="B9" s="302">
        <v>10962</v>
      </c>
      <c r="C9" s="302" t="s">
        <v>2</v>
      </c>
      <c r="D9" s="302" t="s">
        <v>2</v>
      </c>
      <c r="E9" s="302" t="s">
        <v>33</v>
      </c>
      <c r="F9" s="302">
        <v>9000</v>
      </c>
      <c r="G9" s="302">
        <v>3445</v>
      </c>
      <c r="H9" s="302">
        <v>5555</v>
      </c>
      <c r="I9" s="302" t="s">
        <v>33</v>
      </c>
      <c r="J9" s="302">
        <v>8876</v>
      </c>
      <c r="K9" s="302">
        <v>3786</v>
      </c>
      <c r="L9" s="302">
        <v>5090</v>
      </c>
      <c r="M9" s="302" t="s">
        <v>33</v>
      </c>
      <c r="N9" s="302">
        <v>7285</v>
      </c>
      <c r="O9" s="302">
        <v>2987</v>
      </c>
      <c r="P9" s="302">
        <v>4298</v>
      </c>
      <c r="Q9" s="302" t="s">
        <v>33</v>
      </c>
      <c r="R9" s="302">
        <v>4305</v>
      </c>
      <c r="S9" s="302">
        <v>1520</v>
      </c>
      <c r="T9" s="302">
        <v>2785</v>
      </c>
      <c r="U9" s="302" t="s">
        <v>33</v>
      </c>
      <c r="V9" s="302">
        <v>3448</v>
      </c>
      <c r="W9" s="302">
        <v>1279</v>
      </c>
      <c r="X9" s="302">
        <v>2169</v>
      </c>
      <c r="Y9" s="461" t="s">
        <v>33</v>
      </c>
      <c r="Z9" s="461">
        <v>3448</v>
      </c>
      <c r="AA9" s="461">
        <v>1279</v>
      </c>
      <c r="AB9" s="461">
        <v>2169</v>
      </c>
    </row>
    <row r="10" spans="1:28" x14ac:dyDescent="0.2">
      <c r="A10" s="302" t="s">
        <v>34</v>
      </c>
      <c r="B10" s="302">
        <v>1889</v>
      </c>
      <c r="C10" s="302" t="s">
        <v>2</v>
      </c>
      <c r="D10" s="302" t="s">
        <v>2</v>
      </c>
      <c r="E10" s="302" t="s">
        <v>34</v>
      </c>
      <c r="F10" s="302">
        <v>1775</v>
      </c>
      <c r="G10" s="302">
        <v>880</v>
      </c>
      <c r="H10" s="302">
        <v>895</v>
      </c>
      <c r="I10" s="302" t="s">
        <v>34</v>
      </c>
      <c r="J10" s="302">
        <v>1647</v>
      </c>
      <c r="K10" s="302">
        <v>588</v>
      </c>
      <c r="L10" s="302">
        <v>1059</v>
      </c>
      <c r="M10" s="302" t="s">
        <v>34</v>
      </c>
      <c r="N10" s="302">
        <v>1365</v>
      </c>
      <c r="O10" s="302">
        <v>460</v>
      </c>
      <c r="P10" s="302">
        <v>905</v>
      </c>
      <c r="Q10" s="302" t="s">
        <v>34</v>
      </c>
      <c r="R10" s="302">
        <v>1049</v>
      </c>
      <c r="S10" s="302">
        <v>261</v>
      </c>
      <c r="T10" s="302">
        <v>788</v>
      </c>
      <c r="U10" s="302" t="s">
        <v>34</v>
      </c>
      <c r="V10" s="302">
        <v>1017</v>
      </c>
      <c r="W10" s="302">
        <v>310</v>
      </c>
      <c r="X10" s="302">
        <v>707</v>
      </c>
      <c r="Y10" s="461" t="s">
        <v>34</v>
      </c>
      <c r="Z10" s="461">
        <v>1017</v>
      </c>
      <c r="AA10" s="461">
        <v>310</v>
      </c>
      <c r="AB10" s="461">
        <v>707</v>
      </c>
    </row>
    <row r="11" spans="1:28" x14ac:dyDescent="0.2">
      <c r="A11" s="302" t="s">
        <v>35</v>
      </c>
      <c r="B11" s="302">
        <v>5883</v>
      </c>
      <c r="C11" s="302" t="s">
        <v>2</v>
      </c>
      <c r="D11" s="302" t="s">
        <v>2</v>
      </c>
      <c r="E11" s="302" t="s">
        <v>35</v>
      </c>
      <c r="F11" s="302">
        <v>3935</v>
      </c>
      <c r="G11" s="302">
        <v>1690</v>
      </c>
      <c r="H11" s="302">
        <v>2245</v>
      </c>
      <c r="I11" s="302" t="s">
        <v>35</v>
      </c>
      <c r="J11" s="302">
        <v>4985</v>
      </c>
      <c r="K11" s="302">
        <v>2238</v>
      </c>
      <c r="L11" s="302">
        <v>2747</v>
      </c>
      <c r="M11" s="302" t="s">
        <v>35</v>
      </c>
      <c r="N11" s="302">
        <v>4066</v>
      </c>
      <c r="O11" s="302">
        <v>1834</v>
      </c>
      <c r="P11" s="302">
        <v>2232</v>
      </c>
      <c r="Q11" s="302" t="s">
        <v>35</v>
      </c>
      <c r="R11" s="302">
        <v>2227</v>
      </c>
      <c r="S11" s="302">
        <v>946</v>
      </c>
      <c r="T11" s="302">
        <v>1281</v>
      </c>
      <c r="U11" s="302" t="s">
        <v>35</v>
      </c>
      <c r="V11" s="302">
        <v>2172</v>
      </c>
      <c r="W11" s="302">
        <v>1071</v>
      </c>
      <c r="X11" s="302">
        <v>1101</v>
      </c>
      <c r="Y11" s="461" t="s">
        <v>35</v>
      </c>
      <c r="Z11" s="461">
        <v>2172</v>
      </c>
      <c r="AA11" s="461">
        <v>1071</v>
      </c>
      <c r="AB11" s="461">
        <v>1101</v>
      </c>
    </row>
    <row r="12" spans="1:28" x14ac:dyDescent="0.2">
      <c r="A12" s="302" t="s">
        <v>36</v>
      </c>
      <c r="B12" s="302">
        <v>6655</v>
      </c>
      <c r="C12" s="302" t="s">
        <v>2</v>
      </c>
      <c r="D12" s="302" t="s">
        <v>2</v>
      </c>
      <c r="E12" s="302" t="s">
        <v>36</v>
      </c>
      <c r="F12" s="302">
        <v>6105</v>
      </c>
      <c r="G12" s="302">
        <v>2295</v>
      </c>
      <c r="H12" s="302">
        <v>3810</v>
      </c>
      <c r="I12" s="302" t="s">
        <v>36</v>
      </c>
      <c r="J12" s="302">
        <v>4836</v>
      </c>
      <c r="K12" s="302">
        <v>1782</v>
      </c>
      <c r="L12" s="302">
        <v>3054</v>
      </c>
      <c r="M12" s="302" t="s">
        <v>36</v>
      </c>
      <c r="N12" s="302">
        <v>5081</v>
      </c>
      <c r="O12" s="302">
        <v>1839</v>
      </c>
      <c r="P12" s="302">
        <v>3242</v>
      </c>
      <c r="Q12" s="302" t="s">
        <v>36</v>
      </c>
      <c r="R12" s="302">
        <v>2796</v>
      </c>
      <c r="S12" s="302">
        <v>931</v>
      </c>
      <c r="T12" s="302">
        <v>1865</v>
      </c>
      <c r="U12" s="302" t="s">
        <v>36</v>
      </c>
      <c r="V12" s="302">
        <v>1968</v>
      </c>
      <c r="W12" s="302">
        <v>744</v>
      </c>
      <c r="X12" s="302">
        <v>1224</v>
      </c>
      <c r="Y12" s="461" t="s">
        <v>36</v>
      </c>
      <c r="Z12" s="461">
        <v>1968</v>
      </c>
      <c r="AA12" s="461">
        <v>744</v>
      </c>
      <c r="AB12" s="461">
        <v>1224</v>
      </c>
    </row>
    <row r="13" spans="1:28" x14ac:dyDescent="0.2">
      <c r="A13" s="302" t="s">
        <v>37</v>
      </c>
      <c r="B13" s="302">
        <v>25837</v>
      </c>
      <c r="C13" s="302" t="s">
        <v>2</v>
      </c>
      <c r="D13" s="302" t="s">
        <v>2</v>
      </c>
      <c r="E13" s="302" t="s">
        <v>37</v>
      </c>
      <c r="F13" s="302">
        <v>23210</v>
      </c>
      <c r="G13" s="302">
        <v>11235</v>
      </c>
      <c r="H13" s="302">
        <v>11975</v>
      </c>
      <c r="I13" s="302" t="s">
        <v>37</v>
      </c>
      <c r="J13" s="302">
        <v>20288</v>
      </c>
      <c r="K13" s="302">
        <v>9508</v>
      </c>
      <c r="L13" s="302">
        <v>10780</v>
      </c>
      <c r="M13" s="302" t="s">
        <v>37</v>
      </c>
      <c r="N13" s="302">
        <v>18850</v>
      </c>
      <c r="O13" s="302">
        <v>9270</v>
      </c>
      <c r="P13" s="302">
        <v>9580</v>
      </c>
      <c r="Q13" s="302" t="s">
        <v>37</v>
      </c>
      <c r="R13" s="302">
        <v>9302</v>
      </c>
      <c r="S13" s="302">
        <v>4454</v>
      </c>
      <c r="T13" s="302">
        <v>4848</v>
      </c>
      <c r="U13" s="302" t="s">
        <v>37</v>
      </c>
      <c r="V13" s="302">
        <v>7581</v>
      </c>
      <c r="W13" s="302">
        <v>3589</v>
      </c>
      <c r="X13" s="302">
        <v>3992</v>
      </c>
      <c r="Y13" s="461" t="s">
        <v>37</v>
      </c>
      <c r="Z13" s="461">
        <v>7581</v>
      </c>
      <c r="AA13" s="461">
        <v>3589</v>
      </c>
      <c r="AB13" s="461">
        <v>3992</v>
      </c>
    </row>
    <row r="14" spans="1:28" x14ac:dyDescent="0.2">
      <c r="A14" s="302" t="s">
        <v>38</v>
      </c>
      <c r="B14" s="302">
        <v>11606</v>
      </c>
      <c r="C14" s="302" t="s">
        <v>2</v>
      </c>
      <c r="D14" s="302" t="s">
        <v>2</v>
      </c>
      <c r="E14" s="302" t="s">
        <v>38</v>
      </c>
      <c r="F14" s="302">
        <v>7515</v>
      </c>
      <c r="G14" s="302">
        <v>2820</v>
      </c>
      <c r="H14" s="302">
        <v>4695</v>
      </c>
      <c r="I14" s="302" t="s">
        <v>38</v>
      </c>
      <c r="J14" s="302">
        <v>6448</v>
      </c>
      <c r="K14" s="302">
        <v>2411</v>
      </c>
      <c r="L14" s="302">
        <v>4037</v>
      </c>
      <c r="M14" s="302" t="s">
        <v>38</v>
      </c>
      <c r="N14" s="302">
        <v>5644</v>
      </c>
      <c r="O14" s="302">
        <v>2328</v>
      </c>
      <c r="P14" s="302">
        <v>3316</v>
      </c>
      <c r="Q14" s="302" t="s">
        <v>38</v>
      </c>
      <c r="R14" s="302">
        <v>3110</v>
      </c>
      <c r="S14" s="302">
        <v>1306</v>
      </c>
      <c r="T14" s="302">
        <v>1804</v>
      </c>
      <c r="U14" s="302" t="s">
        <v>38</v>
      </c>
      <c r="V14" s="302">
        <v>2838</v>
      </c>
      <c r="W14" s="302">
        <v>1242</v>
      </c>
      <c r="X14" s="302">
        <v>1596</v>
      </c>
      <c r="Y14" s="461" t="s">
        <v>38</v>
      </c>
      <c r="Z14" s="461">
        <v>2838</v>
      </c>
      <c r="AA14" s="461">
        <v>1242</v>
      </c>
      <c r="AB14" s="461">
        <v>1596</v>
      </c>
    </row>
    <row r="15" spans="1:28" x14ac:dyDescent="0.2">
      <c r="A15" s="302" t="s">
        <v>39</v>
      </c>
      <c r="B15" s="302">
        <v>8768</v>
      </c>
      <c r="C15" s="302" t="s">
        <v>2</v>
      </c>
      <c r="D15" s="302" t="s">
        <v>2</v>
      </c>
      <c r="E15" s="302" t="s">
        <v>39</v>
      </c>
      <c r="F15" s="302">
        <v>6345</v>
      </c>
      <c r="G15" s="302">
        <v>2570</v>
      </c>
      <c r="H15" s="302">
        <v>3775</v>
      </c>
      <c r="I15" s="302" t="s">
        <v>39</v>
      </c>
      <c r="J15" s="302">
        <v>5247</v>
      </c>
      <c r="K15" s="302">
        <v>2023</v>
      </c>
      <c r="L15" s="302">
        <v>3224</v>
      </c>
      <c r="M15" s="302" t="s">
        <v>39</v>
      </c>
      <c r="N15" s="302">
        <v>4882</v>
      </c>
      <c r="O15" s="302">
        <v>2194</v>
      </c>
      <c r="P15" s="302">
        <v>2688</v>
      </c>
      <c r="Q15" s="302" t="s">
        <v>39</v>
      </c>
      <c r="R15" s="302">
        <v>2691</v>
      </c>
      <c r="S15" s="302">
        <v>1241</v>
      </c>
      <c r="T15" s="302">
        <v>1450</v>
      </c>
      <c r="U15" s="302" t="s">
        <v>39</v>
      </c>
      <c r="V15" s="302">
        <v>3140</v>
      </c>
      <c r="W15" s="302">
        <v>1706</v>
      </c>
      <c r="X15" s="302">
        <v>1434</v>
      </c>
      <c r="Y15" s="461" t="s">
        <v>39</v>
      </c>
      <c r="Z15" s="461">
        <v>3140</v>
      </c>
      <c r="AA15" s="461">
        <v>1706</v>
      </c>
      <c r="AB15" s="461">
        <v>1434</v>
      </c>
    </row>
    <row r="16" spans="1:28" x14ac:dyDescent="0.2">
      <c r="A16" s="302" t="s">
        <v>40</v>
      </c>
      <c r="B16" s="302">
        <v>4265</v>
      </c>
      <c r="C16" s="302" t="s">
        <v>2</v>
      </c>
      <c r="D16" s="302" t="s">
        <v>2</v>
      </c>
      <c r="E16" s="302" t="s">
        <v>40</v>
      </c>
      <c r="F16" s="302">
        <v>3845</v>
      </c>
      <c r="G16" s="302">
        <v>1260</v>
      </c>
      <c r="H16" s="302">
        <v>2585</v>
      </c>
      <c r="I16" s="302" t="s">
        <v>40</v>
      </c>
      <c r="J16" s="302">
        <v>3736</v>
      </c>
      <c r="K16" s="302">
        <v>1180</v>
      </c>
      <c r="L16" s="302">
        <v>2556</v>
      </c>
      <c r="M16" s="302" t="s">
        <v>40</v>
      </c>
      <c r="N16" s="302">
        <v>3547</v>
      </c>
      <c r="O16" s="302">
        <v>1144</v>
      </c>
      <c r="P16" s="302">
        <v>2403</v>
      </c>
      <c r="Q16" s="302" t="s">
        <v>40</v>
      </c>
      <c r="R16" s="302">
        <v>3213</v>
      </c>
      <c r="S16" s="302">
        <v>1142</v>
      </c>
      <c r="T16" s="302">
        <v>2071</v>
      </c>
      <c r="U16" s="302" t="s">
        <v>40</v>
      </c>
      <c r="V16" s="302">
        <v>2255</v>
      </c>
      <c r="W16" s="302">
        <v>913</v>
      </c>
      <c r="X16" s="302">
        <v>1342</v>
      </c>
      <c r="Y16" s="461" t="s">
        <v>40</v>
      </c>
      <c r="Z16" s="461">
        <v>2255</v>
      </c>
      <c r="AA16" s="461">
        <v>913</v>
      </c>
      <c r="AB16" s="461">
        <v>1342</v>
      </c>
    </row>
    <row r="17" spans="1:28" x14ac:dyDescent="0.2">
      <c r="A17" s="302" t="s">
        <v>41</v>
      </c>
      <c r="B17" s="302">
        <v>6241</v>
      </c>
      <c r="C17" s="302" t="s">
        <v>2</v>
      </c>
      <c r="D17" s="302" t="s">
        <v>2</v>
      </c>
      <c r="E17" s="302" t="s">
        <v>41</v>
      </c>
      <c r="F17" s="302">
        <v>6170</v>
      </c>
      <c r="G17" s="302">
        <v>3210</v>
      </c>
      <c r="H17" s="302">
        <v>2960</v>
      </c>
      <c r="I17" s="302" t="s">
        <v>41</v>
      </c>
      <c r="J17" s="302">
        <v>4688</v>
      </c>
      <c r="K17" s="302">
        <v>2200</v>
      </c>
      <c r="L17" s="302">
        <v>2488</v>
      </c>
      <c r="M17" s="302" t="s">
        <v>41</v>
      </c>
      <c r="N17" s="302">
        <v>4654</v>
      </c>
      <c r="O17" s="302">
        <v>2220</v>
      </c>
      <c r="P17" s="302">
        <v>2434</v>
      </c>
      <c r="Q17" s="302" t="s">
        <v>41</v>
      </c>
      <c r="R17" s="302">
        <v>2602</v>
      </c>
      <c r="S17" s="302">
        <v>1427</v>
      </c>
      <c r="T17" s="302">
        <v>1175</v>
      </c>
      <c r="U17" s="302" t="s">
        <v>41</v>
      </c>
      <c r="V17" s="302">
        <v>4341</v>
      </c>
      <c r="W17" s="302">
        <v>2404</v>
      </c>
      <c r="X17" s="302">
        <v>1937</v>
      </c>
      <c r="Y17" s="461" t="s">
        <v>41</v>
      </c>
      <c r="Z17" s="461">
        <v>4341</v>
      </c>
      <c r="AA17" s="461">
        <v>2404</v>
      </c>
      <c r="AB17" s="461">
        <v>1937</v>
      </c>
    </row>
    <row r="18" spans="1:28" x14ac:dyDescent="0.2">
      <c r="A18" s="302" t="s">
        <v>42</v>
      </c>
      <c r="B18" s="302">
        <v>5762</v>
      </c>
      <c r="C18" s="302" t="s">
        <v>2</v>
      </c>
      <c r="D18" s="302" t="s">
        <v>2</v>
      </c>
      <c r="E18" s="302" t="s">
        <v>42</v>
      </c>
      <c r="F18" s="302">
        <v>4650</v>
      </c>
      <c r="G18" s="302">
        <v>1875</v>
      </c>
      <c r="H18" s="302">
        <v>2775</v>
      </c>
      <c r="I18" s="302" t="s">
        <v>42</v>
      </c>
      <c r="J18" s="302">
        <v>4024</v>
      </c>
      <c r="K18" s="302">
        <v>1731</v>
      </c>
      <c r="L18" s="302">
        <v>2293</v>
      </c>
      <c r="M18" s="302" t="s">
        <v>42</v>
      </c>
      <c r="N18" s="302">
        <v>2960</v>
      </c>
      <c r="O18" s="302">
        <v>1201</v>
      </c>
      <c r="P18" s="302">
        <v>1759</v>
      </c>
      <c r="Q18" s="302" t="s">
        <v>42</v>
      </c>
      <c r="R18" s="302">
        <v>1614</v>
      </c>
      <c r="S18" s="302">
        <v>786</v>
      </c>
      <c r="T18" s="302">
        <v>828</v>
      </c>
      <c r="U18" s="302" t="s">
        <v>42</v>
      </c>
      <c r="V18" s="302">
        <v>1778</v>
      </c>
      <c r="W18" s="302">
        <v>761</v>
      </c>
      <c r="X18" s="302">
        <v>1017</v>
      </c>
      <c r="Y18" s="461" t="s">
        <v>42</v>
      </c>
      <c r="Z18" s="461">
        <v>1778</v>
      </c>
      <c r="AA18" s="461">
        <v>761</v>
      </c>
      <c r="AB18" s="461">
        <v>1017</v>
      </c>
    </row>
    <row r="19" spans="1:28" x14ac:dyDescent="0.2">
      <c r="A19" s="302" t="s">
        <v>43</v>
      </c>
      <c r="B19" s="302">
        <v>8783</v>
      </c>
      <c r="C19" s="302" t="s">
        <v>2</v>
      </c>
      <c r="D19" s="302" t="s">
        <v>2</v>
      </c>
      <c r="E19" s="302" t="s">
        <v>43</v>
      </c>
      <c r="F19" s="302">
        <v>6360</v>
      </c>
      <c r="G19" s="302">
        <v>3905</v>
      </c>
      <c r="H19" s="302">
        <v>2455</v>
      </c>
      <c r="I19" s="302" t="s">
        <v>43</v>
      </c>
      <c r="J19" s="302">
        <v>7757</v>
      </c>
      <c r="K19" s="302">
        <v>4208</v>
      </c>
      <c r="L19" s="302">
        <v>3549</v>
      </c>
      <c r="M19" s="302" t="s">
        <v>43</v>
      </c>
      <c r="N19" s="302">
        <v>4763</v>
      </c>
      <c r="O19" s="302">
        <v>2416</v>
      </c>
      <c r="P19" s="302">
        <v>2347</v>
      </c>
      <c r="Q19" s="302" t="s">
        <v>43</v>
      </c>
      <c r="R19" s="302">
        <v>2071</v>
      </c>
      <c r="S19" s="302">
        <v>1192</v>
      </c>
      <c r="T19" s="302">
        <v>879</v>
      </c>
      <c r="U19" s="302" t="s">
        <v>43</v>
      </c>
      <c r="V19" s="302">
        <v>1740</v>
      </c>
      <c r="W19" s="302">
        <v>1074</v>
      </c>
      <c r="X19" s="302">
        <v>666</v>
      </c>
      <c r="Y19" s="461" t="s">
        <v>43</v>
      </c>
      <c r="Z19" s="461">
        <v>1740</v>
      </c>
      <c r="AA19" s="461">
        <v>1074</v>
      </c>
      <c r="AB19" s="461">
        <v>666</v>
      </c>
    </row>
    <row r="20" spans="1:28" x14ac:dyDescent="0.2">
      <c r="A20" s="302" t="s">
        <v>44</v>
      </c>
      <c r="B20" s="302">
        <v>5005</v>
      </c>
      <c r="C20" s="302" t="s">
        <v>2</v>
      </c>
      <c r="D20" s="302" t="s">
        <v>2</v>
      </c>
      <c r="E20" s="302" t="s">
        <v>44</v>
      </c>
      <c r="F20" s="302">
        <v>3595</v>
      </c>
      <c r="G20" s="302">
        <v>1430</v>
      </c>
      <c r="H20" s="302">
        <v>2165</v>
      </c>
      <c r="I20" s="302" t="s">
        <v>44</v>
      </c>
      <c r="J20" s="302">
        <v>3134</v>
      </c>
      <c r="K20" s="302">
        <v>1289</v>
      </c>
      <c r="L20" s="302">
        <v>1845</v>
      </c>
      <c r="M20" s="302" t="s">
        <v>44</v>
      </c>
      <c r="N20" s="302">
        <v>2893</v>
      </c>
      <c r="O20" s="302">
        <v>1324</v>
      </c>
      <c r="P20" s="302">
        <v>1569</v>
      </c>
      <c r="Q20" s="302" t="s">
        <v>44</v>
      </c>
      <c r="R20" s="302">
        <v>2116</v>
      </c>
      <c r="S20" s="302">
        <v>1010</v>
      </c>
      <c r="T20" s="302">
        <v>1106</v>
      </c>
      <c r="U20" s="302" t="s">
        <v>44</v>
      </c>
      <c r="V20" s="302">
        <v>1604</v>
      </c>
      <c r="W20" s="302">
        <v>860</v>
      </c>
      <c r="X20" s="302">
        <v>744</v>
      </c>
      <c r="Y20" s="461" t="s">
        <v>44</v>
      </c>
      <c r="Z20" s="461">
        <v>1604</v>
      </c>
      <c r="AA20" s="461">
        <v>860</v>
      </c>
      <c r="AB20" s="461">
        <v>744</v>
      </c>
    </row>
    <row r="21" spans="1:28" x14ac:dyDescent="0.2">
      <c r="A21" s="302" t="s">
        <v>45</v>
      </c>
      <c r="B21" s="302">
        <v>2751</v>
      </c>
      <c r="C21" s="302" t="s">
        <v>2</v>
      </c>
      <c r="D21" s="302" t="s">
        <v>2</v>
      </c>
      <c r="E21" s="302" t="s">
        <v>45</v>
      </c>
      <c r="F21" s="302">
        <v>3230</v>
      </c>
      <c r="G21" s="302">
        <v>1600</v>
      </c>
      <c r="H21" s="302">
        <v>1630</v>
      </c>
      <c r="I21" s="302" t="s">
        <v>45</v>
      </c>
      <c r="J21" s="302">
        <v>1988</v>
      </c>
      <c r="K21" s="302">
        <v>622</v>
      </c>
      <c r="L21" s="302">
        <v>1366</v>
      </c>
      <c r="M21" s="302" t="s">
        <v>45</v>
      </c>
      <c r="N21" s="302">
        <v>3146</v>
      </c>
      <c r="O21" s="302">
        <v>1649</v>
      </c>
      <c r="P21" s="302">
        <v>1497</v>
      </c>
      <c r="Q21" s="302" t="s">
        <v>45</v>
      </c>
      <c r="R21" s="302">
        <v>1716</v>
      </c>
      <c r="S21" s="302">
        <v>649</v>
      </c>
      <c r="T21" s="302">
        <v>1067</v>
      </c>
      <c r="U21" s="302" t="s">
        <v>45</v>
      </c>
      <c r="V21" s="302">
        <v>1592</v>
      </c>
      <c r="W21" s="302">
        <v>868</v>
      </c>
      <c r="X21" s="302">
        <v>724</v>
      </c>
      <c r="Y21" s="461" t="s">
        <v>45</v>
      </c>
      <c r="Z21" s="461">
        <v>1592</v>
      </c>
      <c r="AA21" s="461">
        <v>868</v>
      </c>
      <c r="AB21" s="461">
        <v>724</v>
      </c>
    </row>
    <row r="22" spans="1:28" x14ac:dyDescent="0.2">
      <c r="A22" s="302" t="s">
        <v>46</v>
      </c>
      <c r="B22" s="302">
        <v>3352</v>
      </c>
      <c r="C22" s="302" t="s">
        <v>2</v>
      </c>
      <c r="D22" s="302" t="s">
        <v>2</v>
      </c>
      <c r="E22" s="302" t="s">
        <v>46</v>
      </c>
      <c r="F22" s="302">
        <v>2820</v>
      </c>
      <c r="G22" s="302">
        <v>1070</v>
      </c>
      <c r="H22" s="302">
        <v>1750</v>
      </c>
      <c r="I22" s="302" t="s">
        <v>46</v>
      </c>
      <c r="J22" s="302">
        <v>2693</v>
      </c>
      <c r="K22" s="302">
        <v>962</v>
      </c>
      <c r="L22" s="302">
        <v>1731</v>
      </c>
      <c r="M22" s="302" t="s">
        <v>46</v>
      </c>
      <c r="N22" s="302">
        <v>2729</v>
      </c>
      <c r="O22" s="302">
        <v>824</v>
      </c>
      <c r="P22" s="302">
        <v>1905</v>
      </c>
      <c r="Q22" s="302" t="s">
        <v>46</v>
      </c>
      <c r="R22" s="302">
        <v>1670</v>
      </c>
      <c r="S22" s="302">
        <v>449</v>
      </c>
      <c r="T22" s="302">
        <v>1221</v>
      </c>
      <c r="U22" s="302" t="s">
        <v>46</v>
      </c>
      <c r="V22" s="302">
        <v>1283</v>
      </c>
      <c r="W22" s="302">
        <v>402</v>
      </c>
      <c r="X22" s="302">
        <v>881</v>
      </c>
      <c r="Y22" s="461" t="s">
        <v>46</v>
      </c>
      <c r="Z22" s="461">
        <v>1283</v>
      </c>
      <c r="AA22" s="461">
        <v>402</v>
      </c>
      <c r="AB22" s="461">
        <v>881</v>
      </c>
    </row>
    <row r="23" spans="1:28" x14ac:dyDescent="0.2">
      <c r="A23" s="302" t="s">
        <v>47</v>
      </c>
      <c r="B23" s="302">
        <v>5707</v>
      </c>
      <c r="C23" s="302" t="s">
        <v>2</v>
      </c>
      <c r="D23" s="302" t="s">
        <v>2</v>
      </c>
      <c r="E23" s="302" t="s">
        <v>47</v>
      </c>
      <c r="F23" s="302">
        <v>5885</v>
      </c>
      <c r="G23" s="302">
        <v>2665</v>
      </c>
      <c r="H23" s="302">
        <v>3220</v>
      </c>
      <c r="I23" s="302" t="s">
        <v>47</v>
      </c>
      <c r="J23" s="302">
        <v>7056</v>
      </c>
      <c r="K23" s="302">
        <v>3775</v>
      </c>
      <c r="L23" s="302">
        <v>3281</v>
      </c>
      <c r="M23" s="302" t="s">
        <v>47</v>
      </c>
      <c r="N23" s="302">
        <v>6328</v>
      </c>
      <c r="O23" s="302">
        <v>3314</v>
      </c>
      <c r="P23" s="302">
        <v>3014</v>
      </c>
      <c r="Q23" s="302" t="s">
        <v>47</v>
      </c>
      <c r="R23" s="302">
        <v>4235</v>
      </c>
      <c r="S23" s="302">
        <v>2035</v>
      </c>
      <c r="T23" s="302">
        <v>2200</v>
      </c>
      <c r="U23" s="302" t="s">
        <v>47</v>
      </c>
      <c r="V23" s="302">
        <v>6452</v>
      </c>
      <c r="W23" s="302">
        <v>3563</v>
      </c>
      <c r="X23" s="302">
        <v>2889</v>
      </c>
      <c r="Y23" s="461" t="s">
        <v>47</v>
      </c>
      <c r="Z23" s="461">
        <v>6452</v>
      </c>
      <c r="AA23" s="461">
        <v>3563</v>
      </c>
      <c r="AB23" s="461">
        <v>2889</v>
      </c>
    </row>
    <row r="24" spans="1:28" x14ac:dyDescent="0.2">
      <c r="A24" s="302" t="s">
        <v>48</v>
      </c>
      <c r="B24" s="302">
        <v>4725</v>
      </c>
      <c r="C24" s="302" t="s">
        <v>2</v>
      </c>
      <c r="D24" s="302" t="s">
        <v>2</v>
      </c>
      <c r="E24" s="302" t="s">
        <v>48</v>
      </c>
      <c r="F24" s="302">
        <v>4360</v>
      </c>
      <c r="G24" s="302">
        <v>2060</v>
      </c>
      <c r="H24" s="302">
        <v>2300</v>
      </c>
      <c r="I24" s="302" t="s">
        <v>48</v>
      </c>
      <c r="J24" s="302">
        <v>3296</v>
      </c>
      <c r="K24" s="302">
        <v>1544</v>
      </c>
      <c r="L24" s="302">
        <v>1752</v>
      </c>
      <c r="M24" s="302" t="s">
        <v>48</v>
      </c>
      <c r="N24" s="302">
        <v>4123</v>
      </c>
      <c r="O24" s="302">
        <v>2240</v>
      </c>
      <c r="P24" s="302">
        <v>1883</v>
      </c>
      <c r="Q24" s="302" t="s">
        <v>48</v>
      </c>
      <c r="R24" s="302">
        <v>1834</v>
      </c>
      <c r="S24" s="302">
        <v>959</v>
      </c>
      <c r="T24" s="302">
        <v>875</v>
      </c>
      <c r="U24" s="302" t="s">
        <v>48</v>
      </c>
      <c r="V24" s="302">
        <v>1892</v>
      </c>
      <c r="W24" s="302">
        <v>971</v>
      </c>
      <c r="X24" s="302">
        <v>921</v>
      </c>
      <c r="Y24" s="461" t="s">
        <v>48</v>
      </c>
      <c r="Z24" s="461">
        <v>1892</v>
      </c>
      <c r="AA24" s="461">
        <v>971</v>
      </c>
      <c r="AB24" s="461">
        <v>921</v>
      </c>
    </row>
    <row r="25" spans="1:28" x14ac:dyDescent="0.2">
      <c r="A25" s="302" t="s">
        <v>49</v>
      </c>
      <c r="B25" s="302">
        <v>8907</v>
      </c>
      <c r="C25" s="302" t="s">
        <v>2</v>
      </c>
      <c r="D25" s="302" t="s">
        <v>2</v>
      </c>
      <c r="E25" s="302" t="s">
        <v>49</v>
      </c>
      <c r="F25" s="302">
        <v>6525</v>
      </c>
      <c r="G25" s="302">
        <v>3535</v>
      </c>
      <c r="H25" s="302">
        <v>2990</v>
      </c>
      <c r="I25" s="302" t="s">
        <v>49</v>
      </c>
      <c r="J25" s="302">
        <v>6618</v>
      </c>
      <c r="K25" s="302">
        <v>3416</v>
      </c>
      <c r="L25" s="302">
        <v>3202</v>
      </c>
      <c r="M25" s="302" t="s">
        <v>49</v>
      </c>
      <c r="N25" s="302">
        <v>6496</v>
      </c>
      <c r="O25" s="302">
        <v>3270</v>
      </c>
      <c r="P25" s="302">
        <v>3226</v>
      </c>
      <c r="Q25" s="302" t="s">
        <v>49</v>
      </c>
      <c r="R25" s="302">
        <v>3538</v>
      </c>
      <c r="S25" s="302">
        <v>1637</v>
      </c>
      <c r="T25" s="302">
        <v>1901</v>
      </c>
      <c r="U25" s="302" t="s">
        <v>49</v>
      </c>
      <c r="V25" s="302">
        <v>5822</v>
      </c>
      <c r="W25" s="302">
        <v>2879</v>
      </c>
      <c r="X25" s="302">
        <v>2943</v>
      </c>
      <c r="Y25" s="461" t="s">
        <v>49</v>
      </c>
      <c r="Z25" s="461">
        <v>5822</v>
      </c>
      <c r="AA25" s="461">
        <v>2879</v>
      </c>
      <c r="AB25" s="461">
        <v>2943</v>
      </c>
    </row>
    <row r="26" spans="1:28" x14ac:dyDescent="0.2">
      <c r="A26" s="302" t="s">
        <v>50</v>
      </c>
      <c r="B26" s="302">
        <v>26073</v>
      </c>
      <c r="C26" s="302" t="s">
        <v>2</v>
      </c>
      <c r="D26" s="302" t="s">
        <v>2</v>
      </c>
      <c r="E26" s="302" t="s">
        <v>50</v>
      </c>
      <c r="F26" s="302">
        <v>22150</v>
      </c>
      <c r="G26" s="302">
        <v>10225</v>
      </c>
      <c r="H26" s="302">
        <v>11925</v>
      </c>
      <c r="I26" s="302" t="s">
        <v>50</v>
      </c>
      <c r="J26" s="302">
        <v>20309</v>
      </c>
      <c r="K26" s="302">
        <v>9997</v>
      </c>
      <c r="L26" s="302">
        <v>10312</v>
      </c>
      <c r="M26" s="302" t="s">
        <v>50</v>
      </c>
      <c r="N26" s="302">
        <v>12729</v>
      </c>
      <c r="O26" s="302">
        <v>6668</v>
      </c>
      <c r="P26" s="302">
        <v>6061</v>
      </c>
      <c r="Q26" s="302" t="s">
        <v>50</v>
      </c>
      <c r="R26" s="302">
        <v>3474</v>
      </c>
      <c r="S26" s="302">
        <v>1556</v>
      </c>
      <c r="T26" s="302">
        <v>1918</v>
      </c>
      <c r="U26" s="302" t="s">
        <v>50</v>
      </c>
      <c r="V26" s="302">
        <v>2446</v>
      </c>
      <c r="W26" s="302">
        <v>1301</v>
      </c>
      <c r="X26" s="302">
        <v>1145</v>
      </c>
      <c r="Y26" s="461" t="s">
        <v>50</v>
      </c>
      <c r="Z26" s="461">
        <v>2446</v>
      </c>
      <c r="AA26" s="461">
        <v>1301</v>
      </c>
      <c r="AB26" s="461">
        <v>1145</v>
      </c>
    </row>
    <row r="27" spans="1:28" x14ac:dyDescent="0.2">
      <c r="A27" s="302" t="s">
        <v>51</v>
      </c>
      <c r="B27" s="302">
        <v>3902</v>
      </c>
      <c r="C27" s="302" t="s">
        <v>2</v>
      </c>
      <c r="D27" s="302" t="s">
        <v>2</v>
      </c>
      <c r="E27" s="302" t="s">
        <v>51</v>
      </c>
      <c r="F27" s="302">
        <v>3045</v>
      </c>
      <c r="G27" s="302">
        <v>945</v>
      </c>
      <c r="H27" s="302">
        <v>2100</v>
      </c>
      <c r="I27" s="302" t="s">
        <v>51</v>
      </c>
      <c r="J27" s="302">
        <v>2673</v>
      </c>
      <c r="K27" s="302">
        <v>931</v>
      </c>
      <c r="L27" s="302">
        <v>1742</v>
      </c>
      <c r="M27" s="302" t="s">
        <v>51</v>
      </c>
      <c r="N27" s="302">
        <v>3424</v>
      </c>
      <c r="O27" s="302">
        <v>1401</v>
      </c>
      <c r="P27" s="302">
        <v>2023</v>
      </c>
      <c r="Q27" s="302" t="s">
        <v>51</v>
      </c>
      <c r="R27" s="302">
        <v>3316</v>
      </c>
      <c r="S27" s="302">
        <v>1430</v>
      </c>
      <c r="T27" s="302">
        <v>1886</v>
      </c>
      <c r="U27" s="302" t="s">
        <v>51</v>
      </c>
      <c r="V27" s="302">
        <v>3528</v>
      </c>
      <c r="W27" s="302">
        <v>1435</v>
      </c>
      <c r="X27" s="302">
        <v>2093</v>
      </c>
      <c r="Y27" s="461" t="s">
        <v>51</v>
      </c>
      <c r="Z27" s="461">
        <v>3528</v>
      </c>
      <c r="AA27" s="461">
        <v>1435</v>
      </c>
      <c r="AB27" s="461">
        <v>2093</v>
      </c>
    </row>
    <row r="28" spans="1:28" x14ac:dyDescent="0.2">
      <c r="A28" s="302" t="s">
        <v>52</v>
      </c>
      <c r="B28" s="302">
        <v>11999</v>
      </c>
      <c r="C28" s="302" t="s">
        <v>2</v>
      </c>
      <c r="D28" s="302" t="s">
        <v>2</v>
      </c>
      <c r="E28" s="302" t="s">
        <v>52</v>
      </c>
      <c r="F28" s="302">
        <v>8690</v>
      </c>
      <c r="G28" s="302">
        <v>4595</v>
      </c>
      <c r="H28" s="302">
        <v>4095</v>
      </c>
      <c r="I28" s="302" t="s">
        <v>52</v>
      </c>
      <c r="J28" s="302">
        <v>7893</v>
      </c>
      <c r="K28" s="302">
        <v>4074</v>
      </c>
      <c r="L28" s="302">
        <v>3819</v>
      </c>
      <c r="M28" s="302" t="s">
        <v>52</v>
      </c>
      <c r="N28" s="302">
        <v>6611</v>
      </c>
      <c r="O28" s="302">
        <v>3595</v>
      </c>
      <c r="P28" s="302">
        <v>3016</v>
      </c>
      <c r="Q28" s="302" t="s">
        <v>52</v>
      </c>
      <c r="R28" s="302">
        <v>3070</v>
      </c>
      <c r="S28" s="302">
        <v>1655</v>
      </c>
      <c r="T28" s="302">
        <v>1415</v>
      </c>
      <c r="U28" s="302" t="s">
        <v>52</v>
      </c>
      <c r="V28" s="302">
        <v>2738</v>
      </c>
      <c r="W28" s="302">
        <v>1548</v>
      </c>
      <c r="X28" s="302">
        <v>1190</v>
      </c>
      <c r="Y28" s="461" t="s">
        <v>52</v>
      </c>
      <c r="Z28" s="461">
        <v>2738</v>
      </c>
      <c r="AA28" s="461">
        <v>1548</v>
      </c>
      <c r="AB28" s="461">
        <v>1190</v>
      </c>
    </row>
    <row r="29" spans="1:28" x14ac:dyDescent="0.2">
      <c r="A29" s="302" t="s">
        <v>53</v>
      </c>
      <c r="B29" s="302">
        <v>5998</v>
      </c>
      <c r="C29" s="302" t="s">
        <v>2</v>
      </c>
      <c r="D29" s="302" t="s">
        <v>2</v>
      </c>
      <c r="E29" s="302" t="s">
        <v>53</v>
      </c>
      <c r="F29" s="302">
        <v>4855</v>
      </c>
      <c r="G29" s="302">
        <v>2290</v>
      </c>
      <c r="H29" s="302">
        <v>2565</v>
      </c>
      <c r="I29" s="302" t="s">
        <v>53</v>
      </c>
      <c r="J29" s="302">
        <v>3665</v>
      </c>
      <c r="K29" s="302">
        <v>1645</v>
      </c>
      <c r="L29" s="302">
        <v>2020</v>
      </c>
      <c r="M29" s="302" t="s">
        <v>53</v>
      </c>
      <c r="N29" s="302">
        <v>3599</v>
      </c>
      <c r="O29" s="302">
        <v>1414</v>
      </c>
      <c r="P29" s="302">
        <v>2185</v>
      </c>
      <c r="Q29" s="302" t="s">
        <v>53</v>
      </c>
      <c r="R29" s="302">
        <v>2377</v>
      </c>
      <c r="S29" s="302">
        <v>1066</v>
      </c>
      <c r="T29" s="302">
        <v>1311</v>
      </c>
      <c r="U29" s="302" t="s">
        <v>53</v>
      </c>
      <c r="V29" s="302">
        <v>2413</v>
      </c>
      <c r="W29" s="302">
        <v>1053</v>
      </c>
      <c r="X29" s="302">
        <v>1360</v>
      </c>
      <c r="Y29" s="461" t="s">
        <v>53</v>
      </c>
      <c r="Z29" s="461">
        <v>2413</v>
      </c>
      <c r="AA29" s="461">
        <v>1053</v>
      </c>
      <c r="AB29" s="461">
        <v>1360</v>
      </c>
    </row>
    <row r="30" spans="1:28" x14ac:dyDescent="0.2">
      <c r="A30" s="302" t="s">
        <v>54</v>
      </c>
      <c r="B30" s="302">
        <v>2366</v>
      </c>
      <c r="C30" s="302" t="s">
        <v>2</v>
      </c>
      <c r="D30" s="302" t="s">
        <v>2</v>
      </c>
      <c r="E30" s="302" t="s">
        <v>54</v>
      </c>
      <c r="F30" s="302">
        <v>2070</v>
      </c>
      <c r="G30" s="302">
        <v>740</v>
      </c>
      <c r="H30" s="302">
        <v>1330</v>
      </c>
      <c r="I30" s="302" t="s">
        <v>54</v>
      </c>
      <c r="J30" s="302">
        <v>1738</v>
      </c>
      <c r="K30" s="302">
        <v>566</v>
      </c>
      <c r="L30" s="302">
        <v>1172</v>
      </c>
      <c r="M30" s="302" t="s">
        <v>54</v>
      </c>
      <c r="N30" s="302">
        <v>1823</v>
      </c>
      <c r="O30" s="302">
        <v>595</v>
      </c>
      <c r="P30" s="302">
        <v>1228</v>
      </c>
      <c r="Q30" s="302" t="s">
        <v>54</v>
      </c>
      <c r="R30" s="302">
        <v>1048</v>
      </c>
      <c r="S30" s="302">
        <v>360</v>
      </c>
      <c r="T30" s="302">
        <v>688</v>
      </c>
      <c r="U30" s="302" t="s">
        <v>54</v>
      </c>
      <c r="V30" s="302">
        <v>1285</v>
      </c>
      <c r="W30" s="302">
        <v>635</v>
      </c>
      <c r="X30" s="302">
        <v>650</v>
      </c>
      <c r="Y30" s="461" t="s">
        <v>54</v>
      </c>
      <c r="Z30" s="461">
        <v>1285</v>
      </c>
      <c r="AA30" s="461">
        <v>635</v>
      </c>
      <c r="AB30" s="461">
        <v>650</v>
      </c>
    </row>
    <row r="31" spans="1:28" x14ac:dyDescent="0.2">
      <c r="A31" s="302" t="s">
        <v>55</v>
      </c>
      <c r="B31" s="302">
        <v>4728</v>
      </c>
      <c r="C31" s="302" t="s">
        <v>2</v>
      </c>
      <c r="D31" s="302" t="s">
        <v>2</v>
      </c>
      <c r="E31" s="302" t="s">
        <v>55</v>
      </c>
      <c r="F31" s="302">
        <v>3705</v>
      </c>
      <c r="G31" s="302">
        <v>2455</v>
      </c>
      <c r="H31" s="302">
        <v>1250</v>
      </c>
      <c r="I31" s="302" t="s">
        <v>55</v>
      </c>
      <c r="J31" s="302">
        <v>1897</v>
      </c>
      <c r="K31" s="302">
        <v>868</v>
      </c>
      <c r="L31" s="302">
        <v>1029</v>
      </c>
      <c r="M31" s="302" t="s">
        <v>55</v>
      </c>
      <c r="N31" s="302">
        <v>1953</v>
      </c>
      <c r="O31" s="302">
        <v>843</v>
      </c>
      <c r="P31" s="302">
        <v>1110</v>
      </c>
      <c r="Q31" s="302" t="s">
        <v>55</v>
      </c>
      <c r="R31" s="302">
        <v>1681</v>
      </c>
      <c r="S31" s="302">
        <v>696</v>
      </c>
      <c r="T31" s="302">
        <v>985</v>
      </c>
      <c r="U31" s="302" t="s">
        <v>55</v>
      </c>
      <c r="V31" s="302">
        <v>1927</v>
      </c>
      <c r="W31" s="302">
        <v>878</v>
      </c>
      <c r="X31" s="302">
        <v>1049</v>
      </c>
      <c r="Y31" s="461" t="s">
        <v>55</v>
      </c>
      <c r="Z31" s="461">
        <v>1927</v>
      </c>
      <c r="AA31" s="461">
        <v>878</v>
      </c>
      <c r="AB31" s="461">
        <v>1049</v>
      </c>
    </row>
    <row r="32" spans="1:28" x14ac:dyDescent="0.2">
      <c r="A32" s="302" t="s">
        <v>56</v>
      </c>
      <c r="B32" s="302">
        <v>7866</v>
      </c>
      <c r="C32" s="302" t="s">
        <v>2</v>
      </c>
      <c r="D32" s="302" t="s">
        <v>2</v>
      </c>
      <c r="E32" s="302" t="s">
        <v>56</v>
      </c>
      <c r="F32" s="302">
        <v>6380</v>
      </c>
      <c r="G32" s="302">
        <v>2850</v>
      </c>
      <c r="H32" s="302">
        <v>3530</v>
      </c>
      <c r="I32" s="302" t="s">
        <v>56</v>
      </c>
      <c r="J32" s="302">
        <v>4564</v>
      </c>
      <c r="K32" s="302">
        <v>1912</v>
      </c>
      <c r="L32" s="302">
        <v>2652</v>
      </c>
      <c r="M32" s="302" t="s">
        <v>56</v>
      </c>
      <c r="N32" s="302">
        <v>3829</v>
      </c>
      <c r="O32" s="302">
        <v>1563</v>
      </c>
      <c r="P32" s="302">
        <v>2266</v>
      </c>
      <c r="Q32" s="302" t="s">
        <v>56</v>
      </c>
      <c r="R32" s="302">
        <v>2461</v>
      </c>
      <c r="S32" s="302">
        <v>903</v>
      </c>
      <c r="T32" s="302">
        <v>1558</v>
      </c>
      <c r="U32" s="302" t="s">
        <v>56</v>
      </c>
      <c r="V32" s="302">
        <v>1523</v>
      </c>
      <c r="W32" s="302">
        <v>639</v>
      </c>
      <c r="X32" s="302">
        <v>884</v>
      </c>
      <c r="Y32" s="461" t="s">
        <v>56</v>
      </c>
      <c r="Z32" s="461">
        <v>1523</v>
      </c>
      <c r="AA32" s="461">
        <v>639</v>
      </c>
      <c r="AB32" s="461">
        <v>884</v>
      </c>
    </row>
    <row r="33" spans="1:28" x14ac:dyDescent="0.2">
      <c r="A33" s="302" t="s">
        <v>57</v>
      </c>
      <c r="B33" s="302">
        <v>5240</v>
      </c>
      <c r="C33" s="302" t="s">
        <v>2</v>
      </c>
      <c r="D33" s="302" t="s">
        <v>2</v>
      </c>
      <c r="E33" s="302" t="s">
        <v>57</v>
      </c>
      <c r="F33" s="302">
        <v>4355</v>
      </c>
      <c r="G33" s="302">
        <v>2250</v>
      </c>
      <c r="H33" s="302">
        <v>2105</v>
      </c>
      <c r="I33" s="302" t="s">
        <v>57</v>
      </c>
      <c r="J33" s="302">
        <v>3572</v>
      </c>
      <c r="K33" s="302">
        <v>1774</v>
      </c>
      <c r="L33" s="302">
        <v>1798</v>
      </c>
      <c r="M33" s="302" t="s">
        <v>57</v>
      </c>
      <c r="N33" s="302">
        <v>3436</v>
      </c>
      <c r="O33" s="302">
        <v>1730</v>
      </c>
      <c r="P33" s="302">
        <v>1706</v>
      </c>
      <c r="Q33" s="302" t="s">
        <v>57</v>
      </c>
      <c r="R33" s="302">
        <v>2704</v>
      </c>
      <c r="S33" s="302">
        <v>1215</v>
      </c>
      <c r="T33" s="302">
        <v>1489</v>
      </c>
      <c r="U33" s="302" t="s">
        <v>57</v>
      </c>
      <c r="V33" s="302">
        <v>2626</v>
      </c>
      <c r="W33" s="302">
        <v>1185</v>
      </c>
      <c r="X33" s="302">
        <v>1441</v>
      </c>
      <c r="Y33" s="461" t="s">
        <v>57</v>
      </c>
      <c r="Z33" s="461">
        <v>2626</v>
      </c>
      <c r="AA33" s="461">
        <v>1185</v>
      </c>
      <c r="AB33" s="461">
        <v>1441</v>
      </c>
    </row>
    <row r="34" spans="1:28" x14ac:dyDescent="0.2">
      <c r="A34" s="302" t="s">
        <v>58</v>
      </c>
      <c r="B34" s="302">
        <v>10524</v>
      </c>
      <c r="C34" s="302" t="s">
        <v>2</v>
      </c>
      <c r="D34" s="302" t="s">
        <v>2</v>
      </c>
      <c r="E34" s="302" t="s">
        <v>58</v>
      </c>
      <c r="F34" s="302">
        <v>7230</v>
      </c>
      <c r="G34" s="302">
        <v>3720</v>
      </c>
      <c r="H34" s="302">
        <v>3510</v>
      </c>
      <c r="I34" s="302" t="s">
        <v>58</v>
      </c>
      <c r="J34" s="302">
        <v>5867</v>
      </c>
      <c r="K34" s="302">
        <v>2902</v>
      </c>
      <c r="L34" s="302">
        <v>2965</v>
      </c>
      <c r="M34" s="302" t="s">
        <v>58</v>
      </c>
      <c r="N34" s="302">
        <v>4063</v>
      </c>
      <c r="O34" s="302">
        <v>1819</v>
      </c>
      <c r="P34" s="302">
        <v>2244</v>
      </c>
      <c r="Q34" s="302" t="s">
        <v>58</v>
      </c>
      <c r="R34" s="302">
        <v>5352</v>
      </c>
      <c r="S34" s="302">
        <v>2445</v>
      </c>
      <c r="T34" s="302">
        <v>2907</v>
      </c>
      <c r="U34" s="302" t="s">
        <v>58</v>
      </c>
      <c r="V34" s="302">
        <v>5470</v>
      </c>
      <c r="W34" s="302">
        <v>2601</v>
      </c>
      <c r="X34" s="302">
        <v>2869</v>
      </c>
      <c r="Y34" s="461" t="s">
        <v>58</v>
      </c>
      <c r="Z34" s="461">
        <v>5470</v>
      </c>
      <c r="AA34" s="461">
        <v>2601</v>
      </c>
      <c r="AB34" s="461">
        <v>2869</v>
      </c>
    </row>
    <row r="35" spans="1:28" x14ac:dyDescent="0.2">
      <c r="A35" s="302" t="s">
        <v>59</v>
      </c>
      <c r="B35" s="302">
        <v>4185</v>
      </c>
      <c r="C35" s="302" t="s">
        <v>2</v>
      </c>
      <c r="D35" s="302" t="s">
        <v>2</v>
      </c>
      <c r="E35" s="302" t="s">
        <v>59</v>
      </c>
      <c r="F35" s="302">
        <v>4170</v>
      </c>
      <c r="G35" s="302">
        <v>1325</v>
      </c>
      <c r="H35" s="302">
        <v>2845</v>
      </c>
      <c r="I35" s="302" t="s">
        <v>59</v>
      </c>
      <c r="J35" s="302">
        <v>3365</v>
      </c>
      <c r="K35" s="302">
        <v>1018</v>
      </c>
      <c r="L35" s="302">
        <v>2347</v>
      </c>
      <c r="M35" s="302" t="s">
        <v>59</v>
      </c>
      <c r="N35" s="302">
        <v>3076</v>
      </c>
      <c r="O35" s="302">
        <v>974</v>
      </c>
      <c r="P35" s="302">
        <v>2102</v>
      </c>
      <c r="Q35" s="302" t="s">
        <v>59</v>
      </c>
      <c r="R35" s="302">
        <v>1785</v>
      </c>
      <c r="S35" s="302">
        <v>544</v>
      </c>
      <c r="T35" s="302">
        <v>1241</v>
      </c>
      <c r="U35" s="302" t="s">
        <v>59</v>
      </c>
      <c r="V35" s="302">
        <v>1310</v>
      </c>
      <c r="W35" s="302">
        <v>453</v>
      </c>
      <c r="X35" s="302">
        <v>857</v>
      </c>
      <c r="Y35" s="461" t="s">
        <v>59</v>
      </c>
      <c r="Z35" s="461">
        <v>1310</v>
      </c>
      <c r="AA35" s="461">
        <v>453</v>
      </c>
      <c r="AB35" s="461">
        <v>857</v>
      </c>
    </row>
    <row r="36" spans="1:28" x14ac:dyDescent="0.2">
      <c r="A36" s="302" t="s">
        <v>60</v>
      </c>
      <c r="B36" s="302">
        <v>10095</v>
      </c>
      <c r="C36" s="302" t="s">
        <v>2</v>
      </c>
      <c r="D36" s="302" t="s">
        <v>2</v>
      </c>
      <c r="E36" s="302" t="s">
        <v>60</v>
      </c>
      <c r="F36" s="302">
        <v>7440</v>
      </c>
      <c r="G36" s="302">
        <v>4305</v>
      </c>
      <c r="H36" s="302">
        <v>3135</v>
      </c>
      <c r="I36" s="302" t="s">
        <v>60</v>
      </c>
      <c r="J36" s="302">
        <v>6445</v>
      </c>
      <c r="K36" s="302">
        <v>3394</v>
      </c>
      <c r="L36" s="302">
        <v>3051</v>
      </c>
      <c r="M36" s="302" t="s">
        <v>60</v>
      </c>
      <c r="N36" s="302">
        <v>4687</v>
      </c>
      <c r="O36" s="302">
        <v>2205</v>
      </c>
      <c r="P36" s="302">
        <v>2482</v>
      </c>
      <c r="Q36" s="302" t="s">
        <v>60</v>
      </c>
      <c r="R36" s="302">
        <v>2102</v>
      </c>
      <c r="S36" s="302">
        <v>1007</v>
      </c>
      <c r="T36" s="302">
        <v>1095</v>
      </c>
      <c r="U36" s="302" t="s">
        <v>60</v>
      </c>
      <c r="V36" s="302">
        <v>3697</v>
      </c>
      <c r="W36" s="302">
        <v>1862</v>
      </c>
      <c r="X36" s="302">
        <v>1835</v>
      </c>
      <c r="Y36" s="461" t="s">
        <v>60</v>
      </c>
      <c r="Z36" s="461">
        <v>3697</v>
      </c>
      <c r="AA36" s="461">
        <v>1862</v>
      </c>
      <c r="AB36" s="461">
        <v>1835</v>
      </c>
    </row>
    <row r="37" spans="1:28" x14ac:dyDescent="0.2">
      <c r="A37" s="302" t="s">
        <v>61</v>
      </c>
      <c r="B37" s="302">
        <v>4091</v>
      </c>
      <c r="C37" s="302" t="s">
        <v>2</v>
      </c>
      <c r="D37" s="302" t="s">
        <v>2</v>
      </c>
      <c r="E37" s="302" t="s">
        <v>61</v>
      </c>
      <c r="F37" s="302">
        <v>3825</v>
      </c>
      <c r="G37" s="302">
        <v>1115</v>
      </c>
      <c r="H37" s="302">
        <v>2710</v>
      </c>
      <c r="I37" s="302" t="s">
        <v>61</v>
      </c>
      <c r="J37" s="302">
        <v>3017</v>
      </c>
      <c r="K37" s="302">
        <v>978</v>
      </c>
      <c r="L37" s="302">
        <v>2039</v>
      </c>
      <c r="M37" s="302" t="s">
        <v>61</v>
      </c>
      <c r="N37" s="302">
        <v>2574</v>
      </c>
      <c r="O37" s="302">
        <v>928</v>
      </c>
      <c r="P37" s="302">
        <v>1646</v>
      </c>
      <c r="Q37" s="302" t="s">
        <v>61</v>
      </c>
      <c r="R37" s="302">
        <v>1768</v>
      </c>
      <c r="S37" s="302">
        <v>782</v>
      </c>
      <c r="T37" s="302">
        <v>986</v>
      </c>
      <c r="U37" s="302" t="s">
        <v>61</v>
      </c>
      <c r="V37" s="302">
        <v>1560</v>
      </c>
      <c r="W37" s="302">
        <v>704</v>
      </c>
      <c r="X37" s="302">
        <v>856</v>
      </c>
      <c r="Y37" s="461" t="s">
        <v>61</v>
      </c>
      <c r="Z37" s="461">
        <v>1560</v>
      </c>
      <c r="AA37" s="461">
        <v>704</v>
      </c>
      <c r="AB37" s="461">
        <v>856</v>
      </c>
    </row>
    <row r="38" spans="1:28" x14ac:dyDescent="0.2">
      <c r="A38" s="302" t="s">
        <v>62</v>
      </c>
      <c r="B38" s="302">
        <v>14502</v>
      </c>
      <c r="C38" s="302" t="s">
        <v>2</v>
      </c>
      <c r="D38" s="302" t="s">
        <v>2</v>
      </c>
      <c r="E38" s="302" t="s">
        <v>62</v>
      </c>
      <c r="F38" s="302">
        <v>11650</v>
      </c>
      <c r="G38" s="302">
        <v>5080</v>
      </c>
      <c r="H38" s="302">
        <v>6570</v>
      </c>
      <c r="I38" s="302" t="s">
        <v>62</v>
      </c>
      <c r="J38" s="302">
        <v>8436</v>
      </c>
      <c r="K38" s="302">
        <v>3967</v>
      </c>
      <c r="L38" s="302">
        <v>4469</v>
      </c>
      <c r="M38" s="302" t="s">
        <v>62</v>
      </c>
      <c r="N38" s="302">
        <v>8290</v>
      </c>
      <c r="O38" s="302">
        <v>3705</v>
      </c>
      <c r="P38" s="302">
        <v>4585</v>
      </c>
      <c r="Q38" s="302" t="s">
        <v>62</v>
      </c>
      <c r="R38" s="302">
        <v>4423</v>
      </c>
      <c r="S38" s="302">
        <v>1958</v>
      </c>
      <c r="T38" s="302">
        <v>2465</v>
      </c>
      <c r="U38" s="302" t="s">
        <v>62</v>
      </c>
      <c r="V38" s="302">
        <v>5090</v>
      </c>
      <c r="W38" s="302">
        <v>2681</v>
      </c>
      <c r="X38" s="302">
        <v>2409</v>
      </c>
      <c r="Y38" s="461" t="s">
        <v>62</v>
      </c>
      <c r="Z38" s="461">
        <v>5090</v>
      </c>
      <c r="AA38" s="461">
        <v>2681</v>
      </c>
      <c r="AB38" s="461">
        <v>2409</v>
      </c>
    </row>
    <row r="39" spans="1:28" x14ac:dyDescent="0.2">
      <c r="A39" s="302" t="s">
        <v>63</v>
      </c>
      <c r="B39" s="302">
        <v>38941</v>
      </c>
      <c r="C39" s="302" t="s">
        <v>2</v>
      </c>
      <c r="D39" s="302" t="s">
        <v>2</v>
      </c>
      <c r="E39" s="302" t="s">
        <v>63</v>
      </c>
      <c r="F39" s="302">
        <v>42105</v>
      </c>
      <c r="G39" s="302">
        <v>22115</v>
      </c>
      <c r="H39" s="302">
        <v>19990</v>
      </c>
      <c r="I39" s="302" t="s">
        <v>63</v>
      </c>
      <c r="J39" s="302">
        <v>37178</v>
      </c>
      <c r="K39" s="302">
        <v>19966</v>
      </c>
      <c r="L39" s="302">
        <v>17212</v>
      </c>
      <c r="M39" s="302" t="s">
        <v>63</v>
      </c>
      <c r="N39" s="302">
        <v>31430</v>
      </c>
      <c r="O39" s="302">
        <v>17299</v>
      </c>
      <c r="P39" s="302">
        <v>14131</v>
      </c>
      <c r="Q39" s="302" t="s">
        <v>63</v>
      </c>
      <c r="R39" s="302">
        <v>6277</v>
      </c>
      <c r="S39" s="302">
        <v>3574</v>
      </c>
      <c r="T39" s="302">
        <v>2703</v>
      </c>
      <c r="U39" s="302" t="s">
        <v>63</v>
      </c>
      <c r="V39" s="302">
        <v>5809</v>
      </c>
      <c r="W39" s="302">
        <v>3415</v>
      </c>
      <c r="X39" s="302">
        <v>2394</v>
      </c>
      <c r="Y39" s="461" t="s">
        <v>63</v>
      </c>
      <c r="Z39" s="461">
        <v>5809</v>
      </c>
      <c r="AA39" s="461">
        <v>3415</v>
      </c>
      <c r="AB39" s="461">
        <v>2394</v>
      </c>
    </row>
    <row r="40" spans="1:28" x14ac:dyDescent="0.2">
      <c r="Y40" s="461"/>
      <c r="Z40" s="461"/>
      <c r="AA40" s="461"/>
      <c r="AB40" s="461"/>
    </row>
    <row r="41" spans="1:28" x14ac:dyDescent="0.2">
      <c r="A41" s="302" t="s">
        <v>64</v>
      </c>
      <c r="B41" s="302">
        <v>92650</v>
      </c>
      <c r="C41" s="302" t="s">
        <v>2</v>
      </c>
      <c r="D41" s="302" t="s">
        <v>2</v>
      </c>
      <c r="E41" s="302" t="s">
        <v>64</v>
      </c>
      <c r="F41" s="302">
        <v>89120</v>
      </c>
      <c r="G41" s="302">
        <v>44460</v>
      </c>
      <c r="H41" s="302">
        <v>44660</v>
      </c>
      <c r="I41" s="302" t="s">
        <v>64</v>
      </c>
      <c r="J41" s="302" t="s">
        <v>2</v>
      </c>
      <c r="K41" s="302" t="s">
        <v>2</v>
      </c>
      <c r="L41" s="302" t="s">
        <v>2</v>
      </c>
      <c r="M41" s="302" t="s">
        <v>64</v>
      </c>
      <c r="N41" s="302" t="s">
        <v>2</v>
      </c>
      <c r="O41" s="302" t="s">
        <v>2</v>
      </c>
      <c r="P41" s="302" t="s">
        <v>2</v>
      </c>
      <c r="Q41" s="302" t="s">
        <v>64</v>
      </c>
      <c r="R41" s="302">
        <v>19391</v>
      </c>
      <c r="S41" s="302">
        <v>9808</v>
      </c>
      <c r="T41" s="302">
        <v>9583</v>
      </c>
      <c r="U41" s="302" t="s">
        <v>64</v>
      </c>
      <c r="V41" s="302">
        <v>15836</v>
      </c>
      <c r="W41" s="302">
        <v>8305</v>
      </c>
      <c r="X41" s="302">
        <v>7531</v>
      </c>
      <c r="Y41" s="461" t="s">
        <v>64</v>
      </c>
      <c r="Z41" s="461">
        <v>15836</v>
      </c>
      <c r="AA41" s="461">
        <v>8305</v>
      </c>
      <c r="AB41" s="461">
        <v>7531</v>
      </c>
    </row>
    <row r="42" spans="1:28" x14ac:dyDescent="0.2">
      <c r="A42" s="302" t="s">
        <v>65</v>
      </c>
      <c r="B42" s="302">
        <v>75536</v>
      </c>
      <c r="C42" s="302" t="s">
        <v>2</v>
      </c>
      <c r="D42" s="302" t="s">
        <v>2</v>
      </c>
      <c r="E42" s="302" t="s">
        <v>65</v>
      </c>
      <c r="F42" s="302">
        <v>56455</v>
      </c>
      <c r="G42" s="302">
        <v>29890</v>
      </c>
      <c r="H42" s="302">
        <v>26565</v>
      </c>
      <c r="I42" s="302" t="s">
        <v>65</v>
      </c>
      <c r="J42" s="302" t="s">
        <v>2</v>
      </c>
      <c r="K42" s="302" t="s">
        <v>2</v>
      </c>
      <c r="L42" s="302" t="s">
        <v>2</v>
      </c>
      <c r="M42" s="302" t="s">
        <v>65</v>
      </c>
      <c r="N42" s="302" t="s">
        <v>2</v>
      </c>
      <c r="O42" s="302" t="s">
        <v>2</v>
      </c>
      <c r="P42" s="302" t="s">
        <v>2</v>
      </c>
      <c r="Q42" s="302" t="s">
        <v>65</v>
      </c>
      <c r="R42" s="302">
        <v>26069</v>
      </c>
      <c r="S42" s="302">
        <v>12293</v>
      </c>
      <c r="T42" s="302">
        <v>13776</v>
      </c>
      <c r="U42" s="302" t="s">
        <v>65</v>
      </c>
      <c r="V42" s="302">
        <v>28897</v>
      </c>
      <c r="W42" s="302">
        <v>14576</v>
      </c>
      <c r="X42" s="302">
        <v>14321</v>
      </c>
      <c r="Y42" s="461" t="s">
        <v>65</v>
      </c>
      <c r="Z42" s="461">
        <v>28897</v>
      </c>
      <c r="AA42" s="461">
        <v>14576</v>
      </c>
      <c r="AB42" s="461">
        <v>14321</v>
      </c>
    </row>
    <row r="43" spans="1:28" x14ac:dyDescent="0.2">
      <c r="A43" s="302" t="s">
        <v>66</v>
      </c>
      <c r="B43" s="302">
        <v>112304</v>
      </c>
      <c r="C43" s="302" t="s">
        <v>2</v>
      </c>
      <c r="D43" s="302" t="s">
        <v>2</v>
      </c>
      <c r="E43" s="302" t="s">
        <v>66</v>
      </c>
      <c r="F43" s="302">
        <v>94860</v>
      </c>
      <c r="G43" s="302">
        <v>38815</v>
      </c>
      <c r="H43" s="302">
        <v>56045</v>
      </c>
      <c r="I43" s="302" t="s">
        <v>66</v>
      </c>
      <c r="J43" s="302" t="s">
        <v>2</v>
      </c>
      <c r="K43" s="302" t="s">
        <v>2</v>
      </c>
      <c r="L43" s="302" t="s">
        <v>2</v>
      </c>
      <c r="M43" s="302" t="s">
        <v>66</v>
      </c>
      <c r="N43" s="302" t="s">
        <v>2</v>
      </c>
      <c r="O43" s="302" t="s">
        <v>2</v>
      </c>
      <c r="P43" s="302" t="s">
        <v>2</v>
      </c>
      <c r="Q43" s="302" t="s">
        <v>66</v>
      </c>
      <c r="R43" s="302">
        <v>48019</v>
      </c>
      <c r="S43" s="302">
        <v>19700</v>
      </c>
      <c r="T43" s="302">
        <v>28319</v>
      </c>
      <c r="U43" s="302" t="s">
        <v>66</v>
      </c>
      <c r="V43" s="302">
        <v>48587</v>
      </c>
      <c r="W43" s="302">
        <v>22549</v>
      </c>
      <c r="X43" s="302">
        <v>26038</v>
      </c>
      <c r="Y43" s="461" t="s">
        <v>66</v>
      </c>
      <c r="Z43" s="461">
        <v>48587</v>
      </c>
      <c r="AA43" s="461">
        <v>22549</v>
      </c>
      <c r="AB43" s="461">
        <v>26038</v>
      </c>
    </row>
    <row r="44" spans="1:28" x14ac:dyDescent="0.2">
      <c r="A44" s="302" t="s">
        <v>67</v>
      </c>
      <c r="B44" s="302">
        <v>280490</v>
      </c>
      <c r="C44" s="302" t="s">
        <v>2</v>
      </c>
      <c r="D44" s="302" t="s">
        <v>2</v>
      </c>
      <c r="E44" s="302" t="s">
        <v>67</v>
      </c>
      <c r="F44" s="302">
        <v>240435</v>
      </c>
      <c r="G44" s="302">
        <v>113165</v>
      </c>
      <c r="H44" s="302">
        <v>127270</v>
      </c>
      <c r="I44" s="302" t="s">
        <v>67</v>
      </c>
      <c r="J44" s="302">
        <v>211561</v>
      </c>
      <c r="K44" s="302">
        <v>98757</v>
      </c>
      <c r="L44" s="302">
        <v>112804</v>
      </c>
      <c r="M44" s="302" t="s">
        <v>67</v>
      </c>
      <c r="N44" s="302">
        <v>183034</v>
      </c>
      <c r="O44" s="302">
        <v>86291</v>
      </c>
      <c r="P44" s="302">
        <v>96743</v>
      </c>
      <c r="Q44" s="302" t="s">
        <v>67</v>
      </c>
      <c r="R44" s="302">
        <v>93479</v>
      </c>
      <c r="S44" s="302">
        <v>41801</v>
      </c>
      <c r="T44" s="302">
        <v>51678</v>
      </c>
      <c r="U44" s="302" t="s">
        <v>67</v>
      </c>
      <c r="V44" s="302">
        <v>93320</v>
      </c>
      <c r="W44" s="302">
        <v>45430</v>
      </c>
      <c r="X44" s="302">
        <v>47890</v>
      </c>
      <c r="Y44" s="461" t="s">
        <v>67</v>
      </c>
      <c r="Z44" s="461">
        <v>93320</v>
      </c>
      <c r="AA44" s="461">
        <v>45430</v>
      </c>
      <c r="AB44" s="461">
        <v>47890</v>
      </c>
    </row>
    <row r="47" spans="1:28" x14ac:dyDescent="0.2">
      <c r="F47" s="461"/>
      <c r="G47" s="461"/>
      <c r="H47" s="461"/>
      <c r="I47" s="461"/>
      <c r="J47" s="461"/>
      <c r="K47" s="461"/>
    </row>
    <row r="48" spans="1:28" x14ac:dyDescent="0.2">
      <c r="F48" s="461"/>
      <c r="G48" s="461"/>
      <c r="H48" s="461"/>
      <c r="I48" s="461"/>
      <c r="J48" s="461"/>
      <c r="L48" s="461"/>
      <c r="M48" s="461"/>
      <c r="N48" s="461"/>
      <c r="O48" s="461"/>
      <c r="P48" s="461"/>
    </row>
    <row r="49" spans="6:16" x14ac:dyDescent="0.2">
      <c r="F49" s="461"/>
      <c r="G49" s="461"/>
      <c r="H49" s="461"/>
      <c r="I49" s="461"/>
      <c r="J49" s="461"/>
      <c r="L49" s="461"/>
      <c r="M49" s="461"/>
      <c r="N49" s="461"/>
      <c r="O49" s="461"/>
      <c r="P49" s="461"/>
    </row>
    <row r="50" spans="6:16" x14ac:dyDescent="0.2">
      <c r="F50" s="461"/>
      <c r="G50" s="461"/>
      <c r="H50" s="461"/>
      <c r="I50" s="461"/>
      <c r="J50" s="461"/>
      <c r="L50" s="461"/>
      <c r="M50" s="461"/>
      <c r="N50" s="461"/>
      <c r="O50" s="461"/>
      <c r="P50" s="461"/>
    </row>
    <row r="51" spans="6:16" x14ac:dyDescent="0.2">
      <c r="F51" s="461"/>
      <c r="G51" s="461"/>
      <c r="H51" s="461"/>
      <c r="I51" s="461"/>
      <c r="J51" s="461"/>
      <c r="L51" s="461"/>
      <c r="M51" s="461"/>
      <c r="N51" s="461"/>
      <c r="O51" s="461"/>
      <c r="P51" s="461"/>
    </row>
    <row r="52" spans="6:16" x14ac:dyDescent="0.2">
      <c r="F52" s="461"/>
      <c r="G52" s="461"/>
      <c r="H52" s="461"/>
      <c r="I52" s="461"/>
      <c r="J52" s="461"/>
      <c r="L52" s="461"/>
      <c r="M52" s="461"/>
      <c r="N52" s="461"/>
      <c r="O52" s="461"/>
      <c r="P52" s="461"/>
    </row>
    <row r="53" spans="6:16" x14ac:dyDescent="0.2">
      <c r="F53" s="461"/>
      <c r="G53" s="461"/>
      <c r="H53" s="461"/>
      <c r="I53" s="461"/>
      <c r="J53" s="461"/>
      <c r="L53" s="461"/>
      <c r="M53" s="461"/>
      <c r="N53" s="461"/>
      <c r="O53" s="461"/>
      <c r="P53" s="461"/>
    </row>
    <row r="54" spans="6:16" x14ac:dyDescent="0.2">
      <c r="F54" s="461"/>
      <c r="G54" s="461"/>
      <c r="H54" s="461"/>
      <c r="I54" s="461"/>
      <c r="J54" s="461"/>
      <c r="L54" s="461"/>
      <c r="M54" s="461"/>
      <c r="N54" s="461"/>
      <c r="O54" s="461"/>
      <c r="P54" s="461"/>
    </row>
    <row r="55" spans="6:16" x14ac:dyDescent="0.2">
      <c r="F55" s="461"/>
      <c r="G55" s="461"/>
      <c r="H55" s="461"/>
      <c r="I55" s="461"/>
      <c r="J55" s="461"/>
      <c r="L55" s="461"/>
      <c r="M55" s="461"/>
      <c r="N55" s="461"/>
      <c r="O55" s="461"/>
      <c r="P55" s="461"/>
    </row>
    <row r="56" spans="6:16" x14ac:dyDescent="0.2">
      <c r="F56" s="461"/>
      <c r="G56" s="461"/>
      <c r="H56" s="461"/>
      <c r="I56" s="461"/>
      <c r="J56" s="461"/>
      <c r="L56" s="461"/>
      <c r="M56" s="461"/>
      <c r="N56" s="461"/>
      <c r="O56" s="461"/>
      <c r="P56" s="461"/>
    </row>
    <row r="57" spans="6:16" x14ac:dyDescent="0.2">
      <c r="F57" s="461"/>
      <c r="G57" s="461"/>
      <c r="H57" s="461"/>
      <c r="I57" s="461"/>
      <c r="J57" s="461"/>
      <c r="L57" s="461"/>
      <c r="M57" s="461"/>
      <c r="N57" s="461"/>
      <c r="O57" s="461"/>
      <c r="P57" s="461"/>
    </row>
    <row r="58" spans="6:16" x14ac:dyDescent="0.2">
      <c r="F58" s="461"/>
      <c r="G58" s="461"/>
      <c r="H58" s="461"/>
      <c r="I58" s="461"/>
      <c r="J58" s="461"/>
      <c r="L58" s="461"/>
      <c r="M58" s="461"/>
      <c r="N58" s="461"/>
      <c r="O58" s="461"/>
      <c r="P58" s="461"/>
    </row>
    <row r="59" spans="6:16" x14ac:dyDescent="0.2">
      <c r="F59" s="461"/>
      <c r="G59" s="461"/>
      <c r="H59" s="461"/>
      <c r="I59" s="461"/>
      <c r="J59" s="461"/>
      <c r="L59" s="461"/>
      <c r="M59" s="461"/>
      <c r="N59" s="461"/>
      <c r="O59" s="461"/>
      <c r="P59" s="461"/>
    </row>
    <row r="60" spans="6:16" x14ac:dyDescent="0.2">
      <c r="F60" s="461"/>
      <c r="G60" s="461"/>
      <c r="H60" s="461"/>
      <c r="I60" s="461"/>
      <c r="J60" s="461"/>
      <c r="L60" s="461"/>
      <c r="M60" s="461"/>
      <c r="N60" s="461"/>
      <c r="O60" s="461"/>
      <c r="P60" s="461"/>
    </row>
    <row r="61" spans="6:16" x14ac:dyDescent="0.2">
      <c r="F61" s="461"/>
      <c r="G61" s="461"/>
      <c r="H61" s="461"/>
      <c r="I61" s="461"/>
      <c r="J61" s="461"/>
      <c r="L61" s="461"/>
      <c r="M61" s="461"/>
      <c r="N61" s="461"/>
      <c r="O61" s="461"/>
      <c r="P61" s="461"/>
    </row>
    <row r="62" spans="6:16" x14ac:dyDescent="0.2">
      <c r="F62" s="461"/>
      <c r="G62" s="461"/>
      <c r="H62" s="461"/>
      <c r="I62" s="461"/>
      <c r="J62" s="461"/>
      <c r="L62" s="461"/>
      <c r="M62" s="461"/>
      <c r="N62" s="461"/>
      <c r="O62" s="461"/>
      <c r="P62" s="461"/>
    </row>
    <row r="63" spans="6:16" x14ac:dyDescent="0.2">
      <c r="F63" s="461"/>
      <c r="G63" s="461"/>
      <c r="H63" s="461"/>
      <c r="I63" s="461"/>
      <c r="J63" s="461"/>
      <c r="L63" s="461"/>
      <c r="M63" s="461"/>
      <c r="N63" s="461"/>
      <c r="O63" s="461"/>
      <c r="P63" s="461"/>
    </row>
    <row r="64" spans="6:16" x14ac:dyDescent="0.2">
      <c r="F64" s="461"/>
      <c r="G64" s="461"/>
      <c r="H64" s="461"/>
      <c r="I64" s="461"/>
      <c r="J64" s="461"/>
      <c r="L64" s="461"/>
      <c r="M64" s="461"/>
      <c r="N64" s="461"/>
      <c r="O64" s="461"/>
      <c r="P64" s="461"/>
    </row>
    <row r="65" spans="6:16" x14ac:dyDescent="0.2">
      <c r="F65" s="461"/>
      <c r="G65" s="461"/>
      <c r="H65" s="461"/>
      <c r="I65" s="461"/>
      <c r="J65" s="461"/>
      <c r="L65" s="461"/>
      <c r="M65" s="461"/>
      <c r="N65" s="461"/>
      <c r="O65" s="461"/>
      <c r="P65" s="461"/>
    </row>
    <row r="66" spans="6:16" x14ac:dyDescent="0.2">
      <c r="F66" s="461"/>
      <c r="G66" s="461"/>
      <c r="H66" s="461"/>
      <c r="I66" s="461"/>
      <c r="J66" s="461"/>
      <c r="L66" s="461"/>
      <c r="M66" s="461"/>
      <c r="N66" s="461"/>
      <c r="O66" s="461"/>
      <c r="P66" s="461"/>
    </row>
    <row r="67" spans="6:16" x14ac:dyDescent="0.2">
      <c r="F67" s="461"/>
      <c r="G67" s="461"/>
      <c r="H67" s="461"/>
      <c r="I67" s="461"/>
      <c r="J67" s="461"/>
      <c r="L67" s="461"/>
      <c r="M67" s="461"/>
      <c r="N67" s="461"/>
      <c r="O67" s="461"/>
      <c r="P67" s="461"/>
    </row>
    <row r="68" spans="6:16" x14ac:dyDescent="0.2">
      <c r="F68" s="461"/>
      <c r="G68" s="461"/>
      <c r="H68" s="461"/>
      <c r="I68" s="461"/>
      <c r="J68" s="461"/>
      <c r="L68" s="461"/>
      <c r="M68" s="461"/>
      <c r="N68" s="461"/>
      <c r="O68" s="461"/>
      <c r="P68" s="461"/>
    </row>
    <row r="69" spans="6:16" x14ac:dyDescent="0.2">
      <c r="F69" s="461"/>
      <c r="G69" s="461"/>
      <c r="H69" s="461"/>
      <c r="I69" s="461"/>
      <c r="J69" s="461"/>
      <c r="L69" s="461"/>
      <c r="M69" s="461"/>
      <c r="N69" s="461"/>
      <c r="O69" s="461"/>
      <c r="P69" s="461"/>
    </row>
    <row r="70" spans="6:16" x14ac:dyDescent="0.2">
      <c r="F70" s="461"/>
      <c r="G70" s="461"/>
      <c r="H70" s="461"/>
      <c r="I70" s="461"/>
      <c r="J70" s="461"/>
      <c r="L70" s="461"/>
      <c r="M70" s="461"/>
      <c r="N70" s="461"/>
      <c r="O70" s="461"/>
      <c r="P70" s="461"/>
    </row>
    <row r="71" spans="6:16" x14ac:dyDescent="0.2">
      <c r="F71" s="461"/>
      <c r="G71" s="461"/>
      <c r="H71" s="461"/>
      <c r="I71" s="461"/>
      <c r="J71" s="461"/>
      <c r="L71" s="461"/>
      <c r="M71" s="461"/>
      <c r="N71" s="461"/>
      <c r="O71" s="461"/>
      <c r="P71" s="461"/>
    </row>
    <row r="72" spans="6:16" x14ac:dyDescent="0.2">
      <c r="F72" s="461"/>
      <c r="G72" s="461"/>
      <c r="H72" s="461"/>
      <c r="I72" s="461"/>
      <c r="J72" s="461"/>
      <c r="L72" s="461"/>
      <c r="M72" s="461"/>
      <c r="N72" s="461"/>
      <c r="O72" s="461"/>
      <c r="P72" s="461"/>
    </row>
    <row r="73" spans="6:16" x14ac:dyDescent="0.2">
      <c r="F73" s="461"/>
      <c r="G73" s="461"/>
      <c r="H73" s="461"/>
      <c r="I73" s="461"/>
      <c r="J73" s="461"/>
      <c r="L73" s="461"/>
      <c r="M73" s="461"/>
      <c r="N73" s="461"/>
      <c r="O73" s="461"/>
      <c r="P73" s="461"/>
    </row>
    <row r="74" spans="6:16" x14ac:dyDescent="0.2">
      <c r="F74" s="461"/>
      <c r="G74" s="461"/>
      <c r="H74" s="461"/>
      <c r="I74" s="461"/>
      <c r="J74" s="461"/>
      <c r="L74" s="461"/>
      <c r="M74" s="461"/>
      <c r="N74" s="461"/>
      <c r="O74" s="461"/>
      <c r="P74" s="461"/>
    </row>
    <row r="75" spans="6:16" x14ac:dyDescent="0.2">
      <c r="F75" s="461"/>
      <c r="G75" s="461"/>
      <c r="H75" s="461"/>
      <c r="I75" s="461"/>
      <c r="J75" s="461"/>
      <c r="L75" s="461"/>
      <c r="M75" s="461"/>
      <c r="N75" s="461"/>
      <c r="O75" s="461"/>
      <c r="P75" s="461"/>
    </row>
    <row r="76" spans="6:16" x14ac:dyDescent="0.2">
      <c r="F76" s="461"/>
      <c r="G76" s="461"/>
      <c r="H76" s="461"/>
      <c r="I76" s="461"/>
      <c r="J76" s="461"/>
      <c r="L76" s="461"/>
      <c r="M76" s="461"/>
      <c r="N76" s="461"/>
      <c r="O76" s="461"/>
      <c r="P76" s="461"/>
    </row>
    <row r="77" spans="6:16" x14ac:dyDescent="0.2">
      <c r="F77" s="461"/>
      <c r="G77" s="461"/>
      <c r="H77" s="461"/>
      <c r="I77" s="461"/>
      <c r="J77" s="461"/>
      <c r="L77" s="461"/>
      <c r="M77" s="461"/>
      <c r="N77" s="461"/>
      <c r="O77" s="461"/>
      <c r="P77" s="461"/>
    </row>
    <row r="78" spans="6:16" x14ac:dyDescent="0.2">
      <c r="F78" s="461"/>
      <c r="G78" s="461"/>
      <c r="H78" s="461"/>
      <c r="I78" s="461"/>
      <c r="J78" s="461"/>
      <c r="L78" s="461"/>
      <c r="M78" s="461"/>
      <c r="N78" s="461"/>
      <c r="O78" s="461"/>
      <c r="P78" s="461"/>
    </row>
    <row r="79" spans="6:16" x14ac:dyDescent="0.2">
      <c r="F79" s="461"/>
      <c r="G79" s="461"/>
      <c r="H79" s="461"/>
      <c r="I79" s="461"/>
      <c r="J79" s="461"/>
      <c r="L79" s="461"/>
      <c r="M79" s="461"/>
      <c r="N79" s="461"/>
      <c r="O79" s="461"/>
      <c r="P79" s="461"/>
    </row>
    <row r="80" spans="6:16" x14ac:dyDescent="0.2">
      <c r="F80" s="461"/>
      <c r="G80" s="461"/>
      <c r="H80" s="461"/>
      <c r="I80" s="461"/>
      <c r="J80" s="461"/>
      <c r="L80" s="461"/>
      <c r="M80" s="461"/>
      <c r="N80" s="461"/>
      <c r="O80" s="461"/>
      <c r="P80" s="461"/>
    </row>
    <row r="81" spans="6:16" x14ac:dyDescent="0.2">
      <c r="F81" s="461"/>
      <c r="G81" s="461"/>
      <c r="H81" s="461"/>
      <c r="I81" s="461"/>
      <c r="J81" s="461"/>
      <c r="L81" s="461"/>
      <c r="M81" s="461"/>
      <c r="N81" s="461"/>
      <c r="O81" s="461"/>
      <c r="P81" s="461"/>
    </row>
    <row r="82" spans="6:16" x14ac:dyDescent="0.2">
      <c r="F82" s="461"/>
      <c r="G82" s="461"/>
      <c r="H82" s="461"/>
      <c r="I82" s="461"/>
      <c r="J82" s="461"/>
      <c r="K82" s="461"/>
      <c r="L82" s="461"/>
      <c r="M82" s="461"/>
      <c r="N82" s="461"/>
      <c r="O82" s="461"/>
      <c r="P82" s="461"/>
    </row>
    <row r="83" spans="6:16" x14ac:dyDescent="0.2">
      <c r="F83" s="461"/>
      <c r="G83" s="461"/>
      <c r="H83" s="461"/>
      <c r="I83" s="461"/>
      <c r="J83" s="461"/>
      <c r="K83" s="461"/>
      <c r="L83" s="461"/>
      <c r="M83" s="461"/>
      <c r="N83" s="461"/>
      <c r="O83" s="461"/>
      <c r="P83" s="461"/>
    </row>
  </sheetData>
  <hyperlinks>
    <hyperlink ref="A1" location="Contents!A1" display="Back" xr:uid="{00000000-0004-0000-2C00-000000000000}"/>
    <hyperlink ref="C1" location="'Table 7'!A1" display="Table 7" xr:uid="{00000000-0004-0000-2C00-000001000000}"/>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7">
    <tabColor theme="7" tint="0.39997558519241921"/>
  </sheetPr>
  <dimension ref="A1:BQ45"/>
  <sheetViews>
    <sheetView topLeftCell="AF1" zoomScale="70" zoomScaleNormal="70" workbookViewId="0">
      <selection activeCell="AI49" sqref="AI49"/>
    </sheetView>
  </sheetViews>
  <sheetFormatPr defaultColWidth="8.85546875" defaultRowHeight="12.75" x14ac:dyDescent="0.2"/>
  <cols>
    <col min="1" max="16384" width="8.85546875" style="390"/>
  </cols>
  <sheetData>
    <row r="1" spans="1:69" x14ac:dyDescent="0.2">
      <c r="A1" s="389" t="s">
        <v>322</v>
      </c>
      <c r="B1" s="315"/>
      <c r="C1" s="389" t="s">
        <v>522</v>
      </c>
    </row>
    <row r="2" spans="1:69" ht="15" x14ac:dyDescent="0.25">
      <c r="A2" s="391" t="s">
        <v>30</v>
      </c>
      <c r="B2" s="408" t="s">
        <v>2632</v>
      </c>
      <c r="C2" s="408"/>
      <c r="D2" s="408"/>
      <c r="E2" s="408"/>
      <c r="F2" s="408"/>
      <c r="G2" s="408"/>
      <c r="H2" s="408"/>
      <c r="I2" s="408"/>
      <c r="J2" s="408"/>
      <c r="K2" s="409" t="s">
        <v>523</v>
      </c>
      <c r="L2" s="409"/>
      <c r="M2" s="409"/>
      <c r="N2"/>
      <c r="O2" s="391" t="s">
        <v>4</v>
      </c>
      <c r="P2" s="408" t="s">
        <v>2632</v>
      </c>
      <c r="Q2" s="408"/>
      <c r="R2" s="408"/>
      <c r="S2" s="408"/>
      <c r="T2" s="408"/>
      <c r="U2" s="408"/>
      <c r="V2" s="408"/>
      <c r="W2" s="408"/>
      <c r="X2" s="408"/>
      <c r="Y2" s="409" t="s">
        <v>523</v>
      </c>
      <c r="Z2" s="409"/>
      <c r="AA2" s="409"/>
      <c r="AB2"/>
      <c r="AC2" s="391" t="s">
        <v>3</v>
      </c>
      <c r="AD2" s="408" t="s">
        <v>2632</v>
      </c>
      <c r="AE2" s="408"/>
      <c r="AF2" s="408"/>
      <c r="AG2" s="408"/>
      <c r="AH2" s="408"/>
      <c r="AI2" s="408"/>
      <c r="AJ2" s="408"/>
      <c r="AK2" s="408"/>
      <c r="AL2" s="408"/>
      <c r="AM2" s="409" t="s">
        <v>523</v>
      </c>
      <c r="AN2" s="409"/>
      <c r="AO2" s="409"/>
      <c r="AP2"/>
      <c r="AQ2" s="391" t="s">
        <v>1</v>
      </c>
      <c r="AR2" s="408" t="s">
        <v>2632</v>
      </c>
      <c r="AS2" s="408"/>
      <c r="AT2" s="408"/>
      <c r="AU2" s="408"/>
      <c r="AV2" s="408"/>
      <c r="AW2" s="408"/>
      <c r="AX2" s="408"/>
      <c r="AY2" s="408"/>
      <c r="AZ2" s="408"/>
      <c r="BA2" s="409" t="s">
        <v>523</v>
      </c>
      <c r="BB2" s="409"/>
      <c r="BC2" s="409"/>
      <c r="BE2" s="415" t="s">
        <v>2783</v>
      </c>
      <c r="BF2" s="419" t="s">
        <v>2632</v>
      </c>
      <c r="BG2" s="419"/>
      <c r="BH2" s="419"/>
      <c r="BI2" s="419"/>
      <c r="BJ2" s="419"/>
      <c r="BK2" s="419"/>
      <c r="BL2" s="419"/>
      <c r="BM2" s="419"/>
      <c r="BN2" s="419"/>
      <c r="BO2" s="420" t="s">
        <v>523</v>
      </c>
      <c r="BP2" s="420"/>
      <c r="BQ2" s="420"/>
    </row>
    <row r="3" spans="1:69" ht="15" x14ac:dyDescent="0.25">
      <c r="B3" s="408" t="s">
        <v>73</v>
      </c>
      <c r="C3" s="408"/>
      <c r="D3" s="408"/>
      <c r="E3" s="408" t="s">
        <v>2633</v>
      </c>
      <c r="F3" s="408"/>
      <c r="G3" s="408"/>
      <c r="H3" s="408" t="s">
        <v>2634</v>
      </c>
      <c r="I3" s="408"/>
      <c r="J3" s="408"/>
      <c r="K3" s="408" t="s">
        <v>70</v>
      </c>
      <c r="L3" s="408" t="s">
        <v>107</v>
      </c>
      <c r="M3" s="408" t="s">
        <v>100</v>
      </c>
      <c r="N3"/>
      <c r="P3" s="408" t="s">
        <v>73</v>
      </c>
      <c r="Q3" s="408"/>
      <c r="R3" s="408"/>
      <c r="S3" s="408" t="s">
        <v>2633</v>
      </c>
      <c r="T3" s="408"/>
      <c r="U3" s="408"/>
      <c r="V3" s="408" t="s">
        <v>2634</v>
      </c>
      <c r="W3" s="408"/>
      <c r="X3" s="408"/>
      <c r="Y3" s="408" t="s">
        <v>70</v>
      </c>
      <c r="Z3" s="408" t="s">
        <v>107</v>
      </c>
      <c r="AA3" s="408" t="s">
        <v>100</v>
      </c>
      <c r="AB3"/>
      <c r="AD3" s="408" t="s">
        <v>73</v>
      </c>
      <c r="AE3" s="408"/>
      <c r="AF3" s="408"/>
      <c r="AG3" s="408" t="s">
        <v>2633</v>
      </c>
      <c r="AH3" s="408"/>
      <c r="AI3" s="408"/>
      <c r="AJ3" s="408" t="s">
        <v>2634</v>
      </c>
      <c r="AK3" s="408"/>
      <c r="AL3" s="408"/>
      <c r="AM3" s="408" t="s">
        <v>70</v>
      </c>
      <c r="AN3" s="408" t="s">
        <v>107</v>
      </c>
      <c r="AO3" s="408" t="s">
        <v>100</v>
      </c>
      <c r="AP3"/>
      <c r="AR3" s="408" t="s">
        <v>73</v>
      </c>
      <c r="AS3" s="408"/>
      <c r="AT3" s="408"/>
      <c r="AU3" s="408" t="s">
        <v>2633</v>
      </c>
      <c r="AV3" s="408"/>
      <c r="AW3" s="408"/>
      <c r="AX3" s="408" t="s">
        <v>2634</v>
      </c>
      <c r="AY3" s="408"/>
      <c r="AZ3" s="408"/>
      <c r="BA3" s="408" t="s">
        <v>70</v>
      </c>
      <c r="BB3" s="408" t="s">
        <v>107</v>
      </c>
      <c r="BC3" s="408" t="s">
        <v>100</v>
      </c>
      <c r="BF3" s="419" t="s">
        <v>73</v>
      </c>
      <c r="BG3" s="419"/>
      <c r="BH3" s="419"/>
      <c r="BI3" s="419" t="s">
        <v>2633</v>
      </c>
      <c r="BJ3" s="419"/>
      <c r="BK3" s="419"/>
      <c r="BL3" s="419" t="s">
        <v>2634</v>
      </c>
      <c r="BM3" s="419"/>
      <c r="BN3" s="419"/>
      <c r="BO3" s="419" t="s">
        <v>70</v>
      </c>
      <c r="BP3" s="419" t="s">
        <v>107</v>
      </c>
      <c r="BQ3" s="419" t="s">
        <v>100</v>
      </c>
    </row>
    <row r="4" spans="1:69" ht="15" x14ac:dyDescent="0.25">
      <c r="A4" s="391"/>
      <c r="B4" t="s">
        <v>70</v>
      </c>
      <c r="C4" t="s">
        <v>107</v>
      </c>
      <c r="D4" t="s">
        <v>100</v>
      </c>
      <c r="E4" t="s">
        <v>70</v>
      </c>
      <c r="F4" t="s">
        <v>107</v>
      </c>
      <c r="G4" t="s">
        <v>100</v>
      </c>
      <c r="H4" t="s">
        <v>70</v>
      </c>
      <c r="I4" t="s">
        <v>107</v>
      </c>
      <c r="J4" t="s">
        <v>100</v>
      </c>
      <c r="K4" s="408"/>
      <c r="L4" s="408"/>
      <c r="M4" s="408"/>
      <c r="N4"/>
      <c r="O4" s="391"/>
      <c r="P4" t="s">
        <v>70</v>
      </c>
      <c r="Q4" t="s">
        <v>107</v>
      </c>
      <c r="R4" t="s">
        <v>100</v>
      </c>
      <c r="S4" t="s">
        <v>70</v>
      </c>
      <c r="T4" t="s">
        <v>107</v>
      </c>
      <c r="U4" t="s">
        <v>100</v>
      </c>
      <c r="V4" t="s">
        <v>70</v>
      </c>
      <c r="W4" t="s">
        <v>107</v>
      </c>
      <c r="X4" t="s">
        <v>100</v>
      </c>
      <c r="Y4" s="408"/>
      <c r="Z4" s="408"/>
      <c r="AA4" s="408"/>
      <c r="AB4"/>
      <c r="AC4" s="391"/>
      <c r="AD4" t="s">
        <v>70</v>
      </c>
      <c r="AE4" t="s">
        <v>107</v>
      </c>
      <c r="AF4" t="s">
        <v>100</v>
      </c>
      <c r="AG4" t="s">
        <v>70</v>
      </c>
      <c r="AH4" t="s">
        <v>107</v>
      </c>
      <c r="AI4" t="s">
        <v>100</v>
      </c>
      <c r="AJ4" t="s">
        <v>70</v>
      </c>
      <c r="AK4" t="s">
        <v>107</v>
      </c>
      <c r="AL4" t="s">
        <v>100</v>
      </c>
      <c r="AM4" s="408"/>
      <c r="AN4" s="408"/>
      <c r="AO4" s="408"/>
      <c r="AP4"/>
      <c r="AQ4" s="391"/>
      <c r="AR4" t="s">
        <v>70</v>
      </c>
      <c r="AS4" t="s">
        <v>107</v>
      </c>
      <c r="AT4" t="s">
        <v>100</v>
      </c>
      <c r="AU4" t="s">
        <v>70</v>
      </c>
      <c r="AV4" t="s">
        <v>107</v>
      </c>
      <c r="AW4" t="s">
        <v>100</v>
      </c>
      <c r="AX4" t="s">
        <v>70</v>
      </c>
      <c r="AY4" t="s">
        <v>107</v>
      </c>
      <c r="AZ4" t="s">
        <v>100</v>
      </c>
      <c r="BA4" s="408"/>
      <c r="BB4" s="408"/>
      <c r="BC4" s="408"/>
      <c r="BE4" s="415"/>
      <c r="BF4" s="551" t="s">
        <v>70</v>
      </c>
      <c r="BG4" s="551" t="s">
        <v>107</v>
      </c>
      <c r="BH4" s="551" t="s">
        <v>100</v>
      </c>
      <c r="BI4" s="551" t="s">
        <v>70</v>
      </c>
      <c r="BJ4" s="551" t="s">
        <v>107</v>
      </c>
      <c r="BK4" s="551" t="s">
        <v>100</v>
      </c>
      <c r="BL4" s="551" t="s">
        <v>70</v>
      </c>
      <c r="BM4" s="551" t="s">
        <v>107</v>
      </c>
      <c r="BN4" s="551" t="s">
        <v>100</v>
      </c>
      <c r="BO4" s="419"/>
      <c r="BP4" s="419"/>
      <c r="BQ4" s="419"/>
    </row>
    <row r="5" spans="1:69" ht="15" x14ac:dyDescent="0.25">
      <c r="B5" s="392"/>
      <c r="C5" s="392"/>
      <c r="E5" s="392"/>
      <c r="F5" s="392"/>
      <c r="G5" s="392"/>
      <c r="H5" s="392"/>
      <c r="I5" s="392"/>
      <c r="J5" s="392"/>
      <c r="K5" s="392"/>
      <c r="M5" s="392"/>
      <c r="N5"/>
      <c r="O5"/>
      <c r="P5"/>
      <c r="Q5"/>
      <c r="R5"/>
      <c r="S5"/>
      <c r="T5"/>
      <c r="U5"/>
      <c r="V5"/>
      <c r="W5"/>
      <c r="X5"/>
      <c r="Y5"/>
      <c r="Z5"/>
      <c r="AA5"/>
      <c r="AB5"/>
      <c r="AC5"/>
      <c r="AD5"/>
      <c r="AE5"/>
      <c r="AF5"/>
      <c r="AG5"/>
      <c r="AH5"/>
      <c r="AI5"/>
      <c r="AJ5"/>
      <c r="AK5"/>
      <c r="AL5"/>
      <c r="AM5"/>
      <c r="AN5"/>
      <c r="AO5"/>
      <c r="AP5"/>
      <c r="AQ5"/>
      <c r="AR5"/>
      <c r="AS5"/>
      <c r="AT5"/>
      <c r="AU5"/>
      <c r="AV5"/>
      <c r="AW5"/>
      <c r="AX5"/>
      <c r="AY5"/>
      <c r="AZ5"/>
      <c r="BA5"/>
      <c r="BB5" s="411"/>
      <c r="BC5" s="411"/>
      <c r="BE5" s="551"/>
      <c r="BF5" s="551"/>
      <c r="BG5" s="551"/>
      <c r="BH5" s="551"/>
      <c r="BI5" s="551"/>
      <c r="BJ5" s="551"/>
      <c r="BK5" s="551"/>
      <c r="BL5" s="551"/>
      <c r="BM5" s="551"/>
      <c r="BN5" s="551"/>
      <c r="BO5" s="551"/>
      <c r="BP5" s="551"/>
      <c r="BQ5" s="551"/>
    </row>
    <row r="6" spans="1:69" ht="15" x14ac:dyDescent="0.25">
      <c r="A6" s="393" t="s">
        <v>31</v>
      </c>
      <c r="B6" s="410">
        <v>165</v>
      </c>
      <c r="C6" s="410">
        <v>13</v>
      </c>
      <c r="D6" s="410">
        <v>152</v>
      </c>
      <c r="E6" s="410">
        <v>40</v>
      </c>
      <c r="F6" s="410">
        <v>7</v>
      </c>
      <c r="G6" s="410">
        <v>33</v>
      </c>
      <c r="H6" s="410">
        <v>125</v>
      </c>
      <c r="I6" s="410">
        <v>6</v>
      </c>
      <c r="J6" s="410">
        <v>119</v>
      </c>
      <c r="K6" s="410">
        <v>654</v>
      </c>
      <c r="L6" s="410">
        <v>256</v>
      </c>
      <c r="M6" s="410">
        <v>398</v>
      </c>
      <c r="N6"/>
      <c r="O6" s="393" t="s">
        <v>31</v>
      </c>
      <c r="P6" s="410">
        <v>23</v>
      </c>
      <c r="Q6" s="410">
        <v>6</v>
      </c>
      <c r="R6" s="410">
        <v>17</v>
      </c>
      <c r="S6" s="410">
        <v>13</v>
      </c>
      <c r="T6" s="410">
        <v>0</v>
      </c>
      <c r="U6" s="410">
        <v>13</v>
      </c>
      <c r="V6" s="410">
        <v>10</v>
      </c>
      <c r="W6" s="410">
        <v>6</v>
      </c>
      <c r="X6" s="410">
        <v>4</v>
      </c>
      <c r="Y6" s="410">
        <v>284</v>
      </c>
      <c r="Z6" s="410">
        <v>146</v>
      </c>
      <c r="AA6" s="410">
        <v>138</v>
      </c>
      <c r="AB6"/>
      <c r="AC6" s="393" t="s">
        <v>31</v>
      </c>
      <c r="AD6" s="410">
        <v>77</v>
      </c>
      <c r="AE6" s="410">
        <v>23</v>
      </c>
      <c r="AF6" s="410">
        <v>54</v>
      </c>
      <c r="AG6" s="410">
        <v>52</v>
      </c>
      <c r="AH6" s="410">
        <v>17</v>
      </c>
      <c r="AI6" s="410">
        <v>35</v>
      </c>
      <c r="AJ6" s="410">
        <v>25</v>
      </c>
      <c r="AK6" s="410">
        <v>6</v>
      </c>
      <c r="AL6" s="410">
        <v>19</v>
      </c>
      <c r="AM6" s="410" t="s">
        <v>555</v>
      </c>
      <c r="AN6" s="410" t="s">
        <v>555</v>
      </c>
      <c r="AO6" s="410" t="s">
        <v>555</v>
      </c>
      <c r="AP6"/>
      <c r="AQ6" s="393" t="s">
        <v>31</v>
      </c>
      <c r="AR6" s="410" t="s">
        <v>2</v>
      </c>
      <c r="AS6" s="410" t="s">
        <v>2</v>
      </c>
      <c r="AT6" s="410" t="s">
        <v>2</v>
      </c>
      <c r="AU6" s="410" t="s">
        <v>2</v>
      </c>
      <c r="AV6" s="410" t="s">
        <v>2</v>
      </c>
      <c r="AW6" s="410" t="s">
        <v>2</v>
      </c>
      <c r="AX6" s="410" t="s">
        <v>2</v>
      </c>
      <c r="AY6" s="410" t="s">
        <v>2</v>
      </c>
      <c r="AZ6" s="410" t="s">
        <v>2</v>
      </c>
      <c r="BA6" s="410" t="s">
        <v>555</v>
      </c>
      <c r="BB6" s="410" t="s">
        <v>555</v>
      </c>
      <c r="BC6" s="410" t="s">
        <v>555</v>
      </c>
      <c r="BE6" s="416" t="s">
        <v>31</v>
      </c>
      <c r="BF6" s="421">
        <v>2</v>
      </c>
      <c r="BG6" s="421" t="s">
        <v>2</v>
      </c>
      <c r="BH6" s="421" t="s">
        <v>2</v>
      </c>
      <c r="BI6" s="421" t="s">
        <v>2</v>
      </c>
      <c r="BJ6" s="421" t="s">
        <v>2</v>
      </c>
      <c r="BK6" s="421" t="s">
        <v>2</v>
      </c>
      <c r="BL6" s="421" t="s">
        <v>2</v>
      </c>
      <c r="BM6" s="421" t="s">
        <v>2</v>
      </c>
      <c r="BN6" s="421" t="s">
        <v>2</v>
      </c>
      <c r="BO6" s="421" t="s">
        <v>555</v>
      </c>
      <c r="BP6" s="421" t="s">
        <v>555</v>
      </c>
      <c r="BQ6" s="421" t="s">
        <v>555</v>
      </c>
    </row>
    <row r="7" spans="1:69" ht="15" x14ac:dyDescent="0.25">
      <c r="A7" s="393" t="s">
        <v>32</v>
      </c>
      <c r="B7" s="410">
        <v>754</v>
      </c>
      <c r="C7" s="410">
        <v>165</v>
      </c>
      <c r="D7" s="410">
        <v>589</v>
      </c>
      <c r="E7" s="410">
        <v>147</v>
      </c>
      <c r="F7" s="410">
        <v>22</v>
      </c>
      <c r="G7" s="410">
        <v>125</v>
      </c>
      <c r="H7" s="410">
        <v>607</v>
      </c>
      <c r="I7" s="410">
        <v>143</v>
      </c>
      <c r="J7" s="410">
        <v>464</v>
      </c>
      <c r="K7" s="410">
        <v>622</v>
      </c>
      <c r="L7" s="410">
        <v>193</v>
      </c>
      <c r="M7" s="410">
        <v>429</v>
      </c>
      <c r="N7"/>
      <c r="O7" s="393" t="s">
        <v>32</v>
      </c>
      <c r="P7" s="410">
        <v>890</v>
      </c>
      <c r="Q7" s="410">
        <v>238</v>
      </c>
      <c r="R7" s="410">
        <v>652</v>
      </c>
      <c r="S7" s="410">
        <v>203</v>
      </c>
      <c r="T7" s="410">
        <v>47</v>
      </c>
      <c r="U7" s="410">
        <v>156</v>
      </c>
      <c r="V7" s="410">
        <v>687</v>
      </c>
      <c r="W7" s="410">
        <v>191</v>
      </c>
      <c r="X7" s="410">
        <v>496</v>
      </c>
      <c r="Y7" s="410">
        <v>507</v>
      </c>
      <c r="Z7" s="410">
        <v>187</v>
      </c>
      <c r="AA7" s="410">
        <v>320</v>
      </c>
      <c r="AB7"/>
      <c r="AC7" s="393" t="s">
        <v>32</v>
      </c>
      <c r="AD7" s="410">
        <v>625</v>
      </c>
      <c r="AE7" s="410">
        <v>147</v>
      </c>
      <c r="AF7" s="410">
        <v>478</v>
      </c>
      <c r="AG7" s="410">
        <v>68</v>
      </c>
      <c r="AH7" s="410">
        <v>11</v>
      </c>
      <c r="AI7" s="410">
        <v>57</v>
      </c>
      <c r="AJ7" s="410">
        <v>557</v>
      </c>
      <c r="AK7" s="410">
        <v>136</v>
      </c>
      <c r="AL7" s="410">
        <v>421</v>
      </c>
      <c r="AM7" s="410" t="s">
        <v>555</v>
      </c>
      <c r="AN7" s="410" t="s">
        <v>555</v>
      </c>
      <c r="AO7" s="410" t="s">
        <v>555</v>
      </c>
      <c r="AP7"/>
      <c r="AQ7" s="393" t="s">
        <v>32</v>
      </c>
      <c r="AR7" s="410">
        <v>713</v>
      </c>
      <c r="AS7" s="410">
        <v>260</v>
      </c>
      <c r="AT7" s="410">
        <v>453</v>
      </c>
      <c r="AU7" s="410">
        <v>19</v>
      </c>
      <c r="AV7" s="410">
        <v>13</v>
      </c>
      <c r="AW7" s="410">
        <v>6</v>
      </c>
      <c r="AX7" s="410">
        <v>694</v>
      </c>
      <c r="AY7" s="410">
        <v>247</v>
      </c>
      <c r="AZ7" s="410">
        <v>447</v>
      </c>
      <c r="BA7" s="410" t="s">
        <v>555</v>
      </c>
      <c r="BB7" s="410" t="s">
        <v>555</v>
      </c>
      <c r="BC7" s="410" t="s">
        <v>555</v>
      </c>
      <c r="BE7" s="416" t="s">
        <v>32</v>
      </c>
      <c r="BF7" s="390">
        <v>668</v>
      </c>
    </row>
    <row r="8" spans="1:69" ht="15" x14ac:dyDescent="0.25">
      <c r="A8" s="393" t="s">
        <v>33</v>
      </c>
      <c r="B8" s="410">
        <v>3793</v>
      </c>
      <c r="C8" s="410">
        <v>1002</v>
      </c>
      <c r="D8" s="410">
        <v>2791</v>
      </c>
      <c r="E8" s="410">
        <v>781</v>
      </c>
      <c r="F8" s="410">
        <v>112</v>
      </c>
      <c r="G8" s="410">
        <v>669</v>
      </c>
      <c r="H8" s="410">
        <v>3012</v>
      </c>
      <c r="I8" s="410">
        <v>890</v>
      </c>
      <c r="J8" s="410">
        <v>2122</v>
      </c>
      <c r="K8" s="410">
        <v>1479</v>
      </c>
      <c r="L8" s="410">
        <v>546</v>
      </c>
      <c r="M8" s="410">
        <v>933</v>
      </c>
      <c r="N8"/>
      <c r="O8" s="393" t="s">
        <v>33</v>
      </c>
      <c r="P8" s="410">
        <v>3347</v>
      </c>
      <c r="Q8" s="410">
        <v>832</v>
      </c>
      <c r="R8" s="410">
        <v>2515</v>
      </c>
      <c r="S8" s="410">
        <v>499</v>
      </c>
      <c r="T8" s="410">
        <v>126</v>
      </c>
      <c r="U8" s="410">
        <v>373</v>
      </c>
      <c r="V8" s="410">
        <v>2848</v>
      </c>
      <c r="W8" s="410">
        <v>706</v>
      </c>
      <c r="X8" s="410">
        <v>2142</v>
      </c>
      <c r="Y8" s="410">
        <v>1204</v>
      </c>
      <c r="Z8" s="410">
        <v>458</v>
      </c>
      <c r="AA8" s="410">
        <v>746</v>
      </c>
      <c r="AB8"/>
      <c r="AC8" s="393" t="s">
        <v>33</v>
      </c>
      <c r="AD8" s="410">
        <v>2896</v>
      </c>
      <c r="AE8" s="410">
        <v>785</v>
      </c>
      <c r="AF8" s="410">
        <v>2111</v>
      </c>
      <c r="AG8" s="410">
        <v>224</v>
      </c>
      <c r="AH8" s="410">
        <v>73</v>
      </c>
      <c r="AI8" s="410">
        <v>151</v>
      </c>
      <c r="AJ8" s="410">
        <v>2672</v>
      </c>
      <c r="AK8" s="410">
        <v>712</v>
      </c>
      <c r="AL8" s="410">
        <v>1960</v>
      </c>
      <c r="AM8" s="410" t="s">
        <v>555</v>
      </c>
      <c r="AN8" s="410" t="s">
        <v>555</v>
      </c>
      <c r="AO8" s="410" t="s">
        <v>555</v>
      </c>
      <c r="AP8"/>
      <c r="AQ8" s="393" t="s">
        <v>33</v>
      </c>
      <c r="AR8" s="410">
        <v>2802</v>
      </c>
      <c r="AS8" s="410">
        <v>931</v>
      </c>
      <c r="AT8" s="410">
        <v>1871</v>
      </c>
      <c r="AU8" s="410">
        <v>282</v>
      </c>
      <c r="AV8" s="410">
        <v>73</v>
      </c>
      <c r="AW8" s="410">
        <v>209</v>
      </c>
      <c r="AX8" s="410">
        <v>2520</v>
      </c>
      <c r="AY8" s="410">
        <v>858</v>
      </c>
      <c r="AZ8" s="410">
        <v>1662</v>
      </c>
      <c r="BA8" s="410" t="s">
        <v>555</v>
      </c>
      <c r="BB8" s="410" t="s">
        <v>555</v>
      </c>
      <c r="BC8" s="410" t="s">
        <v>555</v>
      </c>
      <c r="BE8" s="416" t="s">
        <v>33</v>
      </c>
      <c r="BF8" s="390">
        <v>2051</v>
      </c>
    </row>
    <row r="9" spans="1:69" ht="15" x14ac:dyDescent="0.25">
      <c r="A9" s="393" t="s">
        <v>34</v>
      </c>
      <c r="B9" s="410">
        <v>773</v>
      </c>
      <c r="C9" s="410">
        <v>210</v>
      </c>
      <c r="D9" s="410">
        <v>563</v>
      </c>
      <c r="E9" s="410">
        <v>58</v>
      </c>
      <c r="F9" s="410">
        <v>22</v>
      </c>
      <c r="G9" s="410">
        <v>36</v>
      </c>
      <c r="H9" s="410">
        <v>715</v>
      </c>
      <c r="I9" s="410">
        <v>188</v>
      </c>
      <c r="J9" s="410">
        <v>527</v>
      </c>
      <c r="K9" s="410">
        <v>553</v>
      </c>
      <c r="L9" s="410">
        <v>194</v>
      </c>
      <c r="M9" s="410">
        <v>359</v>
      </c>
      <c r="N9"/>
      <c r="O9" s="393" t="s">
        <v>34</v>
      </c>
      <c r="P9" s="410">
        <v>698</v>
      </c>
      <c r="Q9" s="410">
        <v>178</v>
      </c>
      <c r="R9" s="410">
        <v>520</v>
      </c>
      <c r="S9" s="410">
        <v>73</v>
      </c>
      <c r="T9" s="410">
        <v>20</v>
      </c>
      <c r="U9" s="410">
        <v>53</v>
      </c>
      <c r="V9" s="410">
        <v>625</v>
      </c>
      <c r="W9" s="410">
        <v>158</v>
      </c>
      <c r="X9" s="410">
        <v>467</v>
      </c>
      <c r="Y9" s="410">
        <v>429</v>
      </c>
      <c r="Z9" s="410">
        <v>169</v>
      </c>
      <c r="AA9" s="410">
        <v>260</v>
      </c>
      <c r="AB9"/>
      <c r="AC9" s="393" t="s">
        <v>34</v>
      </c>
      <c r="AD9" s="410">
        <v>987</v>
      </c>
      <c r="AE9" s="410">
        <v>226</v>
      </c>
      <c r="AF9" s="410">
        <v>761</v>
      </c>
      <c r="AG9" s="410">
        <v>253</v>
      </c>
      <c r="AH9" s="410">
        <v>46</v>
      </c>
      <c r="AI9" s="410">
        <v>207</v>
      </c>
      <c r="AJ9" s="410">
        <v>734</v>
      </c>
      <c r="AK9" s="410">
        <v>180</v>
      </c>
      <c r="AL9" s="410">
        <v>554</v>
      </c>
      <c r="AM9" s="410" t="s">
        <v>555</v>
      </c>
      <c r="AN9" s="410" t="s">
        <v>555</v>
      </c>
      <c r="AO9" s="410" t="s">
        <v>555</v>
      </c>
      <c r="AP9"/>
      <c r="AQ9" s="393" t="s">
        <v>34</v>
      </c>
      <c r="AR9" s="410">
        <v>1047</v>
      </c>
      <c r="AS9" s="410">
        <v>314</v>
      </c>
      <c r="AT9" s="410">
        <v>733</v>
      </c>
      <c r="AU9" s="410">
        <v>61</v>
      </c>
      <c r="AV9" s="410">
        <v>20</v>
      </c>
      <c r="AW9" s="410">
        <v>41</v>
      </c>
      <c r="AX9" s="410">
        <v>986</v>
      </c>
      <c r="AY9" s="410">
        <v>294</v>
      </c>
      <c r="AZ9" s="410">
        <v>692</v>
      </c>
      <c r="BA9" s="410" t="s">
        <v>555</v>
      </c>
      <c r="BB9" s="410" t="s">
        <v>555</v>
      </c>
      <c r="BC9" s="410" t="s">
        <v>555</v>
      </c>
      <c r="BE9" s="416" t="s">
        <v>34</v>
      </c>
      <c r="BF9" s="390">
        <v>997</v>
      </c>
    </row>
    <row r="10" spans="1:69" ht="15" x14ac:dyDescent="0.25">
      <c r="A10" s="393" t="s">
        <v>35</v>
      </c>
      <c r="B10" s="410">
        <v>1644</v>
      </c>
      <c r="C10" s="410">
        <v>547</v>
      </c>
      <c r="D10" s="410">
        <v>1097</v>
      </c>
      <c r="E10" s="410">
        <v>741</v>
      </c>
      <c r="F10" s="410">
        <v>163</v>
      </c>
      <c r="G10" s="410">
        <v>578</v>
      </c>
      <c r="H10" s="410">
        <v>903</v>
      </c>
      <c r="I10" s="410">
        <v>384</v>
      </c>
      <c r="J10" s="410">
        <v>519</v>
      </c>
      <c r="K10" s="410">
        <v>1459</v>
      </c>
      <c r="L10" s="410">
        <v>583</v>
      </c>
      <c r="M10" s="410">
        <v>876</v>
      </c>
      <c r="N10"/>
      <c r="O10" s="393" t="s">
        <v>35</v>
      </c>
      <c r="P10" s="410">
        <v>1333</v>
      </c>
      <c r="Q10" s="410">
        <v>445</v>
      </c>
      <c r="R10" s="410">
        <v>888</v>
      </c>
      <c r="S10" s="410">
        <v>506</v>
      </c>
      <c r="T10" s="410">
        <v>154</v>
      </c>
      <c r="U10" s="410">
        <v>352</v>
      </c>
      <c r="V10" s="410">
        <v>827</v>
      </c>
      <c r="W10" s="410">
        <v>291</v>
      </c>
      <c r="X10" s="410">
        <v>536</v>
      </c>
      <c r="Y10" s="410">
        <v>1085</v>
      </c>
      <c r="Z10" s="410">
        <v>436</v>
      </c>
      <c r="AA10" s="410">
        <v>649</v>
      </c>
      <c r="AB10"/>
      <c r="AC10" s="393" t="s">
        <v>35</v>
      </c>
      <c r="AD10" s="410">
        <v>902</v>
      </c>
      <c r="AE10" s="410">
        <v>328</v>
      </c>
      <c r="AF10" s="410">
        <v>574</v>
      </c>
      <c r="AG10" s="410">
        <v>165</v>
      </c>
      <c r="AH10" s="410">
        <v>39</v>
      </c>
      <c r="AI10" s="410">
        <v>126</v>
      </c>
      <c r="AJ10" s="410">
        <v>737</v>
      </c>
      <c r="AK10" s="410">
        <v>289</v>
      </c>
      <c r="AL10" s="410">
        <v>448</v>
      </c>
      <c r="AM10" s="410" t="s">
        <v>555</v>
      </c>
      <c r="AN10" s="410" t="s">
        <v>555</v>
      </c>
      <c r="AO10" s="410" t="s">
        <v>555</v>
      </c>
      <c r="AP10"/>
      <c r="AQ10" s="393" t="s">
        <v>35</v>
      </c>
      <c r="AR10" s="410">
        <v>1331</v>
      </c>
      <c r="AS10" s="410">
        <v>631</v>
      </c>
      <c r="AT10" s="410">
        <v>700</v>
      </c>
      <c r="AU10" s="410">
        <v>97</v>
      </c>
      <c r="AV10" s="410">
        <v>40</v>
      </c>
      <c r="AW10" s="410">
        <v>57</v>
      </c>
      <c r="AX10" s="410">
        <v>1234</v>
      </c>
      <c r="AY10" s="410">
        <v>591</v>
      </c>
      <c r="AZ10" s="410">
        <v>643</v>
      </c>
      <c r="BA10" s="410" t="s">
        <v>555</v>
      </c>
      <c r="BB10" s="410" t="s">
        <v>555</v>
      </c>
      <c r="BC10" s="410" t="s">
        <v>555</v>
      </c>
      <c r="BE10" s="416" t="s">
        <v>35</v>
      </c>
      <c r="BF10" s="390">
        <v>1098</v>
      </c>
    </row>
    <row r="11" spans="1:69" ht="15" x14ac:dyDescent="0.25">
      <c r="A11" s="393" t="s">
        <v>36</v>
      </c>
      <c r="B11" s="410">
        <v>2508</v>
      </c>
      <c r="C11" s="410">
        <v>656</v>
      </c>
      <c r="D11" s="410">
        <v>1852</v>
      </c>
      <c r="E11" s="410">
        <v>417</v>
      </c>
      <c r="F11" s="410">
        <v>109</v>
      </c>
      <c r="G11" s="410">
        <v>308</v>
      </c>
      <c r="H11" s="410">
        <v>2091</v>
      </c>
      <c r="I11" s="410">
        <v>547</v>
      </c>
      <c r="J11" s="410">
        <v>1544</v>
      </c>
      <c r="K11" s="410">
        <v>1024</v>
      </c>
      <c r="L11" s="410">
        <v>357</v>
      </c>
      <c r="M11" s="410">
        <v>667</v>
      </c>
      <c r="N11"/>
      <c r="O11" s="393" t="s">
        <v>36</v>
      </c>
      <c r="P11" s="410">
        <v>2451</v>
      </c>
      <c r="Q11" s="410">
        <v>615</v>
      </c>
      <c r="R11" s="410">
        <v>1836</v>
      </c>
      <c r="S11" s="410">
        <v>240</v>
      </c>
      <c r="T11" s="410">
        <v>52</v>
      </c>
      <c r="U11" s="410">
        <v>188</v>
      </c>
      <c r="V11" s="410">
        <v>2211</v>
      </c>
      <c r="W11" s="410">
        <v>563</v>
      </c>
      <c r="X11" s="410">
        <v>1648</v>
      </c>
      <c r="Y11" s="410">
        <v>722</v>
      </c>
      <c r="Z11" s="410">
        <v>307</v>
      </c>
      <c r="AA11" s="410">
        <v>415</v>
      </c>
      <c r="AB11"/>
      <c r="AC11" s="393" t="s">
        <v>36</v>
      </c>
      <c r="AD11" s="410">
        <v>2263</v>
      </c>
      <c r="AE11" s="410">
        <v>621</v>
      </c>
      <c r="AF11" s="410">
        <v>1642</v>
      </c>
      <c r="AG11" s="410">
        <v>151</v>
      </c>
      <c r="AH11" s="410">
        <v>40</v>
      </c>
      <c r="AI11" s="410">
        <v>111</v>
      </c>
      <c r="AJ11" s="410">
        <v>2112</v>
      </c>
      <c r="AK11" s="410">
        <v>581</v>
      </c>
      <c r="AL11" s="410">
        <v>1531</v>
      </c>
      <c r="AM11" s="410" t="s">
        <v>555</v>
      </c>
      <c r="AN11" s="410" t="s">
        <v>555</v>
      </c>
      <c r="AO11" s="410" t="s">
        <v>555</v>
      </c>
      <c r="AP11"/>
      <c r="AQ11" s="393" t="s">
        <v>36</v>
      </c>
      <c r="AR11" s="410">
        <v>2002</v>
      </c>
      <c r="AS11" s="410">
        <v>664</v>
      </c>
      <c r="AT11" s="410">
        <v>1338</v>
      </c>
      <c r="AU11" s="410">
        <v>267</v>
      </c>
      <c r="AV11" s="410">
        <v>60</v>
      </c>
      <c r="AW11" s="410">
        <v>207</v>
      </c>
      <c r="AX11" s="410">
        <v>1735</v>
      </c>
      <c r="AY11" s="410">
        <v>604</v>
      </c>
      <c r="AZ11" s="410">
        <v>1131</v>
      </c>
      <c r="BA11" s="410" t="s">
        <v>555</v>
      </c>
      <c r="BB11" s="410" t="s">
        <v>555</v>
      </c>
      <c r="BC11" s="410" t="s">
        <v>555</v>
      </c>
      <c r="BE11" s="416" t="s">
        <v>36</v>
      </c>
      <c r="BF11" s="390">
        <v>1421</v>
      </c>
    </row>
    <row r="12" spans="1:69" ht="15" x14ac:dyDescent="0.25">
      <c r="A12" s="393" t="s">
        <v>37</v>
      </c>
      <c r="B12" s="410">
        <v>2576</v>
      </c>
      <c r="C12" s="410">
        <v>446</v>
      </c>
      <c r="D12" s="410">
        <v>2130</v>
      </c>
      <c r="E12" s="410">
        <v>506</v>
      </c>
      <c r="F12" s="410">
        <v>66</v>
      </c>
      <c r="G12" s="410">
        <v>440</v>
      </c>
      <c r="H12" s="410">
        <v>2070</v>
      </c>
      <c r="I12" s="410">
        <v>380</v>
      </c>
      <c r="J12" s="410">
        <v>1690</v>
      </c>
      <c r="K12" s="410">
        <v>2678</v>
      </c>
      <c r="L12" s="410">
        <v>1016</v>
      </c>
      <c r="M12" s="410">
        <v>1662</v>
      </c>
      <c r="N12"/>
      <c r="O12" s="393" t="s">
        <v>37</v>
      </c>
      <c r="P12" s="410">
        <v>3348</v>
      </c>
      <c r="Q12" s="410">
        <v>1248</v>
      </c>
      <c r="R12" s="410">
        <v>2100</v>
      </c>
      <c r="S12" s="410">
        <v>351</v>
      </c>
      <c r="T12" s="410">
        <v>90</v>
      </c>
      <c r="U12" s="410">
        <v>261</v>
      </c>
      <c r="V12" s="410">
        <v>2997</v>
      </c>
      <c r="W12" s="410">
        <v>1158</v>
      </c>
      <c r="X12" s="410">
        <v>1839</v>
      </c>
      <c r="Y12" s="410">
        <v>2612</v>
      </c>
      <c r="Z12" s="410">
        <v>1134</v>
      </c>
      <c r="AA12" s="410">
        <v>1478</v>
      </c>
      <c r="AB12"/>
      <c r="AC12" s="393" t="s">
        <v>37</v>
      </c>
      <c r="AD12" s="410">
        <v>800</v>
      </c>
      <c r="AE12" s="410">
        <v>283</v>
      </c>
      <c r="AF12" s="410">
        <v>517</v>
      </c>
      <c r="AG12" s="410">
        <v>56</v>
      </c>
      <c r="AH12" s="410">
        <v>16</v>
      </c>
      <c r="AI12" s="410">
        <v>40</v>
      </c>
      <c r="AJ12" s="410">
        <v>744</v>
      </c>
      <c r="AK12" s="410">
        <v>267</v>
      </c>
      <c r="AL12" s="410">
        <v>477</v>
      </c>
      <c r="AM12" s="410" t="s">
        <v>555</v>
      </c>
      <c r="AN12" s="410" t="s">
        <v>555</v>
      </c>
      <c r="AO12" s="410" t="s">
        <v>555</v>
      </c>
      <c r="AP12"/>
      <c r="AQ12" s="393" t="s">
        <v>37</v>
      </c>
      <c r="AR12" s="410">
        <v>744</v>
      </c>
      <c r="AS12" s="410">
        <v>333</v>
      </c>
      <c r="AT12" s="410">
        <v>411</v>
      </c>
      <c r="AU12" s="410">
        <v>55</v>
      </c>
      <c r="AV12" s="410">
        <v>10</v>
      </c>
      <c r="AW12" s="410">
        <v>45</v>
      </c>
      <c r="AX12" s="410">
        <v>689</v>
      </c>
      <c r="AY12" s="410">
        <v>323</v>
      </c>
      <c r="AZ12" s="410">
        <v>366</v>
      </c>
      <c r="BA12" s="410" t="s">
        <v>555</v>
      </c>
      <c r="BB12" s="410" t="s">
        <v>555</v>
      </c>
      <c r="BC12" s="410" t="s">
        <v>555</v>
      </c>
      <c r="BE12" s="416" t="s">
        <v>37</v>
      </c>
      <c r="BF12" s="390">
        <v>356</v>
      </c>
      <c r="BN12" s="390" t="s">
        <v>2872</v>
      </c>
      <c r="BO12" s="390">
        <v>920</v>
      </c>
      <c r="BP12" s="390">
        <v>668</v>
      </c>
    </row>
    <row r="13" spans="1:69" ht="15" x14ac:dyDescent="0.25">
      <c r="A13" s="393" t="s">
        <v>38</v>
      </c>
      <c r="B13" s="410">
        <v>3711</v>
      </c>
      <c r="C13" s="410">
        <v>1084</v>
      </c>
      <c r="D13" s="410">
        <v>2627</v>
      </c>
      <c r="E13" s="410">
        <v>537</v>
      </c>
      <c r="F13" s="410">
        <v>185</v>
      </c>
      <c r="G13" s="410">
        <v>352</v>
      </c>
      <c r="H13" s="410">
        <v>3174</v>
      </c>
      <c r="I13" s="410">
        <v>899</v>
      </c>
      <c r="J13" s="410">
        <v>2275</v>
      </c>
      <c r="K13" s="410">
        <v>1138</v>
      </c>
      <c r="L13" s="410">
        <v>416</v>
      </c>
      <c r="M13" s="410">
        <v>722</v>
      </c>
      <c r="N13"/>
      <c r="O13" s="393" t="s">
        <v>38</v>
      </c>
      <c r="P13" s="410">
        <v>3316</v>
      </c>
      <c r="Q13" s="410">
        <v>1071</v>
      </c>
      <c r="R13" s="410">
        <v>2245</v>
      </c>
      <c r="S13" s="410">
        <v>239</v>
      </c>
      <c r="T13" s="410">
        <v>100</v>
      </c>
      <c r="U13" s="410">
        <v>139</v>
      </c>
      <c r="V13" s="410">
        <v>3077</v>
      </c>
      <c r="W13" s="410">
        <v>971</v>
      </c>
      <c r="X13" s="410">
        <v>2106</v>
      </c>
      <c r="Y13" s="410">
        <v>864</v>
      </c>
      <c r="Z13" s="410">
        <v>369</v>
      </c>
      <c r="AA13" s="410">
        <v>495</v>
      </c>
      <c r="AB13"/>
      <c r="AC13" s="393" t="s">
        <v>38</v>
      </c>
      <c r="AD13" s="410">
        <v>2238</v>
      </c>
      <c r="AE13" s="410">
        <v>802</v>
      </c>
      <c r="AF13" s="410">
        <v>1436</v>
      </c>
      <c r="AG13" s="410">
        <v>178</v>
      </c>
      <c r="AH13" s="410">
        <v>61</v>
      </c>
      <c r="AI13" s="410">
        <v>117</v>
      </c>
      <c r="AJ13" s="410">
        <v>2060</v>
      </c>
      <c r="AK13" s="410">
        <v>741</v>
      </c>
      <c r="AL13" s="410">
        <v>1319</v>
      </c>
      <c r="AM13" s="410" t="s">
        <v>555</v>
      </c>
      <c r="AN13" s="410" t="s">
        <v>555</v>
      </c>
      <c r="AO13" s="410" t="s">
        <v>555</v>
      </c>
      <c r="AP13"/>
      <c r="AQ13" s="393" t="s">
        <v>38</v>
      </c>
      <c r="AR13" s="410">
        <v>2487</v>
      </c>
      <c r="AS13" s="410">
        <v>1014</v>
      </c>
      <c r="AT13" s="410">
        <v>1473</v>
      </c>
      <c r="AU13" s="410">
        <v>154</v>
      </c>
      <c r="AV13" s="410">
        <v>58</v>
      </c>
      <c r="AW13" s="410">
        <v>96</v>
      </c>
      <c r="AX13" s="410">
        <v>2333</v>
      </c>
      <c r="AY13" s="410">
        <v>956</v>
      </c>
      <c r="AZ13" s="410">
        <v>1377</v>
      </c>
      <c r="BA13" s="410" t="s">
        <v>555</v>
      </c>
      <c r="BB13" s="410" t="s">
        <v>555</v>
      </c>
      <c r="BC13" s="410" t="s">
        <v>555</v>
      </c>
      <c r="BE13" s="416" t="s">
        <v>38</v>
      </c>
      <c r="BF13" s="390">
        <v>2589</v>
      </c>
      <c r="BN13" s="390" t="s">
        <v>2873</v>
      </c>
      <c r="BO13" s="390">
        <v>3396</v>
      </c>
      <c r="BP13" s="390">
        <v>2051</v>
      </c>
    </row>
    <row r="14" spans="1:69" ht="15" x14ac:dyDescent="0.25">
      <c r="A14" s="393" t="s">
        <v>39</v>
      </c>
      <c r="B14" s="410">
        <v>3247</v>
      </c>
      <c r="C14" s="410">
        <v>992</v>
      </c>
      <c r="D14" s="410">
        <v>2255</v>
      </c>
      <c r="E14" s="410">
        <v>222</v>
      </c>
      <c r="F14" s="410">
        <v>68</v>
      </c>
      <c r="G14" s="410">
        <v>154</v>
      </c>
      <c r="H14" s="410">
        <v>3025</v>
      </c>
      <c r="I14" s="410">
        <v>924</v>
      </c>
      <c r="J14" s="410">
        <v>2101</v>
      </c>
      <c r="K14" s="410">
        <v>873</v>
      </c>
      <c r="L14" s="410">
        <v>354</v>
      </c>
      <c r="M14" s="410">
        <v>519</v>
      </c>
      <c r="N14"/>
      <c r="O14" s="393" t="s">
        <v>39</v>
      </c>
      <c r="P14" s="410">
        <v>2334</v>
      </c>
      <c r="Q14" s="410">
        <v>795</v>
      </c>
      <c r="R14" s="410">
        <v>1539</v>
      </c>
      <c r="S14" s="410">
        <v>306</v>
      </c>
      <c r="T14" s="410">
        <v>98</v>
      </c>
      <c r="U14" s="410">
        <v>208</v>
      </c>
      <c r="V14" s="410">
        <v>2028</v>
      </c>
      <c r="W14" s="410">
        <v>697</v>
      </c>
      <c r="X14" s="410">
        <v>1331</v>
      </c>
      <c r="Y14" s="410">
        <v>712</v>
      </c>
      <c r="Z14" s="410">
        <v>289</v>
      </c>
      <c r="AA14" s="410">
        <v>423</v>
      </c>
      <c r="AB14"/>
      <c r="AC14" s="393" t="s">
        <v>39</v>
      </c>
      <c r="AD14" s="410">
        <v>1655</v>
      </c>
      <c r="AE14" s="410">
        <v>678</v>
      </c>
      <c r="AF14" s="410">
        <v>977</v>
      </c>
      <c r="AG14" s="410">
        <v>91</v>
      </c>
      <c r="AH14" s="410">
        <v>21</v>
      </c>
      <c r="AI14" s="410">
        <v>70</v>
      </c>
      <c r="AJ14" s="410">
        <v>1564</v>
      </c>
      <c r="AK14" s="410">
        <v>657</v>
      </c>
      <c r="AL14" s="410">
        <v>907</v>
      </c>
      <c r="AM14" s="410" t="s">
        <v>555</v>
      </c>
      <c r="AN14" s="410" t="s">
        <v>555</v>
      </c>
      <c r="AO14" s="410" t="s">
        <v>555</v>
      </c>
      <c r="AP14"/>
      <c r="AQ14" s="393" t="s">
        <v>39</v>
      </c>
      <c r="AR14" s="410">
        <v>2309</v>
      </c>
      <c r="AS14" s="410">
        <v>1093</v>
      </c>
      <c r="AT14" s="410">
        <v>1216</v>
      </c>
      <c r="AU14" s="410">
        <v>339</v>
      </c>
      <c r="AV14" s="410">
        <v>128</v>
      </c>
      <c r="AW14" s="410">
        <v>211</v>
      </c>
      <c r="AX14" s="410">
        <v>1970</v>
      </c>
      <c r="AY14" s="410">
        <v>965</v>
      </c>
      <c r="AZ14" s="410">
        <v>1005</v>
      </c>
      <c r="BA14" s="410" t="s">
        <v>555</v>
      </c>
      <c r="BB14" s="410" t="s">
        <v>555</v>
      </c>
      <c r="BC14" s="410" t="s">
        <v>555</v>
      </c>
      <c r="BE14" s="416" t="s">
        <v>39</v>
      </c>
      <c r="BF14" s="390">
        <v>1490</v>
      </c>
      <c r="BN14" s="390" t="s">
        <v>2874</v>
      </c>
      <c r="BO14" s="390">
        <v>1205</v>
      </c>
      <c r="BP14" s="390">
        <v>997</v>
      </c>
    </row>
    <row r="15" spans="1:69" ht="15" x14ac:dyDescent="0.25">
      <c r="A15" s="393" t="s">
        <v>40</v>
      </c>
      <c r="B15" s="410">
        <v>1967</v>
      </c>
      <c r="C15" s="410">
        <v>441</v>
      </c>
      <c r="D15" s="410">
        <v>1526</v>
      </c>
      <c r="E15" s="410">
        <v>439</v>
      </c>
      <c r="F15" s="410">
        <v>77</v>
      </c>
      <c r="G15" s="410">
        <v>362</v>
      </c>
      <c r="H15" s="410">
        <v>1528</v>
      </c>
      <c r="I15" s="410">
        <v>364</v>
      </c>
      <c r="J15" s="410">
        <v>1164</v>
      </c>
      <c r="K15" s="410">
        <v>1306</v>
      </c>
      <c r="L15" s="410">
        <v>487</v>
      </c>
      <c r="M15" s="410">
        <v>819</v>
      </c>
      <c r="N15"/>
      <c r="O15" s="393" t="s">
        <v>40</v>
      </c>
      <c r="P15" s="410">
        <v>1817</v>
      </c>
      <c r="Q15" s="410">
        <v>463</v>
      </c>
      <c r="R15" s="410">
        <v>1354</v>
      </c>
      <c r="S15" s="410">
        <v>273</v>
      </c>
      <c r="T15" s="410">
        <v>73</v>
      </c>
      <c r="U15" s="410">
        <v>200</v>
      </c>
      <c r="V15" s="410">
        <v>1544</v>
      </c>
      <c r="W15" s="410">
        <v>390</v>
      </c>
      <c r="X15" s="410">
        <v>1154</v>
      </c>
      <c r="Y15" s="410">
        <v>1145</v>
      </c>
      <c r="Z15" s="410">
        <v>436</v>
      </c>
      <c r="AA15" s="410">
        <v>709</v>
      </c>
      <c r="AB15"/>
      <c r="AC15" s="393" t="s">
        <v>40</v>
      </c>
      <c r="AD15" s="410">
        <v>2119</v>
      </c>
      <c r="AE15" s="410">
        <v>726</v>
      </c>
      <c r="AF15" s="410">
        <v>1393</v>
      </c>
      <c r="AG15" s="410">
        <v>255</v>
      </c>
      <c r="AH15" s="410">
        <v>86</v>
      </c>
      <c r="AI15" s="410">
        <v>169</v>
      </c>
      <c r="AJ15" s="410">
        <v>1864</v>
      </c>
      <c r="AK15" s="410">
        <v>640</v>
      </c>
      <c r="AL15" s="410">
        <v>1224</v>
      </c>
      <c r="AM15" s="410" t="s">
        <v>555</v>
      </c>
      <c r="AN15" s="410" t="s">
        <v>555</v>
      </c>
      <c r="AO15" s="410" t="s">
        <v>555</v>
      </c>
      <c r="AP15"/>
      <c r="AQ15" s="393" t="s">
        <v>40</v>
      </c>
      <c r="AR15" s="410">
        <v>1934</v>
      </c>
      <c r="AS15" s="410">
        <v>777</v>
      </c>
      <c r="AT15" s="410">
        <v>1157</v>
      </c>
      <c r="AU15" s="410">
        <v>116</v>
      </c>
      <c r="AV15" s="410">
        <v>35</v>
      </c>
      <c r="AW15" s="410">
        <v>81</v>
      </c>
      <c r="AX15" s="410">
        <v>1818</v>
      </c>
      <c r="AY15" s="410">
        <v>742</v>
      </c>
      <c r="AZ15" s="410">
        <v>1076</v>
      </c>
      <c r="BA15" s="410" t="s">
        <v>555</v>
      </c>
      <c r="BB15" s="410" t="s">
        <v>555</v>
      </c>
      <c r="BC15" s="410" t="s">
        <v>555</v>
      </c>
      <c r="BE15" s="416" t="s">
        <v>40</v>
      </c>
      <c r="BF15" s="390">
        <v>1581</v>
      </c>
      <c r="BN15" s="390" t="s">
        <v>2875</v>
      </c>
      <c r="BO15" s="390">
        <v>4009</v>
      </c>
      <c r="BP15" s="390">
        <v>1098</v>
      </c>
    </row>
    <row r="16" spans="1:69" ht="15" x14ac:dyDescent="0.25">
      <c r="A16" s="393" t="s">
        <v>41</v>
      </c>
      <c r="B16" s="410">
        <v>1443</v>
      </c>
      <c r="C16" s="410">
        <v>442</v>
      </c>
      <c r="D16" s="410">
        <v>1001</v>
      </c>
      <c r="E16" s="410">
        <v>154</v>
      </c>
      <c r="F16" s="410">
        <v>34</v>
      </c>
      <c r="G16" s="410">
        <v>120</v>
      </c>
      <c r="H16" s="410">
        <v>1289</v>
      </c>
      <c r="I16" s="410">
        <v>408</v>
      </c>
      <c r="J16" s="410">
        <v>881</v>
      </c>
      <c r="K16" s="410">
        <v>1300</v>
      </c>
      <c r="L16" s="410">
        <v>556</v>
      </c>
      <c r="M16" s="410">
        <v>744</v>
      </c>
      <c r="N16"/>
      <c r="O16" s="393" t="s">
        <v>41</v>
      </c>
      <c r="P16" s="410">
        <v>1263</v>
      </c>
      <c r="Q16" s="410">
        <v>388</v>
      </c>
      <c r="R16" s="410">
        <v>875</v>
      </c>
      <c r="S16" s="410">
        <v>115</v>
      </c>
      <c r="T16" s="410">
        <v>44</v>
      </c>
      <c r="U16" s="410">
        <v>71</v>
      </c>
      <c r="V16" s="410">
        <v>1148</v>
      </c>
      <c r="W16" s="410">
        <v>344</v>
      </c>
      <c r="X16" s="410">
        <v>804</v>
      </c>
      <c r="Y16" s="410">
        <v>932</v>
      </c>
      <c r="Z16" s="410">
        <v>392</v>
      </c>
      <c r="AA16" s="410">
        <v>540</v>
      </c>
      <c r="AB16"/>
      <c r="AC16" s="393" t="s">
        <v>41</v>
      </c>
      <c r="AD16" s="410">
        <v>1157</v>
      </c>
      <c r="AE16" s="410">
        <v>381</v>
      </c>
      <c r="AF16" s="410">
        <v>776</v>
      </c>
      <c r="AG16" s="410">
        <v>95</v>
      </c>
      <c r="AH16" s="410">
        <v>31</v>
      </c>
      <c r="AI16" s="410">
        <v>64</v>
      </c>
      <c r="AJ16" s="410">
        <v>1062</v>
      </c>
      <c r="AK16" s="410">
        <v>350</v>
      </c>
      <c r="AL16" s="410">
        <v>712</v>
      </c>
      <c r="AM16" s="410" t="s">
        <v>555</v>
      </c>
      <c r="AN16" s="410" t="s">
        <v>555</v>
      </c>
      <c r="AO16" s="410" t="s">
        <v>555</v>
      </c>
      <c r="AP16"/>
      <c r="AQ16" s="393" t="s">
        <v>41</v>
      </c>
      <c r="AR16" s="410">
        <v>1240</v>
      </c>
      <c r="AS16" s="410">
        <v>420</v>
      </c>
      <c r="AT16" s="410">
        <v>820</v>
      </c>
      <c r="AU16" s="410">
        <v>137</v>
      </c>
      <c r="AV16" s="410">
        <v>36</v>
      </c>
      <c r="AW16" s="410">
        <v>101</v>
      </c>
      <c r="AX16" s="410">
        <v>1103</v>
      </c>
      <c r="AY16" s="410">
        <v>384</v>
      </c>
      <c r="AZ16" s="410">
        <v>719</v>
      </c>
      <c r="BA16" s="410" t="s">
        <v>555</v>
      </c>
      <c r="BB16" s="410" t="s">
        <v>555</v>
      </c>
      <c r="BC16" s="410" t="s">
        <v>555</v>
      </c>
      <c r="BE16" s="416" t="s">
        <v>41</v>
      </c>
      <c r="BF16" s="390">
        <v>987</v>
      </c>
      <c r="BN16" s="390" t="s">
        <v>2876</v>
      </c>
      <c r="BO16" s="390">
        <v>1791</v>
      </c>
      <c r="BP16" s="390">
        <v>1421</v>
      </c>
    </row>
    <row r="17" spans="1:68" ht="15" x14ac:dyDescent="0.25">
      <c r="A17" s="393" t="s">
        <v>42</v>
      </c>
      <c r="B17" s="410">
        <v>1547</v>
      </c>
      <c r="C17" s="410">
        <v>397</v>
      </c>
      <c r="D17" s="410">
        <v>1150</v>
      </c>
      <c r="E17" s="410">
        <v>233</v>
      </c>
      <c r="F17" s="410">
        <v>34</v>
      </c>
      <c r="G17" s="410">
        <v>199</v>
      </c>
      <c r="H17" s="410">
        <v>1314</v>
      </c>
      <c r="I17" s="410">
        <v>363</v>
      </c>
      <c r="J17" s="410">
        <v>951</v>
      </c>
      <c r="K17" s="410">
        <v>851</v>
      </c>
      <c r="L17" s="410">
        <v>312</v>
      </c>
      <c r="M17" s="410">
        <v>539</v>
      </c>
      <c r="N17"/>
      <c r="O17" s="393" t="s">
        <v>42</v>
      </c>
      <c r="P17" s="410">
        <v>1195</v>
      </c>
      <c r="Q17" s="410">
        <v>382</v>
      </c>
      <c r="R17" s="410">
        <v>813</v>
      </c>
      <c r="S17" s="410">
        <v>219</v>
      </c>
      <c r="T17" s="410">
        <v>48</v>
      </c>
      <c r="U17" s="410">
        <v>171</v>
      </c>
      <c r="V17" s="410">
        <v>976</v>
      </c>
      <c r="W17" s="410">
        <v>334</v>
      </c>
      <c r="X17" s="410">
        <v>642</v>
      </c>
      <c r="Y17" s="410">
        <v>595</v>
      </c>
      <c r="Z17" s="410">
        <v>208</v>
      </c>
      <c r="AA17" s="410">
        <v>387</v>
      </c>
      <c r="AB17"/>
      <c r="AC17" s="393" t="s">
        <v>42</v>
      </c>
      <c r="AD17" s="410">
        <v>654</v>
      </c>
      <c r="AE17" s="410">
        <v>260</v>
      </c>
      <c r="AF17" s="410">
        <v>394</v>
      </c>
      <c r="AG17" s="410">
        <v>30</v>
      </c>
      <c r="AH17" s="410">
        <v>6</v>
      </c>
      <c r="AI17" s="410">
        <v>24</v>
      </c>
      <c r="AJ17" s="410">
        <v>624</v>
      </c>
      <c r="AK17" s="410">
        <v>254</v>
      </c>
      <c r="AL17" s="410">
        <v>370</v>
      </c>
      <c r="AM17" s="410" t="s">
        <v>555</v>
      </c>
      <c r="AN17" s="410" t="s">
        <v>555</v>
      </c>
      <c r="AO17" s="410" t="s">
        <v>555</v>
      </c>
      <c r="AP17"/>
      <c r="AQ17" s="393" t="s">
        <v>42</v>
      </c>
      <c r="AR17" s="410">
        <v>551</v>
      </c>
      <c r="AS17" s="410">
        <v>289</v>
      </c>
      <c r="AT17" s="410">
        <v>262</v>
      </c>
      <c r="AU17" s="410">
        <v>11</v>
      </c>
      <c r="AV17" s="410">
        <v>3</v>
      </c>
      <c r="AW17" s="410">
        <v>8</v>
      </c>
      <c r="AX17" s="410">
        <v>540</v>
      </c>
      <c r="AY17" s="410">
        <v>286</v>
      </c>
      <c r="AZ17" s="410">
        <v>254</v>
      </c>
      <c r="BA17" s="410" t="s">
        <v>555</v>
      </c>
      <c r="BB17" s="410" t="s">
        <v>555</v>
      </c>
      <c r="BC17" s="410" t="s">
        <v>555</v>
      </c>
      <c r="BE17" s="416" t="s">
        <v>42</v>
      </c>
      <c r="BF17" s="390">
        <v>607</v>
      </c>
      <c r="BN17" s="390" t="s">
        <v>2877</v>
      </c>
      <c r="BO17" s="390">
        <v>7434</v>
      </c>
      <c r="BP17" s="390">
        <v>356</v>
      </c>
    </row>
    <row r="18" spans="1:68" ht="15" x14ac:dyDescent="0.25">
      <c r="A18" s="393" t="s">
        <v>43</v>
      </c>
      <c r="B18" s="410">
        <v>1492</v>
      </c>
      <c r="C18" s="410">
        <v>271</v>
      </c>
      <c r="D18" s="410">
        <v>1221</v>
      </c>
      <c r="E18" s="410">
        <v>582</v>
      </c>
      <c r="F18" s="410">
        <v>47</v>
      </c>
      <c r="G18" s="410">
        <v>535</v>
      </c>
      <c r="H18" s="410">
        <v>910</v>
      </c>
      <c r="I18" s="410">
        <v>224</v>
      </c>
      <c r="J18" s="410">
        <v>686</v>
      </c>
      <c r="K18" s="410">
        <v>1741</v>
      </c>
      <c r="L18" s="410">
        <v>639</v>
      </c>
      <c r="M18" s="410">
        <v>1102</v>
      </c>
      <c r="N18"/>
      <c r="O18" s="393" t="s">
        <v>43</v>
      </c>
      <c r="P18" s="410">
        <v>1415</v>
      </c>
      <c r="Q18" s="410">
        <v>344</v>
      </c>
      <c r="R18" s="410">
        <v>1071</v>
      </c>
      <c r="S18" s="410">
        <v>359</v>
      </c>
      <c r="T18" s="410">
        <v>62</v>
      </c>
      <c r="U18" s="410">
        <v>297</v>
      </c>
      <c r="V18" s="410">
        <v>1056</v>
      </c>
      <c r="W18" s="410">
        <v>282</v>
      </c>
      <c r="X18" s="410">
        <v>774</v>
      </c>
      <c r="Y18" s="410">
        <v>1141</v>
      </c>
      <c r="Z18" s="410">
        <v>463</v>
      </c>
      <c r="AA18" s="410">
        <v>678</v>
      </c>
      <c r="AB18"/>
      <c r="AC18" s="393" t="s">
        <v>43</v>
      </c>
      <c r="AD18" s="410">
        <v>444</v>
      </c>
      <c r="AE18" s="410">
        <v>169</v>
      </c>
      <c r="AF18" s="410">
        <v>275</v>
      </c>
      <c r="AG18" s="410">
        <v>32</v>
      </c>
      <c r="AH18" s="410">
        <v>9</v>
      </c>
      <c r="AI18" s="410">
        <v>23</v>
      </c>
      <c r="AJ18" s="410">
        <v>412</v>
      </c>
      <c r="AK18" s="410">
        <v>160</v>
      </c>
      <c r="AL18" s="410">
        <v>252</v>
      </c>
      <c r="AM18" s="410" t="s">
        <v>555</v>
      </c>
      <c r="AN18" s="410" t="s">
        <v>555</v>
      </c>
      <c r="AO18" s="410" t="s">
        <v>555</v>
      </c>
      <c r="AP18"/>
      <c r="AQ18" s="393" t="s">
        <v>43</v>
      </c>
      <c r="AR18" s="410">
        <v>521</v>
      </c>
      <c r="AS18" s="410">
        <v>199</v>
      </c>
      <c r="AT18" s="410">
        <v>322</v>
      </c>
      <c r="AU18" s="410">
        <v>24</v>
      </c>
      <c r="AV18" s="410">
        <v>9</v>
      </c>
      <c r="AW18" s="410">
        <v>15</v>
      </c>
      <c r="AX18" s="410">
        <v>497</v>
      </c>
      <c r="AY18" s="410">
        <v>190</v>
      </c>
      <c r="AZ18" s="410">
        <v>307</v>
      </c>
      <c r="BA18" s="410" t="s">
        <v>555</v>
      </c>
      <c r="BB18" s="410" t="s">
        <v>555</v>
      </c>
      <c r="BC18" s="410" t="s">
        <v>555</v>
      </c>
      <c r="BE18" s="416" t="s">
        <v>43</v>
      </c>
      <c r="BF18" s="390">
        <v>359</v>
      </c>
      <c r="BN18" s="390" t="s">
        <v>2878</v>
      </c>
      <c r="BO18" s="390">
        <v>211</v>
      </c>
      <c r="BP18" s="390">
        <v>2</v>
      </c>
    </row>
    <row r="19" spans="1:68" ht="15" x14ac:dyDescent="0.25">
      <c r="A19" s="393" t="s">
        <v>44</v>
      </c>
      <c r="B19" s="410">
        <v>1226</v>
      </c>
      <c r="C19" s="410">
        <v>273</v>
      </c>
      <c r="D19" s="410">
        <v>953</v>
      </c>
      <c r="E19" s="410">
        <v>208</v>
      </c>
      <c r="F19" s="410">
        <v>56</v>
      </c>
      <c r="G19" s="410">
        <v>152</v>
      </c>
      <c r="H19" s="410">
        <v>1018</v>
      </c>
      <c r="I19" s="410">
        <v>217</v>
      </c>
      <c r="J19" s="410">
        <v>801</v>
      </c>
      <c r="K19" s="410">
        <v>494</v>
      </c>
      <c r="L19" s="410">
        <v>201</v>
      </c>
      <c r="M19" s="410">
        <v>293</v>
      </c>
      <c r="N19"/>
      <c r="O19" s="393" t="s">
        <v>44</v>
      </c>
      <c r="P19" s="410">
        <v>1307</v>
      </c>
      <c r="Q19" s="410">
        <v>433</v>
      </c>
      <c r="R19" s="410">
        <v>874</v>
      </c>
      <c r="S19" s="410">
        <v>34</v>
      </c>
      <c r="T19" s="410">
        <v>12</v>
      </c>
      <c r="U19" s="410">
        <v>22</v>
      </c>
      <c r="V19" s="410">
        <v>1273</v>
      </c>
      <c r="W19" s="410">
        <v>421</v>
      </c>
      <c r="X19" s="410">
        <v>852</v>
      </c>
      <c r="Y19" s="410">
        <v>240</v>
      </c>
      <c r="Z19" s="410">
        <v>86</v>
      </c>
      <c r="AA19" s="410">
        <v>154</v>
      </c>
      <c r="AB19"/>
      <c r="AC19" s="393" t="s">
        <v>44</v>
      </c>
      <c r="AD19" s="410">
        <v>993</v>
      </c>
      <c r="AE19" s="410">
        <v>440</v>
      </c>
      <c r="AF19" s="410">
        <v>553</v>
      </c>
      <c r="AG19" s="410">
        <v>110</v>
      </c>
      <c r="AH19" s="410">
        <v>38</v>
      </c>
      <c r="AI19" s="410">
        <v>72</v>
      </c>
      <c r="AJ19" s="410">
        <v>883</v>
      </c>
      <c r="AK19" s="410">
        <v>402</v>
      </c>
      <c r="AL19" s="410">
        <v>481</v>
      </c>
      <c r="AM19" s="410" t="s">
        <v>555</v>
      </c>
      <c r="AN19" s="410" t="s">
        <v>555</v>
      </c>
      <c r="AO19" s="410" t="s">
        <v>555</v>
      </c>
      <c r="AP19"/>
      <c r="AQ19" s="393" t="s">
        <v>44</v>
      </c>
      <c r="AR19" s="410">
        <v>956</v>
      </c>
      <c r="AS19" s="410">
        <v>467</v>
      </c>
      <c r="AT19" s="410">
        <v>489</v>
      </c>
      <c r="AU19" s="410">
        <v>68</v>
      </c>
      <c r="AV19" s="410">
        <v>21</v>
      </c>
      <c r="AW19" s="410">
        <v>47</v>
      </c>
      <c r="AX19" s="410">
        <v>888</v>
      </c>
      <c r="AY19" s="410">
        <v>446</v>
      </c>
      <c r="AZ19" s="410">
        <v>442</v>
      </c>
      <c r="BA19" s="410" t="s">
        <v>555</v>
      </c>
      <c r="BB19" s="410" t="s">
        <v>555</v>
      </c>
      <c r="BC19" s="410" t="s">
        <v>555</v>
      </c>
      <c r="BE19" s="416" t="s">
        <v>44</v>
      </c>
      <c r="BF19" s="390">
        <v>564</v>
      </c>
      <c r="BN19" s="390" t="s">
        <v>2879</v>
      </c>
      <c r="BO19" s="390">
        <v>3342</v>
      </c>
      <c r="BP19" s="390">
        <v>2589</v>
      </c>
    </row>
    <row r="20" spans="1:68" ht="15" x14ac:dyDescent="0.25">
      <c r="A20" s="393" t="s">
        <v>45</v>
      </c>
      <c r="B20" s="410">
        <v>1073</v>
      </c>
      <c r="C20" s="410">
        <v>223</v>
      </c>
      <c r="D20" s="410">
        <v>850</v>
      </c>
      <c r="E20" s="410">
        <v>272</v>
      </c>
      <c r="F20" s="410">
        <v>56</v>
      </c>
      <c r="G20" s="410">
        <v>216</v>
      </c>
      <c r="H20" s="410">
        <v>801</v>
      </c>
      <c r="I20" s="410">
        <v>167</v>
      </c>
      <c r="J20" s="410">
        <v>634</v>
      </c>
      <c r="K20" s="410">
        <v>392</v>
      </c>
      <c r="L20" s="410">
        <v>116</v>
      </c>
      <c r="M20" s="410">
        <v>276</v>
      </c>
      <c r="N20"/>
      <c r="O20" s="393" t="s">
        <v>45</v>
      </c>
      <c r="P20" s="410">
        <v>1287</v>
      </c>
      <c r="Q20" s="410">
        <v>310</v>
      </c>
      <c r="R20" s="410">
        <v>977</v>
      </c>
      <c r="S20" s="410">
        <v>157</v>
      </c>
      <c r="T20" s="410">
        <v>48</v>
      </c>
      <c r="U20" s="410">
        <v>109</v>
      </c>
      <c r="V20" s="410">
        <v>1130</v>
      </c>
      <c r="W20" s="410">
        <v>262</v>
      </c>
      <c r="X20" s="410">
        <v>868</v>
      </c>
      <c r="Y20" s="410">
        <v>211</v>
      </c>
      <c r="Z20" s="410">
        <v>75</v>
      </c>
      <c r="AA20" s="410">
        <v>136</v>
      </c>
      <c r="AB20"/>
      <c r="AC20" s="393" t="s">
        <v>45</v>
      </c>
      <c r="AD20" s="410">
        <v>1165</v>
      </c>
      <c r="AE20" s="410">
        <v>346</v>
      </c>
      <c r="AF20" s="410">
        <v>819</v>
      </c>
      <c r="AG20" s="410">
        <v>40</v>
      </c>
      <c r="AH20" s="410">
        <v>11</v>
      </c>
      <c r="AI20" s="410">
        <v>29</v>
      </c>
      <c r="AJ20" s="410">
        <v>1125</v>
      </c>
      <c r="AK20" s="410">
        <v>335</v>
      </c>
      <c r="AL20" s="410">
        <v>790</v>
      </c>
      <c r="AM20" s="410" t="s">
        <v>555</v>
      </c>
      <c r="AN20" s="410" t="s">
        <v>555</v>
      </c>
      <c r="AO20" s="410" t="s">
        <v>555</v>
      </c>
      <c r="AP20"/>
      <c r="AQ20" s="393" t="s">
        <v>45</v>
      </c>
      <c r="AR20" s="410">
        <v>1201</v>
      </c>
      <c r="AS20" s="410">
        <v>476</v>
      </c>
      <c r="AT20" s="410">
        <v>725</v>
      </c>
      <c r="AU20" s="410">
        <v>125</v>
      </c>
      <c r="AV20" s="410">
        <v>40</v>
      </c>
      <c r="AW20" s="410">
        <v>85</v>
      </c>
      <c r="AX20" s="410">
        <v>1076</v>
      </c>
      <c r="AY20" s="410">
        <v>436</v>
      </c>
      <c r="AZ20" s="410">
        <v>640</v>
      </c>
      <c r="BA20" s="410" t="s">
        <v>555</v>
      </c>
      <c r="BB20" s="410" t="s">
        <v>555</v>
      </c>
      <c r="BC20" s="410" t="s">
        <v>555</v>
      </c>
      <c r="BE20" s="416" t="s">
        <v>45</v>
      </c>
      <c r="BF20" s="390">
        <v>1098</v>
      </c>
      <c r="BN20" s="390" t="s">
        <v>2880</v>
      </c>
      <c r="BO20" s="390">
        <v>4207</v>
      </c>
      <c r="BP20" s="390">
        <v>1490</v>
      </c>
    </row>
    <row r="21" spans="1:68" ht="15" x14ac:dyDescent="0.25">
      <c r="A21" s="393" t="s">
        <v>46</v>
      </c>
      <c r="B21" s="410">
        <v>1364</v>
      </c>
      <c r="C21" s="410">
        <v>362</v>
      </c>
      <c r="D21" s="410">
        <v>1002</v>
      </c>
      <c r="E21" s="410">
        <v>161</v>
      </c>
      <c r="F21" s="410">
        <v>23</v>
      </c>
      <c r="G21" s="410">
        <v>138</v>
      </c>
      <c r="H21" s="410">
        <v>1203</v>
      </c>
      <c r="I21" s="410">
        <v>339</v>
      </c>
      <c r="J21" s="410">
        <v>864</v>
      </c>
      <c r="K21" s="410">
        <v>1083</v>
      </c>
      <c r="L21" s="410">
        <v>429</v>
      </c>
      <c r="M21" s="410">
        <v>654</v>
      </c>
      <c r="N21"/>
      <c r="O21" s="393" t="s">
        <v>46</v>
      </c>
      <c r="P21" s="410">
        <v>1670</v>
      </c>
      <c r="Q21" s="410">
        <v>359</v>
      </c>
      <c r="R21" s="410">
        <v>1311</v>
      </c>
      <c r="S21" s="410">
        <v>177</v>
      </c>
      <c r="T21" s="410">
        <v>42</v>
      </c>
      <c r="U21" s="410">
        <v>135</v>
      </c>
      <c r="V21" s="410">
        <v>1493</v>
      </c>
      <c r="W21" s="410">
        <v>317</v>
      </c>
      <c r="X21" s="410">
        <v>1176</v>
      </c>
      <c r="Y21" s="410">
        <v>940</v>
      </c>
      <c r="Z21" s="410">
        <v>402</v>
      </c>
      <c r="AA21" s="410">
        <v>538</v>
      </c>
      <c r="AB21"/>
      <c r="AC21" s="393" t="s">
        <v>46</v>
      </c>
      <c r="AD21" s="410">
        <v>1488</v>
      </c>
      <c r="AE21" s="410">
        <v>388</v>
      </c>
      <c r="AF21" s="410">
        <v>1100</v>
      </c>
      <c r="AG21" s="410">
        <v>147</v>
      </c>
      <c r="AH21" s="410">
        <v>32</v>
      </c>
      <c r="AI21" s="410">
        <v>115</v>
      </c>
      <c r="AJ21" s="410">
        <v>1341</v>
      </c>
      <c r="AK21" s="410">
        <v>356</v>
      </c>
      <c r="AL21" s="410">
        <v>985</v>
      </c>
      <c r="AM21" s="410" t="s">
        <v>555</v>
      </c>
      <c r="AN21" s="410" t="s">
        <v>555</v>
      </c>
      <c r="AO21" s="410" t="s">
        <v>555</v>
      </c>
      <c r="AP21"/>
      <c r="AQ21" s="393" t="s">
        <v>46</v>
      </c>
      <c r="AR21" s="410">
        <v>1441</v>
      </c>
      <c r="AS21" s="410">
        <v>446</v>
      </c>
      <c r="AT21" s="410">
        <v>995</v>
      </c>
      <c r="AU21" s="410">
        <v>245</v>
      </c>
      <c r="AV21" s="410">
        <v>66</v>
      </c>
      <c r="AW21" s="410">
        <v>179</v>
      </c>
      <c r="AX21" s="410">
        <v>1196</v>
      </c>
      <c r="AY21" s="410">
        <v>380</v>
      </c>
      <c r="AZ21" s="410">
        <v>816</v>
      </c>
      <c r="BA21" s="410" t="s">
        <v>555</v>
      </c>
      <c r="BB21" s="410" t="s">
        <v>555</v>
      </c>
      <c r="BC21" s="410" t="s">
        <v>555</v>
      </c>
      <c r="BE21" s="416" t="s">
        <v>46</v>
      </c>
      <c r="BF21" s="390">
        <v>1397</v>
      </c>
      <c r="BN21" s="390" t="s">
        <v>2881</v>
      </c>
      <c r="BO21" s="390">
        <v>1878</v>
      </c>
      <c r="BP21" s="390">
        <v>1581</v>
      </c>
    </row>
    <row r="22" spans="1:68" ht="15" x14ac:dyDescent="0.25">
      <c r="A22" s="393" t="s">
        <v>47</v>
      </c>
      <c r="B22" s="410">
        <v>1795</v>
      </c>
      <c r="C22" s="410">
        <v>490</v>
      </c>
      <c r="D22" s="410">
        <v>1305</v>
      </c>
      <c r="E22" s="410">
        <v>330</v>
      </c>
      <c r="F22" s="410">
        <v>65</v>
      </c>
      <c r="G22" s="410">
        <v>265</v>
      </c>
      <c r="H22" s="410">
        <v>1465</v>
      </c>
      <c r="I22" s="410">
        <v>425</v>
      </c>
      <c r="J22" s="410">
        <v>1040</v>
      </c>
      <c r="K22" s="410">
        <v>1006</v>
      </c>
      <c r="L22" s="410">
        <v>425</v>
      </c>
      <c r="M22" s="410">
        <v>581</v>
      </c>
      <c r="N22"/>
      <c r="O22" s="393" t="s">
        <v>47</v>
      </c>
      <c r="P22" s="410">
        <v>1589</v>
      </c>
      <c r="Q22" s="410">
        <v>399</v>
      </c>
      <c r="R22" s="410">
        <v>1190</v>
      </c>
      <c r="S22" s="410">
        <v>369</v>
      </c>
      <c r="T22" s="410">
        <v>76</v>
      </c>
      <c r="U22" s="410">
        <v>293</v>
      </c>
      <c r="V22" s="410">
        <v>1220</v>
      </c>
      <c r="W22" s="410">
        <v>323</v>
      </c>
      <c r="X22" s="410">
        <v>897</v>
      </c>
      <c r="Y22" s="410">
        <v>955</v>
      </c>
      <c r="Z22" s="410">
        <v>388</v>
      </c>
      <c r="AA22" s="410">
        <v>567</v>
      </c>
      <c r="AB22"/>
      <c r="AC22" s="393" t="s">
        <v>47</v>
      </c>
      <c r="AD22" s="410">
        <v>1355</v>
      </c>
      <c r="AE22" s="410">
        <v>413</v>
      </c>
      <c r="AF22" s="410">
        <v>942</v>
      </c>
      <c r="AG22" s="410">
        <v>252</v>
      </c>
      <c r="AH22" s="410">
        <v>78</v>
      </c>
      <c r="AI22" s="410">
        <v>174</v>
      </c>
      <c r="AJ22" s="410">
        <v>1103</v>
      </c>
      <c r="AK22" s="410">
        <v>335</v>
      </c>
      <c r="AL22" s="410">
        <v>768</v>
      </c>
      <c r="AM22" s="410" t="s">
        <v>555</v>
      </c>
      <c r="AN22" s="410" t="s">
        <v>555</v>
      </c>
      <c r="AO22" s="410" t="s">
        <v>555</v>
      </c>
      <c r="AP22"/>
      <c r="AQ22" s="393" t="s">
        <v>47</v>
      </c>
      <c r="AR22" s="410">
        <v>1162</v>
      </c>
      <c r="AS22" s="410">
        <v>408</v>
      </c>
      <c r="AT22" s="410">
        <v>754</v>
      </c>
      <c r="AU22" s="410">
        <v>84</v>
      </c>
      <c r="AV22" s="410">
        <v>26</v>
      </c>
      <c r="AW22" s="410">
        <v>58</v>
      </c>
      <c r="AX22" s="410">
        <v>1078</v>
      </c>
      <c r="AY22" s="410">
        <v>382</v>
      </c>
      <c r="AZ22" s="410">
        <v>696</v>
      </c>
      <c r="BA22" s="410" t="s">
        <v>555</v>
      </c>
      <c r="BB22" s="410" t="s">
        <v>555</v>
      </c>
      <c r="BC22" s="410" t="s">
        <v>555</v>
      </c>
      <c r="BE22" s="416" t="s">
        <v>47</v>
      </c>
      <c r="BF22" s="390">
        <v>1294</v>
      </c>
      <c r="BN22" s="390" t="s">
        <v>2882</v>
      </c>
      <c r="BO22" s="390">
        <v>4420</v>
      </c>
      <c r="BP22" s="390">
        <v>987</v>
      </c>
    </row>
    <row r="23" spans="1:68" ht="15" x14ac:dyDescent="0.25">
      <c r="A23" s="393" t="s">
        <v>48</v>
      </c>
      <c r="B23" s="410">
        <v>1142</v>
      </c>
      <c r="C23" s="410">
        <v>312</v>
      </c>
      <c r="D23" s="410">
        <v>830</v>
      </c>
      <c r="E23" s="410">
        <v>247</v>
      </c>
      <c r="F23" s="410">
        <v>57</v>
      </c>
      <c r="G23" s="410">
        <v>190</v>
      </c>
      <c r="H23" s="410">
        <v>895</v>
      </c>
      <c r="I23" s="410">
        <v>255</v>
      </c>
      <c r="J23" s="410">
        <v>640</v>
      </c>
      <c r="K23" s="410">
        <v>750</v>
      </c>
      <c r="L23" s="410">
        <v>287</v>
      </c>
      <c r="M23" s="410">
        <v>463</v>
      </c>
      <c r="N23"/>
      <c r="O23" s="393" t="s">
        <v>48</v>
      </c>
      <c r="P23" s="410">
        <v>1120</v>
      </c>
      <c r="Q23" s="410">
        <v>303</v>
      </c>
      <c r="R23" s="410">
        <v>817</v>
      </c>
      <c r="S23" s="410">
        <v>217</v>
      </c>
      <c r="T23" s="410">
        <v>64</v>
      </c>
      <c r="U23" s="410">
        <v>153</v>
      </c>
      <c r="V23" s="410">
        <v>903</v>
      </c>
      <c r="W23" s="410">
        <v>239</v>
      </c>
      <c r="X23" s="410">
        <v>664</v>
      </c>
      <c r="Y23" s="410">
        <v>557</v>
      </c>
      <c r="Z23" s="410">
        <v>235</v>
      </c>
      <c r="AA23" s="410">
        <v>322</v>
      </c>
      <c r="AB23"/>
      <c r="AC23" s="393" t="s">
        <v>48</v>
      </c>
      <c r="AD23" s="410">
        <v>868</v>
      </c>
      <c r="AE23" s="410">
        <v>229</v>
      </c>
      <c r="AF23" s="410">
        <v>639</v>
      </c>
      <c r="AG23" s="410">
        <v>45</v>
      </c>
      <c r="AH23" s="410">
        <v>23</v>
      </c>
      <c r="AI23" s="410">
        <v>22</v>
      </c>
      <c r="AJ23" s="410">
        <v>823</v>
      </c>
      <c r="AK23" s="410">
        <v>206</v>
      </c>
      <c r="AL23" s="410">
        <v>617</v>
      </c>
      <c r="AM23" s="410" t="s">
        <v>555</v>
      </c>
      <c r="AN23" s="410" t="s">
        <v>555</v>
      </c>
      <c r="AO23" s="410" t="s">
        <v>555</v>
      </c>
      <c r="AP23"/>
      <c r="AQ23" s="393" t="s">
        <v>48</v>
      </c>
      <c r="AR23" s="410">
        <v>701</v>
      </c>
      <c r="AS23" s="410">
        <v>215</v>
      </c>
      <c r="AT23" s="410">
        <v>486</v>
      </c>
      <c r="AU23" s="410">
        <v>56</v>
      </c>
      <c r="AV23" s="410">
        <v>25</v>
      </c>
      <c r="AW23" s="410">
        <v>31</v>
      </c>
      <c r="AX23" s="410">
        <v>645</v>
      </c>
      <c r="AY23" s="410">
        <v>190</v>
      </c>
      <c r="AZ23" s="410">
        <v>455</v>
      </c>
      <c r="BA23" s="410" t="s">
        <v>555</v>
      </c>
      <c r="BB23" s="410" t="s">
        <v>555</v>
      </c>
      <c r="BC23" s="410" t="s">
        <v>555</v>
      </c>
      <c r="BE23" s="416" t="s">
        <v>48</v>
      </c>
      <c r="BF23" s="390">
        <v>773</v>
      </c>
      <c r="BN23" s="390" t="s">
        <v>2883</v>
      </c>
      <c r="BO23" s="390">
        <v>2510</v>
      </c>
      <c r="BP23" s="390">
        <v>607</v>
      </c>
    </row>
    <row r="24" spans="1:68" ht="15" x14ac:dyDescent="0.25">
      <c r="A24" s="393" t="s">
        <v>49</v>
      </c>
      <c r="B24" s="410">
        <v>1169</v>
      </c>
      <c r="C24" s="410">
        <v>276</v>
      </c>
      <c r="D24" s="410">
        <v>893</v>
      </c>
      <c r="E24" s="410">
        <v>128</v>
      </c>
      <c r="F24" s="410">
        <v>13</v>
      </c>
      <c r="G24" s="410">
        <v>115</v>
      </c>
      <c r="H24" s="410">
        <v>1041</v>
      </c>
      <c r="I24" s="410">
        <v>263</v>
      </c>
      <c r="J24" s="410">
        <v>778</v>
      </c>
      <c r="K24" s="410">
        <v>980</v>
      </c>
      <c r="L24" s="410">
        <v>376</v>
      </c>
      <c r="M24" s="410">
        <v>604</v>
      </c>
      <c r="N24"/>
      <c r="O24" s="393" t="s">
        <v>49</v>
      </c>
      <c r="P24" s="410">
        <v>1494</v>
      </c>
      <c r="Q24" s="410">
        <v>544</v>
      </c>
      <c r="R24" s="410">
        <v>950</v>
      </c>
      <c r="S24" s="410">
        <v>240</v>
      </c>
      <c r="T24" s="410">
        <v>30</v>
      </c>
      <c r="U24" s="410">
        <v>210</v>
      </c>
      <c r="V24" s="410">
        <v>1254</v>
      </c>
      <c r="W24" s="410">
        <v>514</v>
      </c>
      <c r="X24" s="410">
        <v>740</v>
      </c>
      <c r="Y24" s="410">
        <v>295</v>
      </c>
      <c r="Z24" s="410">
        <v>116</v>
      </c>
      <c r="AA24" s="410">
        <v>179</v>
      </c>
      <c r="AB24"/>
      <c r="AC24" s="393" t="s">
        <v>49</v>
      </c>
      <c r="AD24" s="410">
        <v>426</v>
      </c>
      <c r="AE24" s="410">
        <v>173</v>
      </c>
      <c r="AF24" s="410">
        <v>253</v>
      </c>
      <c r="AG24" s="410">
        <v>67</v>
      </c>
      <c r="AH24" s="410">
        <v>21</v>
      </c>
      <c r="AI24" s="410">
        <v>46</v>
      </c>
      <c r="AJ24" s="410">
        <v>359</v>
      </c>
      <c r="AK24" s="410">
        <v>152</v>
      </c>
      <c r="AL24" s="410">
        <v>207</v>
      </c>
      <c r="AM24" s="410" t="s">
        <v>555</v>
      </c>
      <c r="AN24" s="410" t="s">
        <v>555</v>
      </c>
      <c r="AO24" s="410" t="s">
        <v>555</v>
      </c>
      <c r="AP24"/>
      <c r="AQ24" s="393" t="s">
        <v>49</v>
      </c>
      <c r="AR24" s="410">
        <v>707</v>
      </c>
      <c r="AS24" s="410">
        <v>344</v>
      </c>
      <c r="AT24" s="410">
        <v>363</v>
      </c>
      <c r="AU24" s="410">
        <v>63</v>
      </c>
      <c r="AV24" s="410">
        <v>23</v>
      </c>
      <c r="AW24" s="410">
        <v>40</v>
      </c>
      <c r="AX24" s="410">
        <v>644</v>
      </c>
      <c r="AY24" s="410">
        <v>321</v>
      </c>
      <c r="AZ24" s="410">
        <v>323</v>
      </c>
      <c r="BA24" s="410" t="s">
        <v>555</v>
      </c>
      <c r="BB24" s="410" t="s">
        <v>555</v>
      </c>
      <c r="BC24" s="410" t="s">
        <v>555</v>
      </c>
      <c r="BE24" s="416" t="s">
        <v>49</v>
      </c>
      <c r="BF24" s="390">
        <v>592</v>
      </c>
      <c r="BN24" s="390" t="s">
        <v>2884</v>
      </c>
      <c r="BO24" s="390">
        <v>2569</v>
      </c>
      <c r="BP24" s="390">
        <v>359</v>
      </c>
    </row>
    <row r="25" spans="1:68" ht="15" x14ac:dyDescent="0.25">
      <c r="A25" s="393" t="s">
        <v>50</v>
      </c>
      <c r="B25" s="410">
        <v>2060</v>
      </c>
      <c r="C25" s="410">
        <v>693</v>
      </c>
      <c r="D25" s="410">
        <v>1367</v>
      </c>
      <c r="E25" s="410">
        <v>547</v>
      </c>
      <c r="F25" s="410">
        <v>97</v>
      </c>
      <c r="G25" s="410">
        <v>450</v>
      </c>
      <c r="H25" s="410">
        <v>1513</v>
      </c>
      <c r="I25" s="410">
        <v>596</v>
      </c>
      <c r="J25" s="410">
        <v>917</v>
      </c>
      <c r="K25" s="410">
        <v>1332</v>
      </c>
      <c r="L25" s="410">
        <v>587</v>
      </c>
      <c r="M25" s="410">
        <v>745</v>
      </c>
      <c r="N25"/>
      <c r="O25" s="393" t="s">
        <v>50</v>
      </c>
      <c r="P25" s="410">
        <v>2083</v>
      </c>
      <c r="Q25" s="410">
        <v>1014</v>
      </c>
      <c r="R25" s="410">
        <v>1069</v>
      </c>
      <c r="S25" s="410">
        <v>302</v>
      </c>
      <c r="T25" s="410">
        <v>85</v>
      </c>
      <c r="U25" s="410">
        <v>217</v>
      </c>
      <c r="V25" s="410">
        <v>1781</v>
      </c>
      <c r="W25" s="410">
        <v>929</v>
      </c>
      <c r="X25" s="410">
        <v>852</v>
      </c>
      <c r="Y25" s="410">
        <v>802</v>
      </c>
      <c r="Z25" s="410">
        <v>333</v>
      </c>
      <c r="AA25" s="410">
        <v>469</v>
      </c>
      <c r="AB25"/>
      <c r="AC25" s="393" t="s">
        <v>50</v>
      </c>
      <c r="AD25" s="410">
        <v>669</v>
      </c>
      <c r="AE25" s="410">
        <v>154</v>
      </c>
      <c r="AF25" s="410">
        <v>515</v>
      </c>
      <c r="AG25" s="410">
        <v>41</v>
      </c>
      <c r="AH25" s="410">
        <v>4</v>
      </c>
      <c r="AI25" s="410">
        <v>37</v>
      </c>
      <c r="AJ25" s="410">
        <v>628</v>
      </c>
      <c r="AK25" s="410">
        <v>150</v>
      </c>
      <c r="AL25" s="410">
        <v>478</v>
      </c>
      <c r="AM25" s="410" t="s">
        <v>555</v>
      </c>
      <c r="AN25" s="410" t="s">
        <v>555</v>
      </c>
      <c r="AO25" s="410" t="s">
        <v>555</v>
      </c>
      <c r="AP25"/>
      <c r="AQ25" s="393" t="s">
        <v>50</v>
      </c>
      <c r="AR25" s="410">
        <v>763</v>
      </c>
      <c r="AS25" s="410">
        <v>408</v>
      </c>
      <c r="AT25" s="410">
        <v>355</v>
      </c>
      <c r="AU25" s="410">
        <v>33</v>
      </c>
      <c r="AV25" s="410">
        <v>15</v>
      </c>
      <c r="AW25" s="410">
        <v>18</v>
      </c>
      <c r="AX25" s="410">
        <v>730</v>
      </c>
      <c r="AY25" s="410">
        <v>393</v>
      </c>
      <c r="AZ25" s="410">
        <v>337</v>
      </c>
      <c r="BA25" s="410" t="s">
        <v>555</v>
      </c>
      <c r="BB25" s="410" t="s">
        <v>555</v>
      </c>
      <c r="BC25" s="410" t="s">
        <v>555</v>
      </c>
      <c r="BE25" s="416" t="s">
        <v>50</v>
      </c>
      <c r="BF25" s="390">
        <v>461</v>
      </c>
      <c r="BN25" s="390" t="s">
        <v>2885</v>
      </c>
      <c r="BO25" s="390">
        <v>2170</v>
      </c>
      <c r="BP25" s="390">
        <v>564</v>
      </c>
    </row>
    <row r="26" spans="1:68" ht="15" x14ac:dyDescent="0.25">
      <c r="A26" s="393" t="s">
        <v>51</v>
      </c>
      <c r="B26" s="410">
        <v>1112</v>
      </c>
      <c r="C26" s="410">
        <v>233</v>
      </c>
      <c r="D26" s="410">
        <v>879</v>
      </c>
      <c r="E26" s="410">
        <v>185</v>
      </c>
      <c r="F26" s="410">
        <v>35</v>
      </c>
      <c r="G26" s="410">
        <v>150</v>
      </c>
      <c r="H26" s="410">
        <v>927</v>
      </c>
      <c r="I26" s="410">
        <v>198</v>
      </c>
      <c r="J26" s="410">
        <v>729</v>
      </c>
      <c r="K26" s="410">
        <v>691</v>
      </c>
      <c r="L26" s="410">
        <v>248</v>
      </c>
      <c r="M26" s="410">
        <v>443</v>
      </c>
      <c r="N26"/>
      <c r="O26" s="393" t="s">
        <v>51</v>
      </c>
      <c r="P26" s="410">
        <v>1196</v>
      </c>
      <c r="Q26" s="410">
        <v>307</v>
      </c>
      <c r="R26" s="410">
        <v>889</v>
      </c>
      <c r="S26" s="410">
        <v>243</v>
      </c>
      <c r="T26" s="410">
        <v>48</v>
      </c>
      <c r="U26" s="410">
        <v>195</v>
      </c>
      <c r="V26" s="410">
        <v>953</v>
      </c>
      <c r="W26" s="410">
        <v>259</v>
      </c>
      <c r="X26" s="410">
        <v>694</v>
      </c>
      <c r="Y26" s="410">
        <v>625</v>
      </c>
      <c r="Z26" s="410">
        <v>230</v>
      </c>
      <c r="AA26" s="410">
        <v>395</v>
      </c>
      <c r="AB26"/>
      <c r="AC26" s="393" t="s">
        <v>51</v>
      </c>
      <c r="AD26" s="410">
        <v>1273</v>
      </c>
      <c r="AE26" s="410">
        <v>397</v>
      </c>
      <c r="AF26" s="410">
        <v>876</v>
      </c>
      <c r="AG26" s="410">
        <v>154</v>
      </c>
      <c r="AH26" s="410">
        <v>48</v>
      </c>
      <c r="AI26" s="410">
        <v>106</v>
      </c>
      <c r="AJ26" s="410">
        <v>1119</v>
      </c>
      <c r="AK26" s="410">
        <v>349</v>
      </c>
      <c r="AL26" s="410">
        <v>770</v>
      </c>
      <c r="AM26" s="410" t="s">
        <v>555</v>
      </c>
      <c r="AN26" s="410" t="s">
        <v>555</v>
      </c>
      <c r="AO26" s="410" t="s">
        <v>555</v>
      </c>
      <c r="AP26"/>
      <c r="AQ26" s="393" t="s">
        <v>51</v>
      </c>
      <c r="AR26" s="410">
        <v>1095</v>
      </c>
      <c r="AS26" s="410">
        <v>351</v>
      </c>
      <c r="AT26" s="410">
        <v>744</v>
      </c>
      <c r="AU26" s="410">
        <v>83</v>
      </c>
      <c r="AV26" s="410">
        <v>28</v>
      </c>
      <c r="AW26" s="410">
        <v>55</v>
      </c>
      <c r="AX26" s="410">
        <v>1012</v>
      </c>
      <c r="AY26" s="410">
        <v>323</v>
      </c>
      <c r="AZ26" s="410">
        <v>689</v>
      </c>
      <c r="BA26" s="410" t="s">
        <v>555</v>
      </c>
      <c r="BB26" s="410" t="s">
        <v>555</v>
      </c>
      <c r="BC26" s="410" t="s">
        <v>555</v>
      </c>
      <c r="BE26" s="416" t="s">
        <v>51</v>
      </c>
      <c r="BF26" s="390">
        <v>983</v>
      </c>
      <c r="BN26" s="390" t="s">
        <v>2886</v>
      </c>
      <c r="BO26" s="390">
        <v>2195</v>
      </c>
      <c r="BP26" s="390">
        <v>1098</v>
      </c>
    </row>
    <row r="27" spans="1:68" ht="15" x14ac:dyDescent="0.25">
      <c r="A27" s="393" t="s">
        <v>52</v>
      </c>
      <c r="B27" s="410">
        <v>2421</v>
      </c>
      <c r="C27" s="410">
        <v>607</v>
      </c>
      <c r="D27" s="410">
        <v>1814</v>
      </c>
      <c r="E27" s="410">
        <v>288</v>
      </c>
      <c r="F27" s="410">
        <v>73</v>
      </c>
      <c r="G27" s="410">
        <v>215</v>
      </c>
      <c r="H27" s="410">
        <v>2133</v>
      </c>
      <c r="I27" s="410">
        <v>534</v>
      </c>
      <c r="J27" s="410">
        <v>1599</v>
      </c>
      <c r="K27" s="410">
        <v>1966</v>
      </c>
      <c r="L27" s="410">
        <v>793</v>
      </c>
      <c r="M27" s="410">
        <v>1173</v>
      </c>
      <c r="N27"/>
      <c r="O27" s="393" t="s">
        <v>52</v>
      </c>
      <c r="P27" s="410">
        <v>2035</v>
      </c>
      <c r="Q27" s="410">
        <v>724</v>
      </c>
      <c r="R27" s="410">
        <v>1311</v>
      </c>
      <c r="S27" s="410">
        <v>151</v>
      </c>
      <c r="T27" s="410">
        <v>29</v>
      </c>
      <c r="U27" s="410">
        <v>122</v>
      </c>
      <c r="V27" s="410">
        <v>1884</v>
      </c>
      <c r="W27" s="410">
        <v>695</v>
      </c>
      <c r="X27" s="410">
        <v>1189</v>
      </c>
      <c r="Y27" s="410">
        <v>1395</v>
      </c>
      <c r="Z27" s="410">
        <v>631</v>
      </c>
      <c r="AA27" s="410">
        <v>764</v>
      </c>
      <c r="AB27"/>
      <c r="AC27" s="393" t="s">
        <v>52</v>
      </c>
      <c r="AD27" s="410">
        <v>1260</v>
      </c>
      <c r="AE27" s="410">
        <v>533</v>
      </c>
      <c r="AF27" s="410">
        <v>727</v>
      </c>
      <c r="AG27" s="410">
        <v>78</v>
      </c>
      <c r="AH27" s="410">
        <v>28</v>
      </c>
      <c r="AI27" s="410">
        <v>50</v>
      </c>
      <c r="AJ27" s="410">
        <v>1182</v>
      </c>
      <c r="AK27" s="410">
        <v>505</v>
      </c>
      <c r="AL27" s="410">
        <v>677</v>
      </c>
      <c r="AM27" s="410" t="s">
        <v>555</v>
      </c>
      <c r="AN27" s="410" t="s">
        <v>555</v>
      </c>
      <c r="AO27" s="410" t="s">
        <v>555</v>
      </c>
      <c r="AP27"/>
      <c r="AQ27" s="393" t="s">
        <v>52</v>
      </c>
      <c r="AR27" s="410">
        <v>1659</v>
      </c>
      <c r="AS27" s="410">
        <v>794</v>
      </c>
      <c r="AT27" s="410">
        <v>865</v>
      </c>
      <c r="AU27" s="410">
        <v>164</v>
      </c>
      <c r="AV27" s="410">
        <v>62</v>
      </c>
      <c r="AW27" s="410">
        <v>102</v>
      </c>
      <c r="AX27" s="410">
        <v>1495</v>
      </c>
      <c r="AY27" s="410">
        <v>732</v>
      </c>
      <c r="AZ27" s="410">
        <v>763</v>
      </c>
      <c r="BA27" s="410" t="s">
        <v>555</v>
      </c>
      <c r="BB27" s="410" t="s">
        <v>555</v>
      </c>
      <c r="BC27" s="410" t="s">
        <v>555</v>
      </c>
      <c r="BE27" s="416" t="s">
        <v>52</v>
      </c>
      <c r="BF27" s="390">
        <v>1117</v>
      </c>
      <c r="BN27" s="390" t="s">
        <v>2887</v>
      </c>
      <c r="BO27" s="390">
        <v>1498</v>
      </c>
      <c r="BP27" s="390">
        <v>1397</v>
      </c>
    </row>
    <row r="28" spans="1:68" ht="15" x14ac:dyDescent="0.25">
      <c r="A28" s="393" t="s">
        <v>53</v>
      </c>
      <c r="B28" s="410">
        <v>1519</v>
      </c>
      <c r="C28" s="410">
        <v>376</v>
      </c>
      <c r="D28" s="410">
        <v>1143</v>
      </c>
      <c r="E28" s="410">
        <v>404</v>
      </c>
      <c r="F28" s="410">
        <v>69</v>
      </c>
      <c r="G28" s="410">
        <v>335</v>
      </c>
      <c r="H28" s="410">
        <v>1115</v>
      </c>
      <c r="I28" s="410">
        <v>307</v>
      </c>
      <c r="J28" s="410">
        <v>808</v>
      </c>
      <c r="K28" s="410">
        <v>921</v>
      </c>
      <c r="L28" s="410">
        <v>324</v>
      </c>
      <c r="M28" s="410">
        <v>597</v>
      </c>
      <c r="N28"/>
      <c r="O28" s="393" t="s">
        <v>53</v>
      </c>
      <c r="P28" s="410">
        <v>1795</v>
      </c>
      <c r="Q28" s="410">
        <v>643</v>
      </c>
      <c r="R28" s="410">
        <v>1152</v>
      </c>
      <c r="S28" s="410">
        <v>26</v>
      </c>
      <c r="T28" s="410">
        <v>8</v>
      </c>
      <c r="U28" s="410">
        <v>18</v>
      </c>
      <c r="V28" s="410">
        <v>1769</v>
      </c>
      <c r="W28" s="410">
        <v>635</v>
      </c>
      <c r="X28" s="410">
        <v>1134</v>
      </c>
      <c r="Y28" s="410">
        <v>446</v>
      </c>
      <c r="Z28" s="410">
        <v>181</v>
      </c>
      <c r="AA28" s="410">
        <v>265</v>
      </c>
      <c r="AB28"/>
      <c r="AC28" s="393" t="s">
        <v>53</v>
      </c>
      <c r="AD28" s="410">
        <v>1080</v>
      </c>
      <c r="AE28" s="410">
        <v>407</v>
      </c>
      <c r="AF28" s="410">
        <v>673</v>
      </c>
      <c r="AG28" s="410">
        <v>40</v>
      </c>
      <c r="AH28" s="410">
        <v>19</v>
      </c>
      <c r="AI28" s="410">
        <v>21</v>
      </c>
      <c r="AJ28" s="410">
        <v>1040</v>
      </c>
      <c r="AK28" s="410">
        <v>388</v>
      </c>
      <c r="AL28" s="410">
        <v>652</v>
      </c>
      <c r="AM28" s="410" t="s">
        <v>555</v>
      </c>
      <c r="AN28" s="410" t="s">
        <v>555</v>
      </c>
      <c r="AO28" s="410" t="s">
        <v>555</v>
      </c>
      <c r="AP28"/>
      <c r="AQ28" s="393" t="s">
        <v>53</v>
      </c>
      <c r="AR28" s="410">
        <v>1377</v>
      </c>
      <c r="AS28" s="410">
        <v>595</v>
      </c>
      <c r="AT28" s="410">
        <v>782</v>
      </c>
      <c r="AU28" s="410">
        <v>104</v>
      </c>
      <c r="AV28" s="410">
        <v>31</v>
      </c>
      <c r="AW28" s="410">
        <v>73</v>
      </c>
      <c r="AX28" s="410">
        <v>1273</v>
      </c>
      <c r="AY28" s="410">
        <v>564</v>
      </c>
      <c r="AZ28" s="410">
        <v>709</v>
      </c>
      <c r="BA28" s="410" t="s">
        <v>555</v>
      </c>
      <c r="BB28" s="410" t="s">
        <v>555</v>
      </c>
      <c r="BC28" s="410" t="s">
        <v>555</v>
      </c>
      <c r="BE28" s="416" t="s">
        <v>53</v>
      </c>
      <c r="BF28" s="390">
        <v>1120</v>
      </c>
      <c r="BN28" s="390" t="s">
        <v>2888</v>
      </c>
      <c r="BO28" s="390">
        <v>5488</v>
      </c>
      <c r="BP28" s="390">
        <v>1294</v>
      </c>
    </row>
    <row r="29" spans="1:68" ht="15" x14ac:dyDescent="0.25">
      <c r="A29" s="393" t="s">
        <v>54</v>
      </c>
      <c r="B29" s="410">
        <v>821</v>
      </c>
      <c r="C29" s="410">
        <v>138</v>
      </c>
      <c r="D29" s="410">
        <v>683</v>
      </c>
      <c r="E29" s="410">
        <v>108</v>
      </c>
      <c r="F29" s="410">
        <v>18</v>
      </c>
      <c r="G29" s="410">
        <v>90</v>
      </c>
      <c r="H29" s="410">
        <v>713</v>
      </c>
      <c r="I29" s="410">
        <v>120</v>
      </c>
      <c r="J29" s="410">
        <v>593</v>
      </c>
      <c r="K29" s="410">
        <v>365</v>
      </c>
      <c r="L29" s="410">
        <v>126</v>
      </c>
      <c r="M29" s="410">
        <v>239</v>
      </c>
      <c r="N29"/>
      <c r="O29" s="393" t="s">
        <v>54</v>
      </c>
      <c r="P29" s="410">
        <v>780</v>
      </c>
      <c r="Q29" s="410">
        <v>120</v>
      </c>
      <c r="R29" s="410">
        <v>660</v>
      </c>
      <c r="S29" s="410">
        <v>19</v>
      </c>
      <c r="T29" s="410">
        <v>4</v>
      </c>
      <c r="U29" s="410">
        <v>15</v>
      </c>
      <c r="V29" s="410">
        <v>761</v>
      </c>
      <c r="W29" s="410">
        <v>116</v>
      </c>
      <c r="X29" s="410">
        <v>645</v>
      </c>
      <c r="Y29" s="410">
        <v>223</v>
      </c>
      <c r="Z29" s="410">
        <v>83</v>
      </c>
      <c r="AA29" s="410">
        <v>140</v>
      </c>
      <c r="AB29"/>
      <c r="AC29" s="393" t="s">
        <v>54</v>
      </c>
      <c r="AD29" s="410">
        <v>877</v>
      </c>
      <c r="AE29" s="410">
        <v>250</v>
      </c>
      <c r="AF29" s="410">
        <v>627</v>
      </c>
      <c r="AG29" s="410">
        <v>134</v>
      </c>
      <c r="AH29" s="410">
        <v>29</v>
      </c>
      <c r="AI29" s="410">
        <v>105</v>
      </c>
      <c r="AJ29" s="410">
        <v>743</v>
      </c>
      <c r="AK29" s="410">
        <v>221</v>
      </c>
      <c r="AL29" s="410">
        <v>522</v>
      </c>
      <c r="AM29" s="410" t="s">
        <v>555</v>
      </c>
      <c r="AN29" s="410" t="s">
        <v>555</v>
      </c>
      <c r="AO29" s="410" t="s">
        <v>555</v>
      </c>
      <c r="AP29"/>
      <c r="AQ29" s="393" t="s">
        <v>54</v>
      </c>
      <c r="AR29" s="410">
        <v>952</v>
      </c>
      <c r="AS29" s="410">
        <v>322</v>
      </c>
      <c r="AT29" s="410">
        <v>630</v>
      </c>
      <c r="AU29" s="410">
        <v>122</v>
      </c>
      <c r="AV29" s="410">
        <v>34</v>
      </c>
      <c r="AW29" s="410">
        <v>88</v>
      </c>
      <c r="AX29" s="410">
        <v>830</v>
      </c>
      <c r="AY29" s="410">
        <v>288</v>
      </c>
      <c r="AZ29" s="410">
        <v>542</v>
      </c>
      <c r="BA29" s="410" t="s">
        <v>555</v>
      </c>
      <c r="BB29" s="410" t="s">
        <v>555</v>
      </c>
      <c r="BC29" s="410" t="s">
        <v>555</v>
      </c>
      <c r="BE29" s="416" t="s">
        <v>54</v>
      </c>
      <c r="BF29" s="390">
        <v>818</v>
      </c>
      <c r="BN29" s="390" t="s">
        <v>2889</v>
      </c>
      <c r="BO29" s="390">
        <v>1799</v>
      </c>
      <c r="BP29" s="390">
        <v>773</v>
      </c>
    </row>
    <row r="30" spans="1:68" ht="15" x14ac:dyDescent="0.25">
      <c r="A30" s="393" t="s">
        <v>55</v>
      </c>
      <c r="B30" s="410">
        <v>757</v>
      </c>
      <c r="C30" s="410">
        <v>204</v>
      </c>
      <c r="D30" s="410">
        <v>553</v>
      </c>
      <c r="E30" s="410">
        <v>168</v>
      </c>
      <c r="F30" s="410">
        <v>24</v>
      </c>
      <c r="G30" s="410">
        <v>144</v>
      </c>
      <c r="H30" s="410">
        <v>589</v>
      </c>
      <c r="I30" s="410">
        <v>180</v>
      </c>
      <c r="J30" s="410">
        <v>409</v>
      </c>
      <c r="K30" s="410">
        <v>546</v>
      </c>
      <c r="L30" s="410">
        <v>202</v>
      </c>
      <c r="M30" s="410">
        <v>344</v>
      </c>
      <c r="N30"/>
      <c r="O30" s="393" t="s">
        <v>55</v>
      </c>
      <c r="P30" s="410">
        <v>1040</v>
      </c>
      <c r="Q30" s="410">
        <v>361</v>
      </c>
      <c r="R30" s="410">
        <v>679</v>
      </c>
      <c r="S30" s="410">
        <v>47</v>
      </c>
      <c r="T30" s="410">
        <v>18</v>
      </c>
      <c r="U30" s="410">
        <v>29</v>
      </c>
      <c r="V30" s="410">
        <v>993</v>
      </c>
      <c r="W30" s="410">
        <v>343</v>
      </c>
      <c r="X30" s="410">
        <v>650</v>
      </c>
      <c r="Y30" s="410">
        <v>426</v>
      </c>
      <c r="Z30" s="410">
        <v>176</v>
      </c>
      <c r="AA30" s="410">
        <v>250</v>
      </c>
      <c r="AB30"/>
      <c r="AC30" s="393" t="s">
        <v>55</v>
      </c>
      <c r="AD30" s="410">
        <v>887</v>
      </c>
      <c r="AE30" s="410">
        <v>302</v>
      </c>
      <c r="AF30" s="410">
        <v>585</v>
      </c>
      <c r="AG30" s="410">
        <v>234</v>
      </c>
      <c r="AH30" s="410">
        <v>71</v>
      </c>
      <c r="AI30" s="410">
        <v>163</v>
      </c>
      <c r="AJ30" s="410">
        <v>653</v>
      </c>
      <c r="AK30" s="410">
        <v>231</v>
      </c>
      <c r="AL30" s="410">
        <v>422</v>
      </c>
      <c r="AM30" s="410" t="s">
        <v>555</v>
      </c>
      <c r="AN30" s="410" t="s">
        <v>555</v>
      </c>
      <c r="AO30" s="410" t="s">
        <v>555</v>
      </c>
      <c r="AP30"/>
      <c r="AQ30" s="393" t="s">
        <v>55</v>
      </c>
      <c r="AR30" s="410">
        <v>775</v>
      </c>
      <c r="AS30" s="410">
        <v>307</v>
      </c>
      <c r="AT30" s="410">
        <v>468</v>
      </c>
      <c r="AU30" s="410">
        <v>37</v>
      </c>
      <c r="AV30" s="410">
        <v>9</v>
      </c>
      <c r="AW30" s="410">
        <v>28</v>
      </c>
      <c r="AX30" s="410">
        <v>738</v>
      </c>
      <c r="AY30" s="410">
        <v>298</v>
      </c>
      <c r="AZ30" s="410">
        <v>440</v>
      </c>
      <c r="BA30" s="410" t="s">
        <v>555</v>
      </c>
      <c r="BB30" s="410" t="s">
        <v>555</v>
      </c>
      <c r="BC30" s="410" t="s">
        <v>555</v>
      </c>
      <c r="BE30" s="416" t="s">
        <v>55</v>
      </c>
      <c r="BF30" s="390">
        <v>475</v>
      </c>
      <c r="BN30" s="390" t="s">
        <v>2890</v>
      </c>
      <c r="BO30" s="390">
        <v>5258</v>
      </c>
      <c r="BP30" s="390">
        <v>592</v>
      </c>
    </row>
    <row r="31" spans="1:68" ht="15" x14ac:dyDescent="0.25">
      <c r="A31" s="393" t="s">
        <v>56</v>
      </c>
      <c r="B31" s="410">
        <v>2883</v>
      </c>
      <c r="C31" s="410">
        <v>1075</v>
      </c>
      <c r="D31" s="410">
        <v>1808</v>
      </c>
      <c r="E31" s="410">
        <v>356</v>
      </c>
      <c r="F31" s="410">
        <v>122</v>
      </c>
      <c r="G31" s="410">
        <v>234</v>
      </c>
      <c r="H31" s="410">
        <v>2527</v>
      </c>
      <c r="I31" s="410">
        <v>953</v>
      </c>
      <c r="J31" s="410">
        <v>1574</v>
      </c>
      <c r="K31" s="410">
        <v>880</v>
      </c>
      <c r="L31" s="410">
        <v>326</v>
      </c>
      <c r="M31" s="410">
        <v>554</v>
      </c>
      <c r="N31"/>
      <c r="O31" s="393" t="s">
        <v>56</v>
      </c>
      <c r="P31" s="410">
        <v>2285</v>
      </c>
      <c r="Q31" s="410">
        <v>760</v>
      </c>
      <c r="R31" s="410">
        <v>1525</v>
      </c>
      <c r="S31" s="410">
        <v>221</v>
      </c>
      <c r="T31" s="410">
        <v>109</v>
      </c>
      <c r="U31" s="410">
        <v>112</v>
      </c>
      <c r="V31" s="410">
        <v>2064</v>
      </c>
      <c r="W31" s="410">
        <v>651</v>
      </c>
      <c r="X31" s="410">
        <v>1413</v>
      </c>
      <c r="Y31" s="410">
        <v>566</v>
      </c>
      <c r="Z31" s="410">
        <v>245</v>
      </c>
      <c r="AA31" s="410">
        <v>321</v>
      </c>
      <c r="AB31"/>
      <c r="AC31" s="393" t="s">
        <v>56</v>
      </c>
      <c r="AD31" s="410">
        <v>1603</v>
      </c>
      <c r="AE31" s="410">
        <v>454</v>
      </c>
      <c r="AF31" s="410">
        <v>1149</v>
      </c>
      <c r="AG31" s="410">
        <v>185</v>
      </c>
      <c r="AH31" s="410">
        <v>59</v>
      </c>
      <c r="AI31" s="410">
        <v>126</v>
      </c>
      <c r="AJ31" s="410">
        <v>1418</v>
      </c>
      <c r="AK31" s="410">
        <v>395</v>
      </c>
      <c r="AL31" s="410">
        <v>1023</v>
      </c>
      <c r="AM31" s="410" t="s">
        <v>555</v>
      </c>
      <c r="AN31" s="410" t="s">
        <v>555</v>
      </c>
      <c r="AO31" s="410" t="s">
        <v>555</v>
      </c>
      <c r="AP31"/>
      <c r="AQ31" s="393" t="s">
        <v>56</v>
      </c>
      <c r="AR31" s="410">
        <v>1520</v>
      </c>
      <c r="AS31" s="410">
        <v>593</v>
      </c>
      <c r="AT31" s="410">
        <v>927</v>
      </c>
      <c r="AU31" s="410">
        <v>105</v>
      </c>
      <c r="AV31" s="410">
        <v>28</v>
      </c>
      <c r="AW31" s="410">
        <v>77</v>
      </c>
      <c r="AX31" s="410">
        <v>1415</v>
      </c>
      <c r="AY31" s="410">
        <v>565</v>
      </c>
      <c r="AZ31" s="410">
        <v>850</v>
      </c>
      <c r="BA31" s="410" t="s">
        <v>555</v>
      </c>
      <c r="BB31" s="410" t="s">
        <v>555</v>
      </c>
      <c r="BC31" s="410" t="s">
        <v>555</v>
      </c>
      <c r="BE31" s="416" t="s">
        <v>56</v>
      </c>
      <c r="BF31" s="390">
        <v>1300</v>
      </c>
      <c r="BN31" s="390" t="s">
        <v>2891</v>
      </c>
      <c r="BO31" s="390">
        <v>2309</v>
      </c>
      <c r="BP31" s="390">
        <v>461</v>
      </c>
    </row>
    <row r="32" spans="1:68" ht="15" x14ac:dyDescent="0.25">
      <c r="A32" s="393" t="s">
        <v>57</v>
      </c>
      <c r="B32" s="410">
        <v>1519</v>
      </c>
      <c r="C32" s="410">
        <v>560</v>
      </c>
      <c r="D32" s="410">
        <v>959</v>
      </c>
      <c r="E32" s="410">
        <v>121</v>
      </c>
      <c r="F32" s="410">
        <v>44</v>
      </c>
      <c r="G32" s="410">
        <v>77</v>
      </c>
      <c r="H32" s="410">
        <v>1398</v>
      </c>
      <c r="I32" s="410">
        <v>516</v>
      </c>
      <c r="J32" s="410">
        <v>882</v>
      </c>
      <c r="K32" s="410">
        <v>157</v>
      </c>
      <c r="L32" s="410">
        <v>48</v>
      </c>
      <c r="M32" s="410">
        <v>109</v>
      </c>
      <c r="N32"/>
      <c r="O32" s="393" t="s">
        <v>57</v>
      </c>
      <c r="P32" s="410">
        <v>1325</v>
      </c>
      <c r="Q32" s="410">
        <v>507</v>
      </c>
      <c r="R32" s="410">
        <v>818</v>
      </c>
      <c r="S32" s="410">
        <v>60</v>
      </c>
      <c r="T32" s="410">
        <v>26</v>
      </c>
      <c r="U32" s="410">
        <v>34</v>
      </c>
      <c r="V32" s="410">
        <v>1265</v>
      </c>
      <c r="W32" s="410">
        <v>481</v>
      </c>
      <c r="X32" s="410">
        <v>784</v>
      </c>
      <c r="Y32" s="410">
        <v>152</v>
      </c>
      <c r="Z32" s="410">
        <v>50</v>
      </c>
      <c r="AA32" s="410">
        <v>102</v>
      </c>
      <c r="AB32"/>
      <c r="AC32" s="393" t="s">
        <v>57</v>
      </c>
      <c r="AD32" s="410">
        <v>1156</v>
      </c>
      <c r="AE32" s="410">
        <v>425</v>
      </c>
      <c r="AF32" s="410">
        <v>731</v>
      </c>
      <c r="AG32" s="410">
        <v>67</v>
      </c>
      <c r="AH32" s="410">
        <v>24</v>
      </c>
      <c r="AI32" s="410">
        <v>43</v>
      </c>
      <c r="AJ32" s="410">
        <v>1089</v>
      </c>
      <c r="AK32" s="410">
        <v>401</v>
      </c>
      <c r="AL32" s="410">
        <v>688</v>
      </c>
      <c r="AM32" s="410" t="s">
        <v>555</v>
      </c>
      <c r="AN32" s="410" t="s">
        <v>555</v>
      </c>
      <c r="AO32" s="410" t="s">
        <v>555</v>
      </c>
      <c r="AP32"/>
      <c r="AQ32" s="393" t="s">
        <v>57</v>
      </c>
      <c r="AR32" s="410">
        <v>1134</v>
      </c>
      <c r="AS32" s="410">
        <v>401</v>
      </c>
      <c r="AT32" s="410">
        <v>733</v>
      </c>
      <c r="AU32" s="410">
        <v>82</v>
      </c>
      <c r="AV32" s="410">
        <v>30</v>
      </c>
      <c r="AW32" s="410">
        <v>52</v>
      </c>
      <c r="AX32" s="410">
        <v>1052</v>
      </c>
      <c r="AY32" s="410">
        <v>371</v>
      </c>
      <c r="AZ32" s="410">
        <v>681</v>
      </c>
      <c r="BA32" s="410" t="s">
        <v>555</v>
      </c>
      <c r="BB32" s="410" t="s">
        <v>555</v>
      </c>
      <c r="BC32" s="410" t="s">
        <v>555</v>
      </c>
      <c r="BE32" s="416" t="s">
        <v>57</v>
      </c>
      <c r="BF32" s="390">
        <v>860</v>
      </c>
      <c r="BN32" s="390" t="s">
        <v>2892</v>
      </c>
      <c r="BO32" s="390">
        <v>3374</v>
      </c>
      <c r="BP32" s="390">
        <v>983</v>
      </c>
    </row>
    <row r="33" spans="1:68" ht="15" x14ac:dyDescent="0.25">
      <c r="A33" s="393" t="s">
        <v>58</v>
      </c>
      <c r="B33" s="410">
        <v>2034</v>
      </c>
      <c r="C33" s="410">
        <v>859</v>
      </c>
      <c r="D33" s="410">
        <v>1175</v>
      </c>
      <c r="E33" s="410">
        <v>313</v>
      </c>
      <c r="F33" s="410">
        <v>76</v>
      </c>
      <c r="G33" s="410">
        <v>237</v>
      </c>
      <c r="H33" s="410">
        <v>1721</v>
      </c>
      <c r="I33" s="410">
        <v>783</v>
      </c>
      <c r="J33" s="410">
        <v>938</v>
      </c>
      <c r="K33" s="410">
        <v>1850</v>
      </c>
      <c r="L33" s="410">
        <v>810</v>
      </c>
      <c r="M33" s="410">
        <v>1040</v>
      </c>
      <c r="N33"/>
      <c r="O33" s="393" t="s">
        <v>58</v>
      </c>
      <c r="P33" s="410">
        <v>1663</v>
      </c>
      <c r="Q33" s="410">
        <v>522</v>
      </c>
      <c r="R33" s="410">
        <v>1141</v>
      </c>
      <c r="S33" s="410">
        <v>85</v>
      </c>
      <c r="T33" s="410">
        <v>25</v>
      </c>
      <c r="U33" s="410">
        <v>60</v>
      </c>
      <c r="V33" s="410">
        <v>1578</v>
      </c>
      <c r="W33" s="410">
        <v>497</v>
      </c>
      <c r="X33" s="410">
        <v>1081</v>
      </c>
      <c r="Y33" s="410">
        <v>1064</v>
      </c>
      <c r="Z33" s="410">
        <v>422</v>
      </c>
      <c r="AA33" s="410">
        <v>642</v>
      </c>
      <c r="AB33"/>
      <c r="AC33" s="393" t="s">
        <v>58</v>
      </c>
      <c r="AD33" s="410">
        <v>843</v>
      </c>
      <c r="AE33" s="410">
        <v>332</v>
      </c>
      <c r="AF33" s="410">
        <v>511</v>
      </c>
      <c r="AG33" s="410">
        <v>54</v>
      </c>
      <c r="AH33" s="410">
        <v>29</v>
      </c>
      <c r="AI33" s="410">
        <v>25</v>
      </c>
      <c r="AJ33" s="410">
        <v>789</v>
      </c>
      <c r="AK33" s="410">
        <v>303</v>
      </c>
      <c r="AL33" s="410">
        <v>486</v>
      </c>
      <c r="AM33" s="410" t="s">
        <v>555</v>
      </c>
      <c r="AN33" s="410" t="s">
        <v>555</v>
      </c>
      <c r="AO33" s="410" t="s">
        <v>555</v>
      </c>
      <c r="AP33"/>
      <c r="AQ33" s="393" t="s">
        <v>58</v>
      </c>
      <c r="AR33" s="410">
        <v>1044</v>
      </c>
      <c r="AS33" s="410">
        <v>512</v>
      </c>
      <c r="AT33" s="410">
        <v>532</v>
      </c>
      <c r="AU33" s="410">
        <v>78</v>
      </c>
      <c r="AV33" s="410">
        <v>23</v>
      </c>
      <c r="AW33" s="410">
        <v>55</v>
      </c>
      <c r="AX33" s="410">
        <v>966</v>
      </c>
      <c r="AY33" s="410">
        <v>489</v>
      </c>
      <c r="AZ33" s="410">
        <v>477</v>
      </c>
      <c r="BA33" s="410" t="s">
        <v>555</v>
      </c>
      <c r="BB33" s="410" t="s">
        <v>555</v>
      </c>
      <c r="BC33" s="410" t="s">
        <v>555</v>
      </c>
      <c r="BE33" s="416" t="s">
        <v>58</v>
      </c>
      <c r="BF33" s="390">
        <v>555</v>
      </c>
      <c r="BN33" s="390" t="s">
        <v>2893</v>
      </c>
      <c r="BO33" s="390">
        <v>4390</v>
      </c>
      <c r="BP33" s="390">
        <v>1117</v>
      </c>
    </row>
    <row r="34" spans="1:68" ht="15" x14ac:dyDescent="0.25">
      <c r="A34" s="393" t="s">
        <v>59</v>
      </c>
      <c r="B34" s="410">
        <v>2007</v>
      </c>
      <c r="C34" s="410">
        <v>508</v>
      </c>
      <c r="D34" s="410">
        <v>1499</v>
      </c>
      <c r="E34" s="410">
        <v>293</v>
      </c>
      <c r="F34" s="410">
        <v>53</v>
      </c>
      <c r="G34" s="410">
        <v>240</v>
      </c>
      <c r="H34" s="410">
        <v>1714</v>
      </c>
      <c r="I34" s="410">
        <v>455</v>
      </c>
      <c r="J34" s="410">
        <v>1259</v>
      </c>
      <c r="K34" s="410">
        <v>1173</v>
      </c>
      <c r="L34" s="410">
        <v>442</v>
      </c>
      <c r="M34" s="410">
        <v>731</v>
      </c>
      <c r="N34"/>
      <c r="O34" s="393" t="s">
        <v>59</v>
      </c>
      <c r="P34" s="410">
        <v>1909</v>
      </c>
      <c r="Q34" s="410">
        <v>496</v>
      </c>
      <c r="R34" s="410">
        <v>1413</v>
      </c>
      <c r="S34" s="410">
        <v>289</v>
      </c>
      <c r="T34" s="410">
        <v>72</v>
      </c>
      <c r="U34" s="410">
        <v>217</v>
      </c>
      <c r="V34" s="410">
        <v>1620</v>
      </c>
      <c r="W34" s="410">
        <v>424</v>
      </c>
      <c r="X34" s="410">
        <v>1196</v>
      </c>
      <c r="Y34" s="410">
        <v>903</v>
      </c>
      <c r="Z34" s="410">
        <v>337</v>
      </c>
      <c r="AA34" s="410">
        <v>566</v>
      </c>
      <c r="AB34"/>
      <c r="AC34" s="393" t="s">
        <v>59</v>
      </c>
      <c r="AD34" s="410">
        <v>1668</v>
      </c>
      <c r="AE34" s="410">
        <v>493</v>
      </c>
      <c r="AF34" s="410">
        <v>1175</v>
      </c>
      <c r="AG34" s="410">
        <v>126</v>
      </c>
      <c r="AH34" s="410">
        <v>26</v>
      </c>
      <c r="AI34" s="410">
        <v>100</v>
      </c>
      <c r="AJ34" s="410">
        <v>1542</v>
      </c>
      <c r="AK34" s="410">
        <v>467</v>
      </c>
      <c r="AL34" s="410">
        <v>1075</v>
      </c>
      <c r="AM34" s="410" t="s">
        <v>555</v>
      </c>
      <c r="AN34" s="410" t="s">
        <v>555</v>
      </c>
      <c r="AO34" s="410" t="s">
        <v>555</v>
      </c>
      <c r="AP34"/>
      <c r="AQ34" s="393" t="s">
        <v>59</v>
      </c>
      <c r="AR34" s="410">
        <v>1394</v>
      </c>
      <c r="AS34" s="410">
        <v>467</v>
      </c>
      <c r="AT34" s="410">
        <v>927</v>
      </c>
      <c r="AU34" s="410">
        <v>124</v>
      </c>
      <c r="AV34" s="410">
        <v>36</v>
      </c>
      <c r="AW34" s="410">
        <v>88</v>
      </c>
      <c r="AX34" s="410">
        <v>1270</v>
      </c>
      <c r="AY34" s="410">
        <v>431</v>
      </c>
      <c r="AZ34" s="410">
        <v>839</v>
      </c>
      <c r="BA34" s="410" t="s">
        <v>555</v>
      </c>
      <c r="BB34" s="410" t="s">
        <v>555</v>
      </c>
      <c r="BC34" s="410" t="s">
        <v>555</v>
      </c>
      <c r="BE34" s="416" t="s">
        <v>59</v>
      </c>
      <c r="BF34" s="390">
        <v>1188</v>
      </c>
      <c r="BN34" s="390" t="s">
        <v>2894</v>
      </c>
      <c r="BO34" s="390">
        <v>2679</v>
      </c>
      <c r="BP34" s="390">
        <v>1120</v>
      </c>
    </row>
    <row r="35" spans="1:68" ht="15" x14ac:dyDescent="0.25">
      <c r="A35" s="393" t="s">
        <v>60</v>
      </c>
      <c r="B35" s="410">
        <v>1666</v>
      </c>
      <c r="C35" s="410">
        <v>462</v>
      </c>
      <c r="D35" s="410">
        <v>1204</v>
      </c>
      <c r="E35" s="410">
        <v>367</v>
      </c>
      <c r="F35" s="410">
        <v>85</v>
      </c>
      <c r="G35" s="410">
        <v>282</v>
      </c>
      <c r="H35" s="410">
        <v>1299</v>
      </c>
      <c r="I35" s="410">
        <v>377</v>
      </c>
      <c r="J35" s="410">
        <v>922</v>
      </c>
      <c r="K35" s="410">
        <v>1789</v>
      </c>
      <c r="L35" s="410">
        <v>740</v>
      </c>
      <c r="M35" s="410">
        <v>1049</v>
      </c>
      <c r="N35"/>
      <c r="O35" s="393" t="s">
        <v>60</v>
      </c>
      <c r="P35" s="410">
        <v>1732</v>
      </c>
      <c r="Q35" s="410">
        <v>679</v>
      </c>
      <c r="R35" s="410">
        <v>1053</v>
      </c>
      <c r="S35" s="410">
        <v>311</v>
      </c>
      <c r="T35" s="410">
        <v>83</v>
      </c>
      <c r="U35" s="410">
        <v>228</v>
      </c>
      <c r="V35" s="410">
        <v>1421</v>
      </c>
      <c r="W35" s="410">
        <v>596</v>
      </c>
      <c r="X35" s="410">
        <v>825</v>
      </c>
      <c r="Y35" s="410">
        <v>1409</v>
      </c>
      <c r="Z35" s="410">
        <v>585</v>
      </c>
      <c r="AA35" s="410">
        <v>824</v>
      </c>
      <c r="AB35"/>
      <c r="AC35" s="393" t="s">
        <v>60</v>
      </c>
      <c r="AD35" s="410">
        <v>684</v>
      </c>
      <c r="AE35" s="410">
        <v>249</v>
      </c>
      <c r="AF35" s="410">
        <v>435</v>
      </c>
      <c r="AG35" s="410">
        <v>77</v>
      </c>
      <c r="AH35" s="410">
        <v>43</v>
      </c>
      <c r="AI35" s="410">
        <v>34</v>
      </c>
      <c r="AJ35" s="410">
        <v>607</v>
      </c>
      <c r="AK35" s="410">
        <v>206</v>
      </c>
      <c r="AL35" s="410">
        <v>401</v>
      </c>
      <c r="AM35" s="410" t="s">
        <v>555</v>
      </c>
      <c r="AN35" s="410" t="s">
        <v>555</v>
      </c>
      <c r="AO35" s="410" t="s">
        <v>555</v>
      </c>
      <c r="AP35"/>
      <c r="AQ35" s="393" t="s">
        <v>60</v>
      </c>
      <c r="AR35" s="410">
        <v>396</v>
      </c>
      <c r="AS35" s="410">
        <v>194</v>
      </c>
      <c r="AT35" s="410">
        <v>202</v>
      </c>
      <c r="AU35" s="410">
        <v>28</v>
      </c>
      <c r="AV35" s="410">
        <v>11</v>
      </c>
      <c r="AW35" s="410">
        <v>17</v>
      </c>
      <c r="AX35" s="410">
        <v>368</v>
      </c>
      <c r="AY35" s="410">
        <v>183</v>
      </c>
      <c r="AZ35" s="410">
        <v>185</v>
      </c>
      <c r="BA35" s="410" t="s">
        <v>555</v>
      </c>
      <c r="BB35" s="410" t="s">
        <v>555</v>
      </c>
      <c r="BC35" s="410" t="s">
        <v>555</v>
      </c>
      <c r="BE35" s="416" t="s">
        <v>60</v>
      </c>
      <c r="BF35" s="390">
        <v>256</v>
      </c>
      <c r="BN35" s="390" t="s">
        <v>2895</v>
      </c>
      <c r="BO35" s="390">
        <v>1075</v>
      </c>
      <c r="BP35" s="390">
        <v>818</v>
      </c>
    </row>
    <row r="36" spans="1:68" ht="15" x14ac:dyDescent="0.25">
      <c r="A36" s="393" t="s">
        <v>61</v>
      </c>
      <c r="B36" s="410">
        <v>1846</v>
      </c>
      <c r="C36" s="410">
        <v>495</v>
      </c>
      <c r="D36" s="410">
        <v>1351</v>
      </c>
      <c r="E36" s="410">
        <v>326</v>
      </c>
      <c r="F36" s="410">
        <v>62</v>
      </c>
      <c r="G36" s="410">
        <v>264</v>
      </c>
      <c r="H36" s="410">
        <v>1520</v>
      </c>
      <c r="I36" s="410">
        <v>433</v>
      </c>
      <c r="J36" s="410">
        <v>1087</v>
      </c>
      <c r="K36" s="410">
        <v>617</v>
      </c>
      <c r="L36" s="410">
        <v>196</v>
      </c>
      <c r="M36" s="410">
        <v>421</v>
      </c>
      <c r="N36"/>
      <c r="O36" s="393" t="s">
        <v>61</v>
      </c>
      <c r="P36" s="410">
        <v>1313</v>
      </c>
      <c r="Q36" s="410">
        <v>321</v>
      </c>
      <c r="R36" s="410">
        <v>992</v>
      </c>
      <c r="S36" s="410">
        <v>188</v>
      </c>
      <c r="T36" s="410">
        <v>35</v>
      </c>
      <c r="U36" s="410">
        <v>153</v>
      </c>
      <c r="V36" s="410">
        <v>1125</v>
      </c>
      <c r="W36" s="410">
        <v>286</v>
      </c>
      <c r="X36" s="410">
        <v>839</v>
      </c>
      <c r="Y36" s="410">
        <v>743</v>
      </c>
      <c r="Z36" s="410">
        <v>259</v>
      </c>
      <c r="AA36" s="410">
        <v>484</v>
      </c>
      <c r="AB36"/>
      <c r="AC36" s="393" t="s">
        <v>61</v>
      </c>
      <c r="AD36" s="410">
        <v>1232</v>
      </c>
      <c r="AE36" s="410">
        <v>414</v>
      </c>
      <c r="AF36" s="410">
        <v>818</v>
      </c>
      <c r="AG36" s="410">
        <v>137</v>
      </c>
      <c r="AH36" s="410">
        <v>43</v>
      </c>
      <c r="AI36" s="410">
        <v>94</v>
      </c>
      <c r="AJ36" s="410">
        <v>1095</v>
      </c>
      <c r="AK36" s="410">
        <v>371</v>
      </c>
      <c r="AL36" s="410">
        <v>724</v>
      </c>
      <c r="AM36" s="410" t="s">
        <v>555</v>
      </c>
      <c r="AN36" s="410" t="s">
        <v>555</v>
      </c>
      <c r="AO36" s="410" t="s">
        <v>555</v>
      </c>
      <c r="AP36"/>
      <c r="AQ36" s="393" t="s">
        <v>61</v>
      </c>
      <c r="AR36" s="410">
        <v>1184</v>
      </c>
      <c r="AS36" s="410">
        <v>484</v>
      </c>
      <c r="AT36" s="410">
        <v>700</v>
      </c>
      <c r="AU36" s="410">
        <v>59</v>
      </c>
      <c r="AV36" s="410">
        <v>21</v>
      </c>
      <c r="AW36" s="410">
        <v>38</v>
      </c>
      <c r="AX36" s="410">
        <v>1125</v>
      </c>
      <c r="AY36" s="410">
        <v>463</v>
      </c>
      <c r="AZ36" s="410">
        <v>662</v>
      </c>
      <c r="BA36" s="410" t="s">
        <v>555</v>
      </c>
      <c r="BB36" s="410" t="s">
        <v>555</v>
      </c>
      <c r="BC36" s="410" t="s">
        <v>555</v>
      </c>
      <c r="BE36" s="416" t="s">
        <v>61</v>
      </c>
      <c r="BF36" s="390">
        <v>888</v>
      </c>
      <c r="BN36" s="390" t="s">
        <v>2896</v>
      </c>
      <c r="BO36" s="390">
        <v>2628</v>
      </c>
      <c r="BP36" s="390">
        <v>475</v>
      </c>
    </row>
    <row r="37" spans="1:68" ht="15" x14ac:dyDescent="0.25">
      <c r="A37" s="393" t="s">
        <v>62</v>
      </c>
      <c r="B37" s="410">
        <v>3939</v>
      </c>
      <c r="C37" s="410">
        <v>1242</v>
      </c>
      <c r="D37" s="410">
        <v>2697</v>
      </c>
      <c r="E37" s="410">
        <v>342</v>
      </c>
      <c r="F37" s="410">
        <v>89</v>
      </c>
      <c r="G37" s="410">
        <v>253</v>
      </c>
      <c r="H37" s="410">
        <v>3597</v>
      </c>
      <c r="I37" s="410">
        <v>1153</v>
      </c>
      <c r="J37" s="410">
        <v>2444</v>
      </c>
      <c r="K37" s="410">
        <v>1761</v>
      </c>
      <c r="L37" s="410">
        <v>663</v>
      </c>
      <c r="M37" s="410">
        <v>1098</v>
      </c>
      <c r="N37"/>
      <c r="O37" s="393" t="s">
        <v>62</v>
      </c>
      <c r="P37" s="410">
        <v>3265</v>
      </c>
      <c r="Q37" s="410">
        <v>1135</v>
      </c>
      <c r="R37" s="410">
        <v>2130</v>
      </c>
      <c r="S37" s="410">
        <v>131</v>
      </c>
      <c r="T37" s="410">
        <v>62</v>
      </c>
      <c r="U37" s="410">
        <v>69</v>
      </c>
      <c r="V37" s="410">
        <v>3134</v>
      </c>
      <c r="W37" s="410">
        <v>1073</v>
      </c>
      <c r="X37" s="410">
        <v>2061</v>
      </c>
      <c r="Y37" s="410">
        <v>1538</v>
      </c>
      <c r="Z37" s="410">
        <v>612</v>
      </c>
      <c r="AA37" s="410">
        <v>926</v>
      </c>
      <c r="AB37"/>
      <c r="AC37" s="393" t="s">
        <v>62</v>
      </c>
      <c r="AD37" s="410">
        <v>1790</v>
      </c>
      <c r="AE37" s="410">
        <v>694</v>
      </c>
      <c r="AF37" s="410">
        <v>1096</v>
      </c>
      <c r="AG37" s="410">
        <v>135</v>
      </c>
      <c r="AH37" s="410">
        <v>39</v>
      </c>
      <c r="AI37" s="410">
        <v>96</v>
      </c>
      <c r="AJ37" s="410">
        <v>1655</v>
      </c>
      <c r="AK37" s="410">
        <v>655</v>
      </c>
      <c r="AL37" s="410">
        <v>1000</v>
      </c>
      <c r="AM37" s="410" t="s">
        <v>555</v>
      </c>
      <c r="AN37" s="410" t="s">
        <v>555</v>
      </c>
      <c r="AO37" s="410" t="s">
        <v>555</v>
      </c>
      <c r="AP37"/>
      <c r="AQ37" s="393" t="s">
        <v>62</v>
      </c>
      <c r="AR37" s="410">
        <v>1857</v>
      </c>
      <c r="AS37" s="410">
        <v>811</v>
      </c>
      <c r="AT37" s="410">
        <v>1046</v>
      </c>
      <c r="AU37" s="410">
        <v>85</v>
      </c>
      <c r="AV37" s="410">
        <v>18</v>
      </c>
      <c r="AW37" s="410">
        <v>67</v>
      </c>
      <c r="AX37" s="410">
        <v>1772</v>
      </c>
      <c r="AY37" s="410">
        <v>793</v>
      </c>
      <c r="AZ37" s="410">
        <v>979</v>
      </c>
      <c r="BA37" s="410" t="s">
        <v>555</v>
      </c>
      <c r="BB37" s="410" t="s">
        <v>555</v>
      </c>
      <c r="BC37" s="410" t="s">
        <v>555</v>
      </c>
      <c r="BE37" s="416" t="s">
        <v>62</v>
      </c>
      <c r="BF37" s="390">
        <v>1224</v>
      </c>
      <c r="BN37" s="390" t="s">
        <v>2897</v>
      </c>
      <c r="BO37" s="390">
        <v>1769</v>
      </c>
      <c r="BP37" s="390">
        <v>1300</v>
      </c>
    </row>
    <row r="38" spans="1:68" ht="15" x14ac:dyDescent="0.25">
      <c r="A38" s="393" t="s">
        <v>63</v>
      </c>
      <c r="B38" s="410">
        <v>2386</v>
      </c>
      <c r="C38" s="410">
        <v>406</v>
      </c>
      <c r="D38" s="410">
        <v>1980</v>
      </c>
      <c r="E38" s="410">
        <v>767</v>
      </c>
      <c r="F38" s="410">
        <v>100</v>
      </c>
      <c r="G38" s="410">
        <v>667</v>
      </c>
      <c r="H38" s="410">
        <v>1619</v>
      </c>
      <c r="I38" s="410">
        <v>306</v>
      </c>
      <c r="J38" s="410">
        <v>1313</v>
      </c>
      <c r="K38" s="410">
        <v>2870</v>
      </c>
      <c r="L38" s="410">
        <v>1164</v>
      </c>
      <c r="M38" s="410">
        <v>1706</v>
      </c>
      <c r="N38"/>
      <c r="O38" s="393" t="s">
        <v>63</v>
      </c>
      <c r="P38" s="410">
        <v>1730</v>
      </c>
      <c r="Q38" s="410">
        <v>595</v>
      </c>
      <c r="R38" s="410">
        <v>1135</v>
      </c>
      <c r="S38" s="410">
        <v>223</v>
      </c>
      <c r="T38" s="410">
        <v>54</v>
      </c>
      <c r="U38" s="410">
        <v>169</v>
      </c>
      <c r="V38" s="410">
        <v>1507</v>
      </c>
      <c r="W38" s="410">
        <v>541</v>
      </c>
      <c r="X38" s="410">
        <v>966</v>
      </c>
      <c r="Y38" s="410">
        <v>1784</v>
      </c>
      <c r="Z38" s="410">
        <v>835</v>
      </c>
      <c r="AA38" s="410">
        <v>949</v>
      </c>
      <c r="AB38"/>
      <c r="AC38" s="393" t="s">
        <v>63</v>
      </c>
      <c r="AD38" s="410">
        <v>387</v>
      </c>
      <c r="AE38" s="410">
        <v>201</v>
      </c>
      <c r="AF38" s="410">
        <v>186</v>
      </c>
      <c r="AG38" s="410">
        <v>20</v>
      </c>
      <c r="AH38" s="410">
        <v>3</v>
      </c>
      <c r="AI38" s="410">
        <v>17</v>
      </c>
      <c r="AJ38" s="410">
        <v>367</v>
      </c>
      <c r="AK38" s="410">
        <v>198</v>
      </c>
      <c r="AL38" s="410">
        <v>169</v>
      </c>
      <c r="AM38" s="410" t="s">
        <v>555</v>
      </c>
      <c r="AN38" s="410" t="s">
        <v>555</v>
      </c>
      <c r="AO38" s="410" t="s">
        <v>555</v>
      </c>
      <c r="AP38"/>
      <c r="AQ38" s="393" t="s">
        <v>63</v>
      </c>
      <c r="AR38" s="410">
        <v>717</v>
      </c>
      <c r="AS38" s="410">
        <v>379</v>
      </c>
      <c r="AT38" s="410">
        <v>338</v>
      </c>
      <c r="AU38" s="410">
        <v>24</v>
      </c>
      <c r="AV38" s="410">
        <v>13</v>
      </c>
      <c r="AW38" s="410">
        <v>11</v>
      </c>
      <c r="AX38" s="410">
        <v>693</v>
      </c>
      <c r="AY38" s="410">
        <v>366</v>
      </c>
      <c r="AZ38" s="410">
        <v>327</v>
      </c>
      <c r="BA38" s="410" t="s">
        <v>555</v>
      </c>
      <c r="BB38" s="410" t="s">
        <v>555</v>
      </c>
      <c r="BC38" s="410" t="s">
        <v>555</v>
      </c>
      <c r="BE38" s="416" t="s">
        <v>63</v>
      </c>
      <c r="BF38" s="390">
        <v>270</v>
      </c>
      <c r="BN38" s="390" t="s">
        <v>2898</v>
      </c>
      <c r="BO38" s="390">
        <v>1861</v>
      </c>
      <c r="BP38" s="390">
        <v>860</v>
      </c>
    </row>
    <row r="39" spans="1:68" ht="15" x14ac:dyDescent="0.25">
      <c r="B39"/>
      <c r="C39"/>
      <c r="D39"/>
      <c r="E39"/>
      <c r="F39"/>
      <c r="G39"/>
      <c r="H39"/>
      <c r="I39"/>
      <c r="J39"/>
      <c r="K39"/>
      <c r="L39"/>
      <c r="M39"/>
      <c r="N39"/>
      <c r="P39"/>
      <c r="Q39"/>
      <c r="R39"/>
      <c r="S39"/>
      <c r="T39"/>
      <c r="U39"/>
      <c r="V39"/>
      <c r="W39"/>
      <c r="X39"/>
      <c r="Y39"/>
      <c r="Z39"/>
      <c r="AA39"/>
      <c r="AB39"/>
      <c r="AN39"/>
      <c r="AO39"/>
      <c r="AP39"/>
      <c r="AR39"/>
      <c r="AS39"/>
      <c r="AT39"/>
      <c r="AU39"/>
      <c r="AV39"/>
      <c r="AW39"/>
      <c r="AX39"/>
      <c r="AY39"/>
      <c r="AZ39"/>
      <c r="BA39"/>
      <c r="BB39" s="411"/>
      <c r="BC39" s="411"/>
      <c r="BN39" s="390" t="s">
        <v>2899</v>
      </c>
      <c r="BO39" s="390">
        <v>5139</v>
      </c>
      <c r="BP39" s="390">
        <v>555</v>
      </c>
    </row>
    <row r="40" spans="1:68" ht="15" x14ac:dyDescent="0.25">
      <c r="A40" s="394" t="s">
        <v>64</v>
      </c>
      <c r="B40" s="410">
        <v>7187</v>
      </c>
      <c r="C40" s="410">
        <v>1558</v>
      </c>
      <c r="D40" s="410">
        <v>5629</v>
      </c>
      <c r="E40" s="410">
        <v>1860</v>
      </c>
      <c r="F40" s="410">
        <v>270</v>
      </c>
      <c r="G40" s="410">
        <v>1590</v>
      </c>
      <c r="H40" s="410">
        <v>5327</v>
      </c>
      <c r="I40" s="410">
        <v>1288</v>
      </c>
      <c r="J40" s="410">
        <v>4039</v>
      </c>
      <c r="K40" s="410">
        <v>7534</v>
      </c>
      <c r="L40" s="410">
        <v>3023</v>
      </c>
      <c r="M40" s="410">
        <v>4511</v>
      </c>
      <c r="N40"/>
      <c r="O40" s="394" t="s">
        <v>64</v>
      </c>
      <c r="P40" s="410">
        <v>7184</v>
      </c>
      <c r="Q40" s="410">
        <v>2863</v>
      </c>
      <c r="R40" s="410">
        <v>4321</v>
      </c>
      <c r="S40" s="410">
        <v>889</v>
      </c>
      <c r="T40" s="410">
        <v>229</v>
      </c>
      <c r="U40" s="410">
        <v>660</v>
      </c>
      <c r="V40" s="410">
        <v>6295</v>
      </c>
      <c r="W40" s="410">
        <v>2634</v>
      </c>
      <c r="X40" s="410">
        <v>3661</v>
      </c>
      <c r="Y40" s="410">
        <v>5482</v>
      </c>
      <c r="Z40" s="410">
        <v>2448</v>
      </c>
      <c r="AA40" s="410">
        <v>3034</v>
      </c>
      <c r="AB40"/>
      <c r="AC40" s="394" t="s">
        <v>64</v>
      </c>
      <c r="AD40" s="410"/>
      <c r="AE40" s="410"/>
      <c r="AF40" s="410"/>
      <c r="AG40" s="410"/>
      <c r="AH40" s="410"/>
      <c r="AI40" s="410"/>
      <c r="AJ40" s="410"/>
      <c r="AK40" s="410"/>
      <c r="AL40" s="410"/>
      <c r="AM40" s="410" t="s">
        <v>555</v>
      </c>
      <c r="AN40" s="410" t="s">
        <v>555</v>
      </c>
      <c r="AO40" s="410" t="s">
        <v>555</v>
      </c>
      <c r="AP40"/>
      <c r="AQ40" s="394" t="s">
        <v>64</v>
      </c>
      <c r="AR40" s="410"/>
      <c r="AS40" s="410"/>
      <c r="AT40" s="410"/>
      <c r="AU40" s="410"/>
      <c r="AV40" s="410"/>
      <c r="AW40" s="410"/>
      <c r="AX40" s="410"/>
      <c r="AY40" s="410"/>
      <c r="AZ40" s="410"/>
      <c r="BA40" s="410" t="s">
        <v>555</v>
      </c>
      <c r="BB40" s="410" t="s">
        <v>555</v>
      </c>
      <c r="BC40" s="410" t="s">
        <v>555</v>
      </c>
      <c r="BE40" s="417" t="s">
        <v>64</v>
      </c>
      <c r="BN40" s="390" t="s">
        <v>2900</v>
      </c>
      <c r="BO40" s="390">
        <v>1214</v>
      </c>
      <c r="BP40" s="390">
        <v>1188</v>
      </c>
    </row>
    <row r="41" spans="1:68" ht="15" x14ac:dyDescent="0.25">
      <c r="A41" s="394" t="s">
        <v>65</v>
      </c>
      <c r="B41" s="410">
        <v>14997</v>
      </c>
      <c r="C41" s="410">
        <v>4297</v>
      </c>
      <c r="D41" s="410">
        <v>10700</v>
      </c>
      <c r="E41" s="410">
        <v>2592</v>
      </c>
      <c r="F41" s="410">
        <v>476</v>
      </c>
      <c r="G41" s="410">
        <v>2116</v>
      </c>
      <c r="H41" s="410">
        <v>12405</v>
      </c>
      <c r="I41" s="410">
        <v>3821</v>
      </c>
      <c r="J41" s="410">
        <v>8584</v>
      </c>
      <c r="K41" s="410">
        <v>11554</v>
      </c>
      <c r="L41" s="410">
        <v>4547</v>
      </c>
      <c r="M41" s="410">
        <v>7007</v>
      </c>
      <c r="N41"/>
      <c r="O41" s="394" t="s">
        <v>65</v>
      </c>
      <c r="P41" s="410">
        <v>14439</v>
      </c>
      <c r="Q41" s="410">
        <v>4952</v>
      </c>
      <c r="R41" s="410">
        <v>9487</v>
      </c>
      <c r="S41" s="410">
        <v>1350</v>
      </c>
      <c r="T41" s="410">
        <v>317</v>
      </c>
      <c r="U41" s="410">
        <v>1033</v>
      </c>
      <c r="V41" s="410">
        <v>13089</v>
      </c>
      <c r="W41" s="410">
        <v>4635</v>
      </c>
      <c r="X41" s="410">
        <v>8454</v>
      </c>
      <c r="Y41" s="410">
        <v>7714</v>
      </c>
      <c r="Z41" s="410">
        <v>3186</v>
      </c>
      <c r="AA41" s="410">
        <v>4528</v>
      </c>
      <c r="AB41"/>
      <c r="AC41" s="394" t="s">
        <v>65</v>
      </c>
      <c r="AD41" s="410"/>
      <c r="AE41" s="410"/>
      <c r="AF41" s="410"/>
      <c r="AG41" s="410"/>
      <c r="AH41" s="410"/>
      <c r="AI41" s="410"/>
      <c r="AJ41" s="410"/>
      <c r="AK41" s="410"/>
      <c r="AL41" s="410"/>
      <c r="AM41" s="410" t="s">
        <v>555</v>
      </c>
      <c r="AN41" s="410" t="s">
        <v>555</v>
      </c>
      <c r="AO41" s="410" t="s">
        <v>555</v>
      </c>
      <c r="AP41"/>
      <c r="AQ41" s="394" t="s">
        <v>65</v>
      </c>
      <c r="AR41" s="410"/>
      <c r="AS41" s="410"/>
      <c r="AT41" s="410"/>
      <c r="AU41" s="410"/>
      <c r="AV41" s="410"/>
      <c r="AW41" s="410"/>
      <c r="AX41" s="410"/>
      <c r="AY41" s="410"/>
      <c r="AZ41" s="410"/>
      <c r="BA41" s="410" t="s">
        <v>555</v>
      </c>
      <c r="BB41" s="410" t="s">
        <v>555</v>
      </c>
      <c r="BC41" s="410" t="s">
        <v>555</v>
      </c>
      <c r="BE41" s="417" t="s">
        <v>65</v>
      </c>
      <c r="BN41" s="390" t="s">
        <v>2901</v>
      </c>
      <c r="BO41" s="390">
        <v>6624</v>
      </c>
      <c r="BP41" s="390">
        <v>256</v>
      </c>
    </row>
    <row r="42" spans="1:68" ht="15" x14ac:dyDescent="0.25">
      <c r="A42" s="394" t="s">
        <v>66</v>
      </c>
      <c r="B42" s="410">
        <v>38175</v>
      </c>
      <c r="C42" s="410">
        <v>10605</v>
      </c>
      <c r="D42" s="410">
        <v>27570</v>
      </c>
      <c r="E42" s="410">
        <v>6336</v>
      </c>
      <c r="F42" s="410">
        <v>1417</v>
      </c>
      <c r="G42" s="410">
        <v>4919</v>
      </c>
      <c r="H42" s="410">
        <v>31839</v>
      </c>
      <c r="I42" s="410">
        <v>9188</v>
      </c>
      <c r="J42" s="410">
        <v>22651</v>
      </c>
      <c r="K42" s="410">
        <v>18213</v>
      </c>
      <c r="L42" s="410">
        <v>6842</v>
      </c>
      <c r="M42" s="410">
        <v>11371</v>
      </c>
      <c r="N42"/>
      <c r="O42" s="394" t="s">
        <v>66</v>
      </c>
      <c r="P42" s="410">
        <v>34425</v>
      </c>
      <c r="Q42" s="410">
        <v>9722</v>
      </c>
      <c r="R42" s="410">
        <v>24703</v>
      </c>
      <c r="S42" s="410">
        <v>4647</v>
      </c>
      <c r="T42" s="410">
        <v>1298</v>
      </c>
      <c r="U42" s="410">
        <v>3349</v>
      </c>
      <c r="V42" s="410">
        <v>29778</v>
      </c>
      <c r="W42" s="410">
        <v>8424</v>
      </c>
      <c r="X42" s="410">
        <v>21354</v>
      </c>
      <c r="Y42" s="410">
        <v>14310</v>
      </c>
      <c r="Z42" s="410">
        <v>5641</v>
      </c>
      <c r="AA42" s="410">
        <v>8669</v>
      </c>
      <c r="AB42"/>
      <c r="AC42" s="394" t="s">
        <v>66</v>
      </c>
      <c r="AD42" s="410"/>
      <c r="AE42" s="410"/>
      <c r="AF42" s="410"/>
      <c r="AG42" s="410"/>
      <c r="AH42" s="410"/>
      <c r="AI42" s="410"/>
      <c r="AJ42" s="410"/>
      <c r="AK42" s="410"/>
      <c r="AL42" s="410"/>
      <c r="AM42" s="410" t="s">
        <v>555</v>
      </c>
      <c r="AN42" s="410" t="s">
        <v>555</v>
      </c>
      <c r="AO42" s="410" t="s">
        <v>555</v>
      </c>
      <c r="AP42"/>
      <c r="AQ42" s="394" t="s">
        <v>66</v>
      </c>
      <c r="AR42" s="410"/>
      <c r="AS42" s="410"/>
      <c r="AT42" s="410"/>
      <c r="AU42" s="410"/>
      <c r="AV42" s="410"/>
      <c r="AW42" s="410"/>
      <c r="AX42" s="410"/>
      <c r="AY42" s="410"/>
      <c r="AZ42" s="410"/>
      <c r="BA42" s="410" t="s">
        <v>555</v>
      </c>
      <c r="BB42" s="410" t="s">
        <v>555</v>
      </c>
      <c r="BC42" s="410" t="s">
        <v>555</v>
      </c>
      <c r="BE42" s="417" t="s">
        <v>66</v>
      </c>
      <c r="BN42" s="390" t="s">
        <v>2902</v>
      </c>
      <c r="BO42" s="390">
        <v>1740</v>
      </c>
      <c r="BP42" s="390">
        <v>888</v>
      </c>
    </row>
    <row r="43" spans="1:68" ht="15" x14ac:dyDescent="0.25">
      <c r="A43" s="394" t="s">
        <v>67</v>
      </c>
      <c r="B43" s="410">
        <v>60359</v>
      </c>
      <c r="C43" s="410">
        <v>16460</v>
      </c>
      <c r="D43" s="410">
        <v>43899</v>
      </c>
      <c r="E43" s="410">
        <v>10788</v>
      </c>
      <c r="F43" s="410">
        <v>2163</v>
      </c>
      <c r="G43" s="410">
        <v>8625</v>
      </c>
      <c r="H43" s="410">
        <v>49571</v>
      </c>
      <c r="I43" s="410">
        <v>14297</v>
      </c>
      <c r="J43" s="410">
        <v>35274</v>
      </c>
      <c r="K43" s="410">
        <v>37301</v>
      </c>
      <c r="L43" s="410">
        <v>14412</v>
      </c>
      <c r="M43" s="410">
        <v>22889</v>
      </c>
      <c r="N43"/>
      <c r="O43" s="394" t="s">
        <v>67</v>
      </c>
      <c r="P43" s="410">
        <v>56048</v>
      </c>
      <c r="Q43" s="410">
        <v>17537</v>
      </c>
      <c r="R43" s="410">
        <v>38511</v>
      </c>
      <c r="S43" s="410">
        <v>6886</v>
      </c>
      <c r="T43" s="410">
        <v>1844</v>
      </c>
      <c r="U43" s="410">
        <v>5042</v>
      </c>
      <c r="V43" s="410">
        <v>49162</v>
      </c>
      <c r="W43" s="410">
        <v>15693</v>
      </c>
      <c r="X43" s="410">
        <v>33469</v>
      </c>
      <c r="Y43" s="410">
        <v>27506</v>
      </c>
      <c r="Z43" s="410">
        <v>11275</v>
      </c>
      <c r="AA43" s="410">
        <v>16231</v>
      </c>
      <c r="AB43"/>
      <c r="AC43" s="394" t="s">
        <v>67</v>
      </c>
      <c r="AD43" s="551">
        <v>38508</v>
      </c>
      <c r="AE43" s="551">
        <v>12733</v>
      </c>
      <c r="AF43" s="551">
        <v>25775</v>
      </c>
      <c r="AG43" s="551">
        <v>3797</v>
      </c>
      <c r="AH43" s="551">
        <v>1128</v>
      </c>
      <c r="AI43" s="551">
        <v>2669</v>
      </c>
      <c r="AJ43" s="551">
        <v>34711</v>
      </c>
      <c r="AK43" s="551">
        <v>11605</v>
      </c>
      <c r="AL43" s="551">
        <v>23106</v>
      </c>
      <c r="AM43" s="410" t="s">
        <v>555</v>
      </c>
      <c r="AN43" s="410" t="s">
        <v>555</v>
      </c>
      <c r="AO43" s="410" t="s">
        <v>555</v>
      </c>
      <c r="AP43"/>
      <c r="AQ43" s="394" t="s">
        <v>67</v>
      </c>
      <c r="AR43" s="410">
        <v>39716</v>
      </c>
      <c r="AS43" s="410">
        <v>15899</v>
      </c>
      <c r="AT43" s="410">
        <v>23817</v>
      </c>
      <c r="AU43" s="410">
        <v>3331</v>
      </c>
      <c r="AV43" s="410">
        <v>1045</v>
      </c>
      <c r="AW43" s="410">
        <v>2286</v>
      </c>
      <c r="AX43" s="410">
        <v>36385</v>
      </c>
      <c r="AY43" s="410">
        <v>14854</v>
      </c>
      <c r="AZ43" s="410">
        <v>21531</v>
      </c>
      <c r="BA43" s="410" t="s">
        <v>555</v>
      </c>
      <c r="BB43" s="410" t="s">
        <v>555</v>
      </c>
      <c r="BC43" s="410" t="s">
        <v>555</v>
      </c>
      <c r="BE43" s="417" t="s">
        <v>67</v>
      </c>
      <c r="BF43" s="390">
        <v>31435</v>
      </c>
      <c r="BN43" s="390" t="s">
        <v>2903</v>
      </c>
      <c r="BO43" s="390">
        <v>4506</v>
      </c>
      <c r="BP43" s="390">
        <v>1224</v>
      </c>
    </row>
    <row r="44" spans="1:68" x14ac:dyDescent="0.2">
      <c r="BN44" s="390" t="s">
        <v>2904</v>
      </c>
      <c r="BO44" s="390">
        <v>4288</v>
      </c>
      <c r="BP44" s="390">
        <v>270</v>
      </c>
    </row>
    <row r="45" spans="1:68" x14ac:dyDescent="0.2">
      <c r="BN45" s="390" t="s">
        <v>2866</v>
      </c>
      <c r="BO45" s="390">
        <v>99898</v>
      </c>
      <c r="BP45" s="390">
        <v>31435</v>
      </c>
    </row>
  </sheetData>
  <hyperlinks>
    <hyperlink ref="A1" location="Contents!A1" display="Back" xr:uid="{00000000-0004-0000-2D00-000000000000}"/>
    <hyperlink ref="C1" location="'Table 8'!A1" display="Table 8" xr:uid="{00000000-0004-0000-2D00-000001000000}"/>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8">
    <tabColor theme="7" tint="0.39997558519241921"/>
    <pageSetUpPr autoPageBreaks="0"/>
  </sheetPr>
  <dimension ref="A1:BJ48"/>
  <sheetViews>
    <sheetView zoomScale="70" zoomScaleNormal="70" workbookViewId="0"/>
  </sheetViews>
  <sheetFormatPr defaultColWidth="8.85546875" defaultRowHeight="12.75" x14ac:dyDescent="0.2"/>
  <cols>
    <col min="1" max="16384" width="8.85546875" style="390"/>
  </cols>
  <sheetData>
    <row r="1" spans="1:62" x14ac:dyDescent="0.2">
      <c r="A1" s="389" t="s">
        <v>322</v>
      </c>
      <c r="B1" s="315"/>
      <c r="C1" s="389" t="s">
        <v>524</v>
      </c>
    </row>
    <row r="2" spans="1:62" ht="15" x14ac:dyDescent="0.25">
      <c r="A2" s="415" t="s">
        <v>30</v>
      </c>
      <c r="B2" s="419" t="s">
        <v>2632</v>
      </c>
      <c r="C2" s="419"/>
      <c r="D2" s="419"/>
      <c r="E2" s="419"/>
      <c r="F2" s="419"/>
      <c r="G2" s="419"/>
      <c r="H2" s="419"/>
      <c r="I2" s="419"/>
      <c r="J2" s="419"/>
      <c r="K2" s="420" t="s">
        <v>523</v>
      </c>
      <c r="L2" s="420"/>
      <c r="M2" s="420"/>
      <c r="N2" s="414"/>
      <c r="O2" s="418" t="s">
        <v>4</v>
      </c>
      <c r="P2" s="414" t="s">
        <v>2632</v>
      </c>
      <c r="Q2" s="414"/>
      <c r="R2" s="414"/>
      <c r="S2" s="414"/>
      <c r="T2" s="414"/>
      <c r="U2" s="414"/>
      <c r="V2" s="414"/>
      <c r="W2" s="414"/>
      <c r="X2" s="414"/>
      <c r="Y2" s="414" t="s">
        <v>523</v>
      </c>
      <c r="Z2" s="414"/>
      <c r="AA2" s="414"/>
      <c r="AB2" s="414"/>
      <c r="AC2" s="418" t="s">
        <v>3</v>
      </c>
      <c r="AD2" s="414" t="s">
        <v>2632</v>
      </c>
      <c r="AE2" s="414"/>
      <c r="AF2" s="414"/>
      <c r="AG2" s="414"/>
      <c r="AH2" s="414"/>
      <c r="AI2" s="414"/>
      <c r="AJ2" s="414"/>
      <c r="AK2" s="414"/>
      <c r="AL2" s="414"/>
      <c r="AM2" s="414" t="s">
        <v>523</v>
      </c>
      <c r="AN2" s="414"/>
      <c r="AO2" s="414"/>
      <c r="AP2" s="414"/>
      <c r="AQ2" s="418" t="s">
        <v>1</v>
      </c>
      <c r="AR2" s="414" t="s">
        <v>2632</v>
      </c>
      <c r="AS2" s="414"/>
      <c r="AT2" s="414"/>
      <c r="AU2" s="414"/>
      <c r="AV2" s="414"/>
      <c r="AW2" s="414"/>
      <c r="AX2" s="414"/>
      <c r="AY2" s="414"/>
      <c r="AZ2" s="414"/>
      <c r="BA2" s="414" t="s">
        <v>523</v>
      </c>
      <c r="BB2" s="414"/>
      <c r="BC2" s="414"/>
      <c r="BD2" s="415" t="s">
        <v>2783</v>
      </c>
      <c r="BE2" s="419" t="s">
        <v>2632</v>
      </c>
    </row>
    <row r="3" spans="1:62" ht="15" x14ac:dyDescent="0.25">
      <c r="A3" s="414"/>
      <c r="B3" s="419" t="s">
        <v>73</v>
      </c>
      <c r="C3" s="419"/>
      <c r="D3" s="419"/>
      <c r="E3" s="419" t="s">
        <v>2633</v>
      </c>
      <c r="F3" s="419"/>
      <c r="G3" s="419"/>
      <c r="H3" s="419" t="s">
        <v>2634</v>
      </c>
      <c r="I3" s="419"/>
      <c r="J3" s="419"/>
      <c r="K3" s="419" t="s">
        <v>70</v>
      </c>
      <c r="L3" s="419" t="s">
        <v>107</v>
      </c>
      <c r="M3" s="419" t="s">
        <v>100</v>
      </c>
      <c r="N3" s="414"/>
      <c r="O3" s="414"/>
      <c r="P3" s="414" t="s">
        <v>73</v>
      </c>
      <c r="Q3" s="414"/>
      <c r="R3" s="414"/>
      <c r="S3" s="414" t="s">
        <v>2633</v>
      </c>
      <c r="T3" s="414"/>
      <c r="U3" s="414"/>
      <c r="V3" s="414" t="s">
        <v>2634</v>
      </c>
      <c r="W3" s="414"/>
      <c r="X3" s="414"/>
      <c r="Y3" s="414" t="s">
        <v>70</v>
      </c>
      <c r="Z3" s="414" t="s">
        <v>107</v>
      </c>
      <c r="AA3" s="414" t="s">
        <v>100</v>
      </c>
      <c r="AB3" s="414"/>
      <c r="AC3" s="414"/>
      <c r="AD3" s="414"/>
      <c r="AE3" s="414"/>
      <c r="AF3" s="414"/>
      <c r="AG3" s="414" t="s">
        <v>2861</v>
      </c>
      <c r="AH3" s="414"/>
      <c r="AI3" s="414"/>
      <c r="AJ3" s="414" t="s">
        <v>2862</v>
      </c>
      <c r="AK3" s="414"/>
      <c r="AL3" s="414"/>
      <c r="AM3" s="414" t="s">
        <v>70</v>
      </c>
      <c r="AN3" s="414" t="s">
        <v>107</v>
      </c>
      <c r="AO3" s="414" t="s">
        <v>100</v>
      </c>
      <c r="AP3" s="414"/>
      <c r="AQ3" s="414"/>
      <c r="AR3" s="414" t="s">
        <v>73</v>
      </c>
      <c r="AS3" s="414"/>
      <c r="AT3" s="414"/>
      <c r="AU3" s="551" t="s">
        <v>2861</v>
      </c>
      <c r="AV3" s="551"/>
      <c r="AW3" s="551"/>
      <c r="AX3" s="551" t="s">
        <v>2862</v>
      </c>
      <c r="AY3" s="414"/>
      <c r="AZ3" s="414"/>
      <c r="BA3" s="414" t="s">
        <v>70</v>
      </c>
      <c r="BB3" s="414" t="s">
        <v>107</v>
      </c>
      <c r="BC3" s="414" t="s">
        <v>100</v>
      </c>
      <c r="BE3" s="419" t="s">
        <v>73</v>
      </c>
    </row>
    <row r="4" spans="1:62" ht="15" x14ac:dyDescent="0.25">
      <c r="A4" s="415"/>
      <c r="B4" s="414" t="s">
        <v>70</v>
      </c>
      <c r="C4" s="414" t="s">
        <v>107</v>
      </c>
      <c r="D4" s="414" t="s">
        <v>100</v>
      </c>
      <c r="E4" s="414" t="s">
        <v>70</v>
      </c>
      <c r="F4" s="414" t="s">
        <v>107</v>
      </c>
      <c r="G4" s="414" t="s">
        <v>100</v>
      </c>
      <c r="H4" s="414" t="s">
        <v>70</v>
      </c>
      <c r="I4" s="414" t="s">
        <v>107</v>
      </c>
      <c r="J4" s="414" t="s">
        <v>100</v>
      </c>
      <c r="K4" s="419"/>
      <c r="L4" s="419"/>
      <c r="M4" s="419"/>
      <c r="N4" s="414"/>
      <c r="O4" s="414"/>
      <c r="P4" s="414" t="s">
        <v>70</v>
      </c>
      <c r="Q4" s="414" t="s">
        <v>107</v>
      </c>
      <c r="R4" s="414" t="s">
        <v>100</v>
      </c>
      <c r="S4" s="414" t="s">
        <v>70</v>
      </c>
      <c r="T4" s="414" t="s">
        <v>107</v>
      </c>
      <c r="U4" s="414" t="s">
        <v>100</v>
      </c>
      <c r="V4" s="414" t="s">
        <v>70</v>
      </c>
      <c r="W4" s="414" t="s">
        <v>107</v>
      </c>
      <c r="X4" s="414" t="s">
        <v>100</v>
      </c>
      <c r="Y4" s="414"/>
      <c r="Z4" s="414"/>
      <c r="AA4" s="414"/>
      <c r="AB4" s="414"/>
      <c r="AC4" s="414"/>
      <c r="AD4" s="414"/>
      <c r="AE4" s="414"/>
      <c r="AF4" s="414"/>
      <c r="AG4" s="414"/>
      <c r="AH4" s="414"/>
      <c r="AI4" s="414"/>
      <c r="AJ4" s="414"/>
      <c r="AK4" s="414"/>
      <c r="AL4" s="414"/>
      <c r="AM4" s="414"/>
      <c r="AN4" s="414"/>
      <c r="AO4" s="414"/>
      <c r="AP4" s="414"/>
      <c r="AQ4" s="414"/>
      <c r="AR4" s="414" t="s">
        <v>70</v>
      </c>
      <c r="AS4" s="414" t="s">
        <v>107</v>
      </c>
      <c r="AT4" s="414" t="s">
        <v>100</v>
      </c>
      <c r="AU4" s="414" t="s">
        <v>70</v>
      </c>
      <c r="AV4" s="414" t="s">
        <v>107</v>
      </c>
      <c r="AW4" s="414" t="s">
        <v>100</v>
      </c>
      <c r="AX4" s="414" t="s">
        <v>70</v>
      </c>
      <c r="AY4" s="414" t="s">
        <v>107</v>
      </c>
      <c r="AZ4" s="414" t="s">
        <v>100</v>
      </c>
      <c r="BA4" s="414"/>
      <c r="BB4" s="414"/>
      <c r="BC4" s="414"/>
      <c r="BD4" s="415"/>
      <c r="BE4" s="551" t="s">
        <v>70</v>
      </c>
    </row>
    <row r="5" spans="1:62" ht="15" x14ac:dyDescent="0.25">
      <c r="A5" s="414"/>
      <c r="B5" s="414"/>
      <c r="C5" s="414"/>
      <c r="D5" s="414"/>
      <c r="E5" s="414"/>
      <c r="F5" s="414"/>
      <c r="G5" s="414"/>
      <c r="H5" s="414"/>
      <c r="I5" s="414"/>
      <c r="J5" s="414"/>
      <c r="K5" s="414"/>
      <c r="L5" s="414"/>
      <c r="M5" s="414"/>
      <c r="N5" s="414"/>
      <c r="O5" s="414"/>
      <c r="P5" s="414"/>
      <c r="Q5" s="414"/>
      <c r="R5" s="414"/>
      <c r="S5" s="414"/>
      <c r="T5" s="414"/>
      <c r="U5" s="414"/>
      <c r="V5" s="414"/>
      <c r="W5" s="414"/>
      <c r="X5" s="414"/>
      <c r="Y5" s="414"/>
      <c r="Z5" s="414"/>
      <c r="AA5" s="414"/>
      <c r="AB5" s="414"/>
      <c r="AC5" s="414"/>
      <c r="AD5" s="414" t="s">
        <v>2863</v>
      </c>
      <c r="AE5" s="414" t="s">
        <v>71</v>
      </c>
      <c r="AF5" s="414" t="s">
        <v>72</v>
      </c>
      <c r="AG5" s="414" t="s">
        <v>2863</v>
      </c>
      <c r="AH5" s="414" t="s">
        <v>71</v>
      </c>
      <c r="AI5" s="414" t="s">
        <v>72</v>
      </c>
      <c r="AJ5" s="414" t="s">
        <v>2863</v>
      </c>
      <c r="AK5" s="414" t="s">
        <v>71</v>
      </c>
      <c r="AL5" s="414" t="s">
        <v>72</v>
      </c>
      <c r="AM5" s="414"/>
      <c r="AN5" s="414"/>
      <c r="AO5" s="414"/>
      <c r="AP5" s="414"/>
      <c r="AQ5" s="414"/>
      <c r="AR5" s="414"/>
      <c r="AS5" s="414"/>
      <c r="AT5" s="414"/>
      <c r="AU5" s="414"/>
      <c r="AV5" s="414"/>
      <c r="AW5" s="414"/>
      <c r="AX5" s="414"/>
      <c r="AY5" s="414"/>
      <c r="AZ5" s="414"/>
      <c r="BA5" s="414"/>
      <c r="BB5" s="414"/>
      <c r="BC5" s="414"/>
      <c r="BD5" s="551"/>
      <c r="BE5" s="551"/>
    </row>
    <row r="6" spans="1:62" ht="15" x14ac:dyDescent="0.25">
      <c r="A6" s="416" t="s">
        <v>31</v>
      </c>
      <c r="B6" s="421">
        <v>627</v>
      </c>
      <c r="C6" s="421">
        <v>389</v>
      </c>
      <c r="D6" s="421">
        <v>238</v>
      </c>
      <c r="E6" s="421">
        <v>95</v>
      </c>
      <c r="F6" s="421">
        <v>58</v>
      </c>
      <c r="G6" s="421">
        <v>37</v>
      </c>
      <c r="H6" s="421">
        <v>532</v>
      </c>
      <c r="I6" s="421">
        <v>331</v>
      </c>
      <c r="J6" s="421">
        <v>201</v>
      </c>
      <c r="K6" s="421">
        <v>485</v>
      </c>
      <c r="L6" s="421">
        <v>287</v>
      </c>
      <c r="M6" s="421">
        <v>198</v>
      </c>
      <c r="N6" s="414"/>
      <c r="O6" s="416" t="s">
        <v>31</v>
      </c>
      <c r="P6" s="421">
        <v>558</v>
      </c>
      <c r="Q6" s="421">
        <v>247</v>
      </c>
      <c r="R6" s="421">
        <v>311</v>
      </c>
      <c r="S6" s="421">
        <v>130</v>
      </c>
      <c r="T6" s="421">
        <v>36</v>
      </c>
      <c r="U6" s="421">
        <v>94</v>
      </c>
      <c r="V6" s="421">
        <v>428</v>
      </c>
      <c r="W6" s="421">
        <v>211</v>
      </c>
      <c r="X6" s="421">
        <v>217</v>
      </c>
      <c r="Y6" s="421">
        <v>213</v>
      </c>
      <c r="Z6" s="421">
        <v>97</v>
      </c>
      <c r="AA6" s="421">
        <v>116</v>
      </c>
      <c r="AB6" s="414"/>
      <c r="AC6" s="416" t="s">
        <v>31</v>
      </c>
      <c r="AD6" s="421">
        <v>248</v>
      </c>
      <c r="AE6" s="421">
        <v>196</v>
      </c>
      <c r="AF6" s="421">
        <v>52</v>
      </c>
      <c r="AG6" s="421">
        <v>3</v>
      </c>
      <c r="AH6" s="421">
        <v>3</v>
      </c>
      <c r="AI6" s="421">
        <v>0</v>
      </c>
      <c r="AJ6" s="421">
        <v>245</v>
      </c>
      <c r="AK6" s="421">
        <v>193</v>
      </c>
      <c r="AL6" s="421">
        <v>52</v>
      </c>
      <c r="AM6" s="421" t="s">
        <v>555</v>
      </c>
      <c r="AN6" s="421" t="s">
        <v>555</v>
      </c>
      <c r="AO6" s="421" t="s">
        <v>555</v>
      </c>
      <c r="AP6" s="414"/>
      <c r="AQ6" s="416" t="s">
        <v>31</v>
      </c>
      <c r="AR6" s="421" t="s">
        <v>2</v>
      </c>
      <c r="AS6" s="421" t="s">
        <v>2</v>
      </c>
      <c r="AT6" s="421" t="s">
        <v>2</v>
      </c>
      <c r="AU6" s="421" t="s">
        <v>2</v>
      </c>
      <c r="AV6" s="421" t="s">
        <v>2</v>
      </c>
      <c r="AW6" s="421" t="s">
        <v>2</v>
      </c>
      <c r="AX6" s="421" t="s">
        <v>2</v>
      </c>
      <c r="AY6" s="421" t="s">
        <v>2</v>
      </c>
      <c r="AZ6" s="421" t="s">
        <v>2</v>
      </c>
      <c r="BA6" s="421" t="s">
        <v>555</v>
      </c>
      <c r="BB6" s="421" t="s">
        <v>555</v>
      </c>
      <c r="BC6" s="421" t="s">
        <v>555</v>
      </c>
      <c r="BD6" s="416" t="s">
        <v>31</v>
      </c>
      <c r="BE6" s="390">
        <v>209</v>
      </c>
    </row>
    <row r="7" spans="1:62" ht="15" x14ac:dyDescent="0.25">
      <c r="A7" s="416" t="s">
        <v>32</v>
      </c>
      <c r="B7" s="421">
        <v>250</v>
      </c>
      <c r="C7" s="421">
        <v>145</v>
      </c>
      <c r="D7" s="421">
        <v>105</v>
      </c>
      <c r="E7" s="421">
        <v>13</v>
      </c>
      <c r="F7" s="421">
        <v>8</v>
      </c>
      <c r="G7" s="421">
        <v>5</v>
      </c>
      <c r="H7" s="421">
        <v>237</v>
      </c>
      <c r="I7" s="421">
        <v>137</v>
      </c>
      <c r="J7" s="421">
        <v>100</v>
      </c>
      <c r="K7" s="421">
        <v>95</v>
      </c>
      <c r="L7" s="421">
        <v>75</v>
      </c>
      <c r="M7" s="421">
        <v>20</v>
      </c>
      <c r="N7" s="414"/>
      <c r="O7" s="416" t="s">
        <v>32</v>
      </c>
      <c r="P7" s="421">
        <v>185</v>
      </c>
      <c r="Q7" s="421">
        <v>91</v>
      </c>
      <c r="R7" s="421">
        <v>94</v>
      </c>
      <c r="S7" s="421">
        <v>20</v>
      </c>
      <c r="T7" s="421">
        <v>12</v>
      </c>
      <c r="U7" s="421">
        <v>8</v>
      </c>
      <c r="V7" s="421">
        <v>165</v>
      </c>
      <c r="W7" s="421">
        <v>79</v>
      </c>
      <c r="X7" s="421">
        <v>86</v>
      </c>
      <c r="Y7" s="421">
        <v>38</v>
      </c>
      <c r="Z7" s="421">
        <v>26</v>
      </c>
      <c r="AA7" s="421">
        <v>12</v>
      </c>
      <c r="AB7" s="414"/>
      <c r="AC7" s="416" t="s">
        <v>32</v>
      </c>
      <c r="AD7" s="421">
        <v>584</v>
      </c>
      <c r="AE7" s="421">
        <v>312</v>
      </c>
      <c r="AF7" s="421">
        <v>272</v>
      </c>
      <c r="AG7" s="421">
        <v>6</v>
      </c>
      <c r="AH7" s="421">
        <v>3</v>
      </c>
      <c r="AI7" s="421">
        <v>3</v>
      </c>
      <c r="AJ7" s="421">
        <v>578</v>
      </c>
      <c r="AK7" s="421">
        <v>309</v>
      </c>
      <c r="AL7" s="421">
        <v>269</v>
      </c>
      <c r="AM7" s="421" t="s">
        <v>555</v>
      </c>
      <c r="AN7" s="421" t="s">
        <v>555</v>
      </c>
      <c r="AO7" s="421" t="s">
        <v>555</v>
      </c>
      <c r="AP7" s="414"/>
      <c r="AQ7" s="416" t="s">
        <v>32</v>
      </c>
      <c r="AR7" s="421">
        <v>297</v>
      </c>
      <c r="AS7" s="421">
        <v>164</v>
      </c>
      <c r="AT7" s="421">
        <v>133</v>
      </c>
      <c r="AU7" s="421">
        <v>4</v>
      </c>
      <c r="AV7" s="421">
        <v>0</v>
      </c>
      <c r="AW7" s="421">
        <v>4</v>
      </c>
      <c r="AX7" s="421">
        <v>293</v>
      </c>
      <c r="AY7" s="421">
        <v>164</v>
      </c>
      <c r="AZ7" s="421">
        <v>129</v>
      </c>
      <c r="BA7" s="421" t="s">
        <v>555</v>
      </c>
      <c r="BB7" s="421" t="s">
        <v>555</v>
      </c>
      <c r="BC7" s="421" t="s">
        <v>555</v>
      </c>
      <c r="BD7" s="416" t="s">
        <v>32</v>
      </c>
      <c r="BE7" s="390">
        <v>252</v>
      </c>
      <c r="BI7" s="390" t="s">
        <v>2905</v>
      </c>
      <c r="BJ7" s="390" t="s">
        <v>2906</v>
      </c>
    </row>
    <row r="8" spans="1:62" ht="15" x14ac:dyDescent="0.25">
      <c r="A8" s="416" t="s">
        <v>33</v>
      </c>
      <c r="B8" s="421">
        <v>2085</v>
      </c>
      <c r="C8" s="421">
        <v>1036</v>
      </c>
      <c r="D8" s="421">
        <v>1049</v>
      </c>
      <c r="E8" s="421">
        <v>362</v>
      </c>
      <c r="F8" s="421">
        <v>211</v>
      </c>
      <c r="G8" s="421">
        <v>151</v>
      </c>
      <c r="H8" s="421">
        <v>1723</v>
      </c>
      <c r="I8" s="421">
        <v>825</v>
      </c>
      <c r="J8" s="421">
        <v>898</v>
      </c>
      <c r="K8" s="421">
        <v>1504</v>
      </c>
      <c r="L8" s="421">
        <v>1191</v>
      </c>
      <c r="M8" s="421">
        <v>313</v>
      </c>
      <c r="N8" s="414"/>
      <c r="O8" s="416" t="s">
        <v>33</v>
      </c>
      <c r="P8" s="421">
        <v>1620</v>
      </c>
      <c r="Q8" s="421">
        <v>905</v>
      </c>
      <c r="R8" s="421">
        <v>715</v>
      </c>
      <c r="S8" s="421">
        <v>236</v>
      </c>
      <c r="T8" s="421">
        <v>119</v>
      </c>
      <c r="U8" s="421">
        <v>117</v>
      </c>
      <c r="V8" s="421">
        <v>1384</v>
      </c>
      <c r="W8" s="421">
        <v>786</v>
      </c>
      <c r="X8" s="421">
        <v>598</v>
      </c>
      <c r="Y8" s="421">
        <v>1114</v>
      </c>
      <c r="Z8" s="421">
        <v>792</v>
      </c>
      <c r="AA8" s="421">
        <v>322</v>
      </c>
      <c r="AB8" s="414"/>
      <c r="AC8" s="416" t="s">
        <v>33</v>
      </c>
      <c r="AD8" s="421">
        <v>1420</v>
      </c>
      <c r="AE8" s="421">
        <v>751</v>
      </c>
      <c r="AF8" s="421">
        <v>669</v>
      </c>
      <c r="AG8" s="421">
        <v>73</v>
      </c>
      <c r="AH8" s="421">
        <v>38</v>
      </c>
      <c r="AI8" s="421">
        <v>35</v>
      </c>
      <c r="AJ8" s="421">
        <v>1347</v>
      </c>
      <c r="AK8" s="421">
        <v>713</v>
      </c>
      <c r="AL8" s="421">
        <v>634</v>
      </c>
      <c r="AM8" s="421" t="s">
        <v>555</v>
      </c>
      <c r="AN8" s="421" t="s">
        <v>555</v>
      </c>
      <c r="AO8" s="421" t="s">
        <v>555</v>
      </c>
      <c r="AP8" s="414"/>
      <c r="AQ8" s="416" t="s">
        <v>33</v>
      </c>
      <c r="AR8" s="421">
        <v>987</v>
      </c>
      <c r="AS8" s="421">
        <v>454</v>
      </c>
      <c r="AT8" s="421">
        <v>533</v>
      </c>
      <c r="AU8" s="421">
        <v>18</v>
      </c>
      <c r="AV8" s="421">
        <v>7</v>
      </c>
      <c r="AW8" s="421">
        <v>11</v>
      </c>
      <c r="AX8" s="421">
        <v>969</v>
      </c>
      <c r="AY8" s="421">
        <v>447</v>
      </c>
      <c r="AZ8" s="421">
        <v>522</v>
      </c>
      <c r="BA8" s="421" t="s">
        <v>555</v>
      </c>
      <c r="BB8" s="421" t="s">
        <v>555</v>
      </c>
      <c r="BC8" s="421" t="s">
        <v>555</v>
      </c>
      <c r="BD8" s="416" t="s">
        <v>33</v>
      </c>
      <c r="BE8" s="390">
        <v>1345</v>
      </c>
      <c r="BH8" s="390">
        <f>BI8+BJ8</f>
        <v>252</v>
      </c>
      <c r="BI8" s="390">
        <v>203</v>
      </c>
      <c r="BJ8" s="390">
        <v>49</v>
      </c>
    </row>
    <row r="9" spans="1:62" ht="15" x14ac:dyDescent="0.25">
      <c r="A9" s="416" t="s">
        <v>34</v>
      </c>
      <c r="B9" s="421">
        <v>284</v>
      </c>
      <c r="C9" s="421">
        <v>159</v>
      </c>
      <c r="D9" s="421">
        <v>125</v>
      </c>
      <c r="E9" s="421">
        <v>30</v>
      </c>
      <c r="F9" s="421">
        <v>23</v>
      </c>
      <c r="G9" s="421">
        <v>7</v>
      </c>
      <c r="H9" s="421">
        <v>254</v>
      </c>
      <c r="I9" s="421">
        <v>136</v>
      </c>
      <c r="J9" s="421">
        <v>118</v>
      </c>
      <c r="K9" s="421">
        <v>47</v>
      </c>
      <c r="L9" s="421">
        <v>35</v>
      </c>
      <c r="M9" s="421">
        <v>12</v>
      </c>
      <c r="N9" s="414"/>
      <c r="O9" s="416" t="s">
        <v>34</v>
      </c>
      <c r="P9" s="421">
        <v>207</v>
      </c>
      <c r="Q9" s="421">
        <v>90</v>
      </c>
      <c r="R9" s="421">
        <v>117</v>
      </c>
      <c r="S9" s="421">
        <v>38</v>
      </c>
      <c r="T9" s="421">
        <v>17</v>
      </c>
      <c r="U9" s="421">
        <v>21</v>
      </c>
      <c r="V9" s="421">
        <v>169</v>
      </c>
      <c r="W9" s="421">
        <v>73</v>
      </c>
      <c r="X9" s="421">
        <v>96</v>
      </c>
      <c r="Y9" s="421">
        <v>31</v>
      </c>
      <c r="Z9" s="421">
        <v>23</v>
      </c>
      <c r="AA9" s="421">
        <v>8</v>
      </c>
      <c r="AB9" s="414"/>
      <c r="AC9" s="416" t="s">
        <v>34</v>
      </c>
      <c r="AD9" s="421">
        <v>66</v>
      </c>
      <c r="AE9" s="421">
        <v>32</v>
      </c>
      <c r="AF9" s="421">
        <v>34</v>
      </c>
      <c r="AG9" s="421">
        <v>7</v>
      </c>
      <c r="AH9" s="421">
        <v>4</v>
      </c>
      <c r="AI9" s="421">
        <v>3</v>
      </c>
      <c r="AJ9" s="421">
        <v>59</v>
      </c>
      <c r="AK9" s="421">
        <v>28</v>
      </c>
      <c r="AL9" s="421">
        <v>31</v>
      </c>
      <c r="AM9" s="421" t="s">
        <v>555</v>
      </c>
      <c r="AN9" s="421" t="s">
        <v>555</v>
      </c>
      <c r="AO9" s="421" t="s">
        <v>555</v>
      </c>
      <c r="AP9" s="414"/>
      <c r="AQ9" s="416" t="s">
        <v>34</v>
      </c>
      <c r="AR9" s="421">
        <v>48</v>
      </c>
      <c r="AS9" s="421">
        <v>27</v>
      </c>
      <c r="AT9" s="421">
        <v>21</v>
      </c>
      <c r="AU9" s="421">
        <v>15</v>
      </c>
      <c r="AV9" s="421">
        <v>11</v>
      </c>
      <c r="AW9" s="421">
        <v>4</v>
      </c>
      <c r="AX9" s="421">
        <v>33</v>
      </c>
      <c r="AY9" s="421">
        <v>16</v>
      </c>
      <c r="AZ9" s="421">
        <v>17</v>
      </c>
      <c r="BA9" s="421" t="s">
        <v>555</v>
      </c>
      <c r="BB9" s="421" t="s">
        <v>555</v>
      </c>
      <c r="BC9" s="421" t="s">
        <v>555</v>
      </c>
      <c r="BD9" s="416" t="s">
        <v>34</v>
      </c>
      <c r="BE9" s="390">
        <v>208</v>
      </c>
      <c r="BH9" s="390">
        <f t="shared" ref="BH9:BH41" si="0">BI9+BJ9</f>
        <v>1345</v>
      </c>
      <c r="BI9" s="390">
        <v>1201</v>
      </c>
      <c r="BJ9" s="390">
        <v>144</v>
      </c>
    </row>
    <row r="10" spans="1:62" ht="15" x14ac:dyDescent="0.25">
      <c r="A10" s="416" t="s">
        <v>35</v>
      </c>
      <c r="B10" s="421">
        <v>1502</v>
      </c>
      <c r="C10" s="421">
        <v>875</v>
      </c>
      <c r="D10" s="421">
        <v>627</v>
      </c>
      <c r="E10" s="421">
        <v>160</v>
      </c>
      <c r="F10" s="421">
        <v>89</v>
      </c>
      <c r="G10" s="421">
        <v>71</v>
      </c>
      <c r="H10" s="421">
        <v>1342</v>
      </c>
      <c r="I10" s="421">
        <v>786</v>
      </c>
      <c r="J10" s="421">
        <v>556</v>
      </c>
      <c r="K10" s="421">
        <v>374</v>
      </c>
      <c r="L10" s="421">
        <v>234</v>
      </c>
      <c r="M10" s="421">
        <v>140</v>
      </c>
      <c r="N10" s="414"/>
      <c r="O10" s="416" t="s">
        <v>35</v>
      </c>
      <c r="P10" s="421">
        <v>1401</v>
      </c>
      <c r="Q10" s="421">
        <v>796</v>
      </c>
      <c r="R10" s="421">
        <v>605</v>
      </c>
      <c r="S10" s="421">
        <v>89</v>
      </c>
      <c r="T10" s="421">
        <v>50</v>
      </c>
      <c r="U10" s="421">
        <v>39</v>
      </c>
      <c r="V10" s="421">
        <v>1312</v>
      </c>
      <c r="W10" s="421">
        <v>746</v>
      </c>
      <c r="X10" s="421">
        <v>566</v>
      </c>
      <c r="Y10" s="421">
        <v>247</v>
      </c>
      <c r="Z10" s="421">
        <v>157</v>
      </c>
      <c r="AA10" s="421">
        <v>90</v>
      </c>
      <c r="AB10" s="414"/>
      <c r="AC10" s="416" t="s">
        <v>35</v>
      </c>
      <c r="AD10" s="421">
        <v>1334</v>
      </c>
      <c r="AE10" s="421">
        <v>627</v>
      </c>
      <c r="AF10" s="421">
        <v>707</v>
      </c>
      <c r="AG10" s="421">
        <v>98</v>
      </c>
      <c r="AH10" s="421">
        <v>32</v>
      </c>
      <c r="AI10" s="421">
        <v>66</v>
      </c>
      <c r="AJ10" s="421">
        <v>1236</v>
      </c>
      <c r="AK10" s="421">
        <v>595</v>
      </c>
      <c r="AL10" s="421">
        <v>641</v>
      </c>
      <c r="AM10" s="421" t="s">
        <v>555</v>
      </c>
      <c r="AN10" s="421" t="s">
        <v>555</v>
      </c>
      <c r="AO10" s="421" t="s">
        <v>555</v>
      </c>
      <c r="AP10" s="414"/>
      <c r="AQ10" s="416" t="s">
        <v>35</v>
      </c>
      <c r="AR10" s="421">
        <v>989</v>
      </c>
      <c r="AS10" s="421">
        <v>522</v>
      </c>
      <c r="AT10" s="421">
        <v>467</v>
      </c>
      <c r="AU10" s="421">
        <v>33</v>
      </c>
      <c r="AV10" s="421">
        <v>29</v>
      </c>
      <c r="AW10" s="421">
        <v>4</v>
      </c>
      <c r="AX10" s="421">
        <v>956</v>
      </c>
      <c r="AY10" s="421">
        <v>493</v>
      </c>
      <c r="AZ10" s="421">
        <v>463</v>
      </c>
      <c r="BA10" s="421" t="s">
        <v>555</v>
      </c>
      <c r="BB10" s="421" t="s">
        <v>555</v>
      </c>
      <c r="BC10" s="421" t="s">
        <v>555</v>
      </c>
      <c r="BD10" s="416" t="s">
        <v>35</v>
      </c>
      <c r="BE10" s="390">
        <v>2911</v>
      </c>
      <c r="BH10" s="390">
        <f t="shared" si="0"/>
        <v>208</v>
      </c>
      <c r="BI10" s="390">
        <v>182</v>
      </c>
      <c r="BJ10" s="390">
        <v>26</v>
      </c>
    </row>
    <row r="11" spans="1:62" ht="15" x14ac:dyDescent="0.25">
      <c r="A11" s="416" t="s">
        <v>36</v>
      </c>
      <c r="B11" s="421">
        <v>777</v>
      </c>
      <c r="C11" s="421">
        <v>399</v>
      </c>
      <c r="D11" s="421">
        <v>378</v>
      </c>
      <c r="E11" s="421">
        <v>162</v>
      </c>
      <c r="F11" s="421">
        <v>89</v>
      </c>
      <c r="G11" s="421">
        <v>73</v>
      </c>
      <c r="H11" s="421">
        <v>615</v>
      </c>
      <c r="I11" s="421">
        <v>310</v>
      </c>
      <c r="J11" s="421">
        <v>305</v>
      </c>
      <c r="K11" s="421">
        <v>528</v>
      </c>
      <c r="L11" s="421">
        <v>374</v>
      </c>
      <c r="M11" s="421">
        <v>154</v>
      </c>
      <c r="N11" s="414"/>
      <c r="O11" s="416" t="s">
        <v>36</v>
      </c>
      <c r="P11" s="421">
        <v>907</v>
      </c>
      <c r="Q11" s="421">
        <v>453</v>
      </c>
      <c r="R11" s="421">
        <v>454</v>
      </c>
      <c r="S11" s="421">
        <v>247</v>
      </c>
      <c r="T11" s="421">
        <v>114</v>
      </c>
      <c r="U11" s="421">
        <v>133</v>
      </c>
      <c r="V11" s="421">
        <v>660</v>
      </c>
      <c r="W11" s="421">
        <v>339</v>
      </c>
      <c r="X11" s="421">
        <v>321</v>
      </c>
      <c r="Y11" s="421">
        <v>1001</v>
      </c>
      <c r="Z11" s="421">
        <v>464</v>
      </c>
      <c r="AA11" s="421">
        <v>537</v>
      </c>
      <c r="AB11" s="414"/>
      <c r="AC11" s="416" t="s">
        <v>36</v>
      </c>
      <c r="AD11" s="421">
        <v>546</v>
      </c>
      <c r="AE11" s="421">
        <v>314</v>
      </c>
      <c r="AF11" s="421">
        <v>232</v>
      </c>
      <c r="AG11" s="421">
        <v>28</v>
      </c>
      <c r="AH11" s="421">
        <v>17</v>
      </c>
      <c r="AI11" s="421">
        <v>11</v>
      </c>
      <c r="AJ11" s="421">
        <v>518</v>
      </c>
      <c r="AK11" s="421">
        <v>297</v>
      </c>
      <c r="AL11" s="421">
        <v>221</v>
      </c>
      <c r="AM11" s="421" t="s">
        <v>555</v>
      </c>
      <c r="AN11" s="421" t="s">
        <v>555</v>
      </c>
      <c r="AO11" s="421" t="s">
        <v>555</v>
      </c>
      <c r="AP11" s="414"/>
      <c r="AQ11" s="416" t="s">
        <v>36</v>
      </c>
      <c r="AR11" s="421">
        <v>367</v>
      </c>
      <c r="AS11" s="421">
        <v>237</v>
      </c>
      <c r="AT11" s="421">
        <v>130</v>
      </c>
      <c r="AU11" s="421">
        <v>34</v>
      </c>
      <c r="AV11" s="421">
        <v>12</v>
      </c>
      <c r="AW11" s="421">
        <v>22</v>
      </c>
      <c r="AX11" s="421">
        <v>333</v>
      </c>
      <c r="AY11" s="421">
        <v>225</v>
      </c>
      <c r="AZ11" s="421">
        <v>108</v>
      </c>
      <c r="BA11" s="421" t="s">
        <v>555</v>
      </c>
      <c r="BB11" s="421" t="s">
        <v>555</v>
      </c>
      <c r="BC11" s="421" t="s">
        <v>555</v>
      </c>
      <c r="BD11" s="416" t="s">
        <v>36</v>
      </c>
      <c r="BE11" s="390">
        <v>370</v>
      </c>
      <c r="BH11" s="390">
        <f t="shared" si="0"/>
        <v>2911</v>
      </c>
      <c r="BI11" s="390">
        <v>2790</v>
      </c>
      <c r="BJ11" s="390">
        <v>121</v>
      </c>
    </row>
    <row r="12" spans="1:62" ht="15" x14ac:dyDescent="0.25">
      <c r="A12" s="416" t="s">
        <v>37</v>
      </c>
      <c r="B12" s="421">
        <v>7215</v>
      </c>
      <c r="C12" s="421">
        <v>4062</v>
      </c>
      <c r="D12" s="421">
        <v>3153</v>
      </c>
      <c r="E12" s="421">
        <v>1610</v>
      </c>
      <c r="F12" s="421">
        <v>600</v>
      </c>
      <c r="G12" s="421">
        <v>1010</v>
      </c>
      <c r="H12" s="421">
        <v>5605</v>
      </c>
      <c r="I12" s="421">
        <v>3462</v>
      </c>
      <c r="J12" s="421">
        <v>2143</v>
      </c>
      <c r="K12" s="421">
        <v>7823</v>
      </c>
      <c r="L12" s="421">
        <v>3991</v>
      </c>
      <c r="M12" s="421">
        <v>3832</v>
      </c>
      <c r="N12" s="414"/>
      <c r="O12" s="416" t="s">
        <v>37</v>
      </c>
      <c r="P12" s="421">
        <v>5026</v>
      </c>
      <c r="Q12" s="421">
        <v>2718</v>
      </c>
      <c r="R12" s="421">
        <v>2308</v>
      </c>
      <c r="S12" s="421">
        <v>868</v>
      </c>
      <c r="T12" s="421">
        <v>360</v>
      </c>
      <c r="U12" s="421">
        <v>508</v>
      </c>
      <c r="V12" s="421">
        <v>4158</v>
      </c>
      <c r="W12" s="421">
        <v>2358</v>
      </c>
      <c r="X12" s="421">
        <v>1800</v>
      </c>
      <c r="Y12" s="421">
        <v>7864</v>
      </c>
      <c r="Z12" s="421">
        <v>4170</v>
      </c>
      <c r="AA12" s="421">
        <v>3694</v>
      </c>
      <c r="AB12" s="414"/>
      <c r="AC12" s="416" t="s">
        <v>37</v>
      </c>
      <c r="AD12" s="421">
        <v>8484</v>
      </c>
      <c r="AE12" s="421">
        <v>4180</v>
      </c>
      <c r="AF12" s="421">
        <v>4304</v>
      </c>
      <c r="AG12" s="421">
        <v>374</v>
      </c>
      <c r="AH12" s="421">
        <v>148</v>
      </c>
      <c r="AI12" s="421">
        <v>226</v>
      </c>
      <c r="AJ12" s="421">
        <v>8110</v>
      </c>
      <c r="AK12" s="421">
        <v>4032</v>
      </c>
      <c r="AL12" s="421">
        <v>4078</v>
      </c>
      <c r="AM12" s="421" t="s">
        <v>555</v>
      </c>
      <c r="AN12" s="421" t="s">
        <v>555</v>
      </c>
      <c r="AO12" s="421" t="s">
        <v>555</v>
      </c>
      <c r="AP12" s="414"/>
      <c r="AQ12" s="416" t="s">
        <v>37</v>
      </c>
      <c r="AR12" s="421">
        <v>7151</v>
      </c>
      <c r="AS12" s="421">
        <v>3381</v>
      </c>
      <c r="AT12" s="421">
        <v>3770</v>
      </c>
      <c r="AU12" s="421">
        <v>200</v>
      </c>
      <c r="AV12" s="421">
        <v>94</v>
      </c>
      <c r="AW12" s="421">
        <v>106</v>
      </c>
      <c r="AX12" s="421">
        <v>6951</v>
      </c>
      <c r="AY12" s="421">
        <v>3287</v>
      </c>
      <c r="AZ12" s="421">
        <v>3664</v>
      </c>
      <c r="BA12" s="421" t="s">
        <v>555</v>
      </c>
      <c r="BB12" s="421" t="s">
        <v>555</v>
      </c>
      <c r="BC12" s="421" t="s">
        <v>555</v>
      </c>
      <c r="BD12" s="416" t="s">
        <v>37</v>
      </c>
      <c r="BE12" s="390">
        <v>7078</v>
      </c>
      <c r="BH12" s="390">
        <f t="shared" si="0"/>
        <v>370</v>
      </c>
      <c r="BI12" s="390">
        <v>344</v>
      </c>
      <c r="BJ12" s="390">
        <v>26</v>
      </c>
    </row>
    <row r="13" spans="1:62" ht="15" x14ac:dyDescent="0.25">
      <c r="A13" s="416" t="s">
        <v>38</v>
      </c>
      <c r="B13" s="421">
        <v>1091</v>
      </c>
      <c r="C13" s="421">
        <v>594</v>
      </c>
      <c r="D13" s="421">
        <v>497</v>
      </c>
      <c r="E13" s="421">
        <v>234</v>
      </c>
      <c r="F13" s="421">
        <v>117</v>
      </c>
      <c r="G13" s="421">
        <v>117</v>
      </c>
      <c r="H13" s="421">
        <v>857</v>
      </c>
      <c r="I13" s="421">
        <v>477</v>
      </c>
      <c r="J13" s="421">
        <v>380</v>
      </c>
      <c r="K13" s="421">
        <v>506</v>
      </c>
      <c r="L13" s="421">
        <v>317</v>
      </c>
      <c r="M13" s="421">
        <v>189</v>
      </c>
      <c r="N13" s="414"/>
      <c r="O13" s="416" t="s">
        <v>38</v>
      </c>
      <c r="P13" s="421">
        <v>948</v>
      </c>
      <c r="Q13" s="421">
        <v>530</v>
      </c>
      <c r="R13" s="421">
        <v>418</v>
      </c>
      <c r="S13" s="421">
        <v>189</v>
      </c>
      <c r="T13" s="421">
        <v>108</v>
      </c>
      <c r="U13" s="421">
        <v>81</v>
      </c>
      <c r="V13" s="421">
        <v>759</v>
      </c>
      <c r="W13" s="421">
        <v>422</v>
      </c>
      <c r="X13" s="421">
        <v>337</v>
      </c>
      <c r="Y13" s="421">
        <v>516</v>
      </c>
      <c r="Z13" s="421">
        <v>358</v>
      </c>
      <c r="AA13" s="421">
        <v>158</v>
      </c>
      <c r="AB13" s="414"/>
      <c r="AC13" s="416" t="s">
        <v>38</v>
      </c>
      <c r="AD13" s="421">
        <v>881</v>
      </c>
      <c r="AE13" s="421">
        <v>507</v>
      </c>
      <c r="AF13" s="421">
        <v>374</v>
      </c>
      <c r="AG13" s="421">
        <v>28</v>
      </c>
      <c r="AH13" s="421">
        <v>15</v>
      </c>
      <c r="AI13" s="421">
        <v>13</v>
      </c>
      <c r="AJ13" s="421">
        <v>853</v>
      </c>
      <c r="AK13" s="421">
        <v>492</v>
      </c>
      <c r="AL13" s="421">
        <v>361</v>
      </c>
      <c r="AM13" s="421" t="s">
        <v>555</v>
      </c>
      <c r="AN13" s="421" t="s">
        <v>555</v>
      </c>
      <c r="AO13" s="421" t="s">
        <v>555</v>
      </c>
      <c r="AP13" s="414"/>
      <c r="AQ13" s="416" t="s">
        <v>38</v>
      </c>
      <c r="AR13" s="421">
        <v>661</v>
      </c>
      <c r="AS13" s="421">
        <v>374</v>
      </c>
      <c r="AT13" s="421">
        <v>287</v>
      </c>
      <c r="AU13" s="421">
        <v>86</v>
      </c>
      <c r="AV13" s="421">
        <v>50</v>
      </c>
      <c r="AW13" s="421">
        <v>36</v>
      </c>
      <c r="AX13" s="421">
        <v>575</v>
      </c>
      <c r="AY13" s="421">
        <v>324</v>
      </c>
      <c r="AZ13" s="421">
        <v>251</v>
      </c>
      <c r="BA13" s="421" t="s">
        <v>555</v>
      </c>
      <c r="BB13" s="421" t="s">
        <v>555</v>
      </c>
      <c r="BC13" s="421" t="s">
        <v>555</v>
      </c>
      <c r="BD13" s="416" t="s">
        <v>38</v>
      </c>
      <c r="BE13" s="390">
        <v>753</v>
      </c>
      <c r="BH13" s="390">
        <f t="shared" si="0"/>
        <v>7078</v>
      </c>
      <c r="BI13" s="390">
        <v>6903</v>
      </c>
      <c r="BJ13" s="390">
        <v>175</v>
      </c>
    </row>
    <row r="14" spans="1:62" ht="15" x14ac:dyDescent="0.25">
      <c r="A14" s="416" t="s">
        <v>39</v>
      </c>
      <c r="B14" s="421">
        <v>882</v>
      </c>
      <c r="C14" s="421">
        <v>517</v>
      </c>
      <c r="D14" s="421">
        <v>365</v>
      </c>
      <c r="E14" s="421">
        <v>124</v>
      </c>
      <c r="F14" s="421">
        <v>64</v>
      </c>
      <c r="G14" s="421">
        <v>60</v>
      </c>
      <c r="H14" s="421">
        <v>758</v>
      </c>
      <c r="I14" s="421">
        <v>453</v>
      </c>
      <c r="J14" s="421">
        <v>305</v>
      </c>
      <c r="K14" s="421">
        <v>242</v>
      </c>
      <c r="L14" s="421">
        <v>165</v>
      </c>
      <c r="M14" s="421">
        <v>77</v>
      </c>
      <c r="N14" s="414"/>
      <c r="O14" s="416" t="s">
        <v>39</v>
      </c>
      <c r="P14" s="421">
        <v>1462</v>
      </c>
      <c r="Q14" s="421">
        <v>857</v>
      </c>
      <c r="R14" s="421">
        <v>605</v>
      </c>
      <c r="S14" s="421">
        <v>236</v>
      </c>
      <c r="T14" s="421">
        <v>133</v>
      </c>
      <c r="U14" s="421">
        <v>103</v>
      </c>
      <c r="V14" s="421">
        <v>1226</v>
      </c>
      <c r="W14" s="421">
        <v>724</v>
      </c>
      <c r="X14" s="421">
        <v>502</v>
      </c>
      <c r="Y14" s="421">
        <v>374</v>
      </c>
      <c r="Z14" s="421">
        <v>253</v>
      </c>
      <c r="AA14" s="421">
        <v>121</v>
      </c>
      <c r="AB14" s="414"/>
      <c r="AC14" s="416" t="s">
        <v>39</v>
      </c>
      <c r="AD14" s="421">
        <v>1018</v>
      </c>
      <c r="AE14" s="421">
        <v>539</v>
      </c>
      <c r="AF14" s="421">
        <v>479</v>
      </c>
      <c r="AG14" s="421">
        <v>49</v>
      </c>
      <c r="AH14" s="421">
        <v>21</v>
      </c>
      <c r="AI14" s="421">
        <v>28</v>
      </c>
      <c r="AJ14" s="421">
        <v>969</v>
      </c>
      <c r="AK14" s="421">
        <v>518</v>
      </c>
      <c r="AL14" s="421">
        <v>451</v>
      </c>
      <c r="AM14" s="421" t="s">
        <v>555</v>
      </c>
      <c r="AN14" s="421" t="s">
        <v>555</v>
      </c>
      <c r="AO14" s="421" t="s">
        <v>555</v>
      </c>
      <c r="AP14" s="414"/>
      <c r="AQ14" s="416" t="s">
        <v>39</v>
      </c>
      <c r="AR14" s="421">
        <v>1415</v>
      </c>
      <c r="AS14" s="421">
        <v>869</v>
      </c>
      <c r="AT14" s="421">
        <v>546</v>
      </c>
      <c r="AU14" s="421">
        <v>157</v>
      </c>
      <c r="AV14" s="421">
        <v>81</v>
      </c>
      <c r="AW14" s="421">
        <v>76</v>
      </c>
      <c r="AX14" s="421">
        <v>1258</v>
      </c>
      <c r="AY14" s="421">
        <v>788</v>
      </c>
      <c r="AZ14" s="421">
        <v>470</v>
      </c>
      <c r="BA14" s="421" t="s">
        <v>555</v>
      </c>
      <c r="BB14" s="421" t="s">
        <v>555</v>
      </c>
      <c r="BC14" s="421" t="s">
        <v>555</v>
      </c>
      <c r="BD14" s="416" t="s">
        <v>39</v>
      </c>
      <c r="BE14" s="390">
        <v>2717</v>
      </c>
      <c r="BH14" s="390">
        <f t="shared" si="0"/>
        <v>209</v>
      </c>
      <c r="BI14" s="390">
        <v>207</v>
      </c>
      <c r="BJ14" s="390">
        <v>2</v>
      </c>
    </row>
    <row r="15" spans="1:62" ht="15" x14ac:dyDescent="0.25">
      <c r="A15" s="416" t="s">
        <v>40</v>
      </c>
      <c r="B15" s="421">
        <v>284</v>
      </c>
      <c r="C15" s="421">
        <v>156</v>
      </c>
      <c r="D15" s="421">
        <v>128</v>
      </c>
      <c r="E15" s="421">
        <v>102</v>
      </c>
      <c r="F15" s="421">
        <v>50</v>
      </c>
      <c r="G15" s="421">
        <v>52</v>
      </c>
      <c r="H15" s="421">
        <v>182</v>
      </c>
      <c r="I15" s="421">
        <v>106</v>
      </c>
      <c r="J15" s="421">
        <v>76</v>
      </c>
      <c r="K15" s="421">
        <v>161</v>
      </c>
      <c r="L15" s="421">
        <v>89</v>
      </c>
      <c r="M15" s="421">
        <v>72</v>
      </c>
      <c r="N15" s="414"/>
      <c r="O15" s="416" t="s">
        <v>40</v>
      </c>
      <c r="P15" s="421">
        <v>309</v>
      </c>
      <c r="Q15" s="421">
        <v>135</v>
      </c>
      <c r="R15" s="421">
        <v>174</v>
      </c>
      <c r="S15" s="421">
        <v>69</v>
      </c>
      <c r="T15" s="421">
        <v>36</v>
      </c>
      <c r="U15" s="421">
        <v>33</v>
      </c>
      <c r="V15" s="421">
        <v>240</v>
      </c>
      <c r="W15" s="421">
        <v>99</v>
      </c>
      <c r="X15" s="421">
        <v>141</v>
      </c>
      <c r="Y15" s="421">
        <v>276</v>
      </c>
      <c r="Z15" s="421">
        <v>110</v>
      </c>
      <c r="AA15" s="421">
        <v>166</v>
      </c>
      <c r="AB15" s="414"/>
      <c r="AC15" s="416" t="s">
        <v>40</v>
      </c>
      <c r="AD15" s="421">
        <v>1125</v>
      </c>
      <c r="AE15" s="421">
        <v>432</v>
      </c>
      <c r="AF15" s="421">
        <v>693</v>
      </c>
      <c r="AG15" s="421">
        <v>34</v>
      </c>
      <c r="AH15" s="421">
        <v>25</v>
      </c>
      <c r="AI15" s="421">
        <v>9</v>
      </c>
      <c r="AJ15" s="421">
        <v>1091</v>
      </c>
      <c r="AK15" s="421">
        <v>407</v>
      </c>
      <c r="AL15" s="421">
        <v>684</v>
      </c>
      <c r="AM15" s="421" t="s">
        <v>555</v>
      </c>
      <c r="AN15" s="421" t="s">
        <v>555</v>
      </c>
      <c r="AO15" s="421" t="s">
        <v>555</v>
      </c>
      <c r="AP15" s="414"/>
      <c r="AQ15" s="416" t="s">
        <v>40</v>
      </c>
      <c r="AR15" s="421">
        <v>466</v>
      </c>
      <c r="AS15" s="421">
        <v>188</v>
      </c>
      <c r="AT15" s="421">
        <v>278</v>
      </c>
      <c r="AU15" s="421">
        <v>27</v>
      </c>
      <c r="AV15" s="421">
        <v>16</v>
      </c>
      <c r="AW15" s="421">
        <v>11</v>
      </c>
      <c r="AX15" s="421">
        <v>439</v>
      </c>
      <c r="AY15" s="421">
        <v>172</v>
      </c>
      <c r="AZ15" s="421">
        <v>267</v>
      </c>
      <c r="BA15" s="421" t="s">
        <v>555</v>
      </c>
      <c r="BB15" s="421" t="s">
        <v>555</v>
      </c>
      <c r="BC15" s="421" t="s">
        <v>555</v>
      </c>
      <c r="BD15" s="416" t="s">
        <v>40</v>
      </c>
      <c r="BE15" s="390">
        <v>297</v>
      </c>
      <c r="BH15" s="390">
        <f t="shared" si="0"/>
        <v>753</v>
      </c>
      <c r="BI15" s="390">
        <v>672</v>
      </c>
      <c r="BJ15" s="390">
        <v>81</v>
      </c>
    </row>
    <row r="16" spans="1:62" ht="15" x14ac:dyDescent="0.25">
      <c r="A16" s="416" t="s">
        <v>41</v>
      </c>
      <c r="B16" s="421">
        <v>1193</v>
      </c>
      <c r="C16" s="421">
        <v>682</v>
      </c>
      <c r="D16" s="421">
        <v>511</v>
      </c>
      <c r="E16" s="421">
        <v>91</v>
      </c>
      <c r="F16" s="421">
        <v>51</v>
      </c>
      <c r="G16" s="421">
        <v>40</v>
      </c>
      <c r="H16" s="421">
        <v>1102</v>
      </c>
      <c r="I16" s="421">
        <v>631</v>
      </c>
      <c r="J16" s="421">
        <v>471</v>
      </c>
      <c r="K16" s="421">
        <v>755</v>
      </c>
      <c r="L16" s="421">
        <v>517</v>
      </c>
      <c r="M16" s="421">
        <v>238</v>
      </c>
      <c r="N16" s="414"/>
      <c r="O16" s="416" t="s">
        <v>41</v>
      </c>
      <c r="P16" s="421">
        <v>1086</v>
      </c>
      <c r="Q16" s="421">
        <v>594</v>
      </c>
      <c r="R16" s="421">
        <v>492</v>
      </c>
      <c r="S16" s="421">
        <v>62</v>
      </c>
      <c r="T16" s="421">
        <v>33</v>
      </c>
      <c r="U16" s="421">
        <v>29</v>
      </c>
      <c r="V16" s="421">
        <v>1024</v>
      </c>
      <c r="W16" s="421">
        <v>561</v>
      </c>
      <c r="X16" s="421">
        <v>463</v>
      </c>
      <c r="Y16" s="421">
        <v>1373</v>
      </c>
      <c r="Z16" s="421">
        <v>846</v>
      </c>
      <c r="AA16" s="421">
        <v>527</v>
      </c>
      <c r="AB16" s="414"/>
      <c r="AC16" s="416" t="s">
        <v>41</v>
      </c>
      <c r="AD16" s="421">
        <v>1448</v>
      </c>
      <c r="AE16" s="421">
        <v>1045</v>
      </c>
      <c r="AF16" s="421">
        <v>403</v>
      </c>
      <c r="AG16" s="421">
        <v>35</v>
      </c>
      <c r="AH16" s="421">
        <v>15</v>
      </c>
      <c r="AI16" s="421">
        <v>20</v>
      </c>
      <c r="AJ16" s="421">
        <v>1413</v>
      </c>
      <c r="AK16" s="421">
        <v>1030</v>
      </c>
      <c r="AL16" s="421">
        <v>383</v>
      </c>
      <c r="AM16" s="421" t="s">
        <v>555</v>
      </c>
      <c r="AN16" s="421" t="s">
        <v>555</v>
      </c>
      <c r="AO16" s="421" t="s">
        <v>555</v>
      </c>
      <c r="AP16" s="414"/>
      <c r="AQ16" s="416" t="s">
        <v>41</v>
      </c>
      <c r="AR16" s="421">
        <v>3326</v>
      </c>
      <c r="AS16" s="421">
        <v>2088</v>
      </c>
      <c r="AT16" s="421">
        <v>1238</v>
      </c>
      <c r="AU16" s="421">
        <v>75</v>
      </c>
      <c r="AV16" s="421">
        <v>62</v>
      </c>
      <c r="AW16" s="421">
        <v>13</v>
      </c>
      <c r="AX16" s="421">
        <v>3251</v>
      </c>
      <c r="AY16" s="421">
        <v>2026</v>
      </c>
      <c r="AZ16" s="421">
        <v>1225</v>
      </c>
      <c r="BA16" s="421" t="s">
        <v>555</v>
      </c>
      <c r="BB16" s="421" t="s">
        <v>555</v>
      </c>
      <c r="BC16" s="421" t="s">
        <v>555</v>
      </c>
      <c r="BD16" s="416" t="s">
        <v>41</v>
      </c>
      <c r="BE16" s="390">
        <v>3433</v>
      </c>
      <c r="BH16" s="390">
        <f t="shared" si="0"/>
        <v>2717</v>
      </c>
      <c r="BI16" s="390">
        <v>2478</v>
      </c>
      <c r="BJ16" s="390">
        <v>239</v>
      </c>
    </row>
    <row r="17" spans="1:62" ht="15" x14ac:dyDescent="0.25">
      <c r="A17" s="416" t="s">
        <v>42</v>
      </c>
      <c r="B17" s="421">
        <v>1306</v>
      </c>
      <c r="C17" s="421">
        <v>823</v>
      </c>
      <c r="D17" s="421">
        <v>483</v>
      </c>
      <c r="E17" s="421">
        <v>98</v>
      </c>
      <c r="F17" s="421">
        <v>47</v>
      </c>
      <c r="G17" s="421">
        <v>51</v>
      </c>
      <c r="H17" s="421">
        <v>1208</v>
      </c>
      <c r="I17" s="421">
        <v>776</v>
      </c>
      <c r="J17" s="421">
        <v>432</v>
      </c>
      <c r="K17" s="421">
        <v>320</v>
      </c>
      <c r="L17" s="421">
        <v>197</v>
      </c>
      <c r="M17" s="421">
        <v>123</v>
      </c>
      <c r="N17" s="414"/>
      <c r="O17" s="416" t="s">
        <v>42</v>
      </c>
      <c r="P17" s="421">
        <v>939</v>
      </c>
      <c r="Q17" s="421">
        <v>465</v>
      </c>
      <c r="R17" s="421">
        <v>474</v>
      </c>
      <c r="S17" s="421">
        <v>80</v>
      </c>
      <c r="T17" s="421">
        <v>36</v>
      </c>
      <c r="U17" s="421">
        <v>44</v>
      </c>
      <c r="V17" s="421">
        <v>859</v>
      </c>
      <c r="W17" s="421">
        <v>429</v>
      </c>
      <c r="X17" s="421">
        <v>430</v>
      </c>
      <c r="Y17" s="421">
        <v>231</v>
      </c>
      <c r="Z17" s="421">
        <v>146</v>
      </c>
      <c r="AA17" s="421">
        <v>85</v>
      </c>
      <c r="AB17" s="414"/>
      <c r="AC17" s="416" t="s">
        <v>42</v>
      </c>
      <c r="AD17" s="421">
        <v>963</v>
      </c>
      <c r="AE17" s="421">
        <v>512</v>
      </c>
      <c r="AF17" s="421">
        <v>451</v>
      </c>
      <c r="AG17" s="421">
        <v>11</v>
      </c>
      <c r="AH17" s="421">
        <v>3</v>
      </c>
      <c r="AI17" s="421">
        <v>8</v>
      </c>
      <c r="AJ17" s="421">
        <v>952</v>
      </c>
      <c r="AK17" s="421">
        <v>509</v>
      </c>
      <c r="AL17" s="421">
        <v>443</v>
      </c>
      <c r="AM17" s="421" t="s">
        <v>555</v>
      </c>
      <c r="AN17" s="421" t="s">
        <v>555</v>
      </c>
      <c r="AO17" s="421" t="s">
        <v>555</v>
      </c>
      <c r="AP17" s="414"/>
      <c r="AQ17" s="416" t="s">
        <v>42</v>
      </c>
      <c r="AR17" s="421">
        <v>1286</v>
      </c>
      <c r="AS17" s="421">
        <v>500</v>
      </c>
      <c r="AT17" s="421">
        <v>786</v>
      </c>
      <c r="AU17" s="421">
        <v>35</v>
      </c>
      <c r="AV17" s="421">
        <v>17</v>
      </c>
      <c r="AW17" s="421">
        <v>18</v>
      </c>
      <c r="AX17" s="421">
        <v>1251</v>
      </c>
      <c r="AY17" s="421">
        <v>483</v>
      </c>
      <c r="AZ17" s="421">
        <v>768</v>
      </c>
      <c r="BA17" s="421" t="s">
        <v>555</v>
      </c>
      <c r="BB17" s="421" t="s">
        <v>555</v>
      </c>
      <c r="BC17" s="421" t="s">
        <v>555</v>
      </c>
      <c r="BD17" s="416" t="s">
        <v>42</v>
      </c>
      <c r="BE17" s="390">
        <v>1903</v>
      </c>
      <c r="BH17" s="390">
        <f t="shared" si="0"/>
        <v>297</v>
      </c>
      <c r="BI17" s="390">
        <v>86</v>
      </c>
      <c r="BJ17" s="390">
        <v>211</v>
      </c>
    </row>
    <row r="18" spans="1:62" ht="15" x14ac:dyDescent="0.25">
      <c r="A18" s="416" t="s">
        <v>43</v>
      </c>
      <c r="B18" s="421">
        <v>2767</v>
      </c>
      <c r="C18" s="421">
        <v>1909</v>
      </c>
      <c r="D18" s="421">
        <v>858</v>
      </c>
      <c r="E18" s="421">
        <v>182</v>
      </c>
      <c r="F18" s="421">
        <v>97</v>
      </c>
      <c r="G18" s="421">
        <v>85</v>
      </c>
      <c r="H18" s="421">
        <v>2585</v>
      </c>
      <c r="I18" s="421">
        <v>1812</v>
      </c>
      <c r="J18" s="421">
        <v>773</v>
      </c>
      <c r="K18" s="421">
        <v>1767</v>
      </c>
      <c r="L18" s="421">
        <v>1398</v>
      </c>
      <c r="M18" s="421">
        <v>369</v>
      </c>
      <c r="N18" s="414"/>
      <c r="O18" s="416" t="s">
        <v>43</v>
      </c>
      <c r="P18" s="421">
        <v>1285</v>
      </c>
      <c r="Q18" s="421">
        <v>851</v>
      </c>
      <c r="R18" s="421">
        <v>434</v>
      </c>
      <c r="S18" s="421">
        <v>112</v>
      </c>
      <c r="T18" s="421">
        <v>63</v>
      </c>
      <c r="U18" s="421">
        <v>49</v>
      </c>
      <c r="V18" s="421">
        <v>1173</v>
      </c>
      <c r="W18" s="421">
        <v>788</v>
      </c>
      <c r="X18" s="421">
        <v>385</v>
      </c>
      <c r="Y18" s="421">
        <v>922</v>
      </c>
      <c r="Z18" s="421">
        <v>758</v>
      </c>
      <c r="AA18" s="421">
        <v>164</v>
      </c>
      <c r="AB18" s="414"/>
      <c r="AC18" s="416" t="s">
        <v>43</v>
      </c>
      <c r="AD18" s="421">
        <v>1604</v>
      </c>
      <c r="AE18" s="421">
        <v>1006</v>
      </c>
      <c r="AF18" s="421">
        <v>598</v>
      </c>
      <c r="AG18" s="421">
        <v>40</v>
      </c>
      <c r="AH18" s="421">
        <v>21</v>
      </c>
      <c r="AI18" s="421">
        <v>19</v>
      </c>
      <c r="AJ18" s="421">
        <v>1564</v>
      </c>
      <c r="AK18" s="421">
        <v>985</v>
      </c>
      <c r="AL18" s="421">
        <v>579</v>
      </c>
      <c r="AM18" s="421" t="s">
        <v>555</v>
      </c>
      <c r="AN18" s="421" t="s">
        <v>555</v>
      </c>
      <c r="AO18" s="421" t="s">
        <v>555</v>
      </c>
      <c r="AP18" s="414"/>
      <c r="AQ18" s="416" t="s">
        <v>43</v>
      </c>
      <c r="AR18" s="421">
        <v>1320</v>
      </c>
      <c r="AS18" s="421">
        <v>940</v>
      </c>
      <c r="AT18" s="421">
        <v>380</v>
      </c>
      <c r="AU18" s="421">
        <v>73</v>
      </c>
      <c r="AV18" s="421">
        <v>54</v>
      </c>
      <c r="AW18" s="421">
        <v>19</v>
      </c>
      <c r="AX18" s="421">
        <v>1247</v>
      </c>
      <c r="AY18" s="421">
        <v>886</v>
      </c>
      <c r="AZ18" s="421">
        <v>361</v>
      </c>
      <c r="BA18" s="421" t="s">
        <v>555</v>
      </c>
      <c r="BB18" s="421" t="s">
        <v>555</v>
      </c>
      <c r="BC18" s="421" t="s">
        <v>555</v>
      </c>
      <c r="BD18" s="416" t="s">
        <v>43</v>
      </c>
      <c r="BE18" s="390">
        <v>2210</v>
      </c>
      <c r="BH18" s="390">
        <f t="shared" si="0"/>
        <v>3433</v>
      </c>
      <c r="BI18" s="390">
        <v>3309</v>
      </c>
      <c r="BJ18" s="390">
        <v>124</v>
      </c>
    </row>
    <row r="19" spans="1:62" ht="15" x14ac:dyDescent="0.25">
      <c r="A19" s="416" t="s">
        <v>44</v>
      </c>
      <c r="B19" s="421">
        <v>1177</v>
      </c>
      <c r="C19" s="421">
        <v>692</v>
      </c>
      <c r="D19" s="421">
        <v>485</v>
      </c>
      <c r="E19" s="421">
        <v>118</v>
      </c>
      <c r="F19" s="421">
        <v>51</v>
      </c>
      <c r="G19" s="421">
        <v>67</v>
      </c>
      <c r="H19" s="421">
        <v>1059</v>
      </c>
      <c r="I19" s="421">
        <v>641</v>
      </c>
      <c r="J19" s="421">
        <v>418</v>
      </c>
      <c r="K19" s="421">
        <v>239</v>
      </c>
      <c r="L19" s="421">
        <v>129</v>
      </c>
      <c r="M19" s="421">
        <v>110</v>
      </c>
      <c r="N19" s="414"/>
      <c r="O19" s="416" t="s">
        <v>44</v>
      </c>
      <c r="P19" s="421">
        <v>849</v>
      </c>
      <c r="Q19" s="421">
        <v>478</v>
      </c>
      <c r="R19" s="421">
        <v>371</v>
      </c>
      <c r="S19" s="421">
        <v>56</v>
      </c>
      <c r="T19" s="421">
        <v>23</v>
      </c>
      <c r="U19" s="421">
        <v>33</v>
      </c>
      <c r="V19" s="421">
        <v>793</v>
      </c>
      <c r="W19" s="421">
        <v>455</v>
      </c>
      <c r="X19" s="421">
        <v>338</v>
      </c>
      <c r="Y19" s="421">
        <v>497</v>
      </c>
      <c r="Z19" s="421">
        <v>327</v>
      </c>
      <c r="AA19" s="421">
        <v>170</v>
      </c>
      <c r="AB19" s="414"/>
      <c r="AC19" s="416" t="s">
        <v>44</v>
      </c>
      <c r="AD19" s="421">
        <v>1107</v>
      </c>
      <c r="AE19" s="421">
        <v>572</v>
      </c>
      <c r="AF19" s="421">
        <v>535</v>
      </c>
      <c r="AG19" s="421">
        <v>16</v>
      </c>
      <c r="AH19" s="421">
        <v>10</v>
      </c>
      <c r="AI19" s="421">
        <v>6</v>
      </c>
      <c r="AJ19" s="421">
        <v>1091</v>
      </c>
      <c r="AK19" s="421">
        <v>562</v>
      </c>
      <c r="AL19" s="421">
        <v>529</v>
      </c>
      <c r="AM19" s="421" t="s">
        <v>555</v>
      </c>
      <c r="AN19" s="421" t="s">
        <v>555</v>
      </c>
      <c r="AO19" s="421" t="s">
        <v>555</v>
      </c>
      <c r="AP19" s="414"/>
      <c r="AQ19" s="416" t="s">
        <v>44</v>
      </c>
      <c r="AR19" s="421">
        <v>734</v>
      </c>
      <c r="AS19" s="421">
        <v>422</v>
      </c>
      <c r="AT19" s="421">
        <v>312</v>
      </c>
      <c r="AU19" s="421">
        <v>13</v>
      </c>
      <c r="AV19" s="421">
        <v>7</v>
      </c>
      <c r="AW19" s="421">
        <v>6</v>
      </c>
      <c r="AX19" s="421">
        <v>721</v>
      </c>
      <c r="AY19" s="421">
        <v>415</v>
      </c>
      <c r="AZ19" s="421">
        <v>306</v>
      </c>
      <c r="BA19" s="421" t="s">
        <v>555</v>
      </c>
      <c r="BB19" s="421" t="s">
        <v>555</v>
      </c>
      <c r="BC19" s="421" t="s">
        <v>555</v>
      </c>
      <c r="BD19" s="416" t="s">
        <v>44</v>
      </c>
      <c r="BE19" s="390">
        <v>1606</v>
      </c>
      <c r="BH19" s="390">
        <f t="shared" si="0"/>
        <v>1903</v>
      </c>
      <c r="BI19" s="390">
        <v>1140</v>
      </c>
      <c r="BJ19" s="390">
        <v>763</v>
      </c>
    </row>
    <row r="20" spans="1:62" ht="15" x14ac:dyDescent="0.25">
      <c r="A20" s="416" t="s">
        <v>45</v>
      </c>
      <c r="B20" s="421">
        <v>368</v>
      </c>
      <c r="C20" s="421">
        <v>180</v>
      </c>
      <c r="D20" s="421">
        <v>188</v>
      </c>
      <c r="E20" s="421">
        <v>72</v>
      </c>
      <c r="F20" s="421">
        <v>46</v>
      </c>
      <c r="G20" s="421">
        <v>26</v>
      </c>
      <c r="H20" s="421">
        <v>296</v>
      </c>
      <c r="I20" s="421">
        <v>134</v>
      </c>
      <c r="J20" s="421">
        <v>162</v>
      </c>
      <c r="K20" s="421">
        <v>152</v>
      </c>
      <c r="L20" s="421">
        <v>105</v>
      </c>
      <c r="M20" s="421">
        <v>47</v>
      </c>
      <c r="N20" s="414"/>
      <c r="O20" s="416" t="s">
        <v>45</v>
      </c>
      <c r="P20" s="421">
        <v>676</v>
      </c>
      <c r="Q20" s="421">
        <v>382</v>
      </c>
      <c r="R20" s="421">
        <v>294</v>
      </c>
      <c r="S20" s="421">
        <v>99</v>
      </c>
      <c r="T20" s="421">
        <v>54</v>
      </c>
      <c r="U20" s="421">
        <v>45</v>
      </c>
      <c r="V20" s="421">
        <v>577</v>
      </c>
      <c r="W20" s="421">
        <v>328</v>
      </c>
      <c r="X20" s="421">
        <v>249</v>
      </c>
      <c r="Y20" s="421">
        <v>972</v>
      </c>
      <c r="Z20" s="421">
        <v>882</v>
      </c>
      <c r="AA20" s="421">
        <v>90</v>
      </c>
      <c r="AB20" s="414"/>
      <c r="AC20" s="416" t="s">
        <v>45</v>
      </c>
      <c r="AD20" s="421">
        <v>537</v>
      </c>
      <c r="AE20" s="421">
        <v>302</v>
      </c>
      <c r="AF20" s="421">
        <v>235</v>
      </c>
      <c r="AG20" s="421">
        <v>36</v>
      </c>
      <c r="AH20" s="421">
        <v>14</v>
      </c>
      <c r="AI20" s="421">
        <v>22</v>
      </c>
      <c r="AJ20" s="421">
        <v>501</v>
      </c>
      <c r="AK20" s="421">
        <v>288</v>
      </c>
      <c r="AL20" s="421">
        <v>213</v>
      </c>
      <c r="AM20" s="421" t="s">
        <v>555</v>
      </c>
      <c r="AN20" s="421" t="s">
        <v>555</v>
      </c>
      <c r="AO20" s="421" t="s">
        <v>555</v>
      </c>
      <c r="AP20" s="414"/>
      <c r="AQ20" s="416" t="s">
        <v>45</v>
      </c>
      <c r="AR20" s="421">
        <v>885</v>
      </c>
      <c r="AS20" s="421">
        <v>790</v>
      </c>
      <c r="AT20" s="421">
        <v>95</v>
      </c>
      <c r="AU20" s="421">
        <v>25</v>
      </c>
      <c r="AV20" s="421">
        <v>16</v>
      </c>
      <c r="AW20" s="421">
        <v>9</v>
      </c>
      <c r="AX20" s="421">
        <v>860</v>
      </c>
      <c r="AY20" s="421">
        <v>774</v>
      </c>
      <c r="AZ20" s="421">
        <v>86</v>
      </c>
      <c r="BA20" s="421" t="s">
        <v>555</v>
      </c>
      <c r="BB20" s="421" t="s">
        <v>555</v>
      </c>
      <c r="BC20" s="421" t="s">
        <v>555</v>
      </c>
      <c r="BD20" s="416" t="s">
        <v>45</v>
      </c>
      <c r="BE20" s="390">
        <v>1097</v>
      </c>
      <c r="BH20" s="390">
        <f t="shared" si="0"/>
        <v>2210</v>
      </c>
      <c r="BI20" s="390">
        <v>2070</v>
      </c>
      <c r="BJ20" s="390">
        <v>140</v>
      </c>
    </row>
    <row r="21" spans="1:62" ht="15" x14ac:dyDescent="0.25">
      <c r="A21" s="416" t="s">
        <v>46</v>
      </c>
      <c r="B21" s="421">
        <v>177</v>
      </c>
      <c r="C21" s="421">
        <v>104</v>
      </c>
      <c r="D21" s="421">
        <v>73</v>
      </c>
      <c r="E21" s="421">
        <v>54</v>
      </c>
      <c r="F21" s="421">
        <v>33</v>
      </c>
      <c r="G21" s="421">
        <v>21</v>
      </c>
      <c r="H21" s="421">
        <v>123</v>
      </c>
      <c r="I21" s="421">
        <v>71</v>
      </c>
      <c r="J21" s="421">
        <v>52</v>
      </c>
      <c r="K21" s="421">
        <v>74</v>
      </c>
      <c r="L21" s="421">
        <v>63</v>
      </c>
      <c r="M21" s="421">
        <v>11</v>
      </c>
      <c r="N21" s="414"/>
      <c r="O21" s="416" t="s">
        <v>46</v>
      </c>
      <c r="P21" s="421">
        <v>64</v>
      </c>
      <c r="Q21" s="421">
        <v>27</v>
      </c>
      <c r="R21" s="421">
        <v>37</v>
      </c>
      <c r="S21" s="421">
        <v>14</v>
      </c>
      <c r="T21" s="421">
        <v>7</v>
      </c>
      <c r="U21" s="421">
        <v>7</v>
      </c>
      <c r="V21" s="421">
        <v>50</v>
      </c>
      <c r="W21" s="421">
        <v>20</v>
      </c>
      <c r="X21" s="421">
        <v>30</v>
      </c>
      <c r="Y21" s="421">
        <v>55</v>
      </c>
      <c r="Z21" s="421">
        <v>36</v>
      </c>
      <c r="AA21" s="421">
        <v>19</v>
      </c>
      <c r="AB21" s="414"/>
      <c r="AC21" s="416" t="s">
        <v>46</v>
      </c>
      <c r="AD21" s="421">
        <v>194</v>
      </c>
      <c r="AE21" s="421">
        <v>72</v>
      </c>
      <c r="AF21" s="421">
        <v>122</v>
      </c>
      <c r="AG21" s="421">
        <v>42</v>
      </c>
      <c r="AH21" s="421">
        <v>12</v>
      </c>
      <c r="AI21" s="421">
        <v>30</v>
      </c>
      <c r="AJ21" s="421">
        <v>152</v>
      </c>
      <c r="AK21" s="421">
        <v>60</v>
      </c>
      <c r="AL21" s="421">
        <v>92</v>
      </c>
      <c r="AM21" s="421" t="s">
        <v>555</v>
      </c>
      <c r="AN21" s="421" t="s">
        <v>555</v>
      </c>
      <c r="AO21" s="421" t="s">
        <v>555</v>
      </c>
      <c r="AP21" s="414"/>
      <c r="AQ21" s="416" t="s">
        <v>46</v>
      </c>
      <c r="AR21" s="421">
        <v>120</v>
      </c>
      <c r="AS21" s="421">
        <v>38</v>
      </c>
      <c r="AT21" s="421">
        <v>82</v>
      </c>
      <c r="AU21" s="421">
        <v>11</v>
      </c>
      <c r="AV21" s="421">
        <v>2</v>
      </c>
      <c r="AW21" s="421">
        <v>9</v>
      </c>
      <c r="AX21" s="421">
        <v>109</v>
      </c>
      <c r="AY21" s="421">
        <v>36</v>
      </c>
      <c r="AZ21" s="421">
        <v>73</v>
      </c>
      <c r="BA21" s="421" t="s">
        <v>555</v>
      </c>
      <c r="BB21" s="421" t="s">
        <v>555</v>
      </c>
      <c r="BC21" s="421" t="s">
        <v>555</v>
      </c>
      <c r="BD21" s="416" t="s">
        <v>46</v>
      </c>
      <c r="BE21" s="390">
        <v>101</v>
      </c>
      <c r="BH21" s="390">
        <f t="shared" si="0"/>
        <v>1606</v>
      </c>
      <c r="BI21" s="390">
        <v>1454</v>
      </c>
      <c r="BJ21" s="390">
        <v>152</v>
      </c>
    </row>
    <row r="22" spans="1:62" ht="15" x14ac:dyDescent="0.25">
      <c r="A22" s="416" t="s">
        <v>47</v>
      </c>
      <c r="B22" s="421">
        <v>1810</v>
      </c>
      <c r="C22" s="421">
        <v>1105</v>
      </c>
      <c r="D22" s="421">
        <v>705</v>
      </c>
      <c r="E22" s="421">
        <v>280</v>
      </c>
      <c r="F22" s="421">
        <v>84</v>
      </c>
      <c r="G22" s="421">
        <v>196</v>
      </c>
      <c r="H22" s="421">
        <v>1530</v>
      </c>
      <c r="I22" s="421">
        <v>1021</v>
      </c>
      <c r="J22" s="421">
        <v>509</v>
      </c>
      <c r="K22" s="421">
        <v>2442</v>
      </c>
      <c r="L22" s="421">
        <v>1749</v>
      </c>
      <c r="M22" s="421">
        <v>693</v>
      </c>
      <c r="N22" s="414"/>
      <c r="O22" s="416" t="s">
        <v>47</v>
      </c>
      <c r="P22" s="421">
        <v>1349</v>
      </c>
      <c r="Q22" s="421">
        <v>939</v>
      </c>
      <c r="R22" s="421">
        <v>410</v>
      </c>
      <c r="S22" s="421">
        <v>249</v>
      </c>
      <c r="T22" s="421">
        <v>121</v>
      </c>
      <c r="U22" s="421">
        <v>128</v>
      </c>
      <c r="V22" s="421">
        <v>1100</v>
      </c>
      <c r="W22" s="421">
        <v>818</v>
      </c>
      <c r="X22" s="421">
        <v>282</v>
      </c>
      <c r="Y22" s="421">
        <v>2435</v>
      </c>
      <c r="Z22" s="421">
        <v>1588</v>
      </c>
      <c r="AA22" s="421">
        <v>847</v>
      </c>
      <c r="AB22" s="414"/>
      <c r="AC22" s="416" t="s">
        <v>47</v>
      </c>
      <c r="AD22" s="421">
        <v>2871</v>
      </c>
      <c r="AE22" s="421">
        <v>1619</v>
      </c>
      <c r="AF22" s="421">
        <v>1252</v>
      </c>
      <c r="AG22" s="421">
        <v>146</v>
      </c>
      <c r="AH22" s="421">
        <v>82</v>
      </c>
      <c r="AI22" s="421">
        <v>64</v>
      </c>
      <c r="AJ22" s="421">
        <v>2725</v>
      </c>
      <c r="AK22" s="421">
        <v>1537</v>
      </c>
      <c r="AL22" s="421">
        <v>1188</v>
      </c>
      <c r="AM22" s="421" t="s">
        <v>555</v>
      </c>
      <c r="AN22" s="421" t="s">
        <v>555</v>
      </c>
      <c r="AO22" s="421" t="s">
        <v>555</v>
      </c>
      <c r="AP22" s="414"/>
      <c r="AQ22" s="416" t="s">
        <v>47</v>
      </c>
      <c r="AR22" s="421">
        <v>5547</v>
      </c>
      <c r="AS22" s="421">
        <v>3279</v>
      </c>
      <c r="AT22" s="421">
        <v>2268</v>
      </c>
      <c r="AU22" s="421">
        <v>155</v>
      </c>
      <c r="AV22" s="421">
        <v>89</v>
      </c>
      <c r="AW22" s="421">
        <v>66</v>
      </c>
      <c r="AX22" s="421">
        <v>5392</v>
      </c>
      <c r="AY22" s="421">
        <v>3190</v>
      </c>
      <c r="AZ22" s="421">
        <v>2202</v>
      </c>
      <c r="BA22" s="421" t="s">
        <v>555</v>
      </c>
      <c r="BB22" s="421" t="s">
        <v>555</v>
      </c>
      <c r="BC22" s="421" t="s">
        <v>555</v>
      </c>
      <c r="BD22" s="416" t="s">
        <v>47</v>
      </c>
      <c r="BE22" s="390">
        <v>4194</v>
      </c>
      <c r="BH22" s="390">
        <f t="shared" si="0"/>
        <v>1097</v>
      </c>
      <c r="BI22" s="390">
        <v>818</v>
      </c>
      <c r="BJ22" s="390">
        <v>279</v>
      </c>
    </row>
    <row r="23" spans="1:62" ht="15" x14ac:dyDescent="0.25">
      <c r="A23" s="416" t="s">
        <v>48</v>
      </c>
      <c r="B23" s="421">
        <v>1026</v>
      </c>
      <c r="C23" s="421">
        <v>653</v>
      </c>
      <c r="D23" s="421">
        <v>373</v>
      </c>
      <c r="E23" s="421">
        <v>177</v>
      </c>
      <c r="F23" s="421">
        <v>88</v>
      </c>
      <c r="G23" s="421">
        <v>89</v>
      </c>
      <c r="H23" s="421">
        <v>849</v>
      </c>
      <c r="I23" s="421">
        <v>565</v>
      </c>
      <c r="J23" s="421">
        <v>284</v>
      </c>
      <c r="K23" s="421">
        <v>379</v>
      </c>
      <c r="L23" s="421">
        <v>292</v>
      </c>
      <c r="M23" s="421">
        <v>87</v>
      </c>
      <c r="N23" s="414"/>
      <c r="O23" s="416" t="s">
        <v>48</v>
      </c>
      <c r="P23" s="421">
        <v>1362</v>
      </c>
      <c r="Q23" s="421">
        <v>857</v>
      </c>
      <c r="R23" s="421">
        <v>505</v>
      </c>
      <c r="S23" s="421">
        <v>81</v>
      </c>
      <c r="T23" s="421">
        <v>41</v>
      </c>
      <c r="U23" s="421">
        <v>40</v>
      </c>
      <c r="V23" s="421">
        <v>1281</v>
      </c>
      <c r="W23" s="421">
        <v>816</v>
      </c>
      <c r="X23" s="421">
        <v>465</v>
      </c>
      <c r="Y23" s="421">
        <v>1084</v>
      </c>
      <c r="Z23" s="421">
        <v>845</v>
      </c>
      <c r="AA23" s="421">
        <v>239</v>
      </c>
      <c r="AB23" s="414"/>
      <c r="AC23" s="416" t="s">
        <v>48</v>
      </c>
      <c r="AD23" s="421">
        <v>961</v>
      </c>
      <c r="AE23" s="421">
        <v>724</v>
      </c>
      <c r="AF23" s="421">
        <v>237</v>
      </c>
      <c r="AG23" s="421">
        <v>30</v>
      </c>
      <c r="AH23" s="421">
        <v>16</v>
      </c>
      <c r="AI23" s="421">
        <v>14</v>
      </c>
      <c r="AJ23" s="421">
        <v>931</v>
      </c>
      <c r="AK23" s="421">
        <v>708</v>
      </c>
      <c r="AL23" s="421">
        <v>223</v>
      </c>
      <c r="AM23" s="421" t="s">
        <v>555</v>
      </c>
      <c r="AN23" s="421" t="s">
        <v>555</v>
      </c>
      <c r="AO23" s="421" t="s">
        <v>555</v>
      </c>
      <c r="AP23" s="414"/>
      <c r="AQ23" s="416" t="s">
        <v>48</v>
      </c>
      <c r="AR23" s="421">
        <v>1295</v>
      </c>
      <c r="AS23" s="421">
        <v>817</v>
      </c>
      <c r="AT23" s="421">
        <v>478</v>
      </c>
      <c r="AU23" s="421">
        <v>32</v>
      </c>
      <c r="AV23" s="421">
        <v>26</v>
      </c>
      <c r="AW23" s="421">
        <v>6</v>
      </c>
      <c r="AX23" s="421">
        <v>1263</v>
      </c>
      <c r="AY23" s="421">
        <v>791</v>
      </c>
      <c r="AZ23" s="421">
        <v>472</v>
      </c>
      <c r="BA23" s="421" t="s">
        <v>555</v>
      </c>
      <c r="BB23" s="421" t="s">
        <v>555</v>
      </c>
      <c r="BC23" s="421" t="s">
        <v>555</v>
      </c>
      <c r="BD23" s="416" t="s">
        <v>48</v>
      </c>
      <c r="BE23" s="390">
        <v>1026</v>
      </c>
      <c r="BH23" s="390">
        <f t="shared" si="0"/>
        <v>101</v>
      </c>
      <c r="BI23" s="390">
        <v>89</v>
      </c>
      <c r="BJ23" s="390">
        <v>12</v>
      </c>
    </row>
    <row r="24" spans="1:62" ht="15" x14ac:dyDescent="0.25">
      <c r="A24" s="416" t="s">
        <v>49</v>
      </c>
      <c r="B24" s="421">
        <v>2216</v>
      </c>
      <c r="C24" s="421">
        <v>1295</v>
      </c>
      <c r="D24" s="421">
        <v>921</v>
      </c>
      <c r="E24" s="421">
        <v>209</v>
      </c>
      <c r="F24" s="421">
        <v>89</v>
      </c>
      <c r="G24" s="421">
        <v>120</v>
      </c>
      <c r="H24" s="421">
        <v>2007</v>
      </c>
      <c r="I24" s="421">
        <v>1206</v>
      </c>
      <c r="J24" s="421">
        <v>801</v>
      </c>
      <c r="K24" s="421">
        <v>2255</v>
      </c>
      <c r="L24" s="421">
        <v>1470</v>
      </c>
      <c r="M24" s="421">
        <v>785</v>
      </c>
      <c r="N24" s="414"/>
      <c r="O24" s="416" t="s">
        <v>49</v>
      </c>
      <c r="P24" s="421">
        <v>1947</v>
      </c>
      <c r="Q24" s="421">
        <v>1062</v>
      </c>
      <c r="R24" s="421">
        <v>885</v>
      </c>
      <c r="S24" s="421">
        <v>177</v>
      </c>
      <c r="T24" s="421">
        <v>80</v>
      </c>
      <c r="U24" s="421">
        <v>97</v>
      </c>
      <c r="V24" s="421">
        <v>1770</v>
      </c>
      <c r="W24" s="421">
        <v>982</v>
      </c>
      <c r="X24" s="421">
        <v>788</v>
      </c>
      <c r="Y24" s="421">
        <v>2760</v>
      </c>
      <c r="Z24" s="421">
        <v>1548</v>
      </c>
      <c r="AA24" s="421">
        <v>1212</v>
      </c>
      <c r="AB24" s="414"/>
      <c r="AC24" s="416" t="s">
        <v>49</v>
      </c>
      <c r="AD24" s="421">
        <v>3121</v>
      </c>
      <c r="AE24" s="421">
        <v>1475</v>
      </c>
      <c r="AF24" s="421">
        <v>1646</v>
      </c>
      <c r="AG24" s="421">
        <v>49</v>
      </c>
      <c r="AH24" s="421">
        <v>24</v>
      </c>
      <c r="AI24" s="421">
        <v>25</v>
      </c>
      <c r="AJ24" s="421">
        <v>3072</v>
      </c>
      <c r="AK24" s="421">
        <v>1451</v>
      </c>
      <c r="AL24" s="421">
        <v>1621</v>
      </c>
      <c r="AM24" s="421" t="s">
        <v>555</v>
      </c>
      <c r="AN24" s="421" t="s">
        <v>555</v>
      </c>
      <c r="AO24" s="421" t="s">
        <v>555</v>
      </c>
      <c r="AP24" s="414"/>
      <c r="AQ24" s="416" t="s">
        <v>49</v>
      </c>
      <c r="AR24" s="421">
        <v>5284</v>
      </c>
      <c r="AS24" s="421">
        <v>2614</v>
      </c>
      <c r="AT24" s="421">
        <v>2670</v>
      </c>
      <c r="AU24" s="421">
        <v>94</v>
      </c>
      <c r="AV24" s="421">
        <v>47</v>
      </c>
      <c r="AW24" s="421">
        <v>47</v>
      </c>
      <c r="AX24" s="421">
        <v>5190</v>
      </c>
      <c r="AY24" s="421">
        <v>2567</v>
      </c>
      <c r="AZ24" s="421">
        <v>2623</v>
      </c>
      <c r="BA24" s="421" t="s">
        <v>555</v>
      </c>
      <c r="BB24" s="421" t="s">
        <v>555</v>
      </c>
      <c r="BC24" s="421" t="s">
        <v>555</v>
      </c>
      <c r="BD24" s="416" t="s">
        <v>49</v>
      </c>
      <c r="BE24" s="390">
        <v>4666</v>
      </c>
      <c r="BH24" s="390">
        <f t="shared" si="0"/>
        <v>4194</v>
      </c>
      <c r="BI24" s="390">
        <v>3966</v>
      </c>
      <c r="BJ24" s="390">
        <v>228</v>
      </c>
    </row>
    <row r="25" spans="1:62" ht="15" x14ac:dyDescent="0.25">
      <c r="A25" s="416" t="s">
        <v>50</v>
      </c>
      <c r="B25" s="421">
        <v>6696</v>
      </c>
      <c r="C25" s="421">
        <v>3198</v>
      </c>
      <c r="D25" s="421">
        <v>3498</v>
      </c>
      <c r="E25" s="421">
        <v>1331</v>
      </c>
      <c r="F25" s="421">
        <v>559</v>
      </c>
      <c r="G25" s="421">
        <v>772</v>
      </c>
      <c r="H25" s="421">
        <v>5365</v>
      </c>
      <c r="I25" s="421">
        <v>2639</v>
      </c>
      <c r="J25" s="421">
        <v>2726</v>
      </c>
      <c r="K25" s="421">
        <v>10226</v>
      </c>
      <c r="L25" s="421">
        <v>5526</v>
      </c>
      <c r="M25" s="421">
        <v>4700</v>
      </c>
      <c r="N25" s="414"/>
      <c r="O25" s="416" t="s">
        <v>50</v>
      </c>
      <c r="P25" s="421">
        <v>3657</v>
      </c>
      <c r="Q25" s="421">
        <v>1832</v>
      </c>
      <c r="R25" s="421">
        <v>1825</v>
      </c>
      <c r="S25" s="421">
        <v>601</v>
      </c>
      <c r="T25" s="421">
        <v>296</v>
      </c>
      <c r="U25" s="421">
        <v>305</v>
      </c>
      <c r="V25" s="421">
        <v>3056</v>
      </c>
      <c r="W25" s="421">
        <v>1536</v>
      </c>
      <c r="X25" s="421">
        <v>1520</v>
      </c>
      <c r="Y25" s="421">
        <v>6187</v>
      </c>
      <c r="Z25" s="421">
        <v>3489</v>
      </c>
      <c r="AA25" s="421">
        <v>2698</v>
      </c>
      <c r="AB25" s="414"/>
      <c r="AC25" s="416" t="s">
        <v>50</v>
      </c>
      <c r="AD25" s="421">
        <v>2806</v>
      </c>
      <c r="AE25" s="421">
        <v>1401</v>
      </c>
      <c r="AF25" s="421">
        <v>1405</v>
      </c>
      <c r="AG25" s="421">
        <v>216</v>
      </c>
      <c r="AH25" s="421">
        <v>106</v>
      </c>
      <c r="AI25" s="421">
        <v>110</v>
      </c>
      <c r="AJ25" s="421">
        <v>2590</v>
      </c>
      <c r="AK25" s="421">
        <v>1295</v>
      </c>
      <c r="AL25" s="421">
        <v>1295</v>
      </c>
      <c r="AM25" s="421" t="s">
        <v>555</v>
      </c>
      <c r="AN25" s="421" t="s">
        <v>555</v>
      </c>
      <c r="AO25" s="421" t="s">
        <v>555</v>
      </c>
      <c r="AP25" s="414"/>
      <c r="AQ25" s="416" t="s">
        <v>50</v>
      </c>
      <c r="AR25" s="421">
        <v>1947</v>
      </c>
      <c r="AS25" s="421">
        <v>1028</v>
      </c>
      <c r="AT25" s="421">
        <v>919</v>
      </c>
      <c r="AU25" s="421">
        <v>221</v>
      </c>
      <c r="AV25" s="421">
        <v>112</v>
      </c>
      <c r="AW25" s="421">
        <v>109</v>
      </c>
      <c r="AX25" s="421">
        <v>1726</v>
      </c>
      <c r="AY25" s="421">
        <v>916</v>
      </c>
      <c r="AZ25" s="421">
        <v>810</v>
      </c>
      <c r="BA25" s="421" t="s">
        <v>555</v>
      </c>
      <c r="BB25" s="421" t="s">
        <v>555</v>
      </c>
      <c r="BC25" s="421" t="s">
        <v>555</v>
      </c>
      <c r="BD25" s="416" t="s">
        <v>50</v>
      </c>
      <c r="BE25" s="390">
        <v>1848</v>
      </c>
      <c r="BH25" s="390">
        <f t="shared" si="0"/>
        <v>1026</v>
      </c>
      <c r="BI25" s="390">
        <v>981</v>
      </c>
      <c r="BJ25" s="390">
        <v>45</v>
      </c>
    </row>
    <row r="26" spans="1:62" ht="15" x14ac:dyDescent="0.25">
      <c r="A26" s="416" t="s">
        <v>51</v>
      </c>
      <c r="B26" s="421">
        <v>429</v>
      </c>
      <c r="C26" s="421">
        <v>206</v>
      </c>
      <c r="D26" s="421">
        <v>223</v>
      </c>
      <c r="E26" s="421">
        <v>99</v>
      </c>
      <c r="F26" s="421">
        <v>39</v>
      </c>
      <c r="G26" s="421">
        <v>60</v>
      </c>
      <c r="H26" s="421">
        <v>330</v>
      </c>
      <c r="I26" s="421">
        <v>167</v>
      </c>
      <c r="J26" s="421">
        <v>163</v>
      </c>
      <c r="K26" s="421">
        <v>442</v>
      </c>
      <c r="L26" s="421">
        <v>242</v>
      </c>
      <c r="M26" s="421">
        <v>200</v>
      </c>
      <c r="N26" s="414"/>
      <c r="O26" s="416" t="s">
        <v>51</v>
      </c>
      <c r="P26" s="421">
        <v>571</v>
      </c>
      <c r="Q26" s="421">
        <v>259</v>
      </c>
      <c r="R26" s="421">
        <v>312</v>
      </c>
      <c r="S26" s="421">
        <v>105</v>
      </c>
      <c r="T26" s="421">
        <v>46</v>
      </c>
      <c r="U26" s="421">
        <v>59</v>
      </c>
      <c r="V26" s="421">
        <v>466</v>
      </c>
      <c r="W26" s="421">
        <v>213</v>
      </c>
      <c r="X26" s="421">
        <v>253</v>
      </c>
      <c r="Y26" s="421">
        <v>1032</v>
      </c>
      <c r="Z26" s="421">
        <v>605</v>
      </c>
      <c r="AA26" s="421">
        <v>427</v>
      </c>
      <c r="AB26" s="414"/>
      <c r="AC26" s="416" t="s">
        <v>51</v>
      </c>
      <c r="AD26" s="421">
        <v>2039</v>
      </c>
      <c r="AE26" s="421">
        <v>1033</v>
      </c>
      <c r="AF26" s="421">
        <v>1006</v>
      </c>
      <c r="AG26" s="421">
        <v>11</v>
      </c>
      <c r="AH26" s="421">
        <v>3</v>
      </c>
      <c r="AI26" s="421">
        <v>8</v>
      </c>
      <c r="AJ26" s="421">
        <v>2028</v>
      </c>
      <c r="AK26" s="421">
        <v>1030</v>
      </c>
      <c r="AL26" s="421">
        <v>998</v>
      </c>
      <c r="AM26" s="421" t="s">
        <v>555</v>
      </c>
      <c r="AN26" s="421" t="s">
        <v>555</v>
      </c>
      <c r="AO26" s="421" t="s">
        <v>555</v>
      </c>
      <c r="AP26" s="414"/>
      <c r="AQ26" s="416" t="s">
        <v>51</v>
      </c>
      <c r="AR26" s="421">
        <v>2607</v>
      </c>
      <c r="AS26" s="421">
        <v>1134</v>
      </c>
      <c r="AT26" s="421">
        <v>1473</v>
      </c>
      <c r="AU26" s="421">
        <v>41</v>
      </c>
      <c r="AV26" s="421">
        <v>10</v>
      </c>
      <c r="AW26" s="421">
        <v>31</v>
      </c>
      <c r="AX26" s="421">
        <v>2566</v>
      </c>
      <c r="AY26" s="421">
        <v>1124</v>
      </c>
      <c r="AZ26" s="421">
        <v>1442</v>
      </c>
      <c r="BA26" s="421" t="s">
        <v>555</v>
      </c>
      <c r="BB26" s="421" t="s">
        <v>555</v>
      </c>
      <c r="BC26" s="421" t="s">
        <v>555</v>
      </c>
      <c r="BD26" s="416" t="s">
        <v>51</v>
      </c>
      <c r="BE26" s="390">
        <v>2391</v>
      </c>
      <c r="BH26" s="390">
        <f t="shared" si="0"/>
        <v>4666</v>
      </c>
      <c r="BI26" s="390">
        <v>4490</v>
      </c>
      <c r="BJ26" s="390">
        <v>176</v>
      </c>
    </row>
    <row r="27" spans="1:62" ht="15" x14ac:dyDescent="0.25">
      <c r="A27" s="416" t="s">
        <v>52</v>
      </c>
      <c r="B27" s="421">
        <v>2868</v>
      </c>
      <c r="C27" s="421">
        <v>2213</v>
      </c>
      <c r="D27" s="421">
        <v>655</v>
      </c>
      <c r="E27" s="421">
        <v>172</v>
      </c>
      <c r="F27" s="421">
        <v>108</v>
      </c>
      <c r="G27" s="421">
        <v>64</v>
      </c>
      <c r="H27" s="421">
        <v>2696</v>
      </c>
      <c r="I27" s="421">
        <v>2105</v>
      </c>
      <c r="J27" s="421">
        <v>591</v>
      </c>
      <c r="K27" s="421">
        <v>635</v>
      </c>
      <c r="L27" s="421">
        <v>460</v>
      </c>
      <c r="M27" s="421">
        <v>175</v>
      </c>
      <c r="N27" s="414"/>
      <c r="O27" s="416" t="s">
        <v>52</v>
      </c>
      <c r="P27" s="421">
        <v>1725</v>
      </c>
      <c r="Q27" s="421">
        <v>1079</v>
      </c>
      <c r="R27" s="421">
        <v>646</v>
      </c>
      <c r="S27" s="421">
        <v>88</v>
      </c>
      <c r="T27" s="421">
        <v>36</v>
      </c>
      <c r="U27" s="421">
        <v>52</v>
      </c>
      <c r="V27" s="421">
        <v>1637</v>
      </c>
      <c r="W27" s="421">
        <v>1043</v>
      </c>
      <c r="X27" s="421">
        <v>594</v>
      </c>
      <c r="Y27" s="421">
        <v>1456</v>
      </c>
      <c r="Z27" s="421">
        <v>1161</v>
      </c>
      <c r="AA27" s="421">
        <v>295</v>
      </c>
      <c r="AB27" s="414"/>
      <c r="AC27" s="416" t="s">
        <v>52</v>
      </c>
      <c r="AD27" s="421">
        <v>1806</v>
      </c>
      <c r="AE27" s="421">
        <v>1132</v>
      </c>
      <c r="AF27" s="421">
        <v>674</v>
      </c>
      <c r="AG27" s="421">
        <v>44</v>
      </c>
      <c r="AH27" s="421">
        <v>20</v>
      </c>
      <c r="AI27" s="421">
        <v>24</v>
      </c>
      <c r="AJ27" s="421">
        <v>1762</v>
      </c>
      <c r="AK27" s="421">
        <v>1112</v>
      </c>
      <c r="AL27" s="421">
        <v>650</v>
      </c>
      <c r="AM27" s="421" t="s">
        <v>555</v>
      </c>
      <c r="AN27" s="421" t="s">
        <v>555</v>
      </c>
      <c r="AO27" s="421" t="s">
        <v>555</v>
      </c>
      <c r="AP27" s="414"/>
      <c r="AQ27" s="416" t="s">
        <v>52</v>
      </c>
      <c r="AR27" s="421">
        <v>1326</v>
      </c>
      <c r="AS27" s="421">
        <v>855</v>
      </c>
      <c r="AT27" s="421">
        <v>471</v>
      </c>
      <c r="AU27" s="421">
        <v>72</v>
      </c>
      <c r="AV27" s="421">
        <v>38</v>
      </c>
      <c r="AW27" s="421">
        <v>34</v>
      </c>
      <c r="AX27" s="421">
        <v>1254</v>
      </c>
      <c r="AY27" s="421">
        <v>817</v>
      </c>
      <c r="AZ27" s="421">
        <v>437</v>
      </c>
      <c r="BA27" s="421" t="s">
        <v>555</v>
      </c>
      <c r="BB27" s="421" t="s">
        <v>555</v>
      </c>
      <c r="BC27" s="421" t="s">
        <v>555</v>
      </c>
      <c r="BD27" s="416" t="s">
        <v>52</v>
      </c>
      <c r="BE27" s="390">
        <v>3273</v>
      </c>
      <c r="BH27" s="390">
        <f t="shared" si="0"/>
        <v>1848</v>
      </c>
      <c r="BI27" s="390">
        <v>1765</v>
      </c>
      <c r="BJ27" s="390">
        <v>83</v>
      </c>
    </row>
    <row r="28" spans="1:62" ht="15" x14ac:dyDescent="0.25">
      <c r="A28" s="416" t="s">
        <v>53</v>
      </c>
      <c r="B28" s="421">
        <v>1014</v>
      </c>
      <c r="C28" s="421">
        <v>801</v>
      </c>
      <c r="D28" s="421">
        <v>213</v>
      </c>
      <c r="E28" s="421">
        <v>96</v>
      </c>
      <c r="F28" s="421">
        <v>45</v>
      </c>
      <c r="G28" s="421">
        <v>51</v>
      </c>
      <c r="H28" s="421">
        <v>918</v>
      </c>
      <c r="I28" s="421">
        <v>756</v>
      </c>
      <c r="J28" s="421">
        <v>162</v>
      </c>
      <c r="K28" s="421">
        <v>204</v>
      </c>
      <c r="L28" s="421">
        <v>140</v>
      </c>
      <c r="M28" s="421">
        <v>64</v>
      </c>
      <c r="N28" s="414"/>
      <c r="O28" s="416" t="s">
        <v>53</v>
      </c>
      <c r="P28" s="421">
        <v>549</v>
      </c>
      <c r="Q28" s="421">
        <v>303</v>
      </c>
      <c r="R28" s="421">
        <v>246</v>
      </c>
      <c r="S28" s="421">
        <v>52</v>
      </c>
      <c r="T28" s="421">
        <v>28</v>
      </c>
      <c r="U28" s="421">
        <v>24</v>
      </c>
      <c r="V28" s="421">
        <v>497</v>
      </c>
      <c r="W28" s="421">
        <v>275</v>
      </c>
      <c r="X28" s="421">
        <v>222</v>
      </c>
      <c r="Y28" s="421">
        <v>809</v>
      </c>
      <c r="Z28" s="421">
        <v>287</v>
      </c>
      <c r="AA28" s="421">
        <v>522</v>
      </c>
      <c r="AB28" s="414"/>
      <c r="AC28" s="416" t="s">
        <v>53</v>
      </c>
      <c r="AD28" s="421">
        <v>1270</v>
      </c>
      <c r="AE28" s="421">
        <v>654</v>
      </c>
      <c r="AF28" s="421">
        <v>616</v>
      </c>
      <c r="AG28" s="421">
        <v>16</v>
      </c>
      <c r="AH28" s="421">
        <v>10</v>
      </c>
      <c r="AI28" s="421">
        <v>6</v>
      </c>
      <c r="AJ28" s="421">
        <v>1254</v>
      </c>
      <c r="AK28" s="421">
        <v>644</v>
      </c>
      <c r="AL28" s="421">
        <v>610</v>
      </c>
      <c r="AM28" s="421" t="s">
        <v>555</v>
      </c>
      <c r="AN28" s="421" t="s">
        <v>555</v>
      </c>
      <c r="AO28" s="421" t="s">
        <v>555</v>
      </c>
      <c r="AP28" s="414"/>
      <c r="AQ28" s="416" t="s">
        <v>53</v>
      </c>
      <c r="AR28" s="421">
        <v>1166</v>
      </c>
      <c r="AS28" s="421">
        <v>503</v>
      </c>
      <c r="AT28" s="421">
        <v>663</v>
      </c>
      <c r="AU28" s="421">
        <v>16</v>
      </c>
      <c r="AV28" s="421">
        <v>7</v>
      </c>
      <c r="AW28" s="421">
        <v>9</v>
      </c>
      <c r="AX28" s="421">
        <v>1150</v>
      </c>
      <c r="AY28" s="421">
        <v>496</v>
      </c>
      <c r="AZ28" s="421">
        <v>654</v>
      </c>
      <c r="BA28" s="421" t="s">
        <v>555</v>
      </c>
      <c r="BB28" s="421" t="s">
        <v>555</v>
      </c>
      <c r="BC28" s="421" t="s">
        <v>555</v>
      </c>
      <c r="BD28" s="416" t="s">
        <v>53</v>
      </c>
      <c r="BE28" s="390">
        <v>1559</v>
      </c>
      <c r="BH28" s="390">
        <f t="shared" si="0"/>
        <v>2391</v>
      </c>
      <c r="BI28" s="390">
        <v>2364</v>
      </c>
      <c r="BJ28" s="390">
        <v>27</v>
      </c>
    </row>
    <row r="29" spans="1:62" ht="15" x14ac:dyDescent="0.25">
      <c r="A29" s="416" t="s">
        <v>54</v>
      </c>
      <c r="B29" s="421">
        <v>433</v>
      </c>
      <c r="C29" s="421">
        <v>231</v>
      </c>
      <c r="D29" s="421">
        <v>202</v>
      </c>
      <c r="E29" s="421">
        <v>56</v>
      </c>
      <c r="F29" s="421">
        <v>28</v>
      </c>
      <c r="G29" s="421">
        <v>28</v>
      </c>
      <c r="H29" s="421">
        <v>377</v>
      </c>
      <c r="I29" s="421">
        <v>203</v>
      </c>
      <c r="J29" s="421">
        <v>174</v>
      </c>
      <c r="K29" s="421">
        <v>118</v>
      </c>
      <c r="L29" s="421">
        <v>76</v>
      </c>
      <c r="M29" s="421">
        <v>42</v>
      </c>
      <c r="N29" s="414"/>
      <c r="O29" s="416" t="s">
        <v>54</v>
      </c>
      <c r="P29" s="421">
        <v>438</v>
      </c>
      <c r="Q29" s="421">
        <v>218</v>
      </c>
      <c r="R29" s="421">
        <v>220</v>
      </c>
      <c r="S29" s="421">
        <v>75</v>
      </c>
      <c r="T29" s="421">
        <v>35</v>
      </c>
      <c r="U29" s="421">
        <v>40</v>
      </c>
      <c r="V29" s="421">
        <v>363</v>
      </c>
      <c r="W29" s="421">
        <v>183</v>
      </c>
      <c r="X29" s="421">
        <v>180</v>
      </c>
      <c r="Y29" s="421">
        <v>382</v>
      </c>
      <c r="Z29" s="421">
        <v>174</v>
      </c>
      <c r="AA29" s="421">
        <v>208</v>
      </c>
      <c r="AB29" s="414"/>
      <c r="AC29" s="416" t="s">
        <v>54</v>
      </c>
      <c r="AD29" s="421">
        <v>161</v>
      </c>
      <c r="AE29" s="421">
        <v>107</v>
      </c>
      <c r="AF29" s="421">
        <v>54</v>
      </c>
      <c r="AG29" s="421">
        <v>6</v>
      </c>
      <c r="AH29" s="421">
        <v>6</v>
      </c>
      <c r="AI29" s="421">
        <v>0</v>
      </c>
      <c r="AJ29" s="421">
        <v>155</v>
      </c>
      <c r="AK29" s="421">
        <v>101</v>
      </c>
      <c r="AL29" s="421">
        <v>54</v>
      </c>
      <c r="AM29" s="421" t="s">
        <v>555</v>
      </c>
      <c r="AN29" s="421" t="s">
        <v>555</v>
      </c>
      <c r="AO29" s="421" t="s">
        <v>555</v>
      </c>
      <c r="AP29" s="414"/>
      <c r="AQ29" s="416" t="s">
        <v>54</v>
      </c>
      <c r="AR29" s="421">
        <v>524</v>
      </c>
      <c r="AS29" s="421">
        <v>391</v>
      </c>
      <c r="AT29" s="421">
        <v>133</v>
      </c>
      <c r="AU29" s="421">
        <v>36</v>
      </c>
      <c r="AV29" s="421">
        <v>22</v>
      </c>
      <c r="AW29" s="421">
        <v>14</v>
      </c>
      <c r="AX29" s="421">
        <v>488</v>
      </c>
      <c r="AY29" s="421">
        <v>369</v>
      </c>
      <c r="AZ29" s="421">
        <v>119</v>
      </c>
      <c r="BA29" s="421" t="s">
        <v>555</v>
      </c>
      <c r="BB29" s="421" t="s">
        <v>555</v>
      </c>
      <c r="BC29" s="421" t="s">
        <v>555</v>
      </c>
      <c r="BD29" s="416" t="s">
        <v>54</v>
      </c>
      <c r="BE29" s="390">
        <v>257</v>
      </c>
      <c r="BH29" s="390">
        <f t="shared" si="0"/>
        <v>3273</v>
      </c>
      <c r="BI29" s="390">
        <v>2994</v>
      </c>
      <c r="BJ29" s="390">
        <v>279</v>
      </c>
    </row>
    <row r="30" spans="1:62" ht="15" x14ac:dyDescent="0.25">
      <c r="A30" s="416" t="s">
        <v>55</v>
      </c>
      <c r="B30" s="421">
        <v>396</v>
      </c>
      <c r="C30" s="421">
        <v>294</v>
      </c>
      <c r="D30" s="421">
        <v>102</v>
      </c>
      <c r="E30" s="421">
        <v>46</v>
      </c>
      <c r="F30" s="421">
        <v>22</v>
      </c>
      <c r="G30" s="421">
        <v>24</v>
      </c>
      <c r="H30" s="421">
        <v>350</v>
      </c>
      <c r="I30" s="421">
        <v>272</v>
      </c>
      <c r="J30" s="421">
        <v>78</v>
      </c>
      <c r="K30" s="421">
        <v>201</v>
      </c>
      <c r="L30" s="421">
        <v>177</v>
      </c>
      <c r="M30" s="421">
        <v>24</v>
      </c>
      <c r="N30" s="414"/>
      <c r="O30" s="416" t="s">
        <v>55</v>
      </c>
      <c r="P30" s="421">
        <v>424</v>
      </c>
      <c r="Q30" s="421">
        <v>256</v>
      </c>
      <c r="R30" s="421">
        <v>168</v>
      </c>
      <c r="S30" s="421">
        <v>20</v>
      </c>
      <c r="T30" s="421">
        <v>10</v>
      </c>
      <c r="U30" s="421">
        <v>10</v>
      </c>
      <c r="V30" s="421">
        <v>404</v>
      </c>
      <c r="W30" s="421">
        <v>246</v>
      </c>
      <c r="X30" s="421">
        <v>158</v>
      </c>
      <c r="Y30" s="421">
        <v>63</v>
      </c>
      <c r="Z30" s="421">
        <v>50</v>
      </c>
      <c r="AA30" s="421">
        <v>13</v>
      </c>
      <c r="AB30" s="414"/>
      <c r="AC30" s="416" t="s">
        <v>55</v>
      </c>
      <c r="AD30" s="421">
        <v>801</v>
      </c>
      <c r="AE30" s="421">
        <v>393</v>
      </c>
      <c r="AF30" s="421">
        <v>408</v>
      </c>
      <c r="AG30" s="421">
        <v>27</v>
      </c>
      <c r="AH30" s="421">
        <v>16</v>
      </c>
      <c r="AI30" s="421">
        <v>11</v>
      </c>
      <c r="AJ30" s="421">
        <v>774</v>
      </c>
      <c r="AK30" s="421">
        <v>377</v>
      </c>
      <c r="AL30" s="421">
        <v>397</v>
      </c>
      <c r="AM30" s="421" t="s">
        <v>555</v>
      </c>
      <c r="AN30" s="421" t="s">
        <v>555</v>
      </c>
      <c r="AO30" s="421" t="s">
        <v>555</v>
      </c>
      <c r="AP30" s="414"/>
      <c r="AQ30" s="416" t="s">
        <v>55</v>
      </c>
      <c r="AR30" s="421">
        <v>1200</v>
      </c>
      <c r="AS30" s="421">
        <v>584</v>
      </c>
      <c r="AT30" s="421">
        <v>616</v>
      </c>
      <c r="AU30" s="421">
        <v>11</v>
      </c>
      <c r="AV30" s="421">
        <v>4</v>
      </c>
      <c r="AW30" s="421">
        <v>7</v>
      </c>
      <c r="AX30" s="421">
        <v>1189</v>
      </c>
      <c r="AY30" s="421">
        <v>580</v>
      </c>
      <c r="AZ30" s="421">
        <v>609</v>
      </c>
      <c r="BA30" s="421" t="s">
        <v>555</v>
      </c>
      <c r="BB30" s="421" t="s">
        <v>555</v>
      </c>
      <c r="BC30" s="421" t="s">
        <v>555</v>
      </c>
      <c r="BD30" s="416" t="s">
        <v>55</v>
      </c>
      <c r="BE30" s="390">
        <v>2153</v>
      </c>
      <c r="BH30" s="390">
        <f t="shared" si="0"/>
        <v>1559</v>
      </c>
      <c r="BI30" s="390">
        <v>1292</v>
      </c>
      <c r="BJ30" s="390">
        <v>267</v>
      </c>
    </row>
    <row r="31" spans="1:62" ht="15" x14ac:dyDescent="0.25">
      <c r="A31" s="416" t="s">
        <v>56</v>
      </c>
      <c r="B31" s="421">
        <v>549</v>
      </c>
      <c r="C31" s="421">
        <v>298</v>
      </c>
      <c r="D31" s="421">
        <v>251</v>
      </c>
      <c r="E31" s="421">
        <v>133</v>
      </c>
      <c r="F31" s="421">
        <v>58</v>
      </c>
      <c r="G31" s="421">
        <v>75</v>
      </c>
      <c r="H31" s="421">
        <v>416</v>
      </c>
      <c r="I31" s="421">
        <v>240</v>
      </c>
      <c r="J31" s="421">
        <v>176</v>
      </c>
      <c r="K31" s="421">
        <v>250</v>
      </c>
      <c r="L31" s="421">
        <v>211</v>
      </c>
      <c r="M31" s="421">
        <v>39</v>
      </c>
      <c r="N31" s="414"/>
      <c r="O31" s="416" t="s">
        <v>56</v>
      </c>
      <c r="P31" s="421">
        <v>437</v>
      </c>
      <c r="Q31" s="421">
        <v>207</v>
      </c>
      <c r="R31" s="421">
        <v>230</v>
      </c>
      <c r="S31" s="421">
        <v>72</v>
      </c>
      <c r="T31" s="421">
        <v>32</v>
      </c>
      <c r="U31" s="421">
        <v>40</v>
      </c>
      <c r="V31" s="421">
        <v>365</v>
      </c>
      <c r="W31" s="421">
        <v>175</v>
      </c>
      <c r="X31" s="421">
        <v>190</v>
      </c>
      <c r="Y31" s="421">
        <v>541</v>
      </c>
      <c r="Z31" s="421">
        <v>351</v>
      </c>
      <c r="AA31" s="421">
        <v>190</v>
      </c>
      <c r="AB31" s="414"/>
      <c r="AC31" s="416" t="s">
        <v>56</v>
      </c>
      <c r="AD31" s="421">
        <v>859</v>
      </c>
      <c r="AE31" s="421">
        <v>446</v>
      </c>
      <c r="AF31" s="421">
        <v>413</v>
      </c>
      <c r="AG31" s="421">
        <v>18</v>
      </c>
      <c r="AH31" s="421">
        <v>11</v>
      </c>
      <c r="AI31" s="421">
        <v>7</v>
      </c>
      <c r="AJ31" s="421">
        <v>841</v>
      </c>
      <c r="AK31" s="421">
        <v>435</v>
      </c>
      <c r="AL31" s="421">
        <v>406</v>
      </c>
      <c r="AM31" s="421" t="s">
        <v>555</v>
      </c>
      <c r="AN31" s="421" t="s">
        <v>555</v>
      </c>
      <c r="AO31" s="421" t="s">
        <v>555</v>
      </c>
      <c r="AP31" s="414"/>
      <c r="AQ31" s="416" t="s">
        <v>56</v>
      </c>
      <c r="AR31" s="421">
        <v>127</v>
      </c>
      <c r="AS31" s="421">
        <v>86</v>
      </c>
      <c r="AT31" s="421">
        <v>41</v>
      </c>
      <c r="AU31" s="421">
        <v>10</v>
      </c>
      <c r="AV31" s="421">
        <v>6</v>
      </c>
      <c r="AW31" s="421">
        <v>4</v>
      </c>
      <c r="AX31" s="421">
        <v>117</v>
      </c>
      <c r="AY31" s="421">
        <v>80</v>
      </c>
      <c r="AZ31" s="421">
        <v>37</v>
      </c>
      <c r="BA31" s="421" t="s">
        <v>555</v>
      </c>
      <c r="BB31" s="421" t="s">
        <v>555</v>
      </c>
      <c r="BC31" s="421" t="s">
        <v>555</v>
      </c>
      <c r="BD31" s="416" t="s">
        <v>56</v>
      </c>
      <c r="BE31" s="390">
        <v>469</v>
      </c>
      <c r="BH31" s="390">
        <f t="shared" si="0"/>
        <v>257</v>
      </c>
      <c r="BI31" s="390">
        <v>212</v>
      </c>
      <c r="BJ31" s="390">
        <v>45</v>
      </c>
    </row>
    <row r="32" spans="1:62" ht="15" x14ac:dyDescent="0.25">
      <c r="A32" s="416" t="s">
        <v>57</v>
      </c>
      <c r="B32" s="421">
        <v>624</v>
      </c>
      <c r="C32" s="421">
        <v>328</v>
      </c>
      <c r="D32" s="421">
        <v>296</v>
      </c>
      <c r="E32" s="421">
        <v>218</v>
      </c>
      <c r="F32" s="421">
        <v>97</v>
      </c>
      <c r="G32" s="421">
        <v>121</v>
      </c>
      <c r="H32" s="421">
        <v>406</v>
      </c>
      <c r="I32" s="421">
        <v>231</v>
      </c>
      <c r="J32" s="421">
        <v>175</v>
      </c>
      <c r="K32" s="421">
        <v>1281</v>
      </c>
      <c r="L32" s="421">
        <v>844</v>
      </c>
      <c r="M32" s="421">
        <v>437</v>
      </c>
      <c r="N32" s="414"/>
      <c r="O32" s="416" t="s">
        <v>57</v>
      </c>
      <c r="P32" s="421">
        <v>777</v>
      </c>
      <c r="Q32" s="421">
        <v>449</v>
      </c>
      <c r="R32" s="421">
        <v>328</v>
      </c>
      <c r="S32" s="421">
        <v>232</v>
      </c>
      <c r="T32" s="421">
        <v>128</v>
      </c>
      <c r="U32" s="421">
        <v>104</v>
      </c>
      <c r="V32" s="421">
        <v>545</v>
      </c>
      <c r="W32" s="421">
        <v>321</v>
      </c>
      <c r="X32" s="421">
        <v>224</v>
      </c>
      <c r="Y32" s="421">
        <v>1182</v>
      </c>
      <c r="Z32" s="421">
        <v>724</v>
      </c>
      <c r="AA32" s="421">
        <v>458</v>
      </c>
      <c r="AB32" s="414"/>
      <c r="AC32" s="416" t="s">
        <v>57</v>
      </c>
      <c r="AD32" s="421">
        <v>1558</v>
      </c>
      <c r="AE32" s="421">
        <v>784</v>
      </c>
      <c r="AF32" s="421">
        <v>774</v>
      </c>
      <c r="AG32" s="421">
        <v>64</v>
      </c>
      <c r="AH32" s="421">
        <v>32</v>
      </c>
      <c r="AI32" s="421">
        <v>32</v>
      </c>
      <c r="AJ32" s="421">
        <v>1494</v>
      </c>
      <c r="AK32" s="421">
        <v>752</v>
      </c>
      <c r="AL32" s="421">
        <v>742</v>
      </c>
      <c r="AM32" s="421" t="s">
        <v>555</v>
      </c>
      <c r="AN32" s="421" t="s">
        <v>555</v>
      </c>
      <c r="AO32" s="421" t="s">
        <v>555</v>
      </c>
      <c r="AP32" s="414"/>
      <c r="AQ32" s="416" t="s">
        <v>57</v>
      </c>
      <c r="AR32" s="421">
        <v>1758</v>
      </c>
      <c r="AS32" s="421">
        <v>915</v>
      </c>
      <c r="AT32" s="421">
        <v>843</v>
      </c>
      <c r="AU32" s="421">
        <v>78</v>
      </c>
      <c r="AV32" s="421">
        <v>51</v>
      </c>
      <c r="AW32" s="421">
        <v>27</v>
      </c>
      <c r="AX32" s="421">
        <v>1680</v>
      </c>
      <c r="AY32" s="421">
        <v>864</v>
      </c>
      <c r="AZ32" s="421">
        <v>816</v>
      </c>
      <c r="BA32" s="421" t="s">
        <v>555</v>
      </c>
      <c r="BB32" s="421" t="s">
        <v>555</v>
      </c>
      <c r="BC32" s="421" t="s">
        <v>555</v>
      </c>
      <c r="BD32" s="416" t="s">
        <v>57</v>
      </c>
      <c r="BE32" s="390">
        <v>1001</v>
      </c>
      <c r="BH32" s="390">
        <f t="shared" si="0"/>
        <v>2153</v>
      </c>
      <c r="BI32" s="390">
        <v>2041</v>
      </c>
      <c r="BJ32" s="390">
        <v>112</v>
      </c>
    </row>
    <row r="33" spans="1:62" ht="15" x14ac:dyDescent="0.25">
      <c r="A33" s="416" t="s">
        <v>58</v>
      </c>
      <c r="B33" s="421">
        <v>1536</v>
      </c>
      <c r="C33" s="421">
        <v>1000</v>
      </c>
      <c r="D33" s="421">
        <v>536</v>
      </c>
      <c r="E33" s="421">
        <v>213</v>
      </c>
      <c r="F33" s="421">
        <v>134</v>
      </c>
      <c r="G33" s="421">
        <v>79</v>
      </c>
      <c r="H33" s="421">
        <v>1323</v>
      </c>
      <c r="I33" s="421">
        <v>866</v>
      </c>
      <c r="J33" s="421">
        <v>457</v>
      </c>
      <c r="K33" s="421">
        <v>465</v>
      </c>
      <c r="L33" s="421">
        <v>250</v>
      </c>
      <c r="M33" s="421">
        <v>215</v>
      </c>
      <c r="N33" s="414"/>
      <c r="O33" s="416" t="s">
        <v>58</v>
      </c>
      <c r="P33" s="421">
        <v>726</v>
      </c>
      <c r="Q33" s="421">
        <v>453</v>
      </c>
      <c r="R33" s="421">
        <v>273</v>
      </c>
      <c r="S33" s="421">
        <v>97</v>
      </c>
      <c r="T33" s="421">
        <v>50</v>
      </c>
      <c r="U33" s="421">
        <v>47</v>
      </c>
      <c r="V33" s="421">
        <v>629</v>
      </c>
      <c r="W33" s="421">
        <v>403</v>
      </c>
      <c r="X33" s="421">
        <v>226</v>
      </c>
      <c r="Y33" s="421">
        <v>610</v>
      </c>
      <c r="Z33" s="421">
        <v>422</v>
      </c>
      <c r="AA33" s="421">
        <v>188</v>
      </c>
      <c r="AB33" s="414"/>
      <c r="AC33" s="416" t="s">
        <v>58</v>
      </c>
      <c r="AD33" s="421">
        <v>4504</v>
      </c>
      <c r="AE33" s="421">
        <v>2100</v>
      </c>
      <c r="AF33" s="421">
        <v>2404</v>
      </c>
      <c r="AG33" s="421">
        <v>113</v>
      </c>
      <c r="AH33" s="421">
        <v>49</v>
      </c>
      <c r="AI33" s="421">
        <v>64</v>
      </c>
      <c r="AJ33" s="421">
        <v>4391</v>
      </c>
      <c r="AK33" s="421">
        <v>2051</v>
      </c>
      <c r="AL33" s="421">
        <v>2340</v>
      </c>
      <c r="AM33" s="421" t="s">
        <v>555</v>
      </c>
      <c r="AN33" s="421" t="s">
        <v>555</v>
      </c>
      <c r="AO33" s="421" t="s">
        <v>555</v>
      </c>
      <c r="AP33" s="414"/>
      <c r="AQ33" s="416" t="s">
        <v>58</v>
      </c>
      <c r="AR33" s="421">
        <v>4679</v>
      </c>
      <c r="AS33" s="421">
        <v>2234</v>
      </c>
      <c r="AT33" s="421">
        <v>2445</v>
      </c>
      <c r="AU33" s="421">
        <v>97</v>
      </c>
      <c r="AV33" s="421">
        <v>56</v>
      </c>
      <c r="AW33" s="421">
        <v>41</v>
      </c>
      <c r="AX33" s="421">
        <v>4582</v>
      </c>
      <c r="AY33" s="421">
        <v>2178</v>
      </c>
      <c r="AZ33" s="421">
        <v>2404</v>
      </c>
      <c r="BA33" s="421" t="s">
        <v>555</v>
      </c>
      <c r="BB33" s="421" t="s">
        <v>555</v>
      </c>
      <c r="BC33" s="421" t="s">
        <v>555</v>
      </c>
      <c r="BD33" s="416" t="s">
        <v>58</v>
      </c>
      <c r="BE33" s="390">
        <v>4584</v>
      </c>
      <c r="BH33" s="390">
        <f t="shared" si="0"/>
        <v>469</v>
      </c>
      <c r="BI33" s="390">
        <v>393</v>
      </c>
      <c r="BJ33" s="390">
        <v>76</v>
      </c>
    </row>
    <row r="34" spans="1:62" ht="15" x14ac:dyDescent="0.25">
      <c r="A34" s="416" t="s">
        <v>59</v>
      </c>
      <c r="B34" s="421">
        <v>128</v>
      </c>
      <c r="C34" s="421">
        <v>42</v>
      </c>
      <c r="D34" s="421">
        <v>86</v>
      </c>
      <c r="E34" s="421">
        <v>27</v>
      </c>
      <c r="F34" s="421">
        <v>9</v>
      </c>
      <c r="G34" s="421">
        <v>18</v>
      </c>
      <c r="H34" s="421">
        <v>101</v>
      </c>
      <c r="I34" s="421">
        <v>33</v>
      </c>
      <c r="J34" s="421">
        <v>68</v>
      </c>
      <c r="K34" s="421">
        <v>59</v>
      </c>
      <c r="L34" s="421">
        <v>26</v>
      </c>
      <c r="M34" s="421">
        <v>33</v>
      </c>
      <c r="N34" s="414"/>
      <c r="O34" s="416" t="s">
        <v>59</v>
      </c>
      <c r="P34" s="421">
        <v>187</v>
      </c>
      <c r="Q34" s="421">
        <v>98</v>
      </c>
      <c r="R34" s="421">
        <v>89</v>
      </c>
      <c r="S34" s="421">
        <v>60</v>
      </c>
      <c r="T34" s="421">
        <v>21</v>
      </c>
      <c r="U34" s="421">
        <v>39</v>
      </c>
      <c r="V34" s="421">
        <v>127</v>
      </c>
      <c r="W34" s="421">
        <v>77</v>
      </c>
      <c r="X34" s="421">
        <v>50</v>
      </c>
      <c r="Y34" s="421">
        <v>77</v>
      </c>
      <c r="Z34" s="421">
        <v>43</v>
      </c>
      <c r="AA34" s="421">
        <v>34</v>
      </c>
      <c r="AB34" s="414"/>
      <c r="AC34" s="416" t="s">
        <v>59</v>
      </c>
      <c r="AD34" s="421">
        <v>134</v>
      </c>
      <c r="AE34" s="421">
        <v>67</v>
      </c>
      <c r="AF34" s="421">
        <v>67</v>
      </c>
      <c r="AG34" s="421">
        <v>4</v>
      </c>
      <c r="AH34" s="421">
        <v>0</v>
      </c>
      <c r="AI34" s="421">
        <v>4</v>
      </c>
      <c r="AJ34" s="421">
        <v>130</v>
      </c>
      <c r="AK34" s="421">
        <v>67</v>
      </c>
      <c r="AL34" s="421">
        <v>63</v>
      </c>
      <c r="AM34" s="421" t="s">
        <v>555</v>
      </c>
      <c r="AN34" s="421" t="s">
        <v>555</v>
      </c>
      <c r="AO34" s="421" t="s">
        <v>555</v>
      </c>
      <c r="AP34" s="414"/>
      <c r="AQ34" s="416" t="s">
        <v>59</v>
      </c>
      <c r="AR34" s="421">
        <v>57</v>
      </c>
      <c r="AS34" s="421">
        <v>30</v>
      </c>
      <c r="AT34" s="421">
        <v>27</v>
      </c>
      <c r="AU34" s="421">
        <v>8</v>
      </c>
      <c r="AV34" s="421">
        <v>5</v>
      </c>
      <c r="AW34" s="421">
        <v>3</v>
      </c>
      <c r="AX34" s="421">
        <v>49</v>
      </c>
      <c r="AY34" s="421">
        <v>25</v>
      </c>
      <c r="AZ34" s="421">
        <v>24</v>
      </c>
      <c r="BA34" s="421" t="s">
        <v>555</v>
      </c>
      <c r="BB34" s="421" t="s">
        <v>555</v>
      </c>
      <c r="BC34" s="421" t="s">
        <v>555</v>
      </c>
      <c r="BD34" s="416" t="s">
        <v>59</v>
      </c>
      <c r="BE34" s="390">
        <v>26</v>
      </c>
      <c r="BH34" s="390">
        <f t="shared" si="0"/>
        <v>1001</v>
      </c>
      <c r="BI34" s="390">
        <v>917</v>
      </c>
      <c r="BJ34" s="390">
        <v>84</v>
      </c>
    </row>
    <row r="35" spans="1:62" ht="15" x14ac:dyDescent="0.25">
      <c r="A35" s="416" t="s">
        <v>60</v>
      </c>
      <c r="B35" s="421">
        <v>1907</v>
      </c>
      <c r="C35" s="421">
        <v>1489</v>
      </c>
      <c r="D35" s="421">
        <v>418</v>
      </c>
      <c r="E35" s="421">
        <v>161</v>
      </c>
      <c r="F35" s="421">
        <v>115</v>
      </c>
      <c r="G35" s="421">
        <v>46</v>
      </c>
      <c r="H35" s="421">
        <v>1746</v>
      </c>
      <c r="I35" s="421">
        <v>1374</v>
      </c>
      <c r="J35" s="421">
        <v>372</v>
      </c>
      <c r="K35" s="421">
        <v>1094</v>
      </c>
      <c r="L35" s="421">
        <v>708</v>
      </c>
      <c r="M35" s="421">
        <v>386</v>
      </c>
      <c r="N35" s="414"/>
      <c r="O35" s="416" t="s">
        <v>60</v>
      </c>
      <c r="P35" s="421">
        <v>972</v>
      </c>
      <c r="Q35" s="421">
        <v>599</v>
      </c>
      <c r="R35" s="421">
        <v>373</v>
      </c>
      <c r="S35" s="421">
        <v>117</v>
      </c>
      <c r="T35" s="421">
        <v>73</v>
      </c>
      <c r="U35" s="421">
        <v>44</v>
      </c>
      <c r="V35" s="421">
        <v>855</v>
      </c>
      <c r="W35" s="421">
        <v>526</v>
      </c>
      <c r="X35" s="421">
        <v>329</v>
      </c>
      <c r="Y35" s="421">
        <v>574</v>
      </c>
      <c r="Z35" s="421">
        <v>342</v>
      </c>
      <c r="AA35" s="421">
        <v>232</v>
      </c>
      <c r="AB35" s="414"/>
      <c r="AC35" s="416" t="s">
        <v>60</v>
      </c>
      <c r="AD35" s="421">
        <v>1440</v>
      </c>
      <c r="AE35" s="421">
        <v>759</v>
      </c>
      <c r="AF35" s="421">
        <v>681</v>
      </c>
      <c r="AG35" s="421">
        <v>58</v>
      </c>
      <c r="AH35" s="421">
        <v>28</v>
      </c>
      <c r="AI35" s="421">
        <v>30</v>
      </c>
      <c r="AJ35" s="421">
        <v>1382</v>
      </c>
      <c r="AK35" s="421">
        <v>731</v>
      </c>
      <c r="AL35" s="421">
        <v>651</v>
      </c>
      <c r="AM35" s="421" t="s">
        <v>555</v>
      </c>
      <c r="AN35" s="421" t="s">
        <v>555</v>
      </c>
      <c r="AO35" s="421" t="s">
        <v>555</v>
      </c>
      <c r="AP35" s="414"/>
      <c r="AQ35" s="416" t="s">
        <v>60</v>
      </c>
      <c r="AR35" s="421">
        <v>3357</v>
      </c>
      <c r="AS35" s="421">
        <v>1693</v>
      </c>
      <c r="AT35" s="421">
        <v>1664</v>
      </c>
      <c r="AU35" s="421">
        <v>14</v>
      </c>
      <c r="AV35" s="421">
        <v>6</v>
      </c>
      <c r="AW35" s="421">
        <v>8</v>
      </c>
      <c r="AX35" s="421">
        <v>3343</v>
      </c>
      <c r="AY35" s="421">
        <v>1687</v>
      </c>
      <c r="AZ35" s="421">
        <v>1656</v>
      </c>
      <c r="BA35" s="421" t="s">
        <v>555</v>
      </c>
      <c r="BB35" s="421" t="s">
        <v>555</v>
      </c>
      <c r="BC35" s="421" t="s">
        <v>555</v>
      </c>
      <c r="BD35" s="416" t="s">
        <v>60</v>
      </c>
      <c r="BE35" s="390">
        <v>6368</v>
      </c>
      <c r="BH35" s="390">
        <f t="shared" si="0"/>
        <v>4584</v>
      </c>
      <c r="BI35" s="390">
        <v>4478</v>
      </c>
      <c r="BJ35" s="390">
        <v>106</v>
      </c>
    </row>
    <row r="36" spans="1:62" ht="15" x14ac:dyDescent="0.25">
      <c r="A36" s="416" t="s">
        <v>61</v>
      </c>
      <c r="B36" s="421">
        <v>351</v>
      </c>
      <c r="C36" s="421">
        <v>162</v>
      </c>
      <c r="D36" s="421">
        <v>189</v>
      </c>
      <c r="E36" s="421">
        <v>40</v>
      </c>
      <c r="F36" s="421">
        <v>17</v>
      </c>
      <c r="G36" s="421">
        <v>23</v>
      </c>
      <c r="H36" s="421">
        <v>311</v>
      </c>
      <c r="I36" s="421">
        <v>145</v>
      </c>
      <c r="J36" s="421">
        <v>166</v>
      </c>
      <c r="K36" s="421">
        <v>201</v>
      </c>
      <c r="L36" s="421">
        <v>115</v>
      </c>
      <c r="M36" s="421">
        <v>86</v>
      </c>
      <c r="N36" s="414"/>
      <c r="O36" s="416" t="s">
        <v>61</v>
      </c>
      <c r="P36" s="421">
        <v>378</v>
      </c>
      <c r="Q36" s="421">
        <v>229</v>
      </c>
      <c r="R36" s="421">
        <v>149</v>
      </c>
      <c r="S36" s="421">
        <v>22</v>
      </c>
      <c r="T36" s="421">
        <v>13</v>
      </c>
      <c r="U36" s="421">
        <v>9</v>
      </c>
      <c r="V36" s="421">
        <v>356</v>
      </c>
      <c r="W36" s="421">
        <v>216</v>
      </c>
      <c r="X36" s="421">
        <v>140</v>
      </c>
      <c r="Y36" s="421">
        <v>140</v>
      </c>
      <c r="Z36" s="421">
        <v>119</v>
      </c>
      <c r="AA36" s="421">
        <v>21</v>
      </c>
      <c r="AB36" s="414"/>
      <c r="AC36" s="416" t="s">
        <v>61</v>
      </c>
      <c r="AD36" s="421">
        <v>503</v>
      </c>
      <c r="AE36" s="421">
        <v>361</v>
      </c>
      <c r="AF36" s="421">
        <v>142</v>
      </c>
      <c r="AG36" s="421">
        <v>22</v>
      </c>
      <c r="AH36" s="421">
        <v>15</v>
      </c>
      <c r="AI36" s="421">
        <v>7</v>
      </c>
      <c r="AJ36" s="421">
        <v>481</v>
      </c>
      <c r="AK36" s="421">
        <v>346</v>
      </c>
      <c r="AL36" s="421">
        <v>135</v>
      </c>
      <c r="AM36" s="421" t="s">
        <v>555</v>
      </c>
      <c r="AN36" s="421" t="s">
        <v>555</v>
      </c>
      <c r="AO36" s="421" t="s">
        <v>555</v>
      </c>
      <c r="AP36" s="414"/>
      <c r="AQ36" s="416" t="s">
        <v>61</v>
      </c>
      <c r="AR36" s="421">
        <v>450</v>
      </c>
      <c r="AS36" s="421">
        <v>252</v>
      </c>
      <c r="AT36" s="421">
        <v>198</v>
      </c>
      <c r="AU36" s="421">
        <v>12</v>
      </c>
      <c r="AV36" s="421">
        <v>10</v>
      </c>
      <c r="AW36" s="421">
        <v>2</v>
      </c>
      <c r="AX36" s="421">
        <v>438</v>
      </c>
      <c r="AY36" s="421">
        <v>242</v>
      </c>
      <c r="AZ36" s="421">
        <v>196</v>
      </c>
      <c r="BA36" s="421" t="s">
        <v>555</v>
      </c>
      <c r="BB36" s="421" t="s">
        <v>555</v>
      </c>
      <c r="BC36" s="421" t="s">
        <v>555</v>
      </c>
      <c r="BD36" s="416" t="s">
        <v>61</v>
      </c>
      <c r="BE36" s="390">
        <v>852</v>
      </c>
      <c r="BH36" s="390">
        <f t="shared" si="0"/>
        <v>26</v>
      </c>
      <c r="BI36" s="390">
        <v>8</v>
      </c>
      <c r="BJ36" s="390">
        <v>18</v>
      </c>
    </row>
    <row r="37" spans="1:62" ht="15" x14ac:dyDescent="0.25">
      <c r="A37" s="416" t="s">
        <v>62</v>
      </c>
      <c r="B37" s="421">
        <v>1627</v>
      </c>
      <c r="C37" s="421">
        <v>1115</v>
      </c>
      <c r="D37" s="421">
        <v>512</v>
      </c>
      <c r="E37" s="421">
        <v>199</v>
      </c>
      <c r="F37" s="421">
        <v>70</v>
      </c>
      <c r="G37" s="421">
        <v>129</v>
      </c>
      <c r="H37" s="421">
        <v>1428</v>
      </c>
      <c r="I37" s="421">
        <v>1045</v>
      </c>
      <c r="J37" s="421">
        <v>383</v>
      </c>
      <c r="K37" s="421">
        <v>1114</v>
      </c>
      <c r="L37" s="421">
        <v>948</v>
      </c>
      <c r="M37" s="421">
        <v>166</v>
      </c>
      <c r="N37" s="414"/>
      <c r="O37" s="416" t="s">
        <v>62</v>
      </c>
      <c r="P37" s="421">
        <v>1388</v>
      </c>
      <c r="Q37" s="421">
        <v>897</v>
      </c>
      <c r="R37" s="421">
        <v>491</v>
      </c>
      <c r="S37" s="421">
        <v>134</v>
      </c>
      <c r="T37" s="421">
        <v>42</v>
      </c>
      <c r="U37" s="421">
        <v>92</v>
      </c>
      <c r="V37" s="421">
        <v>1254</v>
      </c>
      <c r="W37" s="421">
        <v>855</v>
      </c>
      <c r="X37" s="421">
        <v>399</v>
      </c>
      <c r="Y37" s="421">
        <v>2099</v>
      </c>
      <c r="Z37" s="421">
        <v>1061</v>
      </c>
      <c r="AA37" s="421">
        <v>1038</v>
      </c>
      <c r="AB37" s="414"/>
      <c r="AC37" s="416" t="s">
        <v>62</v>
      </c>
      <c r="AD37" s="421">
        <v>2599</v>
      </c>
      <c r="AE37" s="421">
        <v>1242</v>
      </c>
      <c r="AF37" s="421">
        <v>1357</v>
      </c>
      <c r="AG37" s="421">
        <v>40</v>
      </c>
      <c r="AH37" s="421">
        <v>24</v>
      </c>
      <c r="AI37" s="421">
        <v>16</v>
      </c>
      <c r="AJ37" s="421">
        <v>2559</v>
      </c>
      <c r="AK37" s="421">
        <v>1218</v>
      </c>
      <c r="AL37" s="421">
        <v>1341</v>
      </c>
      <c r="AM37" s="421" t="s">
        <v>555</v>
      </c>
      <c r="AN37" s="421" t="s">
        <v>555</v>
      </c>
      <c r="AO37" s="421" t="s">
        <v>555</v>
      </c>
      <c r="AP37" s="414"/>
      <c r="AQ37" s="416" t="s">
        <v>62</v>
      </c>
      <c r="AR37" s="421">
        <v>3490</v>
      </c>
      <c r="AS37" s="421">
        <v>2005</v>
      </c>
      <c r="AT37" s="421">
        <v>1485</v>
      </c>
      <c r="AU37" s="421">
        <v>142</v>
      </c>
      <c r="AV37" s="421">
        <v>104</v>
      </c>
      <c r="AW37" s="421">
        <v>38</v>
      </c>
      <c r="AX37" s="421">
        <v>3348</v>
      </c>
      <c r="AY37" s="421">
        <v>1901</v>
      </c>
      <c r="AZ37" s="421">
        <v>1447</v>
      </c>
      <c r="BA37" s="421" t="s">
        <v>555</v>
      </c>
      <c r="BB37" s="421" t="s">
        <v>555</v>
      </c>
      <c r="BC37" s="421" t="s">
        <v>555</v>
      </c>
      <c r="BD37" s="416" t="s">
        <v>62</v>
      </c>
      <c r="BE37" s="390">
        <v>3282</v>
      </c>
      <c r="BH37" s="390">
        <f t="shared" si="0"/>
        <v>6368</v>
      </c>
      <c r="BI37" s="390">
        <v>4407</v>
      </c>
      <c r="BJ37" s="390">
        <v>1961</v>
      </c>
    </row>
    <row r="38" spans="1:62" ht="15" x14ac:dyDescent="0.25">
      <c r="A38" s="416" t="s">
        <v>63</v>
      </c>
      <c r="B38" s="421">
        <v>10002</v>
      </c>
      <c r="C38" s="421">
        <v>5672</v>
      </c>
      <c r="D38" s="421">
        <v>4330</v>
      </c>
      <c r="E38" s="421">
        <v>2729</v>
      </c>
      <c r="F38" s="421">
        <v>970</v>
      </c>
      <c r="G38" s="421">
        <v>1759</v>
      </c>
      <c r="H38" s="421">
        <v>7273</v>
      </c>
      <c r="I38" s="421">
        <v>4702</v>
      </c>
      <c r="J38" s="421">
        <v>2571</v>
      </c>
      <c r="K38" s="421">
        <v>21932</v>
      </c>
      <c r="L38" s="421">
        <v>12727</v>
      </c>
      <c r="M38" s="421">
        <v>9205</v>
      </c>
      <c r="N38" s="414"/>
      <c r="O38" s="416" t="s">
        <v>63</v>
      </c>
      <c r="P38" s="421">
        <v>9363</v>
      </c>
      <c r="Q38" s="421">
        <v>4988</v>
      </c>
      <c r="R38" s="421">
        <v>4375</v>
      </c>
      <c r="S38" s="421">
        <v>1881</v>
      </c>
      <c r="T38" s="421">
        <v>794</v>
      </c>
      <c r="U38" s="421">
        <v>1087</v>
      </c>
      <c r="V38" s="421">
        <v>7482</v>
      </c>
      <c r="W38" s="421">
        <v>4194</v>
      </c>
      <c r="X38" s="421">
        <v>3288</v>
      </c>
      <c r="Y38" s="421">
        <v>18553</v>
      </c>
      <c r="Z38" s="421">
        <v>10881</v>
      </c>
      <c r="AA38" s="421">
        <v>7672</v>
      </c>
      <c r="AB38" s="414"/>
      <c r="AC38" s="416" t="s">
        <v>63</v>
      </c>
      <c r="AD38" s="421">
        <v>5898</v>
      </c>
      <c r="AE38" s="421">
        <v>3379</v>
      </c>
      <c r="AF38" s="421">
        <v>2519</v>
      </c>
      <c r="AG38" s="421">
        <v>494</v>
      </c>
      <c r="AH38" s="421">
        <v>281</v>
      </c>
      <c r="AI38" s="421">
        <v>213</v>
      </c>
      <c r="AJ38" s="421">
        <v>5404</v>
      </c>
      <c r="AK38" s="421">
        <v>3098</v>
      </c>
      <c r="AL38" s="421">
        <v>2306</v>
      </c>
      <c r="AM38" s="421" t="s">
        <v>555</v>
      </c>
      <c r="AN38" s="421" t="s">
        <v>555</v>
      </c>
      <c r="AO38" s="421" t="s">
        <v>555</v>
      </c>
      <c r="AP38" s="414"/>
      <c r="AQ38" s="416" t="s">
        <v>63</v>
      </c>
      <c r="AR38" s="421">
        <v>5659</v>
      </c>
      <c r="AS38" s="421">
        <v>3415</v>
      </c>
      <c r="AT38" s="421">
        <v>2244</v>
      </c>
      <c r="AU38" s="421">
        <v>381</v>
      </c>
      <c r="AV38" s="421">
        <v>211</v>
      </c>
      <c r="AW38" s="421">
        <v>170</v>
      </c>
      <c r="AX38" s="421">
        <v>5278</v>
      </c>
      <c r="AY38" s="421">
        <v>3204</v>
      </c>
      <c r="AZ38" s="421">
        <v>2074</v>
      </c>
      <c r="BA38" s="421" t="s">
        <v>555</v>
      </c>
      <c r="BB38" s="421" t="s">
        <v>555</v>
      </c>
      <c r="BC38" s="421" t="s">
        <v>555</v>
      </c>
      <c r="BD38" s="416" t="s">
        <v>63</v>
      </c>
      <c r="BE38" s="390">
        <v>4018</v>
      </c>
      <c r="BH38" s="390">
        <f t="shared" si="0"/>
        <v>852</v>
      </c>
      <c r="BI38" s="390">
        <v>718</v>
      </c>
      <c r="BJ38" s="390">
        <v>134</v>
      </c>
    </row>
    <row r="39" spans="1:62" x14ac:dyDescent="0.2">
      <c r="BH39" s="390">
        <f t="shared" si="0"/>
        <v>3282</v>
      </c>
      <c r="BI39" s="390">
        <v>3194</v>
      </c>
      <c r="BJ39" s="390">
        <v>88</v>
      </c>
    </row>
    <row r="40" spans="1:62" ht="15" x14ac:dyDescent="0.25">
      <c r="A40" s="417" t="s">
        <v>64</v>
      </c>
      <c r="B40" s="421">
        <v>24540</v>
      </c>
      <c r="C40" s="421">
        <v>13321</v>
      </c>
      <c r="D40" s="421">
        <v>11219</v>
      </c>
      <c r="E40" s="421">
        <v>5765</v>
      </c>
      <c r="F40" s="421">
        <v>2187</v>
      </c>
      <c r="G40" s="421">
        <v>3578</v>
      </c>
      <c r="H40" s="421">
        <v>18775</v>
      </c>
      <c r="I40" s="421">
        <v>11134</v>
      </c>
      <c r="J40" s="421">
        <v>7641</v>
      </c>
      <c r="K40" s="421">
        <v>40466</v>
      </c>
      <c r="L40" s="421">
        <v>22531</v>
      </c>
      <c r="M40" s="421">
        <v>17935</v>
      </c>
      <c r="N40" s="414"/>
      <c r="O40" s="417" t="s">
        <v>64</v>
      </c>
      <c r="P40" s="421">
        <v>18604</v>
      </c>
      <c r="Q40" s="421">
        <v>9785</v>
      </c>
      <c r="R40" s="421">
        <v>8819</v>
      </c>
      <c r="S40" s="421">
        <v>3480</v>
      </c>
      <c r="T40" s="421">
        <v>1486</v>
      </c>
      <c r="U40" s="421">
        <v>1994</v>
      </c>
      <c r="V40" s="421">
        <v>15124</v>
      </c>
      <c r="W40" s="421">
        <v>8299</v>
      </c>
      <c r="X40" s="421">
        <v>6825</v>
      </c>
      <c r="Y40" s="421">
        <v>32817</v>
      </c>
      <c r="Z40" s="421">
        <v>18637</v>
      </c>
      <c r="AA40" s="421">
        <v>14180</v>
      </c>
      <c r="AB40" s="414"/>
      <c r="AC40" s="417" t="s">
        <v>64</v>
      </c>
      <c r="AD40" s="421"/>
      <c r="AE40" s="421"/>
      <c r="AF40" s="421"/>
      <c r="AG40" s="421"/>
      <c r="AH40" s="421"/>
      <c r="AI40" s="421"/>
      <c r="AJ40" s="421"/>
      <c r="AK40" s="421"/>
      <c r="AL40" s="421"/>
      <c r="AM40" s="421" t="s">
        <v>555</v>
      </c>
      <c r="AN40" s="421" t="s">
        <v>555</v>
      </c>
      <c r="AO40" s="421" t="s">
        <v>555</v>
      </c>
      <c r="AP40" s="414"/>
      <c r="AQ40" s="417" t="s">
        <v>64</v>
      </c>
      <c r="AR40" s="421">
        <v>14757</v>
      </c>
      <c r="AS40" s="421">
        <v>7824</v>
      </c>
      <c r="AT40" s="421">
        <v>6933</v>
      </c>
      <c r="AU40" s="421">
        <v>669</v>
      </c>
      <c r="AV40" s="421">
        <v>368</v>
      </c>
      <c r="AW40" s="421">
        <v>301</v>
      </c>
      <c r="AX40" s="421">
        <v>14088</v>
      </c>
      <c r="AY40" s="421">
        <v>7456</v>
      </c>
      <c r="AZ40" s="421">
        <v>6632</v>
      </c>
      <c r="BA40" s="421" t="s">
        <v>555</v>
      </c>
      <c r="BB40" s="421" t="s">
        <v>555</v>
      </c>
      <c r="BC40" s="421" t="s">
        <v>555</v>
      </c>
      <c r="BD40" s="417" t="s">
        <v>64</v>
      </c>
      <c r="BH40" s="390">
        <f t="shared" si="0"/>
        <v>4018</v>
      </c>
      <c r="BI40" s="390">
        <v>3786</v>
      </c>
      <c r="BJ40" s="390">
        <v>232</v>
      </c>
    </row>
    <row r="41" spans="1:62" ht="15" x14ac:dyDescent="0.25">
      <c r="A41" s="417" t="s">
        <v>65</v>
      </c>
      <c r="B41" s="421">
        <v>14331</v>
      </c>
      <c r="C41" s="421">
        <v>10116</v>
      </c>
      <c r="D41" s="421">
        <v>4215</v>
      </c>
      <c r="E41" s="421">
        <v>1278</v>
      </c>
      <c r="F41" s="421">
        <v>680</v>
      </c>
      <c r="G41" s="421">
        <v>598</v>
      </c>
      <c r="H41" s="421">
        <v>13053</v>
      </c>
      <c r="I41" s="421">
        <v>9436</v>
      </c>
      <c r="J41" s="421">
        <v>3617</v>
      </c>
      <c r="K41" s="421">
        <v>7735</v>
      </c>
      <c r="L41" s="421">
        <v>5551</v>
      </c>
      <c r="M41" s="421">
        <v>2184</v>
      </c>
      <c r="N41" s="414"/>
      <c r="O41" s="417" t="s">
        <v>65</v>
      </c>
      <c r="P41" s="421">
        <v>9016</v>
      </c>
      <c r="Q41" s="421">
        <v>5500</v>
      </c>
      <c r="R41" s="421">
        <v>3516</v>
      </c>
      <c r="S41" s="421">
        <v>797</v>
      </c>
      <c r="T41" s="421">
        <v>382</v>
      </c>
      <c r="U41" s="421">
        <v>415</v>
      </c>
      <c r="V41" s="421">
        <v>8219</v>
      </c>
      <c r="W41" s="421">
        <v>5118</v>
      </c>
      <c r="X41" s="421">
        <v>3101</v>
      </c>
      <c r="Y41" s="421">
        <v>9293</v>
      </c>
      <c r="Z41" s="421">
        <v>5629</v>
      </c>
      <c r="AA41" s="421">
        <v>3664</v>
      </c>
      <c r="AB41" s="414"/>
      <c r="AC41" s="417" t="s">
        <v>65</v>
      </c>
      <c r="AD41" s="421"/>
      <c r="AE41" s="421"/>
      <c r="AF41" s="421"/>
      <c r="AG41" s="421"/>
      <c r="AH41" s="421"/>
      <c r="AI41" s="421"/>
      <c r="AJ41" s="421"/>
      <c r="AK41" s="421"/>
      <c r="AL41" s="421"/>
      <c r="AM41" s="421" t="s">
        <v>555</v>
      </c>
      <c r="AN41" s="421" t="s">
        <v>555</v>
      </c>
      <c r="AO41" s="421" t="s">
        <v>555</v>
      </c>
      <c r="AP41" s="414"/>
      <c r="AQ41" s="417" t="s">
        <v>65</v>
      </c>
      <c r="AR41" s="421">
        <v>21822</v>
      </c>
      <c r="AS41" s="421">
        <v>11428</v>
      </c>
      <c r="AT41" s="421">
        <v>10394</v>
      </c>
      <c r="AU41" s="421">
        <v>226</v>
      </c>
      <c r="AV41" s="421">
        <v>130</v>
      </c>
      <c r="AW41" s="421">
        <v>96</v>
      </c>
      <c r="AX41" s="421">
        <v>21596</v>
      </c>
      <c r="AY41" s="421">
        <v>11298</v>
      </c>
      <c r="AZ41" s="421">
        <v>10298</v>
      </c>
      <c r="BA41" s="421" t="s">
        <v>555</v>
      </c>
      <c r="BB41" s="421" t="s">
        <v>555</v>
      </c>
      <c r="BC41" s="421" t="s">
        <v>555</v>
      </c>
      <c r="BD41" s="417" t="s">
        <v>65</v>
      </c>
      <c r="BH41" s="390">
        <f t="shared" si="0"/>
        <v>68463</v>
      </c>
      <c r="BI41" s="390">
        <v>61956</v>
      </c>
      <c r="BJ41" s="390">
        <v>6507</v>
      </c>
    </row>
    <row r="42" spans="1:62" ht="15" x14ac:dyDescent="0.25">
      <c r="A42" s="417" t="s">
        <v>66</v>
      </c>
      <c r="B42" s="421">
        <v>16726</v>
      </c>
      <c r="C42" s="421">
        <v>9387</v>
      </c>
      <c r="D42" s="421">
        <v>7339</v>
      </c>
      <c r="E42" s="421">
        <v>2650</v>
      </c>
      <c r="F42" s="421">
        <v>1299</v>
      </c>
      <c r="G42" s="421">
        <v>1351</v>
      </c>
      <c r="H42" s="421">
        <v>14076</v>
      </c>
      <c r="I42" s="421">
        <v>8088</v>
      </c>
      <c r="J42" s="421">
        <v>5988</v>
      </c>
      <c r="K42" s="421">
        <v>10169</v>
      </c>
      <c r="L42" s="421">
        <v>7046</v>
      </c>
      <c r="M42" s="421">
        <v>3123</v>
      </c>
      <c r="N42" s="414"/>
      <c r="O42" s="417" t="s">
        <v>66</v>
      </c>
      <c r="P42" s="421">
        <v>16152</v>
      </c>
      <c r="Q42" s="421">
        <v>9059</v>
      </c>
      <c r="R42" s="421">
        <v>7093</v>
      </c>
      <c r="S42" s="421">
        <v>2331</v>
      </c>
      <c r="T42" s="421">
        <v>1179</v>
      </c>
      <c r="U42" s="421">
        <v>1152</v>
      </c>
      <c r="V42" s="421">
        <v>13821</v>
      </c>
      <c r="W42" s="421">
        <v>7880</v>
      </c>
      <c r="X42" s="421">
        <v>5941</v>
      </c>
      <c r="Y42" s="421">
        <v>13598</v>
      </c>
      <c r="Z42" s="421">
        <v>8869</v>
      </c>
      <c r="AA42" s="421">
        <v>4729</v>
      </c>
      <c r="AB42" s="414"/>
      <c r="AC42" s="417" t="s">
        <v>66</v>
      </c>
      <c r="AD42" s="421"/>
      <c r="AE42" s="421"/>
      <c r="AF42" s="421"/>
      <c r="AG42" s="421"/>
      <c r="AH42" s="421"/>
      <c r="AI42" s="421"/>
      <c r="AJ42" s="421"/>
      <c r="AK42" s="421"/>
      <c r="AL42" s="421"/>
      <c r="AM42" s="421" t="s">
        <v>555</v>
      </c>
      <c r="AN42" s="421" t="s">
        <v>555</v>
      </c>
      <c r="AO42" s="421" t="s">
        <v>555</v>
      </c>
      <c r="AP42" s="414"/>
      <c r="AQ42" s="417" t="s">
        <v>66</v>
      </c>
      <c r="AR42" s="421">
        <v>23946</v>
      </c>
      <c r="AS42" s="421">
        <v>13577</v>
      </c>
      <c r="AT42" s="421">
        <v>10369</v>
      </c>
      <c r="AU42" s="421">
        <v>504</v>
      </c>
      <c r="AV42" s="421">
        <v>294</v>
      </c>
      <c r="AW42" s="421">
        <v>210</v>
      </c>
      <c r="AX42" s="421">
        <v>23442</v>
      </c>
      <c r="AY42" s="421">
        <v>13283</v>
      </c>
      <c r="AZ42" s="421">
        <v>10159</v>
      </c>
      <c r="BA42" s="421" t="s">
        <v>555</v>
      </c>
      <c r="BB42" s="421" t="s">
        <v>555</v>
      </c>
      <c r="BC42" s="421" t="s">
        <v>555</v>
      </c>
      <c r="BD42" s="417" t="s">
        <v>66</v>
      </c>
    </row>
    <row r="43" spans="1:62" ht="15" x14ac:dyDescent="0.25">
      <c r="A43" s="417" t="s">
        <v>67</v>
      </c>
      <c r="B43" s="421">
        <v>55597</v>
      </c>
      <c r="C43" s="421">
        <v>32824</v>
      </c>
      <c r="D43" s="421">
        <v>22773</v>
      </c>
      <c r="E43" s="421">
        <v>9693</v>
      </c>
      <c r="F43" s="421">
        <v>4166</v>
      </c>
      <c r="G43" s="421">
        <v>5527</v>
      </c>
      <c r="H43" s="421">
        <v>45904</v>
      </c>
      <c r="I43" s="421">
        <v>28658</v>
      </c>
      <c r="J43" s="421">
        <v>17246</v>
      </c>
      <c r="K43" s="421">
        <v>58370</v>
      </c>
      <c r="L43" s="421">
        <v>35128</v>
      </c>
      <c r="M43" s="421">
        <v>23242</v>
      </c>
      <c r="N43" s="414"/>
      <c r="O43" s="417" t="s">
        <v>67</v>
      </c>
      <c r="P43" s="421">
        <v>43772</v>
      </c>
      <c r="Q43" s="421">
        <v>24344</v>
      </c>
      <c r="R43" s="421">
        <v>19428</v>
      </c>
      <c r="S43" s="421">
        <v>6608</v>
      </c>
      <c r="T43" s="421">
        <v>3047</v>
      </c>
      <c r="U43" s="421">
        <v>3561</v>
      </c>
      <c r="V43" s="421">
        <v>37164</v>
      </c>
      <c r="W43" s="421">
        <v>21297</v>
      </c>
      <c r="X43" s="421">
        <v>15867</v>
      </c>
      <c r="Y43" s="421">
        <v>55708</v>
      </c>
      <c r="Z43" s="421">
        <v>33135</v>
      </c>
      <c r="AA43" s="421">
        <v>22573</v>
      </c>
      <c r="AB43" s="414"/>
      <c r="AC43" s="417" t="s">
        <v>67</v>
      </c>
      <c r="AD43" s="421">
        <v>54941</v>
      </c>
      <c r="AE43" s="421">
        <v>29064</v>
      </c>
      <c r="AF43" s="421">
        <v>25877</v>
      </c>
      <c r="AG43" s="421">
        <v>2262</v>
      </c>
      <c r="AH43" s="421">
        <v>1109</v>
      </c>
      <c r="AI43" s="421">
        <v>1153</v>
      </c>
      <c r="AJ43" s="421">
        <v>52679</v>
      </c>
      <c r="AK43" s="421">
        <v>27955</v>
      </c>
      <c r="AL43" s="421">
        <v>24724</v>
      </c>
      <c r="AM43" s="421" t="s">
        <v>555</v>
      </c>
      <c r="AN43" s="421" t="s">
        <v>555</v>
      </c>
      <c r="AO43" s="421" t="s">
        <v>555</v>
      </c>
      <c r="AP43" s="414"/>
      <c r="AQ43" s="417" t="s">
        <v>67</v>
      </c>
      <c r="AR43" s="421">
        <v>60525</v>
      </c>
      <c r="AS43" s="421">
        <v>32829</v>
      </c>
      <c r="AT43" s="421">
        <v>27696</v>
      </c>
      <c r="AU43" s="421">
        <v>2226</v>
      </c>
      <c r="AV43" s="421">
        <v>1262</v>
      </c>
      <c r="AW43" s="421">
        <v>964</v>
      </c>
      <c r="AX43" s="421">
        <v>58299</v>
      </c>
      <c r="AY43" s="421">
        <v>31567</v>
      </c>
      <c r="AZ43" s="421">
        <v>26732</v>
      </c>
      <c r="BA43" s="421" t="s">
        <v>555</v>
      </c>
      <c r="BB43" s="421" t="s">
        <v>555</v>
      </c>
      <c r="BC43" s="421" t="s">
        <v>555</v>
      </c>
      <c r="BD43" s="417" t="s">
        <v>67</v>
      </c>
      <c r="BE43" s="390">
        <v>68463</v>
      </c>
    </row>
    <row r="48" spans="1:62" x14ac:dyDescent="0.2">
      <c r="I48" s="390">
        <v>178</v>
      </c>
      <c r="J48" s="390">
        <v>6601</v>
      </c>
      <c r="K48" s="390">
        <f>J48/32</f>
        <v>206.28125</v>
      </c>
    </row>
  </sheetData>
  <hyperlinks>
    <hyperlink ref="A1" location="Contents!A1" display="Back" xr:uid="{00000000-0004-0000-2E00-000000000000}"/>
    <hyperlink ref="C1" location="'Table 9'!A1" display="Table 9" xr:uid="{00000000-0004-0000-2E00-000001000000}"/>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9">
    <tabColor theme="7" tint="0.39997558519241921"/>
    <pageSetUpPr autoPageBreaks="0"/>
  </sheetPr>
  <dimension ref="A1:AY42"/>
  <sheetViews>
    <sheetView zoomScale="70" zoomScaleNormal="70" workbookViewId="0"/>
  </sheetViews>
  <sheetFormatPr defaultColWidth="8.85546875" defaultRowHeight="12.75" x14ac:dyDescent="0.2"/>
  <cols>
    <col min="1" max="28" width="8.85546875" style="302"/>
    <col min="29" max="29" width="2.140625" style="378" customWidth="1"/>
    <col min="30" max="16384" width="8.85546875" style="302"/>
  </cols>
  <sheetData>
    <row r="1" spans="1:51" s="295" customFormat="1" x14ac:dyDescent="0.2">
      <c r="A1" s="388" t="s">
        <v>322</v>
      </c>
      <c r="B1" s="327"/>
      <c r="C1" s="388" t="s">
        <v>535</v>
      </c>
      <c r="AC1" s="378"/>
    </row>
    <row r="2" spans="1:51" s="295" customFormat="1" x14ac:dyDescent="0.2">
      <c r="A2" s="380" t="s">
        <v>30</v>
      </c>
      <c r="B2" s="382"/>
      <c r="C2" s="382"/>
      <c r="D2" s="382"/>
      <c r="E2" s="382"/>
      <c r="F2" s="382"/>
      <c r="G2" s="382" t="s">
        <v>536</v>
      </c>
      <c r="H2" s="382" t="s">
        <v>537</v>
      </c>
      <c r="I2" s="382" t="s">
        <v>538</v>
      </c>
      <c r="J2" s="380" t="s">
        <v>4</v>
      </c>
      <c r="K2" s="382"/>
      <c r="L2" s="382"/>
      <c r="M2" s="382"/>
      <c r="N2" s="382"/>
      <c r="O2" s="382"/>
      <c r="P2" s="382" t="s">
        <v>536</v>
      </c>
      <c r="Q2" s="382" t="s">
        <v>537</v>
      </c>
      <c r="R2" s="382" t="s">
        <v>538</v>
      </c>
      <c r="S2" s="380" t="s">
        <v>3</v>
      </c>
      <c r="T2" s="382"/>
      <c r="U2" s="382"/>
      <c r="V2" s="382"/>
      <c r="W2" s="382"/>
      <c r="X2" s="382"/>
      <c r="Y2" s="382" t="s">
        <v>536</v>
      </c>
      <c r="Z2" s="382" t="s">
        <v>537</v>
      </c>
      <c r="AA2" s="382" t="s">
        <v>538</v>
      </c>
      <c r="AB2" s="380"/>
      <c r="AC2" s="381"/>
      <c r="AD2" s="382"/>
      <c r="AE2" s="380" t="s">
        <v>3</v>
      </c>
      <c r="AF2" s="382"/>
      <c r="AG2" s="382"/>
      <c r="AH2" s="382"/>
      <c r="AI2" s="382"/>
      <c r="AJ2" s="382"/>
      <c r="AK2" s="382"/>
      <c r="AL2" s="382"/>
      <c r="AM2" s="382"/>
      <c r="AP2" s="380">
        <v>2011</v>
      </c>
      <c r="AQ2" s="382"/>
      <c r="AR2" s="382"/>
      <c r="AS2" s="382"/>
      <c r="AT2" s="382"/>
      <c r="AU2" s="382"/>
      <c r="AV2" s="382"/>
      <c r="AW2" s="382"/>
      <c r="AX2" s="382"/>
    </row>
    <row r="3" spans="1:51" s="295" customFormat="1" x14ac:dyDescent="0.2">
      <c r="A3" s="380"/>
      <c r="B3" s="382" t="s">
        <v>539</v>
      </c>
      <c r="C3" s="382" t="s">
        <v>188</v>
      </c>
      <c r="D3" s="382" t="s">
        <v>189</v>
      </c>
      <c r="E3" s="382" t="s">
        <v>540</v>
      </c>
      <c r="F3" s="382" t="s">
        <v>541</v>
      </c>
      <c r="G3" s="382" t="s">
        <v>542</v>
      </c>
      <c r="H3" s="382" t="s">
        <v>543</v>
      </c>
      <c r="I3" s="382" t="s">
        <v>544</v>
      </c>
      <c r="J3" s="380"/>
      <c r="K3" s="382" t="s">
        <v>539</v>
      </c>
      <c r="L3" s="382" t="s">
        <v>188</v>
      </c>
      <c r="M3" s="382" t="s">
        <v>189</v>
      </c>
      <c r="N3" s="382" t="s">
        <v>540</v>
      </c>
      <c r="O3" s="382" t="s">
        <v>541</v>
      </c>
      <c r="P3" s="382" t="s">
        <v>542</v>
      </c>
      <c r="Q3" s="382" t="s">
        <v>543</v>
      </c>
      <c r="R3" s="382" t="s">
        <v>544</v>
      </c>
      <c r="S3" s="380"/>
      <c r="T3" s="382" t="s">
        <v>539</v>
      </c>
      <c r="U3" s="382" t="s">
        <v>188</v>
      </c>
      <c r="V3" s="382" t="s">
        <v>189</v>
      </c>
      <c r="W3" s="382" t="s">
        <v>540</v>
      </c>
      <c r="X3" s="382" t="s">
        <v>541</v>
      </c>
      <c r="Y3" s="382" t="s">
        <v>542</v>
      </c>
      <c r="Z3" s="382" t="s">
        <v>543</v>
      </c>
      <c r="AA3" s="382" t="s">
        <v>544</v>
      </c>
      <c r="AB3" s="380"/>
      <c r="AC3" s="381"/>
      <c r="AD3" s="382"/>
      <c r="AE3" s="380"/>
      <c r="AF3" s="382" t="s">
        <v>539</v>
      </c>
      <c r="AG3" s="382" t="s">
        <v>607</v>
      </c>
      <c r="AH3" s="382" t="s">
        <v>608</v>
      </c>
      <c r="AI3" s="382" t="s">
        <v>609</v>
      </c>
      <c r="AJ3" s="382" t="s">
        <v>610</v>
      </c>
      <c r="AK3" s="382" t="s">
        <v>611</v>
      </c>
      <c r="AL3" s="382" t="s">
        <v>612</v>
      </c>
      <c r="AM3" s="382" t="s">
        <v>613</v>
      </c>
      <c r="AN3" s="295" t="s">
        <v>91</v>
      </c>
      <c r="AP3" s="380"/>
      <c r="AQ3" s="382" t="s">
        <v>539</v>
      </c>
      <c r="AR3" s="382" t="s">
        <v>607</v>
      </c>
      <c r="AS3" s="382" t="s">
        <v>608</v>
      </c>
      <c r="AT3" s="382" t="s">
        <v>609</v>
      </c>
      <c r="AU3" s="382" t="s">
        <v>610</v>
      </c>
      <c r="AV3" s="382" t="s">
        <v>611</v>
      </c>
      <c r="AW3" s="382" t="s">
        <v>612</v>
      </c>
      <c r="AX3" s="382" t="s">
        <v>613</v>
      </c>
      <c r="AY3" s="295" t="s">
        <v>91</v>
      </c>
    </row>
    <row r="4" spans="1:51" s="295" customFormat="1" x14ac:dyDescent="0.2">
      <c r="AC4" s="378"/>
    </row>
    <row r="5" spans="1:51" s="295" customFormat="1" x14ac:dyDescent="0.2">
      <c r="A5" s="385" t="s">
        <v>31</v>
      </c>
      <c r="B5" s="295">
        <v>1931</v>
      </c>
      <c r="C5" s="295">
        <v>33</v>
      </c>
      <c r="D5" s="295">
        <v>95</v>
      </c>
      <c r="E5" s="295">
        <v>1116</v>
      </c>
      <c r="F5" s="295">
        <v>144</v>
      </c>
      <c r="G5" s="295">
        <v>298</v>
      </c>
      <c r="H5" s="295">
        <v>163</v>
      </c>
      <c r="I5" s="295">
        <v>82</v>
      </c>
      <c r="J5" s="385" t="s">
        <v>31</v>
      </c>
      <c r="K5" s="295">
        <v>1078</v>
      </c>
      <c r="L5" s="295">
        <v>13</v>
      </c>
      <c r="M5" s="295">
        <v>19</v>
      </c>
      <c r="N5" s="295">
        <v>657</v>
      </c>
      <c r="O5" s="295">
        <v>98</v>
      </c>
      <c r="P5" s="295">
        <v>147</v>
      </c>
      <c r="Q5" s="295">
        <v>82</v>
      </c>
      <c r="R5" s="295">
        <v>62</v>
      </c>
      <c r="S5" s="385" t="s">
        <v>31</v>
      </c>
      <c r="T5" s="295">
        <v>319</v>
      </c>
      <c r="U5" s="295">
        <v>3</v>
      </c>
      <c r="V5" s="295">
        <v>39</v>
      </c>
      <c r="W5" s="295">
        <v>184</v>
      </c>
      <c r="X5" s="295">
        <v>55</v>
      </c>
      <c r="Y5" s="295">
        <v>32</v>
      </c>
      <c r="Z5" s="295">
        <v>6</v>
      </c>
      <c r="AA5" s="295">
        <v>0</v>
      </c>
      <c r="AB5" s="385"/>
      <c r="AC5" s="378"/>
      <c r="AE5" s="385" t="s">
        <v>31</v>
      </c>
      <c r="AF5" s="302">
        <v>325</v>
      </c>
      <c r="AG5" s="302">
        <v>39</v>
      </c>
      <c r="AH5" s="302">
        <v>70</v>
      </c>
      <c r="AI5" s="302">
        <v>114</v>
      </c>
      <c r="AJ5" s="302">
        <v>64</v>
      </c>
      <c r="AK5" s="302">
        <v>32</v>
      </c>
      <c r="AL5" s="302">
        <v>3</v>
      </c>
      <c r="AM5" s="302">
        <v>3</v>
      </c>
      <c r="AN5" s="302">
        <v>0</v>
      </c>
      <c r="AP5" s="385" t="s">
        <v>31</v>
      </c>
      <c r="AQ5" s="319" t="s">
        <v>2</v>
      </c>
      <c r="AR5" s="319" t="s">
        <v>2</v>
      </c>
      <c r="AS5" s="319" t="s">
        <v>2</v>
      </c>
      <c r="AT5" s="319" t="s">
        <v>2</v>
      </c>
      <c r="AU5" s="319" t="s">
        <v>2</v>
      </c>
      <c r="AV5" s="319" t="s">
        <v>2</v>
      </c>
      <c r="AW5" s="319" t="s">
        <v>2</v>
      </c>
      <c r="AX5" s="319" t="s">
        <v>2</v>
      </c>
      <c r="AY5" s="319" t="s">
        <v>2</v>
      </c>
    </row>
    <row r="6" spans="1:51" s="295" customFormat="1" x14ac:dyDescent="0.2">
      <c r="A6" s="385" t="s">
        <v>32</v>
      </c>
      <c r="B6" s="295">
        <v>1721</v>
      </c>
      <c r="C6" s="295">
        <v>105</v>
      </c>
      <c r="D6" s="295">
        <v>46</v>
      </c>
      <c r="E6" s="295">
        <v>582</v>
      </c>
      <c r="F6" s="295">
        <v>94</v>
      </c>
      <c r="G6" s="295">
        <v>171</v>
      </c>
      <c r="H6" s="295">
        <v>204</v>
      </c>
      <c r="I6" s="295">
        <v>519</v>
      </c>
      <c r="J6" s="385" t="s">
        <v>32</v>
      </c>
      <c r="K6" s="295">
        <v>1620</v>
      </c>
      <c r="L6" s="295">
        <v>110</v>
      </c>
      <c r="M6" s="295">
        <v>54</v>
      </c>
      <c r="N6" s="295">
        <v>509</v>
      </c>
      <c r="O6" s="295">
        <v>108</v>
      </c>
      <c r="P6" s="295">
        <v>117</v>
      </c>
      <c r="Q6" s="295">
        <v>120</v>
      </c>
      <c r="R6" s="295">
        <v>602</v>
      </c>
      <c r="S6" s="385" t="s">
        <v>32</v>
      </c>
      <c r="T6" s="295">
        <v>1227</v>
      </c>
      <c r="U6" s="295">
        <v>12</v>
      </c>
      <c r="V6" s="295">
        <v>12</v>
      </c>
      <c r="W6" s="295">
        <v>520</v>
      </c>
      <c r="X6" s="295">
        <v>38</v>
      </c>
      <c r="Y6" s="295">
        <v>62</v>
      </c>
      <c r="Z6" s="295">
        <v>75</v>
      </c>
      <c r="AA6" s="295">
        <v>508</v>
      </c>
      <c r="AB6" s="385"/>
      <c r="AC6" s="378"/>
      <c r="AE6" s="385" t="s">
        <v>32</v>
      </c>
      <c r="AF6" s="302">
        <v>1212</v>
      </c>
      <c r="AG6" s="302">
        <v>27</v>
      </c>
      <c r="AH6" s="302">
        <v>396</v>
      </c>
      <c r="AI6" s="302">
        <v>112</v>
      </c>
      <c r="AJ6" s="302">
        <v>53</v>
      </c>
      <c r="AK6" s="302">
        <v>57</v>
      </c>
      <c r="AL6" s="302">
        <v>59</v>
      </c>
      <c r="AM6" s="302">
        <v>243</v>
      </c>
      <c r="AN6" s="302">
        <v>265</v>
      </c>
      <c r="AP6" s="385" t="s">
        <v>32</v>
      </c>
      <c r="AQ6" s="302">
        <v>1010</v>
      </c>
      <c r="AR6" s="302">
        <v>12</v>
      </c>
      <c r="AS6" s="302">
        <v>174</v>
      </c>
      <c r="AT6" s="302">
        <v>125</v>
      </c>
      <c r="AU6" s="302">
        <v>64</v>
      </c>
      <c r="AV6" s="302">
        <v>109</v>
      </c>
      <c r="AW6" s="302">
        <v>54</v>
      </c>
      <c r="AX6" s="302">
        <v>178</v>
      </c>
      <c r="AY6" s="302">
        <v>271</v>
      </c>
    </row>
    <row r="7" spans="1:51" s="295" customFormat="1" x14ac:dyDescent="0.2">
      <c r="A7" s="385" t="s">
        <v>33</v>
      </c>
      <c r="B7" s="295">
        <v>8861</v>
      </c>
      <c r="C7" s="295">
        <v>117</v>
      </c>
      <c r="D7" s="295">
        <v>175</v>
      </c>
      <c r="E7" s="295">
        <v>3840</v>
      </c>
      <c r="F7" s="295">
        <v>582</v>
      </c>
      <c r="G7" s="295">
        <v>939</v>
      </c>
      <c r="H7" s="295">
        <v>931</v>
      </c>
      <c r="I7" s="295">
        <v>2277</v>
      </c>
      <c r="J7" s="385" t="s">
        <v>33</v>
      </c>
      <c r="K7" s="295">
        <v>7285</v>
      </c>
      <c r="L7" s="295">
        <v>105</v>
      </c>
      <c r="M7" s="295">
        <v>212</v>
      </c>
      <c r="N7" s="295">
        <v>2527</v>
      </c>
      <c r="O7" s="295">
        <v>491</v>
      </c>
      <c r="P7" s="295">
        <v>668</v>
      </c>
      <c r="Q7" s="295">
        <v>660</v>
      </c>
      <c r="R7" s="295">
        <v>2622</v>
      </c>
      <c r="S7" s="385" t="s">
        <v>33</v>
      </c>
      <c r="T7" s="295">
        <v>4310</v>
      </c>
      <c r="U7" s="295">
        <v>13</v>
      </c>
      <c r="V7" s="295">
        <v>87</v>
      </c>
      <c r="W7" s="295">
        <v>1027</v>
      </c>
      <c r="X7" s="295">
        <v>255</v>
      </c>
      <c r="Y7" s="295">
        <v>361</v>
      </c>
      <c r="Z7" s="295">
        <v>343</v>
      </c>
      <c r="AA7" s="295">
        <v>2224</v>
      </c>
      <c r="AB7" s="385"/>
      <c r="AC7" s="378"/>
      <c r="AE7" s="385" t="s">
        <v>33</v>
      </c>
      <c r="AF7" s="302">
        <v>4304</v>
      </c>
      <c r="AG7" s="302">
        <v>94</v>
      </c>
      <c r="AH7" s="302">
        <v>558</v>
      </c>
      <c r="AI7" s="302">
        <v>469</v>
      </c>
      <c r="AJ7" s="302">
        <v>354</v>
      </c>
      <c r="AK7" s="302">
        <v>303</v>
      </c>
      <c r="AL7" s="302">
        <v>302</v>
      </c>
      <c r="AM7" s="302">
        <v>761</v>
      </c>
      <c r="AN7" s="302">
        <v>1463</v>
      </c>
      <c r="AP7" s="385" t="s">
        <v>33</v>
      </c>
      <c r="AQ7" s="302">
        <v>3789</v>
      </c>
      <c r="AR7" s="302">
        <v>41</v>
      </c>
      <c r="AS7" s="302">
        <v>756</v>
      </c>
      <c r="AT7" s="302">
        <v>225</v>
      </c>
      <c r="AU7" s="302">
        <v>203</v>
      </c>
      <c r="AV7" s="302">
        <v>240</v>
      </c>
      <c r="AW7" s="302">
        <v>223</v>
      </c>
      <c r="AX7" s="302">
        <v>582</v>
      </c>
      <c r="AY7" s="302">
        <v>1219</v>
      </c>
    </row>
    <row r="8" spans="1:51" s="295" customFormat="1" x14ac:dyDescent="0.2">
      <c r="A8" s="385" t="s">
        <v>34</v>
      </c>
      <c r="B8" s="295">
        <v>1657</v>
      </c>
      <c r="C8" s="295">
        <v>64</v>
      </c>
      <c r="D8" s="295">
        <v>175</v>
      </c>
      <c r="E8" s="295">
        <v>492</v>
      </c>
      <c r="F8" s="295">
        <v>82</v>
      </c>
      <c r="G8" s="295">
        <v>120</v>
      </c>
      <c r="H8" s="295">
        <v>178</v>
      </c>
      <c r="I8" s="295">
        <v>546</v>
      </c>
      <c r="J8" s="385" t="s">
        <v>34</v>
      </c>
      <c r="K8" s="295">
        <v>1365</v>
      </c>
      <c r="L8" s="295">
        <v>61</v>
      </c>
      <c r="M8" s="295">
        <v>37</v>
      </c>
      <c r="N8" s="295">
        <v>275</v>
      </c>
      <c r="O8" s="295">
        <v>87</v>
      </c>
      <c r="P8" s="295">
        <v>141</v>
      </c>
      <c r="Q8" s="295">
        <v>141</v>
      </c>
      <c r="R8" s="295">
        <v>623</v>
      </c>
      <c r="S8" s="385" t="s">
        <v>34</v>
      </c>
      <c r="T8" s="295">
        <v>1038</v>
      </c>
      <c r="U8" s="295">
        <v>0</v>
      </c>
      <c r="V8" s="295">
        <v>3</v>
      </c>
      <c r="W8" s="295">
        <v>31</v>
      </c>
      <c r="X8" s="295">
        <v>30</v>
      </c>
      <c r="Y8" s="295">
        <v>38</v>
      </c>
      <c r="Z8" s="295">
        <v>92</v>
      </c>
      <c r="AA8" s="295">
        <v>844</v>
      </c>
      <c r="AB8" s="385"/>
      <c r="AC8" s="378"/>
      <c r="AE8" s="385" t="s">
        <v>34</v>
      </c>
      <c r="AF8" s="302">
        <v>1047</v>
      </c>
      <c r="AG8" s="302">
        <v>3</v>
      </c>
      <c r="AH8" s="302">
        <v>9</v>
      </c>
      <c r="AI8" s="302">
        <v>16</v>
      </c>
      <c r="AJ8" s="302">
        <v>40</v>
      </c>
      <c r="AK8" s="302">
        <v>47</v>
      </c>
      <c r="AL8" s="302">
        <v>85</v>
      </c>
      <c r="AM8" s="302">
        <v>326</v>
      </c>
      <c r="AN8" s="302">
        <v>521</v>
      </c>
      <c r="AP8" s="385" t="s">
        <v>34</v>
      </c>
      <c r="AQ8" s="302">
        <v>1095</v>
      </c>
      <c r="AR8" s="302">
        <v>2</v>
      </c>
      <c r="AS8" s="302">
        <v>18</v>
      </c>
      <c r="AT8" s="302">
        <v>35</v>
      </c>
      <c r="AU8" s="302">
        <v>57</v>
      </c>
      <c r="AV8" s="302">
        <v>87</v>
      </c>
      <c r="AW8" s="302">
        <v>65</v>
      </c>
      <c r="AX8" s="302">
        <v>265</v>
      </c>
      <c r="AY8" s="302">
        <v>490</v>
      </c>
    </row>
    <row r="9" spans="1:51" s="295" customFormat="1" x14ac:dyDescent="0.2">
      <c r="A9" s="385" t="s">
        <v>35</v>
      </c>
      <c r="B9" s="295">
        <v>4979</v>
      </c>
      <c r="C9" s="295">
        <v>194</v>
      </c>
      <c r="D9" s="295">
        <v>152</v>
      </c>
      <c r="E9" s="295">
        <v>2476</v>
      </c>
      <c r="F9" s="295">
        <v>370</v>
      </c>
      <c r="G9" s="295">
        <v>523</v>
      </c>
      <c r="H9" s="295">
        <v>423</v>
      </c>
      <c r="I9" s="295">
        <v>841</v>
      </c>
      <c r="J9" s="385" t="s">
        <v>35</v>
      </c>
      <c r="K9" s="295">
        <v>4066</v>
      </c>
      <c r="L9" s="295">
        <v>234</v>
      </c>
      <c r="M9" s="295">
        <v>167</v>
      </c>
      <c r="N9" s="295">
        <v>1641</v>
      </c>
      <c r="O9" s="295">
        <v>391</v>
      </c>
      <c r="P9" s="295">
        <v>461</v>
      </c>
      <c r="Q9" s="295">
        <v>324</v>
      </c>
      <c r="R9" s="295">
        <v>848</v>
      </c>
      <c r="S9" s="385" t="s">
        <v>35</v>
      </c>
      <c r="T9" s="295">
        <v>2234</v>
      </c>
      <c r="U9" s="295">
        <v>30</v>
      </c>
      <c r="V9" s="295">
        <v>35</v>
      </c>
      <c r="W9" s="295">
        <v>870</v>
      </c>
      <c r="X9" s="295">
        <v>192</v>
      </c>
      <c r="Y9" s="295">
        <v>257</v>
      </c>
      <c r="Z9" s="295">
        <v>201</v>
      </c>
      <c r="AA9" s="295">
        <v>649</v>
      </c>
      <c r="AB9" s="385"/>
      <c r="AC9" s="378"/>
      <c r="AE9" s="385" t="s">
        <v>35</v>
      </c>
      <c r="AF9" s="302">
        <v>2231</v>
      </c>
      <c r="AG9" s="302">
        <v>56</v>
      </c>
      <c r="AH9" s="302">
        <v>511</v>
      </c>
      <c r="AI9" s="302">
        <v>359</v>
      </c>
      <c r="AJ9" s="302">
        <v>258</v>
      </c>
      <c r="AK9" s="302">
        <v>221</v>
      </c>
      <c r="AL9" s="302">
        <v>174</v>
      </c>
      <c r="AM9" s="302">
        <v>282</v>
      </c>
      <c r="AN9" s="302">
        <v>370</v>
      </c>
      <c r="AP9" s="385" t="s">
        <v>35</v>
      </c>
      <c r="AQ9" s="302">
        <v>2320</v>
      </c>
      <c r="AR9" s="302">
        <v>18</v>
      </c>
      <c r="AS9" s="302">
        <v>657</v>
      </c>
      <c r="AT9" s="302">
        <v>247</v>
      </c>
      <c r="AU9" s="302">
        <v>300</v>
      </c>
      <c r="AV9" s="302">
        <v>285</v>
      </c>
      <c r="AW9" s="302">
        <v>169</v>
      </c>
      <c r="AX9" s="302">
        <v>205</v>
      </c>
      <c r="AY9" s="302">
        <v>309</v>
      </c>
    </row>
    <row r="10" spans="1:51" s="295" customFormat="1" x14ac:dyDescent="0.2">
      <c r="A10" s="385" t="s">
        <v>36</v>
      </c>
      <c r="B10" s="295">
        <v>4837</v>
      </c>
      <c r="C10" s="295">
        <v>119</v>
      </c>
      <c r="D10" s="295">
        <v>268</v>
      </c>
      <c r="E10" s="295">
        <v>1387</v>
      </c>
      <c r="F10" s="295">
        <v>258</v>
      </c>
      <c r="G10" s="295">
        <v>486</v>
      </c>
      <c r="H10" s="295">
        <v>545</v>
      </c>
      <c r="I10" s="295">
        <v>1774</v>
      </c>
      <c r="J10" s="385" t="s">
        <v>36</v>
      </c>
      <c r="K10" s="295">
        <v>5081</v>
      </c>
      <c r="L10" s="295">
        <v>97</v>
      </c>
      <c r="M10" s="295">
        <v>294</v>
      </c>
      <c r="N10" s="295">
        <v>1511</v>
      </c>
      <c r="O10" s="295">
        <v>276</v>
      </c>
      <c r="P10" s="295">
        <v>423</v>
      </c>
      <c r="Q10" s="295">
        <v>481</v>
      </c>
      <c r="R10" s="295">
        <v>1999</v>
      </c>
      <c r="S10" s="385" t="s">
        <v>36</v>
      </c>
      <c r="T10" s="295">
        <v>2806</v>
      </c>
      <c r="U10" s="295">
        <v>0</v>
      </c>
      <c r="V10" s="295">
        <v>132</v>
      </c>
      <c r="W10" s="295">
        <v>470</v>
      </c>
      <c r="X10" s="295">
        <v>157</v>
      </c>
      <c r="Y10" s="295">
        <v>180</v>
      </c>
      <c r="Z10" s="295">
        <v>208</v>
      </c>
      <c r="AA10" s="295">
        <v>1659</v>
      </c>
      <c r="AB10" s="385"/>
      <c r="AC10" s="378"/>
      <c r="AE10" s="385" t="s">
        <v>36</v>
      </c>
      <c r="AF10" s="302">
        <v>2797</v>
      </c>
      <c r="AG10" s="302">
        <v>132</v>
      </c>
      <c r="AH10" s="302">
        <v>305</v>
      </c>
      <c r="AI10" s="302">
        <v>165</v>
      </c>
      <c r="AJ10" s="302">
        <v>208</v>
      </c>
      <c r="AK10" s="302">
        <v>164</v>
      </c>
      <c r="AL10" s="302">
        <v>170</v>
      </c>
      <c r="AM10" s="302">
        <v>589</v>
      </c>
      <c r="AN10" s="302">
        <v>1064</v>
      </c>
      <c r="AP10" s="385" t="s">
        <v>36</v>
      </c>
      <c r="AQ10" s="302">
        <v>2369</v>
      </c>
      <c r="AR10" s="302">
        <v>100</v>
      </c>
      <c r="AS10" s="302">
        <v>190</v>
      </c>
      <c r="AT10" s="302">
        <v>137</v>
      </c>
      <c r="AU10" s="302">
        <v>196</v>
      </c>
      <c r="AV10" s="302">
        <v>144</v>
      </c>
      <c r="AW10" s="302">
        <v>97</v>
      </c>
      <c r="AX10" s="302">
        <v>365</v>
      </c>
      <c r="AY10" s="302">
        <v>839</v>
      </c>
    </row>
    <row r="11" spans="1:51" s="295" customFormat="1" x14ac:dyDescent="0.2">
      <c r="A11" s="385" t="s">
        <v>37</v>
      </c>
      <c r="B11" s="295">
        <v>20292</v>
      </c>
      <c r="C11" s="295">
        <v>324</v>
      </c>
      <c r="D11" s="295">
        <v>722</v>
      </c>
      <c r="E11" s="295">
        <v>10850</v>
      </c>
      <c r="F11" s="295">
        <v>2353</v>
      </c>
      <c r="G11" s="295">
        <v>3313</v>
      </c>
      <c r="H11" s="295">
        <v>1429</v>
      </c>
      <c r="I11" s="295">
        <v>1301</v>
      </c>
      <c r="J11" s="385" t="s">
        <v>37</v>
      </c>
      <c r="K11" s="295">
        <v>18850</v>
      </c>
      <c r="L11" s="295">
        <v>604</v>
      </c>
      <c r="M11" s="295">
        <v>506</v>
      </c>
      <c r="N11" s="295">
        <v>10845</v>
      </c>
      <c r="O11" s="295">
        <v>2121</v>
      </c>
      <c r="P11" s="295">
        <v>2471</v>
      </c>
      <c r="Q11" s="295">
        <v>989</v>
      </c>
      <c r="R11" s="295">
        <v>1314</v>
      </c>
      <c r="S11" s="385" t="s">
        <v>37</v>
      </c>
      <c r="T11" s="295">
        <v>9298</v>
      </c>
      <c r="U11" s="295">
        <v>96</v>
      </c>
      <c r="V11" s="295">
        <v>84</v>
      </c>
      <c r="W11" s="295">
        <v>6811</v>
      </c>
      <c r="X11" s="295">
        <v>703</v>
      </c>
      <c r="Y11" s="295">
        <v>730</v>
      </c>
      <c r="Z11" s="295">
        <v>297</v>
      </c>
      <c r="AA11" s="295">
        <v>577</v>
      </c>
      <c r="AB11" s="385"/>
      <c r="AC11" s="378"/>
      <c r="AE11" s="385" t="s">
        <v>37</v>
      </c>
      <c r="AF11" s="302">
        <v>9295</v>
      </c>
      <c r="AG11" s="302">
        <v>180</v>
      </c>
      <c r="AH11" s="302">
        <v>4861</v>
      </c>
      <c r="AI11" s="302">
        <v>1950</v>
      </c>
      <c r="AJ11" s="302">
        <v>953</v>
      </c>
      <c r="AK11" s="302">
        <v>518</v>
      </c>
      <c r="AL11" s="302">
        <v>259</v>
      </c>
      <c r="AM11" s="302">
        <v>260</v>
      </c>
      <c r="AN11" s="302">
        <v>314</v>
      </c>
      <c r="AP11" s="385" t="s">
        <v>37</v>
      </c>
      <c r="AQ11" s="302">
        <v>7895</v>
      </c>
      <c r="AR11" s="302">
        <v>59</v>
      </c>
      <c r="AS11" s="302">
        <v>5356</v>
      </c>
      <c r="AT11" s="302">
        <v>1000</v>
      </c>
      <c r="AU11" s="302">
        <v>467</v>
      </c>
      <c r="AV11" s="302">
        <v>275</v>
      </c>
      <c r="AW11" s="302">
        <v>121</v>
      </c>
      <c r="AX11" s="302">
        <v>170</v>
      </c>
      <c r="AY11" s="302">
        <v>192</v>
      </c>
    </row>
    <row r="12" spans="1:51" s="295" customFormat="1" x14ac:dyDescent="0.2">
      <c r="A12" s="385" t="s">
        <v>38</v>
      </c>
      <c r="B12" s="295">
        <v>6446</v>
      </c>
      <c r="C12" s="295">
        <v>146</v>
      </c>
      <c r="D12" s="295">
        <v>396</v>
      </c>
      <c r="E12" s="295">
        <v>1792</v>
      </c>
      <c r="F12" s="295">
        <v>357</v>
      </c>
      <c r="G12" s="295">
        <v>717</v>
      </c>
      <c r="H12" s="295">
        <v>724</v>
      </c>
      <c r="I12" s="295">
        <v>2314</v>
      </c>
      <c r="J12" s="385" t="s">
        <v>38</v>
      </c>
      <c r="K12" s="295">
        <v>5644</v>
      </c>
      <c r="L12" s="295">
        <v>146</v>
      </c>
      <c r="M12" s="295">
        <v>235</v>
      </c>
      <c r="N12" s="295">
        <v>1602</v>
      </c>
      <c r="O12" s="295">
        <v>479</v>
      </c>
      <c r="P12" s="295">
        <v>532</v>
      </c>
      <c r="Q12" s="295">
        <v>516</v>
      </c>
      <c r="R12" s="295">
        <v>2134</v>
      </c>
      <c r="S12" s="385" t="s">
        <v>38</v>
      </c>
      <c r="T12" s="295">
        <v>3112</v>
      </c>
      <c r="U12" s="295">
        <v>23</v>
      </c>
      <c r="V12" s="295">
        <v>140</v>
      </c>
      <c r="W12" s="295">
        <v>644</v>
      </c>
      <c r="X12" s="295">
        <v>277</v>
      </c>
      <c r="Y12" s="295">
        <v>362</v>
      </c>
      <c r="Z12" s="295">
        <v>288</v>
      </c>
      <c r="AA12" s="295">
        <v>1378</v>
      </c>
      <c r="AB12" s="385"/>
      <c r="AC12" s="378"/>
      <c r="AE12" s="385" t="s">
        <v>38</v>
      </c>
      <c r="AF12" s="302">
        <v>3115</v>
      </c>
      <c r="AG12" s="302">
        <v>166</v>
      </c>
      <c r="AH12" s="302">
        <v>340</v>
      </c>
      <c r="AI12" s="302">
        <v>304</v>
      </c>
      <c r="AJ12" s="302">
        <v>394</v>
      </c>
      <c r="AK12" s="302">
        <v>286</v>
      </c>
      <c r="AL12" s="302">
        <v>247</v>
      </c>
      <c r="AM12" s="302">
        <v>544</v>
      </c>
      <c r="AN12" s="302">
        <v>834</v>
      </c>
      <c r="AP12" s="385" t="s">
        <v>38</v>
      </c>
      <c r="AQ12" s="302">
        <v>3148</v>
      </c>
      <c r="AR12" s="302">
        <v>70</v>
      </c>
      <c r="AS12" s="302">
        <v>262</v>
      </c>
      <c r="AT12" s="302">
        <v>169</v>
      </c>
      <c r="AU12" s="302">
        <v>447</v>
      </c>
      <c r="AV12" s="302">
        <v>420</v>
      </c>
      <c r="AW12" s="302">
        <v>264</v>
      </c>
      <c r="AX12" s="302">
        <v>457</v>
      </c>
      <c r="AY12" s="302">
        <v>819</v>
      </c>
    </row>
    <row r="13" spans="1:51" s="295" customFormat="1" x14ac:dyDescent="0.2">
      <c r="A13" s="385" t="s">
        <v>39</v>
      </c>
      <c r="B13" s="295">
        <v>5244</v>
      </c>
      <c r="C13" s="295">
        <v>91</v>
      </c>
      <c r="D13" s="295">
        <v>187</v>
      </c>
      <c r="E13" s="295">
        <v>1345</v>
      </c>
      <c r="F13" s="295">
        <v>350</v>
      </c>
      <c r="G13" s="295">
        <v>694</v>
      </c>
      <c r="H13" s="295">
        <v>823</v>
      </c>
      <c r="I13" s="295">
        <v>1754</v>
      </c>
      <c r="J13" s="385" t="s">
        <v>39</v>
      </c>
      <c r="K13" s="295">
        <v>4882</v>
      </c>
      <c r="L13" s="295">
        <v>212</v>
      </c>
      <c r="M13" s="295">
        <v>314</v>
      </c>
      <c r="N13" s="295">
        <v>1516</v>
      </c>
      <c r="O13" s="295">
        <v>420</v>
      </c>
      <c r="P13" s="295">
        <v>535</v>
      </c>
      <c r="Q13" s="295">
        <v>453</v>
      </c>
      <c r="R13" s="295">
        <v>1432</v>
      </c>
      <c r="S13" s="385" t="s">
        <v>39</v>
      </c>
      <c r="T13" s="295">
        <v>2677</v>
      </c>
      <c r="U13" s="295">
        <v>68</v>
      </c>
      <c r="V13" s="295">
        <v>60</v>
      </c>
      <c r="W13" s="295">
        <v>743</v>
      </c>
      <c r="X13" s="295">
        <v>317</v>
      </c>
      <c r="Y13" s="295">
        <v>308</v>
      </c>
      <c r="Z13" s="295">
        <v>232</v>
      </c>
      <c r="AA13" s="295">
        <v>949</v>
      </c>
      <c r="AB13" s="385"/>
      <c r="AC13" s="378"/>
      <c r="AE13" s="385" t="s">
        <v>39</v>
      </c>
      <c r="AF13" s="302">
        <v>2677</v>
      </c>
      <c r="AG13" s="302">
        <v>125</v>
      </c>
      <c r="AH13" s="302">
        <v>300</v>
      </c>
      <c r="AI13" s="302">
        <v>443</v>
      </c>
      <c r="AJ13" s="302">
        <v>405</v>
      </c>
      <c r="AK13" s="302">
        <v>251</v>
      </c>
      <c r="AL13" s="302">
        <v>204</v>
      </c>
      <c r="AM13" s="302">
        <v>411</v>
      </c>
      <c r="AN13" s="302">
        <v>538</v>
      </c>
      <c r="AP13" s="385" t="s">
        <v>39</v>
      </c>
      <c r="AQ13" s="302">
        <v>3724</v>
      </c>
      <c r="AR13" s="302">
        <v>88</v>
      </c>
      <c r="AS13" s="302">
        <v>504</v>
      </c>
      <c r="AT13" s="302">
        <v>544</v>
      </c>
      <c r="AU13" s="302">
        <v>598</v>
      </c>
      <c r="AV13" s="302">
        <v>355</v>
      </c>
      <c r="AW13" s="302">
        <v>212</v>
      </c>
      <c r="AX13" s="302">
        <v>392</v>
      </c>
      <c r="AY13" s="302">
        <v>535</v>
      </c>
    </row>
    <row r="14" spans="1:51" s="295" customFormat="1" x14ac:dyDescent="0.2">
      <c r="A14" s="385" t="s">
        <v>40</v>
      </c>
      <c r="B14" s="295">
        <v>3718</v>
      </c>
      <c r="C14" s="295">
        <v>157</v>
      </c>
      <c r="D14" s="295">
        <v>181</v>
      </c>
      <c r="E14" s="295">
        <v>984</v>
      </c>
      <c r="F14" s="295">
        <v>217</v>
      </c>
      <c r="G14" s="295">
        <v>391</v>
      </c>
      <c r="H14" s="295">
        <v>483</v>
      </c>
      <c r="I14" s="295">
        <v>1305</v>
      </c>
      <c r="J14" s="385" t="s">
        <v>40</v>
      </c>
      <c r="K14" s="295">
        <v>3547</v>
      </c>
      <c r="L14" s="295">
        <v>147</v>
      </c>
      <c r="M14" s="295">
        <v>59</v>
      </c>
      <c r="N14" s="295">
        <v>919</v>
      </c>
      <c r="O14" s="295">
        <v>219</v>
      </c>
      <c r="P14" s="295">
        <v>332</v>
      </c>
      <c r="Q14" s="295">
        <v>401</v>
      </c>
      <c r="R14" s="295">
        <v>1470</v>
      </c>
      <c r="S14" s="385" t="s">
        <v>40</v>
      </c>
      <c r="T14" s="295">
        <v>3250</v>
      </c>
      <c r="U14" s="295">
        <v>0</v>
      </c>
      <c r="V14" s="295">
        <v>9</v>
      </c>
      <c r="W14" s="295">
        <v>1222</v>
      </c>
      <c r="X14" s="295">
        <v>217</v>
      </c>
      <c r="Y14" s="295">
        <v>269</v>
      </c>
      <c r="Z14" s="295">
        <v>229</v>
      </c>
      <c r="AA14" s="295">
        <v>1304</v>
      </c>
      <c r="AB14" s="385"/>
      <c r="AC14" s="378"/>
      <c r="AE14" s="385" t="s">
        <v>40</v>
      </c>
      <c r="AF14" s="302">
        <v>3250</v>
      </c>
      <c r="AG14" s="302">
        <v>12</v>
      </c>
      <c r="AH14" s="302">
        <v>838</v>
      </c>
      <c r="AI14" s="302">
        <v>381</v>
      </c>
      <c r="AJ14" s="302">
        <v>298</v>
      </c>
      <c r="AK14" s="302">
        <v>221</v>
      </c>
      <c r="AL14" s="302">
        <v>199</v>
      </c>
      <c r="AM14" s="302">
        <v>483</v>
      </c>
      <c r="AN14" s="302">
        <v>818</v>
      </c>
      <c r="AP14" s="385" t="s">
        <v>40</v>
      </c>
      <c r="AQ14" s="302">
        <v>2400</v>
      </c>
      <c r="AR14" s="302">
        <v>2</v>
      </c>
      <c r="AS14" s="302">
        <v>420</v>
      </c>
      <c r="AT14" s="302">
        <v>126</v>
      </c>
      <c r="AU14" s="302">
        <v>239</v>
      </c>
      <c r="AV14" s="302">
        <v>235</v>
      </c>
      <c r="AW14" s="302">
        <v>194</v>
      </c>
      <c r="AX14" s="302">
        <v>352</v>
      </c>
      <c r="AY14" s="302">
        <v>689</v>
      </c>
    </row>
    <row r="15" spans="1:51" s="295" customFormat="1" x14ac:dyDescent="0.2">
      <c r="A15" s="385" t="s">
        <v>41</v>
      </c>
      <c r="B15" s="295">
        <v>4691</v>
      </c>
      <c r="C15" s="295">
        <v>155</v>
      </c>
      <c r="D15" s="295">
        <v>404</v>
      </c>
      <c r="E15" s="295">
        <v>1966</v>
      </c>
      <c r="F15" s="295">
        <v>290</v>
      </c>
      <c r="G15" s="295">
        <v>453</v>
      </c>
      <c r="H15" s="295">
        <v>437</v>
      </c>
      <c r="I15" s="295">
        <v>986</v>
      </c>
      <c r="J15" s="385" t="s">
        <v>41</v>
      </c>
      <c r="K15" s="295">
        <v>4654</v>
      </c>
      <c r="L15" s="295">
        <v>101</v>
      </c>
      <c r="M15" s="295">
        <v>147</v>
      </c>
      <c r="N15" s="295">
        <v>2347</v>
      </c>
      <c r="O15" s="295">
        <v>343</v>
      </c>
      <c r="P15" s="295">
        <v>350</v>
      </c>
      <c r="Q15" s="295">
        <v>365</v>
      </c>
      <c r="R15" s="295">
        <v>1001</v>
      </c>
      <c r="S15" s="385" t="s">
        <v>41</v>
      </c>
      <c r="T15" s="295">
        <v>2611</v>
      </c>
      <c r="U15" s="295">
        <v>13</v>
      </c>
      <c r="V15" s="295">
        <v>15</v>
      </c>
      <c r="W15" s="295">
        <v>1072</v>
      </c>
      <c r="X15" s="295">
        <v>261</v>
      </c>
      <c r="Y15" s="295">
        <v>220</v>
      </c>
      <c r="Z15" s="295">
        <v>196</v>
      </c>
      <c r="AA15" s="295">
        <v>834</v>
      </c>
      <c r="AB15" s="385"/>
      <c r="AC15" s="378"/>
      <c r="AE15" s="385" t="s">
        <v>41</v>
      </c>
      <c r="AF15" s="302">
        <v>2587</v>
      </c>
      <c r="AG15" s="302">
        <v>10</v>
      </c>
      <c r="AH15" s="302">
        <v>673</v>
      </c>
      <c r="AI15" s="302">
        <v>405</v>
      </c>
      <c r="AJ15" s="302">
        <v>338</v>
      </c>
      <c r="AK15" s="302">
        <v>164</v>
      </c>
      <c r="AL15" s="302">
        <v>166</v>
      </c>
      <c r="AM15" s="302">
        <v>388</v>
      </c>
      <c r="AN15" s="302">
        <v>443</v>
      </c>
      <c r="AP15" s="385" t="s">
        <v>41</v>
      </c>
      <c r="AQ15" s="302">
        <v>4566</v>
      </c>
      <c r="AR15" s="302">
        <v>13</v>
      </c>
      <c r="AS15" s="302">
        <v>2485</v>
      </c>
      <c r="AT15" s="302">
        <v>520</v>
      </c>
      <c r="AU15" s="302">
        <v>263</v>
      </c>
      <c r="AV15" s="302">
        <v>205</v>
      </c>
      <c r="AW15" s="302">
        <v>136</v>
      </c>
      <c r="AX15" s="302">
        <v>303</v>
      </c>
      <c r="AY15" s="302">
        <v>429</v>
      </c>
    </row>
    <row r="16" spans="1:51" s="295" customFormat="1" x14ac:dyDescent="0.2">
      <c r="A16" s="385" t="s">
        <v>42</v>
      </c>
      <c r="B16" s="295">
        <v>4024</v>
      </c>
      <c r="C16" s="295">
        <v>120</v>
      </c>
      <c r="D16" s="295">
        <v>187</v>
      </c>
      <c r="E16" s="295">
        <v>1436</v>
      </c>
      <c r="F16" s="295">
        <v>293</v>
      </c>
      <c r="G16" s="295">
        <v>471</v>
      </c>
      <c r="H16" s="295">
        <v>488</v>
      </c>
      <c r="I16" s="295">
        <v>1029</v>
      </c>
      <c r="J16" s="385" t="s">
        <v>42</v>
      </c>
      <c r="K16" s="295">
        <v>2960</v>
      </c>
      <c r="L16" s="295">
        <v>176</v>
      </c>
      <c r="M16" s="295">
        <v>128</v>
      </c>
      <c r="N16" s="295">
        <v>1111</v>
      </c>
      <c r="O16" s="295">
        <v>203</v>
      </c>
      <c r="P16" s="295">
        <v>257</v>
      </c>
      <c r="Q16" s="295">
        <v>274</v>
      </c>
      <c r="R16" s="295">
        <v>811</v>
      </c>
      <c r="S16" s="385" t="s">
        <v>42</v>
      </c>
      <c r="T16" s="295">
        <v>1612</v>
      </c>
      <c r="U16" s="295">
        <v>0</v>
      </c>
      <c r="V16" s="295">
        <v>3</v>
      </c>
      <c r="W16" s="295">
        <v>751</v>
      </c>
      <c r="X16" s="295">
        <v>175</v>
      </c>
      <c r="Y16" s="295">
        <v>158</v>
      </c>
      <c r="Z16" s="295">
        <v>120</v>
      </c>
      <c r="AA16" s="295">
        <v>405</v>
      </c>
      <c r="AB16" s="385"/>
      <c r="AC16" s="378"/>
      <c r="AE16" s="385" t="s">
        <v>42</v>
      </c>
      <c r="AF16" s="302">
        <v>1609</v>
      </c>
      <c r="AG16" s="302">
        <v>3</v>
      </c>
      <c r="AH16" s="302">
        <v>485</v>
      </c>
      <c r="AI16" s="302">
        <v>266</v>
      </c>
      <c r="AJ16" s="302">
        <v>224</v>
      </c>
      <c r="AK16" s="302">
        <v>125</v>
      </c>
      <c r="AL16" s="302">
        <v>101</v>
      </c>
      <c r="AM16" s="302">
        <v>187</v>
      </c>
      <c r="AN16" s="302">
        <v>218</v>
      </c>
      <c r="AP16" s="385" t="s">
        <v>42</v>
      </c>
      <c r="AQ16" s="302">
        <v>1837</v>
      </c>
      <c r="AR16" s="302">
        <v>13</v>
      </c>
      <c r="AS16" s="302">
        <v>894</v>
      </c>
      <c r="AT16" s="302">
        <v>214</v>
      </c>
      <c r="AU16" s="302">
        <v>251</v>
      </c>
      <c r="AV16" s="302">
        <v>142</v>
      </c>
      <c r="AW16" s="302">
        <v>81</v>
      </c>
      <c r="AX16" s="302">
        <v>85</v>
      </c>
      <c r="AY16" s="302">
        <v>111</v>
      </c>
    </row>
    <row r="17" spans="1:51" s="295" customFormat="1" x14ac:dyDescent="0.2">
      <c r="A17" s="385" t="s">
        <v>43</v>
      </c>
      <c r="B17" s="295">
        <v>7767</v>
      </c>
      <c r="C17" s="295">
        <v>258</v>
      </c>
      <c r="D17" s="295">
        <v>267</v>
      </c>
      <c r="E17" s="295">
        <v>4451</v>
      </c>
      <c r="F17" s="295">
        <v>682</v>
      </c>
      <c r="G17" s="295">
        <v>847</v>
      </c>
      <c r="H17" s="295">
        <v>564</v>
      </c>
      <c r="I17" s="295">
        <v>698</v>
      </c>
      <c r="J17" s="385" t="s">
        <v>43</v>
      </c>
      <c r="K17" s="295">
        <v>4763</v>
      </c>
      <c r="L17" s="295">
        <v>165</v>
      </c>
      <c r="M17" s="295">
        <v>142</v>
      </c>
      <c r="N17" s="295">
        <v>2296</v>
      </c>
      <c r="O17" s="295">
        <v>549</v>
      </c>
      <c r="P17" s="295">
        <v>613</v>
      </c>
      <c r="Q17" s="295">
        <v>341</v>
      </c>
      <c r="R17" s="295">
        <v>657</v>
      </c>
      <c r="S17" s="385" t="s">
        <v>43</v>
      </c>
      <c r="T17" s="295">
        <v>2056</v>
      </c>
      <c r="U17" s="295">
        <v>49</v>
      </c>
      <c r="V17" s="295">
        <v>62</v>
      </c>
      <c r="W17" s="295">
        <v>1022</v>
      </c>
      <c r="X17" s="295">
        <v>326</v>
      </c>
      <c r="Y17" s="295">
        <v>257</v>
      </c>
      <c r="Z17" s="295">
        <v>101</v>
      </c>
      <c r="AA17" s="295">
        <v>239</v>
      </c>
      <c r="AB17" s="385"/>
      <c r="AC17" s="378"/>
      <c r="AE17" s="385" t="s">
        <v>43</v>
      </c>
      <c r="AF17" s="302">
        <v>2071</v>
      </c>
      <c r="AG17" s="302">
        <v>114</v>
      </c>
      <c r="AH17" s="302">
        <v>484</v>
      </c>
      <c r="AI17" s="302">
        <v>538</v>
      </c>
      <c r="AJ17" s="302">
        <v>410</v>
      </c>
      <c r="AK17" s="302">
        <v>186</v>
      </c>
      <c r="AL17" s="302">
        <v>91</v>
      </c>
      <c r="AM17" s="302">
        <v>105</v>
      </c>
      <c r="AN17" s="302">
        <v>143</v>
      </c>
      <c r="AP17" s="385" t="s">
        <v>43</v>
      </c>
      <c r="AQ17" s="302">
        <v>1841</v>
      </c>
      <c r="AR17" s="302">
        <v>4</v>
      </c>
      <c r="AS17" s="302">
        <v>679</v>
      </c>
      <c r="AT17" s="302">
        <v>239</v>
      </c>
      <c r="AU17" s="302">
        <v>271</v>
      </c>
      <c r="AV17" s="302">
        <v>182</v>
      </c>
      <c r="AW17" s="302">
        <v>70</v>
      </c>
      <c r="AX17" s="302">
        <v>113</v>
      </c>
      <c r="AY17" s="302">
        <v>186</v>
      </c>
    </row>
    <row r="18" spans="1:51" s="295" customFormat="1" x14ac:dyDescent="0.2">
      <c r="A18" s="385" t="s">
        <v>44</v>
      </c>
      <c r="B18" s="295">
        <v>3136</v>
      </c>
      <c r="C18" s="295">
        <v>46</v>
      </c>
      <c r="D18" s="295">
        <v>116</v>
      </c>
      <c r="E18" s="295">
        <v>1241</v>
      </c>
      <c r="F18" s="295">
        <v>218</v>
      </c>
      <c r="G18" s="295">
        <v>297</v>
      </c>
      <c r="H18" s="295">
        <v>279</v>
      </c>
      <c r="I18" s="295">
        <v>939</v>
      </c>
      <c r="J18" s="385" t="s">
        <v>44</v>
      </c>
      <c r="K18" s="295">
        <v>2893</v>
      </c>
      <c r="L18" s="295">
        <v>72</v>
      </c>
      <c r="M18" s="295">
        <v>124</v>
      </c>
      <c r="N18" s="295">
        <v>1176</v>
      </c>
      <c r="O18" s="295">
        <v>171</v>
      </c>
      <c r="P18" s="295">
        <v>237</v>
      </c>
      <c r="Q18" s="295">
        <v>215</v>
      </c>
      <c r="R18" s="295">
        <v>898</v>
      </c>
      <c r="S18" s="385" t="s">
        <v>44</v>
      </c>
      <c r="T18" s="295">
        <v>2128</v>
      </c>
      <c r="U18" s="295">
        <v>26</v>
      </c>
      <c r="V18" s="295">
        <v>21</v>
      </c>
      <c r="W18" s="295">
        <v>1053</v>
      </c>
      <c r="X18" s="295">
        <v>150</v>
      </c>
      <c r="Y18" s="295">
        <v>170</v>
      </c>
      <c r="Z18" s="295">
        <v>153</v>
      </c>
      <c r="AA18" s="295">
        <v>555</v>
      </c>
      <c r="AB18" s="385"/>
      <c r="AC18" s="378"/>
      <c r="AE18" s="385" t="s">
        <v>44</v>
      </c>
      <c r="AF18" s="302">
        <v>2134</v>
      </c>
      <c r="AG18" s="302">
        <v>47</v>
      </c>
      <c r="AH18" s="302">
        <v>723</v>
      </c>
      <c r="AI18" s="302">
        <v>330</v>
      </c>
      <c r="AJ18" s="302">
        <v>202</v>
      </c>
      <c r="AK18" s="302">
        <v>146</v>
      </c>
      <c r="AL18" s="302">
        <v>131</v>
      </c>
      <c r="AM18" s="302">
        <v>235</v>
      </c>
      <c r="AN18" s="302">
        <v>320</v>
      </c>
      <c r="AP18" s="385" t="s">
        <v>44</v>
      </c>
      <c r="AQ18" s="302">
        <v>1690</v>
      </c>
      <c r="AR18" s="302">
        <v>5</v>
      </c>
      <c r="AS18" s="302">
        <v>494</v>
      </c>
      <c r="AT18" s="302">
        <v>182</v>
      </c>
      <c r="AU18" s="302">
        <v>241</v>
      </c>
      <c r="AV18" s="302">
        <v>187</v>
      </c>
      <c r="AW18" s="302">
        <v>125</v>
      </c>
      <c r="AX18" s="302">
        <v>154</v>
      </c>
      <c r="AY18" s="302">
        <v>221</v>
      </c>
    </row>
    <row r="19" spans="1:51" s="295" customFormat="1" x14ac:dyDescent="0.2">
      <c r="A19" s="385" t="s">
        <v>45</v>
      </c>
      <c r="B19" s="295">
        <v>1985</v>
      </c>
      <c r="C19" s="295">
        <v>16</v>
      </c>
      <c r="D19" s="295">
        <v>76</v>
      </c>
      <c r="E19" s="295">
        <v>652</v>
      </c>
      <c r="F19" s="295">
        <v>136</v>
      </c>
      <c r="G19" s="295">
        <v>193</v>
      </c>
      <c r="H19" s="295">
        <v>179</v>
      </c>
      <c r="I19" s="295">
        <v>733</v>
      </c>
      <c r="J19" s="385" t="s">
        <v>45</v>
      </c>
      <c r="K19" s="295">
        <v>3146</v>
      </c>
      <c r="L19" s="295">
        <v>81</v>
      </c>
      <c r="M19" s="295">
        <v>498</v>
      </c>
      <c r="N19" s="295">
        <v>1108</v>
      </c>
      <c r="O19" s="295">
        <v>211</v>
      </c>
      <c r="P19" s="295">
        <v>165</v>
      </c>
      <c r="Q19" s="295">
        <v>141</v>
      </c>
      <c r="R19" s="295">
        <v>942</v>
      </c>
      <c r="S19" s="385" t="s">
        <v>45</v>
      </c>
      <c r="T19" s="295">
        <v>1723</v>
      </c>
      <c r="U19" s="295">
        <v>11</v>
      </c>
      <c r="V19" s="295">
        <v>28</v>
      </c>
      <c r="W19" s="295">
        <v>372</v>
      </c>
      <c r="X19" s="295">
        <v>145</v>
      </c>
      <c r="Y19" s="295">
        <v>157</v>
      </c>
      <c r="Z19" s="295">
        <v>149</v>
      </c>
      <c r="AA19" s="295">
        <v>861</v>
      </c>
      <c r="AB19" s="385"/>
      <c r="AC19" s="378"/>
      <c r="AE19" s="385" t="s">
        <v>45</v>
      </c>
      <c r="AF19" s="302">
        <v>1729</v>
      </c>
      <c r="AG19" s="302">
        <v>39</v>
      </c>
      <c r="AH19" s="302">
        <v>213</v>
      </c>
      <c r="AI19" s="302">
        <v>165</v>
      </c>
      <c r="AJ19" s="302">
        <v>186</v>
      </c>
      <c r="AK19" s="302">
        <v>123</v>
      </c>
      <c r="AL19" s="302">
        <v>142</v>
      </c>
      <c r="AM19" s="302">
        <v>303</v>
      </c>
      <c r="AN19" s="302">
        <v>558</v>
      </c>
      <c r="AP19" s="385" t="s">
        <v>45</v>
      </c>
      <c r="AQ19" s="302">
        <v>2086</v>
      </c>
      <c r="AR19" s="302">
        <v>344</v>
      </c>
      <c r="AS19" s="302">
        <v>486</v>
      </c>
      <c r="AT19" s="302">
        <v>115</v>
      </c>
      <c r="AU19" s="302">
        <v>168</v>
      </c>
      <c r="AV19" s="302">
        <v>138</v>
      </c>
      <c r="AW19" s="302">
        <v>112</v>
      </c>
      <c r="AX19" s="302">
        <v>202</v>
      </c>
      <c r="AY19" s="302">
        <v>371</v>
      </c>
    </row>
    <row r="20" spans="1:51" s="295" customFormat="1" x14ac:dyDescent="0.2">
      <c r="A20" s="385" t="s">
        <v>46</v>
      </c>
      <c r="B20" s="295">
        <v>2698</v>
      </c>
      <c r="C20" s="295">
        <v>66</v>
      </c>
      <c r="D20" s="295">
        <v>215</v>
      </c>
      <c r="E20" s="295">
        <v>720</v>
      </c>
      <c r="F20" s="295">
        <v>108</v>
      </c>
      <c r="G20" s="295">
        <v>270</v>
      </c>
      <c r="H20" s="295">
        <v>358</v>
      </c>
      <c r="I20" s="295">
        <v>961</v>
      </c>
      <c r="J20" s="385" t="s">
        <v>46</v>
      </c>
      <c r="K20" s="295">
        <v>2729</v>
      </c>
      <c r="L20" s="295">
        <v>46</v>
      </c>
      <c r="M20" s="295">
        <v>64</v>
      </c>
      <c r="N20" s="295">
        <v>556</v>
      </c>
      <c r="O20" s="295">
        <v>136</v>
      </c>
      <c r="P20" s="295">
        <v>227</v>
      </c>
      <c r="Q20" s="295">
        <v>334</v>
      </c>
      <c r="R20" s="295">
        <v>1366</v>
      </c>
      <c r="S20" s="385" t="s">
        <v>46</v>
      </c>
      <c r="T20" s="295">
        <v>1692</v>
      </c>
      <c r="U20" s="295">
        <v>0</v>
      </c>
      <c r="V20" s="295">
        <v>0</v>
      </c>
      <c r="W20" s="295">
        <v>181</v>
      </c>
      <c r="X20" s="295">
        <v>55</v>
      </c>
      <c r="Y20" s="295">
        <v>141</v>
      </c>
      <c r="Z20" s="295">
        <v>142</v>
      </c>
      <c r="AA20" s="295">
        <v>1173</v>
      </c>
      <c r="AB20" s="385"/>
      <c r="AC20" s="378"/>
      <c r="AE20" s="385" t="s">
        <v>46</v>
      </c>
      <c r="AF20" s="302">
        <v>1677</v>
      </c>
      <c r="AG20" s="302">
        <v>0</v>
      </c>
      <c r="AH20" s="302">
        <v>70</v>
      </c>
      <c r="AI20" s="302">
        <v>105</v>
      </c>
      <c r="AJ20" s="302">
        <v>97</v>
      </c>
      <c r="AK20" s="302">
        <v>123</v>
      </c>
      <c r="AL20" s="302">
        <v>115</v>
      </c>
      <c r="AM20" s="302">
        <v>471</v>
      </c>
      <c r="AN20" s="302">
        <v>696</v>
      </c>
      <c r="AP20" s="385" t="s">
        <v>46</v>
      </c>
      <c r="AQ20" s="302">
        <v>1561</v>
      </c>
      <c r="AR20" s="302">
        <v>22</v>
      </c>
      <c r="AS20" s="302">
        <v>68</v>
      </c>
      <c r="AT20" s="302">
        <v>50</v>
      </c>
      <c r="AU20" s="302">
        <v>76</v>
      </c>
      <c r="AV20" s="302">
        <v>146</v>
      </c>
      <c r="AW20" s="302">
        <v>104</v>
      </c>
      <c r="AX20" s="302">
        <v>305</v>
      </c>
      <c r="AY20" s="302">
        <v>534</v>
      </c>
    </row>
    <row r="21" spans="1:51" s="295" customFormat="1" x14ac:dyDescent="0.2">
      <c r="A21" s="385" t="s">
        <v>47</v>
      </c>
      <c r="B21" s="295">
        <v>7053</v>
      </c>
      <c r="C21" s="295">
        <v>97</v>
      </c>
      <c r="D21" s="295">
        <v>244</v>
      </c>
      <c r="E21" s="295">
        <v>3395</v>
      </c>
      <c r="F21" s="295">
        <v>783</v>
      </c>
      <c r="G21" s="295">
        <v>987</v>
      </c>
      <c r="H21" s="295">
        <v>517</v>
      </c>
      <c r="I21" s="295">
        <v>1030</v>
      </c>
      <c r="J21" s="385" t="s">
        <v>47</v>
      </c>
      <c r="K21" s="295">
        <v>6328</v>
      </c>
      <c r="L21" s="295">
        <v>77</v>
      </c>
      <c r="M21" s="295">
        <v>218</v>
      </c>
      <c r="N21" s="295">
        <v>2914</v>
      </c>
      <c r="O21" s="295">
        <v>774</v>
      </c>
      <c r="P21" s="295">
        <v>838</v>
      </c>
      <c r="Q21" s="295">
        <v>418</v>
      </c>
      <c r="R21" s="295">
        <v>1089</v>
      </c>
      <c r="S21" s="385" t="s">
        <v>47</v>
      </c>
      <c r="T21" s="295">
        <v>4228</v>
      </c>
      <c r="U21" s="295">
        <v>38</v>
      </c>
      <c r="V21" s="295">
        <v>54</v>
      </c>
      <c r="W21" s="295">
        <v>2688</v>
      </c>
      <c r="X21" s="295">
        <v>259</v>
      </c>
      <c r="Y21" s="295">
        <v>209</v>
      </c>
      <c r="Z21" s="295">
        <v>188</v>
      </c>
      <c r="AA21" s="295">
        <v>792</v>
      </c>
      <c r="AB21" s="385"/>
      <c r="AC21" s="378"/>
      <c r="AE21" s="385" t="s">
        <v>47</v>
      </c>
      <c r="AF21" s="302">
        <v>4225</v>
      </c>
      <c r="AG21" s="302">
        <v>86</v>
      </c>
      <c r="AH21" s="302">
        <v>2050</v>
      </c>
      <c r="AI21" s="302">
        <v>638</v>
      </c>
      <c r="AJ21" s="302">
        <v>334</v>
      </c>
      <c r="AK21" s="302">
        <v>162</v>
      </c>
      <c r="AL21" s="302">
        <v>160</v>
      </c>
      <c r="AM21" s="302">
        <v>322</v>
      </c>
      <c r="AN21" s="302">
        <v>473</v>
      </c>
      <c r="AP21" s="385" t="s">
        <v>47</v>
      </c>
      <c r="AQ21" s="302">
        <v>6709</v>
      </c>
      <c r="AR21" s="302">
        <v>18</v>
      </c>
      <c r="AS21" s="302">
        <v>4243</v>
      </c>
      <c r="AT21" s="302">
        <v>920</v>
      </c>
      <c r="AU21" s="302">
        <v>277</v>
      </c>
      <c r="AV21" s="302">
        <v>125</v>
      </c>
      <c r="AW21" s="302">
        <v>104</v>
      </c>
      <c r="AX21" s="302">
        <v>283</v>
      </c>
      <c r="AY21" s="302">
        <v>500</v>
      </c>
    </row>
    <row r="22" spans="1:51" s="295" customFormat="1" x14ac:dyDescent="0.2">
      <c r="A22" s="385" t="s">
        <v>48</v>
      </c>
      <c r="B22" s="295">
        <v>3297</v>
      </c>
      <c r="C22" s="295">
        <v>91</v>
      </c>
      <c r="D22" s="295">
        <v>134</v>
      </c>
      <c r="E22" s="295">
        <v>1539</v>
      </c>
      <c r="F22" s="295">
        <v>205</v>
      </c>
      <c r="G22" s="295">
        <v>307</v>
      </c>
      <c r="H22" s="295">
        <v>298</v>
      </c>
      <c r="I22" s="295">
        <v>723</v>
      </c>
      <c r="J22" s="385" t="s">
        <v>48</v>
      </c>
      <c r="K22" s="295">
        <v>4123</v>
      </c>
      <c r="L22" s="295">
        <v>128</v>
      </c>
      <c r="M22" s="295">
        <v>189</v>
      </c>
      <c r="N22" s="295">
        <v>2218</v>
      </c>
      <c r="O22" s="295">
        <v>211</v>
      </c>
      <c r="P22" s="295">
        <v>243</v>
      </c>
      <c r="Q22" s="295">
        <v>247</v>
      </c>
      <c r="R22" s="295">
        <v>887</v>
      </c>
      <c r="S22" s="385" t="s">
        <v>48</v>
      </c>
      <c r="T22" s="295">
        <v>1835</v>
      </c>
      <c r="U22" s="295">
        <v>39</v>
      </c>
      <c r="V22" s="295">
        <v>42</v>
      </c>
      <c r="W22" s="295">
        <v>774</v>
      </c>
      <c r="X22" s="295">
        <v>97</v>
      </c>
      <c r="Y22" s="295">
        <v>129</v>
      </c>
      <c r="Z22" s="295">
        <v>152</v>
      </c>
      <c r="AA22" s="295">
        <v>602</v>
      </c>
      <c r="AB22" s="385"/>
      <c r="AC22" s="378"/>
      <c r="AE22" s="385" t="s">
        <v>48</v>
      </c>
      <c r="AF22" s="302">
        <v>1811</v>
      </c>
      <c r="AG22" s="302">
        <v>66</v>
      </c>
      <c r="AH22" s="302">
        <v>616</v>
      </c>
      <c r="AI22" s="302">
        <v>158</v>
      </c>
      <c r="AJ22" s="302">
        <v>125</v>
      </c>
      <c r="AK22" s="302">
        <v>122</v>
      </c>
      <c r="AL22" s="302">
        <v>116</v>
      </c>
      <c r="AM22" s="302">
        <v>246</v>
      </c>
      <c r="AN22" s="302">
        <v>362</v>
      </c>
      <c r="AP22" s="385" t="s">
        <v>48</v>
      </c>
      <c r="AQ22" s="302">
        <v>1996</v>
      </c>
      <c r="AR22" s="302">
        <v>16</v>
      </c>
      <c r="AS22" s="302">
        <v>984</v>
      </c>
      <c r="AT22" s="302">
        <v>206</v>
      </c>
      <c r="AU22" s="302">
        <v>91</v>
      </c>
      <c r="AV22" s="302">
        <v>92</v>
      </c>
      <c r="AW22" s="302">
        <v>87</v>
      </c>
      <c r="AX22" s="302">
        <v>173</v>
      </c>
      <c r="AY22" s="302">
        <v>259</v>
      </c>
    </row>
    <row r="23" spans="1:51" s="295" customFormat="1" x14ac:dyDescent="0.2">
      <c r="A23" s="385" t="s">
        <v>49</v>
      </c>
      <c r="B23" s="295">
        <v>6620</v>
      </c>
      <c r="C23" s="295">
        <v>129</v>
      </c>
      <c r="D23" s="295">
        <v>189</v>
      </c>
      <c r="E23" s="295">
        <v>3701</v>
      </c>
      <c r="F23" s="295">
        <v>687</v>
      </c>
      <c r="G23" s="295">
        <v>784</v>
      </c>
      <c r="H23" s="295">
        <v>415</v>
      </c>
      <c r="I23" s="295">
        <v>715</v>
      </c>
      <c r="J23" s="385" t="s">
        <v>49</v>
      </c>
      <c r="K23" s="295">
        <v>6496</v>
      </c>
      <c r="L23" s="295">
        <v>145</v>
      </c>
      <c r="M23" s="295">
        <v>212</v>
      </c>
      <c r="N23" s="295">
        <v>3909</v>
      </c>
      <c r="O23" s="295">
        <v>686</v>
      </c>
      <c r="P23" s="295">
        <v>552</v>
      </c>
      <c r="Q23" s="295">
        <v>300</v>
      </c>
      <c r="R23" s="295">
        <v>692</v>
      </c>
      <c r="S23" s="385" t="s">
        <v>49</v>
      </c>
      <c r="T23" s="295">
        <v>3526</v>
      </c>
      <c r="U23" s="295">
        <v>15</v>
      </c>
      <c r="V23" s="295">
        <v>14</v>
      </c>
      <c r="W23" s="295">
        <v>2612</v>
      </c>
      <c r="X23" s="295">
        <v>327</v>
      </c>
      <c r="Y23" s="295">
        <v>212</v>
      </c>
      <c r="Z23" s="295">
        <v>95</v>
      </c>
      <c r="AA23" s="295">
        <v>251</v>
      </c>
      <c r="AB23" s="385"/>
      <c r="AC23" s="378"/>
      <c r="AE23" s="385" t="s">
        <v>49</v>
      </c>
      <c r="AF23" s="302">
        <v>3532</v>
      </c>
      <c r="AG23" s="302">
        <v>32</v>
      </c>
      <c r="AH23" s="302">
        <v>1833</v>
      </c>
      <c r="AI23" s="302">
        <v>776</v>
      </c>
      <c r="AJ23" s="302">
        <v>396</v>
      </c>
      <c r="AK23" s="302">
        <v>157</v>
      </c>
      <c r="AL23" s="302">
        <v>90</v>
      </c>
      <c r="AM23" s="302">
        <v>107</v>
      </c>
      <c r="AN23" s="302">
        <v>141</v>
      </c>
      <c r="AP23" s="385" t="s">
        <v>49</v>
      </c>
      <c r="AQ23" s="302">
        <v>5991</v>
      </c>
      <c r="AR23" s="302">
        <v>12</v>
      </c>
      <c r="AS23" s="302">
        <v>3695</v>
      </c>
      <c r="AT23" s="302">
        <v>978</v>
      </c>
      <c r="AU23" s="302">
        <v>476</v>
      </c>
      <c r="AV23" s="302">
        <v>193</v>
      </c>
      <c r="AW23" s="302">
        <v>107</v>
      </c>
      <c r="AX23" s="302">
        <v>196</v>
      </c>
      <c r="AY23" s="302">
        <v>177</v>
      </c>
    </row>
    <row r="24" spans="1:51" s="295" customFormat="1" x14ac:dyDescent="0.2">
      <c r="A24" s="385" t="s">
        <v>50</v>
      </c>
      <c r="B24" s="295">
        <v>20314</v>
      </c>
      <c r="C24" s="295">
        <v>160</v>
      </c>
      <c r="D24" s="295">
        <v>855</v>
      </c>
      <c r="E24" s="295">
        <v>10814</v>
      </c>
      <c r="F24" s="295">
        <v>2563</v>
      </c>
      <c r="G24" s="295">
        <v>3121</v>
      </c>
      <c r="H24" s="295">
        <v>1421</v>
      </c>
      <c r="I24" s="295">
        <v>1380</v>
      </c>
      <c r="J24" s="385" t="s">
        <v>50</v>
      </c>
      <c r="K24" s="295">
        <v>12729</v>
      </c>
      <c r="L24" s="295">
        <v>242</v>
      </c>
      <c r="M24" s="295">
        <v>368</v>
      </c>
      <c r="N24" s="295">
        <v>6328</v>
      </c>
      <c r="O24" s="295">
        <v>1741</v>
      </c>
      <c r="P24" s="295">
        <v>1941</v>
      </c>
      <c r="Q24" s="295">
        <v>865</v>
      </c>
      <c r="R24" s="295">
        <v>1244</v>
      </c>
      <c r="S24" s="385" t="s">
        <v>50</v>
      </c>
      <c r="T24" s="295">
        <v>3485</v>
      </c>
      <c r="U24" s="295">
        <v>36</v>
      </c>
      <c r="V24" s="295">
        <v>28</v>
      </c>
      <c r="W24" s="295">
        <v>2091</v>
      </c>
      <c r="X24" s="295">
        <v>248</v>
      </c>
      <c r="Y24" s="295">
        <v>223</v>
      </c>
      <c r="Z24" s="295">
        <v>216</v>
      </c>
      <c r="AA24" s="295">
        <v>643</v>
      </c>
      <c r="AB24" s="385"/>
      <c r="AC24" s="378"/>
      <c r="AE24" s="385" t="s">
        <v>50</v>
      </c>
      <c r="AF24" s="302">
        <v>3482</v>
      </c>
      <c r="AG24" s="302">
        <v>58</v>
      </c>
      <c r="AH24" s="302">
        <v>1356</v>
      </c>
      <c r="AI24" s="302">
        <v>738</v>
      </c>
      <c r="AJ24" s="302">
        <v>316</v>
      </c>
      <c r="AK24" s="302">
        <v>181</v>
      </c>
      <c r="AL24" s="302">
        <v>190</v>
      </c>
      <c r="AM24" s="302">
        <v>344</v>
      </c>
      <c r="AN24" s="302">
        <v>299</v>
      </c>
      <c r="AP24" s="385" t="s">
        <v>50</v>
      </c>
      <c r="AQ24" s="302">
        <v>2710</v>
      </c>
      <c r="AR24" s="302">
        <v>10</v>
      </c>
      <c r="AS24" s="302">
        <v>1198</v>
      </c>
      <c r="AT24" s="302">
        <v>270</v>
      </c>
      <c r="AU24" s="302">
        <v>191</v>
      </c>
      <c r="AV24" s="302">
        <v>124</v>
      </c>
      <c r="AW24" s="302">
        <v>131</v>
      </c>
      <c r="AX24" s="302">
        <v>236</v>
      </c>
      <c r="AY24" s="302">
        <v>296</v>
      </c>
    </row>
    <row r="25" spans="1:51" s="295" customFormat="1" x14ac:dyDescent="0.2">
      <c r="A25" s="385" t="s">
        <v>51</v>
      </c>
      <c r="B25" s="295">
        <v>2674</v>
      </c>
      <c r="C25" s="295">
        <v>88</v>
      </c>
      <c r="D25" s="295">
        <v>97</v>
      </c>
      <c r="E25" s="295">
        <v>1025</v>
      </c>
      <c r="F25" s="295">
        <v>150</v>
      </c>
      <c r="G25" s="295">
        <v>233</v>
      </c>
      <c r="H25" s="295">
        <v>293</v>
      </c>
      <c r="I25" s="295">
        <v>788</v>
      </c>
      <c r="J25" s="385" t="s">
        <v>51</v>
      </c>
      <c r="K25" s="295">
        <v>3424</v>
      </c>
      <c r="L25" s="295">
        <v>97</v>
      </c>
      <c r="M25" s="295">
        <v>87</v>
      </c>
      <c r="N25" s="295">
        <v>1734</v>
      </c>
      <c r="O25" s="295">
        <v>186</v>
      </c>
      <c r="P25" s="295">
        <v>257</v>
      </c>
      <c r="Q25" s="295">
        <v>200</v>
      </c>
      <c r="R25" s="295">
        <v>863</v>
      </c>
      <c r="S25" s="385" t="s">
        <v>51</v>
      </c>
      <c r="T25" s="295">
        <v>3302</v>
      </c>
      <c r="U25" s="295">
        <v>6</v>
      </c>
      <c r="V25" s="295">
        <v>38</v>
      </c>
      <c r="W25" s="295">
        <v>2105</v>
      </c>
      <c r="X25" s="295">
        <v>104</v>
      </c>
      <c r="Y25" s="295">
        <v>143</v>
      </c>
      <c r="Z25" s="295">
        <v>112</v>
      </c>
      <c r="AA25" s="295">
        <v>794</v>
      </c>
      <c r="AB25" s="385"/>
      <c r="AC25" s="378"/>
      <c r="AE25" s="385" t="s">
        <v>51</v>
      </c>
      <c r="AF25" s="302">
        <v>3302</v>
      </c>
      <c r="AG25" s="302">
        <v>41</v>
      </c>
      <c r="AH25" s="302">
        <v>1859</v>
      </c>
      <c r="AI25" s="302">
        <v>246</v>
      </c>
      <c r="AJ25" s="302">
        <v>150</v>
      </c>
      <c r="AK25" s="302">
        <v>110</v>
      </c>
      <c r="AL25" s="302">
        <v>102</v>
      </c>
      <c r="AM25" s="302">
        <v>277</v>
      </c>
      <c r="AN25" s="302">
        <v>517</v>
      </c>
      <c r="AP25" s="385" t="s">
        <v>51</v>
      </c>
      <c r="AQ25" s="302">
        <v>3702</v>
      </c>
      <c r="AR25" s="302">
        <v>50</v>
      </c>
      <c r="AS25" s="302">
        <v>2202</v>
      </c>
      <c r="AT25" s="302">
        <v>255</v>
      </c>
      <c r="AU25" s="302">
        <v>155</v>
      </c>
      <c r="AV25" s="302">
        <v>141</v>
      </c>
      <c r="AW25" s="302">
        <v>78</v>
      </c>
      <c r="AX25" s="302">
        <v>209</v>
      </c>
      <c r="AY25" s="302">
        <v>488</v>
      </c>
    </row>
    <row r="26" spans="1:51" s="295" customFormat="1" x14ac:dyDescent="0.2">
      <c r="A26" s="385" t="s">
        <v>52</v>
      </c>
      <c r="B26" s="295">
        <v>7890</v>
      </c>
      <c r="C26" s="295">
        <v>254</v>
      </c>
      <c r="D26" s="295">
        <v>238</v>
      </c>
      <c r="E26" s="295">
        <v>3356</v>
      </c>
      <c r="F26" s="295">
        <v>697</v>
      </c>
      <c r="G26" s="295">
        <v>1206</v>
      </c>
      <c r="H26" s="295">
        <v>811</v>
      </c>
      <c r="I26" s="295">
        <v>1328</v>
      </c>
      <c r="J26" s="385" t="s">
        <v>52</v>
      </c>
      <c r="K26" s="295">
        <v>6611</v>
      </c>
      <c r="L26" s="295">
        <v>236</v>
      </c>
      <c r="M26" s="295">
        <v>244</v>
      </c>
      <c r="N26" s="295">
        <v>3026</v>
      </c>
      <c r="O26" s="295">
        <v>616</v>
      </c>
      <c r="P26" s="295">
        <v>842</v>
      </c>
      <c r="Q26" s="295">
        <v>592</v>
      </c>
      <c r="R26" s="295">
        <v>1055</v>
      </c>
      <c r="S26" s="385" t="s">
        <v>52</v>
      </c>
      <c r="T26" s="295">
        <v>3071</v>
      </c>
      <c r="U26" s="295">
        <v>29</v>
      </c>
      <c r="V26" s="295">
        <v>45</v>
      </c>
      <c r="W26" s="295">
        <v>1227</v>
      </c>
      <c r="X26" s="295">
        <v>385</v>
      </c>
      <c r="Y26" s="295">
        <v>447</v>
      </c>
      <c r="Z26" s="295">
        <v>288</v>
      </c>
      <c r="AA26" s="295">
        <v>650</v>
      </c>
      <c r="AB26" s="385"/>
      <c r="AC26" s="378"/>
      <c r="AE26" s="385" t="s">
        <v>52</v>
      </c>
      <c r="AF26" s="302">
        <v>3062</v>
      </c>
      <c r="AG26" s="302">
        <v>65</v>
      </c>
      <c r="AH26" s="302">
        <v>583</v>
      </c>
      <c r="AI26" s="302">
        <v>644</v>
      </c>
      <c r="AJ26" s="302">
        <v>522</v>
      </c>
      <c r="AK26" s="302">
        <v>356</v>
      </c>
      <c r="AL26" s="302">
        <v>242</v>
      </c>
      <c r="AM26" s="302">
        <v>329</v>
      </c>
      <c r="AN26" s="302">
        <v>321</v>
      </c>
      <c r="AP26" s="385" t="s">
        <v>52</v>
      </c>
      <c r="AQ26" s="302">
        <v>2985</v>
      </c>
      <c r="AR26" s="302">
        <v>11</v>
      </c>
      <c r="AS26" s="302">
        <v>660</v>
      </c>
      <c r="AT26" s="302">
        <v>334</v>
      </c>
      <c r="AU26" s="302">
        <v>507</v>
      </c>
      <c r="AV26" s="302">
        <v>425</v>
      </c>
      <c r="AW26" s="302">
        <v>198</v>
      </c>
      <c r="AX26" s="302">
        <v>279</v>
      </c>
      <c r="AY26" s="302">
        <v>335</v>
      </c>
    </row>
    <row r="27" spans="1:51" s="295" customFormat="1" x14ac:dyDescent="0.2">
      <c r="A27" s="385" t="s">
        <v>53</v>
      </c>
      <c r="B27" s="295">
        <v>3658</v>
      </c>
      <c r="C27" s="295">
        <v>95</v>
      </c>
      <c r="D27" s="295">
        <v>147</v>
      </c>
      <c r="E27" s="295">
        <v>1132</v>
      </c>
      <c r="F27" s="295">
        <v>242</v>
      </c>
      <c r="G27" s="295">
        <v>540</v>
      </c>
      <c r="H27" s="295">
        <v>430</v>
      </c>
      <c r="I27" s="295">
        <v>1072</v>
      </c>
      <c r="J27" s="385" t="s">
        <v>53</v>
      </c>
      <c r="K27" s="295">
        <v>3599</v>
      </c>
      <c r="L27" s="295">
        <v>103</v>
      </c>
      <c r="M27" s="295">
        <v>104</v>
      </c>
      <c r="N27" s="295">
        <v>1277</v>
      </c>
      <c r="O27" s="295">
        <v>217</v>
      </c>
      <c r="P27" s="295">
        <v>309</v>
      </c>
      <c r="Q27" s="295">
        <v>319</v>
      </c>
      <c r="R27" s="295">
        <v>1270</v>
      </c>
      <c r="S27" s="385" t="s">
        <v>53</v>
      </c>
      <c r="T27" s="295">
        <v>2363</v>
      </c>
      <c r="U27" s="295">
        <v>12</v>
      </c>
      <c r="V27" s="295">
        <v>31</v>
      </c>
      <c r="W27" s="295">
        <v>1019</v>
      </c>
      <c r="X27" s="295">
        <v>225</v>
      </c>
      <c r="Y27" s="295">
        <v>205</v>
      </c>
      <c r="Z27" s="295">
        <v>180</v>
      </c>
      <c r="AA27" s="295">
        <v>691</v>
      </c>
      <c r="AB27" s="385"/>
      <c r="AC27" s="378"/>
      <c r="AE27" s="385" t="s">
        <v>53</v>
      </c>
      <c r="AF27" s="302">
        <v>2369</v>
      </c>
      <c r="AG27" s="302">
        <v>52</v>
      </c>
      <c r="AH27" s="302">
        <v>614</v>
      </c>
      <c r="AI27" s="302">
        <v>405</v>
      </c>
      <c r="AJ27" s="302">
        <v>287</v>
      </c>
      <c r="AK27" s="302">
        <v>159</v>
      </c>
      <c r="AL27" s="302">
        <v>167</v>
      </c>
      <c r="AM27" s="302">
        <v>302</v>
      </c>
      <c r="AN27" s="302">
        <v>383</v>
      </c>
      <c r="AP27" s="385" t="s">
        <v>53</v>
      </c>
      <c r="AQ27" s="302">
        <v>2543</v>
      </c>
      <c r="AR27" s="302">
        <v>10</v>
      </c>
      <c r="AS27" s="302">
        <v>925</v>
      </c>
      <c r="AT27" s="302">
        <v>201</v>
      </c>
      <c r="AU27" s="302">
        <v>269</v>
      </c>
      <c r="AV27" s="302">
        <v>224</v>
      </c>
      <c r="AW27" s="302">
        <v>157</v>
      </c>
      <c r="AX27" s="302">
        <v>267</v>
      </c>
      <c r="AY27" s="302">
        <v>370</v>
      </c>
    </row>
    <row r="28" spans="1:51" s="295" customFormat="1" x14ac:dyDescent="0.2">
      <c r="A28" s="385" t="s">
        <v>54</v>
      </c>
      <c r="B28" s="295">
        <v>1737</v>
      </c>
      <c r="C28" s="295">
        <v>20</v>
      </c>
      <c r="D28" s="295">
        <v>60</v>
      </c>
      <c r="E28" s="295">
        <v>507</v>
      </c>
      <c r="F28" s="295">
        <v>107</v>
      </c>
      <c r="G28" s="295">
        <v>186</v>
      </c>
      <c r="H28" s="295">
        <v>182</v>
      </c>
      <c r="I28" s="295">
        <v>675</v>
      </c>
      <c r="J28" s="385" t="s">
        <v>54</v>
      </c>
      <c r="K28" s="295">
        <v>1823</v>
      </c>
      <c r="L28" s="295">
        <v>32</v>
      </c>
      <c r="M28" s="295">
        <v>59</v>
      </c>
      <c r="N28" s="295">
        <v>614</v>
      </c>
      <c r="O28" s="295">
        <v>91</v>
      </c>
      <c r="P28" s="295">
        <v>143</v>
      </c>
      <c r="Q28" s="295">
        <v>106</v>
      </c>
      <c r="R28" s="295">
        <v>778</v>
      </c>
      <c r="S28" s="385" t="s">
        <v>54</v>
      </c>
      <c r="T28" s="295">
        <v>1055</v>
      </c>
      <c r="U28" s="295">
        <v>0</v>
      </c>
      <c r="V28" s="295">
        <v>9</v>
      </c>
      <c r="W28" s="295">
        <v>124</v>
      </c>
      <c r="X28" s="295">
        <v>71</v>
      </c>
      <c r="Y28" s="295">
        <v>90</v>
      </c>
      <c r="Z28" s="295">
        <v>127</v>
      </c>
      <c r="AA28" s="295">
        <v>634</v>
      </c>
      <c r="AB28" s="385"/>
      <c r="AC28" s="378"/>
      <c r="AE28" s="385" t="s">
        <v>54</v>
      </c>
      <c r="AF28" s="302">
        <v>1061</v>
      </c>
      <c r="AG28" s="302">
        <v>9</v>
      </c>
      <c r="AH28" s="302">
        <v>71</v>
      </c>
      <c r="AI28" s="302">
        <v>65</v>
      </c>
      <c r="AJ28" s="302">
        <v>88</v>
      </c>
      <c r="AK28" s="302">
        <v>88</v>
      </c>
      <c r="AL28" s="302">
        <v>109</v>
      </c>
      <c r="AM28" s="302">
        <v>228</v>
      </c>
      <c r="AN28" s="302">
        <v>403</v>
      </c>
      <c r="AP28" s="385" t="s">
        <v>54</v>
      </c>
      <c r="AQ28" s="302">
        <v>1476</v>
      </c>
      <c r="AR28" s="302">
        <v>33</v>
      </c>
      <c r="AS28" s="302">
        <v>236</v>
      </c>
      <c r="AT28" s="302">
        <v>141</v>
      </c>
      <c r="AU28" s="302">
        <v>145</v>
      </c>
      <c r="AV28" s="302">
        <v>151</v>
      </c>
      <c r="AW28" s="302">
        <v>78</v>
      </c>
      <c r="AX28" s="302">
        <v>176</v>
      </c>
      <c r="AY28" s="302">
        <v>358</v>
      </c>
    </row>
    <row r="29" spans="1:51" s="295" customFormat="1" x14ac:dyDescent="0.2">
      <c r="A29" s="385" t="s">
        <v>55</v>
      </c>
      <c r="B29" s="295">
        <v>1900</v>
      </c>
      <c r="C29" s="295">
        <v>56</v>
      </c>
      <c r="D29" s="295">
        <v>93</v>
      </c>
      <c r="E29" s="295">
        <v>652</v>
      </c>
      <c r="F29" s="295">
        <v>129</v>
      </c>
      <c r="G29" s="295">
        <v>242</v>
      </c>
      <c r="H29" s="295">
        <v>260</v>
      </c>
      <c r="I29" s="295">
        <v>468</v>
      </c>
      <c r="J29" s="385" t="s">
        <v>55</v>
      </c>
      <c r="K29" s="295">
        <v>1953</v>
      </c>
      <c r="L29" s="295">
        <v>122</v>
      </c>
      <c r="M29" s="295">
        <v>92</v>
      </c>
      <c r="N29" s="295">
        <v>474</v>
      </c>
      <c r="O29" s="295">
        <v>127</v>
      </c>
      <c r="P29" s="295">
        <v>199</v>
      </c>
      <c r="Q29" s="295">
        <v>265</v>
      </c>
      <c r="R29" s="295">
        <v>674</v>
      </c>
      <c r="S29" s="385" t="s">
        <v>55</v>
      </c>
      <c r="T29" s="295">
        <v>1690</v>
      </c>
      <c r="U29" s="295">
        <v>10</v>
      </c>
      <c r="V29" s="295">
        <v>24</v>
      </c>
      <c r="W29" s="295">
        <v>545</v>
      </c>
      <c r="X29" s="295">
        <v>100</v>
      </c>
      <c r="Y29" s="295">
        <v>155</v>
      </c>
      <c r="Z29" s="295">
        <v>217</v>
      </c>
      <c r="AA29" s="295">
        <v>639</v>
      </c>
      <c r="AB29" s="385"/>
      <c r="AC29" s="378"/>
      <c r="AE29" s="385" t="s">
        <v>55</v>
      </c>
      <c r="AF29" s="302">
        <v>1708</v>
      </c>
      <c r="AG29" s="302">
        <v>46</v>
      </c>
      <c r="AH29" s="302">
        <v>374</v>
      </c>
      <c r="AI29" s="302">
        <v>171</v>
      </c>
      <c r="AJ29" s="302">
        <v>136</v>
      </c>
      <c r="AK29" s="302">
        <v>156</v>
      </c>
      <c r="AL29" s="302">
        <v>183</v>
      </c>
      <c r="AM29" s="302">
        <v>349</v>
      </c>
      <c r="AN29" s="302">
        <v>293</v>
      </c>
      <c r="AP29" s="385" t="s">
        <v>55</v>
      </c>
      <c r="AQ29" s="302">
        <v>1975</v>
      </c>
      <c r="AR29" s="302">
        <v>0</v>
      </c>
      <c r="AS29" s="302">
        <v>920</v>
      </c>
      <c r="AT29" s="302">
        <v>230</v>
      </c>
      <c r="AU29" s="302">
        <v>174</v>
      </c>
      <c r="AV29" s="302">
        <v>129</v>
      </c>
      <c r="AW29" s="302">
        <v>93</v>
      </c>
      <c r="AX29" s="302">
        <v>170</v>
      </c>
      <c r="AY29" s="302">
        <v>211</v>
      </c>
    </row>
    <row r="30" spans="1:51" s="295" customFormat="1" x14ac:dyDescent="0.2">
      <c r="A30" s="385" t="s">
        <v>56</v>
      </c>
      <c r="B30" s="295">
        <v>4562</v>
      </c>
      <c r="C30" s="295">
        <v>52</v>
      </c>
      <c r="D30" s="295">
        <v>285</v>
      </c>
      <c r="E30" s="295">
        <v>1031</v>
      </c>
      <c r="F30" s="295">
        <v>282</v>
      </c>
      <c r="G30" s="295">
        <v>687</v>
      </c>
      <c r="H30" s="295">
        <v>816</v>
      </c>
      <c r="I30" s="295">
        <v>1409</v>
      </c>
      <c r="J30" s="385" t="s">
        <v>56</v>
      </c>
      <c r="K30" s="295">
        <v>3829</v>
      </c>
      <c r="L30" s="295">
        <v>53</v>
      </c>
      <c r="M30" s="295">
        <v>177</v>
      </c>
      <c r="N30" s="295">
        <v>1067</v>
      </c>
      <c r="O30" s="295">
        <v>192</v>
      </c>
      <c r="P30" s="295">
        <v>380</v>
      </c>
      <c r="Q30" s="295">
        <v>396</v>
      </c>
      <c r="R30" s="295">
        <v>1564</v>
      </c>
      <c r="S30" s="385" t="s">
        <v>56</v>
      </c>
      <c r="T30" s="295">
        <v>2452</v>
      </c>
      <c r="U30" s="295">
        <v>17</v>
      </c>
      <c r="V30" s="295">
        <v>31</v>
      </c>
      <c r="W30" s="295">
        <v>808</v>
      </c>
      <c r="X30" s="295">
        <v>106</v>
      </c>
      <c r="Y30" s="295">
        <v>170</v>
      </c>
      <c r="Z30" s="295">
        <v>198</v>
      </c>
      <c r="AA30" s="295">
        <v>1122</v>
      </c>
      <c r="AB30" s="385"/>
      <c r="AC30" s="378"/>
      <c r="AE30" s="385" t="s">
        <v>56</v>
      </c>
      <c r="AF30" s="302">
        <v>2467</v>
      </c>
      <c r="AG30" s="302">
        <v>51</v>
      </c>
      <c r="AH30" s="302">
        <v>664</v>
      </c>
      <c r="AI30" s="302">
        <v>144</v>
      </c>
      <c r="AJ30" s="302">
        <v>156</v>
      </c>
      <c r="AK30" s="302">
        <v>160</v>
      </c>
      <c r="AL30" s="302">
        <v>167</v>
      </c>
      <c r="AM30" s="302">
        <v>448</v>
      </c>
      <c r="AN30" s="302">
        <v>677</v>
      </c>
      <c r="AP30" s="385" t="s">
        <v>56</v>
      </c>
      <c r="AQ30" s="302">
        <v>1647</v>
      </c>
      <c r="AR30" s="302">
        <v>9</v>
      </c>
      <c r="AS30" s="302">
        <v>59</v>
      </c>
      <c r="AT30" s="302">
        <v>82</v>
      </c>
      <c r="AU30" s="302">
        <v>179</v>
      </c>
      <c r="AV30" s="302">
        <v>179</v>
      </c>
      <c r="AW30" s="302">
        <v>143</v>
      </c>
      <c r="AX30" s="302">
        <v>292</v>
      </c>
      <c r="AY30" s="302">
        <v>589</v>
      </c>
    </row>
    <row r="31" spans="1:51" s="295" customFormat="1" x14ac:dyDescent="0.2">
      <c r="A31" s="385" t="s">
        <v>57</v>
      </c>
      <c r="B31" s="295">
        <v>3581</v>
      </c>
      <c r="C31" s="295">
        <v>22</v>
      </c>
      <c r="D31" s="295">
        <v>143</v>
      </c>
      <c r="E31" s="295">
        <v>1576</v>
      </c>
      <c r="F31" s="295">
        <v>228</v>
      </c>
      <c r="G31" s="295">
        <v>358</v>
      </c>
      <c r="H31" s="295">
        <v>324</v>
      </c>
      <c r="I31" s="295">
        <v>930</v>
      </c>
      <c r="J31" s="385" t="s">
        <v>57</v>
      </c>
      <c r="K31" s="295">
        <v>3436</v>
      </c>
      <c r="L31" s="295">
        <v>21</v>
      </c>
      <c r="M31" s="295">
        <v>244</v>
      </c>
      <c r="N31" s="295">
        <v>1394</v>
      </c>
      <c r="O31" s="295">
        <v>268</v>
      </c>
      <c r="P31" s="295">
        <v>336</v>
      </c>
      <c r="Q31" s="295">
        <v>242</v>
      </c>
      <c r="R31" s="295">
        <v>931</v>
      </c>
      <c r="S31" s="385" t="s">
        <v>57</v>
      </c>
      <c r="T31" s="295">
        <v>2688</v>
      </c>
      <c r="U31" s="295">
        <v>16</v>
      </c>
      <c r="V31" s="295">
        <v>128</v>
      </c>
      <c r="W31" s="295">
        <v>1216</v>
      </c>
      <c r="X31" s="295">
        <v>172</v>
      </c>
      <c r="Y31" s="295">
        <v>236</v>
      </c>
      <c r="Z31" s="295">
        <v>106</v>
      </c>
      <c r="AA31" s="295">
        <v>814</v>
      </c>
      <c r="AB31" s="385"/>
      <c r="AC31" s="378"/>
      <c r="AE31" s="385" t="s">
        <v>57</v>
      </c>
      <c r="AF31" s="302">
        <v>2694</v>
      </c>
      <c r="AG31" s="302">
        <v>150</v>
      </c>
      <c r="AH31" s="302">
        <v>1023</v>
      </c>
      <c r="AI31" s="302">
        <v>196</v>
      </c>
      <c r="AJ31" s="302">
        <v>245</v>
      </c>
      <c r="AK31" s="302">
        <v>173</v>
      </c>
      <c r="AL31" s="302">
        <v>90</v>
      </c>
      <c r="AM31" s="302">
        <v>321</v>
      </c>
      <c r="AN31" s="302">
        <v>496</v>
      </c>
      <c r="AP31" s="385" t="s">
        <v>57</v>
      </c>
      <c r="AQ31" s="302">
        <v>2892</v>
      </c>
      <c r="AR31" s="302">
        <v>106</v>
      </c>
      <c r="AS31" s="302">
        <v>1264</v>
      </c>
      <c r="AT31" s="302">
        <v>202</v>
      </c>
      <c r="AU31" s="302">
        <v>199</v>
      </c>
      <c r="AV31" s="302">
        <v>158</v>
      </c>
      <c r="AW31" s="302">
        <v>90</v>
      </c>
      <c r="AX31" s="302">
        <v>213</v>
      </c>
      <c r="AY31" s="302">
        <v>500</v>
      </c>
    </row>
    <row r="32" spans="1:51" s="295" customFormat="1" x14ac:dyDescent="0.2">
      <c r="A32" s="385" t="s">
        <v>58</v>
      </c>
      <c r="B32" s="295">
        <v>5885</v>
      </c>
      <c r="C32" s="295">
        <v>120</v>
      </c>
      <c r="D32" s="295">
        <v>171</v>
      </c>
      <c r="E32" s="295">
        <v>2237</v>
      </c>
      <c r="F32" s="295">
        <v>599</v>
      </c>
      <c r="G32" s="295">
        <v>1116</v>
      </c>
      <c r="H32" s="295">
        <v>652</v>
      </c>
      <c r="I32" s="295">
        <v>990</v>
      </c>
      <c r="J32" s="385" t="s">
        <v>58</v>
      </c>
      <c r="K32" s="295">
        <v>4063</v>
      </c>
      <c r="L32" s="295">
        <v>94</v>
      </c>
      <c r="M32" s="295">
        <v>219</v>
      </c>
      <c r="N32" s="295">
        <v>1857</v>
      </c>
      <c r="O32" s="295">
        <v>310</v>
      </c>
      <c r="P32" s="295">
        <v>469</v>
      </c>
      <c r="Q32" s="295">
        <v>385</v>
      </c>
      <c r="R32" s="295">
        <v>729</v>
      </c>
      <c r="S32" s="385" t="s">
        <v>58</v>
      </c>
      <c r="T32" s="295">
        <v>5353</v>
      </c>
      <c r="U32" s="295">
        <v>19</v>
      </c>
      <c r="V32" s="295">
        <v>17</v>
      </c>
      <c r="W32" s="295">
        <v>4142</v>
      </c>
      <c r="X32" s="295">
        <v>246</v>
      </c>
      <c r="Y32" s="295">
        <v>202</v>
      </c>
      <c r="Z32" s="295">
        <v>149</v>
      </c>
      <c r="AA32" s="295">
        <v>578</v>
      </c>
      <c r="AB32" s="385"/>
      <c r="AC32" s="378"/>
      <c r="AE32" s="385" t="s">
        <v>58</v>
      </c>
      <c r="AF32" s="302">
        <v>5350</v>
      </c>
      <c r="AG32" s="302">
        <v>30</v>
      </c>
      <c r="AH32" s="302">
        <v>3195</v>
      </c>
      <c r="AI32" s="302">
        <v>947</v>
      </c>
      <c r="AJ32" s="302">
        <v>314</v>
      </c>
      <c r="AK32" s="302">
        <v>155</v>
      </c>
      <c r="AL32" s="302">
        <v>134</v>
      </c>
      <c r="AM32" s="302">
        <v>268</v>
      </c>
      <c r="AN32" s="302">
        <v>307</v>
      </c>
      <c r="AP32" s="385" t="s">
        <v>58</v>
      </c>
      <c r="AQ32" s="302">
        <v>5723</v>
      </c>
      <c r="AR32" s="302">
        <v>78</v>
      </c>
      <c r="AS32" s="302">
        <v>3590</v>
      </c>
      <c r="AT32" s="302">
        <v>620</v>
      </c>
      <c r="AU32" s="302">
        <v>404</v>
      </c>
      <c r="AV32" s="302">
        <v>266</v>
      </c>
      <c r="AW32" s="302">
        <v>141</v>
      </c>
      <c r="AX32" s="302">
        <v>189</v>
      </c>
      <c r="AY32" s="302">
        <v>260</v>
      </c>
    </row>
    <row r="33" spans="1:51" s="295" customFormat="1" x14ac:dyDescent="0.2">
      <c r="A33" s="385" t="s">
        <v>59</v>
      </c>
      <c r="B33" s="295">
        <v>3367</v>
      </c>
      <c r="C33" s="295">
        <v>110</v>
      </c>
      <c r="D33" s="295">
        <v>222</v>
      </c>
      <c r="E33" s="295">
        <v>1032</v>
      </c>
      <c r="F33" s="295">
        <v>163</v>
      </c>
      <c r="G33" s="295">
        <v>282</v>
      </c>
      <c r="H33" s="295">
        <v>380</v>
      </c>
      <c r="I33" s="295">
        <v>1178</v>
      </c>
      <c r="J33" s="385" t="s">
        <v>59</v>
      </c>
      <c r="K33" s="295">
        <v>3076</v>
      </c>
      <c r="L33" s="295">
        <v>86</v>
      </c>
      <c r="M33" s="295">
        <v>84</v>
      </c>
      <c r="N33" s="295">
        <v>758</v>
      </c>
      <c r="O33" s="295">
        <v>197</v>
      </c>
      <c r="P33" s="295">
        <v>253</v>
      </c>
      <c r="Q33" s="295">
        <v>327</v>
      </c>
      <c r="R33" s="295">
        <v>1371</v>
      </c>
      <c r="S33" s="385" t="s">
        <v>59</v>
      </c>
      <c r="T33" s="295">
        <v>1761</v>
      </c>
      <c r="U33" s="295">
        <v>0</v>
      </c>
      <c r="V33" s="295">
        <v>12</v>
      </c>
      <c r="W33" s="295">
        <v>237</v>
      </c>
      <c r="X33" s="295">
        <v>195</v>
      </c>
      <c r="Y33" s="295">
        <v>187</v>
      </c>
      <c r="Z33" s="295">
        <v>162</v>
      </c>
      <c r="AA33" s="295">
        <v>968</v>
      </c>
      <c r="AB33" s="385"/>
      <c r="AC33" s="378"/>
      <c r="AE33" s="385" t="s">
        <v>59</v>
      </c>
      <c r="AF33" s="302">
        <v>1761</v>
      </c>
      <c r="AG33" s="302">
        <v>12</v>
      </c>
      <c r="AH33" s="302">
        <v>61</v>
      </c>
      <c r="AI33" s="302">
        <v>176</v>
      </c>
      <c r="AJ33" s="302">
        <v>249</v>
      </c>
      <c r="AK33" s="302">
        <v>159</v>
      </c>
      <c r="AL33" s="302">
        <v>136</v>
      </c>
      <c r="AM33" s="302">
        <v>317</v>
      </c>
      <c r="AN33" s="302">
        <v>651</v>
      </c>
      <c r="AP33" s="385" t="s">
        <v>59</v>
      </c>
      <c r="AQ33" s="302">
        <v>1451</v>
      </c>
      <c r="AR33" s="302">
        <v>9</v>
      </c>
      <c r="AS33" s="302">
        <v>58</v>
      </c>
      <c r="AT33" s="302">
        <v>77</v>
      </c>
      <c r="AU33" s="302">
        <v>162</v>
      </c>
      <c r="AV33" s="302">
        <v>152</v>
      </c>
      <c r="AW33" s="302">
        <v>109</v>
      </c>
      <c r="AX33" s="302">
        <v>253</v>
      </c>
      <c r="AY33" s="302">
        <v>499</v>
      </c>
    </row>
    <row r="34" spans="1:51" s="295" customFormat="1" x14ac:dyDescent="0.2">
      <c r="A34" s="385" t="s">
        <v>60</v>
      </c>
      <c r="B34" s="295">
        <v>6456</v>
      </c>
      <c r="C34" s="295">
        <v>187</v>
      </c>
      <c r="D34" s="295">
        <v>211</v>
      </c>
      <c r="E34" s="295">
        <v>2351</v>
      </c>
      <c r="F34" s="295">
        <v>624</v>
      </c>
      <c r="G34" s="295">
        <v>1312</v>
      </c>
      <c r="H34" s="295">
        <v>859</v>
      </c>
      <c r="I34" s="295">
        <v>912</v>
      </c>
      <c r="J34" s="385" t="s">
        <v>60</v>
      </c>
      <c r="K34" s="295">
        <v>4687</v>
      </c>
      <c r="L34" s="295">
        <v>109</v>
      </c>
      <c r="M34" s="295">
        <v>100</v>
      </c>
      <c r="N34" s="295">
        <v>2097</v>
      </c>
      <c r="O34" s="295">
        <v>353</v>
      </c>
      <c r="P34" s="295">
        <v>705</v>
      </c>
      <c r="Q34" s="295">
        <v>521</v>
      </c>
      <c r="R34" s="295">
        <v>802</v>
      </c>
      <c r="S34" s="385" t="s">
        <v>60</v>
      </c>
      <c r="T34" s="295">
        <v>2101</v>
      </c>
      <c r="U34" s="295">
        <v>0</v>
      </c>
      <c r="V34" s="295">
        <v>6</v>
      </c>
      <c r="W34" s="295">
        <v>1209</v>
      </c>
      <c r="X34" s="295">
        <v>201</v>
      </c>
      <c r="Y34" s="295">
        <v>209</v>
      </c>
      <c r="Z34" s="295">
        <v>144</v>
      </c>
      <c r="AA34" s="295">
        <v>332</v>
      </c>
      <c r="AB34" s="385"/>
      <c r="AC34" s="378"/>
      <c r="AE34" s="385" t="s">
        <v>60</v>
      </c>
      <c r="AF34" s="302">
        <v>2128</v>
      </c>
      <c r="AG34" s="302">
        <v>15</v>
      </c>
      <c r="AH34" s="302">
        <v>783</v>
      </c>
      <c r="AI34" s="302">
        <v>423</v>
      </c>
      <c r="AJ34" s="302">
        <v>270</v>
      </c>
      <c r="AK34" s="302">
        <v>172</v>
      </c>
      <c r="AL34" s="302">
        <v>136</v>
      </c>
      <c r="AM34" s="302">
        <v>167</v>
      </c>
      <c r="AN34" s="302">
        <v>162</v>
      </c>
      <c r="AP34" s="385" t="s">
        <v>60</v>
      </c>
      <c r="AQ34" s="302">
        <v>3753</v>
      </c>
      <c r="AR34" s="302">
        <v>14</v>
      </c>
      <c r="AS34" s="302">
        <v>2347</v>
      </c>
      <c r="AT34" s="302">
        <v>574</v>
      </c>
      <c r="AU34" s="302">
        <v>315</v>
      </c>
      <c r="AV34" s="302">
        <v>166</v>
      </c>
      <c r="AW34" s="302">
        <v>72</v>
      </c>
      <c r="AX34" s="302">
        <v>115</v>
      </c>
      <c r="AY34" s="302">
        <v>108</v>
      </c>
    </row>
    <row r="35" spans="1:51" s="295" customFormat="1" x14ac:dyDescent="0.2">
      <c r="A35" s="385" t="s">
        <v>61</v>
      </c>
      <c r="B35" s="295">
        <v>3015</v>
      </c>
      <c r="C35" s="295">
        <v>78</v>
      </c>
      <c r="D35" s="295">
        <v>138</v>
      </c>
      <c r="E35" s="295">
        <v>838</v>
      </c>
      <c r="F35" s="295">
        <v>166</v>
      </c>
      <c r="G35" s="295">
        <v>284</v>
      </c>
      <c r="H35" s="295">
        <v>389</v>
      </c>
      <c r="I35" s="295">
        <v>1122</v>
      </c>
      <c r="J35" s="385" t="s">
        <v>61</v>
      </c>
      <c r="K35" s="295">
        <v>2574</v>
      </c>
      <c r="L35" s="295">
        <v>69</v>
      </c>
      <c r="M35" s="295">
        <v>83</v>
      </c>
      <c r="N35" s="295">
        <v>686</v>
      </c>
      <c r="O35" s="295">
        <v>131</v>
      </c>
      <c r="P35" s="295">
        <v>210</v>
      </c>
      <c r="Q35" s="295">
        <v>255</v>
      </c>
      <c r="R35" s="295">
        <v>1140</v>
      </c>
      <c r="S35" s="385" t="s">
        <v>61</v>
      </c>
      <c r="T35" s="295">
        <v>1748</v>
      </c>
      <c r="U35" s="295">
        <v>17</v>
      </c>
      <c r="V35" s="295">
        <v>40</v>
      </c>
      <c r="W35" s="295">
        <v>443</v>
      </c>
      <c r="X35" s="295">
        <v>153</v>
      </c>
      <c r="Y35" s="295">
        <v>193</v>
      </c>
      <c r="Z35" s="295">
        <v>191</v>
      </c>
      <c r="AA35" s="295">
        <v>711</v>
      </c>
      <c r="AB35" s="385"/>
      <c r="AC35" s="378"/>
      <c r="AE35" s="385" t="s">
        <v>61</v>
      </c>
      <c r="AF35" s="302">
        <v>1754</v>
      </c>
      <c r="AG35" s="302">
        <v>57</v>
      </c>
      <c r="AH35" s="302">
        <v>209</v>
      </c>
      <c r="AI35" s="302">
        <v>234</v>
      </c>
      <c r="AJ35" s="302">
        <v>205</v>
      </c>
      <c r="AK35" s="302">
        <v>176</v>
      </c>
      <c r="AL35" s="302">
        <v>159</v>
      </c>
      <c r="AM35" s="302">
        <v>282</v>
      </c>
      <c r="AN35" s="302">
        <v>432</v>
      </c>
      <c r="AP35" s="385" t="s">
        <v>61</v>
      </c>
      <c r="AQ35" s="302">
        <v>1634</v>
      </c>
      <c r="AR35" s="302">
        <v>3</v>
      </c>
      <c r="AS35" s="302">
        <v>295</v>
      </c>
      <c r="AT35" s="302">
        <v>161</v>
      </c>
      <c r="AU35" s="302">
        <v>185</v>
      </c>
      <c r="AV35" s="302">
        <v>169</v>
      </c>
      <c r="AW35" s="302">
        <v>137</v>
      </c>
      <c r="AX35" s="302">
        <v>242</v>
      </c>
      <c r="AY35" s="302">
        <v>371</v>
      </c>
    </row>
    <row r="36" spans="1:51" s="295" customFormat="1" x14ac:dyDescent="0.2">
      <c r="A36" s="385" t="s">
        <v>62</v>
      </c>
      <c r="B36" s="295">
        <v>8441</v>
      </c>
      <c r="C36" s="295">
        <v>139</v>
      </c>
      <c r="D36" s="295">
        <v>229</v>
      </c>
      <c r="E36" s="295">
        <v>2726</v>
      </c>
      <c r="F36" s="295">
        <v>854</v>
      </c>
      <c r="G36" s="295">
        <v>1099</v>
      </c>
      <c r="H36" s="295">
        <v>1024</v>
      </c>
      <c r="I36" s="295">
        <v>2370</v>
      </c>
      <c r="J36" s="385" t="s">
        <v>62</v>
      </c>
      <c r="K36" s="295">
        <v>8290</v>
      </c>
      <c r="L36" s="295">
        <v>129</v>
      </c>
      <c r="M36" s="295">
        <v>114</v>
      </c>
      <c r="N36" s="295">
        <v>3768</v>
      </c>
      <c r="O36" s="295">
        <v>655</v>
      </c>
      <c r="P36" s="295">
        <v>871</v>
      </c>
      <c r="Q36" s="295">
        <v>664</v>
      </c>
      <c r="R36" s="295">
        <v>2089</v>
      </c>
      <c r="S36" s="385" t="s">
        <v>62</v>
      </c>
      <c r="T36" s="295">
        <v>4406</v>
      </c>
      <c r="U36" s="295">
        <v>14</v>
      </c>
      <c r="V36" s="295">
        <v>43</v>
      </c>
      <c r="W36" s="295">
        <v>2236</v>
      </c>
      <c r="X36" s="295">
        <v>399</v>
      </c>
      <c r="Y36" s="295">
        <v>488</v>
      </c>
      <c r="Z36" s="295">
        <v>288</v>
      </c>
      <c r="AA36" s="295">
        <v>938</v>
      </c>
      <c r="AB36" s="385"/>
      <c r="AC36" s="378"/>
      <c r="AE36" s="385" t="s">
        <v>62</v>
      </c>
      <c r="AF36" s="302">
        <v>4409</v>
      </c>
      <c r="AG36" s="302">
        <v>63</v>
      </c>
      <c r="AH36" s="302">
        <v>1674</v>
      </c>
      <c r="AI36" s="302">
        <v>562</v>
      </c>
      <c r="AJ36" s="302">
        <v>528</v>
      </c>
      <c r="AK36" s="302">
        <v>414</v>
      </c>
      <c r="AL36" s="302">
        <v>233</v>
      </c>
      <c r="AM36" s="302">
        <v>361</v>
      </c>
      <c r="AN36" s="302">
        <v>574</v>
      </c>
      <c r="AP36" s="385" t="s">
        <v>62</v>
      </c>
      <c r="AQ36" s="302">
        <v>5347</v>
      </c>
      <c r="AR36" s="302">
        <v>30</v>
      </c>
      <c r="AS36" s="302">
        <v>2000</v>
      </c>
      <c r="AT36" s="302">
        <v>662</v>
      </c>
      <c r="AU36" s="302">
        <v>880</v>
      </c>
      <c r="AV36" s="302">
        <v>479</v>
      </c>
      <c r="AW36" s="302">
        <v>252</v>
      </c>
      <c r="AX36" s="302">
        <v>331</v>
      </c>
      <c r="AY36" s="302">
        <v>486</v>
      </c>
    </row>
    <row r="37" spans="1:51" s="295" customFormat="1" x14ac:dyDescent="0.2">
      <c r="A37" s="385" t="s">
        <v>63</v>
      </c>
      <c r="B37" s="295">
        <v>37190</v>
      </c>
      <c r="C37" s="295">
        <v>357</v>
      </c>
      <c r="D37" s="295">
        <v>1467</v>
      </c>
      <c r="E37" s="295">
        <v>18114</v>
      </c>
      <c r="F37" s="295">
        <v>5858</v>
      </c>
      <c r="G37" s="295">
        <v>7929</v>
      </c>
      <c r="H37" s="295">
        <v>2365</v>
      </c>
      <c r="I37" s="295">
        <v>1100</v>
      </c>
      <c r="J37" s="385" t="s">
        <v>63</v>
      </c>
      <c r="K37" s="295">
        <v>31430</v>
      </c>
      <c r="L37" s="295">
        <v>1392</v>
      </c>
      <c r="M37" s="295">
        <v>1641</v>
      </c>
      <c r="N37" s="295">
        <v>14925</v>
      </c>
      <c r="O37" s="295">
        <v>4727</v>
      </c>
      <c r="P37" s="295">
        <v>5991</v>
      </c>
      <c r="Q37" s="295">
        <v>1789</v>
      </c>
      <c r="R37" s="295">
        <v>965</v>
      </c>
      <c r="S37" s="385" t="s">
        <v>63</v>
      </c>
      <c r="T37" s="295">
        <v>6272</v>
      </c>
      <c r="U37" s="295">
        <v>59</v>
      </c>
      <c r="V37" s="295">
        <v>141</v>
      </c>
      <c r="W37" s="295">
        <v>4512</v>
      </c>
      <c r="X37" s="295">
        <v>542</v>
      </c>
      <c r="Y37" s="295">
        <v>508</v>
      </c>
      <c r="Z37" s="295">
        <v>206</v>
      </c>
      <c r="AA37" s="295">
        <v>304</v>
      </c>
      <c r="AB37" s="385"/>
      <c r="AC37" s="378"/>
      <c r="AE37" s="385" t="s">
        <v>63</v>
      </c>
      <c r="AF37" s="302">
        <v>6269</v>
      </c>
      <c r="AG37" s="302">
        <v>191</v>
      </c>
      <c r="AH37" s="302">
        <v>3105</v>
      </c>
      <c r="AI37" s="302">
        <v>1407</v>
      </c>
      <c r="AJ37" s="302">
        <v>695</v>
      </c>
      <c r="AK37" s="302">
        <v>402</v>
      </c>
      <c r="AL37" s="302">
        <v>159</v>
      </c>
      <c r="AM37" s="302">
        <v>176</v>
      </c>
      <c r="AN37" s="302">
        <v>134</v>
      </c>
      <c r="AP37" s="385" t="s">
        <v>63</v>
      </c>
      <c r="AQ37" s="302">
        <v>6376</v>
      </c>
      <c r="AR37" s="302">
        <v>162</v>
      </c>
      <c r="AS37" s="302">
        <v>3227</v>
      </c>
      <c r="AT37" s="302">
        <v>1015</v>
      </c>
      <c r="AU37" s="302">
        <v>722</v>
      </c>
      <c r="AV37" s="302">
        <v>363</v>
      </c>
      <c r="AW37" s="302">
        <v>116</v>
      </c>
      <c r="AX37" s="302">
        <v>188</v>
      </c>
      <c r="AY37" s="302">
        <v>178</v>
      </c>
    </row>
    <row r="38" spans="1:51" s="295" customFormat="1" x14ac:dyDescent="0.2">
      <c r="AC38" s="378"/>
    </row>
    <row r="39" spans="1:51" s="295" customFormat="1" x14ac:dyDescent="0.2">
      <c r="A39" s="387" t="s">
        <v>64</v>
      </c>
      <c r="B39" s="302">
        <v>79727</v>
      </c>
      <c r="C39" s="302">
        <v>874</v>
      </c>
      <c r="D39" s="302">
        <v>3139</v>
      </c>
      <c r="E39" s="302">
        <v>40894</v>
      </c>
      <c r="F39" s="302">
        <v>10918</v>
      </c>
      <c r="G39" s="302">
        <v>14661</v>
      </c>
      <c r="H39" s="302">
        <v>5378</v>
      </c>
      <c r="I39" s="302">
        <v>3863</v>
      </c>
      <c r="J39" s="387" t="s">
        <v>64</v>
      </c>
      <c r="K39" s="302">
        <v>64087</v>
      </c>
      <c r="L39" s="302">
        <v>2251</v>
      </c>
      <c r="M39" s="302">
        <v>2534</v>
      </c>
      <c r="N39" s="302">
        <v>32755</v>
      </c>
      <c r="O39" s="302">
        <v>8687</v>
      </c>
      <c r="P39" s="302">
        <v>10550</v>
      </c>
      <c r="Q39" s="302">
        <v>3725</v>
      </c>
      <c r="R39" s="302">
        <v>3585</v>
      </c>
      <c r="S39" s="387" t="s">
        <v>64</v>
      </c>
      <c r="T39" s="302">
        <v>19374</v>
      </c>
      <c r="U39" s="302">
        <v>194</v>
      </c>
      <c r="V39" s="302">
        <v>292</v>
      </c>
      <c r="W39" s="302">
        <v>13598</v>
      </c>
      <c r="X39" s="302">
        <v>1548</v>
      </c>
      <c r="Y39" s="302">
        <v>1493</v>
      </c>
      <c r="Z39" s="302">
        <v>725</v>
      </c>
      <c r="AA39" s="302">
        <v>1524</v>
      </c>
      <c r="AB39" s="387"/>
      <c r="AC39" s="378"/>
      <c r="AE39" s="387" t="s">
        <v>64</v>
      </c>
      <c r="AF39" s="302">
        <v>19371</v>
      </c>
      <c r="AG39" s="302">
        <v>468</v>
      </c>
      <c r="AH39" s="302">
        <v>9392</v>
      </c>
      <c r="AI39" s="302">
        <v>4209</v>
      </c>
      <c r="AJ39" s="302">
        <v>2028</v>
      </c>
      <c r="AK39" s="302">
        <v>1133</v>
      </c>
      <c r="AL39" s="302">
        <v>611</v>
      </c>
      <c r="AM39" s="302">
        <v>783</v>
      </c>
      <c r="AN39" s="302">
        <v>747</v>
      </c>
      <c r="AP39" s="387" t="s">
        <v>64</v>
      </c>
      <c r="AQ39" s="302">
        <v>16981</v>
      </c>
      <c r="AR39" s="302">
        <v>231</v>
      </c>
      <c r="AS39" s="302">
        <v>9781</v>
      </c>
      <c r="AT39" s="302">
        <v>2285</v>
      </c>
      <c r="AU39" s="302">
        <v>1380</v>
      </c>
      <c r="AV39" s="302">
        <v>762</v>
      </c>
      <c r="AW39" s="302">
        <v>368</v>
      </c>
      <c r="AX39" s="302">
        <v>594</v>
      </c>
      <c r="AY39" s="302">
        <v>666</v>
      </c>
    </row>
    <row r="40" spans="1:51" s="295" customFormat="1" x14ac:dyDescent="0.2">
      <c r="A40" s="387" t="s">
        <v>65</v>
      </c>
      <c r="B40" s="302">
        <v>48617</v>
      </c>
      <c r="C40" s="302">
        <v>1238</v>
      </c>
      <c r="D40" s="302">
        <v>1545</v>
      </c>
      <c r="E40" s="302">
        <v>20606</v>
      </c>
      <c r="F40" s="302">
        <v>4514</v>
      </c>
      <c r="G40" s="302">
        <v>7146</v>
      </c>
      <c r="H40" s="302">
        <v>5015</v>
      </c>
      <c r="I40" s="302">
        <v>8553</v>
      </c>
      <c r="J40" s="387" t="s">
        <v>65</v>
      </c>
      <c r="K40" s="302">
        <v>40462</v>
      </c>
      <c r="L40" s="302">
        <v>1103</v>
      </c>
      <c r="M40" s="302">
        <v>1227</v>
      </c>
      <c r="N40" s="302">
        <v>18704</v>
      </c>
      <c r="O40" s="302">
        <v>3513</v>
      </c>
      <c r="P40" s="302">
        <v>4560</v>
      </c>
      <c r="Q40" s="302">
        <v>3387</v>
      </c>
      <c r="R40" s="302">
        <v>7968</v>
      </c>
      <c r="S40" s="387" t="s">
        <v>65</v>
      </c>
      <c r="T40" s="302">
        <v>24596</v>
      </c>
      <c r="U40" s="302">
        <v>160</v>
      </c>
      <c r="V40" s="302">
        <v>221</v>
      </c>
      <c r="W40" s="302">
        <v>14012</v>
      </c>
      <c r="X40" s="302">
        <v>2206</v>
      </c>
      <c r="Y40" s="302">
        <v>2193</v>
      </c>
      <c r="Z40" s="302">
        <v>1473</v>
      </c>
      <c r="AA40" s="302">
        <v>4331</v>
      </c>
      <c r="AB40" s="387"/>
      <c r="AC40" s="378"/>
      <c r="AE40" s="387" t="s">
        <v>65</v>
      </c>
      <c r="AF40" s="302">
        <v>24644</v>
      </c>
      <c r="AG40" s="302">
        <v>441</v>
      </c>
      <c r="AH40" s="302">
        <v>9548</v>
      </c>
      <c r="AI40" s="302">
        <v>4461</v>
      </c>
      <c r="AJ40" s="302">
        <v>2895</v>
      </c>
      <c r="AK40" s="302">
        <v>1714</v>
      </c>
      <c r="AL40" s="302">
        <v>1263</v>
      </c>
      <c r="AM40" s="302">
        <v>1980</v>
      </c>
      <c r="AN40" s="302">
        <v>2342</v>
      </c>
      <c r="AP40" s="387" t="s">
        <v>65</v>
      </c>
      <c r="AQ40" s="302">
        <v>30158</v>
      </c>
      <c r="AR40" s="302">
        <v>159</v>
      </c>
      <c r="AS40" s="302">
        <v>14816</v>
      </c>
      <c r="AT40" s="302">
        <v>3838</v>
      </c>
      <c r="AU40" s="302">
        <v>3296</v>
      </c>
      <c r="AV40" s="302">
        <v>2064</v>
      </c>
      <c r="AW40" s="302">
        <v>1090</v>
      </c>
      <c r="AX40" s="302">
        <v>1660</v>
      </c>
      <c r="AY40" s="302">
        <v>2133</v>
      </c>
    </row>
    <row r="41" spans="1:51" s="295" customFormat="1" x14ac:dyDescent="0.2">
      <c r="A41" s="387" t="s">
        <v>66</v>
      </c>
      <c r="B41" s="302">
        <v>83283</v>
      </c>
      <c r="C41" s="302">
        <v>1954</v>
      </c>
      <c r="D41" s="302">
        <v>3901</v>
      </c>
      <c r="E41" s="302">
        <v>29856</v>
      </c>
      <c r="F41" s="302">
        <v>5439</v>
      </c>
      <c r="G41" s="302">
        <v>9049</v>
      </c>
      <c r="H41" s="302">
        <v>9251</v>
      </c>
      <c r="I41" s="302">
        <v>23833</v>
      </c>
      <c r="J41" s="387" t="s">
        <v>66</v>
      </c>
      <c r="K41" s="302">
        <v>78485</v>
      </c>
      <c r="L41" s="302">
        <v>2151</v>
      </c>
      <c r="M41" s="302">
        <v>3474</v>
      </c>
      <c r="N41" s="302">
        <v>28183</v>
      </c>
      <c r="O41" s="302">
        <v>5585</v>
      </c>
      <c r="P41" s="302">
        <v>7105</v>
      </c>
      <c r="Q41" s="302">
        <v>6616</v>
      </c>
      <c r="R41" s="302">
        <v>25371</v>
      </c>
      <c r="S41" s="387" t="s">
        <v>66</v>
      </c>
      <c r="T41" s="302">
        <v>49489</v>
      </c>
      <c r="U41" s="302">
        <v>329</v>
      </c>
      <c r="V41" s="302">
        <v>899</v>
      </c>
      <c r="W41" s="302">
        <v>17351</v>
      </c>
      <c r="X41" s="302">
        <v>3426</v>
      </c>
      <c r="Y41" s="302">
        <v>4040</v>
      </c>
      <c r="Z41" s="302">
        <v>3664</v>
      </c>
      <c r="AA41" s="302">
        <v>19780</v>
      </c>
      <c r="AB41" s="387"/>
      <c r="AC41" s="378"/>
      <c r="AE41" s="387" t="s">
        <v>66</v>
      </c>
      <c r="AF41" s="302">
        <v>49444</v>
      </c>
      <c r="AG41" s="302">
        <v>1186</v>
      </c>
      <c r="AH41" s="302">
        <v>11974</v>
      </c>
      <c r="AI41" s="302">
        <v>5377</v>
      </c>
      <c r="AJ41" s="302">
        <v>4609</v>
      </c>
      <c r="AK41" s="302">
        <v>3381</v>
      </c>
      <c r="AL41" s="302">
        <v>3134</v>
      </c>
      <c r="AM41" s="302">
        <v>7664</v>
      </c>
      <c r="AN41" s="302">
        <v>12119</v>
      </c>
      <c r="AP41" s="387" t="s">
        <v>66</v>
      </c>
      <c r="AQ41" s="302">
        <v>53102</v>
      </c>
      <c r="AR41" s="302">
        <v>974</v>
      </c>
      <c r="AS41" s="302">
        <v>16749</v>
      </c>
      <c r="AT41" s="302">
        <v>4733</v>
      </c>
      <c r="AU41" s="302">
        <v>4496</v>
      </c>
      <c r="AV41" s="302">
        <v>3860</v>
      </c>
      <c r="AW41" s="302">
        <v>2662</v>
      </c>
      <c r="AX41" s="302">
        <v>5686</v>
      </c>
      <c r="AY41" s="302">
        <v>10401</v>
      </c>
    </row>
    <row r="42" spans="1:51" s="295" customFormat="1" x14ac:dyDescent="0.2">
      <c r="A42" s="387" t="s">
        <v>67</v>
      </c>
      <c r="B42" s="295">
        <v>211627</v>
      </c>
      <c r="C42" s="295">
        <v>4066</v>
      </c>
      <c r="D42" s="295">
        <v>8585</v>
      </c>
      <c r="E42" s="295">
        <v>91356</v>
      </c>
      <c r="F42" s="295">
        <v>20871</v>
      </c>
      <c r="G42" s="295">
        <v>30856</v>
      </c>
      <c r="H42" s="295">
        <v>19644</v>
      </c>
      <c r="I42" s="295">
        <v>36249</v>
      </c>
      <c r="J42" s="387" t="s">
        <v>67</v>
      </c>
      <c r="K42" s="295">
        <v>183034</v>
      </c>
      <c r="L42" s="295">
        <v>5505</v>
      </c>
      <c r="M42" s="295">
        <v>7235</v>
      </c>
      <c r="N42" s="295">
        <v>79642</v>
      </c>
      <c r="O42" s="295">
        <v>17785</v>
      </c>
      <c r="P42" s="295">
        <v>22215</v>
      </c>
      <c r="Q42" s="295">
        <v>13728</v>
      </c>
      <c r="R42" s="295">
        <v>36924</v>
      </c>
      <c r="S42" s="387" t="s">
        <v>67</v>
      </c>
      <c r="T42" s="295">
        <v>93459</v>
      </c>
      <c r="U42" s="295">
        <v>683</v>
      </c>
      <c r="V42" s="295">
        <v>1412</v>
      </c>
      <c r="W42" s="295">
        <v>44961</v>
      </c>
      <c r="X42" s="295">
        <v>7180</v>
      </c>
      <c r="Y42" s="295">
        <v>7726</v>
      </c>
      <c r="Z42" s="295">
        <v>5862</v>
      </c>
      <c r="AA42" s="295">
        <v>25635</v>
      </c>
      <c r="AB42" s="387"/>
      <c r="AC42" s="378"/>
      <c r="AE42" s="387" t="s">
        <v>67</v>
      </c>
      <c r="AF42" s="302">
        <v>93459</v>
      </c>
      <c r="AG42" s="302">
        <v>2095</v>
      </c>
      <c r="AH42" s="302">
        <v>30914</v>
      </c>
      <c r="AI42" s="302">
        <v>14047</v>
      </c>
      <c r="AJ42" s="302">
        <v>9532</v>
      </c>
      <c r="AK42" s="302">
        <v>6228</v>
      </c>
      <c r="AL42" s="302">
        <v>5008</v>
      </c>
      <c r="AM42" s="302">
        <v>10427</v>
      </c>
      <c r="AN42" s="302">
        <v>15208</v>
      </c>
      <c r="AP42" s="387" t="s">
        <v>67</v>
      </c>
      <c r="AQ42" s="302">
        <v>100241</v>
      </c>
      <c r="AR42" s="302">
        <v>1364</v>
      </c>
      <c r="AS42" s="302">
        <v>41346</v>
      </c>
      <c r="AT42" s="302">
        <v>10856</v>
      </c>
      <c r="AU42" s="302">
        <v>9172</v>
      </c>
      <c r="AV42" s="302">
        <v>6686</v>
      </c>
      <c r="AW42" s="302">
        <v>4120</v>
      </c>
      <c r="AX42" s="302">
        <v>7940</v>
      </c>
      <c r="AY42" s="302">
        <v>13200</v>
      </c>
    </row>
  </sheetData>
  <hyperlinks>
    <hyperlink ref="A1" location="Contents!A1" display="Back" xr:uid="{00000000-0004-0000-2F00-000000000000}"/>
    <hyperlink ref="C1" location="'Table 10'!A1" display="Table 11" xr:uid="{00000000-0004-0000-2F00-000001000000}"/>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60">
    <tabColor theme="7" tint="0.39997558519241921"/>
    <pageSetUpPr autoPageBreaks="0"/>
  </sheetPr>
  <dimension ref="A1:AZ42"/>
  <sheetViews>
    <sheetView zoomScale="85" zoomScaleNormal="85" workbookViewId="0"/>
  </sheetViews>
  <sheetFormatPr defaultColWidth="8.85546875" defaultRowHeight="12.75" x14ac:dyDescent="0.2"/>
  <cols>
    <col min="1" max="28" width="8.85546875" style="302"/>
    <col min="29" max="29" width="2.140625" style="378" customWidth="1"/>
    <col min="30" max="16384" width="8.85546875" style="302"/>
  </cols>
  <sheetData>
    <row r="1" spans="1:52" x14ac:dyDescent="0.2">
      <c r="A1" s="325" t="s">
        <v>322</v>
      </c>
      <c r="B1" s="315"/>
      <c r="C1" s="467" t="s">
        <v>545</v>
      </c>
      <c r="D1" s="315"/>
      <c r="AB1" s="295"/>
      <c r="AD1" s="295"/>
      <c r="AE1" s="295"/>
      <c r="AF1" s="295"/>
      <c r="AG1" s="295"/>
      <c r="AH1" s="295"/>
      <c r="AI1" s="295"/>
      <c r="AJ1" s="295"/>
      <c r="AK1" s="295"/>
      <c r="AL1" s="295"/>
      <c r="AM1" s="295"/>
      <c r="AN1" s="295"/>
    </row>
    <row r="2" spans="1:52" s="327" customFormat="1" x14ac:dyDescent="0.2">
      <c r="A2" s="33" t="s">
        <v>30</v>
      </c>
      <c r="B2" s="379"/>
      <c r="C2" s="379"/>
      <c r="D2" s="379"/>
      <c r="E2" s="379"/>
      <c r="F2" s="379"/>
      <c r="G2" s="379" t="s">
        <v>536</v>
      </c>
      <c r="H2" s="379" t="s">
        <v>537</v>
      </c>
      <c r="I2" s="379" t="s">
        <v>538</v>
      </c>
      <c r="J2" s="33" t="s">
        <v>4</v>
      </c>
      <c r="K2" s="379"/>
      <c r="L2" s="379"/>
      <c r="M2" s="379"/>
      <c r="N2" s="379"/>
      <c r="O2" s="379"/>
      <c r="P2" s="379" t="s">
        <v>536</v>
      </c>
      <c r="Q2" s="379" t="s">
        <v>537</v>
      </c>
      <c r="R2" s="379" t="s">
        <v>538</v>
      </c>
      <c r="S2" s="33">
        <v>2001</v>
      </c>
      <c r="T2" s="379"/>
      <c r="U2" s="379"/>
      <c r="V2" s="379"/>
      <c r="W2" s="379"/>
      <c r="X2" s="379"/>
      <c r="Y2" s="379" t="s">
        <v>536</v>
      </c>
      <c r="Z2" s="379" t="s">
        <v>537</v>
      </c>
      <c r="AA2" s="379" t="s">
        <v>538</v>
      </c>
      <c r="AB2" s="380"/>
      <c r="AC2" s="381"/>
      <c r="AD2" s="382"/>
      <c r="AE2" s="380" t="s">
        <v>3</v>
      </c>
      <c r="AF2" s="382"/>
      <c r="AG2" s="382"/>
      <c r="AH2" s="382"/>
      <c r="AI2" s="382"/>
      <c r="AJ2" s="382"/>
      <c r="AK2" s="382"/>
      <c r="AL2" s="382"/>
      <c r="AM2" s="382"/>
      <c r="AN2" s="295"/>
      <c r="AO2" s="327">
        <v>2011</v>
      </c>
    </row>
    <row r="3" spans="1:52" s="327" customFormat="1" x14ac:dyDescent="0.2">
      <c r="A3" s="33"/>
      <c r="B3" s="379" t="s">
        <v>539</v>
      </c>
      <c r="C3" s="379" t="s">
        <v>188</v>
      </c>
      <c r="D3" s="379" t="s">
        <v>189</v>
      </c>
      <c r="E3" s="379" t="s">
        <v>540</v>
      </c>
      <c r="F3" s="379" t="s">
        <v>541</v>
      </c>
      <c r="G3" s="379" t="s">
        <v>542</v>
      </c>
      <c r="H3" s="379" t="s">
        <v>543</v>
      </c>
      <c r="I3" s="379" t="s">
        <v>544</v>
      </c>
      <c r="J3" s="33"/>
      <c r="K3" s="379" t="s">
        <v>539</v>
      </c>
      <c r="L3" s="379" t="s">
        <v>188</v>
      </c>
      <c r="M3" s="379" t="s">
        <v>189</v>
      </c>
      <c r="N3" s="379" t="s">
        <v>540</v>
      </c>
      <c r="O3" s="379" t="s">
        <v>541</v>
      </c>
      <c r="P3" s="379" t="s">
        <v>542</v>
      </c>
      <c r="Q3" s="379" t="s">
        <v>543</v>
      </c>
      <c r="R3" s="379" t="s">
        <v>544</v>
      </c>
      <c r="S3" s="33"/>
      <c r="T3" s="379" t="s">
        <v>539</v>
      </c>
      <c r="U3" s="379" t="s">
        <v>188</v>
      </c>
      <c r="V3" s="379" t="s">
        <v>189</v>
      </c>
      <c r="W3" s="379" t="s">
        <v>540</v>
      </c>
      <c r="X3" s="379" t="s">
        <v>541</v>
      </c>
      <c r="Y3" s="379" t="s">
        <v>542</v>
      </c>
      <c r="Z3" s="379" t="s">
        <v>543</v>
      </c>
      <c r="AA3" s="379" t="s">
        <v>544</v>
      </c>
      <c r="AB3" s="380"/>
      <c r="AC3" s="381"/>
      <c r="AD3" s="382"/>
      <c r="AE3" s="380"/>
      <c r="AF3" s="382" t="s">
        <v>539</v>
      </c>
      <c r="AG3" s="382" t="s">
        <v>607</v>
      </c>
      <c r="AH3" s="382" t="s">
        <v>608</v>
      </c>
      <c r="AI3" s="382" t="s">
        <v>609</v>
      </c>
      <c r="AJ3" s="382" t="s">
        <v>610</v>
      </c>
      <c r="AK3" s="382" t="s">
        <v>611</v>
      </c>
      <c r="AL3" s="382" t="s">
        <v>612</v>
      </c>
      <c r="AM3" s="382" t="s">
        <v>613</v>
      </c>
      <c r="AN3" s="295" t="s">
        <v>91</v>
      </c>
      <c r="AO3" s="380"/>
      <c r="AP3" s="382" t="s">
        <v>539</v>
      </c>
      <c r="AQ3" s="382" t="s">
        <v>607</v>
      </c>
      <c r="AR3" s="382" t="s">
        <v>608</v>
      </c>
      <c r="AS3" s="382" t="s">
        <v>609</v>
      </c>
      <c r="AT3" s="382" t="s">
        <v>610</v>
      </c>
      <c r="AU3" s="382" t="s">
        <v>611</v>
      </c>
      <c r="AV3" s="382" t="s">
        <v>612</v>
      </c>
      <c r="AW3" s="382" t="s">
        <v>613</v>
      </c>
      <c r="AX3" s="295" t="s">
        <v>91</v>
      </c>
    </row>
    <row r="4" spans="1:52" s="327" customFormat="1" x14ac:dyDescent="0.2">
      <c r="H4" s="383"/>
      <c r="Q4" s="383"/>
      <c r="Z4" s="383"/>
      <c r="AB4" s="295"/>
      <c r="AC4" s="378"/>
      <c r="AD4" s="295"/>
      <c r="AE4" s="295"/>
      <c r="AF4" s="295"/>
      <c r="AG4" s="295"/>
      <c r="AH4" s="295"/>
      <c r="AI4" s="295"/>
      <c r="AJ4" s="295"/>
      <c r="AK4" s="295"/>
      <c r="AL4" s="295"/>
      <c r="AM4" s="295"/>
      <c r="AN4" s="295"/>
      <c r="AO4" s="295"/>
      <c r="AP4" s="295"/>
      <c r="AQ4" s="295"/>
      <c r="AR4" s="295"/>
      <c r="AS4" s="295"/>
      <c r="AT4" s="295"/>
      <c r="AU4" s="295"/>
      <c r="AV4" s="295"/>
      <c r="AW4" s="295"/>
      <c r="AX4" s="295"/>
    </row>
    <row r="5" spans="1:52" s="327" customFormat="1" x14ac:dyDescent="0.2">
      <c r="A5" s="384" t="s">
        <v>31</v>
      </c>
      <c r="B5" s="327">
        <v>657</v>
      </c>
      <c r="C5" s="327">
        <v>1</v>
      </c>
      <c r="D5" s="327">
        <v>1</v>
      </c>
      <c r="E5" s="327">
        <v>484</v>
      </c>
      <c r="F5" s="327">
        <v>41</v>
      </c>
      <c r="G5" s="327">
        <v>97</v>
      </c>
      <c r="H5" s="383">
        <v>24</v>
      </c>
      <c r="I5" s="327">
        <v>9</v>
      </c>
      <c r="J5" s="384" t="s">
        <v>31</v>
      </c>
      <c r="K5" s="327">
        <v>438</v>
      </c>
      <c r="L5" s="327">
        <v>3</v>
      </c>
      <c r="M5" s="327">
        <v>2</v>
      </c>
      <c r="N5" s="327">
        <v>339</v>
      </c>
      <c r="O5" s="327">
        <v>39</v>
      </c>
      <c r="P5" s="327">
        <v>45</v>
      </c>
      <c r="Q5" s="383">
        <v>7</v>
      </c>
      <c r="R5" s="327">
        <v>3</v>
      </c>
      <c r="S5" s="384" t="s">
        <v>31</v>
      </c>
      <c r="T5" s="302">
        <v>325</v>
      </c>
      <c r="U5" s="302">
        <v>0</v>
      </c>
      <c r="V5" s="302">
        <v>39</v>
      </c>
      <c r="W5" s="302">
        <v>184</v>
      </c>
      <c r="X5" s="302">
        <v>49</v>
      </c>
      <c r="Y5" s="302">
        <v>47</v>
      </c>
      <c r="Z5" s="302">
        <v>3</v>
      </c>
      <c r="AA5" s="302">
        <v>3</v>
      </c>
      <c r="AB5" s="385"/>
      <c r="AC5" s="378"/>
      <c r="AD5" s="295"/>
      <c r="AE5" s="385" t="s">
        <v>31</v>
      </c>
      <c r="AF5" s="302">
        <v>325</v>
      </c>
      <c r="AG5" s="302">
        <v>39</v>
      </c>
      <c r="AH5" s="302">
        <v>70</v>
      </c>
      <c r="AI5" s="302">
        <v>114</v>
      </c>
      <c r="AJ5" s="302">
        <v>64</v>
      </c>
      <c r="AK5" s="302">
        <v>32</v>
      </c>
      <c r="AL5" s="302">
        <v>3</v>
      </c>
      <c r="AM5" s="302">
        <v>3</v>
      </c>
      <c r="AN5" s="302">
        <v>0</v>
      </c>
      <c r="AO5" s="385" t="s">
        <v>31</v>
      </c>
      <c r="AP5" s="386" t="s">
        <v>2</v>
      </c>
      <c r="AQ5" s="386" t="s">
        <v>2</v>
      </c>
      <c r="AR5" s="386" t="s">
        <v>2</v>
      </c>
      <c r="AS5" s="386" t="s">
        <v>2</v>
      </c>
      <c r="AT5" s="386" t="s">
        <v>2</v>
      </c>
      <c r="AU5" s="386" t="s">
        <v>2</v>
      </c>
      <c r="AV5" s="386" t="s">
        <v>2</v>
      </c>
      <c r="AW5" s="386" t="s">
        <v>2</v>
      </c>
      <c r="AX5" s="386" t="s">
        <v>2</v>
      </c>
      <c r="AY5" s="302"/>
      <c r="AZ5" s="302"/>
    </row>
    <row r="6" spans="1:52" s="327" customFormat="1" x14ac:dyDescent="0.2">
      <c r="A6" s="384" t="s">
        <v>32</v>
      </c>
      <c r="B6" s="327">
        <v>844</v>
      </c>
      <c r="C6" s="327">
        <v>28</v>
      </c>
      <c r="D6" s="327">
        <v>33</v>
      </c>
      <c r="E6" s="327">
        <v>199</v>
      </c>
      <c r="F6" s="327">
        <v>46</v>
      </c>
      <c r="G6" s="327">
        <v>75</v>
      </c>
      <c r="H6" s="383">
        <v>86</v>
      </c>
      <c r="I6" s="327">
        <v>377</v>
      </c>
      <c r="J6" s="384" t="s">
        <v>32</v>
      </c>
      <c r="K6" s="327">
        <v>852</v>
      </c>
      <c r="L6" s="327">
        <v>39</v>
      </c>
      <c r="M6" s="327">
        <v>40</v>
      </c>
      <c r="N6" s="327">
        <v>169</v>
      </c>
      <c r="O6" s="327">
        <v>36</v>
      </c>
      <c r="P6" s="327">
        <v>68</v>
      </c>
      <c r="Q6" s="383">
        <v>71</v>
      </c>
      <c r="R6" s="327">
        <v>429</v>
      </c>
      <c r="S6" s="384" t="s">
        <v>32</v>
      </c>
      <c r="T6" s="302">
        <v>1212</v>
      </c>
      <c r="U6" s="302">
        <v>12</v>
      </c>
      <c r="V6" s="302">
        <v>15</v>
      </c>
      <c r="W6" s="302">
        <v>508</v>
      </c>
      <c r="X6" s="302">
        <v>35</v>
      </c>
      <c r="Y6" s="302">
        <v>75</v>
      </c>
      <c r="Z6" s="302">
        <v>59</v>
      </c>
      <c r="AA6" s="302">
        <v>508</v>
      </c>
      <c r="AB6" s="385"/>
      <c r="AC6" s="378"/>
      <c r="AD6" s="295"/>
      <c r="AE6" s="385" t="s">
        <v>32</v>
      </c>
      <c r="AF6" s="302">
        <v>1212</v>
      </c>
      <c r="AG6" s="302">
        <v>27</v>
      </c>
      <c r="AH6" s="302">
        <v>396</v>
      </c>
      <c r="AI6" s="302">
        <v>112</v>
      </c>
      <c r="AJ6" s="302">
        <v>53</v>
      </c>
      <c r="AK6" s="302">
        <v>57</v>
      </c>
      <c r="AL6" s="302">
        <v>59</v>
      </c>
      <c r="AM6" s="302">
        <v>243</v>
      </c>
      <c r="AN6" s="302">
        <v>265</v>
      </c>
      <c r="AO6" s="385" t="s">
        <v>32</v>
      </c>
      <c r="AP6" s="302">
        <v>987</v>
      </c>
      <c r="AQ6" s="302">
        <v>12</v>
      </c>
      <c r="AR6" s="302">
        <v>174</v>
      </c>
      <c r="AS6" s="302">
        <v>125</v>
      </c>
      <c r="AT6" s="302">
        <v>64</v>
      </c>
      <c r="AU6" s="302">
        <v>109</v>
      </c>
      <c r="AV6" s="302">
        <v>54</v>
      </c>
      <c r="AW6" s="302">
        <v>178</v>
      </c>
      <c r="AX6" s="302">
        <v>271</v>
      </c>
      <c r="AY6" s="302"/>
      <c r="AZ6" s="302"/>
    </row>
    <row r="7" spans="1:52" s="327" customFormat="1" x14ac:dyDescent="0.2">
      <c r="A7" s="384" t="s">
        <v>33</v>
      </c>
      <c r="B7" s="327">
        <v>4735</v>
      </c>
      <c r="C7" s="327">
        <v>30</v>
      </c>
      <c r="D7" s="327">
        <v>102</v>
      </c>
      <c r="E7" s="327">
        <v>1438</v>
      </c>
      <c r="F7" s="327">
        <v>262</v>
      </c>
      <c r="G7" s="327">
        <v>484</v>
      </c>
      <c r="H7" s="383">
        <v>574</v>
      </c>
      <c r="I7" s="327">
        <v>1845</v>
      </c>
      <c r="J7" s="384" t="s">
        <v>33</v>
      </c>
      <c r="K7" s="327">
        <v>4232</v>
      </c>
      <c r="L7" s="327">
        <v>38</v>
      </c>
      <c r="M7" s="327">
        <v>46</v>
      </c>
      <c r="N7" s="327">
        <v>1091</v>
      </c>
      <c r="O7" s="327">
        <v>230</v>
      </c>
      <c r="P7" s="327">
        <v>307</v>
      </c>
      <c r="Q7" s="383">
        <v>424</v>
      </c>
      <c r="R7" s="327">
        <v>2096</v>
      </c>
      <c r="S7" s="384" t="s">
        <v>33</v>
      </c>
      <c r="T7" s="302">
        <v>4304</v>
      </c>
      <c r="U7" s="302">
        <v>16</v>
      </c>
      <c r="V7" s="302">
        <v>78</v>
      </c>
      <c r="W7" s="302">
        <v>1027</v>
      </c>
      <c r="X7" s="302">
        <v>255</v>
      </c>
      <c r="Y7" s="302">
        <v>402</v>
      </c>
      <c r="Z7" s="302">
        <v>302</v>
      </c>
      <c r="AA7" s="302">
        <v>2224</v>
      </c>
      <c r="AB7" s="385"/>
      <c r="AC7" s="378"/>
      <c r="AD7" s="295"/>
      <c r="AE7" s="385" t="s">
        <v>33</v>
      </c>
      <c r="AF7" s="302">
        <v>4304</v>
      </c>
      <c r="AG7" s="302">
        <v>94</v>
      </c>
      <c r="AH7" s="302">
        <v>558</v>
      </c>
      <c r="AI7" s="302">
        <v>469</v>
      </c>
      <c r="AJ7" s="302">
        <v>354</v>
      </c>
      <c r="AK7" s="302">
        <v>303</v>
      </c>
      <c r="AL7" s="302">
        <v>302</v>
      </c>
      <c r="AM7" s="302">
        <v>761</v>
      </c>
      <c r="AN7" s="302">
        <v>1463</v>
      </c>
      <c r="AO7" s="385" t="s">
        <v>33</v>
      </c>
      <c r="AP7" s="302">
        <v>3489</v>
      </c>
      <c r="AQ7" s="302">
        <v>41</v>
      </c>
      <c r="AR7" s="302">
        <v>756</v>
      </c>
      <c r="AS7" s="302">
        <v>225</v>
      </c>
      <c r="AT7" s="302">
        <v>203</v>
      </c>
      <c r="AU7" s="302">
        <v>240</v>
      </c>
      <c r="AV7" s="302">
        <v>223</v>
      </c>
      <c r="AW7" s="302">
        <v>582</v>
      </c>
      <c r="AX7" s="302">
        <v>1219</v>
      </c>
      <c r="AY7" s="302"/>
      <c r="AZ7" s="302"/>
    </row>
    <row r="8" spans="1:52" s="327" customFormat="1" x14ac:dyDescent="0.2">
      <c r="A8" s="384" t="s">
        <v>34</v>
      </c>
      <c r="B8" s="327">
        <v>969</v>
      </c>
      <c r="C8" s="327">
        <v>17</v>
      </c>
      <c r="D8" s="327">
        <v>138</v>
      </c>
      <c r="E8" s="327">
        <v>280</v>
      </c>
      <c r="F8" s="327">
        <v>41</v>
      </c>
      <c r="G8" s="327">
        <v>51</v>
      </c>
      <c r="H8" s="383">
        <v>66</v>
      </c>
      <c r="I8" s="327">
        <v>376</v>
      </c>
      <c r="J8" s="384" t="s">
        <v>34</v>
      </c>
      <c r="K8" s="327">
        <v>794</v>
      </c>
      <c r="L8" s="327">
        <v>11</v>
      </c>
      <c r="M8" s="327">
        <v>15</v>
      </c>
      <c r="N8" s="327">
        <v>119</v>
      </c>
      <c r="O8" s="327">
        <v>45</v>
      </c>
      <c r="P8" s="327">
        <v>62</v>
      </c>
      <c r="Q8" s="383">
        <v>82</v>
      </c>
      <c r="R8" s="327">
        <v>460</v>
      </c>
      <c r="S8" s="384" t="s">
        <v>34</v>
      </c>
      <c r="T8" s="302">
        <v>1047</v>
      </c>
      <c r="U8" s="302">
        <v>0</v>
      </c>
      <c r="V8" s="302">
        <v>3</v>
      </c>
      <c r="W8" s="302">
        <v>25</v>
      </c>
      <c r="X8" s="302">
        <v>24</v>
      </c>
      <c r="Y8" s="302">
        <v>63</v>
      </c>
      <c r="Z8" s="302">
        <v>85</v>
      </c>
      <c r="AA8" s="302">
        <v>847</v>
      </c>
      <c r="AB8" s="385"/>
      <c r="AC8" s="378"/>
      <c r="AD8" s="295"/>
      <c r="AE8" s="385" t="s">
        <v>34</v>
      </c>
      <c r="AF8" s="302">
        <v>1047</v>
      </c>
      <c r="AG8" s="302">
        <v>3</v>
      </c>
      <c r="AH8" s="302">
        <v>9</v>
      </c>
      <c r="AI8" s="302">
        <v>16</v>
      </c>
      <c r="AJ8" s="302">
        <v>40</v>
      </c>
      <c r="AK8" s="302">
        <v>47</v>
      </c>
      <c r="AL8" s="302">
        <v>85</v>
      </c>
      <c r="AM8" s="302">
        <v>326</v>
      </c>
      <c r="AN8" s="302">
        <v>521</v>
      </c>
      <c r="AO8" s="385" t="s">
        <v>34</v>
      </c>
      <c r="AP8" s="302">
        <v>1019</v>
      </c>
      <c r="AQ8" s="302">
        <v>2</v>
      </c>
      <c r="AR8" s="302">
        <v>18</v>
      </c>
      <c r="AS8" s="302">
        <v>35</v>
      </c>
      <c r="AT8" s="302">
        <v>57</v>
      </c>
      <c r="AU8" s="302">
        <v>87</v>
      </c>
      <c r="AV8" s="302">
        <v>65</v>
      </c>
      <c r="AW8" s="302">
        <v>265</v>
      </c>
      <c r="AX8" s="302">
        <v>490</v>
      </c>
      <c r="AY8" s="302"/>
      <c r="AZ8" s="302"/>
    </row>
    <row r="9" spans="1:52" s="327" customFormat="1" x14ac:dyDescent="0.2">
      <c r="A9" s="384" t="s">
        <v>35</v>
      </c>
      <c r="B9" s="327">
        <v>2245</v>
      </c>
      <c r="C9" s="327">
        <v>51</v>
      </c>
      <c r="D9" s="327">
        <v>84</v>
      </c>
      <c r="E9" s="327">
        <v>1156</v>
      </c>
      <c r="F9" s="327">
        <v>135</v>
      </c>
      <c r="G9" s="327">
        <v>198</v>
      </c>
      <c r="H9" s="383">
        <v>151</v>
      </c>
      <c r="I9" s="327">
        <v>470</v>
      </c>
      <c r="J9" s="384" t="s">
        <v>35</v>
      </c>
      <c r="K9" s="327">
        <v>2139</v>
      </c>
      <c r="L9" s="327">
        <v>142</v>
      </c>
      <c r="M9" s="327">
        <v>121</v>
      </c>
      <c r="N9" s="327">
        <v>776</v>
      </c>
      <c r="O9" s="327">
        <v>225</v>
      </c>
      <c r="P9" s="327">
        <v>244</v>
      </c>
      <c r="Q9" s="383">
        <v>156</v>
      </c>
      <c r="R9" s="327">
        <v>475</v>
      </c>
      <c r="S9" s="384" t="s">
        <v>35</v>
      </c>
      <c r="T9" s="302">
        <v>2231</v>
      </c>
      <c r="U9" s="302">
        <v>27</v>
      </c>
      <c r="V9" s="302">
        <v>29</v>
      </c>
      <c r="W9" s="302">
        <v>870</v>
      </c>
      <c r="X9" s="302">
        <v>192</v>
      </c>
      <c r="Y9" s="302">
        <v>287</v>
      </c>
      <c r="Z9" s="302">
        <v>174</v>
      </c>
      <c r="AA9" s="302">
        <v>652</v>
      </c>
      <c r="AB9" s="385"/>
      <c r="AC9" s="378"/>
      <c r="AD9" s="295"/>
      <c r="AE9" s="385" t="s">
        <v>35</v>
      </c>
      <c r="AF9" s="302">
        <v>2231</v>
      </c>
      <c r="AG9" s="302">
        <v>56</v>
      </c>
      <c r="AH9" s="302">
        <v>511</v>
      </c>
      <c r="AI9" s="302">
        <v>359</v>
      </c>
      <c r="AJ9" s="302">
        <v>258</v>
      </c>
      <c r="AK9" s="302">
        <v>221</v>
      </c>
      <c r="AL9" s="302">
        <v>174</v>
      </c>
      <c r="AM9" s="302">
        <v>282</v>
      </c>
      <c r="AN9" s="302">
        <v>370</v>
      </c>
      <c r="AO9" s="385" t="s">
        <v>35</v>
      </c>
      <c r="AP9" s="302">
        <v>2190</v>
      </c>
      <c r="AQ9" s="302">
        <v>18</v>
      </c>
      <c r="AR9" s="302">
        <v>657</v>
      </c>
      <c r="AS9" s="302">
        <v>247</v>
      </c>
      <c r="AT9" s="302">
        <v>300</v>
      </c>
      <c r="AU9" s="302">
        <v>285</v>
      </c>
      <c r="AV9" s="302">
        <v>169</v>
      </c>
      <c r="AW9" s="302">
        <v>205</v>
      </c>
      <c r="AX9" s="302">
        <v>309</v>
      </c>
      <c r="AY9" s="302"/>
      <c r="AZ9" s="302"/>
    </row>
    <row r="10" spans="1:52" s="327" customFormat="1" x14ac:dyDescent="0.2">
      <c r="A10" s="384" t="s">
        <v>36</v>
      </c>
      <c r="B10" s="327">
        <v>2706</v>
      </c>
      <c r="C10" s="327">
        <v>36</v>
      </c>
      <c r="D10" s="327">
        <v>151</v>
      </c>
      <c r="E10" s="327">
        <v>527</v>
      </c>
      <c r="F10" s="327">
        <v>71</v>
      </c>
      <c r="G10" s="327">
        <v>176</v>
      </c>
      <c r="H10" s="383">
        <v>288</v>
      </c>
      <c r="I10" s="327">
        <v>1457</v>
      </c>
      <c r="J10" s="384" t="s">
        <v>36</v>
      </c>
      <c r="K10" s="327">
        <v>2871</v>
      </c>
      <c r="L10" s="327">
        <v>46</v>
      </c>
      <c r="M10" s="327">
        <v>62</v>
      </c>
      <c r="N10" s="327">
        <v>521</v>
      </c>
      <c r="O10" s="327">
        <v>122</v>
      </c>
      <c r="P10" s="327">
        <v>189</v>
      </c>
      <c r="Q10" s="383">
        <v>304</v>
      </c>
      <c r="R10" s="327">
        <v>1627</v>
      </c>
      <c r="S10" s="384" t="s">
        <v>36</v>
      </c>
      <c r="T10" s="302">
        <v>2797</v>
      </c>
      <c r="U10" s="302">
        <v>0</v>
      </c>
      <c r="V10" s="302">
        <v>132</v>
      </c>
      <c r="W10" s="302">
        <v>470</v>
      </c>
      <c r="X10" s="302">
        <v>157</v>
      </c>
      <c r="Y10" s="302">
        <v>215</v>
      </c>
      <c r="Z10" s="302">
        <v>170</v>
      </c>
      <c r="AA10" s="302">
        <v>1653</v>
      </c>
      <c r="AB10" s="385"/>
      <c r="AC10" s="378"/>
      <c r="AD10" s="295"/>
      <c r="AE10" s="385" t="s">
        <v>36</v>
      </c>
      <c r="AF10" s="302">
        <v>2797</v>
      </c>
      <c r="AG10" s="302">
        <v>132</v>
      </c>
      <c r="AH10" s="302">
        <v>305</v>
      </c>
      <c r="AI10" s="302">
        <v>165</v>
      </c>
      <c r="AJ10" s="302">
        <v>208</v>
      </c>
      <c r="AK10" s="302">
        <v>164</v>
      </c>
      <c r="AL10" s="302">
        <v>170</v>
      </c>
      <c r="AM10" s="302">
        <v>589</v>
      </c>
      <c r="AN10" s="302">
        <v>1064</v>
      </c>
      <c r="AO10" s="385" t="s">
        <v>36</v>
      </c>
      <c r="AP10" s="302">
        <v>2068</v>
      </c>
      <c r="AQ10" s="302">
        <v>100</v>
      </c>
      <c r="AR10" s="302">
        <v>190</v>
      </c>
      <c r="AS10" s="302">
        <v>137</v>
      </c>
      <c r="AT10" s="302">
        <v>196</v>
      </c>
      <c r="AU10" s="302">
        <v>144</v>
      </c>
      <c r="AV10" s="302">
        <v>97</v>
      </c>
      <c r="AW10" s="302">
        <v>365</v>
      </c>
      <c r="AX10" s="302">
        <v>839</v>
      </c>
      <c r="AY10" s="302"/>
      <c r="AZ10" s="302"/>
    </row>
    <row r="11" spans="1:52" s="327" customFormat="1" x14ac:dyDescent="0.2">
      <c r="A11" s="384" t="s">
        <v>37</v>
      </c>
      <c r="B11" s="327">
        <v>7675</v>
      </c>
      <c r="C11" s="327">
        <v>28</v>
      </c>
      <c r="D11" s="327">
        <v>110</v>
      </c>
      <c r="E11" s="327">
        <v>4487</v>
      </c>
      <c r="F11" s="327">
        <v>641</v>
      </c>
      <c r="G11" s="327">
        <v>1028</v>
      </c>
      <c r="H11" s="383">
        <v>532</v>
      </c>
      <c r="I11" s="327">
        <v>849</v>
      </c>
      <c r="J11" s="384" t="s">
        <v>37</v>
      </c>
      <c r="K11" s="327">
        <v>7155</v>
      </c>
      <c r="L11" s="327">
        <v>213</v>
      </c>
      <c r="M11" s="327">
        <v>170</v>
      </c>
      <c r="N11" s="327">
        <v>4208</v>
      </c>
      <c r="O11" s="327">
        <v>679</v>
      </c>
      <c r="P11" s="327">
        <v>769</v>
      </c>
      <c r="Q11" s="383">
        <v>364</v>
      </c>
      <c r="R11" s="327">
        <v>752</v>
      </c>
      <c r="S11" s="384" t="s">
        <v>37</v>
      </c>
      <c r="T11" s="302">
        <v>9295</v>
      </c>
      <c r="U11" s="302">
        <v>96</v>
      </c>
      <c r="V11" s="302">
        <v>84</v>
      </c>
      <c r="W11" s="302">
        <v>6811</v>
      </c>
      <c r="X11" s="302">
        <v>703</v>
      </c>
      <c r="Y11" s="302">
        <v>768</v>
      </c>
      <c r="Z11" s="302">
        <v>259</v>
      </c>
      <c r="AA11" s="302">
        <v>574</v>
      </c>
      <c r="AB11" s="385"/>
      <c r="AC11" s="378"/>
      <c r="AD11" s="295"/>
      <c r="AE11" s="385" t="s">
        <v>37</v>
      </c>
      <c r="AF11" s="302">
        <v>9295</v>
      </c>
      <c r="AG11" s="302">
        <v>180</v>
      </c>
      <c r="AH11" s="302">
        <v>4861</v>
      </c>
      <c r="AI11" s="302">
        <v>1950</v>
      </c>
      <c r="AJ11" s="302">
        <v>953</v>
      </c>
      <c r="AK11" s="302">
        <v>518</v>
      </c>
      <c r="AL11" s="302">
        <v>259</v>
      </c>
      <c r="AM11" s="302">
        <v>260</v>
      </c>
      <c r="AN11" s="302">
        <v>314</v>
      </c>
      <c r="AO11" s="385" t="s">
        <v>37</v>
      </c>
      <c r="AP11" s="302">
        <v>7640</v>
      </c>
      <c r="AQ11" s="302">
        <v>59</v>
      </c>
      <c r="AR11" s="302">
        <v>5356</v>
      </c>
      <c r="AS11" s="302">
        <v>1000</v>
      </c>
      <c r="AT11" s="302">
        <v>467</v>
      </c>
      <c r="AU11" s="302">
        <v>275</v>
      </c>
      <c r="AV11" s="302">
        <v>121</v>
      </c>
      <c r="AW11" s="302">
        <v>170</v>
      </c>
      <c r="AX11" s="302">
        <v>192</v>
      </c>
      <c r="AY11" s="302"/>
      <c r="AZ11" s="302"/>
    </row>
    <row r="12" spans="1:52" s="327" customFormat="1" x14ac:dyDescent="0.2">
      <c r="A12" s="384" t="s">
        <v>38</v>
      </c>
      <c r="B12" s="327">
        <v>4031</v>
      </c>
      <c r="C12" s="327">
        <v>48</v>
      </c>
      <c r="D12" s="327">
        <v>237</v>
      </c>
      <c r="E12" s="327">
        <v>716</v>
      </c>
      <c r="F12" s="327">
        <v>149</v>
      </c>
      <c r="G12" s="327">
        <v>403</v>
      </c>
      <c r="H12" s="383">
        <v>509</v>
      </c>
      <c r="I12" s="327">
        <v>1969</v>
      </c>
      <c r="J12" s="384" t="s">
        <v>38</v>
      </c>
      <c r="K12" s="327">
        <v>3836</v>
      </c>
      <c r="L12" s="327">
        <v>86</v>
      </c>
      <c r="M12" s="327">
        <v>127</v>
      </c>
      <c r="N12" s="327">
        <v>865</v>
      </c>
      <c r="O12" s="327">
        <v>259</v>
      </c>
      <c r="P12" s="327">
        <v>289</v>
      </c>
      <c r="Q12" s="383">
        <v>373</v>
      </c>
      <c r="R12" s="327">
        <v>1837</v>
      </c>
      <c r="S12" s="384" t="s">
        <v>38</v>
      </c>
      <c r="T12" s="302">
        <v>3115</v>
      </c>
      <c r="U12" s="302">
        <v>23</v>
      </c>
      <c r="V12" s="302">
        <v>143</v>
      </c>
      <c r="W12" s="302">
        <v>644</v>
      </c>
      <c r="X12" s="302">
        <v>277</v>
      </c>
      <c r="Y12" s="302">
        <v>403</v>
      </c>
      <c r="Z12" s="302">
        <v>247</v>
      </c>
      <c r="AA12" s="302">
        <v>1378</v>
      </c>
      <c r="AB12" s="385"/>
      <c r="AC12" s="378"/>
      <c r="AD12" s="295"/>
      <c r="AE12" s="385" t="s">
        <v>38</v>
      </c>
      <c r="AF12" s="302">
        <v>3115</v>
      </c>
      <c r="AG12" s="302">
        <v>166</v>
      </c>
      <c r="AH12" s="302">
        <v>340</v>
      </c>
      <c r="AI12" s="302">
        <v>304</v>
      </c>
      <c r="AJ12" s="302">
        <v>394</v>
      </c>
      <c r="AK12" s="302">
        <v>286</v>
      </c>
      <c r="AL12" s="302">
        <v>247</v>
      </c>
      <c r="AM12" s="302">
        <v>544</v>
      </c>
      <c r="AN12" s="302">
        <v>834</v>
      </c>
      <c r="AO12" s="385" t="s">
        <v>38</v>
      </c>
      <c r="AP12" s="302">
        <v>2908</v>
      </c>
      <c r="AQ12" s="302">
        <v>70</v>
      </c>
      <c r="AR12" s="302">
        <v>262</v>
      </c>
      <c r="AS12" s="302">
        <v>169</v>
      </c>
      <c r="AT12" s="302">
        <v>447</v>
      </c>
      <c r="AU12" s="302">
        <v>420</v>
      </c>
      <c r="AV12" s="302">
        <v>264</v>
      </c>
      <c r="AW12" s="302">
        <v>457</v>
      </c>
      <c r="AX12" s="302">
        <v>819</v>
      </c>
      <c r="AY12" s="302"/>
      <c r="AZ12" s="302"/>
    </row>
    <row r="13" spans="1:52" s="327" customFormat="1" x14ac:dyDescent="0.2">
      <c r="A13" s="384" t="s">
        <v>39</v>
      </c>
      <c r="B13" s="327">
        <v>3783</v>
      </c>
      <c r="C13" s="327">
        <v>20</v>
      </c>
      <c r="D13" s="327">
        <v>110</v>
      </c>
      <c r="E13" s="327">
        <v>773</v>
      </c>
      <c r="F13" s="327">
        <v>211</v>
      </c>
      <c r="G13" s="327">
        <v>457</v>
      </c>
      <c r="H13" s="383">
        <v>650</v>
      </c>
      <c r="I13" s="327">
        <v>1562</v>
      </c>
      <c r="J13" s="384" t="s">
        <v>39</v>
      </c>
      <c r="K13" s="327">
        <v>3254</v>
      </c>
      <c r="L13" s="327">
        <v>140</v>
      </c>
      <c r="M13" s="327">
        <v>230</v>
      </c>
      <c r="N13" s="327">
        <v>802</v>
      </c>
      <c r="O13" s="327">
        <v>230</v>
      </c>
      <c r="P13" s="327">
        <v>292</v>
      </c>
      <c r="Q13" s="383">
        <v>328</v>
      </c>
      <c r="R13" s="327">
        <v>1232</v>
      </c>
      <c r="S13" s="384" t="s">
        <v>39</v>
      </c>
      <c r="T13" s="302">
        <v>2677</v>
      </c>
      <c r="U13" s="302">
        <v>68</v>
      </c>
      <c r="V13" s="302">
        <v>57</v>
      </c>
      <c r="W13" s="302">
        <v>743</v>
      </c>
      <c r="X13" s="302">
        <v>317</v>
      </c>
      <c r="Y13" s="302">
        <v>339</v>
      </c>
      <c r="Z13" s="302">
        <v>204</v>
      </c>
      <c r="AA13" s="302">
        <v>949</v>
      </c>
      <c r="AB13" s="385"/>
      <c r="AC13" s="378"/>
      <c r="AD13" s="295"/>
      <c r="AE13" s="385" t="s">
        <v>39</v>
      </c>
      <c r="AF13" s="302">
        <v>2677</v>
      </c>
      <c r="AG13" s="302">
        <v>125</v>
      </c>
      <c r="AH13" s="302">
        <v>300</v>
      </c>
      <c r="AI13" s="302">
        <v>443</v>
      </c>
      <c r="AJ13" s="302">
        <v>405</v>
      </c>
      <c r="AK13" s="302">
        <v>251</v>
      </c>
      <c r="AL13" s="302">
        <v>204</v>
      </c>
      <c r="AM13" s="302">
        <v>411</v>
      </c>
      <c r="AN13" s="302">
        <v>538</v>
      </c>
      <c r="AO13" s="385" t="s">
        <v>39</v>
      </c>
      <c r="AP13" s="302">
        <v>3228</v>
      </c>
      <c r="AQ13" s="302">
        <v>88</v>
      </c>
      <c r="AR13" s="302">
        <v>504</v>
      </c>
      <c r="AS13" s="302">
        <v>544</v>
      </c>
      <c r="AT13" s="302">
        <v>598</v>
      </c>
      <c r="AU13" s="302">
        <v>355</v>
      </c>
      <c r="AV13" s="302">
        <v>212</v>
      </c>
      <c r="AW13" s="302">
        <v>392</v>
      </c>
      <c r="AX13" s="302">
        <v>535</v>
      </c>
      <c r="AY13" s="302"/>
      <c r="AZ13" s="302"/>
    </row>
    <row r="14" spans="1:52" s="327" customFormat="1" x14ac:dyDescent="0.2">
      <c r="A14" s="384" t="s">
        <v>40</v>
      </c>
      <c r="B14" s="327">
        <v>1710</v>
      </c>
      <c r="C14" s="327">
        <v>22</v>
      </c>
      <c r="D14" s="327">
        <v>119</v>
      </c>
      <c r="E14" s="327">
        <v>251</v>
      </c>
      <c r="F14" s="327">
        <v>38</v>
      </c>
      <c r="G14" s="327">
        <v>96</v>
      </c>
      <c r="H14" s="383">
        <v>223</v>
      </c>
      <c r="I14" s="327">
        <v>961</v>
      </c>
      <c r="J14" s="384" t="s">
        <v>40</v>
      </c>
      <c r="K14" s="327">
        <v>1784</v>
      </c>
      <c r="L14" s="327">
        <v>50</v>
      </c>
      <c r="M14" s="327">
        <v>29</v>
      </c>
      <c r="N14" s="327">
        <v>227</v>
      </c>
      <c r="O14" s="327">
        <v>74</v>
      </c>
      <c r="P14" s="327">
        <v>99</v>
      </c>
      <c r="Q14" s="383">
        <v>196</v>
      </c>
      <c r="R14" s="327">
        <v>1109</v>
      </c>
      <c r="S14" s="384" t="s">
        <v>40</v>
      </c>
      <c r="T14" s="302">
        <v>3250</v>
      </c>
      <c r="U14" s="302">
        <v>0</v>
      </c>
      <c r="V14" s="302">
        <v>12</v>
      </c>
      <c r="W14" s="302">
        <v>1219</v>
      </c>
      <c r="X14" s="302">
        <v>217</v>
      </c>
      <c r="Y14" s="302">
        <v>302</v>
      </c>
      <c r="Z14" s="302">
        <v>199</v>
      </c>
      <c r="AA14" s="302">
        <v>1301</v>
      </c>
      <c r="AB14" s="385"/>
      <c r="AC14" s="378"/>
      <c r="AD14" s="295"/>
      <c r="AE14" s="385" t="s">
        <v>40</v>
      </c>
      <c r="AF14" s="302">
        <v>3250</v>
      </c>
      <c r="AG14" s="302">
        <v>12</v>
      </c>
      <c r="AH14" s="302">
        <v>838</v>
      </c>
      <c r="AI14" s="302">
        <v>381</v>
      </c>
      <c r="AJ14" s="302">
        <v>298</v>
      </c>
      <c r="AK14" s="302">
        <v>221</v>
      </c>
      <c r="AL14" s="302">
        <v>199</v>
      </c>
      <c r="AM14" s="302">
        <v>483</v>
      </c>
      <c r="AN14" s="302">
        <v>818</v>
      </c>
      <c r="AO14" s="385" t="s">
        <v>40</v>
      </c>
      <c r="AP14" s="302">
        <v>2257</v>
      </c>
      <c r="AQ14" s="302">
        <v>2</v>
      </c>
      <c r="AR14" s="302">
        <v>420</v>
      </c>
      <c r="AS14" s="302">
        <v>126</v>
      </c>
      <c r="AT14" s="302">
        <v>239</v>
      </c>
      <c r="AU14" s="302">
        <v>235</v>
      </c>
      <c r="AV14" s="302">
        <v>194</v>
      </c>
      <c r="AW14" s="302">
        <v>352</v>
      </c>
      <c r="AX14" s="302">
        <v>689</v>
      </c>
      <c r="AY14" s="302"/>
      <c r="AZ14" s="302"/>
    </row>
    <row r="15" spans="1:52" s="327" customFormat="1" x14ac:dyDescent="0.2">
      <c r="A15" s="384" t="s">
        <v>41</v>
      </c>
      <c r="B15" s="327">
        <v>2391</v>
      </c>
      <c r="C15" s="327">
        <v>23</v>
      </c>
      <c r="D15" s="327">
        <v>204</v>
      </c>
      <c r="E15" s="327">
        <v>1145</v>
      </c>
      <c r="F15" s="327">
        <v>80</v>
      </c>
      <c r="G15" s="327">
        <v>94</v>
      </c>
      <c r="H15" s="383">
        <v>150</v>
      </c>
      <c r="I15" s="327">
        <v>695</v>
      </c>
      <c r="J15" s="384" t="s">
        <v>41</v>
      </c>
      <c r="K15" s="327">
        <v>2172</v>
      </c>
      <c r="L15" s="327">
        <v>33</v>
      </c>
      <c r="M15" s="327">
        <v>54</v>
      </c>
      <c r="N15" s="327">
        <v>1034</v>
      </c>
      <c r="O15" s="327">
        <v>125</v>
      </c>
      <c r="P15" s="327">
        <v>95</v>
      </c>
      <c r="Q15" s="383">
        <v>139</v>
      </c>
      <c r="R15" s="327">
        <v>692</v>
      </c>
      <c r="S15" s="384" t="s">
        <v>41</v>
      </c>
      <c r="T15" s="302">
        <v>2587</v>
      </c>
      <c r="U15" s="302">
        <v>7</v>
      </c>
      <c r="V15" s="302">
        <v>3</v>
      </c>
      <c r="W15" s="302">
        <v>1078</v>
      </c>
      <c r="X15" s="302">
        <v>258</v>
      </c>
      <c r="Y15" s="302">
        <v>244</v>
      </c>
      <c r="Z15" s="302">
        <v>166</v>
      </c>
      <c r="AA15" s="302">
        <v>831</v>
      </c>
      <c r="AB15" s="385"/>
      <c r="AC15" s="378"/>
      <c r="AD15" s="295"/>
      <c r="AE15" s="385" t="s">
        <v>41</v>
      </c>
      <c r="AF15" s="302">
        <v>2587</v>
      </c>
      <c r="AG15" s="302">
        <v>10</v>
      </c>
      <c r="AH15" s="302">
        <v>673</v>
      </c>
      <c r="AI15" s="302">
        <v>405</v>
      </c>
      <c r="AJ15" s="302">
        <v>338</v>
      </c>
      <c r="AK15" s="302">
        <v>164</v>
      </c>
      <c r="AL15" s="302">
        <v>166</v>
      </c>
      <c r="AM15" s="302">
        <v>388</v>
      </c>
      <c r="AN15" s="302">
        <v>443</v>
      </c>
      <c r="AO15" s="385" t="s">
        <v>41</v>
      </c>
      <c r="AP15" s="302">
        <v>4354</v>
      </c>
      <c r="AQ15" s="302">
        <v>13</v>
      </c>
      <c r="AR15" s="302">
        <v>2485</v>
      </c>
      <c r="AS15" s="302">
        <v>520</v>
      </c>
      <c r="AT15" s="302">
        <v>263</v>
      </c>
      <c r="AU15" s="302">
        <v>205</v>
      </c>
      <c r="AV15" s="302">
        <v>136</v>
      </c>
      <c r="AW15" s="302">
        <v>303</v>
      </c>
      <c r="AX15" s="302">
        <v>429</v>
      </c>
      <c r="AY15" s="302"/>
      <c r="AZ15" s="302"/>
    </row>
    <row r="16" spans="1:52" s="327" customFormat="1" x14ac:dyDescent="0.2">
      <c r="A16" s="384" t="s">
        <v>42</v>
      </c>
      <c r="B16" s="327">
        <v>2522</v>
      </c>
      <c r="C16" s="327">
        <v>79</v>
      </c>
      <c r="D16" s="327">
        <v>163</v>
      </c>
      <c r="E16" s="327">
        <v>800</v>
      </c>
      <c r="F16" s="327">
        <v>167</v>
      </c>
      <c r="G16" s="327">
        <v>240</v>
      </c>
      <c r="H16" s="383">
        <v>279</v>
      </c>
      <c r="I16" s="327">
        <v>794</v>
      </c>
      <c r="J16" s="384" t="s">
        <v>42</v>
      </c>
      <c r="K16" s="327">
        <v>1835</v>
      </c>
      <c r="L16" s="327">
        <v>116</v>
      </c>
      <c r="M16" s="327">
        <v>99</v>
      </c>
      <c r="N16" s="327">
        <v>585</v>
      </c>
      <c r="O16" s="327">
        <v>103</v>
      </c>
      <c r="P16" s="327">
        <v>143</v>
      </c>
      <c r="Q16" s="383">
        <v>171</v>
      </c>
      <c r="R16" s="327">
        <v>618</v>
      </c>
      <c r="S16" s="384" t="s">
        <v>42</v>
      </c>
      <c r="T16" s="302">
        <v>1609</v>
      </c>
      <c r="U16" s="302">
        <v>0</v>
      </c>
      <c r="V16" s="302">
        <v>3</v>
      </c>
      <c r="W16" s="302">
        <v>751</v>
      </c>
      <c r="X16" s="302">
        <v>175</v>
      </c>
      <c r="Y16" s="302">
        <v>174</v>
      </c>
      <c r="Z16" s="302">
        <v>101</v>
      </c>
      <c r="AA16" s="302">
        <v>405</v>
      </c>
      <c r="AB16" s="385"/>
      <c r="AC16" s="378"/>
      <c r="AD16" s="295"/>
      <c r="AE16" s="385" t="s">
        <v>42</v>
      </c>
      <c r="AF16" s="302">
        <v>1609</v>
      </c>
      <c r="AG16" s="302">
        <v>3</v>
      </c>
      <c r="AH16" s="302">
        <v>485</v>
      </c>
      <c r="AI16" s="302">
        <v>266</v>
      </c>
      <c r="AJ16" s="302">
        <v>224</v>
      </c>
      <c r="AK16" s="302">
        <v>125</v>
      </c>
      <c r="AL16" s="302">
        <v>101</v>
      </c>
      <c r="AM16" s="302">
        <v>187</v>
      </c>
      <c r="AN16" s="302">
        <v>218</v>
      </c>
      <c r="AO16" s="385" t="s">
        <v>42</v>
      </c>
      <c r="AP16" s="302">
        <v>1791</v>
      </c>
      <c r="AQ16" s="302">
        <v>13</v>
      </c>
      <c r="AR16" s="302">
        <v>894</v>
      </c>
      <c r="AS16" s="302">
        <v>214</v>
      </c>
      <c r="AT16" s="302">
        <v>251</v>
      </c>
      <c r="AU16" s="302">
        <v>142</v>
      </c>
      <c r="AV16" s="302">
        <v>81</v>
      </c>
      <c r="AW16" s="302">
        <v>85</v>
      </c>
      <c r="AX16" s="302">
        <v>111</v>
      </c>
      <c r="AY16" s="302"/>
      <c r="AZ16" s="302"/>
    </row>
    <row r="17" spans="1:52" s="327" customFormat="1" x14ac:dyDescent="0.2">
      <c r="A17" s="384" t="s">
        <v>43</v>
      </c>
      <c r="B17" s="327">
        <v>3495</v>
      </c>
      <c r="C17" s="327">
        <v>81</v>
      </c>
      <c r="D17" s="327">
        <v>108</v>
      </c>
      <c r="E17" s="327">
        <v>2067</v>
      </c>
      <c r="F17" s="327">
        <v>313</v>
      </c>
      <c r="G17" s="327">
        <v>360</v>
      </c>
      <c r="H17" s="383">
        <v>194</v>
      </c>
      <c r="I17" s="327">
        <v>372</v>
      </c>
      <c r="J17" s="384" t="s">
        <v>43</v>
      </c>
      <c r="K17" s="327">
        <v>2229</v>
      </c>
      <c r="L17" s="327">
        <v>47</v>
      </c>
      <c r="M17" s="327">
        <v>65</v>
      </c>
      <c r="N17" s="327">
        <v>1234</v>
      </c>
      <c r="O17" s="327">
        <v>212</v>
      </c>
      <c r="P17" s="327">
        <v>219</v>
      </c>
      <c r="Q17" s="383">
        <v>111</v>
      </c>
      <c r="R17" s="327">
        <v>341</v>
      </c>
      <c r="S17" s="384" t="s">
        <v>43</v>
      </c>
      <c r="T17" s="302">
        <v>2071</v>
      </c>
      <c r="U17" s="302">
        <v>46</v>
      </c>
      <c r="V17" s="302">
        <v>68</v>
      </c>
      <c r="W17" s="302">
        <v>1022</v>
      </c>
      <c r="X17" s="302">
        <v>326</v>
      </c>
      <c r="Y17" s="302">
        <v>270</v>
      </c>
      <c r="Z17" s="302">
        <v>91</v>
      </c>
      <c r="AA17" s="302">
        <v>248</v>
      </c>
      <c r="AB17" s="385"/>
      <c r="AC17" s="378"/>
      <c r="AD17" s="295"/>
      <c r="AE17" s="385" t="s">
        <v>43</v>
      </c>
      <c r="AF17" s="302">
        <v>2071</v>
      </c>
      <c r="AG17" s="302">
        <v>114</v>
      </c>
      <c r="AH17" s="302">
        <v>484</v>
      </c>
      <c r="AI17" s="302">
        <v>538</v>
      </c>
      <c r="AJ17" s="302">
        <v>410</v>
      </c>
      <c r="AK17" s="302">
        <v>186</v>
      </c>
      <c r="AL17" s="302">
        <v>91</v>
      </c>
      <c r="AM17" s="302">
        <v>105</v>
      </c>
      <c r="AN17" s="302">
        <v>143</v>
      </c>
      <c r="AO17" s="385" t="s">
        <v>43</v>
      </c>
      <c r="AP17" s="302">
        <v>1744</v>
      </c>
      <c r="AQ17" s="302">
        <v>4</v>
      </c>
      <c r="AR17" s="302">
        <v>679</v>
      </c>
      <c r="AS17" s="302">
        <v>239</v>
      </c>
      <c r="AT17" s="302">
        <v>271</v>
      </c>
      <c r="AU17" s="302">
        <v>182</v>
      </c>
      <c r="AV17" s="302">
        <v>70</v>
      </c>
      <c r="AW17" s="302">
        <v>113</v>
      </c>
      <c r="AX17" s="302">
        <v>186</v>
      </c>
      <c r="AY17" s="302"/>
      <c r="AZ17" s="302"/>
    </row>
    <row r="18" spans="1:52" s="327" customFormat="1" x14ac:dyDescent="0.2">
      <c r="A18" s="384" t="s">
        <v>44</v>
      </c>
      <c r="B18" s="327">
        <v>2077</v>
      </c>
      <c r="C18" s="327">
        <v>25</v>
      </c>
      <c r="D18" s="327">
        <v>80</v>
      </c>
      <c r="E18" s="327">
        <v>805</v>
      </c>
      <c r="F18" s="327">
        <v>110</v>
      </c>
      <c r="G18" s="327">
        <v>135</v>
      </c>
      <c r="H18" s="383">
        <v>190</v>
      </c>
      <c r="I18" s="327">
        <v>732</v>
      </c>
      <c r="J18" s="384" t="s">
        <v>44</v>
      </c>
      <c r="K18" s="327">
        <v>2066</v>
      </c>
      <c r="L18" s="327">
        <v>63</v>
      </c>
      <c r="M18" s="327">
        <v>98</v>
      </c>
      <c r="N18" s="327">
        <v>623</v>
      </c>
      <c r="O18" s="327">
        <v>122</v>
      </c>
      <c r="P18" s="327">
        <v>174</v>
      </c>
      <c r="Q18" s="383">
        <v>174</v>
      </c>
      <c r="R18" s="327">
        <v>812</v>
      </c>
      <c r="S18" s="384" t="s">
        <v>44</v>
      </c>
      <c r="T18" s="302">
        <v>2134</v>
      </c>
      <c r="U18" s="302">
        <v>26</v>
      </c>
      <c r="V18" s="302">
        <v>21</v>
      </c>
      <c r="W18" s="302">
        <v>1053</v>
      </c>
      <c r="X18" s="302">
        <v>150</v>
      </c>
      <c r="Y18" s="302">
        <v>198</v>
      </c>
      <c r="Z18" s="302">
        <v>131</v>
      </c>
      <c r="AA18" s="302">
        <v>555</v>
      </c>
      <c r="AB18" s="385"/>
      <c r="AC18" s="378"/>
      <c r="AD18" s="295"/>
      <c r="AE18" s="385" t="s">
        <v>44</v>
      </c>
      <c r="AF18" s="302">
        <v>2134</v>
      </c>
      <c r="AG18" s="302">
        <v>47</v>
      </c>
      <c r="AH18" s="302">
        <v>723</v>
      </c>
      <c r="AI18" s="302">
        <v>330</v>
      </c>
      <c r="AJ18" s="302">
        <v>202</v>
      </c>
      <c r="AK18" s="302">
        <v>146</v>
      </c>
      <c r="AL18" s="302">
        <v>131</v>
      </c>
      <c r="AM18" s="302">
        <v>235</v>
      </c>
      <c r="AN18" s="302">
        <v>320</v>
      </c>
      <c r="AO18" s="385" t="s">
        <v>44</v>
      </c>
      <c r="AP18" s="302">
        <v>1609</v>
      </c>
      <c r="AQ18" s="302">
        <v>5</v>
      </c>
      <c r="AR18" s="302">
        <v>494</v>
      </c>
      <c r="AS18" s="302">
        <v>182</v>
      </c>
      <c r="AT18" s="302">
        <v>241</v>
      </c>
      <c r="AU18" s="302">
        <v>187</v>
      </c>
      <c r="AV18" s="302">
        <v>125</v>
      </c>
      <c r="AW18" s="302">
        <v>154</v>
      </c>
      <c r="AX18" s="302">
        <v>221</v>
      </c>
      <c r="AY18" s="302"/>
      <c r="AZ18" s="302"/>
    </row>
    <row r="19" spans="1:52" s="327" customFormat="1" x14ac:dyDescent="0.2">
      <c r="A19" s="384" t="s">
        <v>45</v>
      </c>
      <c r="B19" s="327">
        <v>1097</v>
      </c>
      <c r="C19" s="327">
        <v>5</v>
      </c>
      <c r="D19" s="327">
        <v>25</v>
      </c>
      <c r="E19" s="327">
        <v>213</v>
      </c>
      <c r="F19" s="327">
        <v>45</v>
      </c>
      <c r="G19" s="327">
        <v>52</v>
      </c>
      <c r="H19" s="383">
        <v>115</v>
      </c>
      <c r="I19" s="327">
        <v>642</v>
      </c>
      <c r="J19" s="384" t="s">
        <v>45</v>
      </c>
      <c r="K19" s="327">
        <v>1707</v>
      </c>
      <c r="L19" s="327">
        <v>59</v>
      </c>
      <c r="M19" s="327">
        <v>75</v>
      </c>
      <c r="N19" s="327">
        <v>422</v>
      </c>
      <c r="O19" s="327">
        <v>79</v>
      </c>
      <c r="P19" s="327">
        <v>82</v>
      </c>
      <c r="Q19" s="383">
        <v>108</v>
      </c>
      <c r="R19" s="327">
        <v>882</v>
      </c>
      <c r="S19" s="384" t="s">
        <v>45</v>
      </c>
      <c r="T19" s="302">
        <v>1729</v>
      </c>
      <c r="U19" s="302">
        <v>11</v>
      </c>
      <c r="V19" s="302">
        <v>28</v>
      </c>
      <c r="W19" s="302">
        <v>378</v>
      </c>
      <c r="X19" s="302">
        <v>145</v>
      </c>
      <c r="Y19" s="302">
        <v>164</v>
      </c>
      <c r="Z19" s="302">
        <v>142</v>
      </c>
      <c r="AA19" s="302">
        <v>861</v>
      </c>
      <c r="AB19" s="385"/>
      <c r="AC19" s="378"/>
      <c r="AD19" s="295"/>
      <c r="AE19" s="385" t="s">
        <v>45</v>
      </c>
      <c r="AF19" s="302">
        <v>1729</v>
      </c>
      <c r="AG19" s="302">
        <v>39</v>
      </c>
      <c r="AH19" s="302">
        <v>213</v>
      </c>
      <c r="AI19" s="302">
        <v>165</v>
      </c>
      <c r="AJ19" s="302">
        <v>186</v>
      </c>
      <c r="AK19" s="302">
        <v>123</v>
      </c>
      <c r="AL19" s="302">
        <v>142</v>
      </c>
      <c r="AM19" s="302">
        <v>303</v>
      </c>
      <c r="AN19" s="302">
        <v>558</v>
      </c>
      <c r="AO19" s="385" t="s">
        <v>45</v>
      </c>
      <c r="AP19" s="302">
        <v>1936</v>
      </c>
      <c r="AQ19" s="302">
        <v>344</v>
      </c>
      <c r="AR19" s="302">
        <v>486</v>
      </c>
      <c r="AS19" s="302">
        <v>115</v>
      </c>
      <c r="AT19" s="302">
        <v>168</v>
      </c>
      <c r="AU19" s="302">
        <v>138</v>
      </c>
      <c r="AV19" s="302">
        <v>112</v>
      </c>
      <c r="AW19" s="302">
        <v>202</v>
      </c>
      <c r="AX19" s="302">
        <v>371</v>
      </c>
      <c r="AY19" s="302"/>
      <c r="AZ19" s="302"/>
    </row>
    <row r="20" spans="1:52" s="327" customFormat="1" x14ac:dyDescent="0.2">
      <c r="A20" s="384" t="s">
        <v>46</v>
      </c>
      <c r="B20" s="327">
        <v>1326</v>
      </c>
      <c r="C20" s="327">
        <v>17</v>
      </c>
      <c r="D20" s="327">
        <v>165</v>
      </c>
      <c r="E20" s="327">
        <v>290</v>
      </c>
      <c r="F20" s="327">
        <v>35</v>
      </c>
      <c r="G20" s="327">
        <v>64</v>
      </c>
      <c r="H20" s="383">
        <v>146</v>
      </c>
      <c r="I20" s="327">
        <v>609</v>
      </c>
      <c r="J20" s="384" t="s">
        <v>46</v>
      </c>
      <c r="K20" s="327">
        <v>1543</v>
      </c>
      <c r="L20" s="327">
        <v>4</v>
      </c>
      <c r="M20" s="327">
        <v>22</v>
      </c>
      <c r="N20" s="327">
        <v>220</v>
      </c>
      <c r="O20" s="327">
        <v>59</v>
      </c>
      <c r="P20" s="327">
        <v>66</v>
      </c>
      <c r="Q20" s="383">
        <v>131</v>
      </c>
      <c r="R20" s="327">
        <v>1041</v>
      </c>
      <c r="S20" s="384" t="s">
        <v>46</v>
      </c>
      <c r="T20" s="302">
        <v>1677</v>
      </c>
      <c r="U20" s="302">
        <v>0</v>
      </c>
      <c r="V20" s="302">
        <v>0</v>
      </c>
      <c r="W20" s="302">
        <v>175</v>
      </c>
      <c r="X20" s="302">
        <v>55</v>
      </c>
      <c r="Y20" s="302">
        <v>165</v>
      </c>
      <c r="Z20" s="302">
        <v>115</v>
      </c>
      <c r="AA20" s="302">
        <v>1167</v>
      </c>
      <c r="AB20" s="385"/>
      <c r="AC20" s="378"/>
      <c r="AD20" s="295"/>
      <c r="AE20" s="385" t="s">
        <v>46</v>
      </c>
      <c r="AF20" s="302">
        <v>1677</v>
      </c>
      <c r="AG20" s="302">
        <v>0</v>
      </c>
      <c r="AH20" s="302">
        <v>70</v>
      </c>
      <c r="AI20" s="302">
        <v>105</v>
      </c>
      <c r="AJ20" s="302">
        <v>97</v>
      </c>
      <c r="AK20" s="302">
        <v>123</v>
      </c>
      <c r="AL20" s="302">
        <v>115</v>
      </c>
      <c r="AM20" s="302">
        <v>471</v>
      </c>
      <c r="AN20" s="302">
        <v>696</v>
      </c>
      <c r="AO20" s="385" t="s">
        <v>46</v>
      </c>
      <c r="AP20" s="302">
        <v>1305</v>
      </c>
      <c r="AQ20" s="302">
        <v>22</v>
      </c>
      <c r="AR20" s="302">
        <v>68</v>
      </c>
      <c r="AS20" s="302">
        <v>50</v>
      </c>
      <c r="AT20" s="302">
        <v>76</v>
      </c>
      <c r="AU20" s="302">
        <v>146</v>
      </c>
      <c r="AV20" s="302">
        <v>104</v>
      </c>
      <c r="AW20" s="302">
        <v>305</v>
      </c>
      <c r="AX20" s="302">
        <v>534</v>
      </c>
      <c r="AY20" s="302"/>
      <c r="AZ20" s="302"/>
    </row>
    <row r="21" spans="1:52" s="327" customFormat="1" x14ac:dyDescent="0.2">
      <c r="A21" s="384" t="s">
        <v>47</v>
      </c>
      <c r="B21" s="327">
        <v>2995</v>
      </c>
      <c r="C21" s="327">
        <v>23</v>
      </c>
      <c r="D21" s="327">
        <v>69</v>
      </c>
      <c r="E21" s="327">
        <v>1505</v>
      </c>
      <c r="F21" s="327">
        <v>168</v>
      </c>
      <c r="G21" s="327">
        <v>214</v>
      </c>
      <c r="H21" s="383">
        <v>226</v>
      </c>
      <c r="I21" s="327">
        <v>790</v>
      </c>
      <c r="J21" s="384" t="s">
        <v>47</v>
      </c>
      <c r="K21" s="327">
        <v>2320</v>
      </c>
      <c r="L21" s="327">
        <v>31</v>
      </c>
      <c r="M21" s="327">
        <v>35</v>
      </c>
      <c r="N21" s="327">
        <v>1014</v>
      </c>
      <c r="O21" s="327">
        <v>143</v>
      </c>
      <c r="P21" s="327">
        <v>134</v>
      </c>
      <c r="Q21" s="383">
        <v>167</v>
      </c>
      <c r="R21" s="327">
        <v>796</v>
      </c>
      <c r="S21" s="384" t="s">
        <v>47</v>
      </c>
      <c r="T21" s="302">
        <v>4225</v>
      </c>
      <c r="U21" s="302">
        <v>38</v>
      </c>
      <c r="V21" s="302">
        <v>48</v>
      </c>
      <c r="W21" s="302">
        <v>2688</v>
      </c>
      <c r="X21" s="302">
        <v>259</v>
      </c>
      <c r="Y21" s="302">
        <v>237</v>
      </c>
      <c r="Z21" s="302">
        <v>160</v>
      </c>
      <c r="AA21" s="302">
        <v>795</v>
      </c>
      <c r="AB21" s="385"/>
      <c r="AC21" s="378"/>
      <c r="AD21" s="295"/>
      <c r="AE21" s="385" t="s">
        <v>47</v>
      </c>
      <c r="AF21" s="302">
        <v>4225</v>
      </c>
      <c r="AG21" s="302">
        <v>86</v>
      </c>
      <c r="AH21" s="302">
        <v>2050</v>
      </c>
      <c r="AI21" s="302">
        <v>638</v>
      </c>
      <c r="AJ21" s="302">
        <v>334</v>
      </c>
      <c r="AK21" s="302">
        <v>162</v>
      </c>
      <c r="AL21" s="302">
        <v>160</v>
      </c>
      <c r="AM21" s="302">
        <v>322</v>
      </c>
      <c r="AN21" s="302">
        <v>473</v>
      </c>
      <c r="AO21" s="385" t="s">
        <v>47</v>
      </c>
      <c r="AP21" s="302">
        <v>6470</v>
      </c>
      <c r="AQ21" s="302">
        <v>18</v>
      </c>
      <c r="AR21" s="302">
        <v>4243</v>
      </c>
      <c r="AS21" s="302">
        <v>920</v>
      </c>
      <c r="AT21" s="302">
        <v>277</v>
      </c>
      <c r="AU21" s="302">
        <v>125</v>
      </c>
      <c r="AV21" s="302">
        <v>104</v>
      </c>
      <c r="AW21" s="302">
        <v>283</v>
      </c>
      <c r="AX21" s="302">
        <v>500</v>
      </c>
      <c r="AY21" s="302"/>
      <c r="AZ21" s="302"/>
    </row>
    <row r="22" spans="1:52" s="327" customFormat="1" x14ac:dyDescent="0.2">
      <c r="A22" s="384" t="s">
        <v>48</v>
      </c>
      <c r="B22" s="327">
        <v>1744</v>
      </c>
      <c r="C22" s="327">
        <v>28</v>
      </c>
      <c r="D22" s="327">
        <v>92</v>
      </c>
      <c r="E22" s="327">
        <v>777</v>
      </c>
      <c r="F22" s="327">
        <v>71</v>
      </c>
      <c r="G22" s="327">
        <v>111</v>
      </c>
      <c r="H22" s="383">
        <v>162</v>
      </c>
      <c r="I22" s="327">
        <v>503</v>
      </c>
      <c r="J22" s="384" t="s">
        <v>48</v>
      </c>
      <c r="K22" s="327">
        <v>2184</v>
      </c>
      <c r="L22" s="327">
        <v>94</v>
      </c>
      <c r="M22" s="327">
        <v>147</v>
      </c>
      <c r="N22" s="327">
        <v>965</v>
      </c>
      <c r="O22" s="327">
        <v>113</v>
      </c>
      <c r="P22" s="327">
        <v>109</v>
      </c>
      <c r="Q22" s="383">
        <v>148</v>
      </c>
      <c r="R22" s="327">
        <v>608</v>
      </c>
      <c r="S22" s="384" t="s">
        <v>48</v>
      </c>
      <c r="T22" s="302">
        <v>1811</v>
      </c>
      <c r="U22" s="302">
        <v>36</v>
      </c>
      <c r="V22" s="302">
        <v>30</v>
      </c>
      <c r="W22" s="302">
        <v>774</v>
      </c>
      <c r="X22" s="302">
        <v>97</v>
      </c>
      <c r="Y22" s="302">
        <v>150</v>
      </c>
      <c r="Z22" s="302">
        <v>116</v>
      </c>
      <c r="AA22" s="302">
        <v>608</v>
      </c>
      <c r="AB22" s="385"/>
      <c r="AC22" s="378"/>
      <c r="AD22" s="295"/>
      <c r="AE22" s="385" t="s">
        <v>48</v>
      </c>
      <c r="AF22" s="302">
        <v>1811</v>
      </c>
      <c r="AG22" s="302">
        <v>66</v>
      </c>
      <c r="AH22" s="302">
        <v>616</v>
      </c>
      <c r="AI22" s="302">
        <v>158</v>
      </c>
      <c r="AJ22" s="302">
        <v>125</v>
      </c>
      <c r="AK22" s="302">
        <v>122</v>
      </c>
      <c r="AL22" s="302">
        <v>116</v>
      </c>
      <c r="AM22" s="302">
        <v>246</v>
      </c>
      <c r="AN22" s="302">
        <v>362</v>
      </c>
      <c r="AO22" s="385" t="s">
        <v>48</v>
      </c>
      <c r="AP22" s="302">
        <v>1908</v>
      </c>
      <c r="AQ22" s="302">
        <v>16</v>
      </c>
      <c r="AR22" s="302">
        <v>984</v>
      </c>
      <c r="AS22" s="302">
        <v>206</v>
      </c>
      <c r="AT22" s="302">
        <v>91</v>
      </c>
      <c r="AU22" s="302">
        <v>92</v>
      </c>
      <c r="AV22" s="302">
        <v>87</v>
      </c>
      <c r="AW22" s="302">
        <v>173</v>
      </c>
      <c r="AX22" s="302">
        <v>259</v>
      </c>
      <c r="AY22" s="302"/>
      <c r="AZ22" s="302"/>
    </row>
    <row r="23" spans="1:52" s="327" customFormat="1" x14ac:dyDescent="0.2">
      <c r="A23" s="384" t="s">
        <v>49</v>
      </c>
      <c r="B23" s="327">
        <v>3048</v>
      </c>
      <c r="C23" s="327">
        <v>56</v>
      </c>
      <c r="D23" s="327">
        <v>74</v>
      </c>
      <c r="E23" s="327">
        <v>1658</v>
      </c>
      <c r="F23" s="327">
        <v>245</v>
      </c>
      <c r="G23" s="327">
        <v>309</v>
      </c>
      <c r="H23" s="383">
        <v>184</v>
      </c>
      <c r="I23" s="327">
        <v>522</v>
      </c>
      <c r="J23" s="384" t="s">
        <v>49</v>
      </c>
      <c r="K23" s="327">
        <v>3024</v>
      </c>
      <c r="L23" s="327">
        <v>112</v>
      </c>
      <c r="M23" s="327">
        <v>129</v>
      </c>
      <c r="N23" s="327">
        <v>1443</v>
      </c>
      <c r="O23" s="327">
        <v>256</v>
      </c>
      <c r="P23" s="327">
        <v>240</v>
      </c>
      <c r="Q23" s="383">
        <v>208</v>
      </c>
      <c r="R23" s="327">
        <v>636</v>
      </c>
      <c r="S23" s="384" t="s">
        <v>49</v>
      </c>
      <c r="T23" s="302">
        <v>3532</v>
      </c>
      <c r="U23" s="302">
        <v>15</v>
      </c>
      <c r="V23" s="302">
        <v>17</v>
      </c>
      <c r="W23" s="302">
        <v>2609</v>
      </c>
      <c r="X23" s="302">
        <v>327</v>
      </c>
      <c r="Y23" s="302">
        <v>226</v>
      </c>
      <c r="Z23" s="302">
        <v>90</v>
      </c>
      <c r="AA23" s="302">
        <v>248</v>
      </c>
      <c r="AB23" s="385"/>
      <c r="AC23" s="378"/>
      <c r="AD23" s="295"/>
      <c r="AE23" s="385" t="s">
        <v>49</v>
      </c>
      <c r="AF23" s="302">
        <v>3532</v>
      </c>
      <c r="AG23" s="302">
        <v>32</v>
      </c>
      <c r="AH23" s="302">
        <v>1833</v>
      </c>
      <c r="AI23" s="302">
        <v>776</v>
      </c>
      <c r="AJ23" s="302">
        <v>396</v>
      </c>
      <c r="AK23" s="302">
        <v>157</v>
      </c>
      <c r="AL23" s="302">
        <v>90</v>
      </c>
      <c r="AM23" s="302">
        <v>107</v>
      </c>
      <c r="AN23" s="302">
        <v>141</v>
      </c>
      <c r="AO23" s="385" t="s">
        <v>49</v>
      </c>
      <c r="AP23" s="302">
        <v>5834</v>
      </c>
      <c r="AQ23" s="302">
        <v>12</v>
      </c>
      <c r="AR23" s="302">
        <v>3695</v>
      </c>
      <c r="AS23" s="302">
        <v>978</v>
      </c>
      <c r="AT23" s="302">
        <v>476</v>
      </c>
      <c r="AU23" s="302">
        <v>193</v>
      </c>
      <c r="AV23" s="302">
        <v>107</v>
      </c>
      <c r="AW23" s="302">
        <v>196</v>
      </c>
      <c r="AX23" s="302">
        <v>177</v>
      </c>
      <c r="AY23" s="302"/>
      <c r="AZ23" s="302"/>
    </row>
    <row r="24" spans="1:52" s="327" customFormat="1" x14ac:dyDescent="0.2">
      <c r="A24" s="384" t="s">
        <v>50</v>
      </c>
      <c r="B24" s="327">
        <v>6878</v>
      </c>
      <c r="C24" s="327">
        <v>64</v>
      </c>
      <c r="D24" s="327">
        <v>112</v>
      </c>
      <c r="E24" s="327">
        <v>4004</v>
      </c>
      <c r="F24" s="327">
        <v>539</v>
      </c>
      <c r="G24" s="327">
        <v>684</v>
      </c>
      <c r="H24" s="383">
        <v>501</v>
      </c>
      <c r="I24" s="327">
        <v>974</v>
      </c>
      <c r="J24" s="384" t="s">
        <v>50</v>
      </c>
      <c r="K24" s="327">
        <v>4837</v>
      </c>
      <c r="L24" s="327">
        <v>131</v>
      </c>
      <c r="M24" s="327">
        <v>162</v>
      </c>
      <c r="N24" s="327">
        <v>2381</v>
      </c>
      <c r="O24" s="327">
        <v>432</v>
      </c>
      <c r="P24" s="327">
        <v>389</v>
      </c>
      <c r="Q24" s="383">
        <v>386</v>
      </c>
      <c r="R24" s="327">
        <v>956</v>
      </c>
      <c r="S24" s="384" t="s">
        <v>50</v>
      </c>
      <c r="T24" s="302">
        <v>3482</v>
      </c>
      <c r="U24" s="302">
        <v>36</v>
      </c>
      <c r="V24" s="302">
        <v>22</v>
      </c>
      <c r="W24" s="302">
        <v>2094</v>
      </c>
      <c r="X24" s="302">
        <v>248</v>
      </c>
      <c r="Y24" s="302">
        <v>249</v>
      </c>
      <c r="Z24" s="302">
        <v>190</v>
      </c>
      <c r="AA24" s="302">
        <v>643</v>
      </c>
      <c r="AB24" s="385"/>
      <c r="AC24" s="378"/>
      <c r="AD24" s="295"/>
      <c r="AE24" s="385" t="s">
        <v>50</v>
      </c>
      <c r="AF24" s="302">
        <v>3482</v>
      </c>
      <c r="AG24" s="302">
        <v>58</v>
      </c>
      <c r="AH24" s="302">
        <v>1356</v>
      </c>
      <c r="AI24" s="302">
        <v>738</v>
      </c>
      <c r="AJ24" s="302">
        <v>316</v>
      </c>
      <c r="AK24" s="302">
        <v>181</v>
      </c>
      <c r="AL24" s="302">
        <v>190</v>
      </c>
      <c r="AM24" s="302">
        <v>344</v>
      </c>
      <c r="AN24" s="302">
        <v>299</v>
      </c>
      <c r="AO24" s="385" t="s">
        <v>50</v>
      </c>
      <c r="AP24" s="302">
        <v>2456</v>
      </c>
      <c r="AQ24" s="302">
        <v>10</v>
      </c>
      <c r="AR24" s="302">
        <v>1198</v>
      </c>
      <c r="AS24" s="302">
        <v>270</v>
      </c>
      <c r="AT24" s="302">
        <v>191</v>
      </c>
      <c r="AU24" s="302">
        <v>124</v>
      </c>
      <c r="AV24" s="302">
        <v>131</v>
      </c>
      <c r="AW24" s="302">
        <v>236</v>
      </c>
      <c r="AX24" s="302">
        <v>296</v>
      </c>
      <c r="AY24" s="302"/>
      <c r="AZ24" s="302"/>
    </row>
    <row r="25" spans="1:52" s="327" customFormat="1" x14ac:dyDescent="0.2">
      <c r="A25" s="384" t="s">
        <v>51</v>
      </c>
      <c r="B25" s="327">
        <v>1257</v>
      </c>
      <c r="C25" s="327">
        <v>18</v>
      </c>
      <c r="D25" s="327">
        <v>39</v>
      </c>
      <c r="E25" s="327">
        <v>357</v>
      </c>
      <c r="F25" s="327">
        <v>40</v>
      </c>
      <c r="G25" s="327">
        <v>71</v>
      </c>
      <c r="H25" s="383">
        <v>152</v>
      </c>
      <c r="I25" s="327">
        <v>580</v>
      </c>
      <c r="J25" s="384" t="s">
        <v>51</v>
      </c>
      <c r="K25" s="327">
        <v>1419</v>
      </c>
      <c r="L25" s="327">
        <v>48</v>
      </c>
      <c r="M25" s="327">
        <v>57</v>
      </c>
      <c r="N25" s="327">
        <v>428</v>
      </c>
      <c r="O25" s="327">
        <v>64</v>
      </c>
      <c r="P25" s="327">
        <v>101</v>
      </c>
      <c r="Q25" s="383">
        <v>90</v>
      </c>
      <c r="R25" s="327">
        <v>631</v>
      </c>
      <c r="S25" s="384" t="s">
        <v>51</v>
      </c>
      <c r="T25" s="302">
        <v>3302</v>
      </c>
      <c r="U25" s="302">
        <v>3</v>
      </c>
      <c r="V25" s="302">
        <v>38</v>
      </c>
      <c r="W25" s="302">
        <v>2105</v>
      </c>
      <c r="X25" s="302">
        <v>104</v>
      </c>
      <c r="Y25" s="302">
        <v>156</v>
      </c>
      <c r="Z25" s="302">
        <v>102</v>
      </c>
      <c r="AA25" s="302">
        <v>794</v>
      </c>
      <c r="AB25" s="385"/>
      <c r="AC25" s="378"/>
      <c r="AD25" s="295"/>
      <c r="AE25" s="385" t="s">
        <v>51</v>
      </c>
      <c r="AF25" s="302">
        <v>3302</v>
      </c>
      <c r="AG25" s="302">
        <v>41</v>
      </c>
      <c r="AH25" s="302">
        <v>1859</v>
      </c>
      <c r="AI25" s="302">
        <v>246</v>
      </c>
      <c r="AJ25" s="302">
        <v>150</v>
      </c>
      <c r="AK25" s="302">
        <v>110</v>
      </c>
      <c r="AL25" s="302">
        <v>102</v>
      </c>
      <c r="AM25" s="302">
        <v>277</v>
      </c>
      <c r="AN25" s="302">
        <v>517</v>
      </c>
      <c r="AO25" s="385" t="s">
        <v>51</v>
      </c>
      <c r="AP25" s="302">
        <v>3578</v>
      </c>
      <c r="AQ25" s="302">
        <v>50</v>
      </c>
      <c r="AR25" s="302">
        <v>2202</v>
      </c>
      <c r="AS25" s="302">
        <v>255</v>
      </c>
      <c r="AT25" s="302">
        <v>155</v>
      </c>
      <c r="AU25" s="302">
        <v>141</v>
      </c>
      <c r="AV25" s="302">
        <v>78</v>
      </c>
      <c r="AW25" s="302">
        <v>209</v>
      </c>
      <c r="AX25" s="302">
        <v>488</v>
      </c>
      <c r="AY25" s="302"/>
      <c r="AZ25" s="302"/>
    </row>
    <row r="26" spans="1:52" s="327" customFormat="1" x14ac:dyDescent="0.2">
      <c r="A26" s="384" t="s">
        <v>52</v>
      </c>
      <c r="B26" s="327">
        <v>4829</v>
      </c>
      <c r="C26" s="327">
        <v>63</v>
      </c>
      <c r="D26" s="327">
        <v>134</v>
      </c>
      <c r="E26" s="327">
        <v>2038</v>
      </c>
      <c r="F26" s="327">
        <v>427</v>
      </c>
      <c r="G26" s="327">
        <v>705</v>
      </c>
      <c r="H26" s="383">
        <v>440</v>
      </c>
      <c r="I26" s="327">
        <v>1022</v>
      </c>
      <c r="J26" s="384" t="s">
        <v>52</v>
      </c>
      <c r="K26" s="327">
        <v>3521</v>
      </c>
      <c r="L26" s="327">
        <v>91</v>
      </c>
      <c r="M26" s="327">
        <v>192</v>
      </c>
      <c r="N26" s="327">
        <v>1429</v>
      </c>
      <c r="O26" s="327">
        <v>270</v>
      </c>
      <c r="P26" s="327">
        <v>413</v>
      </c>
      <c r="Q26" s="383">
        <v>345</v>
      </c>
      <c r="R26" s="327">
        <v>781</v>
      </c>
      <c r="S26" s="384" t="s">
        <v>52</v>
      </c>
      <c r="T26" s="302">
        <v>3062</v>
      </c>
      <c r="U26" s="302">
        <v>29</v>
      </c>
      <c r="V26" s="302">
        <v>36</v>
      </c>
      <c r="W26" s="302">
        <v>1227</v>
      </c>
      <c r="X26" s="302">
        <v>385</v>
      </c>
      <c r="Y26" s="302">
        <v>493</v>
      </c>
      <c r="Z26" s="302">
        <v>242</v>
      </c>
      <c r="AA26" s="302">
        <v>650</v>
      </c>
      <c r="AB26" s="385"/>
      <c r="AC26" s="378"/>
      <c r="AD26" s="295"/>
      <c r="AE26" s="385" t="s">
        <v>52</v>
      </c>
      <c r="AF26" s="302">
        <v>3062</v>
      </c>
      <c r="AG26" s="302">
        <v>65</v>
      </c>
      <c r="AH26" s="302">
        <v>583</v>
      </c>
      <c r="AI26" s="302">
        <v>644</v>
      </c>
      <c r="AJ26" s="302">
        <v>522</v>
      </c>
      <c r="AK26" s="302">
        <v>356</v>
      </c>
      <c r="AL26" s="302">
        <v>242</v>
      </c>
      <c r="AM26" s="302">
        <v>329</v>
      </c>
      <c r="AN26" s="302">
        <v>321</v>
      </c>
      <c r="AO26" s="385" t="s">
        <v>52</v>
      </c>
      <c r="AP26" s="302">
        <v>2749</v>
      </c>
      <c r="AQ26" s="302">
        <v>11</v>
      </c>
      <c r="AR26" s="302">
        <v>660</v>
      </c>
      <c r="AS26" s="302">
        <v>334</v>
      </c>
      <c r="AT26" s="302">
        <v>507</v>
      </c>
      <c r="AU26" s="302">
        <v>425</v>
      </c>
      <c r="AV26" s="302">
        <v>198</v>
      </c>
      <c r="AW26" s="302">
        <v>279</v>
      </c>
      <c r="AX26" s="302">
        <v>335</v>
      </c>
      <c r="AY26" s="302"/>
      <c r="AZ26" s="302"/>
    </row>
    <row r="27" spans="1:52" s="327" customFormat="1" x14ac:dyDescent="0.2">
      <c r="A27" s="384" t="s">
        <v>53</v>
      </c>
      <c r="B27" s="327">
        <v>2033</v>
      </c>
      <c r="C27" s="327">
        <v>19</v>
      </c>
      <c r="D27" s="327">
        <v>86</v>
      </c>
      <c r="E27" s="327">
        <v>446</v>
      </c>
      <c r="F27" s="327">
        <v>123</v>
      </c>
      <c r="G27" s="327">
        <v>310</v>
      </c>
      <c r="H27" s="383">
        <v>250</v>
      </c>
      <c r="I27" s="327">
        <v>799</v>
      </c>
      <c r="J27" s="384" t="s">
        <v>53</v>
      </c>
      <c r="K27" s="327">
        <v>2266</v>
      </c>
      <c r="L27" s="327">
        <v>48</v>
      </c>
      <c r="M27" s="327">
        <v>87</v>
      </c>
      <c r="N27" s="327">
        <v>560</v>
      </c>
      <c r="O27" s="327">
        <v>137</v>
      </c>
      <c r="P27" s="327">
        <v>177</v>
      </c>
      <c r="Q27" s="383">
        <v>213</v>
      </c>
      <c r="R27" s="327">
        <v>1044</v>
      </c>
      <c r="S27" s="384" t="s">
        <v>53</v>
      </c>
      <c r="T27" s="302">
        <v>2369</v>
      </c>
      <c r="U27" s="302">
        <v>15</v>
      </c>
      <c r="V27" s="302">
        <v>37</v>
      </c>
      <c r="W27" s="302">
        <v>1019</v>
      </c>
      <c r="X27" s="302">
        <v>225</v>
      </c>
      <c r="Y27" s="302">
        <v>221</v>
      </c>
      <c r="Z27" s="302">
        <v>167</v>
      </c>
      <c r="AA27" s="302">
        <v>685</v>
      </c>
      <c r="AB27" s="385"/>
      <c r="AC27" s="378"/>
      <c r="AD27" s="295"/>
      <c r="AE27" s="385" t="s">
        <v>53</v>
      </c>
      <c r="AF27" s="302">
        <v>2369</v>
      </c>
      <c r="AG27" s="302">
        <v>52</v>
      </c>
      <c r="AH27" s="302">
        <v>614</v>
      </c>
      <c r="AI27" s="302">
        <v>405</v>
      </c>
      <c r="AJ27" s="302">
        <v>287</v>
      </c>
      <c r="AK27" s="302">
        <v>159</v>
      </c>
      <c r="AL27" s="302">
        <v>167</v>
      </c>
      <c r="AM27" s="302">
        <v>302</v>
      </c>
      <c r="AN27" s="302">
        <v>383</v>
      </c>
      <c r="AO27" s="385" t="s">
        <v>53</v>
      </c>
      <c r="AP27" s="302">
        <v>2423</v>
      </c>
      <c r="AQ27" s="302">
        <v>10</v>
      </c>
      <c r="AR27" s="302">
        <v>925</v>
      </c>
      <c r="AS27" s="302">
        <v>201</v>
      </c>
      <c r="AT27" s="302">
        <v>269</v>
      </c>
      <c r="AU27" s="302">
        <v>224</v>
      </c>
      <c r="AV27" s="302">
        <v>157</v>
      </c>
      <c r="AW27" s="302">
        <v>267</v>
      </c>
      <c r="AX27" s="302">
        <v>370</v>
      </c>
      <c r="AY27" s="302"/>
      <c r="AZ27" s="302"/>
    </row>
    <row r="28" spans="1:52" s="327" customFormat="1" x14ac:dyDescent="0.2">
      <c r="A28" s="384" t="s">
        <v>54</v>
      </c>
      <c r="B28" s="327">
        <v>1090</v>
      </c>
      <c r="C28" s="327">
        <v>2</v>
      </c>
      <c r="D28" s="327">
        <v>26</v>
      </c>
      <c r="E28" s="327">
        <v>269</v>
      </c>
      <c r="F28" s="327">
        <v>34</v>
      </c>
      <c r="G28" s="327">
        <v>66</v>
      </c>
      <c r="H28" s="383">
        <v>122</v>
      </c>
      <c r="I28" s="327">
        <v>571</v>
      </c>
      <c r="J28" s="384" t="s">
        <v>54</v>
      </c>
      <c r="K28" s="327">
        <v>1124</v>
      </c>
      <c r="L28" s="327">
        <v>27</v>
      </c>
      <c r="M28" s="327">
        <v>32</v>
      </c>
      <c r="N28" s="327">
        <v>231</v>
      </c>
      <c r="O28" s="327">
        <v>38</v>
      </c>
      <c r="P28" s="327">
        <v>47</v>
      </c>
      <c r="Q28" s="383">
        <v>67</v>
      </c>
      <c r="R28" s="327">
        <v>682</v>
      </c>
      <c r="S28" s="384" t="s">
        <v>54</v>
      </c>
      <c r="T28" s="302">
        <v>1061</v>
      </c>
      <c r="U28" s="302">
        <v>6</v>
      </c>
      <c r="V28" s="302">
        <v>3</v>
      </c>
      <c r="W28" s="302">
        <v>136</v>
      </c>
      <c r="X28" s="302">
        <v>65</v>
      </c>
      <c r="Y28" s="302">
        <v>111</v>
      </c>
      <c r="Z28" s="302">
        <v>109</v>
      </c>
      <c r="AA28" s="302">
        <v>631</v>
      </c>
      <c r="AB28" s="385"/>
      <c r="AC28" s="378"/>
      <c r="AD28" s="295"/>
      <c r="AE28" s="385" t="s">
        <v>54</v>
      </c>
      <c r="AF28" s="302">
        <v>1061</v>
      </c>
      <c r="AG28" s="302">
        <v>9</v>
      </c>
      <c r="AH28" s="302">
        <v>71</v>
      </c>
      <c r="AI28" s="302">
        <v>65</v>
      </c>
      <c r="AJ28" s="302">
        <v>88</v>
      </c>
      <c r="AK28" s="302">
        <v>88</v>
      </c>
      <c r="AL28" s="302">
        <v>109</v>
      </c>
      <c r="AM28" s="302">
        <v>228</v>
      </c>
      <c r="AN28" s="302">
        <v>403</v>
      </c>
      <c r="AO28" s="385" t="s">
        <v>54</v>
      </c>
      <c r="AP28" s="302">
        <v>1318</v>
      </c>
      <c r="AQ28" s="302">
        <v>33</v>
      </c>
      <c r="AR28" s="302">
        <v>236</v>
      </c>
      <c r="AS28" s="302">
        <v>141</v>
      </c>
      <c r="AT28" s="302">
        <v>145</v>
      </c>
      <c r="AU28" s="302">
        <v>151</v>
      </c>
      <c r="AV28" s="302">
        <v>78</v>
      </c>
      <c r="AW28" s="302">
        <v>176</v>
      </c>
      <c r="AX28" s="302">
        <v>358</v>
      </c>
      <c r="AY28" s="302"/>
      <c r="AZ28" s="302"/>
    </row>
    <row r="29" spans="1:52" s="327" customFormat="1" x14ac:dyDescent="0.2">
      <c r="A29" s="384" t="s">
        <v>55</v>
      </c>
      <c r="B29" s="327">
        <v>939</v>
      </c>
      <c r="C29" s="327">
        <v>3</v>
      </c>
      <c r="D29" s="327">
        <v>39</v>
      </c>
      <c r="E29" s="327">
        <v>231</v>
      </c>
      <c r="F29" s="327">
        <v>58</v>
      </c>
      <c r="G29" s="327">
        <v>113</v>
      </c>
      <c r="H29" s="383">
        <v>146</v>
      </c>
      <c r="I29" s="327">
        <v>349</v>
      </c>
      <c r="J29" s="384" t="s">
        <v>55</v>
      </c>
      <c r="K29" s="327">
        <v>1397</v>
      </c>
      <c r="L29" s="327">
        <v>59</v>
      </c>
      <c r="M29" s="327">
        <v>68</v>
      </c>
      <c r="N29" s="327">
        <v>309</v>
      </c>
      <c r="O29" s="327">
        <v>72</v>
      </c>
      <c r="P29" s="327">
        <v>127</v>
      </c>
      <c r="Q29" s="383">
        <v>188</v>
      </c>
      <c r="R29" s="327">
        <v>574</v>
      </c>
      <c r="S29" s="384" t="s">
        <v>55</v>
      </c>
      <c r="T29" s="302">
        <v>1708</v>
      </c>
      <c r="U29" s="302">
        <v>10</v>
      </c>
      <c r="V29" s="302">
        <v>36</v>
      </c>
      <c r="W29" s="302">
        <v>545</v>
      </c>
      <c r="X29" s="302">
        <v>97</v>
      </c>
      <c r="Y29" s="302">
        <v>195</v>
      </c>
      <c r="Z29" s="302">
        <v>183</v>
      </c>
      <c r="AA29" s="302">
        <v>642</v>
      </c>
      <c r="AB29" s="385"/>
      <c r="AC29" s="378"/>
      <c r="AD29" s="295"/>
      <c r="AE29" s="385" t="s">
        <v>55</v>
      </c>
      <c r="AF29" s="302">
        <v>1708</v>
      </c>
      <c r="AG29" s="302">
        <v>46</v>
      </c>
      <c r="AH29" s="302">
        <v>374</v>
      </c>
      <c r="AI29" s="302">
        <v>171</v>
      </c>
      <c r="AJ29" s="302">
        <v>136</v>
      </c>
      <c r="AK29" s="302">
        <v>156</v>
      </c>
      <c r="AL29" s="302">
        <v>183</v>
      </c>
      <c r="AM29" s="302">
        <v>349</v>
      </c>
      <c r="AN29" s="302">
        <v>293</v>
      </c>
      <c r="AO29" s="385" t="s">
        <v>55</v>
      </c>
      <c r="AP29" s="302">
        <v>1927</v>
      </c>
      <c r="AQ29" s="302">
        <v>0</v>
      </c>
      <c r="AR29" s="302">
        <v>920</v>
      </c>
      <c r="AS29" s="302">
        <v>230</v>
      </c>
      <c r="AT29" s="302">
        <v>174</v>
      </c>
      <c r="AU29" s="302">
        <v>129</v>
      </c>
      <c r="AV29" s="302">
        <v>93</v>
      </c>
      <c r="AW29" s="302">
        <v>170</v>
      </c>
      <c r="AX29" s="302">
        <v>211</v>
      </c>
      <c r="AY29" s="302"/>
      <c r="AZ29" s="302"/>
    </row>
    <row r="30" spans="1:52" s="327" customFormat="1" x14ac:dyDescent="0.2">
      <c r="A30" s="384" t="s">
        <v>56</v>
      </c>
      <c r="B30" s="327">
        <v>2943</v>
      </c>
      <c r="C30" s="327">
        <v>23</v>
      </c>
      <c r="D30" s="327">
        <v>208</v>
      </c>
      <c r="E30" s="327">
        <v>342</v>
      </c>
      <c r="F30" s="327">
        <v>128</v>
      </c>
      <c r="G30" s="327">
        <v>471</v>
      </c>
      <c r="H30" s="383">
        <v>597</v>
      </c>
      <c r="I30" s="327">
        <v>1174</v>
      </c>
      <c r="J30" s="384" t="s">
        <v>56</v>
      </c>
      <c r="K30" s="327">
        <v>2429</v>
      </c>
      <c r="L30" s="327">
        <v>47</v>
      </c>
      <c r="M30" s="327">
        <v>156</v>
      </c>
      <c r="N30" s="327">
        <v>269</v>
      </c>
      <c r="O30" s="327">
        <v>98</v>
      </c>
      <c r="P30" s="327">
        <v>198</v>
      </c>
      <c r="Q30" s="383">
        <v>272</v>
      </c>
      <c r="R30" s="327">
        <v>1389</v>
      </c>
      <c r="S30" s="384" t="s">
        <v>56</v>
      </c>
      <c r="T30" s="302">
        <v>2467</v>
      </c>
      <c r="U30" s="302">
        <v>20</v>
      </c>
      <c r="V30" s="302">
        <v>31</v>
      </c>
      <c r="W30" s="302">
        <v>808</v>
      </c>
      <c r="X30" s="302">
        <v>112</v>
      </c>
      <c r="Y30" s="302">
        <v>204</v>
      </c>
      <c r="Z30" s="302">
        <v>167</v>
      </c>
      <c r="AA30" s="302">
        <v>1125</v>
      </c>
      <c r="AB30" s="385"/>
      <c r="AC30" s="378"/>
      <c r="AD30" s="295"/>
      <c r="AE30" s="385" t="s">
        <v>56</v>
      </c>
      <c r="AF30" s="302">
        <v>2467</v>
      </c>
      <c r="AG30" s="302">
        <v>51</v>
      </c>
      <c r="AH30" s="302">
        <v>664</v>
      </c>
      <c r="AI30" s="302">
        <v>144</v>
      </c>
      <c r="AJ30" s="302">
        <v>156</v>
      </c>
      <c r="AK30" s="302">
        <v>160</v>
      </c>
      <c r="AL30" s="302">
        <v>167</v>
      </c>
      <c r="AM30" s="302">
        <v>448</v>
      </c>
      <c r="AN30" s="302">
        <v>677</v>
      </c>
      <c r="AO30" s="385" t="s">
        <v>56</v>
      </c>
      <c r="AP30" s="302">
        <v>1532</v>
      </c>
      <c r="AQ30" s="302">
        <v>9</v>
      </c>
      <c r="AR30" s="302">
        <v>59</v>
      </c>
      <c r="AS30" s="302">
        <v>82</v>
      </c>
      <c r="AT30" s="302">
        <v>179</v>
      </c>
      <c r="AU30" s="302">
        <v>179</v>
      </c>
      <c r="AV30" s="302">
        <v>143</v>
      </c>
      <c r="AW30" s="302">
        <v>292</v>
      </c>
      <c r="AX30" s="302">
        <v>589</v>
      </c>
      <c r="AY30" s="302"/>
      <c r="AZ30" s="302"/>
    </row>
    <row r="31" spans="1:52" s="327" customFormat="1" x14ac:dyDescent="0.2">
      <c r="A31" s="384" t="s">
        <v>57</v>
      </c>
      <c r="B31" s="327">
        <v>1804</v>
      </c>
      <c r="C31" s="327">
        <v>3</v>
      </c>
      <c r="D31" s="327">
        <v>87</v>
      </c>
      <c r="E31" s="327">
        <v>315</v>
      </c>
      <c r="F31" s="327">
        <v>89</v>
      </c>
      <c r="G31" s="327">
        <v>194</v>
      </c>
      <c r="H31" s="383">
        <v>256</v>
      </c>
      <c r="I31" s="327">
        <v>860</v>
      </c>
      <c r="J31" s="384" t="s">
        <v>57</v>
      </c>
      <c r="K31" s="327">
        <v>1810</v>
      </c>
      <c r="L31" s="327">
        <v>9</v>
      </c>
      <c r="M31" s="327">
        <v>43</v>
      </c>
      <c r="N31" s="327">
        <v>468</v>
      </c>
      <c r="O31" s="327">
        <v>96</v>
      </c>
      <c r="P31" s="327">
        <v>146</v>
      </c>
      <c r="Q31" s="383">
        <v>197</v>
      </c>
      <c r="R31" s="327">
        <v>851</v>
      </c>
      <c r="S31" s="384" t="s">
        <v>57</v>
      </c>
      <c r="T31" s="302">
        <v>2694</v>
      </c>
      <c r="U31" s="302">
        <v>22</v>
      </c>
      <c r="V31" s="302">
        <v>128</v>
      </c>
      <c r="W31" s="302">
        <v>1219</v>
      </c>
      <c r="X31" s="302">
        <v>169</v>
      </c>
      <c r="Y31" s="302">
        <v>249</v>
      </c>
      <c r="Z31" s="302">
        <v>90</v>
      </c>
      <c r="AA31" s="302">
        <v>817</v>
      </c>
      <c r="AB31" s="385"/>
      <c r="AC31" s="378"/>
      <c r="AD31" s="295"/>
      <c r="AE31" s="385" t="s">
        <v>57</v>
      </c>
      <c r="AF31" s="302">
        <v>2694</v>
      </c>
      <c r="AG31" s="302">
        <v>150</v>
      </c>
      <c r="AH31" s="302">
        <v>1023</v>
      </c>
      <c r="AI31" s="302">
        <v>196</v>
      </c>
      <c r="AJ31" s="302">
        <v>245</v>
      </c>
      <c r="AK31" s="302">
        <v>173</v>
      </c>
      <c r="AL31" s="302">
        <v>90</v>
      </c>
      <c r="AM31" s="302">
        <v>321</v>
      </c>
      <c r="AN31" s="302">
        <v>496</v>
      </c>
      <c r="AO31" s="385" t="s">
        <v>57</v>
      </c>
      <c r="AP31" s="302">
        <v>2732</v>
      </c>
      <c r="AQ31" s="302">
        <v>106</v>
      </c>
      <c r="AR31" s="302">
        <v>1264</v>
      </c>
      <c r="AS31" s="302">
        <v>202</v>
      </c>
      <c r="AT31" s="302">
        <v>199</v>
      </c>
      <c r="AU31" s="302">
        <v>158</v>
      </c>
      <c r="AV31" s="302">
        <v>90</v>
      </c>
      <c r="AW31" s="302">
        <v>213</v>
      </c>
      <c r="AX31" s="302">
        <v>500</v>
      </c>
      <c r="AY31" s="302"/>
      <c r="AZ31" s="302"/>
    </row>
    <row r="32" spans="1:52" s="327" customFormat="1" x14ac:dyDescent="0.2">
      <c r="A32" s="384" t="s">
        <v>58</v>
      </c>
      <c r="B32" s="327">
        <v>3044</v>
      </c>
      <c r="C32" s="327">
        <v>39</v>
      </c>
      <c r="D32" s="327">
        <v>111</v>
      </c>
      <c r="E32" s="327">
        <v>906</v>
      </c>
      <c r="F32" s="327">
        <v>317</v>
      </c>
      <c r="G32" s="327">
        <v>643</v>
      </c>
      <c r="H32" s="383">
        <v>354</v>
      </c>
      <c r="I32" s="327">
        <v>674</v>
      </c>
      <c r="J32" s="384" t="s">
        <v>58</v>
      </c>
      <c r="K32" s="327">
        <v>2207</v>
      </c>
      <c r="L32" s="327">
        <v>30</v>
      </c>
      <c r="M32" s="327">
        <v>77</v>
      </c>
      <c r="N32" s="327">
        <v>1028</v>
      </c>
      <c r="O32" s="327">
        <v>153</v>
      </c>
      <c r="P32" s="327">
        <v>234</v>
      </c>
      <c r="Q32" s="383">
        <v>181</v>
      </c>
      <c r="R32" s="327">
        <v>504</v>
      </c>
      <c r="S32" s="384" t="s">
        <v>58</v>
      </c>
      <c r="T32" s="302">
        <v>5350</v>
      </c>
      <c r="U32" s="302">
        <v>16</v>
      </c>
      <c r="V32" s="302">
        <v>14</v>
      </c>
      <c r="W32" s="302">
        <v>4142</v>
      </c>
      <c r="X32" s="302">
        <v>246</v>
      </c>
      <c r="Y32" s="302">
        <v>223</v>
      </c>
      <c r="Z32" s="302">
        <v>134</v>
      </c>
      <c r="AA32" s="302">
        <v>575</v>
      </c>
      <c r="AB32" s="385"/>
      <c r="AC32" s="378"/>
      <c r="AD32" s="295"/>
      <c r="AE32" s="385" t="s">
        <v>58</v>
      </c>
      <c r="AF32" s="302">
        <v>5350</v>
      </c>
      <c r="AG32" s="302">
        <v>30</v>
      </c>
      <c r="AH32" s="302">
        <v>3195</v>
      </c>
      <c r="AI32" s="302">
        <v>947</v>
      </c>
      <c r="AJ32" s="302">
        <v>314</v>
      </c>
      <c r="AK32" s="302">
        <v>155</v>
      </c>
      <c r="AL32" s="302">
        <v>134</v>
      </c>
      <c r="AM32" s="302">
        <v>268</v>
      </c>
      <c r="AN32" s="302">
        <v>307</v>
      </c>
      <c r="AO32" s="385" t="s">
        <v>58</v>
      </c>
      <c r="AP32" s="302">
        <v>5548</v>
      </c>
      <c r="AQ32" s="302">
        <v>78</v>
      </c>
      <c r="AR32" s="302">
        <v>3590</v>
      </c>
      <c r="AS32" s="302">
        <v>620</v>
      </c>
      <c r="AT32" s="302">
        <v>404</v>
      </c>
      <c r="AU32" s="302">
        <v>266</v>
      </c>
      <c r="AV32" s="302">
        <v>141</v>
      </c>
      <c r="AW32" s="302">
        <v>189</v>
      </c>
      <c r="AX32" s="302">
        <v>260</v>
      </c>
      <c r="AY32" s="302"/>
      <c r="AZ32" s="302"/>
    </row>
    <row r="33" spans="1:52" s="327" customFormat="1" x14ac:dyDescent="0.2">
      <c r="A33" s="384" t="s">
        <v>59</v>
      </c>
      <c r="B33" s="327">
        <v>1815</v>
      </c>
      <c r="C33" s="327">
        <v>17</v>
      </c>
      <c r="D33" s="327">
        <v>111</v>
      </c>
      <c r="E33" s="327">
        <v>518</v>
      </c>
      <c r="F33" s="327">
        <v>39</v>
      </c>
      <c r="G33" s="327">
        <v>74</v>
      </c>
      <c r="H33" s="383">
        <v>187</v>
      </c>
      <c r="I33" s="327">
        <v>869</v>
      </c>
      <c r="J33" s="384" t="s">
        <v>59</v>
      </c>
      <c r="K33" s="327">
        <v>1747</v>
      </c>
      <c r="L33" s="327">
        <v>18</v>
      </c>
      <c r="M33" s="327">
        <v>28</v>
      </c>
      <c r="N33" s="327">
        <v>313</v>
      </c>
      <c r="O33" s="327">
        <v>85</v>
      </c>
      <c r="P33" s="327">
        <v>74</v>
      </c>
      <c r="Q33" s="383">
        <v>133</v>
      </c>
      <c r="R33" s="327">
        <v>1096</v>
      </c>
      <c r="S33" s="384" t="s">
        <v>59</v>
      </c>
      <c r="T33" s="302">
        <v>1761</v>
      </c>
      <c r="U33" s="302">
        <v>0</v>
      </c>
      <c r="V33" s="302">
        <v>12</v>
      </c>
      <c r="W33" s="302">
        <v>237</v>
      </c>
      <c r="X33" s="302">
        <v>195</v>
      </c>
      <c r="Y33" s="302">
        <v>213</v>
      </c>
      <c r="Z33" s="302">
        <v>136</v>
      </c>
      <c r="AA33" s="302">
        <v>968</v>
      </c>
      <c r="AB33" s="385"/>
      <c r="AC33" s="378"/>
      <c r="AD33" s="295"/>
      <c r="AE33" s="385" t="s">
        <v>59</v>
      </c>
      <c r="AF33" s="302">
        <v>1761</v>
      </c>
      <c r="AG33" s="302">
        <v>12</v>
      </c>
      <c r="AH33" s="302">
        <v>61</v>
      </c>
      <c r="AI33" s="302">
        <v>176</v>
      </c>
      <c r="AJ33" s="302">
        <v>249</v>
      </c>
      <c r="AK33" s="302">
        <v>159</v>
      </c>
      <c r="AL33" s="302">
        <v>136</v>
      </c>
      <c r="AM33" s="302">
        <v>317</v>
      </c>
      <c r="AN33" s="302">
        <v>651</v>
      </c>
      <c r="AO33" s="385" t="s">
        <v>59</v>
      </c>
      <c r="AP33" s="302">
        <v>1319</v>
      </c>
      <c r="AQ33" s="302">
        <v>9</v>
      </c>
      <c r="AR33" s="302">
        <v>58</v>
      </c>
      <c r="AS33" s="302">
        <v>77</v>
      </c>
      <c r="AT33" s="302">
        <v>162</v>
      </c>
      <c r="AU33" s="302">
        <v>152</v>
      </c>
      <c r="AV33" s="302">
        <v>109</v>
      </c>
      <c r="AW33" s="302">
        <v>253</v>
      </c>
      <c r="AX33" s="302">
        <v>499</v>
      </c>
      <c r="AY33" s="302"/>
      <c r="AZ33" s="302"/>
    </row>
    <row r="34" spans="1:52" s="327" customFormat="1" x14ac:dyDescent="0.2">
      <c r="A34" s="384" t="s">
        <v>60</v>
      </c>
      <c r="B34" s="327">
        <v>3045</v>
      </c>
      <c r="C34" s="327">
        <v>43</v>
      </c>
      <c r="D34" s="327">
        <v>89</v>
      </c>
      <c r="E34" s="327">
        <v>930</v>
      </c>
      <c r="F34" s="327">
        <v>262</v>
      </c>
      <c r="G34" s="327">
        <v>673</v>
      </c>
      <c r="H34" s="383">
        <v>462</v>
      </c>
      <c r="I34" s="327">
        <v>586</v>
      </c>
      <c r="J34" s="384" t="s">
        <v>60</v>
      </c>
      <c r="K34" s="327">
        <v>2276</v>
      </c>
      <c r="L34" s="327">
        <v>30</v>
      </c>
      <c r="M34" s="327">
        <v>48</v>
      </c>
      <c r="N34" s="327">
        <v>957</v>
      </c>
      <c r="O34" s="327">
        <v>161</v>
      </c>
      <c r="P34" s="327">
        <v>352</v>
      </c>
      <c r="Q34" s="383">
        <v>248</v>
      </c>
      <c r="R34" s="327">
        <v>480</v>
      </c>
      <c r="S34" s="384" t="s">
        <v>60</v>
      </c>
      <c r="T34" s="302">
        <v>2128</v>
      </c>
      <c r="U34" s="302">
        <v>6</v>
      </c>
      <c r="V34" s="302">
        <v>9</v>
      </c>
      <c r="W34" s="302">
        <v>1206</v>
      </c>
      <c r="X34" s="302">
        <v>204</v>
      </c>
      <c r="Y34" s="302">
        <v>238</v>
      </c>
      <c r="Z34" s="302">
        <v>136</v>
      </c>
      <c r="AA34" s="302">
        <v>329</v>
      </c>
      <c r="AB34" s="385"/>
      <c r="AC34" s="378"/>
      <c r="AD34" s="295"/>
      <c r="AE34" s="385" t="s">
        <v>60</v>
      </c>
      <c r="AF34" s="302">
        <v>2128</v>
      </c>
      <c r="AG34" s="302">
        <v>15</v>
      </c>
      <c r="AH34" s="302">
        <v>783</v>
      </c>
      <c r="AI34" s="302">
        <v>423</v>
      </c>
      <c r="AJ34" s="302">
        <v>270</v>
      </c>
      <c r="AK34" s="302">
        <v>172</v>
      </c>
      <c r="AL34" s="302">
        <v>136</v>
      </c>
      <c r="AM34" s="302">
        <v>167</v>
      </c>
      <c r="AN34" s="302">
        <v>162</v>
      </c>
      <c r="AO34" s="385" t="s">
        <v>60</v>
      </c>
      <c r="AP34" s="302">
        <v>3711</v>
      </c>
      <c r="AQ34" s="302">
        <v>14</v>
      </c>
      <c r="AR34" s="302">
        <v>2347</v>
      </c>
      <c r="AS34" s="302">
        <v>574</v>
      </c>
      <c r="AT34" s="302">
        <v>315</v>
      </c>
      <c r="AU34" s="302">
        <v>166</v>
      </c>
      <c r="AV34" s="302">
        <v>72</v>
      </c>
      <c r="AW34" s="302">
        <v>115</v>
      </c>
      <c r="AX34" s="302">
        <v>108</v>
      </c>
      <c r="AY34" s="302"/>
      <c r="AZ34" s="302"/>
    </row>
    <row r="35" spans="1:52" s="327" customFormat="1" x14ac:dyDescent="0.2">
      <c r="A35" s="384" t="s">
        <v>61</v>
      </c>
      <c r="B35" s="327">
        <v>1831</v>
      </c>
      <c r="C35" s="327">
        <v>43</v>
      </c>
      <c r="D35" s="327">
        <v>54</v>
      </c>
      <c r="E35" s="327">
        <v>382</v>
      </c>
      <c r="F35" s="327">
        <v>103</v>
      </c>
      <c r="G35" s="327">
        <v>172</v>
      </c>
      <c r="H35" s="383">
        <v>277</v>
      </c>
      <c r="I35" s="327">
        <v>800</v>
      </c>
      <c r="J35" s="384" t="s">
        <v>61</v>
      </c>
      <c r="K35" s="327">
        <v>1481</v>
      </c>
      <c r="L35" s="327">
        <v>46</v>
      </c>
      <c r="M35" s="327">
        <v>41</v>
      </c>
      <c r="N35" s="327">
        <v>315</v>
      </c>
      <c r="O35" s="327">
        <v>66</v>
      </c>
      <c r="P35" s="327">
        <v>113</v>
      </c>
      <c r="Q35" s="383">
        <v>131</v>
      </c>
      <c r="R35" s="327">
        <v>769</v>
      </c>
      <c r="S35" s="384" t="s">
        <v>61</v>
      </c>
      <c r="T35" s="302">
        <v>1754</v>
      </c>
      <c r="U35" s="302">
        <v>17</v>
      </c>
      <c r="V35" s="302">
        <v>40</v>
      </c>
      <c r="W35" s="302">
        <v>443</v>
      </c>
      <c r="X35" s="302">
        <v>153</v>
      </c>
      <c r="Y35" s="302">
        <v>228</v>
      </c>
      <c r="Z35" s="302">
        <v>159</v>
      </c>
      <c r="AA35" s="302">
        <v>714</v>
      </c>
      <c r="AB35" s="385"/>
      <c r="AC35" s="378"/>
      <c r="AD35" s="295"/>
      <c r="AE35" s="385" t="s">
        <v>61</v>
      </c>
      <c r="AF35" s="302">
        <v>1754</v>
      </c>
      <c r="AG35" s="302">
        <v>57</v>
      </c>
      <c r="AH35" s="302">
        <v>209</v>
      </c>
      <c r="AI35" s="302">
        <v>234</v>
      </c>
      <c r="AJ35" s="302">
        <v>205</v>
      </c>
      <c r="AK35" s="302">
        <v>176</v>
      </c>
      <c r="AL35" s="302">
        <v>159</v>
      </c>
      <c r="AM35" s="302">
        <v>282</v>
      </c>
      <c r="AN35" s="302">
        <v>432</v>
      </c>
      <c r="AO35" s="385" t="s">
        <v>61</v>
      </c>
      <c r="AP35" s="302">
        <v>1563</v>
      </c>
      <c r="AQ35" s="302">
        <v>3</v>
      </c>
      <c r="AR35" s="302">
        <v>295</v>
      </c>
      <c r="AS35" s="302">
        <v>161</v>
      </c>
      <c r="AT35" s="302">
        <v>185</v>
      </c>
      <c r="AU35" s="302">
        <v>169</v>
      </c>
      <c r="AV35" s="302">
        <v>137</v>
      </c>
      <c r="AW35" s="302">
        <v>242</v>
      </c>
      <c r="AX35" s="302">
        <v>371</v>
      </c>
      <c r="AY35" s="302"/>
      <c r="AZ35" s="302"/>
    </row>
    <row r="36" spans="1:52" s="327" customFormat="1" x14ac:dyDescent="0.2">
      <c r="A36" s="384" t="s">
        <v>62</v>
      </c>
      <c r="B36" s="327">
        <v>5025</v>
      </c>
      <c r="C36" s="327">
        <v>39</v>
      </c>
      <c r="D36" s="327">
        <v>161</v>
      </c>
      <c r="E36" s="327">
        <v>1217</v>
      </c>
      <c r="F36" s="327">
        <v>424</v>
      </c>
      <c r="G36" s="327">
        <v>640</v>
      </c>
      <c r="H36" s="383">
        <v>658</v>
      </c>
      <c r="I36" s="327">
        <v>1886</v>
      </c>
      <c r="J36" s="384" t="s">
        <v>62</v>
      </c>
      <c r="K36" s="327">
        <v>4388</v>
      </c>
      <c r="L36" s="327">
        <v>20</v>
      </c>
      <c r="M36" s="327">
        <v>63</v>
      </c>
      <c r="N36" s="327">
        <v>1407</v>
      </c>
      <c r="O36" s="327">
        <v>385</v>
      </c>
      <c r="P36" s="327">
        <v>505</v>
      </c>
      <c r="Q36" s="383">
        <v>408</v>
      </c>
      <c r="R36" s="327">
        <v>1600</v>
      </c>
      <c r="S36" s="384" t="s">
        <v>62</v>
      </c>
      <c r="T36" s="302">
        <v>4409</v>
      </c>
      <c r="U36" s="302">
        <v>17</v>
      </c>
      <c r="V36" s="302">
        <v>46</v>
      </c>
      <c r="W36" s="302">
        <v>2236</v>
      </c>
      <c r="X36" s="302">
        <v>399</v>
      </c>
      <c r="Y36" s="302">
        <v>543</v>
      </c>
      <c r="Z36" s="302">
        <v>233</v>
      </c>
      <c r="AA36" s="302">
        <v>935</v>
      </c>
      <c r="AB36" s="385"/>
      <c r="AC36" s="378"/>
      <c r="AD36" s="295"/>
      <c r="AE36" s="385" t="s">
        <v>62</v>
      </c>
      <c r="AF36" s="302">
        <v>4409</v>
      </c>
      <c r="AG36" s="302">
        <v>63</v>
      </c>
      <c r="AH36" s="302">
        <v>1674</v>
      </c>
      <c r="AI36" s="302">
        <v>562</v>
      </c>
      <c r="AJ36" s="302">
        <v>528</v>
      </c>
      <c r="AK36" s="302">
        <v>414</v>
      </c>
      <c r="AL36" s="302">
        <v>233</v>
      </c>
      <c r="AM36" s="302">
        <v>361</v>
      </c>
      <c r="AN36" s="302">
        <v>574</v>
      </c>
      <c r="AO36" s="385" t="s">
        <v>62</v>
      </c>
      <c r="AP36" s="302">
        <v>5120</v>
      </c>
      <c r="AQ36" s="302">
        <v>30</v>
      </c>
      <c r="AR36" s="302">
        <v>2000</v>
      </c>
      <c r="AS36" s="302">
        <v>662</v>
      </c>
      <c r="AT36" s="302">
        <v>880</v>
      </c>
      <c r="AU36" s="302">
        <v>479</v>
      </c>
      <c r="AV36" s="302">
        <v>252</v>
      </c>
      <c r="AW36" s="302">
        <v>331</v>
      </c>
      <c r="AX36" s="302">
        <v>486</v>
      </c>
      <c r="AY36" s="302"/>
      <c r="AZ36" s="302"/>
    </row>
    <row r="37" spans="1:52" s="327" customFormat="1" x14ac:dyDescent="0.2">
      <c r="A37" s="384" t="s">
        <v>63</v>
      </c>
      <c r="B37" s="327">
        <v>8892</v>
      </c>
      <c r="C37" s="327">
        <v>78</v>
      </c>
      <c r="D37" s="327">
        <v>78</v>
      </c>
      <c r="E37" s="327">
        <v>5583</v>
      </c>
      <c r="F37" s="327">
        <v>843</v>
      </c>
      <c r="G37" s="327">
        <v>1291</v>
      </c>
      <c r="H37" s="383">
        <v>493</v>
      </c>
      <c r="I37" s="327">
        <v>526</v>
      </c>
      <c r="J37" s="384" t="s">
        <v>63</v>
      </c>
      <c r="K37" s="327">
        <v>8989</v>
      </c>
      <c r="L37" s="327">
        <v>456</v>
      </c>
      <c r="M37" s="327">
        <v>457</v>
      </c>
      <c r="N37" s="327">
        <v>5458</v>
      </c>
      <c r="O37" s="327">
        <v>893</v>
      </c>
      <c r="P37" s="327">
        <v>950</v>
      </c>
      <c r="Q37" s="383">
        <v>344</v>
      </c>
      <c r="R37" s="327">
        <v>431</v>
      </c>
      <c r="S37" s="384" t="s">
        <v>63</v>
      </c>
      <c r="T37" s="302">
        <v>6269</v>
      </c>
      <c r="U37" s="302">
        <v>59</v>
      </c>
      <c r="V37" s="302">
        <v>132</v>
      </c>
      <c r="W37" s="302">
        <v>4512</v>
      </c>
      <c r="X37" s="302">
        <v>542</v>
      </c>
      <c r="Y37" s="302">
        <v>555</v>
      </c>
      <c r="Z37" s="302">
        <v>159</v>
      </c>
      <c r="AA37" s="302">
        <v>310</v>
      </c>
      <c r="AB37" s="385"/>
      <c r="AC37" s="378"/>
      <c r="AD37" s="295"/>
      <c r="AE37" s="385" t="s">
        <v>63</v>
      </c>
      <c r="AF37" s="302">
        <v>6269</v>
      </c>
      <c r="AG37" s="302">
        <v>191</v>
      </c>
      <c r="AH37" s="302">
        <v>3105</v>
      </c>
      <c r="AI37" s="302">
        <v>1407</v>
      </c>
      <c r="AJ37" s="302">
        <v>695</v>
      </c>
      <c r="AK37" s="302">
        <v>402</v>
      </c>
      <c r="AL37" s="302">
        <v>159</v>
      </c>
      <c r="AM37" s="302">
        <v>176</v>
      </c>
      <c r="AN37" s="302">
        <v>134</v>
      </c>
      <c r="AO37" s="385" t="s">
        <v>63</v>
      </c>
      <c r="AP37" s="302">
        <v>5971</v>
      </c>
      <c r="AQ37" s="302">
        <v>162</v>
      </c>
      <c r="AR37" s="302">
        <v>3227</v>
      </c>
      <c r="AS37" s="302">
        <v>1015</v>
      </c>
      <c r="AT37" s="302">
        <v>722</v>
      </c>
      <c r="AU37" s="302">
        <v>363</v>
      </c>
      <c r="AV37" s="302">
        <v>116</v>
      </c>
      <c r="AW37" s="302">
        <v>188</v>
      </c>
      <c r="AX37" s="302">
        <v>178</v>
      </c>
      <c r="AY37" s="302"/>
      <c r="AZ37" s="302"/>
    </row>
    <row r="38" spans="1:52" s="327" customFormat="1" x14ac:dyDescent="0.2">
      <c r="H38" s="383"/>
      <c r="Q38" s="383"/>
      <c r="AB38" s="295"/>
      <c r="AC38" s="378"/>
      <c r="AD38" s="295"/>
      <c r="AE38" s="295"/>
      <c r="AF38" s="295"/>
      <c r="AG38" s="295"/>
      <c r="AH38" s="295"/>
      <c r="AI38" s="295"/>
      <c r="AJ38" s="295"/>
      <c r="AK38" s="295"/>
      <c r="AL38" s="295"/>
      <c r="AM38" s="295"/>
      <c r="AN38" s="295"/>
      <c r="AO38" s="295"/>
      <c r="AY38" s="302"/>
      <c r="AZ38" s="302"/>
    </row>
    <row r="39" spans="1:52" s="327" customFormat="1" x14ac:dyDescent="0.2">
      <c r="A39" s="383" t="s">
        <v>64</v>
      </c>
      <c r="B39" s="302">
        <v>24102</v>
      </c>
      <c r="C39" s="302">
        <v>171</v>
      </c>
      <c r="D39" s="302">
        <v>301</v>
      </c>
      <c r="E39" s="302">
        <v>14558</v>
      </c>
      <c r="F39" s="302">
        <v>2064</v>
      </c>
      <c r="G39" s="302">
        <v>3100</v>
      </c>
      <c r="H39" s="302">
        <v>1550</v>
      </c>
      <c r="I39" s="302">
        <v>2358</v>
      </c>
      <c r="J39" s="383" t="s">
        <v>64</v>
      </c>
      <c r="K39" s="302">
        <v>21419</v>
      </c>
      <c r="L39" s="302">
        <v>803</v>
      </c>
      <c r="M39" s="302">
        <v>791</v>
      </c>
      <c r="N39" s="302">
        <v>12386</v>
      </c>
      <c r="O39" s="302">
        <v>2043</v>
      </c>
      <c r="P39" s="302">
        <v>2153</v>
      </c>
      <c r="Q39" s="302">
        <v>1101</v>
      </c>
      <c r="R39" s="302">
        <v>2142</v>
      </c>
      <c r="S39" s="383" t="s">
        <v>64</v>
      </c>
      <c r="T39" s="302">
        <v>19371</v>
      </c>
      <c r="U39" s="302">
        <v>191</v>
      </c>
      <c r="V39" s="302">
        <v>277</v>
      </c>
      <c r="W39" s="302">
        <v>13601</v>
      </c>
      <c r="X39" s="302">
        <v>1542</v>
      </c>
      <c r="Y39" s="302">
        <v>1619</v>
      </c>
      <c r="Z39" s="302">
        <v>611</v>
      </c>
      <c r="AA39" s="302">
        <v>1530</v>
      </c>
      <c r="AB39" s="387"/>
      <c r="AC39" s="378"/>
      <c r="AD39" s="295"/>
      <c r="AE39" s="387" t="s">
        <v>64</v>
      </c>
      <c r="AF39" s="302">
        <v>19371</v>
      </c>
      <c r="AG39" s="302">
        <v>468</v>
      </c>
      <c r="AH39" s="302">
        <v>9392</v>
      </c>
      <c r="AI39" s="302">
        <v>4209</v>
      </c>
      <c r="AJ39" s="302">
        <v>2028</v>
      </c>
      <c r="AK39" s="302">
        <v>1133</v>
      </c>
      <c r="AL39" s="302">
        <v>611</v>
      </c>
      <c r="AM39" s="302">
        <v>783</v>
      </c>
      <c r="AN39" s="302">
        <v>747</v>
      </c>
      <c r="AO39" s="387" t="s">
        <v>64</v>
      </c>
      <c r="AP39" s="302">
        <v>16067</v>
      </c>
      <c r="AQ39" s="302">
        <v>231</v>
      </c>
      <c r="AR39" s="302">
        <v>9781</v>
      </c>
      <c r="AS39" s="302">
        <v>2285</v>
      </c>
      <c r="AT39" s="302">
        <v>1380</v>
      </c>
      <c r="AU39" s="302">
        <v>762</v>
      </c>
      <c r="AV39" s="302">
        <v>368</v>
      </c>
      <c r="AW39" s="302">
        <v>594</v>
      </c>
      <c r="AX39" s="302">
        <v>666</v>
      </c>
      <c r="AY39" s="302"/>
      <c r="AZ39" s="302"/>
    </row>
    <row r="40" spans="1:52" s="327" customFormat="1" x14ac:dyDescent="0.2">
      <c r="A40" s="383" t="s">
        <v>65</v>
      </c>
      <c r="B40" s="302">
        <v>25458</v>
      </c>
      <c r="C40" s="302">
        <v>343</v>
      </c>
      <c r="D40" s="302">
        <v>802</v>
      </c>
      <c r="E40" s="302">
        <v>9493</v>
      </c>
      <c r="F40" s="302">
        <v>2169</v>
      </c>
      <c r="G40" s="302">
        <v>3753</v>
      </c>
      <c r="H40" s="302">
        <v>2688</v>
      </c>
      <c r="I40" s="302">
        <v>6210</v>
      </c>
      <c r="J40" s="383" t="s">
        <v>65</v>
      </c>
      <c r="K40" s="302">
        <v>21308</v>
      </c>
      <c r="L40" s="302">
        <v>437</v>
      </c>
      <c r="M40" s="302">
        <v>729</v>
      </c>
      <c r="N40" s="302">
        <v>8367</v>
      </c>
      <c r="O40" s="302">
        <v>1646</v>
      </c>
      <c r="P40" s="302">
        <v>2267</v>
      </c>
      <c r="Q40" s="302">
        <v>1902</v>
      </c>
      <c r="R40" s="302">
        <v>5960</v>
      </c>
      <c r="S40" s="383" t="s">
        <v>65</v>
      </c>
      <c r="T40" s="302">
        <v>24629</v>
      </c>
      <c r="U40" s="302">
        <v>154</v>
      </c>
      <c r="V40" s="302">
        <v>263</v>
      </c>
      <c r="W40" s="302">
        <v>14006</v>
      </c>
      <c r="X40" s="302">
        <v>2209</v>
      </c>
      <c r="Y40" s="302">
        <v>2409</v>
      </c>
      <c r="Z40" s="302">
        <v>1276</v>
      </c>
      <c r="AA40" s="302">
        <v>4312</v>
      </c>
      <c r="AB40" s="387"/>
      <c r="AC40" s="378"/>
      <c r="AD40" s="295"/>
      <c r="AE40" s="387" t="s">
        <v>65</v>
      </c>
      <c r="AF40" s="302">
        <v>24644</v>
      </c>
      <c r="AG40" s="302">
        <v>441</v>
      </c>
      <c r="AH40" s="302">
        <v>9548</v>
      </c>
      <c r="AI40" s="302">
        <v>4461</v>
      </c>
      <c r="AJ40" s="302">
        <v>2895</v>
      </c>
      <c r="AK40" s="302">
        <v>1714</v>
      </c>
      <c r="AL40" s="302">
        <v>1263</v>
      </c>
      <c r="AM40" s="302">
        <v>1980</v>
      </c>
      <c r="AN40" s="302">
        <v>2342</v>
      </c>
      <c r="AO40" s="387" t="s">
        <v>65</v>
      </c>
      <c r="AP40" s="302">
        <v>29056</v>
      </c>
      <c r="AQ40" s="302">
        <v>159</v>
      </c>
      <c r="AR40" s="302">
        <v>14816</v>
      </c>
      <c r="AS40" s="302">
        <v>3838</v>
      </c>
      <c r="AT40" s="302">
        <v>3296</v>
      </c>
      <c r="AU40" s="302">
        <v>2064</v>
      </c>
      <c r="AV40" s="302">
        <v>1090</v>
      </c>
      <c r="AW40" s="302">
        <v>1660</v>
      </c>
      <c r="AX40" s="302">
        <v>2133</v>
      </c>
      <c r="AY40" s="302"/>
      <c r="AZ40" s="302"/>
    </row>
    <row r="41" spans="1:52" s="327" customFormat="1" x14ac:dyDescent="0.2">
      <c r="A41" s="383" t="s">
        <v>66</v>
      </c>
      <c r="B41" s="302">
        <v>45915</v>
      </c>
      <c r="C41" s="302">
        <v>558</v>
      </c>
      <c r="D41" s="302">
        <v>2297</v>
      </c>
      <c r="E41" s="302">
        <v>13058</v>
      </c>
      <c r="F41" s="302">
        <v>2062</v>
      </c>
      <c r="G41" s="302">
        <v>3898</v>
      </c>
      <c r="H41" s="302">
        <v>5406</v>
      </c>
      <c r="I41" s="302">
        <v>18636</v>
      </c>
      <c r="J41" s="383" t="s">
        <v>66</v>
      </c>
      <c r="K41" s="302">
        <v>43599</v>
      </c>
      <c r="L41" s="302">
        <v>1147</v>
      </c>
      <c r="M41" s="302">
        <v>1557</v>
      </c>
      <c r="N41" s="302">
        <v>11457</v>
      </c>
      <c r="O41" s="302">
        <v>2412</v>
      </c>
      <c r="P41" s="302">
        <v>3032</v>
      </c>
      <c r="Q41" s="302">
        <v>3862</v>
      </c>
      <c r="R41" s="302">
        <v>20132</v>
      </c>
      <c r="S41" s="383" t="s">
        <v>66</v>
      </c>
      <c r="T41" s="302">
        <v>49444</v>
      </c>
      <c r="U41" s="302">
        <v>332</v>
      </c>
      <c r="V41" s="302">
        <v>854</v>
      </c>
      <c r="W41" s="302">
        <v>17351</v>
      </c>
      <c r="X41" s="302">
        <v>3411</v>
      </c>
      <c r="Y41" s="302">
        <v>4579</v>
      </c>
      <c r="Z41" s="302">
        <v>3134</v>
      </c>
      <c r="AA41" s="302">
        <v>19783</v>
      </c>
      <c r="AB41" s="387"/>
      <c r="AC41" s="378"/>
      <c r="AD41" s="295"/>
      <c r="AE41" s="387" t="s">
        <v>66</v>
      </c>
      <c r="AF41" s="302">
        <v>49444</v>
      </c>
      <c r="AG41" s="302">
        <v>1186</v>
      </c>
      <c r="AH41" s="302">
        <v>11974</v>
      </c>
      <c r="AI41" s="302">
        <v>5377</v>
      </c>
      <c r="AJ41" s="302">
        <v>4609</v>
      </c>
      <c r="AK41" s="302">
        <v>3381</v>
      </c>
      <c r="AL41" s="302">
        <v>3134</v>
      </c>
      <c r="AM41" s="302">
        <v>7664</v>
      </c>
      <c r="AN41" s="302">
        <v>12119</v>
      </c>
      <c r="AO41" s="387" t="s">
        <v>66</v>
      </c>
      <c r="AP41" s="302">
        <v>49561</v>
      </c>
      <c r="AQ41" s="302">
        <v>974</v>
      </c>
      <c r="AR41" s="302">
        <v>16749</v>
      </c>
      <c r="AS41" s="302">
        <v>4733</v>
      </c>
      <c r="AT41" s="302">
        <v>4496</v>
      </c>
      <c r="AU41" s="302">
        <v>3860</v>
      </c>
      <c r="AV41" s="302">
        <v>2662</v>
      </c>
      <c r="AW41" s="302">
        <v>5686</v>
      </c>
      <c r="AX41" s="302">
        <v>10401</v>
      </c>
    </row>
    <row r="42" spans="1:52" s="327" customFormat="1" x14ac:dyDescent="0.2">
      <c r="A42" s="383" t="s">
        <v>67</v>
      </c>
      <c r="B42" s="327">
        <v>95475</v>
      </c>
      <c r="C42" s="327">
        <v>1072</v>
      </c>
      <c r="D42" s="327">
        <v>3400</v>
      </c>
      <c r="E42" s="327">
        <v>37109</v>
      </c>
      <c r="F42" s="327">
        <v>6295</v>
      </c>
      <c r="G42" s="327">
        <v>10751</v>
      </c>
      <c r="H42" s="383">
        <v>9644</v>
      </c>
      <c r="I42" s="327">
        <v>27204</v>
      </c>
      <c r="J42" s="383" t="s">
        <v>67</v>
      </c>
      <c r="K42" s="327">
        <v>86326</v>
      </c>
      <c r="L42" s="327">
        <v>2387</v>
      </c>
      <c r="M42" s="327">
        <v>3077</v>
      </c>
      <c r="N42" s="327">
        <v>32210</v>
      </c>
      <c r="O42" s="327">
        <v>6101</v>
      </c>
      <c r="P42" s="327">
        <v>7452</v>
      </c>
      <c r="Q42" s="383">
        <v>6865</v>
      </c>
      <c r="R42" s="327">
        <v>28234</v>
      </c>
      <c r="S42" s="383" t="s">
        <v>67</v>
      </c>
      <c r="T42" s="302">
        <v>93444</v>
      </c>
      <c r="U42" s="302">
        <v>677</v>
      </c>
      <c r="V42" s="302">
        <v>1394</v>
      </c>
      <c r="W42" s="302">
        <v>44958</v>
      </c>
      <c r="X42" s="302">
        <v>7162</v>
      </c>
      <c r="Y42" s="302">
        <v>8607</v>
      </c>
      <c r="Z42" s="302">
        <v>5021</v>
      </c>
      <c r="AA42" s="302">
        <v>25625</v>
      </c>
      <c r="AB42" s="387"/>
      <c r="AC42" s="378"/>
      <c r="AD42" s="295"/>
      <c r="AE42" s="387" t="s">
        <v>67</v>
      </c>
      <c r="AF42" s="302">
        <v>93459</v>
      </c>
      <c r="AG42" s="302">
        <v>2095</v>
      </c>
      <c r="AH42" s="302">
        <v>30914</v>
      </c>
      <c r="AI42" s="302">
        <v>14047</v>
      </c>
      <c r="AJ42" s="302">
        <v>9532</v>
      </c>
      <c r="AK42" s="302">
        <v>6228</v>
      </c>
      <c r="AL42" s="302">
        <v>5008</v>
      </c>
      <c r="AM42" s="302">
        <v>10427</v>
      </c>
      <c r="AN42" s="302">
        <v>15208</v>
      </c>
      <c r="AO42" s="387" t="s">
        <v>67</v>
      </c>
      <c r="AP42" s="302">
        <v>94684</v>
      </c>
      <c r="AQ42" s="302">
        <v>1364</v>
      </c>
      <c r="AR42" s="302">
        <v>41346</v>
      </c>
      <c r="AS42" s="302">
        <v>10856</v>
      </c>
      <c r="AT42" s="302">
        <v>9172</v>
      </c>
      <c r="AU42" s="302">
        <v>6686</v>
      </c>
      <c r="AV42" s="302">
        <v>4120</v>
      </c>
      <c r="AW42" s="302">
        <v>7940</v>
      </c>
      <c r="AX42" s="302">
        <v>13200</v>
      </c>
    </row>
  </sheetData>
  <hyperlinks>
    <hyperlink ref="A1" location="Contents!A1" display="Back" xr:uid="{00000000-0004-0000-3000-000000000000}"/>
    <hyperlink ref="C1" location="'Table 11'!A1" display="Table 12" xr:uid="{00000000-0004-0000-3000-000001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autoPageBreaks="0"/>
  </sheetPr>
  <dimension ref="A1:BB184"/>
  <sheetViews>
    <sheetView workbookViewId="0">
      <pane ySplit="3" topLeftCell="A18" activePane="bottomLeft" state="frozen"/>
      <selection pane="bottomLeft" activeCell="BL38" sqref="BL38"/>
    </sheetView>
  </sheetViews>
  <sheetFormatPr defaultRowHeight="15" x14ac:dyDescent="0.25"/>
  <cols>
    <col min="1" max="1" width="14.5703125" style="2" customWidth="1"/>
    <col min="2" max="22" width="8.85546875" style="2"/>
    <col min="23" max="23" width="6.7109375" style="2" customWidth="1"/>
    <col min="24" max="54" width="6.7109375" style="2" hidden="1" customWidth="1"/>
    <col min="55" max="60" width="0" style="2" hidden="1" customWidth="1"/>
    <col min="61" max="256" width="8.85546875" style="2"/>
    <col min="257" max="257" width="14.5703125" style="2" customWidth="1"/>
    <col min="258" max="279" width="8.85546875" style="2"/>
    <col min="280" max="309" width="0" style="2" hidden="1" customWidth="1"/>
    <col min="310" max="512" width="8.85546875" style="2"/>
    <col min="513" max="513" width="14.5703125" style="2" customWidth="1"/>
    <col min="514" max="535" width="8.85546875" style="2"/>
    <col min="536" max="565" width="0" style="2" hidden="1" customWidth="1"/>
    <col min="566" max="768" width="8.85546875" style="2"/>
    <col min="769" max="769" width="14.5703125" style="2" customWidth="1"/>
    <col min="770" max="791" width="8.85546875" style="2"/>
    <col min="792" max="821" width="0" style="2" hidden="1" customWidth="1"/>
    <col min="822" max="1024" width="8.85546875" style="2"/>
    <col min="1025" max="1025" width="14.5703125" style="2" customWidth="1"/>
    <col min="1026" max="1047" width="8.85546875" style="2"/>
    <col min="1048" max="1077" width="0" style="2" hidden="1" customWidth="1"/>
    <col min="1078" max="1280" width="8.85546875" style="2"/>
    <col min="1281" max="1281" width="14.5703125" style="2" customWidth="1"/>
    <col min="1282" max="1303" width="8.85546875" style="2"/>
    <col min="1304" max="1333" width="0" style="2" hidden="1" customWidth="1"/>
    <col min="1334" max="1536" width="8.85546875" style="2"/>
    <col min="1537" max="1537" width="14.5703125" style="2" customWidth="1"/>
    <col min="1538" max="1559" width="8.85546875" style="2"/>
    <col min="1560" max="1589" width="0" style="2" hidden="1" customWidth="1"/>
    <col min="1590" max="1792" width="8.85546875" style="2"/>
    <col min="1793" max="1793" width="14.5703125" style="2" customWidth="1"/>
    <col min="1794" max="1815" width="8.85546875" style="2"/>
    <col min="1816" max="1845" width="0" style="2" hidden="1" customWidth="1"/>
    <col min="1846" max="2048" width="8.85546875" style="2"/>
    <col min="2049" max="2049" width="14.5703125" style="2" customWidth="1"/>
    <col min="2050" max="2071" width="8.85546875" style="2"/>
    <col min="2072" max="2101" width="0" style="2" hidden="1" customWidth="1"/>
    <col min="2102" max="2304" width="8.85546875" style="2"/>
    <col min="2305" max="2305" width="14.5703125" style="2" customWidth="1"/>
    <col min="2306" max="2327" width="8.85546875" style="2"/>
    <col min="2328" max="2357" width="0" style="2" hidden="1" customWidth="1"/>
    <col min="2358" max="2560" width="8.85546875" style="2"/>
    <col min="2561" max="2561" width="14.5703125" style="2" customWidth="1"/>
    <col min="2562" max="2583" width="8.85546875" style="2"/>
    <col min="2584" max="2613" width="0" style="2" hidden="1" customWidth="1"/>
    <col min="2614" max="2816" width="8.85546875" style="2"/>
    <col min="2817" max="2817" width="14.5703125" style="2" customWidth="1"/>
    <col min="2818" max="2839" width="8.85546875" style="2"/>
    <col min="2840" max="2869" width="0" style="2" hidden="1" customWidth="1"/>
    <col min="2870" max="3072" width="8.85546875" style="2"/>
    <col min="3073" max="3073" width="14.5703125" style="2" customWidth="1"/>
    <col min="3074" max="3095" width="8.85546875" style="2"/>
    <col min="3096" max="3125" width="0" style="2" hidden="1" customWidth="1"/>
    <col min="3126" max="3328" width="8.85546875" style="2"/>
    <col min="3329" max="3329" width="14.5703125" style="2" customWidth="1"/>
    <col min="3330" max="3351" width="8.85546875" style="2"/>
    <col min="3352" max="3381" width="0" style="2" hidden="1" customWidth="1"/>
    <col min="3382" max="3584" width="8.85546875" style="2"/>
    <col min="3585" max="3585" width="14.5703125" style="2" customWidth="1"/>
    <col min="3586" max="3607" width="8.85546875" style="2"/>
    <col min="3608" max="3637" width="0" style="2" hidden="1" customWidth="1"/>
    <col min="3638" max="3840" width="8.85546875" style="2"/>
    <col min="3841" max="3841" width="14.5703125" style="2" customWidth="1"/>
    <col min="3842" max="3863" width="8.85546875" style="2"/>
    <col min="3864" max="3893" width="0" style="2" hidden="1" customWidth="1"/>
    <col min="3894" max="4096" width="8.85546875" style="2"/>
    <col min="4097" max="4097" width="14.5703125" style="2" customWidth="1"/>
    <col min="4098" max="4119" width="8.85546875" style="2"/>
    <col min="4120" max="4149" width="0" style="2" hidden="1" customWidth="1"/>
    <col min="4150" max="4352" width="8.85546875" style="2"/>
    <col min="4353" max="4353" width="14.5703125" style="2" customWidth="1"/>
    <col min="4354" max="4375" width="8.85546875" style="2"/>
    <col min="4376" max="4405" width="0" style="2" hidden="1" customWidth="1"/>
    <col min="4406" max="4608" width="8.85546875" style="2"/>
    <col min="4609" max="4609" width="14.5703125" style="2" customWidth="1"/>
    <col min="4610" max="4631" width="8.85546875" style="2"/>
    <col min="4632" max="4661" width="0" style="2" hidden="1" customWidth="1"/>
    <col min="4662" max="4864" width="8.85546875" style="2"/>
    <col min="4865" max="4865" width="14.5703125" style="2" customWidth="1"/>
    <col min="4866" max="4887" width="8.85546875" style="2"/>
    <col min="4888" max="4917" width="0" style="2" hidden="1" customWidth="1"/>
    <col min="4918" max="5120" width="8.85546875" style="2"/>
    <col min="5121" max="5121" width="14.5703125" style="2" customWidth="1"/>
    <col min="5122" max="5143" width="8.85546875" style="2"/>
    <col min="5144" max="5173" width="0" style="2" hidden="1" customWidth="1"/>
    <col min="5174" max="5376" width="8.85546875" style="2"/>
    <col min="5377" max="5377" width="14.5703125" style="2" customWidth="1"/>
    <col min="5378" max="5399" width="8.85546875" style="2"/>
    <col min="5400" max="5429" width="0" style="2" hidden="1" customWidth="1"/>
    <col min="5430" max="5632" width="8.85546875" style="2"/>
    <col min="5633" max="5633" width="14.5703125" style="2" customWidth="1"/>
    <col min="5634" max="5655" width="8.85546875" style="2"/>
    <col min="5656" max="5685" width="0" style="2" hidden="1" customWidth="1"/>
    <col min="5686" max="5888" width="8.85546875" style="2"/>
    <col min="5889" max="5889" width="14.5703125" style="2" customWidth="1"/>
    <col min="5890" max="5911" width="8.85546875" style="2"/>
    <col min="5912" max="5941" width="0" style="2" hidden="1" customWidth="1"/>
    <col min="5942" max="6144" width="8.85546875" style="2"/>
    <col min="6145" max="6145" width="14.5703125" style="2" customWidth="1"/>
    <col min="6146" max="6167" width="8.85546875" style="2"/>
    <col min="6168" max="6197" width="0" style="2" hidden="1" customWidth="1"/>
    <col min="6198" max="6400" width="8.85546875" style="2"/>
    <col min="6401" max="6401" width="14.5703125" style="2" customWidth="1"/>
    <col min="6402" max="6423" width="8.85546875" style="2"/>
    <col min="6424" max="6453" width="0" style="2" hidden="1" customWidth="1"/>
    <col min="6454" max="6656" width="8.85546875" style="2"/>
    <col min="6657" max="6657" width="14.5703125" style="2" customWidth="1"/>
    <col min="6658" max="6679" width="8.85546875" style="2"/>
    <col min="6680" max="6709" width="0" style="2" hidden="1" customWidth="1"/>
    <col min="6710" max="6912" width="8.85546875" style="2"/>
    <col min="6913" max="6913" width="14.5703125" style="2" customWidth="1"/>
    <col min="6914" max="6935" width="8.85546875" style="2"/>
    <col min="6936" max="6965" width="0" style="2" hidden="1" customWidth="1"/>
    <col min="6966" max="7168" width="8.85546875" style="2"/>
    <col min="7169" max="7169" width="14.5703125" style="2" customWidth="1"/>
    <col min="7170" max="7191" width="8.85546875" style="2"/>
    <col min="7192" max="7221" width="0" style="2" hidden="1" customWidth="1"/>
    <col min="7222" max="7424" width="8.85546875" style="2"/>
    <col min="7425" max="7425" width="14.5703125" style="2" customWidth="1"/>
    <col min="7426" max="7447" width="8.85546875" style="2"/>
    <col min="7448" max="7477" width="0" style="2" hidden="1" customWidth="1"/>
    <col min="7478" max="7680" width="8.85546875" style="2"/>
    <col min="7681" max="7681" width="14.5703125" style="2" customWidth="1"/>
    <col min="7682" max="7703" width="8.85546875" style="2"/>
    <col min="7704" max="7733" width="0" style="2" hidden="1" customWidth="1"/>
    <col min="7734" max="7936" width="8.85546875" style="2"/>
    <col min="7937" max="7937" width="14.5703125" style="2" customWidth="1"/>
    <col min="7938" max="7959" width="8.85546875" style="2"/>
    <col min="7960" max="7989" width="0" style="2" hidden="1" customWidth="1"/>
    <col min="7990" max="8192" width="8.85546875" style="2"/>
    <col min="8193" max="8193" width="14.5703125" style="2" customWidth="1"/>
    <col min="8194" max="8215" width="8.85546875" style="2"/>
    <col min="8216" max="8245" width="0" style="2" hidden="1" customWidth="1"/>
    <col min="8246" max="8448" width="8.85546875" style="2"/>
    <col min="8449" max="8449" width="14.5703125" style="2" customWidth="1"/>
    <col min="8450" max="8471" width="8.85546875" style="2"/>
    <col min="8472" max="8501" width="0" style="2" hidden="1" customWidth="1"/>
    <col min="8502" max="8704" width="8.85546875" style="2"/>
    <col min="8705" max="8705" width="14.5703125" style="2" customWidth="1"/>
    <col min="8706" max="8727" width="8.85546875" style="2"/>
    <col min="8728" max="8757" width="0" style="2" hidden="1" customWidth="1"/>
    <col min="8758" max="8960" width="8.85546875" style="2"/>
    <col min="8961" max="8961" width="14.5703125" style="2" customWidth="1"/>
    <col min="8962" max="8983" width="8.85546875" style="2"/>
    <col min="8984" max="9013" width="0" style="2" hidden="1" customWidth="1"/>
    <col min="9014" max="9216" width="8.85546875" style="2"/>
    <col min="9217" max="9217" width="14.5703125" style="2" customWidth="1"/>
    <col min="9218" max="9239" width="8.85546875" style="2"/>
    <col min="9240" max="9269" width="0" style="2" hidden="1" customWidth="1"/>
    <col min="9270" max="9472" width="8.85546875" style="2"/>
    <col min="9473" max="9473" width="14.5703125" style="2" customWidth="1"/>
    <col min="9474" max="9495" width="8.85546875" style="2"/>
    <col min="9496" max="9525" width="0" style="2" hidden="1" customWidth="1"/>
    <col min="9526" max="9728" width="8.85546875" style="2"/>
    <col min="9729" max="9729" width="14.5703125" style="2" customWidth="1"/>
    <col min="9730" max="9751" width="8.85546875" style="2"/>
    <col min="9752" max="9781" width="0" style="2" hidden="1" customWidth="1"/>
    <col min="9782" max="9984" width="8.85546875" style="2"/>
    <col min="9985" max="9985" width="14.5703125" style="2" customWidth="1"/>
    <col min="9986" max="10007" width="8.85546875" style="2"/>
    <col min="10008" max="10037" width="0" style="2" hidden="1" customWidth="1"/>
    <col min="10038" max="10240" width="8.85546875" style="2"/>
    <col min="10241" max="10241" width="14.5703125" style="2" customWidth="1"/>
    <col min="10242" max="10263" width="8.85546875" style="2"/>
    <col min="10264" max="10293" width="0" style="2" hidden="1" customWidth="1"/>
    <col min="10294" max="10496" width="8.85546875" style="2"/>
    <col min="10497" max="10497" width="14.5703125" style="2" customWidth="1"/>
    <col min="10498" max="10519" width="8.85546875" style="2"/>
    <col min="10520" max="10549" width="0" style="2" hidden="1" customWidth="1"/>
    <col min="10550" max="10752" width="8.85546875" style="2"/>
    <col min="10753" max="10753" width="14.5703125" style="2" customWidth="1"/>
    <col min="10754" max="10775" width="8.85546875" style="2"/>
    <col min="10776" max="10805" width="0" style="2" hidden="1" customWidth="1"/>
    <col min="10806" max="11008" width="8.85546875" style="2"/>
    <col min="11009" max="11009" width="14.5703125" style="2" customWidth="1"/>
    <col min="11010" max="11031" width="8.85546875" style="2"/>
    <col min="11032" max="11061" width="0" style="2" hidden="1" customWidth="1"/>
    <col min="11062" max="11264" width="8.85546875" style="2"/>
    <col min="11265" max="11265" width="14.5703125" style="2" customWidth="1"/>
    <col min="11266" max="11287" width="8.85546875" style="2"/>
    <col min="11288" max="11317" width="0" style="2" hidden="1" customWidth="1"/>
    <col min="11318" max="11520" width="8.85546875" style="2"/>
    <col min="11521" max="11521" width="14.5703125" style="2" customWidth="1"/>
    <col min="11522" max="11543" width="8.85546875" style="2"/>
    <col min="11544" max="11573" width="0" style="2" hidden="1" customWidth="1"/>
    <col min="11574" max="11776" width="8.85546875" style="2"/>
    <col min="11777" max="11777" width="14.5703125" style="2" customWidth="1"/>
    <col min="11778" max="11799" width="8.85546875" style="2"/>
    <col min="11800" max="11829" width="0" style="2" hidden="1" customWidth="1"/>
    <col min="11830" max="12032" width="8.85546875" style="2"/>
    <col min="12033" max="12033" width="14.5703125" style="2" customWidth="1"/>
    <col min="12034" max="12055" width="8.85546875" style="2"/>
    <col min="12056" max="12085" width="0" style="2" hidden="1" customWidth="1"/>
    <col min="12086" max="12288" width="8.85546875" style="2"/>
    <col min="12289" max="12289" width="14.5703125" style="2" customWidth="1"/>
    <col min="12290" max="12311" width="8.85546875" style="2"/>
    <col min="12312" max="12341" width="0" style="2" hidden="1" customWidth="1"/>
    <col min="12342" max="12544" width="8.85546875" style="2"/>
    <col min="12545" max="12545" width="14.5703125" style="2" customWidth="1"/>
    <col min="12546" max="12567" width="8.85546875" style="2"/>
    <col min="12568" max="12597" width="0" style="2" hidden="1" customWidth="1"/>
    <col min="12598" max="12800" width="8.85546875" style="2"/>
    <col min="12801" max="12801" width="14.5703125" style="2" customWidth="1"/>
    <col min="12802" max="12823" width="8.85546875" style="2"/>
    <col min="12824" max="12853" width="0" style="2" hidden="1" customWidth="1"/>
    <col min="12854" max="13056" width="8.85546875" style="2"/>
    <col min="13057" max="13057" width="14.5703125" style="2" customWidth="1"/>
    <col min="13058" max="13079" width="8.85546875" style="2"/>
    <col min="13080" max="13109" width="0" style="2" hidden="1" customWidth="1"/>
    <col min="13110" max="13312" width="8.85546875" style="2"/>
    <col min="13313" max="13313" width="14.5703125" style="2" customWidth="1"/>
    <col min="13314" max="13335" width="8.85546875" style="2"/>
    <col min="13336" max="13365" width="0" style="2" hidden="1" customWidth="1"/>
    <col min="13366" max="13568" width="8.85546875" style="2"/>
    <col min="13569" max="13569" width="14.5703125" style="2" customWidth="1"/>
    <col min="13570" max="13591" width="8.85546875" style="2"/>
    <col min="13592" max="13621" width="0" style="2" hidden="1" customWidth="1"/>
    <col min="13622" max="13824" width="8.85546875" style="2"/>
    <col min="13825" max="13825" width="14.5703125" style="2" customWidth="1"/>
    <col min="13826" max="13847" width="8.85546875" style="2"/>
    <col min="13848" max="13877" width="0" style="2" hidden="1" customWidth="1"/>
    <col min="13878" max="14080" width="8.85546875" style="2"/>
    <col min="14081" max="14081" width="14.5703125" style="2" customWidth="1"/>
    <col min="14082" max="14103" width="8.85546875" style="2"/>
    <col min="14104" max="14133" width="0" style="2" hidden="1" customWidth="1"/>
    <col min="14134" max="14336" width="8.85546875" style="2"/>
    <col min="14337" max="14337" width="14.5703125" style="2" customWidth="1"/>
    <col min="14338" max="14359" width="8.85546875" style="2"/>
    <col min="14360" max="14389" width="0" style="2" hidden="1" customWidth="1"/>
    <col min="14390" max="14592" width="8.85546875" style="2"/>
    <col min="14593" max="14593" width="14.5703125" style="2" customWidth="1"/>
    <col min="14594" max="14615" width="8.85546875" style="2"/>
    <col min="14616" max="14645" width="0" style="2" hidden="1" customWidth="1"/>
    <col min="14646" max="14848" width="8.85546875" style="2"/>
    <col min="14849" max="14849" width="14.5703125" style="2" customWidth="1"/>
    <col min="14850" max="14871" width="8.85546875" style="2"/>
    <col min="14872" max="14901" width="0" style="2" hidden="1" customWidth="1"/>
    <col min="14902" max="15104" width="8.85546875" style="2"/>
    <col min="15105" max="15105" width="14.5703125" style="2" customWidth="1"/>
    <col min="15106" max="15127" width="8.85546875" style="2"/>
    <col min="15128" max="15157" width="0" style="2" hidden="1" customWidth="1"/>
    <col min="15158" max="15360" width="8.85546875" style="2"/>
    <col min="15361" max="15361" width="14.5703125" style="2" customWidth="1"/>
    <col min="15362" max="15383" width="8.85546875" style="2"/>
    <col min="15384" max="15413" width="0" style="2" hidden="1" customWidth="1"/>
    <col min="15414" max="15616" width="8.85546875" style="2"/>
    <col min="15617" max="15617" width="14.5703125" style="2" customWidth="1"/>
    <col min="15618" max="15639" width="8.85546875" style="2"/>
    <col min="15640" max="15669" width="0" style="2" hidden="1" customWidth="1"/>
    <col min="15670" max="15872" width="8.85546875" style="2"/>
    <col min="15873" max="15873" width="14.5703125" style="2" customWidth="1"/>
    <col min="15874" max="15895" width="8.85546875" style="2"/>
    <col min="15896" max="15925" width="0" style="2" hidden="1" customWidth="1"/>
    <col min="15926" max="16128" width="8.85546875" style="2"/>
    <col min="16129" max="16129" width="14.5703125" style="2" customWidth="1"/>
    <col min="16130" max="16151" width="8.85546875" style="2"/>
    <col min="16152" max="16181" width="0" style="2" hidden="1" customWidth="1"/>
    <col min="16182" max="16384" width="8.85546875" style="2"/>
  </cols>
  <sheetData>
    <row r="1" spans="1:53" ht="15.75" x14ac:dyDescent="0.25">
      <c r="A1" s="569" t="s">
        <v>621</v>
      </c>
      <c r="B1" s="16"/>
      <c r="C1" s="16"/>
      <c r="D1" s="16"/>
      <c r="E1" s="16"/>
      <c r="F1" s="16"/>
      <c r="G1" s="16"/>
      <c r="H1" s="16"/>
      <c r="I1" s="16"/>
      <c r="O1" s="10" t="s">
        <v>68</v>
      </c>
      <c r="Q1" s="601" t="s">
        <v>67</v>
      </c>
      <c r="R1" s="601"/>
      <c r="S1" s="601"/>
    </row>
    <row r="2" spans="1:53" x14ac:dyDescent="0.25">
      <c r="A2" s="185" t="s">
        <v>620</v>
      </c>
      <c r="B2" s="16"/>
      <c r="C2" s="16"/>
      <c r="D2" s="16"/>
      <c r="E2" s="16"/>
      <c r="F2" s="16"/>
      <c r="G2" s="16"/>
      <c r="H2" s="16"/>
      <c r="I2" s="16"/>
      <c r="Q2" s="151" t="s">
        <v>452</v>
      </c>
      <c r="R2" s="153"/>
      <c r="S2" s="153"/>
    </row>
    <row r="3" spans="1:53" x14ac:dyDescent="0.25">
      <c r="A3" s="18"/>
      <c r="B3" s="16"/>
      <c r="C3" s="16"/>
      <c r="D3" s="16"/>
      <c r="E3" s="16"/>
      <c r="F3" s="16"/>
      <c r="G3" s="16"/>
      <c r="H3" s="16"/>
      <c r="I3" s="16"/>
      <c r="Q3" s="155" t="s">
        <v>322</v>
      </c>
      <c r="R3" s="153"/>
      <c r="S3" s="153"/>
    </row>
    <row r="4" spans="1:53" s="83" customFormat="1" ht="12.75" x14ac:dyDescent="0.2">
      <c r="A4" s="602" t="s">
        <v>69</v>
      </c>
      <c r="B4" s="598">
        <v>1961</v>
      </c>
      <c r="C4" s="599"/>
      <c r="D4" s="600"/>
      <c r="E4" s="598">
        <v>1971</v>
      </c>
      <c r="F4" s="599"/>
      <c r="G4" s="600"/>
      <c r="H4" s="598">
        <v>1981</v>
      </c>
      <c r="I4" s="599"/>
      <c r="J4" s="600"/>
      <c r="K4" s="598">
        <v>1991</v>
      </c>
      <c r="L4" s="599"/>
      <c r="M4" s="600"/>
      <c r="N4" s="598">
        <v>2001</v>
      </c>
      <c r="O4" s="599"/>
      <c r="P4" s="600"/>
      <c r="Q4" s="598">
        <v>2011</v>
      </c>
      <c r="R4" s="599"/>
      <c r="S4" s="600"/>
      <c r="T4" s="598">
        <v>2021</v>
      </c>
      <c r="U4" s="599"/>
      <c r="V4" s="600"/>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row>
    <row r="5" spans="1:53" s="83" customFormat="1" ht="12.75" x14ac:dyDescent="0.2">
      <c r="A5" s="603"/>
      <c r="B5" s="84" t="s">
        <v>70</v>
      </c>
      <c r="C5" s="85" t="s">
        <v>71</v>
      </c>
      <c r="D5" s="86" t="s">
        <v>72</v>
      </c>
      <c r="E5" s="84" t="s">
        <v>70</v>
      </c>
      <c r="F5" s="85" t="s">
        <v>71</v>
      </c>
      <c r="G5" s="86" t="s">
        <v>72</v>
      </c>
      <c r="H5" s="84" t="s">
        <v>70</v>
      </c>
      <c r="I5" s="85" t="s">
        <v>71</v>
      </c>
      <c r="J5" s="86" t="s">
        <v>72</v>
      </c>
      <c r="K5" s="84" t="s">
        <v>70</v>
      </c>
      <c r="L5" s="85" t="s">
        <v>71</v>
      </c>
      <c r="M5" s="86" t="s">
        <v>72</v>
      </c>
      <c r="N5" s="84" t="s">
        <v>70</v>
      </c>
      <c r="O5" s="85" t="s">
        <v>71</v>
      </c>
      <c r="P5" s="86" t="s">
        <v>72</v>
      </c>
      <c r="Q5" s="84" t="s">
        <v>70</v>
      </c>
      <c r="R5" s="85" t="s">
        <v>71</v>
      </c>
      <c r="S5" s="86" t="s">
        <v>72</v>
      </c>
      <c r="T5" s="84" t="s">
        <v>70</v>
      </c>
      <c r="U5" s="85" t="s">
        <v>71</v>
      </c>
      <c r="V5" s="86" t="s">
        <v>72</v>
      </c>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1:53" s="83" customFormat="1" ht="12.75" x14ac:dyDescent="0.2">
      <c r="A6" s="96" t="s">
        <v>95</v>
      </c>
      <c r="B6" s="97">
        <f>VLOOKUP($X6,'Table 3 Data'!$A$1:$U$816,Z$6,0)</f>
        <v>2262991</v>
      </c>
      <c r="C6" s="97">
        <f>VLOOKUP($X6,'Table 3 Data'!$A$1:$U$816,AA$6,0)</f>
        <v>1142011</v>
      </c>
      <c r="D6" s="97">
        <f>VLOOKUP($X6,'Table 3 Data'!$A$1:$U$816,AB$6,0)</f>
        <v>1120980</v>
      </c>
      <c r="E6" s="97">
        <f>VLOOKUP($X6,'Table 3 Data'!$A$1:$U$816,AC$6,0)</f>
        <v>2165710</v>
      </c>
      <c r="F6" s="97">
        <f>VLOOKUP($X6,'Table 3 Data'!$A$1:$U$816,AD$6,0)</f>
        <v>1097385</v>
      </c>
      <c r="G6" s="97">
        <f>VLOOKUP($X6,'Table 3 Data'!$A$1:$U$816,AE$6,0)</f>
        <v>1068325</v>
      </c>
      <c r="H6" s="97">
        <f>VLOOKUP($X6,'Table 3 Data'!$A$1:$U$816,AF$6,0)</f>
        <v>1840605</v>
      </c>
      <c r="I6" s="97">
        <f>VLOOKUP($X6,'Table 3 Data'!$A$1:$U$816,AG$6,0)</f>
        <v>935783</v>
      </c>
      <c r="J6" s="97">
        <f>VLOOKUP($X6,'Table 3 Data'!$A$1:$U$816,AH$6,0)</f>
        <v>904822</v>
      </c>
      <c r="K6" s="97">
        <f>VLOOKUP($X6,'Table 3 Data'!$A$1:$U$816,AI$6,0)</f>
        <v>1699284</v>
      </c>
      <c r="L6" s="97">
        <f>VLOOKUP($X6,'Table 3 Data'!$A$1:$U$816,AJ$6,0)</f>
        <v>863263</v>
      </c>
      <c r="M6" s="97">
        <f>VLOOKUP($X6,'Table 3 Data'!$A$1:$U$816,AK$6,0)</f>
        <v>836021</v>
      </c>
      <c r="N6" s="97">
        <f>VLOOKUP($X6,'Table 3 Data'!$A$1:$XU$816,AL$6,0)</f>
        <v>1853983</v>
      </c>
      <c r="O6" s="97">
        <f>VLOOKUP($X6,'Table 3 Data'!$A$1:$XU$816,AM$6,0)</f>
        <v>943473</v>
      </c>
      <c r="P6" s="97">
        <f>VLOOKUP($X6,'Table 3 Data'!$A$1:$XU$816,AN$6,0)</f>
        <v>910510</v>
      </c>
      <c r="Q6" s="97">
        <f>VLOOKUP($X6,'Table 3 Data'!$A$1:$XU$816,AO$6,0)</f>
        <v>2108360</v>
      </c>
      <c r="R6" s="97">
        <f>VLOOKUP($X6,'Table 3 Data'!$A$1:$XU$816,AP$6,0)</f>
        <v>1074869</v>
      </c>
      <c r="S6" s="97">
        <f>VLOOKUP($X6,'Table 3 Data'!$A$1:$XU$816,AQ$6,0)</f>
        <v>1033491</v>
      </c>
      <c r="T6" s="97">
        <f>VLOOKUP($X6,'Table 3 Data'!$A$1:$XU$816,AR$6,0)</f>
        <v>2179796</v>
      </c>
      <c r="U6" s="97">
        <f>VLOOKUP($X6,'Table 3 Data'!$A$1:$XU$816,AS$6,0)</f>
        <v>1110935</v>
      </c>
      <c r="V6" s="97">
        <f>VLOOKUP($X6,'Table 3 Data'!$A$1:$XU$816,AT$6,0)</f>
        <v>1068861</v>
      </c>
      <c r="X6" s="83" t="str">
        <f t="shared" ref="X6:X31" si="0">CONCATENATE($Q$1,A6)</f>
        <v>Greater London0-20</v>
      </c>
      <c r="Z6" s="83">
        <v>4</v>
      </c>
      <c r="AA6" s="83">
        <v>5</v>
      </c>
      <c r="AB6" s="13">
        <v>6</v>
      </c>
      <c r="AC6" s="13">
        <v>7</v>
      </c>
      <c r="AD6" s="13">
        <v>8</v>
      </c>
      <c r="AE6" s="13">
        <v>9</v>
      </c>
      <c r="AF6" s="13">
        <v>10</v>
      </c>
      <c r="AG6" s="13">
        <v>11</v>
      </c>
      <c r="AH6" s="13">
        <v>12</v>
      </c>
      <c r="AI6" s="13">
        <v>13</v>
      </c>
      <c r="AJ6" s="13">
        <v>14</v>
      </c>
      <c r="AK6" s="13">
        <v>15</v>
      </c>
      <c r="AL6" s="13">
        <v>16</v>
      </c>
      <c r="AM6" s="13">
        <v>17</v>
      </c>
      <c r="AN6" s="13">
        <v>18</v>
      </c>
      <c r="AO6" s="13">
        <v>19</v>
      </c>
      <c r="AP6" s="13">
        <v>20</v>
      </c>
      <c r="AQ6" s="13">
        <v>21</v>
      </c>
      <c r="AR6" s="13">
        <v>22</v>
      </c>
      <c r="AS6" s="13">
        <v>23</v>
      </c>
      <c r="AT6" s="13">
        <v>24</v>
      </c>
      <c r="AU6" s="13"/>
      <c r="AV6" s="13"/>
      <c r="AW6" s="13"/>
      <c r="AX6" s="13"/>
      <c r="AY6" s="13"/>
      <c r="AZ6" s="13"/>
      <c r="BA6" s="13"/>
    </row>
    <row r="7" spans="1:53" s="83" customFormat="1" ht="12.75" x14ac:dyDescent="0.2">
      <c r="A7" s="19"/>
      <c r="B7" s="19"/>
      <c r="C7" s="19"/>
      <c r="D7" s="19"/>
      <c r="E7" s="19"/>
      <c r="F7" s="19"/>
      <c r="G7" s="19"/>
      <c r="H7" s="19"/>
      <c r="I7" s="19"/>
      <c r="J7" s="19"/>
      <c r="K7" s="19"/>
      <c r="L7" s="19"/>
      <c r="M7" s="19"/>
      <c r="N7" s="19"/>
      <c r="O7" s="19"/>
      <c r="P7" s="19"/>
      <c r="Q7" s="19"/>
      <c r="R7" s="19"/>
      <c r="S7" s="19"/>
      <c r="T7" s="19"/>
      <c r="U7" s="19"/>
      <c r="V7" s="19"/>
      <c r="X7" s="83" t="str">
        <f t="shared" si="0"/>
        <v>Greater London</v>
      </c>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1:53" s="83" customFormat="1" ht="12.75" x14ac:dyDescent="0.2">
      <c r="A8" s="87">
        <v>0</v>
      </c>
      <c r="B8" s="97">
        <f>VLOOKUP($X8,'Table 3 Data'!$A$1:$U$816,Z$6,0)</f>
        <v>122663</v>
      </c>
      <c r="C8" s="97">
        <f>VLOOKUP($X8,'Table 3 Data'!$A$1:$U$816,AA$6,0)</f>
        <v>62891</v>
      </c>
      <c r="D8" s="97">
        <f>VLOOKUP($X8,'Table 3 Data'!$A$1:$U$816,AB$6,0)</f>
        <v>59772</v>
      </c>
      <c r="E8" s="97">
        <f>VLOOKUP($X8,'Table 3 Data'!$A$1:$U$816,AC$6,0)</f>
        <v>107155</v>
      </c>
      <c r="F8" s="97">
        <f>VLOOKUP($X8,'Table 3 Data'!$A$1:$U$816,AD$6,0)</f>
        <v>54990</v>
      </c>
      <c r="G8" s="97">
        <f>VLOOKUP($X8,'Table 3 Data'!$A$1:$U$816,AE$6,0)</f>
        <v>52165</v>
      </c>
      <c r="H8" s="97">
        <f>VLOOKUP($X8,'Table 3 Data'!$A$1:$U$816,AF$6,0)</f>
        <v>84324</v>
      </c>
      <c r="I8" s="97">
        <f>VLOOKUP($X8,'Table 3 Data'!$A$1:$U$816,AG$6,0)</f>
        <v>43068</v>
      </c>
      <c r="J8" s="97">
        <f>VLOOKUP($X8,'Table 3 Data'!$A$1:$U$816,AH$6,0)</f>
        <v>41256</v>
      </c>
      <c r="K8" s="97">
        <f>VLOOKUP($X8,'Table 3 Data'!$A$1:$X$816,AI$6,0)</f>
        <v>96446</v>
      </c>
      <c r="L8" s="97">
        <f>VLOOKUP($X8,'Table 3 Data'!$A$1:$X$816,AJ$6,0)</f>
        <v>49200</v>
      </c>
      <c r="M8" s="97">
        <f>VLOOKUP($X8,'Table 3 Data'!$A$1:$X$816,AK$6,0)</f>
        <v>47246</v>
      </c>
      <c r="N8" s="97">
        <f>VLOOKUP($X8,'Table 3 Data'!$A$1:$X$816,AL$6,0)</f>
        <v>95714</v>
      </c>
      <c r="O8" s="97">
        <f>VLOOKUP($X8,'Table 3 Data'!$A$1:$X$816,AM$6,0)</f>
        <v>48951</v>
      </c>
      <c r="P8" s="97">
        <f>VLOOKUP($X8,'Table 3 Data'!$A$1:$X$816,AN$6,0)</f>
        <v>46763</v>
      </c>
      <c r="Q8" s="97">
        <f>VLOOKUP($X8,'Table 3 Data'!$A$1:$X$816,AO$6,0)</f>
        <v>124785</v>
      </c>
      <c r="R8" s="97">
        <f>VLOOKUP($X8,'Table 3 Data'!$A$1:$X$816,AP$6,0)</f>
        <v>64147</v>
      </c>
      <c r="S8" s="97">
        <f>VLOOKUP($X8,'Table 3 Data'!$A$1:$X$816,AQ$6,0)</f>
        <v>60638</v>
      </c>
      <c r="T8" s="97">
        <f>VLOOKUP($X8,'Table 3 Data'!$A$1:$X$816,AR$6,0)</f>
        <v>104232</v>
      </c>
      <c r="U8" s="97">
        <f>VLOOKUP($X8,'Table 3 Data'!$A$1:$X$816,AS$6,0)</f>
        <v>52867</v>
      </c>
      <c r="V8" s="97">
        <f>VLOOKUP($X8,'Table 3 Data'!$A$1:$X$816,AT$6,0)</f>
        <v>51365</v>
      </c>
      <c r="X8" s="83" t="str">
        <f t="shared" si="0"/>
        <v>Greater London0</v>
      </c>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row>
    <row r="9" spans="1:53" s="83" customFormat="1" ht="12.75" x14ac:dyDescent="0.2">
      <c r="A9" s="20">
        <v>1</v>
      </c>
      <c r="B9" s="19">
        <f>VLOOKUP($X9,'Table 3 Data'!$A$1:$U$816,Z$6,0)</f>
        <v>111669</v>
      </c>
      <c r="C9" s="19">
        <f>VLOOKUP($X9,'Table 3 Data'!$A$1:$U$816,AA$6,0)</f>
        <v>57396</v>
      </c>
      <c r="D9" s="19">
        <f>VLOOKUP($X9,'Table 3 Data'!$A$1:$U$816,AB$6,0)</f>
        <v>54273</v>
      </c>
      <c r="E9" s="19">
        <f>VLOOKUP($X9,'Table 3 Data'!$A$1:$U$816,AC$6,0)</f>
        <v>103395</v>
      </c>
      <c r="F9" s="19">
        <f>VLOOKUP($X9,'Table 3 Data'!$A$1:$U$816,AD$6,0)</f>
        <v>52770</v>
      </c>
      <c r="G9" s="19">
        <f>VLOOKUP($X9,'Table 3 Data'!$A$1:$U$816,AE$6,0)</f>
        <v>50630</v>
      </c>
      <c r="H9" s="19">
        <f>VLOOKUP($X9,'Table 3 Data'!$A$1:$U$816,AF$6,0)</f>
        <v>82309</v>
      </c>
      <c r="I9" s="19">
        <f>VLOOKUP($X9,'Table 3 Data'!$A$1:$U$816,AG$6,0)</f>
        <v>42232</v>
      </c>
      <c r="J9" s="19">
        <f>VLOOKUP($X9,'Table 3 Data'!$A$1:$U$816,AH$6,0)</f>
        <v>40077</v>
      </c>
      <c r="K9" s="19">
        <f>VLOOKUP($X9,'Table 3 Data'!$A$1:$X$816,AI$6,0)</f>
        <v>94813</v>
      </c>
      <c r="L9" s="19">
        <f>VLOOKUP($X9,'Table 3 Data'!$A$1:$X$816,AJ$6,0)</f>
        <v>48204</v>
      </c>
      <c r="M9" s="19">
        <f>VLOOKUP($X9,'Table 3 Data'!$A$1:$X$816,AK$6,0)</f>
        <v>46609</v>
      </c>
      <c r="N9" s="19">
        <f>VLOOKUP($X9,'Table 3 Data'!$A$1:$X$816,AL$6,0)</f>
        <v>97055</v>
      </c>
      <c r="O9" s="19">
        <f>VLOOKUP($X9,'Table 3 Data'!$A$1:$X$816,AM$6,0)</f>
        <v>49677</v>
      </c>
      <c r="P9" s="19">
        <f>VLOOKUP($X9,'Table 3 Data'!$A$1:$X$816,AN$6,0)</f>
        <v>47378</v>
      </c>
      <c r="Q9" s="19">
        <f>VLOOKUP($X9,'Table 3 Data'!$A$1:$X$816,AO$6,0)</f>
        <v>121638</v>
      </c>
      <c r="R9" s="19">
        <f>VLOOKUP($X9,'Table 3 Data'!$A$1:$X$816,AP$6,0)</f>
        <v>62230</v>
      </c>
      <c r="S9" s="19">
        <f>VLOOKUP($X9,'Table 3 Data'!$A$1:$X$816,AQ$6,0)</f>
        <v>59408</v>
      </c>
      <c r="T9" s="19">
        <f>VLOOKUP($X9,'Table 3 Data'!$A$1:$X$816,AR$6,0)</f>
        <v>107139</v>
      </c>
      <c r="U9" s="19">
        <f>VLOOKUP($X9,'Table 3 Data'!$A$1:$X$816,AS$6,0)</f>
        <v>54678</v>
      </c>
      <c r="V9" s="19">
        <f>VLOOKUP($X9,'Table 3 Data'!$A$1:$X$816,AT$6,0)</f>
        <v>52461</v>
      </c>
      <c r="X9" s="83" t="str">
        <f t="shared" si="0"/>
        <v>Greater London1</v>
      </c>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row>
    <row r="10" spans="1:53" s="83" customFormat="1" ht="12.75" x14ac:dyDescent="0.2">
      <c r="A10" s="89">
        <v>2</v>
      </c>
      <c r="B10" s="97">
        <f>VLOOKUP($X10,'Table 3 Data'!$A$1:$U$816,Z$6,0)</f>
        <v>110091</v>
      </c>
      <c r="C10" s="97">
        <f>VLOOKUP($X10,'Table 3 Data'!$A$1:$U$816,AA$6,0)</f>
        <v>56237</v>
      </c>
      <c r="D10" s="97">
        <f>VLOOKUP($X10,'Table 3 Data'!$A$1:$U$816,AB$6,0)</f>
        <v>53854</v>
      </c>
      <c r="E10" s="97">
        <f>VLOOKUP($X10,'Table 3 Data'!$A$1:$U$816,AC$6,0)</f>
        <v>106065</v>
      </c>
      <c r="F10" s="97">
        <f>VLOOKUP($X10,'Table 3 Data'!$A$1:$U$816,AD$6,0)</f>
        <v>54230</v>
      </c>
      <c r="G10" s="97">
        <f>VLOOKUP($X10,'Table 3 Data'!$A$1:$U$816,AE$6,0)</f>
        <v>51835</v>
      </c>
      <c r="H10" s="97">
        <f>VLOOKUP($X10,'Table 3 Data'!$A$1:$U$816,AF$6,0)</f>
        <v>75352</v>
      </c>
      <c r="I10" s="97">
        <f>VLOOKUP($X10,'Table 3 Data'!$A$1:$U$816,AG$6,0)</f>
        <v>38421</v>
      </c>
      <c r="J10" s="97">
        <f>VLOOKUP($X10,'Table 3 Data'!$A$1:$U$816,AH$6,0)</f>
        <v>36931</v>
      </c>
      <c r="K10" s="97">
        <f>VLOOKUP($X10,'Table 3 Data'!$A$1:$X$816,AI$6,0)</f>
        <v>91798</v>
      </c>
      <c r="L10" s="97">
        <f>VLOOKUP($X10,'Table 3 Data'!$A$1:$X$816,AJ$6,0)</f>
        <v>46810</v>
      </c>
      <c r="M10" s="97">
        <f>VLOOKUP($X10,'Table 3 Data'!$A$1:$X$816,AK$6,0)</f>
        <v>44988</v>
      </c>
      <c r="N10" s="97">
        <f>VLOOKUP($X10,'Table 3 Data'!$A$1:$X$816,AL$6,0)</f>
        <v>94853</v>
      </c>
      <c r="O10" s="97">
        <f>VLOOKUP($X10,'Table 3 Data'!$A$1:$X$816,AM$6,0)</f>
        <v>48423</v>
      </c>
      <c r="P10" s="97">
        <f>VLOOKUP($X10,'Table 3 Data'!$A$1:$X$816,AN$6,0)</f>
        <v>46430</v>
      </c>
      <c r="Q10" s="97">
        <f>VLOOKUP($X10,'Table 3 Data'!$A$1:$X$816,AO$6,0)</f>
        <v>117576</v>
      </c>
      <c r="R10" s="97">
        <f>VLOOKUP($X10,'Table 3 Data'!$A$1:$X$816,AP$6,0)</f>
        <v>59723</v>
      </c>
      <c r="S10" s="97">
        <f>VLOOKUP($X10,'Table 3 Data'!$A$1:$X$816,AQ$6,0)</f>
        <v>57853</v>
      </c>
      <c r="T10" s="97">
        <f>VLOOKUP($X10,'Table 3 Data'!$A$1:$X$816,AR$6,0)</f>
        <v>105696</v>
      </c>
      <c r="U10" s="97">
        <f>VLOOKUP($X10,'Table 3 Data'!$A$1:$X$816,AS$6,0)</f>
        <v>54274</v>
      </c>
      <c r="V10" s="97">
        <f>VLOOKUP($X10,'Table 3 Data'!$A$1:$X$816,AT$6,0)</f>
        <v>51422</v>
      </c>
      <c r="X10" s="83" t="str">
        <f t="shared" si="0"/>
        <v>Greater London2</v>
      </c>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row>
    <row r="11" spans="1:53" s="83" customFormat="1" ht="12.75" x14ac:dyDescent="0.2">
      <c r="A11" s="19">
        <v>3</v>
      </c>
      <c r="B11" s="19">
        <f>VLOOKUP($X11,'Table 3 Data'!$A$1:$U$816,Z$6,0)</f>
        <v>104727</v>
      </c>
      <c r="C11" s="19">
        <f>VLOOKUP($X11,'Table 3 Data'!$A$1:$U$816,AA$6,0)</f>
        <v>53465</v>
      </c>
      <c r="D11" s="19">
        <f>VLOOKUP($X11,'Table 3 Data'!$A$1:$U$816,AB$6,0)</f>
        <v>51262</v>
      </c>
      <c r="E11" s="19">
        <f>VLOOKUP($X11,'Table 3 Data'!$A$1:$U$816,AC$6,0)</f>
        <v>107165</v>
      </c>
      <c r="F11" s="19">
        <f>VLOOKUP($X11,'Table 3 Data'!$A$1:$U$816,AD$6,0)</f>
        <v>54940</v>
      </c>
      <c r="G11" s="19">
        <f>VLOOKUP($X11,'Table 3 Data'!$A$1:$U$816,AE$6,0)</f>
        <v>52225</v>
      </c>
      <c r="H11" s="19">
        <f>VLOOKUP($X11,'Table 3 Data'!$A$1:$U$816,AF$6,0)</f>
        <v>70173</v>
      </c>
      <c r="I11" s="19">
        <f>VLOOKUP($X11,'Table 3 Data'!$A$1:$U$816,AG$6,0)</f>
        <v>36196</v>
      </c>
      <c r="J11" s="19">
        <f>VLOOKUP($X11,'Table 3 Data'!$A$1:$U$816,AH$6,0)</f>
        <v>33977</v>
      </c>
      <c r="K11" s="19">
        <f>VLOOKUP($X11,'Table 3 Data'!$A$1:$X$816,AI$6,0)</f>
        <v>90129</v>
      </c>
      <c r="L11" s="19">
        <f>VLOOKUP($X11,'Table 3 Data'!$A$1:$X$816,AJ$6,0)</f>
        <v>46168</v>
      </c>
      <c r="M11" s="19">
        <f>VLOOKUP($X11,'Table 3 Data'!$A$1:$X$816,AK$6,0)</f>
        <v>43961</v>
      </c>
      <c r="N11" s="19">
        <f>VLOOKUP($X11,'Table 3 Data'!$A$1:$X$816,AL$6,0)</f>
        <v>94785</v>
      </c>
      <c r="O11" s="19">
        <f>VLOOKUP($X11,'Table 3 Data'!$A$1:$X$816,AM$6,0)</f>
        <v>48243</v>
      </c>
      <c r="P11" s="19">
        <f>VLOOKUP($X11,'Table 3 Data'!$A$1:$X$816,AN$6,0)</f>
        <v>46542</v>
      </c>
      <c r="Q11" s="19">
        <f>VLOOKUP($X11,'Table 3 Data'!$A$1:$X$816,AO$6,0)</f>
        <v>116154</v>
      </c>
      <c r="R11" s="19">
        <f>VLOOKUP($X11,'Table 3 Data'!$A$1:$X$816,AP$6,0)</f>
        <v>59572</v>
      </c>
      <c r="S11" s="19">
        <f>VLOOKUP($X11,'Table 3 Data'!$A$1:$X$816,AQ$6,0)</f>
        <v>56582</v>
      </c>
      <c r="T11" s="19">
        <f>VLOOKUP($X11,'Table 3 Data'!$A$1:$X$816,AR$6,0)</f>
        <v>105260</v>
      </c>
      <c r="U11" s="19">
        <f>VLOOKUP($X11,'Table 3 Data'!$A$1:$X$816,AS$6,0)</f>
        <v>53488</v>
      </c>
      <c r="V11" s="19">
        <f>VLOOKUP($X11,'Table 3 Data'!$A$1:$X$816,AT$6,0)</f>
        <v>51772</v>
      </c>
      <c r="X11" s="83" t="str">
        <f t="shared" si="0"/>
        <v>Greater London3</v>
      </c>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row>
    <row r="12" spans="1:53" s="83" customFormat="1" ht="12.75" x14ac:dyDescent="0.2">
      <c r="A12" s="87">
        <v>4</v>
      </c>
      <c r="B12" s="97">
        <f>VLOOKUP($X12,'Table 3 Data'!$A$1:$U$816,Z$6,0)</f>
        <v>100347</v>
      </c>
      <c r="C12" s="97">
        <f>VLOOKUP($X12,'Table 3 Data'!$A$1:$U$816,AA$6,0)</f>
        <v>51305</v>
      </c>
      <c r="D12" s="97">
        <f>VLOOKUP($X12,'Table 3 Data'!$A$1:$U$816,AB$6,0)</f>
        <v>49042</v>
      </c>
      <c r="E12" s="97">
        <f>VLOOKUP($X12,'Table 3 Data'!$A$1:$U$816,AC$6,0)</f>
        <v>111685</v>
      </c>
      <c r="F12" s="97">
        <f>VLOOKUP($X12,'Table 3 Data'!$A$1:$U$816,AD$6,0)</f>
        <v>57255</v>
      </c>
      <c r="G12" s="97">
        <f>VLOOKUP($X12,'Table 3 Data'!$A$1:$U$816,AE$6,0)</f>
        <v>54435</v>
      </c>
      <c r="H12" s="97">
        <f>VLOOKUP($X12,'Table 3 Data'!$A$1:$U$816,AF$6,0)</f>
        <v>69078</v>
      </c>
      <c r="I12" s="97">
        <f>VLOOKUP($X12,'Table 3 Data'!$A$1:$U$816,AG$6,0)</f>
        <v>35420</v>
      </c>
      <c r="J12" s="97">
        <f>VLOOKUP($X12,'Table 3 Data'!$A$1:$U$816,AH$6,0)</f>
        <v>33658</v>
      </c>
      <c r="K12" s="97">
        <f>VLOOKUP($X12,'Table 3 Data'!$A$1:$X$816,AI$6,0)</f>
        <v>85988</v>
      </c>
      <c r="L12" s="97">
        <f>VLOOKUP($X12,'Table 3 Data'!$A$1:$X$816,AJ$6,0)</f>
        <v>43760</v>
      </c>
      <c r="M12" s="97">
        <f>VLOOKUP($X12,'Table 3 Data'!$A$1:$X$816,AK$6,0)</f>
        <v>42228</v>
      </c>
      <c r="N12" s="97">
        <f>VLOOKUP($X12,'Table 3 Data'!$A$1:$X$816,AL$6,0)</f>
        <v>95097</v>
      </c>
      <c r="O12" s="97">
        <f>VLOOKUP($X12,'Table 3 Data'!$A$1:$X$816,AM$6,0)</f>
        <v>48086</v>
      </c>
      <c r="P12" s="97">
        <f>VLOOKUP($X12,'Table 3 Data'!$A$1:$X$816,AN$6,0)</f>
        <v>47011</v>
      </c>
      <c r="Q12" s="97">
        <f>VLOOKUP($X12,'Table 3 Data'!$A$1:$X$816,AO$6,0)</f>
        <v>111342</v>
      </c>
      <c r="R12" s="97">
        <f>VLOOKUP($X12,'Table 3 Data'!$A$1:$X$816,AP$6,0)</f>
        <v>56868</v>
      </c>
      <c r="S12" s="97">
        <f>VLOOKUP($X12,'Table 3 Data'!$A$1:$X$816,AQ$6,0)</f>
        <v>54474</v>
      </c>
      <c r="T12" s="97">
        <f>VLOOKUP($X12,'Table 3 Data'!$A$1:$X$816,AR$6,0)</f>
        <v>106631</v>
      </c>
      <c r="U12" s="97">
        <f>VLOOKUP($X12,'Table 3 Data'!$A$1:$X$816,AS$6,0)</f>
        <v>54287</v>
      </c>
      <c r="V12" s="97">
        <f>VLOOKUP($X12,'Table 3 Data'!$A$1:$X$816,AT$6,0)</f>
        <v>52344</v>
      </c>
      <c r="X12" s="83" t="str">
        <f t="shared" si="0"/>
        <v>Greater London4</v>
      </c>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row>
    <row r="13" spans="1:53" s="83" customFormat="1" ht="12.75" x14ac:dyDescent="0.2">
      <c r="A13" s="19"/>
      <c r="B13" s="19"/>
      <c r="C13" s="19"/>
      <c r="D13" s="19"/>
      <c r="E13" s="19"/>
      <c r="F13" s="19"/>
      <c r="G13" s="19"/>
      <c r="H13" s="19"/>
      <c r="I13" s="19"/>
      <c r="J13" s="19"/>
      <c r="K13" s="19"/>
      <c r="L13" s="19"/>
      <c r="M13" s="19"/>
      <c r="N13" s="19"/>
      <c r="O13" s="19"/>
      <c r="P13" s="19"/>
      <c r="Q13" s="19"/>
      <c r="R13" s="19"/>
      <c r="S13" s="19"/>
      <c r="T13" s="19"/>
      <c r="U13" s="19"/>
      <c r="V13" s="19"/>
      <c r="X13" s="83" t="str">
        <f t="shared" si="0"/>
        <v>Greater London</v>
      </c>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row>
    <row r="14" spans="1:53" s="83" customFormat="1" ht="12.75" x14ac:dyDescent="0.2">
      <c r="A14" s="87">
        <v>5</v>
      </c>
      <c r="B14" s="97">
        <f>VLOOKUP($X14,'Table 3 Data'!$A$1:$U$816,Z$6,0)</f>
        <v>96641</v>
      </c>
      <c r="C14" s="97">
        <f>VLOOKUP($X14,'Table 3 Data'!$A$1:$U$816,AA$6,0)</f>
        <v>49509</v>
      </c>
      <c r="D14" s="97">
        <f>VLOOKUP($X14,'Table 3 Data'!$A$1:$U$816,AB$6,0)</f>
        <v>47132</v>
      </c>
      <c r="E14" s="97">
        <f>VLOOKUP($X14,'Table 3 Data'!$A$1:$U$816,AC$6,0)</f>
        <v>112625</v>
      </c>
      <c r="F14" s="97">
        <f>VLOOKUP($X14,'Table 3 Data'!$A$1:$U$816,AD$6,0)</f>
        <v>57670</v>
      </c>
      <c r="G14" s="97">
        <f>VLOOKUP($X14,'Table 3 Data'!$A$1:$U$816,AE$6,0)</f>
        <v>54960</v>
      </c>
      <c r="H14" s="97">
        <f>VLOOKUP($X14,'Table 3 Data'!$A$1:$U$816,AF$6,0)</f>
        <v>70493</v>
      </c>
      <c r="I14" s="97">
        <f>VLOOKUP($X14,'Table 3 Data'!$A$1:$U$816,AG$6,0)</f>
        <v>36020</v>
      </c>
      <c r="J14" s="97">
        <f>VLOOKUP($X14,'Table 3 Data'!$A$1:$U$816,AH$6,0)</f>
        <v>34473</v>
      </c>
      <c r="K14" s="97">
        <f>VLOOKUP($X14,'Table 3 Data'!$A$1:$X$816,AI$6,0)</f>
        <v>84856</v>
      </c>
      <c r="L14" s="97">
        <f>VLOOKUP($X14,'Table 3 Data'!$A$1:$X$816,AJ$6,0)</f>
        <v>43196</v>
      </c>
      <c r="M14" s="97">
        <f>VLOOKUP($X14,'Table 3 Data'!$A$1:$X$816,AK$6,0)</f>
        <v>41660</v>
      </c>
      <c r="N14" s="97">
        <f>VLOOKUP($X14,'Table 3 Data'!$A$1:$X$816,AL$6,0)</f>
        <v>91051</v>
      </c>
      <c r="O14" s="97">
        <f>VLOOKUP($X14,'Table 3 Data'!$A$1:$X$816,AM$6,0)</f>
        <v>46910</v>
      </c>
      <c r="P14" s="97">
        <f>VLOOKUP($X14,'Table 3 Data'!$A$1:$X$816,AN$6,0)</f>
        <v>44141</v>
      </c>
      <c r="Q14" s="97">
        <f>VLOOKUP($X14,'Table 3 Data'!$A$1:$X$816,AO$6,0)</f>
        <v>105945</v>
      </c>
      <c r="R14" s="97">
        <f>VLOOKUP($X14,'Table 3 Data'!$A$1:$X$816,AP$6,0)</f>
        <v>53834</v>
      </c>
      <c r="S14" s="97">
        <f>VLOOKUP($X14,'Table 3 Data'!$A$1:$X$816,AQ$6,0)</f>
        <v>52111</v>
      </c>
      <c r="T14" s="97">
        <f>VLOOKUP($X14,'Table 3 Data'!$A$1:$X$816,AR$6,0)</f>
        <v>106765</v>
      </c>
      <c r="U14" s="97">
        <f>VLOOKUP($X14,'Table 3 Data'!$A$1:$X$816,AS$6,0)</f>
        <v>54787</v>
      </c>
      <c r="V14" s="97">
        <f>VLOOKUP($X14,'Table 3 Data'!$A$1:$X$816,AT$6,0)</f>
        <v>51978</v>
      </c>
      <c r="X14" s="83" t="str">
        <f t="shared" si="0"/>
        <v>Greater London5</v>
      </c>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row>
    <row r="15" spans="1:53" s="83" customFormat="1" ht="12.75" x14ac:dyDescent="0.2">
      <c r="A15" s="19">
        <v>6</v>
      </c>
      <c r="B15" s="19">
        <f>VLOOKUP($X15,'Table 3 Data'!$A$1:$U$816,Z$6,0)</f>
        <v>95093</v>
      </c>
      <c r="C15" s="19">
        <f>VLOOKUP($X15,'Table 3 Data'!$A$1:$U$816,AA$6,0)</f>
        <v>48635</v>
      </c>
      <c r="D15" s="19">
        <f>VLOOKUP($X15,'Table 3 Data'!$A$1:$U$816,AB$6,0)</f>
        <v>46458</v>
      </c>
      <c r="E15" s="19">
        <f>VLOOKUP($X15,'Table 3 Data'!$A$1:$U$816,AC$6,0)</f>
        <v>111860</v>
      </c>
      <c r="F15" s="19">
        <f>VLOOKUP($X15,'Table 3 Data'!$A$1:$U$816,AD$6,0)</f>
        <v>57170</v>
      </c>
      <c r="G15" s="19">
        <f>VLOOKUP($X15,'Table 3 Data'!$A$1:$U$816,AE$6,0)</f>
        <v>54690</v>
      </c>
      <c r="H15" s="19">
        <f>VLOOKUP($X15,'Table 3 Data'!$A$1:$U$816,AF$6,0)</f>
        <v>72098</v>
      </c>
      <c r="I15" s="19">
        <f>VLOOKUP($X15,'Table 3 Data'!$A$1:$U$816,AG$6,0)</f>
        <v>36900</v>
      </c>
      <c r="J15" s="19">
        <f>VLOOKUP($X15,'Table 3 Data'!$A$1:$U$816,AH$6,0)</f>
        <v>35198</v>
      </c>
      <c r="K15" s="19">
        <f>VLOOKUP($X15,'Table 3 Data'!$A$1:$X$816,AI$6,0)</f>
        <v>82172</v>
      </c>
      <c r="L15" s="19">
        <f>VLOOKUP($X15,'Table 3 Data'!$A$1:$X$816,AJ$6,0)</f>
        <v>42125</v>
      </c>
      <c r="M15" s="19">
        <f>VLOOKUP($X15,'Table 3 Data'!$A$1:$X$816,AK$6,0)</f>
        <v>40047</v>
      </c>
      <c r="N15" s="19">
        <f>VLOOKUP($X15,'Table 3 Data'!$A$1:$X$816,AL$6,0)</f>
        <v>89496</v>
      </c>
      <c r="O15" s="19">
        <f>VLOOKUP($X15,'Table 3 Data'!$A$1:$X$816,AM$6,0)</f>
        <v>45971</v>
      </c>
      <c r="P15" s="19">
        <f>VLOOKUP($X15,'Table 3 Data'!$A$1:$X$816,AN$6,0)</f>
        <v>43525</v>
      </c>
      <c r="Q15" s="19">
        <f>VLOOKUP($X15,'Table 3 Data'!$A$1:$X$816,AO$6,0)</f>
        <v>99271</v>
      </c>
      <c r="R15" s="19">
        <f>VLOOKUP($X15,'Table 3 Data'!$A$1:$X$816,AP$6,0)</f>
        <v>50857</v>
      </c>
      <c r="S15" s="19">
        <f>VLOOKUP($X15,'Table 3 Data'!$A$1:$X$816,AQ$6,0)</f>
        <v>48414</v>
      </c>
      <c r="T15" s="19">
        <f>VLOOKUP($X15,'Table 3 Data'!$A$1:$X$816,AR$6,0)</f>
        <v>104130</v>
      </c>
      <c r="U15" s="19">
        <f>VLOOKUP($X15,'Table 3 Data'!$A$1:$X$816,AS$6,0)</f>
        <v>53387</v>
      </c>
      <c r="V15" s="19">
        <f>VLOOKUP($X15,'Table 3 Data'!$A$1:$X$816,AT$6,0)</f>
        <v>50743</v>
      </c>
      <c r="X15" s="83" t="str">
        <f t="shared" si="0"/>
        <v>Greater London6</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row>
    <row r="16" spans="1:53" s="83" customFormat="1" ht="12.75" x14ac:dyDescent="0.2">
      <c r="A16" s="87">
        <v>7</v>
      </c>
      <c r="B16" s="97">
        <f>VLOOKUP($X16,'Table 3 Data'!$A$1:$U$816,Z$6,0)</f>
        <v>96158</v>
      </c>
      <c r="C16" s="97">
        <f>VLOOKUP($X16,'Table 3 Data'!$A$1:$U$816,AA$6,0)</f>
        <v>48893</v>
      </c>
      <c r="D16" s="97">
        <f>VLOOKUP($X16,'Table 3 Data'!$A$1:$U$816,AB$6,0)</f>
        <v>47265</v>
      </c>
      <c r="E16" s="97">
        <f>VLOOKUP($X16,'Table 3 Data'!$A$1:$U$816,AC$6,0)</f>
        <v>111315</v>
      </c>
      <c r="F16" s="97">
        <f>VLOOKUP($X16,'Table 3 Data'!$A$1:$U$816,AD$6,0)</f>
        <v>56775</v>
      </c>
      <c r="G16" s="97">
        <f>VLOOKUP($X16,'Table 3 Data'!$A$1:$U$816,AE$6,0)</f>
        <v>54540</v>
      </c>
      <c r="H16" s="97">
        <f>VLOOKUP($X16,'Table 3 Data'!$A$1:$U$816,AF$6,0)</f>
        <v>73393</v>
      </c>
      <c r="I16" s="97">
        <f>VLOOKUP($X16,'Table 3 Data'!$A$1:$U$816,AG$6,0)</f>
        <v>37466</v>
      </c>
      <c r="J16" s="97">
        <f>VLOOKUP($X16,'Table 3 Data'!$A$1:$U$816,AH$6,0)</f>
        <v>35927</v>
      </c>
      <c r="K16" s="97">
        <f>VLOOKUP($X16,'Table 3 Data'!$A$1:$X$816,AI$6,0)</f>
        <v>79042</v>
      </c>
      <c r="L16" s="97">
        <f>VLOOKUP($X16,'Table 3 Data'!$A$1:$X$816,AJ$6,0)</f>
        <v>40465</v>
      </c>
      <c r="M16" s="97">
        <f>VLOOKUP($X16,'Table 3 Data'!$A$1:$X$816,AK$6,0)</f>
        <v>38577</v>
      </c>
      <c r="N16" s="97">
        <f>VLOOKUP($X16,'Table 3 Data'!$A$1:$X$816,AL$6,0)</f>
        <v>90174</v>
      </c>
      <c r="O16" s="97">
        <f>VLOOKUP($X16,'Table 3 Data'!$A$1:$X$816,AM$6,0)</f>
        <v>46109</v>
      </c>
      <c r="P16" s="97">
        <f>VLOOKUP($X16,'Table 3 Data'!$A$1:$X$816,AN$6,0)</f>
        <v>44065</v>
      </c>
      <c r="Q16" s="97">
        <f>VLOOKUP($X16,'Table 3 Data'!$A$1:$X$816,AO$6,0)</f>
        <v>95879</v>
      </c>
      <c r="R16" s="97">
        <f>VLOOKUP($X16,'Table 3 Data'!$A$1:$X$816,AP$6,0)</f>
        <v>48649</v>
      </c>
      <c r="S16" s="97">
        <f>VLOOKUP($X16,'Table 3 Data'!$A$1:$X$816,AQ$6,0)</f>
        <v>47230</v>
      </c>
      <c r="T16" s="97">
        <f>VLOOKUP($X16,'Table 3 Data'!$A$1:$X$816,AR$6,0)</f>
        <v>104212</v>
      </c>
      <c r="U16" s="97">
        <f>VLOOKUP($X16,'Table 3 Data'!$A$1:$X$816,AS$6,0)</f>
        <v>53156</v>
      </c>
      <c r="V16" s="97">
        <f>VLOOKUP($X16,'Table 3 Data'!$A$1:$X$816,AT$6,0)</f>
        <v>51056</v>
      </c>
      <c r="X16" s="83" t="str">
        <f t="shared" si="0"/>
        <v>Greater London7</v>
      </c>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row>
    <row r="17" spans="1:53" s="83" customFormat="1" ht="12.75" x14ac:dyDescent="0.2">
      <c r="A17" s="19">
        <v>8</v>
      </c>
      <c r="B17" s="19">
        <f>VLOOKUP($X17,'Table 3 Data'!$A$1:$U$816,Z$6,0)</f>
        <v>94590</v>
      </c>
      <c r="C17" s="19">
        <f>VLOOKUP($X17,'Table 3 Data'!$A$1:$U$816,AA$6,0)</f>
        <v>48277</v>
      </c>
      <c r="D17" s="19">
        <f>VLOOKUP($X17,'Table 3 Data'!$A$1:$U$816,AB$6,0)</f>
        <v>46313</v>
      </c>
      <c r="E17" s="19">
        <f>VLOOKUP($X17,'Table 3 Data'!$A$1:$U$816,AC$6,0)</f>
        <v>107930</v>
      </c>
      <c r="F17" s="19">
        <f>VLOOKUP($X17,'Table 3 Data'!$A$1:$U$816,AD$6,0)</f>
        <v>55110</v>
      </c>
      <c r="G17" s="19">
        <f>VLOOKUP($X17,'Table 3 Data'!$A$1:$U$816,AE$6,0)</f>
        <v>52820</v>
      </c>
      <c r="H17" s="19">
        <f>VLOOKUP($X17,'Table 3 Data'!$A$1:$U$816,AF$6,0)</f>
        <v>78154</v>
      </c>
      <c r="I17" s="19">
        <f>VLOOKUP($X17,'Table 3 Data'!$A$1:$U$816,AG$6,0)</f>
        <v>40052</v>
      </c>
      <c r="J17" s="19">
        <f>VLOOKUP($X17,'Table 3 Data'!$A$1:$U$816,AH$6,0)</f>
        <v>38102</v>
      </c>
      <c r="K17" s="19">
        <f>VLOOKUP($X17,'Table 3 Data'!$A$1:$X$816,AI$6,0)</f>
        <v>78147</v>
      </c>
      <c r="L17" s="19">
        <f>VLOOKUP($X17,'Table 3 Data'!$A$1:$X$816,AJ$6,0)</f>
        <v>39945</v>
      </c>
      <c r="M17" s="19">
        <f>VLOOKUP($X17,'Table 3 Data'!$A$1:$X$816,AK$6,0)</f>
        <v>38202</v>
      </c>
      <c r="N17" s="19">
        <f>VLOOKUP($X17,'Table 3 Data'!$A$1:$X$816,AL$6,0)</f>
        <v>90226</v>
      </c>
      <c r="O17" s="19">
        <f>VLOOKUP($X17,'Table 3 Data'!$A$1:$X$816,AM$6,0)</f>
        <v>45697</v>
      </c>
      <c r="P17" s="19">
        <f>VLOOKUP($X17,'Table 3 Data'!$A$1:$X$816,AN$6,0)</f>
        <v>44529</v>
      </c>
      <c r="Q17" s="19">
        <f>VLOOKUP($X17,'Table 3 Data'!$A$1:$X$816,AO$6,0)</f>
        <v>91736</v>
      </c>
      <c r="R17" s="19">
        <f>VLOOKUP($X17,'Table 3 Data'!$A$1:$X$816,AP$6,0)</f>
        <v>46557</v>
      </c>
      <c r="S17" s="19">
        <f>VLOOKUP($X17,'Table 3 Data'!$A$1:$X$816,AQ$6,0)</f>
        <v>45179</v>
      </c>
      <c r="T17" s="19">
        <f>VLOOKUP($X17,'Table 3 Data'!$A$1:$X$816,AR$6,0)</f>
        <v>107668</v>
      </c>
      <c r="U17" s="19">
        <f>VLOOKUP($X17,'Table 3 Data'!$A$1:$X$816,AS$6,0)</f>
        <v>54762</v>
      </c>
      <c r="V17" s="19">
        <f>VLOOKUP($X17,'Table 3 Data'!$A$1:$X$816,AT$6,0)</f>
        <v>52906</v>
      </c>
      <c r="X17" s="83" t="str">
        <f t="shared" si="0"/>
        <v>Greater London8</v>
      </c>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row>
    <row r="18" spans="1:53" s="83" customFormat="1" ht="12.75" x14ac:dyDescent="0.2">
      <c r="A18" s="87">
        <v>9</v>
      </c>
      <c r="B18" s="97">
        <f>VLOOKUP($X18,'Table 3 Data'!$A$1:$U$816,Z$6,0)</f>
        <v>96681</v>
      </c>
      <c r="C18" s="97">
        <f>VLOOKUP($X18,'Table 3 Data'!$A$1:$U$816,AA$6,0)</f>
        <v>48997</v>
      </c>
      <c r="D18" s="97">
        <f>VLOOKUP($X18,'Table 3 Data'!$A$1:$U$816,AB$6,0)</f>
        <v>47684</v>
      </c>
      <c r="E18" s="97">
        <f>VLOOKUP($X18,'Table 3 Data'!$A$1:$U$816,AC$6,0)</f>
        <v>105160</v>
      </c>
      <c r="F18" s="97">
        <f>VLOOKUP($X18,'Table 3 Data'!$A$1:$U$816,AD$6,0)</f>
        <v>54010</v>
      </c>
      <c r="G18" s="97">
        <f>VLOOKUP($X18,'Table 3 Data'!$A$1:$U$816,AE$6,0)</f>
        <v>51145</v>
      </c>
      <c r="H18" s="97">
        <f>VLOOKUP($X18,'Table 3 Data'!$A$1:$U$816,AF$6,0)</f>
        <v>81986</v>
      </c>
      <c r="I18" s="97">
        <f>VLOOKUP($X18,'Table 3 Data'!$A$1:$U$816,AG$6,0)</f>
        <v>41939</v>
      </c>
      <c r="J18" s="97">
        <f>VLOOKUP($X18,'Table 3 Data'!$A$1:$U$816,AH$6,0)</f>
        <v>40047</v>
      </c>
      <c r="K18" s="97">
        <f>VLOOKUP($X18,'Table 3 Data'!$A$1:$X$816,AI$6,0)</f>
        <v>78089</v>
      </c>
      <c r="L18" s="97">
        <f>VLOOKUP($X18,'Table 3 Data'!$A$1:$X$816,AJ$6,0)</f>
        <v>39902</v>
      </c>
      <c r="M18" s="97">
        <f>VLOOKUP($X18,'Table 3 Data'!$A$1:$X$816,AK$6,0)</f>
        <v>38187</v>
      </c>
      <c r="N18" s="97">
        <f>VLOOKUP($X18,'Table 3 Data'!$A$1:$X$816,AL$6,0)</f>
        <v>90543</v>
      </c>
      <c r="O18" s="97">
        <f>VLOOKUP($X18,'Table 3 Data'!$A$1:$X$816,AM$6,0)</f>
        <v>45875</v>
      </c>
      <c r="P18" s="97">
        <f>VLOOKUP($X18,'Table 3 Data'!$A$1:$X$816,AN$6,0)</f>
        <v>44668</v>
      </c>
      <c r="Q18" s="97">
        <f>VLOOKUP($X18,'Table 3 Data'!$A$1:$X$816,AO$6,0)</f>
        <v>89978</v>
      </c>
      <c r="R18" s="97">
        <f>VLOOKUP($X18,'Table 3 Data'!$A$1:$X$816,AP$6,0)</f>
        <v>45951</v>
      </c>
      <c r="S18" s="97">
        <f>VLOOKUP($X18,'Table 3 Data'!$A$1:$X$816,AQ$6,0)</f>
        <v>44027</v>
      </c>
      <c r="T18" s="97">
        <f>VLOOKUP($X18,'Table 3 Data'!$A$1:$X$816,AR$6,0)</f>
        <v>108720</v>
      </c>
      <c r="U18" s="97">
        <f>VLOOKUP($X18,'Table 3 Data'!$A$1:$X$816,AS$6,0)</f>
        <v>55353</v>
      </c>
      <c r="V18" s="97">
        <f>VLOOKUP($X18,'Table 3 Data'!$A$1:$X$816,AT$6,0)</f>
        <v>53367</v>
      </c>
      <c r="X18" s="83" t="str">
        <f t="shared" si="0"/>
        <v>Greater London9</v>
      </c>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row>
    <row r="19" spans="1:53" s="83" customFormat="1" ht="12.75" x14ac:dyDescent="0.2">
      <c r="A19" s="19"/>
      <c r="B19" s="19"/>
      <c r="C19" s="19"/>
      <c r="D19" s="19"/>
      <c r="E19" s="19"/>
      <c r="F19" s="19"/>
      <c r="G19" s="19"/>
      <c r="H19" s="19"/>
      <c r="I19" s="19"/>
      <c r="J19" s="19"/>
      <c r="K19" s="19"/>
      <c r="L19" s="19"/>
      <c r="M19" s="19"/>
      <c r="N19" s="19"/>
      <c r="O19" s="19"/>
      <c r="P19" s="19"/>
      <c r="Q19" s="19"/>
      <c r="R19" s="19"/>
      <c r="S19" s="19"/>
      <c r="T19" s="19"/>
      <c r="U19" s="19"/>
      <c r="V19" s="19"/>
      <c r="X19" s="83" t="str">
        <f t="shared" si="0"/>
        <v>Greater London</v>
      </c>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row>
    <row r="20" spans="1:53" s="83" customFormat="1" ht="12.75" x14ac:dyDescent="0.2">
      <c r="A20" s="87">
        <v>10</v>
      </c>
      <c r="B20" s="97">
        <f>VLOOKUP($X20,'Table 3 Data'!$A$1:$U$816,Z$6,0)</f>
        <v>98444</v>
      </c>
      <c r="C20" s="97">
        <f>VLOOKUP($X20,'Table 3 Data'!$A$1:$U$816,AA$6,0)</f>
        <v>50409</v>
      </c>
      <c r="D20" s="97">
        <f>VLOOKUP($X20,'Table 3 Data'!$A$1:$U$816,AB$6,0)</f>
        <v>48035</v>
      </c>
      <c r="E20" s="97">
        <f>VLOOKUP($X20,'Table 3 Data'!$A$1:$U$816,AC$6,0)</f>
        <v>102655</v>
      </c>
      <c r="F20" s="97">
        <f>VLOOKUP($X20,'Table 3 Data'!$A$1:$U$816,AD$6,0)</f>
        <v>52460</v>
      </c>
      <c r="G20" s="97">
        <f>VLOOKUP($X20,'Table 3 Data'!$A$1:$U$816,AE$6,0)</f>
        <v>50195</v>
      </c>
      <c r="H20" s="97">
        <f>VLOOKUP($X20,'Table 3 Data'!$A$1:$U$816,AF$6,0)</f>
        <v>86559</v>
      </c>
      <c r="I20" s="97">
        <f>VLOOKUP($X20,'Table 3 Data'!$A$1:$U$816,AG$6,0)</f>
        <v>44414</v>
      </c>
      <c r="J20" s="97">
        <f>VLOOKUP($X20,'Table 3 Data'!$A$1:$U$816,AH$6,0)</f>
        <v>42145</v>
      </c>
      <c r="K20" s="97">
        <f>VLOOKUP($X20,'Table 3 Data'!$A$1:$X$816,AI$6,0)</f>
        <v>79455</v>
      </c>
      <c r="L20" s="97">
        <f>VLOOKUP($X20,'Table 3 Data'!$A$1:$X$816,AJ$6,0)</f>
        <v>40514</v>
      </c>
      <c r="M20" s="97">
        <f>VLOOKUP($X20,'Table 3 Data'!$A$1:$X$816,AK$6,0)</f>
        <v>38941</v>
      </c>
      <c r="N20" s="97">
        <f>VLOOKUP($X20,'Table 3 Data'!$A$1:$X$816,AL$6,0)</f>
        <v>89144</v>
      </c>
      <c r="O20" s="97">
        <f>VLOOKUP($X20,'Table 3 Data'!$A$1:$X$816,AM$6,0)</f>
        <v>45518</v>
      </c>
      <c r="P20" s="97">
        <f>VLOOKUP($X20,'Table 3 Data'!$A$1:$X$816,AN$6,0)</f>
        <v>43626</v>
      </c>
      <c r="Q20" s="97">
        <f>VLOOKUP($X20,'Table 3 Data'!$A$1:$X$816,AO$6,0)</f>
        <v>91000</v>
      </c>
      <c r="R20" s="97">
        <f>VLOOKUP($X20,'Table 3 Data'!$A$1:$X$816,AP$6,0)</f>
        <v>46583</v>
      </c>
      <c r="S20" s="97">
        <f>VLOOKUP($X20,'Table 3 Data'!$A$1:$X$816,AQ$6,0)</f>
        <v>44417</v>
      </c>
      <c r="T20" s="97">
        <f>VLOOKUP($X20,'Table 3 Data'!$A$1:$X$816,AR$6,0)</f>
        <v>108797</v>
      </c>
      <c r="U20" s="97">
        <f>VLOOKUP($X20,'Table 3 Data'!$A$1:$X$816,AS$6,0)</f>
        <v>55854</v>
      </c>
      <c r="V20" s="97">
        <f>VLOOKUP($X20,'Table 3 Data'!$A$1:$X$816,AT$6,0)</f>
        <v>52943</v>
      </c>
      <c r="X20" s="83" t="str">
        <f t="shared" si="0"/>
        <v>Greater London10</v>
      </c>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row>
    <row r="21" spans="1:53" s="83" customFormat="1" ht="12.75" x14ac:dyDescent="0.2">
      <c r="A21" s="19">
        <v>11</v>
      </c>
      <c r="B21" s="19">
        <f>VLOOKUP($X21,'Table 3 Data'!$A$1:$U$816,Z$6,0)</f>
        <v>103611</v>
      </c>
      <c r="C21" s="19">
        <f>VLOOKUP($X21,'Table 3 Data'!$A$1:$U$816,AA$6,0)</f>
        <v>53226</v>
      </c>
      <c r="D21" s="19">
        <f>VLOOKUP($X21,'Table 3 Data'!$A$1:$U$816,AB$6,0)</f>
        <v>50385</v>
      </c>
      <c r="E21" s="19">
        <f>VLOOKUP($X21,'Table 3 Data'!$A$1:$U$816,AC$6,0)</f>
        <v>98285</v>
      </c>
      <c r="F21" s="19">
        <f>VLOOKUP($X21,'Table 3 Data'!$A$1:$U$816,AD$6,0)</f>
        <v>50570</v>
      </c>
      <c r="G21" s="19">
        <f>VLOOKUP($X21,'Table 3 Data'!$A$1:$U$816,AE$6,0)</f>
        <v>47715</v>
      </c>
      <c r="H21" s="19">
        <f>VLOOKUP($X21,'Table 3 Data'!$A$1:$U$816,AF$6,0)</f>
        <v>87157</v>
      </c>
      <c r="I21" s="19">
        <f>VLOOKUP($X21,'Table 3 Data'!$A$1:$U$816,AG$6,0)</f>
        <v>44662</v>
      </c>
      <c r="J21" s="19">
        <f>VLOOKUP($X21,'Table 3 Data'!$A$1:$U$816,AH$6,0)</f>
        <v>42495</v>
      </c>
      <c r="K21" s="19">
        <f>VLOOKUP($X21,'Table 3 Data'!$A$1:$X$816,AI$6,0)</f>
        <v>78061</v>
      </c>
      <c r="L21" s="19">
        <f>VLOOKUP($X21,'Table 3 Data'!$A$1:$X$816,AJ$6,0)</f>
        <v>40175</v>
      </c>
      <c r="M21" s="19">
        <f>VLOOKUP($X21,'Table 3 Data'!$A$1:$X$816,AK$6,0)</f>
        <v>37886</v>
      </c>
      <c r="N21" s="19">
        <f>VLOOKUP($X21,'Table 3 Data'!$A$1:$X$816,AL$6,0)</f>
        <v>88267</v>
      </c>
      <c r="O21" s="19">
        <f>VLOOKUP($X21,'Table 3 Data'!$A$1:$X$816,AM$6,0)</f>
        <v>44918</v>
      </c>
      <c r="P21" s="19">
        <f>VLOOKUP($X21,'Table 3 Data'!$A$1:$X$816,AN$6,0)</f>
        <v>43349</v>
      </c>
      <c r="Q21" s="19">
        <f>VLOOKUP($X21,'Table 3 Data'!$A$1:$X$816,AO$6,0)</f>
        <v>91387</v>
      </c>
      <c r="R21" s="19">
        <f>VLOOKUP($X21,'Table 3 Data'!$A$1:$X$816,AP$6,0)</f>
        <v>46599</v>
      </c>
      <c r="S21" s="19">
        <f>VLOOKUP($X21,'Table 3 Data'!$A$1:$X$816,AQ$6,0)</f>
        <v>44788</v>
      </c>
      <c r="T21" s="19">
        <f>VLOOKUP($X21,'Table 3 Data'!$A$1:$X$816,AR$6,0)</f>
        <v>108171</v>
      </c>
      <c r="U21" s="19">
        <f>VLOOKUP($X21,'Table 3 Data'!$A$1:$X$816,AS$6,0)</f>
        <v>55190</v>
      </c>
      <c r="V21" s="19">
        <f>VLOOKUP($X21,'Table 3 Data'!$A$1:$X$816,AT$6,0)</f>
        <v>52981</v>
      </c>
      <c r="X21" s="83" t="str">
        <f t="shared" si="0"/>
        <v>Greater London11</v>
      </c>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row>
    <row r="22" spans="1:53" s="83" customFormat="1" ht="12.75" x14ac:dyDescent="0.2">
      <c r="A22" s="87">
        <v>12</v>
      </c>
      <c r="B22" s="97">
        <f>VLOOKUP($X22,'Table 3 Data'!$A$1:$U$816,Z$6,0)</f>
        <v>112414</v>
      </c>
      <c r="C22" s="97">
        <f>VLOOKUP($X22,'Table 3 Data'!$A$1:$U$816,AA$6,0)</f>
        <v>57509</v>
      </c>
      <c r="D22" s="97">
        <f>VLOOKUP($X22,'Table 3 Data'!$A$1:$U$816,AB$6,0)</f>
        <v>54905</v>
      </c>
      <c r="E22" s="97">
        <f>VLOOKUP($X22,'Table 3 Data'!$A$1:$U$816,AC$6,0)</f>
        <v>97720</v>
      </c>
      <c r="F22" s="97">
        <f>VLOOKUP($X22,'Table 3 Data'!$A$1:$U$816,AD$6,0)</f>
        <v>49925</v>
      </c>
      <c r="G22" s="97">
        <f>VLOOKUP($X22,'Table 3 Data'!$A$1:$U$816,AE$6,0)</f>
        <v>47795</v>
      </c>
      <c r="H22" s="97">
        <f>VLOOKUP($X22,'Table 3 Data'!$A$1:$U$816,AF$6,0)</f>
        <v>91214</v>
      </c>
      <c r="I22" s="97">
        <f>VLOOKUP($X22,'Table 3 Data'!$A$1:$U$816,AG$6,0)</f>
        <v>46330</v>
      </c>
      <c r="J22" s="97">
        <f>VLOOKUP($X22,'Table 3 Data'!$A$1:$U$816,AH$6,0)</f>
        <v>44884</v>
      </c>
      <c r="K22" s="97">
        <f>VLOOKUP($X22,'Table 3 Data'!$A$1:$X$816,AI$6,0)</f>
        <v>73038</v>
      </c>
      <c r="L22" s="97">
        <f>VLOOKUP($X22,'Table 3 Data'!$A$1:$X$816,AJ$6,0)</f>
        <v>37314</v>
      </c>
      <c r="M22" s="97">
        <f>VLOOKUP($X22,'Table 3 Data'!$A$1:$X$816,AK$6,0)</f>
        <v>35724</v>
      </c>
      <c r="N22" s="97">
        <f>VLOOKUP($X22,'Table 3 Data'!$A$1:$X$816,AL$6,0)</f>
        <v>86226</v>
      </c>
      <c r="O22" s="97">
        <f>VLOOKUP($X22,'Table 3 Data'!$A$1:$X$816,AM$6,0)</f>
        <v>44086</v>
      </c>
      <c r="P22" s="97">
        <f>VLOOKUP($X22,'Table 3 Data'!$A$1:$X$816,AN$6,0)</f>
        <v>42140</v>
      </c>
      <c r="Q22" s="97">
        <f>VLOOKUP($X22,'Table 3 Data'!$A$1:$X$816,AO$6,0)</f>
        <v>90730</v>
      </c>
      <c r="R22" s="97">
        <f>VLOOKUP($X22,'Table 3 Data'!$A$1:$X$816,AP$6,0)</f>
        <v>46443</v>
      </c>
      <c r="S22" s="97">
        <f>VLOOKUP($X22,'Table 3 Data'!$A$1:$X$816,AQ$6,0)</f>
        <v>44287</v>
      </c>
      <c r="T22" s="97">
        <f>VLOOKUP($X22,'Table 3 Data'!$A$1:$X$816,AR$6,0)</f>
        <v>107533</v>
      </c>
      <c r="U22" s="97">
        <f>VLOOKUP($X22,'Table 3 Data'!$A$1:$X$816,AS$6,0)</f>
        <v>54517</v>
      </c>
      <c r="V22" s="97">
        <f>VLOOKUP($X22,'Table 3 Data'!$A$1:$X$816,AT$6,0)</f>
        <v>53016</v>
      </c>
      <c r="X22" s="83" t="str">
        <f t="shared" si="0"/>
        <v>Greater London12</v>
      </c>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row>
    <row r="23" spans="1:53" s="83" customFormat="1" ht="12.75" x14ac:dyDescent="0.2">
      <c r="A23" s="19">
        <v>13</v>
      </c>
      <c r="B23" s="19">
        <f>VLOOKUP($X23,'Table 3 Data'!$A$1:$U$816,Z$6,0)</f>
        <v>128341</v>
      </c>
      <c r="C23" s="19">
        <f>VLOOKUP($X23,'Table 3 Data'!$A$1:$U$816,AA$6,0)</f>
        <v>65443</v>
      </c>
      <c r="D23" s="19">
        <f>VLOOKUP($X23,'Table 3 Data'!$A$1:$U$816,AB$6,0)</f>
        <v>62898</v>
      </c>
      <c r="E23" s="19">
        <f>VLOOKUP($X23,'Table 3 Data'!$A$1:$U$816,AC$6,0)</f>
        <v>95245</v>
      </c>
      <c r="F23" s="19">
        <f>VLOOKUP($X23,'Table 3 Data'!$A$1:$U$816,AD$6,0)</f>
        <v>48530</v>
      </c>
      <c r="G23" s="19">
        <f>VLOOKUP($X23,'Table 3 Data'!$A$1:$U$816,AE$6,0)</f>
        <v>46710</v>
      </c>
      <c r="H23" s="19">
        <f>VLOOKUP($X23,'Table 3 Data'!$A$1:$U$816,AF$6,0)</f>
        <v>93960</v>
      </c>
      <c r="I23" s="19">
        <f>VLOOKUP($X23,'Table 3 Data'!$A$1:$U$816,AG$6,0)</f>
        <v>48046</v>
      </c>
      <c r="J23" s="19">
        <f>VLOOKUP($X23,'Table 3 Data'!$A$1:$U$816,AH$6,0)</f>
        <v>45914</v>
      </c>
      <c r="K23" s="19">
        <f>VLOOKUP($X23,'Table 3 Data'!$A$1:$X$816,AI$6,0)</f>
        <v>69019</v>
      </c>
      <c r="L23" s="19">
        <f>VLOOKUP($X23,'Table 3 Data'!$A$1:$X$816,AJ$6,0)</f>
        <v>35433</v>
      </c>
      <c r="M23" s="19">
        <f>VLOOKUP($X23,'Table 3 Data'!$A$1:$X$816,AK$6,0)</f>
        <v>33586</v>
      </c>
      <c r="N23" s="19">
        <f>VLOOKUP($X23,'Table 3 Data'!$A$1:$X$816,AL$6,0)</f>
        <v>87170</v>
      </c>
      <c r="O23" s="19">
        <f>VLOOKUP($X23,'Table 3 Data'!$A$1:$X$816,AM$6,0)</f>
        <v>44474</v>
      </c>
      <c r="P23" s="19">
        <f>VLOOKUP($X23,'Table 3 Data'!$A$1:$X$816,AN$6,0)</f>
        <v>42696</v>
      </c>
      <c r="Q23" s="19">
        <f>VLOOKUP($X23,'Table 3 Data'!$A$1:$X$816,AO$6,0)</f>
        <v>91820</v>
      </c>
      <c r="R23" s="19">
        <f>VLOOKUP($X23,'Table 3 Data'!$A$1:$X$816,AP$6,0)</f>
        <v>46935</v>
      </c>
      <c r="S23" s="19">
        <f>VLOOKUP($X23,'Table 3 Data'!$A$1:$X$816,AQ$6,0)</f>
        <v>44885</v>
      </c>
      <c r="T23" s="19">
        <f>VLOOKUP($X23,'Table 3 Data'!$A$1:$X$816,AR$6,0)</f>
        <v>106962</v>
      </c>
      <c r="U23" s="19">
        <f>VLOOKUP($X23,'Table 3 Data'!$A$1:$X$816,AS$6,0)</f>
        <v>54707</v>
      </c>
      <c r="V23" s="19">
        <f>VLOOKUP($X23,'Table 3 Data'!$A$1:$X$816,AT$6,0)</f>
        <v>52255</v>
      </c>
      <c r="X23" s="83" t="str">
        <f t="shared" si="0"/>
        <v>Greater London13</v>
      </c>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row>
    <row r="24" spans="1:53" s="83" customFormat="1" ht="12.75" x14ac:dyDescent="0.2">
      <c r="A24" s="87">
        <v>14</v>
      </c>
      <c r="B24" s="97">
        <f>VLOOKUP($X24,'Table 3 Data'!$A$1:$U$816,Z$6,0)</f>
        <v>141221</v>
      </c>
      <c r="C24" s="97">
        <f>VLOOKUP($X24,'Table 3 Data'!$A$1:$U$816,AA$6,0)</f>
        <v>72039</v>
      </c>
      <c r="D24" s="97">
        <f>VLOOKUP($X24,'Table 3 Data'!$A$1:$U$816,AB$6,0)</f>
        <v>69182</v>
      </c>
      <c r="E24" s="97">
        <f>VLOOKUP($X24,'Table 3 Data'!$A$1:$U$816,AC$6,0)</f>
        <v>92965</v>
      </c>
      <c r="F24" s="97">
        <f>VLOOKUP($X24,'Table 3 Data'!$A$1:$U$816,AD$6,0)</f>
        <v>47320</v>
      </c>
      <c r="G24" s="97">
        <f>VLOOKUP($X24,'Table 3 Data'!$A$1:$U$816,AE$6,0)</f>
        <v>45645</v>
      </c>
      <c r="H24" s="97">
        <f>VLOOKUP($X24,'Table 3 Data'!$A$1:$U$816,AF$6,0)</f>
        <v>98501</v>
      </c>
      <c r="I24" s="97">
        <f>VLOOKUP($X24,'Table 3 Data'!$A$1:$U$816,AG$6,0)</f>
        <v>50445</v>
      </c>
      <c r="J24" s="97">
        <f>VLOOKUP($X24,'Table 3 Data'!$A$1:$U$816,AH$6,0)</f>
        <v>48056</v>
      </c>
      <c r="K24" s="97">
        <f>VLOOKUP($X24,'Table 3 Data'!$A$1:$X$816,AI$6,0)</f>
        <v>67866</v>
      </c>
      <c r="L24" s="97">
        <f>VLOOKUP($X24,'Table 3 Data'!$A$1:$X$816,AJ$6,0)</f>
        <v>34718</v>
      </c>
      <c r="M24" s="97">
        <f>VLOOKUP($X24,'Table 3 Data'!$A$1:$X$816,AK$6,0)</f>
        <v>33148</v>
      </c>
      <c r="N24" s="97">
        <f>VLOOKUP($X24,'Table 3 Data'!$A$1:$X$816,AL$6,0)</f>
        <v>83842</v>
      </c>
      <c r="O24" s="97">
        <f>VLOOKUP($X24,'Table 3 Data'!$A$1:$X$816,AM$6,0)</f>
        <v>42661</v>
      </c>
      <c r="P24" s="97">
        <f>VLOOKUP($X24,'Table 3 Data'!$A$1:$X$816,AN$6,0)</f>
        <v>41181</v>
      </c>
      <c r="Q24" s="97">
        <f>VLOOKUP($X24,'Table 3 Data'!$A$1:$X$816,AO$6,0)</f>
        <v>91928</v>
      </c>
      <c r="R24" s="97">
        <f>VLOOKUP($X24,'Table 3 Data'!$A$1:$X$816,AP$6,0)</f>
        <v>46708</v>
      </c>
      <c r="S24" s="97">
        <f>VLOOKUP($X24,'Table 3 Data'!$A$1:$X$816,AQ$6,0)</f>
        <v>45220</v>
      </c>
      <c r="T24" s="97">
        <f>VLOOKUP($X24,'Table 3 Data'!$A$1:$X$816,AR$6,0)</f>
        <v>103977</v>
      </c>
      <c r="U24" s="97">
        <f>VLOOKUP($X24,'Table 3 Data'!$A$1:$X$816,AS$6,0)</f>
        <v>53409</v>
      </c>
      <c r="V24" s="97">
        <f>VLOOKUP($X24,'Table 3 Data'!$A$1:$X$816,AT$6,0)</f>
        <v>50568</v>
      </c>
      <c r="X24" s="83" t="str">
        <f t="shared" si="0"/>
        <v>Greater London14</v>
      </c>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row>
    <row r="25" spans="1:53" s="83" customFormat="1" ht="12.75" x14ac:dyDescent="0.2">
      <c r="A25" s="19"/>
      <c r="B25" s="19"/>
      <c r="C25" s="19"/>
      <c r="D25" s="19"/>
      <c r="E25" s="19"/>
      <c r="F25" s="19"/>
      <c r="G25" s="19"/>
      <c r="H25" s="19"/>
      <c r="I25" s="19"/>
      <c r="J25" s="19"/>
      <c r="K25" s="19"/>
      <c r="L25" s="19"/>
      <c r="M25" s="19"/>
      <c r="N25" s="19"/>
      <c r="O25" s="19"/>
      <c r="P25" s="19"/>
      <c r="Q25" s="19"/>
      <c r="R25" s="19"/>
      <c r="S25" s="19"/>
      <c r="T25" s="19"/>
      <c r="U25" s="19"/>
      <c r="V25" s="19"/>
      <c r="X25" s="83" t="str">
        <f t="shared" si="0"/>
        <v>Greater London</v>
      </c>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row>
    <row r="26" spans="1:53" s="83" customFormat="1" ht="12.75" x14ac:dyDescent="0.2">
      <c r="A26" s="87">
        <v>15</v>
      </c>
      <c r="B26" s="97">
        <f>VLOOKUP($X26,'Table 3 Data'!$A$1:$U$816,Z$6,0)</f>
        <v>107262</v>
      </c>
      <c r="C26" s="97">
        <f>VLOOKUP($X26,'Table 3 Data'!$A$1:$U$816,AA$6,0)</f>
        <v>54455</v>
      </c>
      <c r="D26" s="97">
        <f>VLOOKUP($X26,'Table 3 Data'!$A$1:$U$816,AB$6,0)</f>
        <v>52807</v>
      </c>
      <c r="E26" s="97">
        <f>VLOOKUP($X26,'Table 3 Data'!$A$1:$U$816,AC$6,0)</f>
        <v>91110</v>
      </c>
      <c r="F26" s="97">
        <f>VLOOKUP($X26,'Table 3 Data'!$A$1:$U$816,AD$6,0)</f>
        <v>46565</v>
      </c>
      <c r="G26" s="97">
        <f>VLOOKUP($X26,'Table 3 Data'!$A$1:$U$816,AE$6,0)</f>
        <v>44540</v>
      </c>
      <c r="H26" s="97">
        <f>VLOOKUP($X26,'Table 3 Data'!$A$1:$U$816,AF$6,0)</f>
        <v>100295</v>
      </c>
      <c r="I26" s="97">
        <f>VLOOKUP($X26,'Table 3 Data'!$A$1:$U$816,AG$6,0)</f>
        <v>51002</v>
      </c>
      <c r="J26" s="97">
        <f>VLOOKUP($X26,'Table 3 Data'!$A$1:$U$816,AH$6,0)</f>
        <v>49293</v>
      </c>
      <c r="K26" s="97">
        <f>VLOOKUP($X26,'Table 3 Data'!$A$1:$X$816,AI$6,0)</f>
        <v>69241</v>
      </c>
      <c r="L26" s="97">
        <f>VLOOKUP($X26,'Table 3 Data'!$A$1:$X$816,AJ$6,0)</f>
        <v>35473</v>
      </c>
      <c r="M26" s="97">
        <f>VLOOKUP($X26,'Table 3 Data'!$A$1:$X$816,AK$6,0)</f>
        <v>33768</v>
      </c>
      <c r="N26" s="97">
        <f>VLOOKUP($X26,'Table 3 Data'!$A$1:$X$816,AL$6,0)</f>
        <v>82498</v>
      </c>
      <c r="O26" s="97">
        <f>VLOOKUP($X26,'Table 3 Data'!$A$1:$X$816,AM$6,0)</f>
        <v>42134</v>
      </c>
      <c r="P26" s="97">
        <f>VLOOKUP($X26,'Table 3 Data'!$A$1:$X$816,AN$6,0)</f>
        <v>40364</v>
      </c>
      <c r="Q26" s="97">
        <f>VLOOKUP($X26,'Table 3 Data'!$A$1:$X$816,AO$6,0)</f>
        <v>93599</v>
      </c>
      <c r="R26" s="97">
        <f>VLOOKUP($X26,'Table 3 Data'!$A$1:$X$816,AP$6,0)</f>
        <v>48615</v>
      </c>
      <c r="S26" s="97">
        <f>VLOOKUP($X26,'Table 3 Data'!$A$1:$X$816,AQ$6,0)</f>
        <v>44984</v>
      </c>
      <c r="T26" s="97">
        <f>VLOOKUP($X26,'Table 3 Data'!$A$1:$X$816,AR$6,0)</f>
        <v>99849</v>
      </c>
      <c r="U26" s="97">
        <f>VLOOKUP($X26,'Table 3 Data'!$A$1:$X$816,AS$6,0)</f>
        <v>50977</v>
      </c>
      <c r="V26" s="97">
        <f>VLOOKUP($X26,'Table 3 Data'!$A$1:$X$816,AT$6,0)</f>
        <v>48872</v>
      </c>
      <c r="X26" s="83" t="str">
        <f t="shared" si="0"/>
        <v>Greater London15</v>
      </c>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row>
    <row r="27" spans="1:53" s="83" customFormat="1" ht="12.75" x14ac:dyDescent="0.2">
      <c r="A27" s="19">
        <v>16</v>
      </c>
      <c r="B27" s="19">
        <f>VLOOKUP($X27,'Table 3 Data'!$A$1:$U$816,Z$6,0)</f>
        <v>111304</v>
      </c>
      <c r="C27" s="19">
        <f>VLOOKUP($X27,'Table 3 Data'!$A$1:$U$816,AA$6,0)</f>
        <v>56210</v>
      </c>
      <c r="D27" s="19">
        <f>VLOOKUP($X27,'Table 3 Data'!$A$1:$U$816,AB$6,0)</f>
        <v>55094</v>
      </c>
      <c r="E27" s="19">
        <f>VLOOKUP($X27,'Table 3 Data'!$A$1:$U$816,AC$6,0)</f>
        <v>91560</v>
      </c>
      <c r="F27" s="19">
        <f>VLOOKUP($X27,'Table 3 Data'!$A$1:$U$816,AD$6,0)</f>
        <v>46785</v>
      </c>
      <c r="G27" s="19">
        <f>VLOOKUP($X27,'Table 3 Data'!$A$1:$U$816,AE$6,0)</f>
        <v>44775</v>
      </c>
      <c r="H27" s="19">
        <f>VLOOKUP($X27,'Table 3 Data'!$A$1:$U$816,AF$6,0)</f>
        <v>103405</v>
      </c>
      <c r="I27" s="19">
        <f>VLOOKUP($X27,'Table 3 Data'!$A$1:$U$816,AG$6,0)</f>
        <v>52784</v>
      </c>
      <c r="J27" s="19">
        <f>VLOOKUP($X27,'Table 3 Data'!$A$1:$U$816,AH$6,0)</f>
        <v>50621</v>
      </c>
      <c r="K27" s="19">
        <f>VLOOKUP($X27,'Table 3 Data'!$A$1:$X$816,AI$6,0)</f>
        <v>72382</v>
      </c>
      <c r="L27" s="19">
        <f>VLOOKUP($X27,'Table 3 Data'!$A$1:$X$816,AJ$6,0)</f>
        <v>37214</v>
      </c>
      <c r="M27" s="19">
        <f>VLOOKUP($X27,'Table 3 Data'!$A$1:$X$816,AK$6,0)</f>
        <v>35168</v>
      </c>
      <c r="N27" s="19">
        <f>VLOOKUP($X27,'Table 3 Data'!$A$1:$X$816,AL$6,0)</f>
        <v>86559</v>
      </c>
      <c r="O27" s="19">
        <f>VLOOKUP($X27,'Table 3 Data'!$A$1:$X$816,AM$6,0)</f>
        <v>44595</v>
      </c>
      <c r="P27" s="19">
        <f>VLOOKUP($X27,'Table 3 Data'!$A$1:$X$816,AN$6,0)</f>
        <v>41964</v>
      </c>
      <c r="Q27" s="19">
        <f>VLOOKUP($X27,'Table 3 Data'!$A$1:$X$816,AO$6,0)</f>
        <v>92326</v>
      </c>
      <c r="R27" s="19">
        <f>VLOOKUP($X27,'Table 3 Data'!$A$1:$X$816,AP$6,0)</f>
        <v>47078</v>
      </c>
      <c r="S27" s="19">
        <f>VLOOKUP($X27,'Table 3 Data'!$A$1:$X$816,AQ$6,0)</f>
        <v>45248</v>
      </c>
      <c r="T27" s="19">
        <f>VLOOKUP($X27,'Table 3 Data'!$A$1:$X$816,AR$6,0)</f>
        <v>101944</v>
      </c>
      <c r="U27" s="19">
        <f>VLOOKUP($X27,'Table 3 Data'!$A$1:$X$816,AS$6,0)</f>
        <v>52219</v>
      </c>
      <c r="V27" s="19">
        <f>VLOOKUP($X27,'Table 3 Data'!$A$1:$X$816,AT$6,0)</f>
        <v>49725</v>
      </c>
      <c r="X27" s="83" t="str">
        <f t="shared" si="0"/>
        <v>Greater London16</v>
      </c>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row>
    <row r="28" spans="1:53" s="83" customFormat="1" ht="12.75" x14ac:dyDescent="0.2">
      <c r="A28" s="87">
        <v>17</v>
      </c>
      <c r="B28" s="97">
        <f>VLOOKUP($X28,'Table 3 Data'!$A$1:$U$816,Z$6,0)</f>
        <v>110745</v>
      </c>
      <c r="C28" s="97">
        <f>VLOOKUP($X28,'Table 3 Data'!$A$1:$U$816,AA$6,0)</f>
        <v>55085</v>
      </c>
      <c r="D28" s="97">
        <f>VLOOKUP($X28,'Table 3 Data'!$A$1:$U$816,AB$6,0)</f>
        <v>55660</v>
      </c>
      <c r="E28" s="97">
        <f>VLOOKUP($X28,'Table 3 Data'!$A$1:$U$816,AC$6,0)</f>
        <v>94290</v>
      </c>
      <c r="F28" s="97">
        <f>VLOOKUP($X28,'Table 3 Data'!$A$1:$U$816,AD$6,0)</f>
        <v>47490</v>
      </c>
      <c r="G28" s="97">
        <f>VLOOKUP($X28,'Table 3 Data'!$A$1:$U$816,AE$6,0)</f>
        <v>46805</v>
      </c>
      <c r="H28" s="97">
        <f>VLOOKUP($X28,'Table 3 Data'!$A$1:$U$816,AF$6,0)</f>
        <v>104386</v>
      </c>
      <c r="I28" s="97">
        <f>VLOOKUP($X28,'Table 3 Data'!$A$1:$U$816,AG$6,0)</f>
        <v>52801</v>
      </c>
      <c r="J28" s="97">
        <f>VLOOKUP($X28,'Table 3 Data'!$A$1:$U$816,AH$6,0)</f>
        <v>51585</v>
      </c>
      <c r="K28" s="97">
        <f>VLOOKUP($X28,'Table 3 Data'!$A$1:$X$816,AI$6,0)</f>
        <v>73339</v>
      </c>
      <c r="L28" s="97">
        <f>VLOOKUP($X28,'Table 3 Data'!$A$1:$X$816,AJ$6,0)</f>
        <v>37379</v>
      </c>
      <c r="M28" s="97">
        <f>VLOOKUP($X28,'Table 3 Data'!$A$1:$X$816,AK$6,0)</f>
        <v>35960</v>
      </c>
      <c r="N28" s="97">
        <f>VLOOKUP($X28,'Table 3 Data'!$A$1:$X$816,AL$6,0)</f>
        <v>82384</v>
      </c>
      <c r="O28" s="97">
        <f>VLOOKUP($X28,'Table 3 Data'!$A$1:$X$816,AM$6,0)</f>
        <v>42424</v>
      </c>
      <c r="P28" s="97">
        <f>VLOOKUP($X28,'Table 3 Data'!$A$1:$X$816,AN$6,0)</f>
        <v>39960</v>
      </c>
      <c r="Q28" s="97">
        <f>VLOOKUP($X28,'Table 3 Data'!$A$1:$X$816,AO$6,0)</f>
        <v>94300</v>
      </c>
      <c r="R28" s="97">
        <f>VLOOKUP($X28,'Table 3 Data'!$A$1:$X$816,AP$6,0)</f>
        <v>48533</v>
      </c>
      <c r="S28" s="97">
        <f>VLOOKUP($X28,'Table 3 Data'!$A$1:$X$816,AQ$6,0)</f>
        <v>45767</v>
      </c>
      <c r="T28" s="97">
        <f>VLOOKUP($X28,'Table 3 Data'!$A$1:$X$816,AR$6,0)</f>
        <v>100378</v>
      </c>
      <c r="U28" s="97">
        <f>VLOOKUP($X28,'Table 3 Data'!$A$1:$X$816,AS$6,0)</f>
        <v>51271</v>
      </c>
      <c r="V28" s="97">
        <f>VLOOKUP($X28,'Table 3 Data'!$A$1:$X$816,AT$6,0)</f>
        <v>49107</v>
      </c>
      <c r="X28" s="83" t="str">
        <f t="shared" si="0"/>
        <v>Greater London17</v>
      </c>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row>
    <row r="29" spans="1:53" s="83" customFormat="1" ht="12.75" x14ac:dyDescent="0.2">
      <c r="A29" s="19">
        <v>18</v>
      </c>
      <c r="B29" s="19">
        <f>VLOOKUP($X29,'Table 3 Data'!$A$1:$U$816,Z$6,0)</f>
        <v>114068</v>
      </c>
      <c r="C29" s="19">
        <f>VLOOKUP($X29,'Table 3 Data'!$A$1:$U$816,AA$6,0)</f>
        <v>54863</v>
      </c>
      <c r="D29" s="19">
        <f>VLOOKUP($X29,'Table 3 Data'!$A$1:$U$816,AB$6,0)</f>
        <v>59205</v>
      </c>
      <c r="E29" s="19">
        <f>VLOOKUP($X29,'Table 3 Data'!$A$1:$U$816,AC$6,0)</f>
        <v>98690</v>
      </c>
      <c r="F29" s="19">
        <f>VLOOKUP($X29,'Table 3 Data'!$A$1:$U$816,AD$6,0)</f>
        <v>48385</v>
      </c>
      <c r="G29" s="19">
        <f>VLOOKUP($X29,'Table 3 Data'!$A$1:$U$816,AE$6,0)</f>
        <v>50305</v>
      </c>
      <c r="H29" s="19">
        <f>VLOOKUP($X29,'Table 3 Data'!$A$1:$U$816,AF$6,0)</f>
        <v>104123</v>
      </c>
      <c r="I29" s="19">
        <f>VLOOKUP($X29,'Table 3 Data'!$A$1:$U$816,AG$6,0)</f>
        <v>52130</v>
      </c>
      <c r="J29" s="19">
        <f>VLOOKUP($X29,'Table 3 Data'!$A$1:$U$816,AH$6,0)</f>
        <v>51993</v>
      </c>
      <c r="K29" s="19">
        <f>VLOOKUP($X29,'Table 3 Data'!$A$1:$X$816,AI$6,0)</f>
        <v>77713</v>
      </c>
      <c r="L29" s="19">
        <f>VLOOKUP($X29,'Table 3 Data'!$A$1:$X$816,AJ$6,0)</f>
        <v>39239</v>
      </c>
      <c r="M29" s="19">
        <f>VLOOKUP($X29,'Table 3 Data'!$A$1:$X$816,AK$6,0)</f>
        <v>38474</v>
      </c>
      <c r="N29" s="19">
        <f>VLOOKUP($X29,'Table 3 Data'!$A$1:$X$816,AL$6,0)</f>
        <v>78551</v>
      </c>
      <c r="O29" s="19">
        <f>VLOOKUP($X29,'Table 3 Data'!$A$1:$X$816,AM$6,0)</f>
        <v>40115</v>
      </c>
      <c r="P29" s="19">
        <f>VLOOKUP($X29,'Table 3 Data'!$A$1:$X$816,AN$6,0)</f>
        <v>38436</v>
      </c>
      <c r="Q29" s="19">
        <f>VLOOKUP($X29,'Table 3 Data'!$A$1:$X$816,AO$6,0)</f>
        <v>94749</v>
      </c>
      <c r="R29" s="19">
        <f>VLOOKUP($X29,'Table 3 Data'!$A$1:$X$816,AP$6,0)</f>
        <v>47833</v>
      </c>
      <c r="S29" s="19">
        <f>VLOOKUP($X29,'Table 3 Data'!$A$1:$X$816,AQ$6,0)</f>
        <v>46916</v>
      </c>
      <c r="T29" s="19">
        <f>VLOOKUP($X29,'Table 3 Data'!$A$1:$X$816,AR$6,0)</f>
        <v>95561</v>
      </c>
      <c r="U29" s="19">
        <f>VLOOKUP($X29,'Table 3 Data'!$A$1:$X$816,AS$6,0)</f>
        <v>48499</v>
      </c>
      <c r="V29" s="19">
        <f>VLOOKUP($X29,'Table 3 Data'!$A$1:$X$816,AT$6,0)</f>
        <v>47062</v>
      </c>
      <c r="X29" s="83" t="str">
        <f t="shared" si="0"/>
        <v>Greater London18</v>
      </c>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row>
    <row r="30" spans="1:53" s="83" customFormat="1" ht="12.75" x14ac:dyDescent="0.2">
      <c r="A30" s="87">
        <v>19</v>
      </c>
      <c r="B30" s="97">
        <f>VLOOKUP($X30,'Table 3 Data'!$A$1:$U$816,Z$6,0)</f>
        <v>103900</v>
      </c>
      <c r="C30" s="97">
        <f>VLOOKUP($X30,'Table 3 Data'!$A$1:$U$816,AA$6,0)</f>
        <v>48738</v>
      </c>
      <c r="D30" s="97">
        <f>VLOOKUP($X30,'Table 3 Data'!$A$1:$U$816,AB$6,0)</f>
        <v>55162</v>
      </c>
      <c r="E30" s="97">
        <f>VLOOKUP($X30,'Table 3 Data'!$A$1:$U$816,AC$6,0)</f>
        <v>106085</v>
      </c>
      <c r="F30" s="97">
        <f>VLOOKUP($X30,'Table 3 Data'!$A$1:$U$816,AD$6,0)</f>
        <v>50500</v>
      </c>
      <c r="G30" s="97">
        <f>VLOOKUP($X30,'Table 3 Data'!$A$1:$U$816,AE$6,0)</f>
        <v>55585</v>
      </c>
      <c r="H30" s="97">
        <f>VLOOKUP($X30,'Table 3 Data'!$A$1:$U$816,AF$6,0)</f>
        <v>105510</v>
      </c>
      <c r="I30" s="97">
        <f>VLOOKUP($X30,'Table 3 Data'!$A$1:$U$816,AG$6,0)</f>
        <v>52357</v>
      </c>
      <c r="J30" s="97">
        <f>VLOOKUP($X30,'Table 3 Data'!$A$1:$U$816,AH$6,0)</f>
        <v>53153</v>
      </c>
      <c r="K30" s="97">
        <f>VLOOKUP($X30,'Table 3 Data'!$A$1:$X$816,AI$6,0)</f>
        <v>84252</v>
      </c>
      <c r="L30" s="97">
        <f>VLOOKUP($X30,'Table 3 Data'!$A$1:$X$816,AJ$6,0)</f>
        <v>41238</v>
      </c>
      <c r="M30" s="97">
        <f>VLOOKUP($X30,'Table 3 Data'!$A$1:$X$816,AK$6,0)</f>
        <v>43014</v>
      </c>
      <c r="N30" s="97">
        <f>VLOOKUP($X30,'Table 3 Data'!$A$1:$X$816,AL$6,0)</f>
        <v>74172</v>
      </c>
      <c r="O30" s="97">
        <f>VLOOKUP($X30,'Table 3 Data'!$A$1:$X$816,AM$6,0)</f>
        <v>36594</v>
      </c>
      <c r="P30" s="97">
        <f>VLOOKUP($X30,'Table 3 Data'!$A$1:$X$816,AN$6,0)</f>
        <v>37578</v>
      </c>
      <c r="Q30" s="97">
        <f>VLOOKUP($X30,'Table 3 Data'!$A$1:$X$816,AO$6,0)</f>
        <v>96685</v>
      </c>
      <c r="R30" s="97">
        <f>VLOOKUP($X30,'Table 3 Data'!$A$1:$X$816,AP$6,0)</f>
        <v>47837</v>
      </c>
      <c r="S30" s="97">
        <f>VLOOKUP($X30,'Table 3 Data'!$A$1:$X$816,AQ$6,0)</f>
        <v>48848</v>
      </c>
      <c r="T30" s="97">
        <f>VLOOKUP($X30,'Table 3 Data'!$A$1:$X$816,AR$6,0)</f>
        <v>91654</v>
      </c>
      <c r="U30" s="97">
        <f>VLOOKUP($X30,'Table 3 Data'!$A$1:$X$816,AS$6,0)</f>
        <v>46159</v>
      </c>
      <c r="V30" s="97">
        <f>VLOOKUP($X30,'Table 3 Data'!$A$1:$X$816,AT$6,0)</f>
        <v>45495</v>
      </c>
      <c r="X30" s="83" t="str">
        <f t="shared" si="0"/>
        <v>Greater London19</v>
      </c>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row>
    <row r="31" spans="1:53" s="83" customFormat="1" ht="12.75" x14ac:dyDescent="0.2">
      <c r="A31" s="21">
        <v>20</v>
      </c>
      <c r="B31" s="19">
        <f>VLOOKUP($X31,'Table 3 Data'!$A$1:$U$816,Z$6,0)</f>
        <v>103021</v>
      </c>
      <c r="C31" s="19">
        <f>VLOOKUP($X31,'Table 3 Data'!$A$1:$U$816,AA$6,0)</f>
        <v>48429</v>
      </c>
      <c r="D31" s="19">
        <f>VLOOKUP($X31,'Table 3 Data'!$A$1:$U$816,AB$6,0)</f>
        <v>54592</v>
      </c>
      <c r="E31" s="19">
        <f>VLOOKUP($X31,'Table 3 Data'!$A$1:$U$816,AC$6,0)</f>
        <v>112750</v>
      </c>
      <c r="F31" s="19">
        <f>VLOOKUP($X31,'Table 3 Data'!$A$1:$U$816,AD$6,0)</f>
        <v>53935</v>
      </c>
      <c r="G31" s="19">
        <f>VLOOKUP($X31,'Table 3 Data'!$A$1:$U$816,AE$6,0)</f>
        <v>58810</v>
      </c>
      <c r="H31" s="19">
        <f>VLOOKUP($X31,'Table 3 Data'!$A$1:$U$816,AF$6,0)</f>
        <v>108135</v>
      </c>
      <c r="I31" s="19">
        <f>VLOOKUP($X31,'Table 3 Data'!$A$1:$U$816,AG$6,0)</f>
        <v>53098</v>
      </c>
      <c r="J31" s="19">
        <f>VLOOKUP($X31,'Table 3 Data'!$A$1:$U$816,AH$6,0)</f>
        <v>55037</v>
      </c>
      <c r="K31" s="19">
        <f>VLOOKUP($X31,'Table 3 Data'!$A$1:$X$816,AI$6,0)</f>
        <v>93438</v>
      </c>
      <c r="L31" s="19">
        <f>VLOOKUP($X31,'Table 3 Data'!$A$1:$X$816,AJ$6,0)</f>
        <v>44791</v>
      </c>
      <c r="M31" s="19">
        <f>VLOOKUP($X31,'Table 3 Data'!$A$1:$X$816,AK$6,0)</f>
        <v>48647</v>
      </c>
      <c r="N31" s="19">
        <f>VLOOKUP($X31,'Table 3 Data'!$A$1:$X$816,AL$6,0)</f>
        <v>86176</v>
      </c>
      <c r="O31" s="19">
        <f>VLOOKUP($X31,'Table 3 Data'!$A$1:$X$816,AM$6,0)</f>
        <v>42012</v>
      </c>
      <c r="P31" s="19">
        <f>VLOOKUP($X31,'Table 3 Data'!$A$1:$X$816,AN$6,0)</f>
        <v>44164</v>
      </c>
      <c r="Q31" s="19">
        <f>VLOOKUP($X31,'Table 3 Data'!$A$1:$X$816,AO$6,0)</f>
        <v>105532</v>
      </c>
      <c r="R31" s="19">
        <f>VLOOKUP($X31,'Table 3 Data'!$A$1:$X$816,AP$6,0)</f>
        <v>53317</v>
      </c>
      <c r="S31" s="19">
        <f>VLOOKUP($X31,'Table 3 Data'!$A$1:$X$816,AQ$6,0)</f>
        <v>52215</v>
      </c>
      <c r="T31" s="19">
        <f>VLOOKUP($X31,'Table 3 Data'!$A$1:$X$816,AR$6,0)</f>
        <v>94517</v>
      </c>
      <c r="U31" s="19">
        <f>VLOOKUP($X31,'Table 3 Data'!$A$1:$X$816,AS$6,0)</f>
        <v>47094</v>
      </c>
      <c r="V31" s="19">
        <f>VLOOKUP($X31,'Table 3 Data'!$A$1:$X$816,AT$6,0)</f>
        <v>47423</v>
      </c>
      <c r="X31" s="83" t="str">
        <f t="shared" si="0"/>
        <v>Greater London20</v>
      </c>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row>
    <row r="32" spans="1:53" s="83" customFormat="1" ht="12.75" x14ac:dyDescent="0.2"/>
    <row r="33" spans="1:53" s="83" customFormat="1" ht="12.75" x14ac:dyDescent="0.2"/>
    <row r="34" spans="1:53" s="83" customFormat="1" ht="12.75" x14ac:dyDescent="0.2"/>
    <row r="35" spans="1:53" s="83" customFormat="1" ht="12.75" x14ac:dyDescent="0.2">
      <c r="A35" s="602" t="s">
        <v>123</v>
      </c>
      <c r="B35" s="598">
        <v>1961</v>
      </c>
      <c r="C35" s="599"/>
      <c r="D35" s="600"/>
      <c r="E35" s="598">
        <v>1971</v>
      </c>
      <c r="F35" s="599"/>
      <c r="G35" s="600"/>
      <c r="H35" s="598">
        <v>1981</v>
      </c>
      <c r="I35" s="599"/>
      <c r="J35" s="600"/>
      <c r="K35" s="598">
        <v>1991</v>
      </c>
      <c r="L35" s="599"/>
      <c r="M35" s="600"/>
      <c r="N35" s="598">
        <v>2001</v>
      </c>
      <c r="O35" s="599"/>
      <c r="P35" s="600"/>
      <c r="Q35" s="598">
        <v>2011</v>
      </c>
      <c r="R35" s="599"/>
      <c r="S35" s="600"/>
      <c r="T35" s="598">
        <v>2011</v>
      </c>
      <c r="U35" s="599"/>
      <c r="V35" s="600"/>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row>
    <row r="36" spans="1:53" s="83" customFormat="1" ht="12.75" x14ac:dyDescent="0.2">
      <c r="A36" s="603"/>
      <c r="B36" s="84" t="s">
        <v>70</v>
      </c>
      <c r="C36" s="85" t="s">
        <v>71</v>
      </c>
      <c r="D36" s="86" t="s">
        <v>72</v>
      </c>
      <c r="E36" s="84" t="s">
        <v>70</v>
      </c>
      <c r="F36" s="85" t="s">
        <v>71</v>
      </c>
      <c r="G36" s="86" t="s">
        <v>72</v>
      </c>
      <c r="H36" s="84" t="s">
        <v>70</v>
      </c>
      <c r="I36" s="85" t="s">
        <v>71</v>
      </c>
      <c r="J36" s="86" t="s">
        <v>72</v>
      </c>
      <c r="K36" s="84" t="s">
        <v>70</v>
      </c>
      <c r="L36" s="85" t="s">
        <v>71</v>
      </c>
      <c r="M36" s="86" t="s">
        <v>72</v>
      </c>
      <c r="N36" s="84" t="s">
        <v>70</v>
      </c>
      <c r="O36" s="85" t="s">
        <v>71</v>
      </c>
      <c r="P36" s="86" t="s">
        <v>72</v>
      </c>
      <c r="Q36" s="84" t="s">
        <v>70</v>
      </c>
      <c r="R36" s="85" t="s">
        <v>71</v>
      </c>
      <c r="S36" s="86" t="s">
        <v>72</v>
      </c>
      <c r="T36" s="84" t="s">
        <v>70</v>
      </c>
      <c r="U36" s="85" t="s">
        <v>71</v>
      </c>
      <c r="V36" s="86" t="s">
        <v>72</v>
      </c>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row>
    <row r="37" spans="1:53" s="83" customFormat="1" ht="12.75" x14ac:dyDescent="0.2">
      <c r="A37" s="96" t="s">
        <v>95</v>
      </c>
      <c r="B37" s="99">
        <f>(B6/$B$6)</f>
        <v>1</v>
      </c>
      <c r="C37" s="99">
        <f>(C6/$B$6)</f>
        <v>0.50464672638998564</v>
      </c>
      <c r="D37" s="99">
        <f>(D6/$B$6)</f>
        <v>0.49535327361001436</v>
      </c>
      <c r="E37" s="99">
        <f>(E6/$E$6)</f>
        <v>1</v>
      </c>
      <c r="F37" s="99">
        <f>(F6/$E$6)</f>
        <v>0.50670911617898984</v>
      </c>
      <c r="G37" s="99">
        <f>(G6/$E$6)</f>
        <v>0.49329088382101022</v>
      </c>
      <c r="H37" s="99">
        <f>(H6/$H$6)</f>
        <v>1</v>
      </c>
      <c r="I37" s="99">
        <f t="shared" ref="I37:J40" si="1">(I6/$H$6)</f>
        <v>0.50841054979205202</v>
      </c>
      <c r="J37" s="99">
        <f t="shared" si="1"/>
        <v>0.49158945020794792</v>
      </c>
      <c r="K37" s="99">
        <f>(K6/$K$6)</f>
        <v>1</v>
      </c>
      <c r="L37" s="99">
        <f t="shared" ref="L37:M40" si="2">(L6/$K$6)</f>
        <v>0.50801572897761649</v>
      </c>
      <c r="M37" s="99">
        <f t="shared" si="2"/>
        <v>0.49198427102238357</v>
      </c>
      <c r="N37" s="99">
        <f>(N6/$N$6)</f>
        <v>1</v>
      </c>
      <c r="O37" s="99">
        <f t="shared" ref="O37:P40" si="3">(O6/$N$6)</f>
        <v>0.50888977946399727</v>
      </c>
      <c r="P37" s="99">
        <f t="shared" si="3"/>
        <v>0.49111022053600278</v>
      </c>
      <c r="Q37" s="99">
        <f>(Q6/$Q$6)</f>
        <v>1</v>
      </c>
      <c r="R37" s="99">
        <f t="shared" ref="R37:S40" si="4">(R6/$Q$6)</f>
        <v>0.50981284031190122</v>
      </c>
      <c r="S37" s="99">
        <f t="shared" si="4"/>
        <v>0.49018715968809878</v>
      </c>
      <c r="T37" s="99">
        <f>(T6/$T$6)</f>
        <v>1</v>
      </c>
      <c r="U37" s="99">
        <f t="shared" ref="U37:V40" si="5">(U6/$T$6)</f>
        <v>0.50965090311203431</v>
      </c>
      <c r="V37" s="99">
        <f t="shared" si="5"/>
        <v>0.49034909688796569</v>
      </c>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row>
    <row r="38" spans="1:53" s="83" customFormat="1" ht="12.75" x14ac:dyDescent="0.2">
      <c r="A38" s="19"/>
      <c r="B38" s="100"/>
      <c r="C38" s="101"/>
      <c r="D38" s="102"/>
      <c r="E38" s="100"/>
      <c r="F38" s="101"/>
      <c r="G38" s="102"/>
      <c r="H38" s="100"/>
      <c r="I38" s="101"/>
      <c r="J38" s="102"/>
      <c r="K38" s="100"/>
      <c r="L38" s="101"/>
      <c r="M38" s="102"/>
      <c r="N38" s="100"/>
      <c r="O38" s="101"/>
      <c r="P38" s="102"/>
      <c r="Q38" s="100"/>
      <c r="R38" s="101"/>
      <c r="S38" s="102"/>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row>
    <row r="39" spans="1:53" s="83" customFormat="1" ht="12.75" x14ac:dyDescent="0.2">
      <c r="A39" s="87">
        <v>0</v>
      </c>
      <c r="B39" s="99">
        <f t="shared" ref="B39:D43" si="6">(B8/$B$6)</f>
        <v>5.4203927457068986E-2</v>
      </c>
      <c r="C39" s="99">
        <f t="shared" si="6"/>
        <v>2.7791095943377593E-2</v>
      </c>
      <c r="D39" s="99">
        <f t="shared" si="6"/>
        <v>2.6412831513691393E-2</v>
      </c>
      <c r="E39" s="99">
        <f t="shared" ref="E39:G43" si="7">(E8/$E$6)</f>
        <v>4.9478000286280251E-2</v>
      </c>
      <c r="F39" s="99">
        <f t="shared" si="7"/>
        <v>2.5391211196328225E-2</v>
      </c>
      <c r="G39" s="99">
        <f t="shared" si="7"/>
        <v>2.4086789089952026E-2</v>
      </c>
      <c r="H39" s="99">
        <f>(H8/$H$6)</f>
        <v>4.5813197291108089E-2</v>
      </c>
      <c r="I39" s="99">
        <f t="shared" si="1"/>
        <v>2.3398828102716228E-2</v>
      </c>
      <c r="J39" s="99">
        <f t="shared" si="1"/>
        <v>2.2414369188391861E-2</v>
      </c>
      <c r="K39" s="99">
        <f>(K8/$K$6)</f>
        <v>5.6756845824476661E-2</v>
      </c>
      <c r="L39" s="99">
        <f t="shared" si="2"/>
        <v>2.895337094917624E-2</v>
      </c>
      <c r="M39" s="99">
        <f t="shared" si="2"/>
        <v>2.7803474875300421E-2</v>
      </c>
      <c r="N39" s="99">
        <f>(N8/$N$6)</f>
        <v>5.1626147596822623E-2</v>
      </c>
      <c r="O39" s="99">
        <f t="shared" si="3"/>
        <v>2.6403154721483423E-2</v>
      </c>
      <c r="P39" s="99">
        <f t="shared" si="3"/>
        <v>2.5222992875339204E-2</v>
      </c>
      <c r="Q39" s="99">
        <f>(Q8/$Q$6)</f>
        <v>5.9185812669563076E-2</v>
      </c>
      <c r="R39" s="99">
        <f t="shared" si="4"/>
        <v>3.0425069722438292E-2</v>
      </c>
      <c r="S39" s="99">
        <f t="shared" si="4"/>
        <v>2.876074294712478E-2</v>
      </c>
      <c r="T39" s="99">
        <f>(T8/$T$6)</f>
        <v>4.7817318684867757E-2</v>
      </c>
      <c r="U39" s="99">
        <f t="shared" si="5"/>
        <v>2.4253186995480312E-2</v>
      </c>
      <c r="V39" s="99">
        <f t="shared" si="5"/>
        <v>2.3564131689387448E-2</v>
      </c>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row>
    <row r="40" spans="1:53" s="83" customFormat="1" ht="12.75" x14ac:dyDescent="0.2">
      <c r="A40" s="20">
        <v>1</v>
      </c>
      <c r="B40" s="100">
        <f t="shared" si="6"/>
        <v>4.9345755241624913E-2</v>
      </c>
      <c r="C40" s="100">
        <f t="shared" si="6"/>
        <v>2.5362893621759874E-2</v>
      </c>
      <c r="D40" s="100">
        <f t="shared" si="6"/>
        <v>2.3982861619865035E-2</v>
      </c>
      <c r="E40" s="100">
        <f t="shared" si="7"/>
        <v>4.774184909336892E-2</v>
      </c>
      <c r="F40" s="100">
        <f t="shared" si="7"/>
        <v>2.4366143204768875E-2</v>
      </c>
      <c r="G40" s="100">
        <f t="shared" si="7"/>
        <v>2.3378014600292745E-2</v>
      </c>
      <c r="H40" s="100">
        <f>(H9/$H$6)</f>
        <v>4.4718448553600583E-2</v>
      </c>
      <c r="I40" s="100">
        <f t="shared" si="1"/>
        <v>2.294462961906547E-2</v>
      </c>
      <c r="J40" s="100">
        <f t="shared" si="1"/>
        <v>2.1773818934535113E-2</v>
      </c>
      <c r="K40" s="100">
        <f>(K9/$K$6)</f>
        <v>5.5795852841549733E-2</v>
      </c>
      <c r="L40" s="100">
        <f t="shared" si="2"/>
        <v>2.8367241732400236E-2</v>
      </c>
      <c r="M40" s="100">
        <f t="shared" si="2"/>
        <v>2.7428611109149501E-2</v>
      </c>
      <c r="N40" s="100">
        <f>(N9/$N$6)</f>
        <v>5.2349455199966775E-2</v>
      </c>
      <c r="O40" s="100">
        <f t="shared" si="3"/>
        <v>2.6794744072626341E-2</v>
      </c>
      <c r="P40" s="100">
        <f t="shared" si="3"/>
        <v>2.5554711127340434E-2</v>
      </c>
      <c r="Q40" s="100">
        <f>(Q9/$Q$6)</f>
        <v>5.7693183327325502E-2</v>
      </c>
      <c r="R40" s="100">
        <f t="shared" si="4"/>
        <v>2.9515832210817886E-2</v>
      </c>
      <c r="S40" s="100">
        <f t="shared" si="4"/>
        <v>2.8177351116507616E-2</v>
      </c>
      <c r="T40" s="100">
        <f>(T9/$T$6)</f>
        <v>4.9150929720028845E-2</v>
      </c>
      <c r="U40" s="100">
        <f t="shared" si="5"/>
        <v>2.5083998686115581E-2</v>
      </c>
      <c r="V40" s="100">
        <f t="shared" si="5"/>
        <v>2.4066931033913264E-2</v>
      </c>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row>
    <row r="41" spans="1:53" s="83" customFormat="1" ht="12.75" x14ac:dyDescent="0.2">
      <c r="A41" s="89">
        <v>2</v>
      </c>
      <c r="B41" s="99">
        <f t="shared" si="6"/>
        <v>4.8648448005316855E-2</v>
      </c>
      <c r="C41" s="99">
        <f t="shared" si="6"/>
        <v>2.4850739574306748E-2</v>
      </c>
      <c r="D41" s="99">
        <f t="shared" si="6"/>
        <v>2.379770843101011E-2</v>
      </c>
      <c r="E41" s="99">
        <f t="shared" si="7"/>
        <v>4.8974701137271377E-2</v>
      </c>
      <c r="F41" s="99">
        <f t="shared" si="7"/>
        <v>2.5040287019037637E-2</v>
      </c>
      <c r="G41" s="99">
        <f t="shared" si="7"/>
        <v>2.3934414118233743E-2</v>
      </c>
      <c r="H41" s="99">
        <f>(H10/$H$6)</f>
        <v>4.0938713086186337E-2</v>
      </c>
      <c r="I41" s="99">
        <f t="shared" ref="I41:J41" si="8">(I10/$H$6)</f>
        <v>2.087411476117907E-2</v>
      </c>
      <c r="J41" s="99">
        <f t="shared" si="8"/>
        <v>2.0064598325007267E-2</v>
      </c>
      <c r="K41" s="99">
        <f>(K10/$K$6)</f>
        <v>5.4021576146188632E-2</v>
      </c>
      <c r="L41" s="99">
        <f t="shared" ref="L41:M41" si="9">(L10/$K$6)</f>
        <v>2.7546896222173576E-2</v>
      </c>
      <c r="M41" s="99">
        <f t="shared" si="9"/>
        <v>2.6474679924015056E-2</v>
      </c>
      <c r="N41" s="99">
        <f>(N10/$N$6)</f>
        <v>5.1161742044020901E-2</v>
      </c>
      <c r="O41" s="99">
        <f t="shared" ref="O41:P41" si="10">(O10/$N$6)</f>
        <v>2.6118362466106756E-2</v>
      </c>
      <c r="P41" s="99">
        <f t="shared" si="10"/>
        <v>2.5043379577914145E-2</v>
      </c>
      <c r="Q41" s="99">
        <f>(Q10/$Q$6)</f>
        <v>5.5766567379384922E-2</v>
      </c>
      <c r="R41" s="99">
        <f t="shared" ref="R41:S41" si="11">(R10/$Q$6)</f>
        <v>2.8326756341421767E-2</v>
      </c>
      <c r="S41" s="99">
        <f t="shared" si="11"/>
        <v>2.7439811037963155E-2</v>
      </c>
      <c r="T41" s="99">
        <f>(T10/$T$6)</f>
        <v>4.848894116697159E-2</v>
      </c>
      <c r="U41" s="99">
        <f t="shared" ref="U41:V41" si="12">(U10/$T$6)</f>
        <v>2.489866024160059E-2</v>
      </c>
      <c r="V41" s="99">
        <f t="shared" si="12"/>
        <v>2.3590280925370997E-2</v>
      </c>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row>
    <row r="42" spans="1:53" s="83" customFormat="1" ht="12.75" x14ac:dyDescent="0.2">
      <c r="A42" s="19">
        <v>3</v>
      </c>
      <c r="B42" s="100">
        <f t="shared" si="6"/>
        <v>4.6278133673532063E-2</v>
      </c>
      <c r="C42" s="100">
        <f t="shared" si="6"/>
        <v>2.3625812033719974E-2</v>
      </c>
      <c r="D42" s="100">
        <f t="shared" si="6"/>
        <v>2.2652321639812088E-2</v>
      </c>
      <c r="E42" s="100">
        <f t="shared" si="7"/>
        <v>4.9482617709665652E-2</v>
      </c>
      <c r="F42" s="100">
        <f t="shared" si="7"/>
        <v>2.5368124079401214E-2</v>
      </c>
      <c r="G42" s="100">
        <f t="shared" si="7"/>
        <v>2.4114493630264439E-2</v>
      </c>
      <c r="H42" s="100">
        <f>(H11/$H$6)</f>
        <v>3.8124964345962332E-2</v>
      </c>
      <c r="I42" s="100">
        <f t="shared" ref="I42:J43" si="13">(I11/$H$6)</f>
        <v>1.9665273103137284E-2</v>
      </c>
      <c r="J42" s="100">
        <f t="shared" si="13"/>
        <v>1.8459691242825049E-2</v>
      </c>
      <c r="K42" s="100">
        <f>(K11/$K$6)</f>
        <v>5.3039397769884256E-2</v>
      </c>
      <c r="L42" s="100">
        <f t="shared" ref="L42:M43" si="14">(L11/$K$6)</f>
        <v>2.7169090040275786E-2</v>
      </c>
      <c r="M42" s="100">
        <f t="shared" si="14"/>
        <v>2.5870307729608469E-2</v>
      </c>
      <c r="N42" s="100">
        <f>(N11/$N$6)</f>
        <v>5.1125064253555723E-2</v>
      </c>
      <c r="O42" s="100">
        <f t="shared" ref="O42:P43" si="15">(O11/$N$6)</f>
        <v>2.6021274197228345E-2</v>
      </c>
      <c r="P42" s="100">
        <f t="shared" si="15"/>
        <v>2.5103790056327378E-2</v>
      </c>
      <c r="Q42" s="100">
        <f>(Q11/$Q$6)</f>
        <v>5.5092109506915329E-2</v>
      </c>
      <c r="R42" s="100">
        <f t="shared" ref="R42:S43" si="16">(R11/$Q$6)</f>
        <v>2.8255136693923238E-2</v>
      </c>
      <c r="S42" s="100">
        <f t="shared" si="16"/>
        <v>2.6836972812992087E-2</v>
      </c>
      <c r="T42" s="100">
        <f>(T11/$T$6)</f>
        <v>4.8288922449623725E-2</v>
      </c>
      <c r="U42" s="100">
        <f t="shared" ref="U42:V43" si="17">(U11/$T$6)</f>
        <v>2.4538076040143207E-2</v>
      </c>
      <c r="V42" s="100">
        <f t="shared" si="17"/>
        <v>2.3750846409480521E-2</v>
      </c>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row>
    <row r="43" spans="1:53" s="83" customFormat="1" ht="12.75" x14ac:dyDescent="0.2">
      <c r="A43" s="87">
        <v>4</v>
      </c>
      <c r="B43" s="99">
        <f t="shared" si="6"/>
        <v>4.4342642105072445E-2</v>
      </c>
      <c r="C43" s="99">
        <f t="shared" si="6"/>
        <v>2.2671323041054958E-2</v>
      </c>
      <c r="D43" s="99">
        <f t="shared" si="6"/>
        <v>2.1671319064017487E-2</v>
      </c>
      <c r="E43" s="99">
        <f t="shared" si="7"/>
        <v>5.1569693079867571E-2</v>
      </c>
      <c r="F43" s="99">
        <f t="shared" si="7"/>
        <v>2.6437057593121885E-2</v>
      </c>
      <c r="G43" s="99">
        <f t="shared" si="7"/>
        <v>2.5134944198438387E-2</v>
      </c>
      <c r="H43" s="99">
        <f>(H12/$H$6)</f>
        <v>3.7530051260319296E-2</v>
      </c>
      <c r="I43" s="99">
        <f t="shared" si="13"/>
        <v>1.9243672596782037E-2</v>
      </c>
      <c r="J43" s="99">
        <f t="shared" si="13"/>
        <v>1.8286378663537262E-2</v>
      </c>
      <c r="K43" s="99">
        <f>(K12/$K$6)</f>
        <v>5.0602489048328592E-2</v>
      </c>
      <c r="L43" s="99">
        <f t="shared" si="14"/>
        <v>2.5752022616584398E-2</v>
      </c>
      <c r="M43" s="99">
        <f t="shared" si="14"/>
        <v>2.4850466431744194E-2</v>
      </c>
      <c r="N43" s="99">
        <f>(N12/$N$6)</f>
        <v>5.1293350586278298E-2</v>
      </c>
      <c r="O43" s="99">
        <f t="shared" si="15"/>
        <v>2.5936591651595512E-2</v>
      </c>
      <c r="P43" s="99">
        <f t="shared" si="15"/>
        <v>2.535675893468279E-2</v>
      </c>
      <c r="Q43" s="99">
        <f>(Q12/$Q$6)</f>
        <v>5.2809766832988672E-2</v>
      </c>
      <c r="R43" s="99">
        <f t="shared" si="16"/>
        <v>2.6972623271168113E-2</v>
      </c>
      <c r="S43" s="99">
        <f t="shared" si="16"/>
        <v>2.5837143561820562E-2</v>
      </c>
      <c r="T43" s="99">
        <f>(T12/$T$6)</f>
        <v>4.8917880388807025E-2</v>
      </c>
      <c r="U43" s="99">
        <f t="shared" si="17"/>
        <v>2.4904624102438943E-2</v>
      </c>
      <c r="V43" s="99">
        <f t="shared" si="17"/>
        <v>2.4013256286368082E-2</v>
      </c>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row>
    <row r="44" spans="1:53" s="83" customFormat="1" ht="12.75" x14ac:dyDescent="0.2">
      <c r="A44" s="19"/>
      <c r="B44" s="19"/>
      <c r="C44" s="19"/>
      <c r="D44" s="19"/>
      <c r="E44" s="19"/>
      <c r="F44" s="19"/>
      <c r="G44" s="19"/>
      <c r="H44" s="100"/>
      <c r="I44" s="100"/>
      <c r="J44" s="100"/>
      <c r="K44" s="100"/>
      <c r="L44" s="100"/>
      <c r="M44" s="100"/>
      <c r="N44" s="100"/>
      <c r="O44" s="100"/>
      <c r="P44" s="100"/>
      <c r="Q44" s="100"/>
      <c r="R44" s="100"/>
      <c r="S44" s="100"/>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row>
    <row r="45" spans="1:53" s="83" customFormat="1" ht="12.75" x14ac:dyDescent="0.2">
      <c r="A45" s="87">
        <v>5</v>
      </c>
      <c r="B45" s="99">
        <f t="shared" ref="B45:D49" si="18">(B14/$B$6)</f>
        <v>4.2704986453768488E-2</v>
      </c>
      <c r="C45" s="99">
        <f t="shared" si="18"/>
        <v>2.1877683119376084E-2</v>
      </c>
      <c r="D45" s="99">
        <f t="shared" si="18"/>
        <v>2.0827303334392405E-2</v>
      </c>
      <c r="E45" s="99">
        <f t="shared" ref="E45:G49" si="19">(E14/$E$6)</f>
        <v>5.2003730878095407E-2</v>
      </c>
      <c r="F45" s="99">
        <f t="shared" si="19"/>
        <v>2.6628680663616087E-2</v>
      </c>
      <c r="G45" s="99">
        <f t="shared" si="19"/>
        <v>2.5377358926172017E-2</v>
      </c>
      <c r="H45" s="99">
        <f>(H14/$H$6)</f>
        <v>3.8298820224871716E-2</v>
      </c>
      <c r="I45" s="99">
        <f t="shared" ref="I45:J45" si="20">(I14/$H$6)</f>
        <v>1.9569652369737123E-2</v>
      </c>
      <c r="J45" s="99">
        <f t="shared" si="20"/>
        <v>1.872916785513459E-2</v>
      </c>
      <c r="K45" s="99">
        <f>(K14/$K$6)</f>
        <v>4.9936326123237784E-2</v>
      </c>
      <c r="L45" s="99">
        <f t="shared" ref="L45:M45" si="21">(L14/$K$6)</f>
        <v>2.5420118120337742E-2</v>
      </c>
      <c r="M45" s="99">
        <f t="shared" si="21"/>
        <v>2.4516208002900046E-2</v>
      </c>
      <c r="N45" s="99">
        <f>(N14/$N$6)</f>
        <v>4.9111022053600274E-2</v>
      </c>
      <c r="O45" s="99">
        <f t="shared" ref="O45:P45" si="22">(O14/$N$6)</f>
        <v>2.5302281628256571E-2</v>
      </c>
      <c r="P45" s="99">
        <f t="shared" si="22"/>
        <v>2.3808740425343707E-2</v>
      </c>
      <c r="Q45" s="99">
        <f>(Q14/$Q$6)</f>
        <v>5.024995731279288E-2</v>
      </c>
      <c r="R45" s="99">
        <f t="shared" ref="R45:S45" si="23">(R14/$Q$6)</f>
        <v>2.5533590088979111E-2</v>
      </c>
      <c r="S45" s="99">
        <f t="shared" si="23"/>
        <v>2.4716367223813769E-2</v>
      </c>
      <c r="T45" s="99">
        <f>(T14/$T$6)</f>
        <v>4.8979354031294671E-2</v>
      </c>
      <c r="U45" s="99">
        <f t="shared" ref="U45:V45" si="24">(U14/$T$6)</f>
        <v>2.5134003365452545E-2</v>
      </c>
      <c r="V45" s="99">
        <f t="shared" si="24"/>
        <v>2.3845350665842126E-2</v>
      </c>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row>
    <row r="46" spans="1:53" s="83" customFormat="1" ht="12.75" x14ac:dyDescent="0.2">
      <c r="A46" s="19">
        <v>6</v>
      </c>
      <c r="B46" s="100">
        <f t="shared" si="18"/>
        <v>4.2020936009025227E-2</v>
      </c>
      <c r="C46" s="100">
        <f t="shared" si="18"/>
        <v>2.1491468591788479E-2</v>
      </c>
      <c r="D46" s="100">
        <f t="shared" si="18"/>
        <v>2.0529467417236744E-2</v>
      </c>
      <c r="E46" s="100">
        <f t="shared" si="19"/>
        <v>5.1650497989112115E-2</v>
      </c>
      <c r="F46" s="100">
        <f t="shared" si="19"/>
        <v>2.6397809494345965E-2</v>
      </c>
      <c r="G46" s="100">
        <f t="shared" si="19"/>
        <v>2.525268849476615E-2</v>
      </c>
      <c r="H46" s="100">
        <f>(H15/$H$6)</f>
        <v>3.9170816117526576E-2</v>
      </c>
      <c r="I46" s="100">
        <f t="shared" ref="I46:J46" si="25">(I15/$H$6)</f>
        <v>2.0047756036737922E-2</v>
      </c>
      <c r="J46" s="100">
        <f t="shared" si="25"/>
        <v>1.9123060080788654E-2</v>
      </c>
      <c r="K46" s="100">
        <f>(K15/$K$6)</f>
        <v>4.8356837350319308E-2</v>
      </c>
      <c r="L46" s="100">
        <f t="shared" ref="L46:M46" si="26">(L15/$K$6)</f>
        <v>2.4789852667358721E-2</v>
      </c>
      <c r="M46" s="100">
        <f t="shared" si="26"/>
        <v>2.3566984682960587E-2</v>
      </c>
      <c r="N46" s="100">
        <f>(N15/$N$6)</f>
        <v>4.8272287286345125E-2</v>
      </c>
      <c r="O46" s="100">
        <f t="shared" ref="O46:P46" si="27">(O15/$N$6)</f>
        <v>2.4795804492274202E-2</v>
      </c>
      <c r="P46" s="100">
        <f t="shared" si="27"/>
        <v>2.3476482794070927E-2</v>
      </c>
      <c r="Q46" s="100">
        <f>(Q15/$Q$6)</f>
        <v>4.7084463753818133E-2</v>
      </c>
      <c r="R46" s="100">
        <f t="shared" ref="R46:S46" si="28">(R15/$Q$6)</f>
        <v>2.4121592137965053E-2</v>
      </c>
      <c r="S46" s="100">
        <f t="shared" si="28"/>
        <v>2.296287161585308E-2</v>
      </c>
      <c r="T46" s="100">
        <f>(T15/$T$6)</f>
        <v>4.7770525315212982E-2</v>
      </c>
      <c r="U46" s="100">
        <f t="shared" ref="U46:V46" si="29">(U15/$T$6)</f>
        <v>2.4491741429014457E-2</v>
      </c>
      <c r="V46" s="100">
        <f t="shared" si="29"/>
        <v>2.3278783886198525E-2</v>
      </c>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row>
    <row r="47" spans="1:53" s="83" customFormat="1" ht="12.75" x14ac:dyDescent="0.2">
      <c r="A47" s="87">
        <v>7</v>
      </c>
      <c r="B47" s="99">
        <f t="shared" si="18"/>
        <v>4.2491552109575337E-2</v>
      </c>
      <c r="C47" s="99">
        <f t="shared" si="18"/>
        <v>2.1605476999245688E-2</v>
      </c>
      <c r="D47" s="99">
        <f t="shared" si="18"/>
        <v>2.0886075110329649E-2</v>
      </c>
      <c r="E47" s="99">
        <f t="shared" si="19"/>
        <v>5.1398848414607679E-2</v>
      </c>
      <c r="F47" s="99">
        <f t="shared" si="19"/>
        <v>2.6215421270622569E-2</v>
      </c>
      <c r="G47" s="99">
        <f t="shared" si="19"/>
        <v>2.5183427143985113E-2</v>
      </c>
      <c r="H47" s="99">
        <f>(H16/$H$6)</f>
        <v>3.9874389127487975E-2</v>
      </c>
      <c r="I47" s="99">
        <f t="shared" ref="I47:J47" si="30">(I16/$H$6)</f>
        <v>2.0355263622558888E-2</v>
      </c>
      <c r="J47" s="99">
        <f t="shared" si="30"/>
        <v>1.9519125504929086E-2</v>
      </c>
      <c r="K47" s="99">
        <f>(K16/$K$6)</f>
        <v>4.6514885092780255E-2</v>
      </c>
      <c r="L47" s="99">
        <f t="shared" ref="L47:M47" si="31">(L16/$K$6)</f>
        <v>2.381297063939871E-2</v>
      </c>
      <c r="M47" s="99">
        <f t="shared" si="31"/>
        <v>2.2701914453381541E-2</v>
      </c>
      <c r="N47" s="99">
        <f>(N16/$N$6)</f>
        <v>4.8637986432453803E-2</v>
      </c>
      <c r="O47" s="99">
        <f t="shared" ref="O47:P47" si="32">(O16/$N$6)</f>
        <v>2.4870238831747649E-2</v>
      </c>
      <c r="P47" s="99">
        <f t="shared" si="32"/>
        <v>2.3767747600706154E-2</v>
      </c>
      <c r="Q47" s="99">
        <f>(Q16/$Q$6)</f>
        <v>4.547563034775845E-2</v>
      </c>
      <c r="R47" s="99">
        <f t="shared" ref="R47:S47" si="33">(R16/$Q$6)</f>
        <v>2.3074332656662051E-2</v>
      </c>
      <c r="S47" s="99">
        <f t="shared" si="33"/>
        <v>2.2401297691096396E-2</v>
      </c>
      <c r="T47" s="99">
        <f>(T16/$T$6)</f>
        <v>4.7808143514347215E-2</v>
      </c>
      <c r="U47" s="99">
        <f t="shared" ref="U47:V47" si="34">(U16/$T$6)</f>
        <v>2.4385768209502175E-2</v>
      </c>
      <c r="V47" s="99">
        <f t="shared" si="34"/>
        <v>2.342237530484504E-2</v>
      </c>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row>
    <row r="48" spans="1:53" s="83" customFormat="1" ht="12.75" x14ac:dyDescent="0.2">
      <c r="A48" s="19">
        <v>8</v>
      </c>
      <c r="B48" s="100">
        <f t="shared" si="18"/>
        <v>4.1798663803788882E-2</v>
      </c>
      <c r="C48" s="100">
        <f t="shared" si="18"/>
        <v>2.1333270879115296E-2</v>
      </c>
      <c r="D48" s="100">
        <f t="shared" si="18"/>
        <v>2.0465392924673583E-2</v>
      </c>
      <c r="E48" s="100">
        <f t="shared" si="19"/>
        <v>4.9835850598648944E-2</v>
      </c>
      <c r="F48" s="100">
        <f t="shared" si="19"/>
        <v>2.5446620276953054E-2</v>
      </c>
      <c r="G48" s="100">
        <f t="shared" si="19"/>
        <v>2.4389230321695887E-2</v>
      </c>
      <c r="H48" s="100">
        <f>(H17/$H$6)</f>
        <v>4.2461038625886599E-2</v>
      </c>
      <c r="I48" s="100">
        <f t="shared" ref="I48:J48" si="35">(I17/$H$6)</f>
        <v>2.1760236443995318E-2</v>
      </c>
      <c r="J48" s="100">
        <f t="shared" si="35"/>
        <v>2.0700802181891281E-2</v>
      </c>
      <c r="K48" s="100">
        <f>(K17/$K$6)</f>
        <v>4.5988192674090968E-2</v>
      </c>
      <c r="L48" s="100">
        <f t="shared" ref="L48:M48" si="36">(L17/$K$6)</f>
        <v>2.3506959401724491E-2</v>
      </c>
      <c r="M48" s="100">
        <f t="shared" si="36"/>
        <v>2.248123327236648E-2</v>
      </c>
      <c r="N48" s="100">
        <f>(N17/$N$6)</f>
        <v>4.8666034154574232E-2</v>
      </c>
      <c r="O48" s="100">
        <f t="shared" ref="O48:P48" si="37">(O17/$N$6)</f>
        <v>2.4648014571870401E-2</v>
      </c>
      <c r="P48" s="100">
        <f t="shared" si="37"/>
        <v>2.4018019582703831E-2</v>
      </c>
      <c r="Q48" s="100">
        <f>(Q17/$Q$6)</f>
        <v>4.3510595913411373E-2</v>
      </c>
      <c r="R48" s="100">
        <f t="shared" ref="R48:S48" si="38">(R17/$Q$6)</f>
        <v>2.2082092242311561E-2</v>
      </c>
      <c r="S48" s="100">
        <f t="shared" si="38"/>
        <v>2.1428503671099813E-2</v>
      </c>
      <c r="T48" s="100">
        <f>(T17/$T$6)</f>
        <v>4.9393612980297236E-2</v>
      </c>
      <c r="U48" s="100">
        <f t="shared" ref="U48:V48" si="39">(U17/$T$6)</f>
        <v>2.5122534402301867E-2</v>
      </c>
      <c r="V48" s="100">
        <f t="shared" si="39"/>
        <v>2.4271078577995372E-2</v>
      </c>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row>
    <row r="49" spans="1:53" s="83" customFormat="1" ht="12.75" x14ac:dyDescent="0.2">
      <c r="A49" s="87">
        <v>9</v>
      </c>
      <c r="B49" s="99">
        <f t="shared" si="18"/>
        <v>4.2722662175854874E-2</v>
      </c>
      <c r="C49" s="99">
        <f t="shared" si="18"/>
        <v>2.16514338766703E-2</v>
      </c>
      <c r="D49" s="99">
        <f t="shared" si="18"/>
        <v>2.1071228299184574E-2</v>
      </c>
      <c r="E49" s="99">
        <f t="shared" si="19"/>
        <v>4.8556824320892457E-2</v>
      </c>
      <c r="F49" s="99">
        <f t="shared" si="19"/>
        <v>2.4938703704558782E-2</v>
      </c>
      <c r="G49" s="99">
        <f t="shared" si="19"/>
        <v>2.3615811904640974E-2</v>
      </c>
      <c r="H49" s="99">
        <f>(H18/$H$6)</f>
        <v>4.4542962775826429E-2</v>
      </c>
      <c r="I49" s="99">
        <f t="shared" ref="I49:J49" si="40">(I18/$H$6)</f>
        <v>2.2785442829939068E-2</v>
      </c>
      <c r="J49" s="99">
        <f t="shared" si="40"/>
        <v>2.1757519945887357E-2</v>
      </c>
      <c r="K49" s="99">
        <f>(K18/$K$6)</f>
        <v>4.5954060651427306E-2</v>
      </c>
      <c r="L49" s="99">
        <f t="shared" ref="L49:M49" si="41">(L18/$K$6)</f>
        <v>2.3481654626301432E-2</v>
      </c>
      <c r="M49" s="99">
        <f t="shared" si="41"/>
        <v>2.2472406025125877E-2</v>
      </c>
      <c r="N49" s="99">
        <f>(N18/$N$6)</f>
        <v>4.8837017383654542E-2</v>
      </c>
      <c r="O49" s="99">
        <f t="shared" ref="O49:P49" si="42">(O18/$N$6)</f>
        <v>2.4744024082205714E-2</v>
      </c>
      <c r="P49" s="99">
        <f t="shared" si="42"/>
        <v>2.4092993301448828E-2</v>
      </c>
      <c r="Q49" s="99">
        <f>(Q18/$Q$6)</f>
        <v>4.2676772467700012E-2</v>
      </c>
      <c r="R49" s="99">
        <f t="shared" ref="R49:S49" si="43">(R18/$Q$6)</f>
        <v>2.1794665047714813E-2</v>
      </c>
      <c r="S49" s="99">
        <f t="shared" si="43"/>
        <v>2.0882107419985203E-2</v>
      </c>
      <c r="T49" s="99">
        <f>(T18/$T$6)</f>
        <v>4.987622694967786E-2</v>
      </c>
      <c r="U49" s="99">
        <f t="shared" ref="U49:V49" si="44">(U18/$T$6)</f>
        <v>2.5393660691183945E-2</v>
      </c>
      <c r="V49" s="99">
        <f t="shared" si="44"/>
        <v>2.4482566258493915E-2</v>
      </c>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row>
    <row r="50" spans="1:53" s="83" customFormat="1" ht="12.75" x14ac:dyDescent="0.2">
      <c r="A50" s="19"/>
      <c r="B50" s="19"/>
      <c r="C50" s="19"/>
      <c r="D50" s="19"/>
      <c r="E50" s="19"/>
      <c r="F50" s="19"/>
      <c r="G50" s="19"/>
      <c r="H50" s="100"/>
      <c r="I50" s="100"/>
      <c r="J50" s="100"/>
      <c r="K50" s="100"/>
      <c r="L50" s="100"/>
      <c r="M50" s="100"/>
      <c r="N50" s="100"/>
      <c r="O50" s="100"/>
      <c r="P50" s="100"/>
      <c r="Q50" s="100"/>
      <c r="R50" s="100"/>
      <c r="S50" s="100"/>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row>
    <row r="51" spans="1:53" s="83" customFormat="1" ht="12.75" x14ac:dyDescent="0.2">
      <c r="A51" s="87">
        <v>10</v>
      </c>
      <c r="B51" s="99">
        <f t="shared" ref="B51:D55" si="45">(B20/$B$6)</f>
        <v>4.3501719626812478E-2</v>
      </c>
      <c r="C51" s="99">
        <f t="shared" si="45"/>
        <v>2.227538686631984E-2</v>
      </c>
      <c r="D51" s="99">
        <f t="shared" si="45"/>
        <v>2.1226332760492642E-2</v>
      </c>
      <c r="E51" s="99">
        <f t="shared" ref="E51:G55" si="46">(E20/$E$6)</f>
        <v>4.7400159762849135E-2</v>
      </c>
      <c r="F51" s="99">
        <f t="shared" si="46"/>
        <v>2.4223003079821399E-2</v>
      </c>
      <c r="G51" s="99">
        <f t="shared" si="46"/>
        <v>2.3177156683027736E-2</v>
      </c>
      <c r="H51" s="99">
        <f>(H20/$H$6)</f>
        <v>4.7027471945365787E-2</v>
      </c>
      <c r="I51" s="99">
        <f t="shared" ref="I51:J51" si="47">(I20/$H$6)</f>
        <v>2.4130109393378809E-2</v>
      </c>
      <c r="J51" s="99">
        <f t="shared" si="47"/>
        <v>2.2897362551986981E-2</v>
      </c>
      <c r="K51" s="99">
        <f>(K20/$K$6)</f>
        <v>4.6757928633471509E-2</v>
      </c>
      <c r="L51" s="99">
        <f t="shared" ref="L51:M51" si="48">(L20/$K$6)</f>
        <v>2.3841806313718013E-2</v>
      </c>
      <c r="M51" s="99">
        <f t="shared" si="48"/>
        <v>2.2916122319753495E-2</v>
      </c>
      <c r="N51" s="99">
        <f>(N20/$N$6)</f>
        <v>4.8082425782760681E-2</v>
      </c>
      <c r="O51" s="99">
        <f t="shared" ref="O51:P51" si="49">(O20/$N$6)</f>
        <v>2.4551465682263539E-2</v>
      </c>
      <c r="P51" s="99">
        <f t="shared" si="49"/>
        <v>2.3530960100497145E-2</v>
      </c>
      <c r="Q51" s="99">
        <f>(Q20/$Q$6)</f>
        <v>4.3161509419643702E-2</v>
      </c>
      <c r="R51" s="99">
        <f t="shared" ref="R51:S51" si="50">(R20/$Q$6)</f>
        <v>2.2094424102145745E-2</v>
      </c>
      <c r="S51" s="99">
        <f t="shared" si="50"/>
        <v>2.1067085317497961E-2</v>
      </c>
      <c r="T51" s="99">
        <f>(T20/$T$6)</f>
        <v>4.9911551356181957E-2</v>
      </c>
      <c r="U51" s="99">
        <f t="shared" ref="U51:V51" si="51">(U20/$T$6)</f>
        <v>2.5623498712723576E-2</v>
      </c>
      <c r="V51" s="99">
        <f t="shared" si="51"/>
        <v>2.4288052643458378E-2</v>
      </c>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row>
    <row r="52" spans="1:53" s="83" customFormat="1" ht="12.75" x14ac:dyDescent="0.2">
      <c r="A52" s="19">
        <v>11</v>
      </c>
      <c r="B52" s="100">
        <f t="shared" si="45"/>
        <v>4.5784981027321807E-2</v>
      </c>
      <c r="C52" s="100">
        <f t="shared" si="45"/>
        <v>2.3520199594253801E-2</v>
      </c>
      <c r="D52" s="100">
        <f t="shared" si="45"/>
        <v>2.2264781433068006E-2</v>
      </c>
      <c r="E52" s="100">
        <f t="shared" si="46"/>
        <v>4.5382345743428254E-2</v>
      </c>
      <c r="F52" s="100">
        <f t="shared" si="46"/>
        <v>2.3350310059980329E-2</v>
      </c>
      <c r="G52" s="100">
        <f t="shared" si="46"/>
        <v>2.2032035683447922E-2</v>
      </c>
      <c r="H52" s="100">
        <f>(H21/$H$6)</f>
        <v>4.7352365119077693E-2</v>
      </c>
      <c r="I52" s="100">
        <f t="shared" ref="I52:J52" si="52">(I21/$H$6)</f>
        <v>2.4264847699533576E-2</v>
      </c>
      <c r="J52" s="100">
        <f t="shared" si="52"/>
        <v>2.3087517419544117E-2</v>
      </c>
      <c r="K52" s="100">
        <f>(K21/$K$6)</f>
        <v>4.5937583123244849E-2</v>
      </c>
      <c r="L52" s="100">
        <f t="shared" ref="L52:M52" si="53">(L21/$K$6)</f>
        <v>2.3642310526080398E-2</v>
      </c>
      <c r="M52" s="100">
        <f t="shared" si="53"/>
        <v>2.2295272597164451E-2</v>
      </c>
      <c r="N52" s="100">
        <f>(N21/$N$6)</f>
        <v>4.760939016161421E-2</v>
      </c>
      <c r="O52" s="100">
        <f t="shared" ref="O52:P52" si="54">(O21/$N$6)</f>
        <v>2.4227838119335505E-2</v>
      </c>
      <c r="P52" s="100">
        <f t="shared" si="54"/>
        <v>2.3381552042278705E-2</v>
      </c>
      <c r="Q52" s="100">
        <f>(Q21/$Q$6)</f>
        <v>4.3345064410252515E-2</v>
      </c>
      <c r="R52" s="100">
        <f t="shared" ref="R52:S52" si="55">(R21/$Q$6)</f>
        <v>2.210201293896678E-2</v>
      </c>
      <c r="S52" s="100">
        <f t="shared" si="55"/>
        <v>2.1243051471285739E-2</v>
      </c>
      <c r="T52" s="100">
        <f>(T21/$T$6)</f>
        <v>4.9624368518888927E-2</v>
      </c>
      <c r="U52" s="100">
        <f t="shared" ref="U52:V52" si="56">(U21/$T$6)</f>
        <v>2.5318883051441511E-2</v>
      </c>
      <c r="V52" s="100">
        <f t="shared" si="56"/>
        <v>2.4305485467447412E-2</v>
      </c>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row>
    <row r="53" spans="1:53" s="83" customFormat="1" ht="12.75" x14ac:dyDescent="0.2">
      <c r="A53" s="87">
        <v>12</v>
      </c>
      <c r="B53" s="99">
        <f t="shared" si="45"/>
        <v>4.9674965565483911E-2</v>
      </c>
      <c r="C53" s="99">
        <f t="shared" si="45"/>
        <v>2.5412827536653925E-2</v>
      </c>
      <c r="D53" s="99">
        <f t="shared" si="45"/>
        <v>2.4262138028829986E-2</v>
      </c>
      <c r="E53" s="99">
        <f t="shared" si="46"/>
        <v>4.5121461322153014E-2</v>
      </c>
      <c r="F53" s="99">
        <f t="shared" si="46"/>
        <v>2.305248625162187E-2</v>
      </c>
      <c r="G53" s="99">
        <f t="shared" si="46"/>
        <v>2.2068975070531141E-2</v>
      </c>
      <c r="H53" s="99">
        <f>(H22/$H$6)</f>
        <v>4.9556531683875679E-2</v>
      </c>
      <c r="I53" s="99">
        <f t="shared" ref="I53:J53" si="57">(I22/$H$6)</f>
        <v>2.5171071468348721E-2</v>
      </c>
      <c r="J53" s="99">
        <f t="shared" si="57"/>
        <v>2.4385460215526959E-2</v>
      </c>
      <c r="K53" s="99">
        <f>(K22/$K$6)</f>
        <v>4.2981632263941756E-2</v>
      </c>
      <c r="L53" s="99">
        <f t="shared" ref="L53:M53" si="58">(L22/$K$6)</f>
        <v>2.1958660235722811E-2</v>
      </c>
      <c r="M53" s="99">
        <f t="shared" si="58"/>
        <v>2.1022972028218945E-2</v>
      </c>
      <c r="N53" s="99">
        <f>(N22/$N$6)</f>
        <v>4.6508517068387357E-2</v>
      </c>
      <c r="O53" s="99">
        <f t="shared" ref="O53:P53" si="59">(O22/$N$6)</f>
        <v>2.3779074565408637E-2</v>
      </c>
      <c r="P53" s="99">
        <f t="shared" si="59"/>
        <v>2.2729442502978724E-2</v>
      </c>
      <c r="Q53" s="99">
        <f>(Q22/$Q$6)</f>
        <v>4.3033447798288715E-2</v>
      </c>
      <c r="R53" s="99">
        <f t="shared" ref="R53:S53" si="60">(R22/$Q$6)</f>
        <v>2.2028021779961677E-2</v>
      </c>
      <c r="S53" s="99">
        <f t="shared" si="60"/>
        <v>2.1005426018327042E-2</v>
      </c>
      <c r="T53" s="99">
        <f>(T22/$T$6)</f>
        <v>4.9331680579283568E-2</v>
      </c>
      <c r="U53" s="99">
        <f t="shared" ref="U53:V53" si="61">(U22/$T$6)</f>
        <v>2.50101385634252E-2</v>
      </c>
      <c r="V53" s="99">
        <f t="shared" si="61"/>
        <v>2.4321542015858365E-2</v>
      </c>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row>
    <row r="54" spans="1:53" s="83" customFormat="1" ht="12.75" x14ac:dyDescent="0.2">
      <c r="A54" s="19">
        <v>13</v>
      </c>
      <c r="B54" s="100">
        <f t="shared" si="45"/>
        <v>5.6712996207231935E-2</v>
      </c>
      <c r="C54" s="100">
        <f t="shared" si="45"/>
        <v>2.8918807012489223E-2</v>
      </c>
      <c r="D54" s="100">
        <f t="shared" si="45"/>
        <v>2.7794189194742708E-2</v>
      </c>
      <c r="E54" s="100">
        <f t="shared" si="46"/>
        <v>4.3978649034265897E-2</v>
      </c>
      <c r="F54" s="100">
        <f t="shared" si="46"/>
        <v>2.2408355689358225E-2</v>
      </c>
      <c r="G54" s="100">
        <f t="shared" si="46"/>
        <v>2.1567984633214972E-2</v>
      </c>
      <c r="H54" s="100">
        <f>(H23/$H$6)</f>
        <v>5.1048432444766804E-2</v>
      </c>
      <c r="I54" s="100">
        <f t="shared" ref="I54:J54" si="62">(I23/$H$6)</f>
        <v>2.6103373619000274E-2</v>
      </c>
      <c r="J54" s="100">
        <f t="shared" si="62"/>
        <v>2.4945058825766527E-2</v>
      </c>
      <c r="K54" s="100">
        <f>(K23/$K$6)</f>
        <v>4.0616518486609653E-2</v>
      </c>
      <c r="L54" s="100">
        <f t="shared" ref="L54:M54" si="63">(L23/$K$6)</f>
        <v>2.0851723431751255E-2</v>
      </c>
      <c r="M54" s="100">
        <f t="shared" si="63"/>
        <v>1.9764795054858401E-2</v>
      </c>
      <c r="N54" s="100">
        <f>(N23/$N$6)</f>
        <v>4.7017691100727461E-2</v>
      </c>
      <c r="O54" s="100">
        <f t="shared" ref="O54:P54" si="64">(O23/$N$6)</f>
        <v>2.3988353722768762E-2</v>
      </c>
      <c r="P54" s="100">
        <f t="shared" si="64"/>
        <v>2.3029337377958696E-2</v>
      </c>
      <c r="Q54" s="100">
        <f>(Q23/$Q$6)</f>
        <v>4.3550437306721812E-2</v>
      </c>
      <c r="R54" s="100">
        <f t="shared" ref="R54:S54" si="65">(R23/$Q$6)</f>
        <v>2.2261378512208541E-2</v>
      </c>
      <c r="S54" s="100">
        <f t="shared" si="65"/>
        <v>2.1289058794513271E-2</v>
      </c>
      <c r="T54" s="100">
        <f>(T23/$T$6)</f>
        <v>4.9069729460922029E-2</v>
      </c>
      <c r="U54" s="100">
        <f t="shared" ref="U54:V54" si="66">(U23/$T$6)</f>
        <v>2.5097302683370369E-2</v>
      </c>
      <c r="V54" s="100">
        <f t="shared" si="66"/>
        <v>2.397242677755166E-2</v>
      </c>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row>
    <row r="55" spans="1:53" s="83" customFormat="1" ht="12.75" x14ac:dyDescent="0.2">
      <c r="A55" s="87">
        <v>14</v>
      </c>
      <c r="B55" s="99">
        <f t="shared" si="45"/>
        <v>6.240457871904926E-2</v>
      </c>
      <c r="C55" s="99">
        <f t="shared" si="45"/>
        <v>3.1833533584534807E-2</v>
      </c>
      <c r="D55" s="99">
        <f t="shared" si="45"/>
        <v>3.0571045134514453E-2</v>
      </c>
      <c r="E55" s="99">
        <f t="shared" si="46"/>
        <v>4.2925876502394135E-2</v>
      </c>
      <c r="F55" s="99">
        <f t="shared" si="46"/>
        <v>2.1849647459724526E-2</v>
      </c>
      <c r="G55" s="99">
        <f t="shared" si="46"/>
        <v>2.1076229042669609E-2</v>
      </c>
      <c r="H55" s="99">
        <f>(H24/$H$6)</f>
        <v>5.351555602641523E-2</v>
      </c>
      <c r="I55" s="99">
        <f t="shared" ref="I55:J55" si="67">(I24/$H$6)</f>
        <v>2.7406749411199034E-2</v>
      </c>
      <c r="J55" s="99">
        <f t="shared" si="67"/>
        <v>2.6108806615216192E-2</v>
      </c>
      <c r="K55" s="99">
        <f>(K24/$K$6)</f>
        <v>3.9937997415382009E-2</v>
      </c>
      <c r="L55" s="99">
        <f t="shared" ref="L55:M55" si="68">(L24/$K$6)</f>
        <v>2.0430957979949201E-2</v>
      </c>
      <c r="M55" s="99">
        <f t="shared" si="68"/>
        <v>1.9507039435432805E-2</v>
      </c>
      <c r="N55" s="99">
        <f>(N24/$N$6)</f>
        <v>4.5222636885019984E-2</v>
      </c>
      <c r="O55" s="99">
        <f t="shared" ref="O55:P55" si="69">(O24/$N$6)</f>
        <v>2.3010459103454561E-2</v>
      </c>
      <c r="P55" s="99">
        <f t="shared" si="69"/>
        <v>2.221217778156542E-2</v>
      </c>
      <c r="Q55" s="99">
        <f>(Q24/$Q$6)</f>
        <v>4.3601661955263805E-2</v>
      </c>
      <c r="R55" s="99">
        <f t="shared" ref="R55:S55" si="70">(R24/$Q$6)</f>
        <v>2.215371188981009E-2</v>
      </c>
      <c r="S55" s="99">
        <f t="shared" si="70"/>
        <v>2.1447950065453719E-2</v>
      </c>
      <c r="T55" s="99">
        <f>(T24/$T$6)</f>
        <v>4.7700335260730822E-2</v>
      </c>
      <c r="U55" s="99">
        <f t="shared" ref="U55:V55" si="71">(U24/$T$6)</f>
        <v>2.4501834116587056E-2</v>
      </c>
      <c r="V55" s="99">
        <f t="shared" si="71"/>
        <v>2.3198501144143763E-2</v>
      </c>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row>
    <row r="56" spans="1:53" s="83" customFormat="1" ht="12.75" x14ac:dyDescent="0.2">
      <c r="A56" s="19"/>
      <c r="B56" s="19"/>
      <c r="C56" s="19"/>
      <c r="D56" s="19"/>
      <c r="E56" s="19"/>
      <c r="F56" s="19"/>
      <c r="G56" s="19"/>
      <c r="H56" s="19"/>
      <c r="I56" s="100"/>
      <c r="J56" s="100"/>
      <c r="K56" s="100"/>
      <c r="L56" s="100"/>
      <c r="M56" s="100"/>
      <c r="N56" s="100"/>
      <c r="O56" s="100"/>
      <c r="P56" s="100"/>
      <c r="Q56" s="100"/>
      <c r="R56" s="100"/>
      <c r="S56" s="100"/>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row>
    <row r="57" spans="1:53" s="83" customFormat="1" ht="12.75" x14ac:dyDescent="0.2">
      <c r="A57" s="87">
        <v>15</v>
      </c>
      <c r="B57" s="99">
        <f t="shared" ref="B57:D62" si="72">(B26/$B$6)</f>
        <v>4.7398332560756984E-2</v>
      </c>
      <c r="C57" s="99">
        <f t="shared" si="72"/>
        <v>2.4063286155358108E-2</v>
      </c>
      <c r="D57" s="99">
        <f t="shared" si="72"/>
        <v>2.3335046405398872E-2</v>
      </c>
      <c r="E57" s="99">
        <f t="shared" ref="E57:G62" si="73">(E26/$E$6)</f>
        <v>4.2069344464401977E-2</v>
      </c>
      <c r="F57" s="99">
        <f t="shared" si="73"/>
        <v>2.1501031994126639E-2</v>
      </c>
      <c r="G57" s="99">
        <f t="shared" si="73"/>
        <v>2.0566003758582637E-2</v>
      </c>
      <c r="H57" s="99">
        <f t="shared" ref="H57:H62" si="74">(H26/$H$6)</f>
        <v>5.449023554755094E-2</v>
      </c>
      <c r="I57" s="99">
        <f t="shared" ref="I57:J57" si="75">(I26/$H$6)</f>
        <v>2.7709367300425676E-2</v>
      </c>
      <c r="J57" s="99">
        <f t="shared" si="75"/>
        <v>2.6780868247125268E-2</v>
      </c>
      <c r="K57" s="99">
        <f t="shared" ref="K57:K62" si="76">(K26/$K$6)</f>
        <v>4.0747161745770574E-2</v>
      </c>
      <c r="L57" s="99">
        <f t="shared" ref="L57:M57" si="77">(L26/$K$6)</f>
        <v>2.0875262757726196E-2</v>
      </c>
      <c r="M57" s="99">
        <f t="shared" si="77"/>
        <v>1.9871898988044378E-2</v>
      </c>
      <c r="N57" s="99">
        <f t="shared" ref="N57:N62" si="78">(N26/$N$6)</f>
        <v>4.4497711144061189E-2</v>
      </c>
      <c r="O57" s="99">
        <f t="shared" ref="O57:P57" si="79">(O26/$N$6)</f>
        <v>2.272620622734944E-2</v>
      </c>
      <c r="P57" s="99">
        <f t="shared" si="79"/>
        <v>2.1771504916711749E-2</v>
      </c>
      <c r="Q57" s="99">
        <f t="shared" ref="Q57:Q62" si="80">(Q26/$Q$6)</f>
        <v>4.4394221100760779E-2</v>
      </c>
      <c r="R57" s="99">
        <f t="shared" ref="R57:S57" si="81">(R26/$Q$6)</f>
        <v>2.3058206378417347E-2</v>
      </c>
      <c r="S57" s="99">
        <f t="shared" si="81"/>
        <v>2.1336014722343432E-2</v>
      </c>
      <c r="T57" s="99">
        <f t="shared" ref="T57:T62" si="82">(T26/$T$6)</f>
        <v>4.5806580065290516E-2</v>
      </c>
      <c r="U57" s="99">
        <f t="shared" ref="U57:V57" si="83">(U26/$T$6)</f>
        <v>2.3386133381288893E-2</v>
      </c>
      <c r="V57" s="99">
        <f t="shared" si="83"/>
        <v>2.2420446684001623E-2</v>
      </c>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row>
    <row r="58" spans="1:53" s="83" customFormat="1" ht="12.75" x14ac:dyDescent="0.2">
      <c r="A58" s="19">
        <v>16</v>
      </c>
      <c r="B58" s="100">
        <f t="shared" si="72"/>
        <v>4.9184464277586611E-2</v>
      </c>
      <c r="C58" s="100">
        <f t="shared" si="72"/>
        <v>2.4838808461898433E-2</v>
      </c>
      <c r="D58" s="100">
        <f t="shared" si="72"/>
        <v>2.4345655815688174E-2</v>
      </c>
      <c r="E58" s="100">
        <f t="shared" si="73"/>
        <v>4.2277128516745088E-2</v>
      </c>
      <c r="F58" s="100">
        <f t="shared" si="73"/>
        <v>2.160261530860549E-2</v>
      </c>
      <c r="G58" s="100">
        <f t="shared" si="73"/>
        <v>2.0674513208139594E-2</v>
      </c>
      <c r="H58" s="100">
        <f t="shared" si="74"/>
        <v>5.6179897370701483E-2</v>
      </c>
      <c r="I58" s="100">
        <f t="shared" ref="I58:J58" si="84">(I27/$H$6)</f>
        <v>2.8677527226102287E-2</v>
      </c>
      <c r="J58" s="100">
        <f t="shared" si="84"/>
        <v>2.7502370144599195E-2</v>
      </c>
      <c r="K58" s="100">
        <f t="shared" si="76"/>
        <v>4.2595587317952738E-2</v>
      </c>
      <c r="L58" s="100">
        <f t="shared" ref="L58:M58" si="85">(L27/$K$6)</f>
        <v>2.189981192078546E-2</v>
      </c>
      <c r="M58" s="100">
        <f t="shared" si="85"/>
        <v>2.0695775397167278E-2</v>
      </c>
      <c r="N58" s="100">
        <f t="shared" si="78"/>
        <v>4.6688130365812416E-2</v>
      </c>
      <c r="O58" s="100">
        <f t="shared" ref="O58:P58" si="86">(O27/$N$6)</f>
        <v>2.4053618614625915E-2</v>
      </c>
      <c r="P58" s="100">
        <f t="shared" si="86"/>
        <v>2.2634511751186498E-2</v>
      </c>
      <c r="Q58" s="100">
        <f t="shared" si="80"/>
        <v>4.3790434271187083E-2</v>
      </c>
      <c r="R58" s="100">
        <f t="shared" ref="R58:S58" si="87">(R27/$Q$6)</f>
        <v>2.2329203741296554E-2</v>
      </c>
      <c r="S58" s="100">
        <f t="shared" si="87"/>
        <v>2.1461230529890532E-2</v>
      </c>
      <c r="T58" s="100">
        <f t="shared" si="82"/>
        <v>4.6767679177317507E-2</v>
      </c>
      <c r="U58" s="100">
        <f t="shared" ref="U58:V58" si="88">(U27/$T$6)</f>
        <v>2.3955911470614683E-2</v>
      </c>
      <c r="V58" s="100">
        <f t="shared" si="88"/>
        <v>2.2811767706702828E-2</v>
      </c>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1:53" s="83" customFormat="1" ht="12.75" x14ac:dyDescent="0.2">
      <c r="A59" s="87">
        <v>17</v>
      </c>
      <c r="B59" s="99">
        <f t="shared" si="72"/>
        <v>4.8937446061429322E-2</v>
      </c>
      <c r="C59" s="99">
        <f t="shared" si="72"/>
        <v>2.4341678778218738E-2</v>
      </c>
      <c r="D59" s="99">
        <f t="shared" si="72"/>
        <v>2.4595767283210584E-2</v>
      </c>
      <c r="E59" s="99">
        <f t="shared" si="73"/>
        <v>4.3537685100959962E-2</v>
      </c>
      <c r="F59" s="99">
        <f t="shared" si="73"/>
        <v>2.1928143657276366E-2</v>
      </c>
      <c r="G59" s="99">
        <f t="shared" si="73"/>
        <v>2.1611850155376297E-2</v>
      </c>
      <c r="H59" s="99">
        <f t="shared" si="74"/>
        <v>5.6712874299483053E-2</v>
      </c>
      <c r="I59" s="99">
        <f t="shared" ref="I59:J59" si="89">(I28/$H$6)</f>
        <v>2.8686763319669347E-2</v>
      </c>
      <c r="J59" s="99">
        <f t="shared" si="89"/>
        <v>2.8026110979813702E-2</v>
      </c>
      <c r="K59" s="99">
        <f t="shared" si="76"/>
        <v>4.3158765691903175E-2</v>
      </c>
      <c r="L59" s="99">
        <f t="shared" ref="L59:M59" si="90">(L28/$K$6)</f>
        <v>2.1996911640432087E-2</v>
      </c>
      <c r="M59" s="99">
        <f t="shared" si="90"/>
        <v>2.1161854051471089E-2</v>
      </c>
      <c r="N59" s="99">
        <f t="shared" si="78"/>
        <v>4.4436221907104868E-2</v>
      </c>
      <c r="O59" s="99">
        <f t="shared" ref="O59:P59" si="91">(O28/$N$6)</f>
        <v>2.288262621609799E-2</v>
      </c>
      <c r="P59" s="99">
        <f t="shared" si="91"/>
        <v>2.1553595691006875E-2</v>
      </c>
      <c r="Q59" s="99">
        <f t="shared" si="80"/>
        <v>4.4726707013982431E-2</v>
      </c>
      <c r="R59" s="99">
        <f t="shared" ref="R59:S59" si="92">(R28/$Q$6)</f>
        <v>2.3019313589709538E-2</v>
      </c>
      <c r="S59" s="99">
        <f t="shared" si="92"/>
        <v>2.1707393424272893E-2</v>
      </c>
      <c r="T59" s="99">
        <f t="shared" si="82"/>
        <v>4.6049263325558906E-2</v>
      </c>
      <c r="U59" s="99">
        <f t="shared" ref="U59:V59" si="93">(U28/$T$6)</f>
        <v>2.3521008387940891E-2</v>
      </c>
      <c r="V59" s="99">
        <f t="shared" si="93"/>
        <v>2.2528254937618016E-2</v>
      </c>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1:53" s="83" customFormat="1" ht="12.75" x14ac:dyDescent="0.2">
      <c r="A60" s="19">
        <v>18</v>
      </c>
      <c r="B60" s="100">
        <f t="shared" si="72"/>
        <v>5.0405856673756105E-2</v>
      </c>
      <c r="C60" s="100">
        <f t="shared" si="72"/>
        <v>2.4243578520639276E-2</v>
      </c>
      <c r="D60" s="100">
        <f t="shared" si="72"/>
        <v>2.6162278153116825E-2</v>
      </c>
      <c r="E60" s="100">
        <f t="shared" si="73"/>
        <v>4.5569351390537055E-2</v>
      </c>
      <c r="F60" s="100">
        <f t="shared" si="73"/>
        <v>2.2341403050269888E-2</v>
      </c>
      <c r="G60" s="100">
        <f t="shared" si="73"/>
        <v>2.3227948340267163E-2</v>
      </c>
      <c r="H60" s="100">
        <f t="shared" si="74"/>
        <v>5.6569986499004403E-2</v>
      </c>
      <c r="I60" s="100">
        <f t="shared" ref="I60:J60" si="94">(I29/$H$6)</f>
        <v>2.8322209273581242E-2</v>
      </c>
      <c r="J60" s="100">
        <f t="shared" si="94"/>
        <v>2.8247777225423161E-2</v>
      </c>
      <c r="K60" s="100">
        <f t="shared" si="76"/>
        <v>4.5732790987262871E-2</v>
      </c>
      <c r="L60" s="100">
        <f t="shared" ref="L60:M60" si="95">(L29/$K$6)</f>
        <v>2.3091490298266799E-2</v>
      </c>
      <c r="M60" s="100">
        <f t="shared" si="95"/>
        <v>2.2641300688996072E-2</v>
      </c>
      <c r="N60" s="100">
        <f t="shared" si="78"/>
        <v>4.2368781159266296E-2</v>
      </c>
      <c r="O60" s="100">
        <f t="shared" ref="O60:P60" si="96">(O29/$N$6)</f>
        <v>2.1637199478096617E-2</v>
      </c>
      <c r="P60" s="100">
        <f t="shared" si="96"/>
        <v>2.0731581681169675E-2</v>
      </c>
      <c r="Q60" s="100">
        <f t="shared" si="80"/>
        <v>4.493966874727276E-2</v>
      </c>
      <c r="R60" s="100">
        <f t="shared" ref="R60:S60" si="97">(R29/$Q$6)</f>
        <v>2.2687301978789202E-2</v>
      </c>
      <c r="S60" s="100">
        <f t="shared" si="97"/>
        <v>2.2252366768483561E-2</v>
      </c>
      <c r="T60" s="100">
        <f t="shared" si="82"/>
        <v>4.383942350568585E-2</v>
      </c>
      <c r="U60" s="100">
        <f t="shared" ref="U60:V60" si="98">(U29/$T$6)</f>
        <v>2.2249329753793474E-2</v>
      </c>
      <c r="V60" s="100">
        <f t="shared" si="98"/>
        <v>2.1590093751892379E-2</v>
      </c>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row>
    <row r="61" spans="1:53" s="83" customFormat="1" ht="12.75" x14ac:dyDescent="0.2">
      <c r="A61" s="87">
        <v>19</v>
      </c>
      <c r="B61" s="99">
        <f t="shared" si="72"/>
        <v>4.5912688119395965E-2</v>
      </c>
      <c r="C61" s="99">
        <f t="shared" si="72"/>
        <v>2.1536983576160931E-2</v>
      </c>
      <c r="D61" s="99">
        <f t="shared" si="72"/>
        <v>2.4375704543235038E-2</v>
      </c>
      <c r="E61" s="99">
        <f t="shared" si="73"/>
        <v>4.8983935984042187E-2</v>
      </c>
      <c r="F61" s="99">
        <f t="shared" si="73"/>
        <v>2.3317988096282511E-2</v>
      </c>
      <c r="G61" s="99">
        <f t="shared" si="73"/>
        <v>2.5665947887759673E-2</v>
      </c>
      <c r="H61" s="99">
        <f t="shared" si="74"/>
        <v>5.7323543074152251E-2</v>
      </c>
      <c r="I61" s="99">
        <f t="shared" ref="I61:J62" si="99">(I30/$H$6)</f>
        <v>2.8445538287682582E-2</v>
      </c>
      <c r="J61" s="99">
        <f t="shared" si="99"/>
        <v>2.8878004786469666E-2</v>
      </c>
      <c r="K61" s="99">
        <f t="shared" si="76"/>
        <v>4.9580882301016191E-2</v>
      </c>
      <c r="L61" s="99">
        <f t="shared" ref="L61:M62" si="100">(L30/$K$6)</f>
        <v>2.4267868113864426E-2</v>
      </c>
      <c r="M61" s="99">
        <f t="shared" si="100"/>
        <v>2.5313014187151765E-2</v>
      </c>
      <c r="N61" s="99">
        <f t="shared" si="78"/>
        <v>4.0006839329163213E-2</v>
      </c>
      <c r="O61" s="99">
        <f t="shared" ref="O61:P62" si="101">(O30/$N$6)</f>
        <v>1.973804506298062E-2</v>
      </c>
      <c r="P61" s="99">
        <f t="shared" si="101"/>
        <v>2.0268794266182593E-2</v>
      </c>
      <c r="Q61" s="99">
        <f t="shared" si="80"/>
        <v>4.5857918002618146E-2</v>
      </c>
      <c r="R61" s="99">
        <f t="shared" ref="R61:S62" si="102">(R30/$Q$6)</f>
        <v>2.268919918799446E-2</v>
      </c>
      <c r="S61" s="99">
        <f t="shared" si="102"/>
        <v>2.3168718814623689E-2</v>
      </c>
      <c r="T61" s="99">
        <f t="shared" si="82"/>
        <v>4.2047053944497557E-2</v>
      </c>
      <c r="U61" s="99">
        <f t="shared" ref="U61:V62" si="103">(U30/$T$6)</f>
        <v>2.1175834802889811E-2</v>
      </c>
      <c r="V61" s="99">
        <f t="shared" si="103"/>
        <v>2.0871219141607746E-2</v>
      </c>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1:53" s="83" customFormat="1" ht="12.75" x14ac:dyDescent="0.2">
      <c r="A62" s="21">
        <v>20</v>
      </c>
      <c r="B62" s="100">
        <f t="shared" si="72"/>
        <v>4.5524264126547566E-2</v>
      </c>
      <c r="C62" s="100">
        <f t="shared" si="72"/>
        <v>2.1400438623043572E-2</v>
      </c>
      <c r="D62" s="100">
        <f t="shared" si="72"/>
        <v>2.412382550350399E-2</v>
      </c>
      <c r="E62" s="100">
        <f t="shared" si="73"/>
        <v>5.2061448670412937E-2</v>
      </c>
      <c r="F62" s="100">
        <f t="shared" si="73"/>
        <v>2.4904073029168264E-2</v>
      </c>
      <c r="G62" s="100">
        <f t="shared" si="73"/>
        <v>2.7155066929551972E-2</v>
      </c>
      <c r="H62" s="100">
        <f t="shared" si="74"/>
        <v>5.8749704580830758E-2</v>
      </c>
      <c r="I62" s="100">
        <f t="shared" si="99"/>
        <v>2.8848123307282116E-2</v>
      </c>
      <c r="J62" s="100">
        <f t="shared" si="99"/>
        <v>2.9901581273548642E-2</v>
      </c>
      <c r="K62" s="100">
        <f t="shared" si="76"/>
        <v>5.4986688511161175E-2</v>
      </c>
      <c r="L62" s="100">
        <f t="shared" si="100"/>
        <v>2.6358748743588477E-2</v>
      </c>
      <c r="M62" s="100">
        <f t="shared" si="100"/>
        <v>2.8627939767572694E-2</v>
      </c>
      <c r="N62" s="100">
        <f t="shared" si="78"/>
        <v>4.6481548104810019E-2</v>
      </c>
      <c r="O62" s="100">
        <f t="shared" si="101"/>
        <v>2.2660401956220742E-2</v>
      </c>
      <c r="P62" s="100">
        <f t="shared" si="101"/>
        <v>2.3821146148589281E-2</v>
      </c>
      <c r="Q62" s="100">
        <f t="shared" si="80"/>
        <v>5.0054070462349887E-2</v>
      </c>
      <c r="R62" s="100">
        <f t="shared" si="102"/>
        <v>2.5288375799199379E-2</v>
      </c>
      <c r="S62" s="100">
        <f t="shared" si="102"/>
        <v>2.4765694663150505E-2</v>
      </c>
      <c r="T62" s="100">
        <f t="shared" si="82"/>
        <v>4.3360479604513447E-2</v>
      </c>
      <c r="U62" s="100">
        <f t="shared" si="103"/>
        <v>2.160477402472525E-2</v>
      </c>
      <c r="V62" s="100">
        <f t="shared" si="103"/>
        <v>2.17557055797882E-2</v>
      </c>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4" spans="1:53" x14ac:dyDescent="0.25">
      <c r="A64" s="182" t="s">
        <v>617</v>
      </c>
    </row>
    <row r="65" spans="1:1" x14ac:dyDescent="0.25">
      <c r="A65" s="83" t="s">
        <v>2842</v>
      </c>
    </row>
    <row r="66" spans="1:1" x14ac:dyDescent="0.25">
      <c r="A66" s="453" t="s">
        <v>2843</v>
      </c>
    </row>
    <row r="67" spans="1:1" x14ac:dyDescent="0.25">
      <c r="A67" s="83"/>
    </row>
    <row r="68" spans="1:1" x14ac:dyDescent="0.25">
      <c r="A68" s="182" t="s">
        <v>618</v>
      </c>
    </row>
    <row r="69" spans="1:1" x14ac:dyDescent="0.25">
      <c r="A69" s="83" t="s">
        <v>2631</v>
      </c>
    </row>
    <row r="70" spans="1:1" x14ac:dyDescent="0.25">
      <c r="A70" s="18"/>
    </row>
    <row r="71" spans="1:1" x14ac:dyDescent="0.25">
      <c r="A71" s="184" t="s">
        <v>616</v>
      </c>
    </row>
    <row r="150" spans="1:1" hidden="1" x14ac:dyDescent="0.25">
      <c r="A150" s="11" t="s">
        <v>31</v>
      </c>
    </row>
    <row r="151" spans="1:1" hidden="1" x14ac:dyDescent="0.25">
      <c r="A151" s="11" t="s">
        <v>32</v>
      </c>
    </row>
    <row r="152" spans="1:1" hidden="1" x14ac:dyDescent="0.25">
      <c r="A152" s="11" t="s">
        <v>33</v>
      </c>
    </row>
    <row r="153" spans="1:1" hidden="1" x14ac:dyDescent="0.25">
      <c r="A153" s="11" t="s">
        <v>34</v>
      </c>
    </row>
    <row r="154" spans="1:1" hidden="1" x14ac:dyDescent="0.25">
      <c r="A154" s="11" t="s">
        <v>35</v>
      </c>
    </row>
    <row r="155" spans="1:1" hidden="1" x14ac:dyDescent="0.25">
      <c r="A155" s="11" t="s">
        <v>36</v>
      </c>
    </row>
    <row r="156" spans="1:1" hidden="1" x14ac:dyDescent="0.25">
      <c r="A156" s="11" t="s">
        <v>37</v>
      </c>
    </row>
    <row r="157" spans="1:1" hidden="1" x14ac:dyDescent="0.25">
      <c r="A157" s="11" t="s">
        <v>38</v>
      </c>
    </row>
    <row r="158" spans="1:1" hidden="1" x14ac:dyDescent="0.25">
      <c r="A158" s="11" t="s">
        <v>39</v>
      </c>
    </row>
    <row r="159" spans="1:1" hidden="1" x14ac:dyDescent="0.25">
      <c r="A159" s="11" t="s">
        <v>40</v>
      </c>
    </row>
    <row r="160" spans="1:1" hidden="1" x14ac:dyDescent="0.25">
      <c r="A160" s="11" t="s">
        <v>41</v>
      </c>
    </row>
    <row r="161" spans="1:1" hidden="1" x14ac:dyDescent="0.25">
      <c r="A161" s="11" t="s">
        <v>42</v>
      </c>
    </row>
    <row r="162" spans="1:1" hidden="1" x14ac:dyDescent="0.25">
      <c r="A162" s="11" t="s">
        <v>43</v>
      </c>
    </row>
    <row r="163" spans="1:1" hidden="1" x14ac:dyDescent="0.25">
      <c r="A163" s="11" t="s">
        <v>44</v>
      </c>
    </row>
    <row r="164" spans="1:1" hidden="1" x14ac:dyDescent="0.25">
      <c r="A164" s="11" t="s">
        <v>45</v>
      </c>
    </row>
    <row r="165" spans="1:1" hidden="1" x14ac:dyDescent="0.25">
      <c r="A165" s="11" t="s">
        <v>46</v>
      </c>
    </row>
    <row r="166" spans="1:1" hidden="1" x14ac:dyDescent="0.25">
      <c r="A166" s="11" t="s">
        <v>47</v>
      </c>
    </row>
    <row r="167" spans="1:1" hidden="1" x14ac:dyDescent="0.25">
      <c r="A167" s="11" t="s">
        <v>48</v>
      </c>
    </row>
    <row r="168" spans="1:1" hidden="1" x14ac:dyDescent="0.25">
      <c r="A168" s="11" t="s">
        <v>49</v>
      </c>
    </row>
    <row r="169" spans="1:1" hidden="1" x14ac:dyDescent="0.25">
      <c r="A169" s="11" t="s">
        <v>50</v>
      </c>
    </row>
    <row r="170" spans="1:1" hidden="1" x14ac:dyDescent="0.25">
      <c r="A170" s="11" t="s">
        <v>51</v>
      </c>
    </row>
    <row r="171" spans="1:1" hidden="1" x14ac:dyDescent="0.25">
      <c r="A171" s="11" t="s">
        <v>52</v>
      </c>
    </row>
    <row r="172" spans="1:1" hidden="1" x14ac:dyDescent="0.25">
      <c r="A172" s="11" t="s">
        <v>53</v>
      </c>
    </row>
    <row r="173" spans="1:1" hidden="1" x14ac:dyDescent="0.25">
      <c r="A173" s="11" t="s">
        <v>54</v>
      </c>
    </row>
    <row r="174" spans="1:1" hidden="1" x14ac:dyDescent="0.25">
      <c r="A174" s="11" t="s">
        <v>55</v>
      </c>
    </row>
    <row r="175" spans="1:1" hidden="1" x14ac:dyDescent="0.25">
      <c r="A175" s="11" t="s">
        <v>57</v>
      </c>
    </row>
    <row r="176" spans="1:1" hidden="1" x14ac:dyDescent="0.25">
      <c r="A176" s="11" t="s">
        <v>58</v>
      </c>
    </row>
    <row r="177" spans="1:1" hidden="1" x14ac:dyDescent="0.25">
      <c r="A177" s="11" t="s">
        <v>59</v>
      </c>
    </row>
    <row r="178" spans="1:1" hidden="1" x14ac:dyDescent="0.25">
      <c r="A178" s="11" t="s">
        <v>60</v>
      </c>
    </row>
    <row r="179" spans="1:1" hidden="1" x14ac:dyDescent="0.25">
      <c r="A179" s="11" t="s">
        <v>61</v>
      </c>
    </row>
    <row r="180" spans="1:1" hidden="1" x14ac:dyDescent="0.25">
      <c r="A180" s="11" t="s">
        <v>63</v>
      </c>
    </row>
    <row r="181" spans="1:1" hidden="1" x14ac:dyDescent="0.25">
      <c r="A181" s="12" t="s">
        <v>64</v>
      </c>
    </row>
    <row r="182" spans="1:1" hidden="1" x14ac:dyDescent="0.25">
      <c r="A182" s="12" t="s">
        <v>65</v>
      </c>
    </row>
    <row r="183" spans="1:1" hidden="1" x14ac:dyDescent="0.25">
      <c r="A183" s="12" t="s">
        <v>66</v>
      </c>
    </row>
    <row r="184" spans="1:1" hidden="1" x14ac:dyDescent="0.25">
      <c r="A184" s="12" t="s">
        <v>67</v>
      </c>
    </row>
  </sheetData>
  <mergeCells count="17">
    <mergeCell ref="A4:A5"/>
    <mergeCell ref="B4:D4"/>
    <mergeCell ref="E4:G4"/>
    <mergeCell ref="H4:J4"/>
    <mergeCell ref="K4:M4"/>
    <mergeCell ref="A35:A36"/>
    <mergeCell ref="B35:D35"/>
    <mergeCell ref="E35:G35"/>
    <mergeCell ref="H35:J35"/>
    <mergeCell ref="K35:M35"/>
    <mergeCell ref="T4:V4"/>
    <mergeCell ref="T35:V35"/>
    <mergeCell ref="Q1:S1"/>
    <mergeCell ref="N4:P4"/>
    <mergeCell ref="Q4:S4"/>
    <mergeCell ref="N35:P35"/>
    <mergeCell ref="Q35:S35"/>
  </mergeCells>
  <phoneticPr fontId="24" type="noConversion"/>
  <dataValidations count="1">
    <dataValidation type="list" allowBlank="1" showInputMessage="1" showErrorMessage="1" sqref="WVT983042:WVU983042 JH2:JI2 TD2:TE2 ACZ2:ADA2 AMV2:AMW2 AWR2:AWS2 BGN2:BGO2 BQJ2:BQK2 CAF2:CAG2 CKB2:CKC2 CTX2:CTY2 DDT2:DDU2 DNP2:DNQ2 DXL2:DXM2 EHH2:EHI2 ERD2:ERE2 FAZ2:FBA2 FKV2:FKW2 FUR2:FUS2 GEN2:GEO2 GOJ2:GOK2 GYF2:GYG2 HIB2:HIC2 HRX2:HRY2 IBT2:IBU2 ILP2:ILQ2 IVL2:IVM2 JFH2:JFI2 JPD2:JPE2 JYZ2:JZA2 KIV2:KIW2 KSR2:KSS2 LCN2:LCO2 LMJ2:LMK2 LWF2:LWG2 MGB2:MGC2 MPX2:MPY2 MZT2:MZU2 NJP2:NJQ2 NTL2:NTM2 ODH2:ODI2 OND2:ONE2 OWZ2:OXA2 PGV2:PGW2 PQR2:PQS2 QAN2:QAO2 QKJ2:QKK2 QUF2:QUG2 REB2:REC2 RNX2:RNY2 RXT2:RXU2 SHP2:SHQ2 SRL2:SRM2 TBH2:TBI2 TLD2:TLE2 TUZ2:TVA2 UEV2:UEW2 UOR2:UOS2 UYN2:UYO2 VIJ2:VIK2 VSF2:VSG2 WCB2:WCC2 WLX2:WLY2 WVT2:WVU2 L65538:M65538 JH65538:JI65538 TD65538:TE65538 ACZ65538:ADA65538 AMV65538:AMW65538 AWR65538:AWS65538 BGN65538:BGO65538 BQJ65538:BQK65538 CAF65538:CAG65538 CKB65538:CKC65538 CTX65538:CTY65538 DDT65538:DDU65538 DNP65538:DNQ65538 DXL65538:DXM65538 EHH65538:EHI65538 ERD65538:ERE65538 FAZ65538:FBA65538 FKV65538:FKW65538 FUR65538:FUS65538 GEN65538:GEO65538 GOJ65538:GOK65538 GYF65538:GYG65538 HIB65538:HIC65538 HRX65538:HRY65538 IBT65538:IBU65538 ILP65538:ILQ65538 IVL65538:IVM65538 JFH65538:JFI65538 JPD65538:JPE65538 JYZ65538:JZA65538 KIV65538:KIW65538 KSR65538:KSS65538 LCN65538:LCO65538 LMJ65538:LMK65538 LWF65538:LWG65538 MGB65538:MGC65538 MPX65538:MPY65538 MZT65538:MZU65538 NJP65538:NJQ65538 NTL65538:NTM65538 ODH65538:ODI65538 OND65538:ONE65538 OWZ65538:OXA65538 PGV65538:PGW65538 PQR65538:PQS65538 QAN65538:QAO65538 QKJ65538:QKK65538 QUF65538:QUG65538 REB65538:REC65538 RNX65538:RNY65538 RXT65538:RXU65538 SHP65538:SHQ65538 SRL65538:SRM65538 TBH65538:TBI65538 TLD65538:TLE65538 TUZ65538:TVA65538 UEV65538:UEW65538 UOR65538:UOS65538 UYN65538:UYO65538 VIJ65538:VIK65538 VSF65538:VSG65538 WCB65538:WCC65538 WLX65538:WLY65538 WVT65538:WVU65538 L131074:M131074 JH131074:JI131074 TD131074:TE131074 ACZ131074:ADA131074 AMV131074:AMW131074 AWR131074:AWS131074 BGN131074:BGO131074 BQJ131074:BQK131074 CAF131074:CAG131074 CKB131074:CKC131074 CTX131074:CTY131074 DDT131074:DDU131074 DNP131074:DNQ131074 DXL131074:DXM131074 EHH131074:EHI131074 ERD131074:ERE131074 FAZ131074:FBA131074 FKV131074:FKW131074 FUR131074:FUS131074 GEN131074:GEO131074 GOJ131074:GOK131074 GYF131074:GYG131074 HIB131074:HIC131074 HRX131074:HRY131074 IBT131074:IBU131074 ILP131074:ILQ131074 IVL131074:IVM131074 JFH131074:JFI131074 JPD131074:JPE131074 JYZ131074:JZA131074 KIV131074:KIW131074 KSR131074:KSS131074 LCN131074:LCO131074 LMJ131074:LMK131074 LWF131074:LWG131074 MGB131074:MGC131074 MPX131074:MPY131074 MZT131074:MZU131074 NJP131074:NJQ131074 NTL131074:NTM131074 ODH131074:ODI131074 OND131074:ONE131074 OWZ131074:OXA131074 PGV131074:PGW131074 PQR131074:PQS131074 QAN131074:QAO131074 QKJ131074:QKK131074 QUF131074:QUG131074 REB131074:REC131074 RNX131074:RNY131074 RXT131074:RXU131074 SHP131074:SHQ131074 SRL131074:SRM131074 TBH131074:TBI131074 TLD131074:TLE131074 TUZ131074:TVA131074 UEV131074:UEW131074 UOR131074:UOS131074 UYN131074:UYO131074 VIJ131074:VIK131074 VSF131074:VSG131074 WCB131074:WCC131074 WLX131074:WLY131074 WVT131074:WVU131074 L196610:M196610 JH196610:JI196610 TD196610:TE196610 ACZ196610:ADA196610 AMV196610:AMW196610 AWR196610:AWS196610 BGN196610:BGO196610 BQJ196610:BQK196610 CAF196610:CAG196610 CKB196610:CKC196610 CTX196610:CTY196610 DDT196610:DDU196610 DNP196610:DNQ196610 DXL196610:DXM196610 EHH196610:EHI196610 ERD196610:ERE196610 FAZ196610:FBA196610 FKV196610:FKW196610 FUR196610:FUS196610 GEN196610:GEO196610 GOJ196610:GOK196610 GYF196610:GYG196610 HIB196610:HIC196610 HRX196610:HRY196610 IBT196610:IBU196610 ILP196610:ILQ196610 IVL196610:IVM196610 JFH196610:JFI196610 JPD196610:JPE196610 JYZ196610:JZA196610 KIV196610:KIW196610 KSR196610:KSS196610 LCN196610:LCO196610 LMJ196610:LMK196610 LWF196610:LWG196610 MGB196610:MGC196610 MPX196610:MPY196610 MZT196610:MZU196610 NJP196610:NJQ196610 NTL196610:NTM196610 ODH196610:ODI196610 OND196610:ONE196610 OWZ196610:OXA196610 PGV196610:PGW196610 PQR196610:PQS196610 QAN196610:QAO196610 QKJ196610:QKK196610 QUF196610:QUG196610 REB196610:REC196610 RNX196610:RNY196610 RXT196610:RXU196610 SHP196610:SHQ196610 SRL196610:SRM196610 TBH196610:TBI196610 TLD196610:TLE196610 TUZ196610:TVA196610 UEV196610:UEW196610 UOR196610:UOS196610 UYN196610:UYO196610 VIJ196610:VIK196610 VSF196610:VSG196610 WCB196610:WCC196610 WLX196610:WLY196610 WVT196610:WVU196610 L262146:M262146 JH262146:JI262146 TD262146:TE262146 ACZ262146:ADA262146 AMV262146:AMW262146 AWR262146:AWS262146 BGN262146:BGO262146 BQJ262146:BQK262146 CAF262146:CAG262146 CKB262146:CKC262146 CTX262146:CTY262146 DDT262146:DDU262146 DNP262146:DNQ262146 DXL262146:DXM262146 EHH262146:EHI262146 ERD262146:ERE262146 FAZ262146:FBA262146 FKV262146:FKW262146 FUR262146:FUS262146 GEN262146:GEO262146 GOJ262146:GOK262146 GYF262146:GYG262146 HIB262146:HIC262146 HRX262146:HRY262146 IBT262146:IBU262146 ILP262146:ILQ262146 IVL262146:IVM262146 JFH262146:JFI262146 JPD262146:JPE262146 JYZ262146:JZA262146 KIV262146:KIW262146 KSR262146:KSS262146 LCN262146:LCO262146 LMJ262146:LMK262146 LWF262146:LWG262146 MGB262146:MGC262146 MPX262146:MPY262146 MZT262146:MZU262146 NJP262146:NJQ262146 NTL262146:NTM262146 ODH262146:ODI262146 OND262146:ONE262146 OWZ262146:OXA262146 PGV262146:PGW262146 PQR262146:PQS262146 QAN262146:QAO262146 QKJ262146:QKK262146 QUF262146:QUG262146 REB262146:REC262146 RNX262146:RNY262146 RXT262146:RXU262146 SHP262146:SHQ262146 SRL262146:SRM262146 TBH262146:TBI262146 TLD262146:TLE262146 TUZ262146:TVA262146 UEV262146:UEW262146 UOR262146:UOS262146 UYN262146:UYO262146 VIJ262146:VIK262146 VSF262146:VSG262146 WCB262146:WCC262146 WLX262146:WLY262146 WVT262146:WVU262146 L327682:M327682 JH327682:JI327682 TD327682:TE327682 ACZ327682:ADA327682 AMV327682:AMW327682 AWR327682:AWS327682 BGN327682:BGO327682 BQJ327682:BQK327682 CAF327682:CAG327682 CKB327682:CKC327682 CTX327682:CTY327682 DDT327682:DDU327682 DNP327682:DNQ327682 DXL327682:DXM327682 EHH327682:EHI327682 ERD327682:ERE327682 FAZ327682:FBA327682 FKV327682:FKW327682 FUR327682:FUS327682 GEN327682:GEO327682 GOJ327682:GOK327682 GYF327682:GYG327682 HIB327682:HIC327682 HRX327682:HRY327682 IBT327682:IBU327682 ILP327682:ILQ327682 IVL327682:IVM327682 JFH327682:JFI327682 JPD327682:JPE327682 JYZ327682:JZA327682 KIV327682:KIW327682 KSR327682:KSS327682 LCN327682:LCO327682 LMJ327682:LMK327682 LWF327682:LWG327682 MGB327682:MGC327682 MPX327682:MPY327682 MZT327682:MZU327682 NJP327682:NJQ327682 NTL327682:NTM327682 ODH327682:ODI327682 OND327682:ONE327682 OWZ327682:OXA327682 PGV327682:PGW327682 PQR327682:PQS327682 QAN327682:QAO327682 QKJ327682:QKK327682 QUF327682:QUG327682 REB327682:REC327682 RNX327682:RNY327682 RXT327682:RXU327682 SHP327682:SHQ327682 SRL327682:SRM327682 TBH327682:TBI327682 TLD327682:TLE327682 TUZ327682:TVA327682 UEV327682:UEW327682 UOR327682:UOS327682 UYN327682:UYO327682 VIJ327682:VIK327682 VSF327682:VSG327682 WCB327682:WCC327682 WLX327682:WLY327682 WVT327682:WVU327682 L393218:M393218 JH393218:JI393218 TD393218:TE393218 ACZ393218:ADA393218 AMV393218:AMW393218 AWR393218:AWS393218 BGN393218:BGO393218 BQJ393218:BQK393218 CAF393218:CAG393218 CKB393218:CKC393218 CTX393218:CTY393218 DDT393218:DDU393218 DNP393218:DNQ393218 DXL393218:DXM393218 EHH393218:EHI393218 ERD393218:ERE393218 FAZ393218:FBA393218 FKV393218:FKW393218 FUR393218:FUS393218 GEN393218:GEO393218 GOJ393218:GOK393218 GYF393218:GYG393218 HIB393218:HIC393218 HRX393218:HRY393218 IBT393218:IBU393218 ILP393218:ILQ393218 IVL393218:IVM393218 JFH393218:JFI393218 JPD393218:JPE393218 JYZ393218:JZA393218 KIV393218:KIW393218 KSR393218:KSS393218 LCN393218:LCO393218 LMJ393218:LMK393218 LWF393218:LWG393218 MGB393218:MGC393218 MPX393218:MPY393218 MZT393218:MZU393218 NJP393218:NJQ393218 NTL393218:NTM393218 ODH393218:ODI393218 OND393218:ONE393218 OWZ393218:OXA393218 PGV393218:PGW393218 PQR393218:PQS393218 QAN393218:QAO393218 QKJ393218:QKK393218 QUF393218:QUG393218 REB393218:REC393218 RNX393218:RNY393218 RXT393218:RXU393218 SHP393218:SHQ393218 SRL393218:SRM393218 TBH393218:TBI393218 TLD393218:TLE393218 TUZ393218:TVA393218 UEV393218:UEW393218 UOR393218:UOS393218 UYN393218:UYO393218 VIJ393218:VIK393218 VSF393218:VSG393218 WCB393218:WCC393218 WLX393218:WLY393218 WVT393218:WVU393218 L458754:M458754 JH458754:JI458754 TD458754:TE458754 ACZ458754:ADA458754 AMV458754:AMW458754 AWR458754:AWS458754 BGN458754:BGO458754 BQJ458754:BQK458754 CAF458754:CAG458754 CKB458754:CKC458754 CTX458754:CTY458754 DDT458754:DDU458754 DNP458754:DNQ458754 DXL458754:DXM458754 EHH458754:EHI458754 ERD458754:ERE458754 FAZ458754:FBA458754 FKV458754:FKW458754 FUR458754:FUS458754 GEN458754:GEO458754 GOJ458754:GOK458754 GYF458754:GYG458754 HIB458754:HIC458754 HRX458754:HRY458754 IBT458754:IBU458754 ILP458754:ILQ458754 IVL458754:IVM458754 JFH458754:JFI458754 JPD458754:JPE458754 JYZ458754:JZA458754 KIV458754:KIW458754 KSR458754:KSS458754 LCN458754:LCO458754 LMJ458754:LMK458754 LWF458754:LWG458754 MGB458754:MGC458754 MPX458754:MPY458754 MZT458754:MZU458754 NJP458754:NJQ458754 NTL458754:NTM458754 ODH458754:ODI458754 OND458754:ONE458754 OWZ458754:OXA458754 PGV458754:PGW458754 PQR458754:PQS458754 QAN458754:QAO458754 QKJ458754:QKK458754 QUF458754:QUG458754 REB458754:REC458754 RNX458754:RNY458754 RXT458754:RXU458754 SHP458754:SHQ458754 SRL458754:SRM458754 TBH458754:TBI458754 TLD458754:TLE458754 TUZ458754:TVA458754 UEV458754:UEW458754 UOR458754:UOS458754 UYN458754:UYO458754 VIJ458754:VIK458754 VSF458754:VSG458754 WCB458754:WCC458754 WLX458754:WLY458754 WVT458754:WVU458754 L524290:M524290 JH524290:JI524290 TD524290:TE524290 ACZ524290:ADA524290 AMV524290:AMW524290 AWR524290:AWS524290 BGN524290:BGO524290 BQJ524290:BQK524290 CAF524290:CAG524290 CKB524290:CKC524290 CTX524290:CTY524290 DDT524290:DDU524290 DNP524290:DNQ524290 DXL524290:DXM524290 EHH524290:EHI524290 ERD524290:ERE524290 FAZ524290:FBA524290 FKV524290:FKW524290 FUR524290:FUS524290 GEN524290:GEO524290 GOJ524290:GOK524290 GYF524290:GYG524290 HIB524290:HIC524290 HRX524290:HRY524290 IBT524290:IBU524290 ILP524290:ILQ524290 IVL524290:IVM524290 JFH524290:JFI524290 JPD524290:JPE524290 JYZ524290:JZA524290 KIV524290:KIW524290 KSR524290:KSS524290 LCN524290:LCO524290 LMJ524290:LMK524290 LWF524290:LWG524290 MGB524290:MGC524290 MPX524290:MPY524290 MZT524290:MZU524290 NJP524290:NJQ524290 NTL524290:NTM524290 ODH524290:ODI524290 OND524290:ONE524290 OWZ524290:OXA524290 PGV524290:PGW524290 PQR524290:PQS524290 QAN524290:QAO524290 QKJ524290:QKK524290 QUF524290:QUG524290 REB524290:REC524290 RNX524290:RNY524290 RXT524290:RXU524290 SHP524290:SHQ524290 SRL524290:SRM524290 TBH524290:TBI524290 TLD524290:TLE524290 TUZ524290:TVA524290 UEV524290:UEW524290 UOR524290:UOS524290 UYN524290:UYO524290 VIJ524290:VIK524290 VSF524290:VSG524290 WCB524290:WCC524290 WLX524290:WLY524290 WVT524290:WVU524290 L589826:M589826 JH589826:JI589826 TD589826:TE589826 ACZ589826:ADA589826 AMV589826:AMW589826 AWR589826:AWS589826 BGN589826:BGO589826 BQJ589826:BQK589826 CAF589826:CAG589826 CKB589826:CKC589826 CTX589826:CTY589826 DDT589826:DDU589826 DNP589826:DNQ589826 DXL589826:DXM589826 EHH589826:EHI589826 ERD589826:ERE589826 FAZ589826:FBA589826 FKV589826:FKW589826 FUR589826:FUS589826 GEN589826:GEO589826 GOJ589826:GOK589826 GYF589826:GYG589826 HIB589826:HIC589826 HRX589826:HRY589826 IBT589826:IBU589826 ILP589826:ILQ589826 IVL589826:IVM589826 JFH589826:JFI589826 JPD589826:JPE589826 JYZ589826:JZA589826 KIV589826:KIW589826 KSR589826:KSS589826 LCN589826:LCO589826 LMJ589826:LMK589826 LWF589826:LWG589826 MGB589826:MGC589826 MPX589826:MPY589826 MZT589826:MZU589826 NJP589826:NJQ589826 NTL589826:NTM589826 ODH589826:ODI589826 OND589826:ONE589826 OWZ589826:OXA589826 PGV589826:PGW589826 PQR589826:PQS589826 QAN589826:QAO589826 QKJ589826:QKK589826 QUF589826:QUG589826 REB589826:REC589826 RNX589826:RNY589826 RXT589826:RXU589826 SHP589826:SHQ589826 SRL589826:SRM589826 TBH589826:TBI589826 TLD589826:TLE589826 TUZ589826:TVA589826 UEV589826:UEW589826 UOR589826:UOS589826 UYN589826:UYO589826 VIJ589826:VIK589826 VSF589826:VSG589826 WCB589826:WCC589826 WLX589826:WLY589826 WVT589826:WVU589826 L655362:M655362 JH655362:JI655362 TD655362:TE655362 ACZ655362:ADA655362 AMV655362:AMW655362 AWR655362:AWS655362 BGN655362:BGO655362 BQJ655362:BQK655362 CAF655362:CAG655362 CKB655362:CKC655362 CTX655362:CTY655362 DDT655362:DDU655362 DNP655362:DNQ655362 DXL655362:DXM655362 EHH655362:EHI655362 ERD655362:ERE655362 FAZ655362:FBA655362 FKV655362:FKW655362 FUR655362:FUS655362 GEN655362:GEO655362 GOJ655362:GOK655362 GYF655362:GYG655362 HIB655362:HIC655362 HRX655362:HRY655362 IBT655362:IBU655362 ILP655362:ILQ655362 IVL655362:IVM655362 JFH655362:JFI655362 JPD655362:JPE655362 JYZ655362:JZA655362 KIV655362:KIW655362 KSR655362:KSS655362 LCN655362:LCO655362 LMJ655362:LMK655362 LWF655362:LWG655362 MGB655362:MGC655362 MPX655362:MPY655362 MZT655362:MZU655362 NJP655362:NJQ655362 NTL655362:NTM655362 ODH655362:ODI655362 OND655362:ONE655362 OWZ655362:OXA655362 PGV655362:PGW655362 PQR655362:PQS655362 QAN655362:QAO655362 QKJ655362:QKK655362 QUF655362:QUG655362 REB655362:REC655362 RNX655362:RNY655362 RXT655362:RXU655362 SHP655362:SHQ655362 SRL655362:SRM655362 TBH655362:TBI655362 TLD655362:TLE655362 TUZ655362:TVA655362 UEV655362:UEW655362 UOR655362:UOS655362 UYN655362:UYO655362 VIJ655362:VIK655362 VSF655362:VSG655362 WCB655362:WCC655362 WLX655362:WLY655362 WVT655362:WVU655362 L720898:M720898 JH720898:JI720898 TD720898:TE720898 ACZ720898:ADA720898 AMV720898:AMW720898 AWR720898:AWS720898 BGN720898:BGO720898 BQJ720898:BQK720898 CAF720898:CAG720898 CKB720898:CKC720898 CTX720898:CTY720898 DDT720898:DDU720898 DNP720898:DNQ720898 DXL720898:DXM720898 EHH720898:EHI720898 ERD720898:ERE720898 FAZ720898:FBA720898 FKV720898:FKW720898 FUR720898:FUS720898 GEN720898:GEO720898 GOJ720898:GOK720898 GYF720898:GYG720898 HIB720898:HIC720898 HRX720898:HRY720898 IBT720898:IBU720898 ILP720898:ILQ720898 IVL720898:IVM720898 JFH720898:JFI720898 JPD720898:JPE720898 JYZ720898:JZA720898 KIV720898:KIW720898 KSR720898:KSS720898 LCN720898:LCO720898 LMJ720898:LMK720898 LWF720898:LWG720898 MGB720898:MGC720898 MPX720898:MPY720898 MZT720898:MZU720898 NJP720898:NJQ720898 NTL720898:NTM720898 ODH720898:ODI720898 OND720898:ONE720898 OWZ720898:OXA720898 PGV720898:PGW720898 PQR720898:PQS720898 QAN720898:QAO720898 QKJ720898:QKK720898 QUF720898:QUG720898 REB720898:REC720898 RNX720898:RNY720898 RXT720898:RXU720898 SHP720898:SHQ720898 SRL720898:SRM720898 TBH720898:TBI720898 TLD720898:TLE720898 TUZ720898:TVA720898 UEV720898:UEW720898 UOR720898:UOS720898 UYN720898:UYO720898 VIJ720898:VIK720898 VSF720898:VSG720898 WCB720898:WCC720898 WLX720898:WLY720898 WVT720898:WVU720898 L786434:M786434 JH786434:JI786434 TD786434:TE786434 ACZ786434:ADA786434 AMV786434:AMW786434 AWR786434:AWS786434 BGN786434:BGO786434 BQJ786434:BQK786434 CAF786434:CAG786434 CKB786434:CKC786434 CTX786434:CTY786434 DDT786434:DDU786434 DNP786434:DNQ786434 DXL786434:DXM786434 EHH786434:EHI786434 ERD786434:ERE786434 FAZ786434:FBA786434 FKV786434:FKW786434 FUR786434:FUS786434 GEN786434:GEO786434 GOJ786434:GOK786434 GYF786434:GYG786434 HIB786434:HIC786434 HRX786434:HRY786434 IBT786434:IBU786434 ILP786434:ILQ786434 IVL786434:IVM786434 JFH786434:JFI786434 JPD786434:JPE786434 JYZ786434:JZA786434 KIV786434:KIW786434 KSR786434:KSS786434 LCN786434:LCO786434 LMJ786434:LMK786434 LWF786434:LWG786434 MGB786434:MGC786434 MPX786434:MPY786434 MZT786434:MZU786434 NJP786434:NJQ786434 NTL786434:NTM786434 ODH786434:ODI786434 OND786434:ONE786434 OWZ786434:OXA786434 PGV786434:PGW786434 PQR786434:PQS786434 QAN786434:QAO786434 QKJ786434:QKK786434 QUF786434:QUG786434 REB786434:REC786434 RNX786434:RNY786434 RXT786434:RXU786434 SHP786434:SHQ786434 SRL786434:SRM786434 TBH786434:TBI786434 TLD786434:TLE786434 TUZ786434:TVA786434 UEV786434:UEW786434 UOR786434:UOS786434 UYN786434:UYO786434 VIJ786434:VIK786434 VSF786434:VSG786434 WCB786434:WCC786434 WLX786434:WLY786434 WVT786434:WVU786434 L851970:M851970 JH851970:JI851970 TD851970:TE851970 ACZ851970:ADA851970 AMV851970:AMW851970 AWR851970:AWS851970 BGN851970:BGO851970 BQJ851970:BQK851970 CAF851970:CAG851970 CKB851970:CKC851970 CTX851970:CTY851970 DDT851970:DDU851970 DNP851970:DNQ851970 DXL851970:DXM851970 EHH851970:EHI851970 ERD851970:ERE851970 FAZ851970:FBA851970 FKV851970:FKW851970 FUR851970:FUS851970 GEN851970:GEO851970 GOJ851970:GOK851970 GYF851970:GYG851970 HIB851970:HIC851970 HRX851970:HRY851970 IBT851970:IBU851970 ILP851970:ILQ851970 IVL851970:IVM851970 JFH851970:JFI851970 JPD851970:JPE851970 JYZ851970:JZA851970 KIV851970:KIW851970 KSR851970:KSS851970 LCN851970:LCO851970 LMJ851970:LMK851970 LWF851970:LWG851970 MGB851970:MGC851970 MPX851970:MPY851970 MZT851970:MZU851970 NJP851970:NJQ851970 NTL851970:NTM851970 ODH851970:ODI851970 OND851970:ONE851970 OWZ851970:OXA851970 PGV851970:PGW851970 PQR851970:PQS851970 QAN851970:QAO851970 QKJ851970:QKK851970 QUF851970:QUG851970 REB851970:REC851970 RNX851970:RNY851970 RXT851970:RXU851970 SHP851970:SHQ851970 SRL851970:SRM851970 TBH851970:TBI851970 TLD851970:TLE851970 TUZ851970:TVA851970 UEV851970:UEW851970 UOR851970:UOS851970 UYN851970:UYO851970 VIJ851970:VIK851970 VSF851970:VSG851970 WCB851970:WCC851970 WLX851970:WLY851970 WVT851970:WVU851970 L917506:M917506 JH917506:JI917506 TD917506:TE917506 ACZ917506:ADA917506 AMV917506:AMW917506 AWR917506:AWS917506 BGN917506:BGO917506 BQJ917506:BQK917506 CAF917506:CAG917506 CKB917506:CKC917506 CTX917506:CTY917506 DDT917506:DDU917506 DNP917506:DNQ917506 DXL917506:DXM917506 EHH917506:EHI917506 ERD917506:ERE917506 FAZ917506:FBA917506 FKV917506:FKW917506 FUR917506:FUS917506 GEN917506:GEO917506 GOJ917506:GOK917506 GYF917506:GYG917506 HIB917506:HIC917506 HRX917506:HRY917506 IBT917506:IBU917506 ILP917506:ILQ917506 IVL917506:IVM917506 JFH917506:JFI917506 JPD917506:JPE917506 JYZ917506:JZA917506 KIV917506:KIW917506 KSR917506:KSS917506 LCN917506:LCO917506 LMJ917506:LMK917506 LWF917506:LWG917506 MGB917506:MGC917506 MPX917506:MPY917506 MZT917506:MZU917506 NJP917506:NJQ917506 NTL917506:NTM917506 ODH917506:ODI917506 OND917506:ONE917506 OWZ917506:OXA917506 PGV917506:PGW917506 PQR917506:PQS917506 QAN917506:QAO917506 QKJ917506:QKK917506 QUF917506:QUG917506 REB917506:REC917506 RNX917506:RNY917506 RXT917506:RXU917506 SHP917506:SHQ917506 SRL917506:SRM917506 TBH917506:TBI917506 TLD917506:TLE917506 TUZ917506:TVA917506 UEV917506:UEW917506 UOR917506:UOS917506 UYN917506:UYO917506 VIJ917506:VIK917506 VSF917506:VSG917506 WCB917506:WCC917506 WLX917506:WLY917506 WVT917506:WVU917506 L983042:M983042 JH983042:JI983042 TD983042:TE983042 ACZ983042:ADA983042 AMV983042:AMW983042 AWR983042:AWS983042 BGN983042:BGO983042 BQJ983042:BQK983042 CAF983042:CAG983042 CKB983042:CKC983042 CTX983042:CTY983042 DDT983042:DDU983042 DNP983042:DNQ983042 DXL983042:DXM983042 EHH983042:EHI983042 ERD983042:ERE983042 FAZ983042:FBA983042 FKV983042:FKW983042 FUR983042:FUS983042 GEN983042:GEO983042 GOJ983042:GOK983042 GYF983042:GYG983042 HIB983042:HIC983042 HRX983042:HRY983042 IBT983042:IBU983042 ILP983042:ILQ983042 IVL983042:IVM983042 JFH983042:JFI983042 JPD983042:JPE983042 JYZ983042:JZA983042 KIV983042:KIW983042 KSR983042:KSS983042 LCN983042:LCO983042 LMJ983042:LMK983042 LWF983042:LWG983042 MGB983042:MGC983042 MPX983042:MPY983042 MZT983042:MZU983042 NJP983042:NJQ983042 NTL983042:NTM983042 ODH983042:ODI983042 OND983042:ONE983042 OWZ983042:OXA983042 PGV983042:PGW983042 PQR983042:PQS983042 QAN983042:QAO983042 QKJ983042:QKK983042 QUF983042:QUG983042 REB983042:REC983042 RNX983042:RNY983042 RXT983042:RXU983042 SHP983042:SHQ983042 SRL983042:SRM983042 TBH983042:TBI983042 TLD983042:TLE983042 TUZ983042:TVA983042 UEV983042:UEW983042 UOR983042:UOS983042 UYN983042:UYO983042 VIJ983042:VIK983042 VSF983042:VSG983042 WCB983042:WCC983042 WLX983042:WLY983042 Q1" xr:uid="{00000000-0002-0000-0400-000000000000}">
      <formula1>$A$150:$A$184</formula1>
    </dataValidation>
  </dataValidations>
  <hyperlinks>
    <hyperlink ref="Q3" location="Contents!A1" display="Back" xr:uid="{00000000-0004-0000-0400-000000000000}"/>
    <hyperlink ref="Q2" location="'Table 3 Data'!A1" display="Go to Data" xr:uid="{00000000-0004-0000-0400-000001000000}"/>
    <hyperlink ref="A71" location="Glossary!A1" display="Definition Glossay" xr:uid="{00000000-0004-0000-0400-000002000000}"/>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30">
    <tabColor theme="7" tint="0.39997558519241921"/>
    <pageSetUpPr autoPageBreaks="0"/>
  </sheetPr>
  <dimension ref="A1:BC43"/>
  <sheetViews>
    <sheetView zoomScale="70" zoomScaleNormal="70" workbookViewId="0">
      <selection activeCell="C1" sqref="C1"/>
    </sheetView>
  </sheetViews>
  <sheetFormatPr defaultColWidth="11.28515625" defaultRowHeight="12.75" x14ac:dyDescent="0.2"/>
  <cols>
    <col min="1" max="14" width="11.28515625" style="315"/>
    <col min="15" max="15" width="0" style="315" hidden="1" customWidth="1"/>
    <col min="16" max="22" width="11.28515625" style="315"/>
    <col min="23" max="23" width="0" style="315" hidden="1" customWidth="1"/>
    <col min="24" max="30" width="11.28515625" style="315"/>
    <col min="31" max="31" width="0" style="315" hidden="1" customWidth="1"/>
    <col min="32" max="38" width="11.28515625" style="315"/>
    <col min="39" max="39" width="0" style="315" hidden="1" customWidth="1"/>
    <col min="40" max="46" width="11.28515625" style="315"/>
    <col min="47" max="47" width="0" style="315" hidden="1" customWidth="1"/>
    <col min="48" max="48" width="20.7109375" style="315" customWidth="1"/>
    <col min="49" max="16384" width="11.28515625" style="315"/>
  </cols>
  <sheetData>
    <row r="1" spans="1:55" x14ac:dyDescent="0.2">
      <c r="A1" s="325" t="s">
        <v>322</v>
      </c>
      <c r="C1" s="467" t="s">
        <v>550</v>
      </c>
    </row>
    <row r="2" spans="1:55" s="44" customFormat="1" x14ac:dyDescent="0.2">
      <c r="A2" s="316" t="s">
        <v>28</v>
      </c>
      <c r="B2" s="323"/>
      <c r="C2" s="323"/>
      <c r="D2" s="324" t="s">
        <v>128</v>
      </c>
      <c r="F2" s="324" t="s">
        <v>128</v>
      </c>
      <c r="H2" s="316" t="s">
        <v>29</v>
      </c>
      <c r="I2" s="323"/>
      <c r="J2" s="323"/>
      <c r="K2" s="324" t="s">
        <v>128</v>
      </c>
      <c r="L2" s="323"/>
      <c r="M2" s="324" t="s">
        <v>128</v>
      </c>
      <c r="N2" s="323"/>
      <c r="O2" s="323"/>
      <c r="P2" s="316" t="s">
        <v>30</v>
      </c>
      <c r="Q2" s="323"/>
      <c r="R2" s="323"/>
      <c r="S2" s="324" t="s">
        <v>128</v>
      </c>
      <c r="T2" s="404"/>
      <c r="U2" s="324" t="s">
        <v>128</v>
      </c>
      <c r="V2" s="324"/>
      <c r="W2" s="323"/>
      <c r="X2" s="316" t="s">
        <v>4</v>
      </c>
      <c r="Y2" s="323"/>
      <c r="Z2" s="323"/>
      <c r="AA2" s="324" t="s">
        <v>128</v>
      </c>
      <c r="AB2" s="404"/>
      <c r="AC2" s="324" t="s">
        <v>128</v>
      </c>
      <c r="AD2" s="324"/>
      <c r="AE2" s="323"/>
      <c r="AF2" s="39">
        <v>2001</v>
      </c>
      <c r="AG2" s="351"/>
      <c r="AH2" s="351"/>
      <c r="AI2" s="351" t="s">
        <v>128</v>
      </c>
      <c r="AJ2" s="351"/>
      <c r="AK2" s="351" t="s">
        <v>128</v>
      </c>
      <c r="AL2" s="351"/>
      <c r="AN2" s="40">
        <v>2011</v>
      </c>
      <c r="AP2" s="351"/>
      <c r="AQ2" s="351" t="s">
        <v>128</v>
      </c>
      <c r="AR2" s="351"/>
      <c r="AS2" s="351" t="s">
        <v>128</v>
      </c>
      <c r="AT2" s="351"/>
      <c r="AV2" s="44">
        <v>2021</v>
      </c>
      <c r="AY2" s="44" t="s">
        <v>128</v>
      </c>
      <c r="BA2" s="44" t="s">
        <v>128</v>
      </c>
    </row>
    <row r="3" spans="1:55" x14ac:dyDescent="0.2">
      <c r="A3" s="323"/>
      <c r="B3" s="324" t="s">
        <v>73</v>
      </c>
      <c r="C3" s="324" t="s">
        <v>131</v>
      </c>
      <c r="D3" s="324" t="s">
        <v>132</v>
      </c>
      <c r="E3" s="324" t="s">
        <v>129</v>
      </c>
      <c r="F3" s="324" t="s">
        <v>133</v>
      </c>
      <c r="G3" s="324"/>
      <c r="H3" s="323"/>
      <c r="I3" s="324" t="s">
        <v>73</v>
      </c>
      <c r="J3" s="324" t="s">
        <v>131</v>
      </c>
      <c r="K3" s="324" t="s">
        <v>132</v>
      </c>
      <c r="L3" s="324" t="s">
        <v>129</v>
      </c>
      <c r="M3" s="324" t="s">
        <v>133</v>
      </c>
      <c r="N3" s="324"/>
      <c r="O3" s="323"/>
      <c r="P3" s="323"/>
      <c r="Q3" s="324" t="s">
        <v>73</v>
      </c>
      <c r="R3" s="324" t="s">
        <v>131</v>
      </c>
      <c r="S3" s="324" t="s">
        <v>132</v>
      </c>
      <c r="T3" s="324" t="s">
        <v>129</v>
      </c>
      <c r="U3" s="324" t="s">
        <v>133</v>
      </c>
      <c r="V3" s="324"/>
      <c r="W3" s="323"/>
      <c r="X3" s="323"/>
      <c r="Y3" s="324" t="s">
        <v>73</v>
      </c>
      <c r="Z3" s="324" t="s">
        <v>131</v>
      </c>
      <c r="AA3" s="324" t="s">
        <v>132</v>
      </c>
      <c r="AB3" s="324" t="s">
        <v>129</v>
      </c>
      <c r="AC3" s="324" t="s">
        <v>133</v>
      </c>
      <c r="AD3" s="324"/>
      <c r="AE3" s="323"/>
      <c r="AF3" s="351"/>
      <c r="AG3" s="351" t="s">
        <v>73</v>
      </c>
      <c r="AH3" s="351" t="s">
        <v>131</v>
      </c>
      <c r="AI3" s="351" t="s">
        <v>132</v>
      </c>
      <c r="AJ3" s="351" t="s">
        <v>129</v>
      </c>
      <c r="AK3" s="351" t="s">
        <v>133</v>
      </c>
      <c r="AL3" s="351"/>
      <c r="AN3" s="377"/>
      <c r="AO3" s="351" t="s">
        <v>73</v>
      </c>
      <c r="AP3" s="351" t="s">
        <v>131</v>
      </c>
      <c r="AQ3" s="351" t="s">
        <v>132</v>
      </c>
      <c r="AR3" s="351" t="s">
        <v>129</v>
      </c>
      <c r="AS3" s="351" t="s">
        <v>133</v>
      </c>
      <c r="AT3" s="351"/>
      <c r="AW3" s="315" t="s">
        <v>73</v>
      </c>
      <c r="AX3" s="315" t="s">
        <v>131</v>
      </c>
      <c r="AY3" s="315" t="s">
        <v>132</v>
      </c>
      <c r="AZ3" s="315" t="s">
        <v>129</v>
      </c>
      <c r="BA3" s="315" t="s">
        <v>133</v>
      </c>
    </row>
    <row r="4" spans="1:55" x14ac:dyDescent="0.2">
      <c r="A4" s="323"/>
      <c r="B4" s="324" t="s">
        <v>134</v>
      </c>
      <c r="C4" s="324" t="s">
        <v>135</v>
      </c>
      <c r="D4" s="324" t="s">
        <v>136</v>
      </c>
      <c r="E4" s="324" t="s">
        <v>138</v>
      </c>
      <c r="F4" s="324" t="s">
        <v>137</v>
      </c>
      <c r="G4" s="324" t="s">
        <v>130</v>
      </c>
      <c r="H4" s="323"/>
      <c r="I4" s="324" t="s">
        <v>134</v>
      </c>
      <c r="J4" s="324" t="s">
        <v>135</v>
      </c>
      <c r="K4" s="324" t="s">
        <v>136</v>
      </c>
      <c r="L4" s="324" t="s">
        <v>138</v>
      </c>
      <c r="M4" s="324" t="s">
        <v>137</v>
      </c>
      <c r="N4" s="324" t="s">
        <v>130</v>
      </c>
      <c r="O4" s="323"/>
      <c r="P4" s="323"/>
      <c r="Q4" s="324" t="s">
        <v>134</v>
      </c>
      <c r="R4" s="324" t="s">
        <v>135</v>
      </c>
      <c r="S4" s="324" t="s">
        <v>136</v>
      </c>
      <c r="T4" s="324" t="s">
        <v>138</v>
      </c>
      <c r="U4" s="324" t="s">
        <v>137</v>
      </c>
      <c r="V4" s="324" t="s">
        <v>130</v>
      </c>
      <c r="W4" s="323"/>
      <c r="X4" s="323"/>
      <c r="Y4" s="324" t="s">
        <v>134</v>
      </c>
      <c r="Z4" s="324" t="s">
        <v>135</v>
      </c>
      <c r="AA4" s="324" t="s">
        <v>136</v>
      </c>
      <c r="AB4" s="324" t="s">
        <v>138</v>
      </c>
      <c r="AC4" s="324" t="s">
        <v>137</v>
      </c>
      <c r="AD4" s="324" t="s">
        <v>130</v>
      </c>
      <c r="AE4" s="323"/>
      <c r="AF4" s="351"/>
      <c r="AG4" s="351" t="s">
        <v>134</v>
      </c>
      <c r="AH4" s="351" t="s">
        <v>135</v>
      </c>
      <c r="AI4" s="351" t="s">
        <v>136</v>
      </c>
      <c r="AJ4" s="351" t="s">
        <v>138</v>
      </c>
      <c r="AK4" s="351" t="s">
        <v>139</v>
      </c>
      <c r="AL4" s="351" t="s">
        <v>130</v>
      </c>
      <c r="AN4" s="377"/>
      <c r="AO4" s="351" t="s">
        <v>134</v>
      </c>
      <c r="AP4" s="351" t="s">
        <v>135</v>
      </c>
      <c r="AQ4" s="351" t="s">
        <v>136</v>
      </c>
      <c r="AR4" s="351" t="s">
        <v>138</v>
      </c>
      <c r="AS4" s="351" t="s">
        <v>139</v>
      </c>
      <c r="AT4" s="351" t="s">
        <v>130</v>
      </c>
      <c r="AW4" s="315" t="s">
        <v>134</v>
      </c>
      <c r="AX4" s="315" t="s">
        <v>135</v>
      </c>
      <c r="AY4" s="315" t="s">
        <v>136</v>
      </c>
      <c r="AZ4" s="315" t="s">
        <v>138</v>
      </c>
      <c r="BA4" s="315" t="s">
        <v>139</v>
      </c>
      <c r="BB4" s="315" t="s">
        <v>130</v>
      </c>
    </row>
    <row r="5" spans="1:55" ht="13.9" hidden="1" customHeight="1" x14ac:dyDescent="0.2">
      <c r="A5" s="323"/>
      <c r="B5" s="323"/>
      <c r="C5" s="323"/>
      <c r="D5" s="323"/>
      <c r="E5" s="323"/>
      <c r="F5" s="324"/>
      <c r="G5" s="323"/>
      <c r="H5" s="323"/>
      <c r="I5" s="324"/>
      <c r="J5" s="324"/>
      <c r="K5" s="324"/>
      <c r="L5" s="324"/>
      <c r="M5" s="324"/>
      <c r="N5" s="324"/>
      <c r="O5" s="323"/>
      <c r="P5" s="323"/>
      <c r="Q5" s="324"/>
      <c r="R5" s="324"/>
      <c r="S5" s="324"/>
      <c r="T5" s="324"/>
      <c r="U5" s="324"/>
      <c r="V5" s="324"/>
      <c r="W5" s="323"/>
      <c r="X5" s="323"/>
      <c r="Y5" s="324"/>
      <c r="Z5" s="324"/>
      <c r="AA5" s="324"/>
      <c r="AB5" s="324"/>
      <c r="AC5" s="324"/>
      <c r="AD5" s="324"/>
      <c r="AE5" s="323"/>
      <c r="AF5" s="351"/>
      <c r="AG5" s="351"/>
      <c r="AH5" s="351"/>
      <c r="AI5" s="351"/>
      <c r="AJ5" s="351"/>
      <c r="AK5" s="351"/>
      <c r="AL5" s="351"/>
      <c r="AN5" s="377"/>
    </row>
    <row r="6" spans="1:55" x14ac:dyDescent="0.2">
      <c r="A6" s="39" t="s">
        <v>31</v>
      </c>
      <c r="B6" s="324">
        <v>1225</v>
      </c>
      <c r="C6" s="324">
        <v>4</v>
      </c>
      <c r="D6" s="324">
        <v>174</v>
      </c>
      <c r="E6" s="324">
        <v>317</v>
      </c>
      <c r="F6" s="326" t="s">
        <v>2</v>
      </c>
      <c r="G6" s="324">
        <v>730</v>
      </c>
      <c r="H6" s="39" t="s">
        <v>31</v>
      </c>
      <c r="I6" s="324">
        <v>1180</v>
      </c>
      <c r="J6" s="324">
        <v>15</v>
      </c>
      <c r="K6" s="324">
        <v>380</v>
      </c>
      <c r="L6" s="302">
        <v>779</v>
      </c>
      <c r="M6" s="326" t="s">
        <v>2</v>
      </c>
      <c r="N6" s="324">
        <v>5</v>
      </c>
      <c r="O6" s="323"/>
      <c r="P6" s="39" t="s">
        <v>31</v>
      </c>
      <c r="Q6" s="323">
        <v>2001</v>
      </c>
      <c r="R6" s="324">
        <v>98</v>
      </c>
      <c r="S6" s="324">
        <v>1384</v>
      </c>
      <c r="T6" s="324">
        <v>220</v>
      </c>
      <c r="U6" s="324">
        <v>7</v>
      </c>
      <c r="V6" s="324">
        <v>292</v>
      </c>
      <c r="W6" s="323"/>
      <c r="X6" s="39" t="s">
        <v>31</v>
      </c>
      <c r="Y6" s="324">
        <v>2169</v>
      </c>
      <c r="Z6" s="324">
        <v>1022</v>
      </c>
      <c r="AA6" s="324">
        <v>558</v>
      </c>
      <c r="AB6" s="324">
        <v>355</v>
      </c>
      <c r="AC6" s="324">
        <v>32</v>
      </c>
      <c r="AD6" s="324">
        <v>202</v>
      </c>
      <c r="AE6" s="323"/>
      <c r="AF6" s="351" t="s">
        <v>31</v>
      </c>
      <c r="AG6" s="13">
        <v>4338</v>
      </c>
      <c r="AH6" s="13">
        <v>2148</v>
      </c>
      <c r="AI6" s="13">
        <v>619</v>
      </c>
      <c r="AJ6" s="13">
        <v>907</v>
      </c>
      <c r="AK6" s="13">
        <v>319</v>
      </c>
      <c r="AL6" s="13">
        <v>345</v>
      </c>
      <c r="AN6" s="44" t="s">
        <v>31</v>
      </c>
      <c r="AO6" s="13">
        <v>4385</v>
      </c>
      <c r="AP6" s="13">
        <v>1868</v>
      </c>
      <c r="AQ6" s="13">
        <v>458</v>
      </c>
      <c r="AR6" s="13">
        <v>1573</v>
      </c>
      <c r="AS6" s="13">
        <v>267</v>
      </c>
      <c r="AT6" s="13">
        <v>219</v>
      </c>
      <c r="AV6" s="315" t="s">
        <v>31</v>
      </c>
      <c r="AW6" s="315">
        <v>4914</v>
      </c>
      <c r="AX6" s="315">
        <v>1806</v>
      </c>
      <c r="AY6" s="315">
        <v>449</v>
      </c>
      <c r="AZ6" s="315">
        <v>2373</v>
      </c>
      <c r="BA6" s="315">
        <v>281</v>
      </c>
      <c r="BB6" s="315">
        <v>5</v>
      </c>
    </row>
    <row r="7" spans="1:55" x14ac:dyDescent="0.2">
      <c r="A7" s="39" t="s">
        <v>32</v>
      </c>
      <c r="B7" s="324">
        <v>54120</v>
      </c>
      <c r="C7" s="324">
        <v>12822</v>
      </c>
      <c r="D7" s="324">
        <v>34676</v>
      </c>
      <c r="E7" s="324">
        <v>5717</v>
      </c>
      <c r="F7" s="326" t="s">
        <v>2</v>
      </c>
      <c r="G7" s="324">
        <v>905</v>
      </c>
      <c r="H7" s="39" t="s">
        <v>32</v>
      </c>
      <c r="I7" s="324">
        <v>54840</v>
      </c>
      <c r="J7" s="324">
        <v>13640</v>
      </c>
      <c r="K7" s="324">
        <v>37670</v>
      </c>
      <c r="L7" s="302">
        <v>3450</v>
      </c>
      <c r="M7" s="326" t="s">
        <v>2</v>
      </c>
      <c r="N7" s="324">
        <v>75</v>
      </c>
      <c r="O7" s="323"/>
      <c r="P7" s="39" t="s">
        <v>32</v>
      </c>
      <c r="Q7" s="323">
        <v>55758</v>
      </c>
      <c r="R7" s="324">
        <v>17498</v>
      </c>
      <c r="S7" s="324">
        <v>36408</v>
      </c>
      <c r="T7" s="324">
        <v>1437</v>
      </c>
      <c r="U7" s="324">
        <v>82</v>
      </c>
      <c r="V7" s="324">
        <v>333</v>
      </c>
      <c r="W7" s="323"/>
      <c r="X7" s="39" t="s">
        <v>32</v>
      </c>
      <c r="Y7" s="324">
        <v>58072</v>
      </c>
      <c r="Z7" s="324">
        <v>30059</v>
      </c>
      <c r="AA7" s="324">
        <v>25140</v>
      </c>
      <c r="AB7" s="324">
        <v>1713</v>
      </c>
      <c r="AC7" s="324">
        <v>535</v>
      </c>
      <c r="AD7" s="324">
        <v>625</v>
      </c>
      <c r="AE7" s="323"/>
      <c r="AF7" s="351" t="s">
        <v>32</v>
      </c>
      <c r="AG7" s="13">
        <v>67273</v>
      </c>
      <c r="AH7" s="13">
        <v>37628</v>
      </c>
      <c r="AI7" s="13">
        <v>23166</v>
      </c>
      <c r="AJ7" s="13">
        <v>3494</v>
      </c>
      <c r="AK7" s="13">
        <v>1767</v>
      </c>
      <c r="AL7" s="13">
        <v>1218</v>
      </c>
      <c r="AN7" s="44" t="s">
        <v>32</v>
      </c>
      <c r="AO7" s="13">
        <v>69681</v>
      </c>
      <c r="AP7" s="13">
        <v>33230</v>
      </c>
      <c r="AQ7" s="13">
        <v>19782</v>
      </c>
      <c r="AR7" s="13">
        <v>12328</v>
      </c>
      <c r="AS7" s="13">
        <v>3677</v>
      </c>
      <c r="AT7" s="13">
        <v>664</v>
      </c>
      <c r="AV7" s="315" t="s">
        <v>32</v>
      </c>
      <c r="AW7" s="315">
        <v>73902</v>
      </c>
      <c r="AX7" s="315">
        <v>32593</v>
      </c>
      <c r="AY7" s="315">
        <v>18077</v>
      </c>
      <c r="AZ7" s="315">
        <v>17890</v>
      </c>
      <c r="BA7" s="315">
        <v>5196</v>
      </c>
      <c r="BB7" s="315">
        <v>146</v>
      </c>
    </row>
    <row r="8" spans="1:55" x14ac:dyDescent="0.2">
      <c r="A8" s="39" t="s">
        <v>33</v>
      </c>
      <c r="B8" s="324">
        <v>100619</v>
      </c>
      <c r="C8" s="324">
        <v>54501</v>
      </c>
      <c r="D8" s="324">
        <v>14655</v>
      </c>
      <c r="E8" s="324">
        <v>28473</v>
      </c>
      <c r="F8" s="326" t="s">
        <v>2</v>
      </c>
      <c r="G8" s="324">
        <v>2990</v>
      </c>
      <c r="H8" s="39" t="s">
        <v>33</v>
      </c>
      <c r="I8" s="324">
        <v>105760</v>
      </c>
      <c r="J8" s="324">
        <v>59365</v>
      </c>
      <c r="K8" s="324">
        <v>18145</v>
      </c>
      <c r="L8" s="302">
        <v>27755</v>
      </c>
      <c r="M8" s="326" t="s">
        <v>2</v>
      </c>
      <c r="N8" s="324">
        <v>490</v>
      </c>
      <c r="O8" s="323"/>
      <c r="P8" s="39" t="s">
        <v>33</v>
      </c>
      <c r="Q8" s="323">
        <v>106045</v>
      </c>
      <c r="R8" s="324">
        <v>65992</v>
      </c>
      <c r="S8" s="324">
        <v>20215</v>
      </c>
      <c r="T8" s="324">
        <v>15305</v>
      </c>
      <c r="U8" s="324">
        <v>2398</v>
      </c>
      <c r="V8" s="324">
        <v>2135</v>
      </c>
      <c r="W8" s="323"/>
      <c r="X8" s="39" t="s">
        <v>33</v>
      </c>
      <c r="Y8" s="324">
        <v>115250</v>
      </c>
      <c r="Z8" s="324">
        <v>79395</v>
      </c>
      <c r="AA8" s="324">
        <v>14785</v>
      </c>
      <c r="AB8" s="324">
        <v>15433</v>
      </c>
      <c r="AC8" s="324">
        <v>3307</v>
      </c>
      <c r="AD8" s="324">
        <v>2330</v>
      </c>
      <c r="AE8" s="323"/>
      <c r="AF8" s="351" t="s">
        <v>33</v>
      </c>
      <c r="AG8" s="13">
        <v>126944</v>
      </c>
      <c r="AH8" s="13">
        <v>84518</v>
      </c>
      <c r="AI8" s="13">
        <v>13276</v>
      </c>
      <c r="AJ8" s="13">
        <v>19453</v>
      </c>
      <c r="AK8" s="13">
        <v>5681</v>
      </c>
      <c r="AL8" s="13">
        <v>4016</v>
      </c>
      <c r="AN8" s="44" t="s">
        <v>33</v>
      </c>
      <c r="AO8" s="13">
        <v>135916</v>
      </c>
      <c r="AP8" s="13">
        <v>79541</v>
      </c>
      <c r="AQ8" s="13">
        <v>11664</v>
      </c>
      <c r="AR8" s="13">
        <v>34854</v>
      </c>
      <c r="AS8" s="13">
        <v>7670</v>
      </c>
      <c r="AT8" s="13">
        <v>2187</v>
      </c>
      <c r="AV8" s="315" t="s">
        <v>33</v>
      </c>
      <c r="AW8" s="315">
        <v>148917</v>
      </c>
      <c r="AX8" s="315">
        <v>80040</v>
      </c>
      <c r="AY8" s="315">
        <v>10030</v>
      </c>
      <c r="AZ8" s="315">
        <v>48705</v>
      </c>
      <c r="BA8" s="315">
        <v>10004</v>
      </c>
      <c r="BB8" s="315">
        <v>138</v>
      </c>
    </row>
    <row r="9" spans="1:55" x14ac:dyDescent="0.2">
      <c r="A9" s="39" t="s">
        <v>34</v>
      </c>
      <c r="B9" s="324">
        <v>67252</v>
      </c>
      <c r="C9" s="324">
        <v>45326</v>
      </c>
      <c r="D9" s="324">
        <v>9559</v>
      </c>
      <c r="E9" s="324">
        <v>10689</v>
      </c>
      <c r="F9" s="326" t="s">
        <v>2</v>
      </c>
      <c r="G9" s="324">
        <v>1678</v>
      </c>
      <c r="H9" s="39" t="s">
        <v>34</v>
      </c>
      <c r="I9" s="324">
        <v>73705</v>
      </c>
      <c r="J9" s="324">
        <v>51560</v>
      </c>
      <c r="K9" s="324">
        <v>13120</v>
      </c>
      <c r="L9" s="302">
        <v>8927</v>
      </c>
      <c r="M9" s="326" t="s">
        <v>2</v>
      </c>
      <c r="N9" s="324">
        <v>95</v>
      </c>
      <c r="O9" s="323"/>
      <c r="P9" s="39" t="s">
        <v>34</v>
      </c>
      <c r="Q9" s="323">
        <v>77461</v>
      </c>
      <c r="R9" s="324">
        <v>56510</v>
      </c>
      <c r="S9" s="324">
        <v>14770</v>
      </c>
      <c r="T9" s="324">
        <v>4277</v>
      </c>
      <c r="U9" s="324">
        <v>1343</v>
      </c>
      <c r="V9" s="324">
        <v>561</v>
      </c>
      <c r="W9" s="323"/>
      <c r="X9" s="39" t="s">
        <v>34</v>
      </c>
      <c r="Y9" s="324">
        <v>84876</v>
      </c>
      <c r="Z9" s="324">
        <v>66884</v>
      </c>
      <c r="AA9" s="324">
        <v>10329</v>
      </c>
      <c r="AB9" s="324">
        <v>4859</v>
      </c>
      <c r="AC9" s="324">
        <v>2169</v>
      </c>
      <c r="AD9" s="324">
        <v>635</v>
      </c>
      <c r="AE9" s="323"/>
      <c r="AF9" s="351" t="s">
        <v>34</v>
      </c>
      <c r="AG9" s="13">
        <v>89451</v>
      </c>
      <c r="AH9" s="13">
        <v>70599</v>
      </c>
      <c r="AI9" s="13">
        <v>1951</v>
      </c>
      <c r="AJ9" s="13">
        <v>5194</v>
      </c>
      <c r="AK9" s="13">
        <v>10240</v>
      </c>
      <c r="AL9" s="13">
        <v>1467</v>
      </c>
      <c r="AN9" s="44" t="s">
        <v>34</v>
      </c>
      <c r="AO9" s="13">
        <v>92604</v>
      </c>
      <c r="AP9" s="13">
        <v>67908</v>
      </c>
      <c r="AQ9" s="13">
        <v>1693</v>
      </c>
      <c r="AR9" s="13">
        <v>10556</v>
      </c>
      <c r="AS9" s="13">
        <v>11684</v>
      </c>
      <c r="AT9" s="13">
        <v>763</v>
      </c>
      <c r="AV9" s="315" t="s">
        <v>34</v>
      </c>
      <c r="AW9" s="315">
        <v>95300</v>
      </c>
      <c r="AX9" s="315">
        <v>66680</v>
      </c>
      <c r="AY9" s="315">
        <v>2491</v>
      </c>
      <c r="AZ9" s="315">
        <v>14578</v>
      </c>
      <c r="BA9" s="315">
        <v>11486</v>
      </c>
      <c r="BB9" s="315">
        <v>65</v>
      </c>
      <c r="BC9" s="465"/>
    </row>
    <row r="10" spans="1:55" x14ac:dyDescent="0.2">
      <c r="A10" s="39" t="s">
        <v>35</v>
      </c>
      <c r="B10" s="324">
        <v>97701</v>
      </c>
      <c r="C10" s="324">
        <v>45786</v>
      </c>
      <c r="D10" s="324">
        <v>7535</v>
      </c>
      <c r="E10" s="324">
        <v>42002</v>
      </c>
      <c r="F10" s="326" t="s">
        <v>2</v>
      </c>
      <c r="G10" s="324">
        <v>2378</v>
      </c>
      <c r="H10" s="39" t="s">
        <v>35</v>
      </c>
      <c r="I10" s="324">
        <v>98200</v>
      </c>
      <c r="J10" s="324">
        <v>47295</v>
      </c>
      <c r="K10" s="324">
        <v>12560</v>
      </c>
      <c r="L10" s="302">
        <v>37690</v>
      </c>
      <c r="M10" s="326" t="s">
        <v>2</v>
      </c>
      <c r="N10" s="324">
        <v>660</v>
      </c>
      <c r="O10" s="323"/>
      <c r="P10" s="39" t="s">
        <v>35</v>
      </c>
      <c r="Q10" s="323">
        <v>89262</v>
      </c>
      <c r="R10" s="324">
        <v>48100</v>
      </c>
      <c r="S10" s="324">
        <v>19692</v>
      </c>
      <c r="T10" s="324">
        <v>17029</v>
      </c>
      <c r="U10" s="324">
        <v>3468</v>
      </c>
      <c r="V10" s="324">
        <v>973</v>
      </c>
      <c r="W10" s="323"/>
      <c r="X10" s="39" t="s">
        <v>35</v>
      </c>
      <c r="Y10" s="324">
        <v>93936</v>
      </c>
      <c r="Z10" s="324">
        <v>54261</v>
      </c>
      <c r="AA10" s="324">
        <v>16483</v>
      </c>
      <c r="AB10" s="324">
        <v>15178</v>
      </c>
      <c r="AC10" s="324">
        <v>6778</v>
      </c>
      <c r="AD10" s="324">
        <v>1236</v>
      </c>
      <c r="AE10" s="323"/>
      <c r="AF10" s="351" t="s">
        <v>35</v>
      </c>
      <c r="AG10" s="13">
        <v>99991</v>
      </c>
      <c r="AH10" s="13">
        <v>55927</v>
      </c>
      <c r="AI10" s="13">
        <v>10592</v>
      </c>
      <c r="AJ10" s="13">
        <v>17043</v>
      </c>
      <c r="AK10" s="13">
        <v>13289</v>
      </c>
      <c r="AL10" s="13">
        <v>3140</v>
      </c>
      <c r="AN10" s="44" t="s">
        <v>35</v>
      </c>
      <c r="AO10" s="13">
        <v>110286</v>
      </c>
      <c r="AP10" s="13">
        <v>48960</v>
      </c>
      <c r="AQ10" s="13">
        <v>10686</v>
      </c>
      <c r="AR10" s="13">
        <v>33181</v>
      </c>
      <c r="AS10" s="13">
        <v>15905</v>
      </c>
      <c r="AT10" s="13">
        <v>1554</v>
      </c>
      <c r="AV10" s="315" t="s">
        <v>35</v>
      </c>
      <c r="AW10" s="315">
        <v>118612</v>
      </c>
      <c r="AX10" s="315">
        <v>47839</v>
      </c>
      <c r="AY10" s="315">
        <v>10444</v>
      </c>
      <c r="AZ10" s="315">
        <v>42726</v>
      </c>
      <c r="BA10" s="315">
        <v>17432</v>
      </c>
      <c r="BB10" s="315">
        <v>171</v>
      </c>
      <c r="BC10" s="465"/>
    </row>
    <row r="11" spans="1:55" x14ac:dyDescent="0.2">
      <c r="A11" s="39" t="s">
        <v>36</v>
      </c>
      <c r="B11" s="324">
        <v>93822</v>
      </c>
      <c r="C11" s="324">
        <v>54358</v>
      </c>
      <c r="D11" s="324">
        <v>16074</v>
      </c>
      <c r="E11" s="324">
        <v>20472</v>
      </c>
      <c r="F11" s="326" t="s">
        <v>2</v>
      </c>
      <c r="G11" s="324">
        <v>2918</v>
      </c>
      <c r="H11" s="39" t="s">
        <v>36</v>
      </c>
      <c r="I11" s="324">
        <v>104445</v>
      </c>
      <c r="J11" s="324">
        <v>65670</v>
      </c>
      <c r="K11" s="324">
        <v>19085</v>
      </c>
      <c r="L11" s="302">
        <v>19468</v>
      </c>
      <c r="M11" s="326" t="s">
        <v>2</v>
      </c>
      <c r="N11" s="324">
        <v>220</v>
      </c>
      <c r="O11" s="323"/>
      <c r="P11" s="39" t="s">
        <v>36</v>
      </c>
      <c r="Q11" s="323">
        <v>109074</v>
      </c>
      <c r="R11" s="324">
        <v>76234</v>
      </c>
      <c r="S11" s="324">
        <v>18748</v>
      </c>
      <c r="T11" s="324">
        <v>9566</v>
      </c>
      <c r="U11" s="324">
        <v>3156</v>
      </c>
      <c r="V11" s="324">
        <v>1370</v>
      </c>
      <c r="W11" s="323"/>
      <c r="X11" s="39" t="s">
        <v>36</v>
      </c>
      <c r="Y11" s="324">
        <v>119361</v>
      </c>
      <c r="Z11" s="324">
        <v>93030</v>
      </c>
      <c r="AA11" s="324">
        <v>12380</v>
      </c>
      <c r="AB11" s="324">
        <v>7804</v>
      </c>
      <c r="AC11" s="324">
        <v>4573</v>
      </c>
      <c r="AD11" s="324">
        <v>1574</v>
      </c>
      <c r="AE11" s="323"/>
      <c r="AF11" s="351" t="s">
        <v>36</v>
      </c>
      <c r="AG11" s="13">
        <v>125866</v>
      </c>
      <c r="AH11" s="13">
        <v>95806</v>
      </c>
      <c r="AI11" s="13">
        <v>1785</v>
      </c>
      <c r="AJ11" s="13">
        <v>9815</v>
      </c>
      <c r="AK11" s="13">
        <v>16030</v>
      </c>
      <c r="AL11" s="13">
        <v>2430</v>
      </c>
      <c r="AN11" s="44" t="s">
        <v>36</v>
      </c>
      <c r="AO11" s="13">
        <v>130862</v>
      </c>
      <c r="AP11" s="13">
        <v>93821</v>
      </c>
      <c r="AQ11" s="13">
        <v>1987</v>
      </c>
      <c r="AR11" s="13">
        <v>17393</v>
      </c>
      <c r="AS11" s="13">
        <v>16438</v>
      </c>
      <c r="AT11" s="13">
        <v>1223</v>
      </c>
      <c r="AV11" s="315" t="s">
        <v>36</v>
      </c>
      <c r="AW11" s="315">
        <v>135828</v>
      </c>
      <c r="AX11" s="315">
        <v>94194</v>
      </c>
      <c r="AY11" s="315">
        <v>2090</v>
      </c>
      <c r="AZ11" s="315">
        <v>23661</v>
      </c>
      <c r="BA11" s="315">
        <v>15836</v>
      </c>
      <c r="BB11" s="315">
        <v>47</v>
      </c>
      <c r="BC11" s="465"/>
    </row>
    <row r="12" spans="1:55" x14ac:dyDescent="0.2">
      <c r="A12" s="39" t="s">
        <v>37</v>
      </c>
      <c r="B12" s="324">
        <v>89317</v>
      </c>
      <c r="C12" s="324">
        <v>9616</v>
      </c>
      <c r="D12" s="324">
        <v>13870</v>
      </c>
      <c r="E12" s="324">
        <v>62306</v>
      </c>
      <c r="F12" s="326" t="s">
        <v>2</v>
      </c>
      <c r="G12" s="324">
        <v>3525</v>
      </c>
      <c r="H12" s="39" t="s">
        <v>37</v>
      </c>
      <c r="I12" s="324">
        <v>82145</v>
      </c>
      <c r="J12" s="324">
        <v>11655</v>
      </c>
      <c r="K12" s="324">
        <v>19740</v>
      </c>
      <c r="L12" s="302">
        <v>49576</v>
      </c>
      <c r="M12" s="326" t="s">
        <v>2</v>
      </c>
      <c r="N12" s="324">
        <v>1175</v>
      </c>
      <c r="O12" s="323"/>
      <c r="P12" s="39" t="s">
        <v>37</v>
      </c>
      <c r="Q12" s="323">
        <v>70048</v>
      </c>
      <c r="R12" s="324">
        <v>16693</v>
      </c>
      <c r="S12" s="324">
        <v>27258</v>
      </c>
      <c r="T12" s="324">
        <v>20357</v>
      </c>
      <c r="U12" s="324">
        <v>4358</v>
      </c>
      <c r="V12" s="324">
        <v>1382</v>
      </c>
      <c r="W12" s="323"/>
      <c r="X12" s="39" t="s">
        <v>37</v>
      </c>
      <c r="Y12" s="324">
        <v>80132</v>
      </c>
      <c r="Z12" s="324">
        <v>27041</v>
      </c>
      <c r="AA12" s="324">
        <v>27215</v>
      </c>
      <c r="AB12" s="324">
        <v>17145</v>
      </c>
      <c r="AC12" s="324">
        <v>6856</v>
      </c>
      <c r="AD12" s="324">
        <v>1875</v>
      </c>
      <c r="AE12" s="323"/>
      <c r="AF12" s="351" t="s">
        <v>37</v>
      </c>
      <c r="AG12" s="13">
        <v>91603</v>
      </c>
      <c r="AH12" s="13">
        <v>31967</v>
      </c>
      <c r="AI12" s="13">
        <v>23784</v>
      </c>
      <c r="AJ12" s="13">
        <v>21489</v>
      </c>
      <c r="AK12" s="13">
        <v>10457</v>
      </c>
      <c r="AL12" s="13">
        <v>3906</v>
      </c>
      <c r="AN12" s="44" t="s">
        <v>37</v>
      </c>
      <c r="AO12" s="13">
        <v>97534</v>
      </c>
      <c r="AP12" s="13">
        <v>32042</v>
      </c>
      <c r="AQ12" s="13">
        <v>22473</v>
      </c>
      <c r="AR12" s="13">
        <v>31434</v>
      </c>
      <c r="AS12" s="13">
        <v>9822</v>
      </c>
      <c r="AT12" s="13">
        <v>1763</v>
      </c>
      <c r="AV12" s="315" t="s">
        <v>37</v>
      </c>
      <c r="AW12" s="315">
        <v>92758</v>
      </c>
      <c r="AX12" s="315">
        <v>28222</v>
      </c>
      <c r="AY12" s="315">
        <v>21051</v>
      </c>
      <c r="AZ12" s="315">
        <v>33012</v>
      </c>
      <c r="BA12" s="315">
        <v>10199</v>
      </c>
      <c r="BB12" s="315">
        <v>274</v>
      </c>
      <c r="BC12" s="465"/>
    </row>
    <row r="13" spans="1:55" x14ac:dyDescent="0.2">
      <c r="A13" s="39" t="s">
        <v>38</v>
      </c>
      <c r="B13" s="324">
        <v>103805</v>
      </c>
      <c r="C13" s="324">
        <v>55263</v>
      </c>
      <c r="D13" s="324">
        <v>14253</v>
      </c>
      <c r="E13" s="324">
        <v>31198</v>
      </c>
      <c r="F13" s="326" t="s">
        <v>2</v>
      </c>
      <c r="G13" s="324">
        <v>3091</v>
      </c>
      <c r="H13" s="39" t="s">
        <v>38</v>
      </c>
      <c r="I13" s="324">
        <v>112900</v>
      </c>
      <c r="J13" s="324">
        <v>64500</v>
      </c>
      <c r="K13" s="324">
        <v>19975</v>
      </c>
      <c r="L13" s="302">
        <v>28024</v>
      </c>
      <c r="M13" s="326" t="s">
        <v>2</v>
      </c>
      <c r="N13" s="324">
        <v>400</v>
      </c>
      <c r="O13" s="323"/>
      <c r="P13" s="39" t="s">
        <v>38</v>
      </c>
      <c r="Q13" s="323">
        <v>114564</v>
      </c>
      <c r="R13" s="324">
        <v>74141</v>
      </c>
      <c r="S13" s="324">
        <v>21514</v>
      </c>
      <c r="T13" s="324">
        <v>14203</v>
      </c>
      <c r="U13" s="324">
        <v>3155</v>
      </c>
      <c r="V13" s="324">
        <v>1551</v>
      </c>
      <c r="W13" s="323"/>
      <c r="X13" s="39" t="s">
        <v>38</v>
      </c>
      <c r="Y13" s="324">
        <v>124850</v>
      </c>
      <c r="Z13" s="324">
        <v>90867</v>
      </c>
      <c r="AA13" s="324">
        <v>16767</v>
      </c>
      <c r="AB13" s="324">
        <v>11738</v>
      </c>
      <c r="AC13" s="324">
        <v>3925</v>
      </c>
      <c r="AD13" s="324">
        <v>1553</v>
      </c>
      <c r="AE13" s="323"/>
      <c r="AF13" s="351" t="s">
        <v>38</v>
      </c>
      <c r="AG13" s="13">
        <v>138999</v>
      </c>
      <c r="AH13" s="13">
        <v>95525</v>
      </c>
      <c r="AI13" s="13">
        <v>14242</v>
      </c>
      <c r="AJ13" s="13">
        <v>16969</v>
      </c>
      <c r="AK13" s="13">
        <v>9097</v>
      </c>
      <c r="AL13" s="13">
        <v>3166</v>
      </c>
      <c r="AN13" s="44" t="s">
        <v>38</v>
      </c>
      <c r="AO13" s="13">
        <v>145010</v>
      </c>
      <c r="AP13" s="13">
        <v>87085</v>
      </c>
      <c r="AQ13" s="13">
        <v>14362</v>
      </c>
      <c r="AR13" s="13">
        <v>30472</v>
      </c>
      <c r="AS13" s="13">
        <v>11525</v>
      </c>
      <c r="AT13" s="13">
        <v>1566</v>
      </c>
      <c r="AV13" s="315" t="s">
        <v>38</v>
      </c>
      <c r="AW13" s="315">
        <v>152945</v>
      </c>
      <c r="AX13" s="315">
        <v>85850</v>
      </c>
      <c r="AY13" s="315">
        <v>14769</v>
      </c>
      <c r="AZ13" s="315">
        <v>39441</v>
      </c>
      <c r="BA13" s="315">
        <v>12602</v>
      </c>
      <c r="BB13" s="315">
        <v>283</v>
      </c>
      <c r="BC13" s="465"/>
    </row>
    <row r="14" spans="1:55" x14ac:dyDescent="0.2">
      <c r="A14" s="39" t="s">
        <v>39</v>
      </c>
      <c r="B14" s="324">
        <v>98482</v>
      </c>
      <c r="C14" s="324">
        <v>46810</v>
      </c>
      <c r="D14" s="324">
        <v>12865</v>
      </c>
      <c r="E14" s="324">
        <v>35914</v>
      </c>
      <c r="F14" s="326" t="s">
        <v>2</v>
      </c>
      <c r="G14" s="324">
        <v>2893</v>
      </c>
      <c r="H14" s="39" t="s">
        <v>39</v>
      </c>
      <c r="I14" s="324">
        <v>104535</v>
      </c>
      <c r="J14" s="324">
        <v>51905</v>
      </c>
      <c r="K14" s="324">
        <v>17080</v>
      </c>
      <c r="L14" s="302">
        <v>35142</v>
      </c>
      <c r="M14" s="326" t="s">
        <v>2</v>
      </c>
      <c r="N14" s="324">
        <v>405</v>
      </c>
      <c r="O14" s="323"/>
      <c r="P14" s="39" t="s">
        <v>39</v>
      </c>
      <c r="Q14" s="323">
        <v>100243</v>
      </c>
      <c r="R14" s="324">
        <v>57390</v>
      </c>
      <c r="S14" s="324">
        <v>20970</v>
      </c>
      <c r="T14" s="324">
        <v>16925</v>
      </c>
      <c r="U14" s="324">
        <v>3604</v>
      </c>
      <c r="V14" s="324">
        <v>1354</v>
      </c>
      <c r="W14" s="323"/>
      <c r="X14" s="39" t="s">
        <v>39</v>
      </c>
      <c r="Y14" s="324">
        <v>108571</v>
      </c>
      <c r="Z14" s="324">
        <v>69281</v>
      </c>
      <c r="AA14" s="324">
        <v>17125</v>
      </c>
      <c r="AB14" s="324">
        <v>15250</v>
      </c>
      <c r="AC14" s="324">
        <v>5541</v>
      </c>
      <c r="AD14" s="324">
        <v>1374</v>
      </c>
      <c r="AE14" s="323"/>
      <c r="AF14" s="351" t="s">
        <v>39</v>
      </c>
      <c r="AG14" s="13">
        <v>118023</v>
      </c>
      <c r="AH14" s="13">
        <v>74375</v>
      </c>
      <c r="AI14" s="13">
        <v>13937</v>
      </c>
      <c r="AJ14" s="13">
        <v>18414</v>
      </c>
      <c r="AK14" s="13">
        <v>8340</v>
      </c>
      <c r="AL14" s="13">
        <v>2957</v>
      </c>
      <c r="AN14" s="44" t="s">
        <v>39</v>
      </c>
      <c r="AO14" s="13">
        <v>124082</v>
      </c>
      <c r="AP14" s="13">
        <v>65594</v>
      </c>
      <c r="AQ14" s="13">
        <v>13007</v>
      </c>
      <c r="AR14" s="13">
        <v>34182</v>
      </c>
      <c r="AS14" s="13">
        <v>9465</v>
      </c>
      <c r="AT14" s="13">
        <v>1834</v>
      </c>
      <c r="AV14" s="315" t="s">
        <v>39</v>
      </c>
      <c r="AW14" s="315">
        <v>133657</v>
      </c>
      <c r="AX14" s="315">
        <v>64472</v>
      </c>
      <c r="AY14" s="315">
        <v>11326</v>
      </c>
      <c r="AZ14" s="315">
        <v>45490</v>
      </c>
      <c r="BA14" s="315">
        <v>12056</v>
      </c>
      <c r="BB14" s="315">
        <v>313</v>
      </c>
      <c r="BC14" s="465"/>
    </row>
    <row r="15" spans="1:55" x14ac:dyDescent="0.2">
      <c r="A15" s="39" t="s">
        <v>40</v>
      </c>
      <c r="B15" s="324">
        <v>90218</v>
      </c>
      <c r="C15" s="324">
        <v>53091</v>
      </c>
      <c r="D15" s="324">
        <v>11742</v>
      </c>
      <c r="E15" s="324">
        <v>23292</v>
      </c>
      <c r="F15" s="326" t="s">
        <v>2</v>
      </c>
      <c r="G15" s="324">
        <v>2093</v>
      </c>
      <c r="H15" s="39" t="s">
        <v>40</v>
      </c>
      <c r="I15" s="324">
        <v>94245</v>
      </c>
      <c r="J15" s="324">
        <v>57850</v>
      </c>
      <c r="K15" s="324">
        <v>18870</v>
      </c>
      <c r="L15" s="302">
        <v>17303</v>
      </c>
      <c r="M15" s="326" t="s">
        <v>2</v>
      </c>
      <c r="N15" s="324">
        <v>225</v>
      </c>
      <c r="O15" s="323"/>
      <c r="P15" s="39" t="s">
        <v>40</v>
      </c>
      <c r="Q15" s="323">
        <v>95013</v>
      </c>
      <c r="R15" s="324">
        <v>62896</v>
      </c>
      <c r="S15" s="324">
        <v>21406</v>
      </c>
      <c r="T15" s="324">
        <v>8529</v>
      </c>
      <c r="U15" s="324">
        <v>1138</v>
      </c>
      <c r="V15" s="324">
        <v>1044</v>
      </c>
      <c r="W15" s="323"/>
      <c r="X15" s="39" t="s">
        <v>40</v>
      </c>
      <c r="Y15" s="324">
        <v>101680</v>
      </c>
      <c r="Z15" s="324">
        <v>74842</v>
      </c>
      <c r="AA15" s="324">
        <v>15779</v>
      </c>
      <c r="AB15" s="324">
        <v>8169</v>
      </c>
      <c r="AC15" s="324">
        <v>1783</v>
      </c>
      <c r="AD15" s="324">
        <v>1107</v>
      </c>
      <c r="AE15" s="323"/>
      <c r="AF15" s="351" t="s">
        <v>40</v>
      </c>
      <c r="AG15" s="13">
        <v>110398</v>
      </c>
      <c r="AH15" s="13">
        <v>77994</v>
      </c>
      <c r="AI15" s="13">
        <v>14859</v>
      </c>
      <c r="AJ15" s="13">
        <v>10216</v>
      </c>
      <c r="AK15" s="13">
        <v>4440</v>
      </c>
      <c r="AL15" s="13">
        <v>2889</v>
      </c>
      <c r="AN15" s="44" t="s">
        <v>40</v>
      </c>
      <c r="AO15" s="13">
        <v>119916</v>
      </c>
      <c r="AP15" s="13">
        <v>70549</v>
      </c>
      <c r="AQ15" s="13">
        <v>13666</v>
      </c>
      <c r="AR15" s="13">
        <v>26591</v>
      </c>
      <c r="AS15" s="13">
        <v>7407</v>
      </c>
      <c r="AT15" s="13">
        <v>1703</v>
      </c>
      <c r="AV15" s="315" t="s">
        <v>40</v>
      </c>
      <c r="AW15" s="315">
        <v>120923</v>
      </c>
      <c r="AX15" s="315">
        <v>64666</v>
      </c>
      <c r="AY15" s="315">
        <v>12530</v>
      </c>
      <c r="AZ15" s="315">
        <v>35388</v>
      </c>
      <c r="BA15" s="315">
        <v>8043</v>
      </c>
      <c r="BB15" s="315">
        <v>296</v>
      </c>
      <c r="BC15" s="465"/>
    </row>
    <row r="16" spans="1:55" x14ac:dyDescent="0.2">
      <c r="A16" s="39" t="s">
        <v>41</v>
      </c>
      <c r="B16" s="324">
        <v>73116</v>
      </c>
      <c r="C16" s="324">
        <v>25716</v>
      </c>
      <c r="D16" s="324">
        <v>21813</v>
      </c>
      <c r="E16" s="324">
        <v>23169</v>
      </c>
      <c r="F16" s="326" t="s">
        <v>2</v>
      </c>
      <c r="G16" s="324">
        <v>2418</v>
      </c>
      <c r="H16" s="39" t="s">
        <v>41</v>
      </c>
      <c r="I16" s="324">
        <v>74155</v>
      </c>
      <c r="J16" s="324">
        <v>27105</v>
      </c>
      <c r="K16" s="324">
        <v>29210</v>
      </c>
      <c r="L16" s="302">
        <v>17642</v>
      </c>
      <c r="M16" s="326" t="s">
        <v>2</v>
      </c>
      <c r="N16" s="324">
        <v>200</v>
      </c>
      <c r="O16" s="323"/>
      <c r="P16" s="39" t="s">
        <v>41</v>
      </c>
      <c r="Q16" s="323">
        <v>77971</v>
      </c>
      <c r="R16" s="324">
        <v>30068</v>
      </c>
      <c r="S16" s="324">
        <v>36703</v>
      </c>
      <c r="T16" s="324">
        <v>6490</v>
      </c>
      <c r="U16" s="324">
        <v>3364</v>
      </c>
      <c r="V16" s="324">
        <v>1346</v>
      </c>
      <c r="W16" s="323"/>
      <c r="X16" s="39" t="s">
        <v>41</v>
      </c>
      <c r="Y16" s="324">
        <v>84693</v>
      </c>
      <c r="Z16" s="324">
        <v>39890</v>
      </c>
      <c r="AA16" s="324">
        <v>32461</v>
      </c>
      <c r="AB16" s="324">
        <v>6543</v>
      </c>
      <c r="AC16" s="324">
        <v>4212</v>
      </c>
      <c r="AD16" s="324">
        <v>1587</v>
      </c>
      <c r="AE16" s="323"/>
      <c r="AF16" s="351" t="s">
        <v>41</v>
      </c>
      <c r="AG16" s="13">
        <v>92788</v>
      </c>
      <c r="AH16" s="13">
        <v>45422</v>
      </c>
      <c r="AI16" s="13">
        <v>27143</v>
      </c>
      <c r="AJ16" s="13">
        <v>8312</v>
      </c>
      <c r="AK16" s="13">
        <v>9474</v>
      </c>
      <c r="AL16" s="13">
        <v>2437</v>
      </c>
      <c r="AN16" s="44" t="s">
        <v>41</v>
      </c>
      <c r="AO16" s="13">
        <v>101045</v>
      </c>
      <c r="AP16" s="13">
        <v>45299</v>
      </c>
      <c r="AQ16" s="13">
        <v>22878</v>
      </c>
      <c r="AR16" s="13">
        <v>20004</v>
      </c>
      <c r="AS16" s="13">
        <v>11784</v>
      </c>
      <c r="AT16" s="13">
        <v>1080</v>
      </c>
      <c r="AV16" s="315" t="s">
        <v>41</v>
      </c>
      <c r="AW16" s="315">
        <v>114051</v>
      </c>
      <c r="AX16" s="315">
        <v>49398</v>
      </c>
      <c r="AY16" s="315">
        <v>21257</v>
      </c>
      <c r="AZ16" s="315">
        <v>29088</v>
      </c>
      <c r="BA16" s="315">
        <v>14070</v>
      </c>
      <c r="BB16" s="315">
        <v>238</v>
      </c>
      <c r="BC16" s="465"/>
    </row>
    <row r="17" spans="1:55" x14ac:dyDescent="0.2">
      <c r="A17" s="39" t="s">
        <v>42</v>
      </c>
      <c r="B17" s="324">
        <v>89381</v>
      </c>
      <c r="C17" s="324">
        <v>10532</v>
      </c>
      <c r="D17" s="324">
        <v>26736</v>
      </c>
      <c r="E17" s="324">
        <v>50049</v>
      </c>
      <c r="F17" s="326" t="s">
        <v>2</v>
      </c>
      <c r="G17" s="324">
        <v>2064</v>
      </c>
      <c r="H17" s="39" t="s">
        <v>42</v>
      </c>
      <c r="I17" s="324">
        <v>79810</v>
      </c>
      <c r="J17" s="324">
        <v>9295</v>
      </c>
      <c r="K17" s="324">
        <v>34015</v>
      </c>
      <c r="L17" s="302">
        <v>35389</v>
      </c>
      <c r="M17" s="326" t="s">
        <v>2</v>
      </c>
      <c r="N17" s="324">
        <v>1115</v>
      </c>
      <c r="O17" s="323"/>
      <c r="P17" s="39" t="s">
        <v>42</v>
      </c>
      <c r="Q17" s="323">
        <v>68445</v>
      </c>
      <c r="R17" s="324">
        <v>11331</v>
      </c>
      <c r="S17" s="324">
        <v>39331</v>
      </c>
      <c r="T17" s="324">
        <v>12171</v>
      </c>
      <c r="U17" s="324">
        <v>4997</v>
      </c>
      <c r="V17" s="324">
        <v>615</v>
      </c>
      <c r="W17" s="323"/>
      <c r="X17" s="39" t="s">
        <v>42</v>
      </c>
      <c r="Y17" s="324">
        <v>75593</v>
      </c>
      <c r="Z17" s="324">
        <v>20340</v>
      </c>
      <c r="AA17" s="324">
        <v>36232</v>
      </c>
      <c r="AB17" s="324">
        <v>9359</v>
      </c>
      <c r="AC17" s="324">
        <v>8537</v>
      </c>
      <c r="AD17" s="324">
        <v>1125</v>
      </c>
      <c r="AE17" s="323"/>
      <c r="AF17" s="351" t="s">
        <v>42</v>
      </c>
      <c r="AG17" s="13">
        <v>86042</v>
      </c>
      <c r="AH17" s="13">
        <v>27613</v>
      </c>
      <c r="AI17" s="13">
        <v>26378</v>
      </c>
      <c r="AJ17" s="13">
        <v>12632</v>
      </c>
      <c r="AK17" s="13">
        <v>17291</v>
      </c>
      <c r="AL17" s="13">
        <v>2128</v>
      </c>
      <c r="AN17" s="44" t="s">
        <v>42</v>
      </c>
      <c r="AO17" s="13">
        <v>101690</v>
      </c>
      <c r="AP17" s="13">
        <v>26553</v>
      </c>
      <c r="AQ17" s="13">
        <v>24163</v>
      </c>
      <c r="AR17" s="13">
        <v>29449</v>
      </c>
      <c r="AS17" s="13">
        <v>20267</v>
      </c>
      <c r="AT17" s="13">
        <v>1258</v>
      </c>
      <c r="AV17" s="315" t="s">
        <v>42</v>
      </c>
      <c r="AW17" s="315">
        <v>106081</v>
      </c>
      <c r="AX17" s="315">
        <v>28730</v>
      </c>
      <c r="AY17" s="315">
        <v>21943</v>
      </c>
      <c r="AZ17" s="315">
        <v>34147</v>
      </c>
      <c r="BA17" s="315">
        <v>21002</v>
      </c>
      <c r="BB17" s="315">
        <v>259</v>
      </c>
      <c r="BC17" s="465"/>
    </row>
    <row r="18" spans="1:55" x14ac:dyDescent="0.2">
      <c r="A18" s="39" t="s">
        <v>43</v>
      </c>
      <c r="B18" s="324">
        <v>78976</v>
      </c>
      <c r="C18" s="324">
        <v>12353</v>
      </c>
      <c r="D18" s="324">
        <v>11715</v>
      </c>
      <c r="E18" s="324">
        <v>52883</v>
      </c>
      <c r="F18" s="326" t="s">
        <v>2</v>
      </c>
      <c r="G18" s="324">
        <v>2025</v>
      </c>
      <c r="H18" s="39" t="s">
        <v>43</v>
      </c>
      <c r="I18" s="324">
        <v>74050</v>
      </c>
      <c r="J18" s="324">
        <v>13250</v>
      </c>
      <c r="K18" s="324">
        <v>14625</v>
      </c>
      <c r="L18" s="302">
        <v>45447</v>
      </c>
      <c r="M18" s="326" t="s">
        <v>2</v>
      </c>
      <c r="N18" s="324">
        <v>730</v>
      </c>
      <c r="O18" s="323"/>
      <c r="P18" s="39" t="s">
        <v>43</v>
      </c>
      <c r="Q18" s="323">
        <v>61028</v>
      </c>
      <c r="R18" s="324">
        <v>18347</v>
      </c>
      <c r="S18" s="324">
        <v>17058</v>
      </c>
      <c r="T18" s="324">
        <v>18663</v>
      </c>
      <c r="U18" s="324">
        <v>6021</v>
      </c>
      <c r="V18" s="324">
        <v>939</v>
      </c>
      <c r="W18" s="323"/>
      <c r="X18" s="39" t="s">
        <v>43</v>
      </c>
      <c r="Y18" s="324">
        <v>69794</v>
      </c>
      <c r="Z18" s="324">
        <v>29269</v>
      </c>
      <c r="AA18" s="324">
        <v>16639</v>
      </c>
      <c r="AB18" s="324">
        <v>15049</v>
      </c>
      <c r="AC18" s="324">
        <v>7719</v>
      </c>
      <c r="AD18" s="324">
        <v>1118</v>
      </c>
      <c r="AE18" s="323"/>
      <c r="AF18" s="351" t="s">
        <v>43</v>
      </c>
      <c r="AG18" s="13">
        <v>75438</v>
      </c>
      <c r="AH18" s="13">
        <v>33157</v>
      </c>
      <c r="AI18" s="13">
        <v>14452</v>
      </c>
      <c r="AJ18" s="13">
        <v>14821</v>
      </c>
      <c r="AK18" s="13">
        <v>10178</v>
      </c>
      <c r="AL18" s="13">
        <v>2830</v>
      </c>
      <c r="AN18" s="44" t="s">
        <v>43</v>
      </c>
      <c r="AO18" s="13">
        <v>80590</v>
      </c>
      <c r="AP18" s="13">
        <v>28654</v>
      </c>
      <c r="AQ18" s="13">
        <v>12683</v>
      </c>
      <c r="AR18" s="13">
        <v>25555</v>
      </c>
      <c r="AS18" s="13">
        <v>12450</v>
      </c>
      <c r="AT18" s="13">
        <v>1248</v>
      </c>
      <c r="AV18" s="315" t="s">
        <v>43</v>
      </c>
      <c r="AW18" s="315">
        <v>81244</v>
      </c>
      <c r="AX18" s="315">
        <v>27298</v>
      </c>
      <c r="AY18" s="315">
        <v>11840</v>
      </c>
      <c r="AZ18" s="315">
        <v>29558</v>
      </c>
      <c r="BA18" s="315">
        <v>12391</v>
      </c>
      <c r="BB18" s="315">
        <v>157</v>
      </c>
      <c r="BC18" s="465"/>
    </row>
    <row r="19" spans="1:55" x14ac:dyDescent="0.2">
      <c r="A19" s="39" t="s">
        <v>44</v>
      </c>
      <c r="B19" s="324">
        <v>90231</v>
      </c>
      <c r="C19" s="324">
        <v>28737</v>
      </c>
      <c r="D19" s="324">
        <v>9442</v>
      </c>
      <c r="E19" s="324">
        <v>49830</v>
      </c>
      <c r="F19" s="326" t="s">
        <v>2</v>
      </c>
      <c r="G19" s="324">
        <v>2222</v>
      </c>
      <c r="H19" s="39" t="s">
        <v>44</v>
      </c>
      <c r="I19" s="324">
        <v>86995</v>
      </c>
      <c r="J19" s="324">
        <v>30495</v>
      </c>
      <c r="K19" s="324">
        <v>16210</v>
      </c>
      <c r="L19" s="302">
        <v>39416</v>
      </c>
      <c r="M19" s="326" t="s">
        <v>2</v>
      </c>
      <c r="N19" s="324">
        <v>875</v>
      </c>
      <c r="O19" s="323"/>
      <c r="P19" s="39" t="s">
        <v>44</v>
      </c>
      <c r="Q19" s="323">
        <v>77083</v>
      </c>
      <c r="R19" s="324">
        <v>33588</v>
      </c>
      <c r="S19" s="324">
        <v>21959</v>
      </c>
      <c r="T19" s="324">
        <v>16570</v>
      </c>
      <c r="U19" s="324">
        <v>4123</v>
      </c>
      <c r="V19" s="324">
        <v>843</v>
      </c>
      <c r="W19" s="323"/>
      <c r="X19" s="39" t="s">
        <v>44</v>
      </c>
      <c r="Y19" s="324">
        <v>85244</v>
      </c>
      <c r="Z19" s="324">
        <v>42418</v>
      </c>
      <c r="AA19" s="324">
        <v>21193</v>
      </c>
      <c r="AB19" s="324">
        <v>15108</v>
      </c>
      <c r="AC19" s="324">
        <v>5416</v>
      </c>
      <c r="AD19" s="324">
        <v>1109</v>
      </c>
      <c r="AE19" s="323"/>
      <c r="AF19" s="351" t="s">
        <v>44</v>
      </c>
      <c r="AG19" s="13">
        <v>92170</v>
      </c>
      <c r="AH19" s="13">
        <v>42240</v>
      </c>
      <c r="AI19" s="13">
        <v>18196</v>
      </c>
      <c r="AJ19" s="13">
        <v>18557</v>
      </c>
      <c r="AK19" s="13">
        <v>9694</v>
      </c>
      <c r="AL19" s="13">
        <v>3483</v>
      </c>
      <c r="AN19" s="44" t="s">
        <v>44</v>
      </c>
      <c r="AO19" s="13">
        <v>101955</v>
      </c>
      <c r="AP19" s="13">
        <v>41136</v>
      </c>
      <c r="AQ19" s="13">
        <v>17288</v>
      </c>
      <c r="AR19" s="13">
        <v>32095</v>
      </c>
      <c r="AS19" s="13">
        <v>9954</v>
      </c>
      <c r="AT19" s="13">
        <v>1482</v>
      </c>
      <c r="AV19" s="315" t="s">
        <v>44</v>
      </c>
      <c r="AW19" s="315">
        <v>105091</v>
      </c>
      <c r="AX19" s="315">
        <v>40848</v>
      </c>
      <c r="AY19" s="315">
        <v>15630</v>
      </c>
      <c r="AZ19" s="315">
        <v>37376</v>
      </c>
      <c r="BA19" s="315">
        <v>10844</v>
      </c>
      <c r="BB19" s="315">
        <v>393</v>
      </c>
      <c r="BC19" s="465"/>
    </row>
    <row r="20" spans="1:55" x14ac:dyDescent="0.2">
      <c r="A20" s="39" t="s">
        <v>45</v>
      </c>
      <c r="B20" s="324">
        <v>66653</v>
      </c>
      <c r="C20" s="324">
        <v>44154</v>
      </c>
      <c r="D20" s="324">
        <v>6762</v>
      </c>
      <c r="E20" s="324">
        <v>14020</v>
      </c>
      <c r="F20" s="326" t="s">
        <v>2</v>
      </c>
      <c r="G20" s="324">
        <v>1717</v>
      </c>
      <c r="H20" s="39" t="s">
        <v>45</v>
      </c>
      <c r="I20" s="324">
        <v>69945</v>
      </c>
      <c r="J20" s="324">
        <v>49100</v>
      </c>
      <c r="K20" s="324">
        <v>7675</v>
      </c>
      <c r="L20" s="302">
        <v>13044</v>
      </c>
      <c r="M20" s="326" t="s">
        <v>2</v>
      </c>
      <c r="N20" s="324">
        <v>125</v>
      </c>
      <c r="O20" s="323"/>
      <c r="P20" s="39" t="s">
        <v>45</v>
      </c>
      <c r="Q20" s="323">
        <v>70398</v>
      </c>
      <c r="R20" s="324">
        <v>52596</v>
      </c>
      <c r="S20" s="324">
        <v>9123</v>
      </c>
      <c r="T20" s="324">
        <v>6844</v>
      </c>
      <c r="U20" s="324">
        <v>985</v>
      </c>
      <c r="V20" s="324">
        <v>850</v>
      </c>
      <c r="W20" s="323"/>
      <c r="X20" s="39" t="s">
        <v>45</v>
      </c>
      <c r="Y20" s="324">
        <v>75483</v>
      </c>
      <c r="Z20" s="324">
        <v>58792</v>
      </c>
      <c r="AA20" s="324">
        <v>7065</v>
      </c>
      <c r="AB20" s="324">
        <v>7189</v>
      </c>
      <c r="AC20" s="324">
        <v>1338</v>
      </c>
      <c r="AD20" s="324">
        <v>1099</v>
      </c>
      <c r="AE20" s="323"/>
      <c r="AF20" s="351" t="s">
        <v>45</v>
      </c>
      <c r="AG20" s="13">
        <v>79112</v>
      </c>
      <c r="AH20" s="13">
        <v>59467</v>
      </c>
      <c r="AI20" s="13">
        <v>5558</v>
      </c>
      <c r="AJ20" s="13">
        <v>8315</v>
      </c>
      <c r="AK20" s="13">
        <v>3240</v>
      </c>
      <c r="AL20" s="13">
        <v>2532</v>
      </c>
      <c r="AN20" s="44" t="s">
        <v>45</v>
      </c>
      <c r="AO20" s="13">
        <v>84268</v>
      </c>
      <c r="AP20" s="13">
        <v>55822</v>
      </c>
      <c r="AQ20" s="13">
        <v>5157</v>
      </c>
      <c r="AR20" s="13">
        <v>18324</v>
      </c>
      <c r="AS20" s="13">
        <v>3766</v>
      </c>
      <c r="AT20" s="13">
        <v>1199</v>
      </c>
      <c r="AV20" s="315" t="s">
        <v>45</v>
      </c>
      <c r="AW20" s="315">
        <v>89642</v>
      </c>
      <c r="AX20" s="315">
        <v>53697</v>
      </c>
      <c r="AY20" s="315">
        <v>4977</v>
      </c>
      <c r="AZ20" s="315">
        <v>26495</v>
      </c>
      <c r="BA20" s="315">
        <v>4321</v>
      </c>
      <c r="BB20" s="315">
        <v>152</v>
      </c>
      <c r="BC20" s="465"/>
    </row>
    <row r="21" spans="1:55" x14ac:dyDescent="0.2">
      <c r="A21" s="39" t="s">
        <v>46</v>
      </c>
      <c r="B21" s="324">
        <v>74175</v>
      </c>
      <c r="C21" s="324">
        <v>46961</v>
      </c>
      <c r="D21" s="324">
        <v>16388</v>
      </c>
      <c r="E21" s="324">
        <v>9067</v>
      </c>
      <c r="F21" s="326" t="s">
        <v>2</v>
      </c>
      <c r="G21" s="324">
        <v>1759</v>
      </c>
      <c r="H21" s="39" t="s">
        <v>46</v>
      </c>
      <c r="I21" s="324">
        <v>80435</v>
      </c>
      <c r="J21" s="324">
        <v>53275</v>
      </c>
      <c r="K21" s="324">
        <v>18845</v>
      </c>
      <c r="L21" s="302">
        <v>8176</v>
      </c>
      <c r="M21" s="326" t="s">
        <v>2</v>
      </c>
      <c r="N21" s="324">
        <v>135</v>
      </c>
      <c r="O21" s="323"/>
      <c r="P21" s="39" t="s">
        <v>46</v>
      </c>
      <c r="Q21" s="323">
        <v>84422</v>
      </c>
      <c r="R21" s="324">
        <v>61143</v>
      </c>
      <c r="S21" s="324">
        <v>17706</v>
      </c>
      <c r="T21" s="324">
        <v>3765</v>
      </c>
      <c r="U21" s="324">
        <v>1026</v>
      </c>
      <c r="V21" s="324">
        <v>782</v>
      </c>
      <c r="W21" s="323"/>
      <c r="X21" s="39" t="s">
        <v>46</v>
      </c>
      <c r="Y21" s="324">
        <v>88879</v>
      </c>
      <c r="Z21" s="324">
        <v>70087</v>
      </c>
      <c r="AA21" s="324">
        <v>13278</v>
      </c>
      <c r="AB21" s="324">
        <v>3466</v>
      </c>
      <c r="AC21" s="324">
        <v>1202</v>
      </c>
      <c r="AD21" s="324">
        <v>846</v>
      </c>
      <c r="AE21" s="323"/>
      <c r="AF21" s="351" t="s">
        <v>46</v>
      </c>
      <c r="AG21" s="13">
        <v>91722</v>
      </c>
      <c r="AH21" s="13">
        <v>72608</v>
      </c>
      <c r="AI21" s="13">
        <v>11385</v>
      </c>
      <c r="AJ21" s="13">
        <v>4504</v>
      </c>
      <c r="AK21" s="13">
        <v>1637</v>
      </c>
      <c r="AL21" s="13">
        <v>1588</v>
      </c>
      <c r="AN21" s="44" t="s">
        <v>46</v>
      </c>
      <c r="AO21" s="13">
        <v>97199</v>
      </c>
      <c r="AP21" s="13">
        <v>72284</v>
      </c>
      <c r="AQ21" s="13">
        <v>10464</v>
      </c>
      <c r="AR21" s="13">
        <v>10337</v>
      </c>
      <c r="AS21" s="13">
        <v>3335</v>
      </c>
      <c r="AT21" s="13">
        <v>779</v>
      </c>
      <c r="AV21" s="315" t="s">
        <v>46</v>
      </c>
      <c r="AW21" s="315">
        <v>101276</v>
      </c>
      <c r="AX21" s="315">
        <v>71355</v>
      </c>
      <c r="AY21" s="315">
        <v>9423</v>
      </c>
      <c r="AZ21" s="315">
        <v>16019</v>
      </c>
      <c r="BA21" s="315">
        <v>4384</v>
      </c>
      <c r="BB21" s="315">
        <v>95</v>
      </c>
      <c r="BC21" s="465"/>
    </row>
    <row r="22" spans="1:55" x14ac:dyDescent="0.2">
      <c r="A22" s="39" t="s">
        <v>47</v>
      </c>
      <c r="B22" s="324">
        <v>69453</v>
      </c>
      <c r="C22" s="324">
        <v>39407</v>
      </c>
      <c r="D22" s="324">
        <v>15774</v>
      </c>
      <c r="E22" s="324">
        <v>11569</v>
      </c>
      <c r="F22" s="326" t="s">
        <v>2</v>
      </c>
      <c r="G22" s="324">
        <v>2703</v>
      </c>
      <c r="H22" s="39" t="s">
        <v>47</v>
      </c>
      <c r="I22" s="324">
        <v>77335</v>
      </c>
      <c r="J22" s="324">
        <v>45350</v>
      </c>
      <c r="K22" s="324">
        <v>20225</v>
      </c>
      <c r="L22" s="302">
        <v>11613</v>
      </c>
      <c r="M22" s="326" t="s">
        <v>2</v>
      </c>
      <c r="N22" s="324">
        <v>145</v>
      </c>
      <c r="O22" s="323"/>
      <c r="P22" s="39" t="s">
        <v>47</v>
      </c>
      <c r="Q22" s="323">
        <v>81590</v>
      </c>
      <c r="R22" s="324">
        <v>50113</v>
      </c>
      <c r="S22" s="324">
        <v>21868</v>
      </c>
      <c r="T22" s="324">
        <v>5695</v>
      </c>
      <c r="U22" s="324">
        <v>2041</v>
      </c>
      <c r="V22" s="324">
        <v>1873</v>
      </c>
      <c r="W22" s="323"/>
      <c r="X22" s="39" t="s">
        <v>47</v>
      </c>
      <c r="Y22" s="324">
        <v>90783</v>
      </c>
      <c r="Z22" s="324">
        <v>66422</v>
      </c>
      <c r="AA22" s="324">
        <v>14225</v>
      </c>
      <c r="AB22" s="324">
        <v>6238</v>
      </c>
      <c r="AC22" s="324">
        <v>2031</v>
      </c>
      <c r="AD22" s="324">
        <v>1867</v>
      </c>
      <c r="AE22" s="323"/>
      <c r="AF22" s="351" t="s">
        <v>47</v>
      </c>
      <c r="AG22" s="13">
        <v>96643</v>
      </c>
      <c r="AH22" s="13">
        <v>69674</v>
      </c>
      <c r="AI22" s="13">
        <v>11502</v>
      </c>
      <c r="AJ22" s="13">
        <v>8104</v>
      </c>
      <c r="AK22" s="13">
        <v>4644</v>
      </c>
      <c r="AL22" s="13">
        <v>2719</v>
      </c>
      <c r="AN22" s="44" t="s">
        <v>47</v>
      </c>
      <c r="AO22" s="13">
        <v>100214</v>
      </c>
      <c r="AP22" s="13">
        <v>64291</v>
      </c>
      <c r="AQ22" s="13">
        <v>10481</v>
      </c>
      <c r="AR22" s="13">
        <v>18141</v>
      </c>
      <c r="AS22" s="13">
        <v>6271</v>
      </c>
      <c r="AT22" s="13">
        <v>1030</v>
      </c>
      <c r="AV22" s="315" t="s">
        <v>47</v>
      </c>
      <c r="AW22" s="315">
        <v>109228</v>
      </c>
      <c r="AX22" s="315">
        <v>63204</v>
      </c>
      <c r="AY22" s="315">
        <v>10179</v>
      </c>
      <c r="AZ22" s="315">
        <v>28276</v>
      </c>
      <c r="BA22" s="315">
        <v>7434</v>
      </c>
      <c r="BB22" s="315">
        <v>135</v>
      </c>
      <c r="BC22" s="465"/>
    </row>
    <row r="23" spans="1:55" x14ac:dyDescent="0.2">
      <c r="A23" s="39" t="s">
        <v>48</v>
      </c>
      <c r="B23" s="324">
        <v>67306</v>
      </c>
      <c r="C23" s="324">
        <v>32469</v>
      </c>
      <c r="D23" s="324">
        <v>12297</v>
      </c>
      <c r="E23" s="324">
        <v>20093</v>
      </c>
      <c r="F23" s="326" t="s">
        <v>2</v>
      </c>
      <c r="G23" s="324">
        <v>2447</v>
      </c>
      <c r="H23" s="39" t="s">
        <v>48</v>
      </c>
      <c r="I23" s="324">
        <v>71765</v>
      </c>
      <c r="J23" s="324">
        <v>35350</v>
      </c>
      <c r="K23" s="324">
        <v>17295</v>
      </c>
      <c r="L23" s="302">
        <v>18907</v>
      </c>
      <c r="M23" s="326" t="s">
        <v>2</v>
      </c>
      <c r="N23" s="324">
        <v>220</v>
      </c>
      <c r="O23" s="323"/>
      <c r="P23" s="39" t="s">
        <v>48</v>
      </c>
      <c r="Q23" s="323">
        <v>72973</v>
      </c>
      <c r="R23" s="324">
        <v>38838</v>
      </c>
      <c r="S23" s="324">
        <v>21907</v>
      </c>
      <c r="T23" s="324">
        <v>8813</v>
      </c>
      <c r="U23" s="324">
        <v>2460</v>
      </c>
      <c r="V23" s="324">
        <v>955</v>
      </c>
      <c r="W23" s="323"/>
      <c r="X23" s="39" t="s">
        <v>48</v>
      </c>
      <c r="Y23" s="324">
        <v>79668</v>
      </c>
      <c r="Z23" s="324">
        <v>48721</v>
      </c>
      <c r="AA23" s="324">
        <v>18031</v>
      </c>
      <c r="AB23" s="324">
        <v>8620</v>
      </c>
      <c r="AC23" s="324">
        <v>3150</v>
      </c>
      <c r="AD23" s="324">
        <v>1146</v>
      </c>
      <c r="AE23" s="323"/>
      <c r="AF23" s="351" t="s">
        <v>48</v>
      </c>
      <c r="AG23" s="13">
        <v>83994</v>
      </c>
      <c r="AH23" s="13">
        <v>50890</v>
      </c>
      <c r="AI23" s="13">
        <v>14437</v>
      </c>
      <c r="AJ23" s="13">
        <v>10839</v>
      </c>
      <c r="AK23" s="13">
        <v>5292</v>
      </c>
      <c r="AL23" s="13">
        <v>2536</v>
      </c>
      <c r="AN23" s="44" t="s">
        <v>48</v>
      </c>
      <c r="AO23" s="13">
        <v>94902</v>
      </c>
      <c r="AP23" s="13">
        <v>49807</v>
      </c>
      <c r="AQ23" s="13">
        <v>14296</v>
      </c>
      <c r="AR23" s="13">
        <v>22206</v>
      </c>
      <c r="AS23" s="13">
        <v>7386</v>
      </c>
      <c r="AT23" s="13">
        <v>1207</v>
      </c>
      <c r="AV23" s="315" t="s">
        <v>48</v>
      </c>
      <c r="AW23" s="315">
        <v>102961</v>
      </c>
      <c r="AX23" s="315">
        <v>49269</v>
      </c>
      <c r="AY23" s="315">
        <v>13251</v>
      </c>
      <c r="AZ23" s="315">
        <v>31788</v>
      </c>
      <c r="BA23" s="315">
        <v>8367</v>
      </c>
      <c r="BB23" s="315">
        <v>286</v>
      </c>
      <c r="BC23" s="465"/>
    </row>
    <row r="24" spans="1:55" x14ac:dyDescent="0.2">
      <c r="A24" s="39" t="s">
        <v>49</v>
      </c>
      <c r="B24" s="324">
        <v>92506</v>
      </c>
      <c r="C24" s="324">
        <v>10070</v>
      </c>
      <c r="D24" s="324">
        <v>15595</v>
      </c>
      <c r="E24" s="324">
        <v>64225</v>
      </c>
      <c r="F24" s="326" t="s">
        <v>2</v>
      </c>
      <c r="G24" s="324">
        <v>2616</v>
      </c>
      <c r="H24" s="39" t="s">
        <v>49</v>
      </c>
      <c r="I24" s="324">
        <v>76970</v>
      </c>
      <c r="J24" s="324">
        <v>10340</v>
      </c>
      <c r="K24" s="324">
        <v>22125</v>
      </c>
      <c r="L24" s="302">
        <v>43395</v>
      </c>
      <c r="M24" s="326" t="s">
        <v>2</v>
      </c>
      <c r="N24" s="324">
        <v>1115</v>
      </c>
      <c r="O24" s="323"/>
      <c r="P24" s="39" t="s">
        <v>49</v>
      </c>
      <c r="Q24" s="323">
        <v>64299</v>
      </c>
      <c r="R24" s="324">
        <v>10900</v>
      </c>
      <c r="S24" s="324">
        <v>35741</v>
      </c>
      <c r="T24" s="324">
        <v>11157</v>
      </c>
      <c r="U24" s="324">
        <v>5357</v>
      </c>
      <c r="V24" s="324">
        <v>1144</v>
      </c>
      <c r="W24" s="323"/>
      <c r="X24" s="39" t="s">
        <v>49</v>
      </c>
      <c r="Y24" s="324">
        <v>74206</v>
      </c>
      <c r="Z24" s="324">
        <v>19815</v>
      </c>
      <c r="AA24" s="324">
        <v>35781</v>
      </c>
      <c r="AB24" s="324">
        <v>9357</v>
      </c>
      <c r="AC24" s="324">
        <v>7864</v>
      </c>
      <c r="AD24" s="324">
        <v>1389</v>
      </c>
      <c r="AE24" s="323"/>
      <c r="AF24" s="351" t="s">
        <v>49</v>
      </c>
      <c r="AG24" s="13">
        <v>82281</v>
      </c>
      <c r="AH24" s="13">
        <v>26451</v>
      </c>
      <c r="AI24" s="13">
        <v>29320</v>
      </c>
      <c r="AJ24" s="13">
        <v>12958</v>
      </c>
      <c r="AK24" s="13">
        <v>11168</v>
      </c>
      <c r="AL24" s="13">
        <v>2384</v>
      </c>
      <c r="AN24" s="44" t="s">
        <v>49</v>
      </c>
      <c r="AO24" s="13">
        <v>93556</v>
      </c>
      <c r="AP24" s="13">
        <v>27771</v>
      </c>
      <c r="AQ24" s="13">
        <v>25014</v>
      </c>
      <c r="AR24" s="13">
        <v>25217</v>
      </c>
      <c r="AS24" s="13">
        <v>14328</v>
      </c>
      <c r="AT24" s="13">
        <v>1226</v>
      </c>
      <c r="AV24" s="315" t="s">
        <v>49</v>
      </c>
      <c r="AW24" s="315">
        <v>96496</v>
      </c>
      <c r="AX24" s="315">
        <v>27320</v>
      </c>
      <c r="AY24" s="315">
        <v>24081</v>
      </c>
      <c r="AZ24" s="315">
        <v>30079</v>
      </c>
      <c r="BA24" s="315">
        <v>14706</v>
      </c>
      <c r="BB24" s="315">
        <v>310</v>
      </c>
      <c r="BC24" s="465"/>
    </row>
    <row r="25" spans="1:55" x14ac:dyDescent="0.2">
      <c r="A25" s="39" t="s">
        <v>50</v>
      </c>
      <c r="B25" s="324">
        <v>82301</v>
      </c>
      <c r="C25" s="324">
        <v>9415</v>
      </c>
      <c r="D25" s="324">
        <v>5176</v>
      </c>
      <c r="E25" s="324">
        <v>63841</v>
      </c>
      <c r="F25" s="326" t="s">
        <v>2</v>
      </c>
      <c r="G25" s="324">
        <v>3869</v>
      </c>
      <c r="H25" s="39" t="s">
        <v>50</v>
      </c>
      <c r="I25" s="324">
        <v>77885</v>
      </c>
      <c r="J25" s="324">
        <v>12360</v>
      </c>
      <c r="K25" s="324">
        <v>5985</v>
      </c>
      <c r="L25" s="302">
        <v>58381</v>
      </c>
      <c r="M25" s="326" t="s">
        <v>2</v>
      </c>
      <c r="N25" s="324">
        <v>1155</v>
      </c>
      <c r="O25" s="323"/>
      <c r="P25" s="39" t="s">
        <v>50</v>
      </c>
      <c r="Q25" s="323">
        <v>56068</v>
      </c>
      <c r="R25" s="324">
        <v>17779</v>
      </c>
      <c r="S25" s="324">
        <v>7871</v>
      </c>
      <c r="T25" s="324">
        <v>21799</v>
      </c>
      <c r="U25" s="324">
        <v>6916</v>
      </c>
      <c r="V25" s="324">
        <v>1703</v>
      </c>
      <c r="W25" s="323"/>
      <c r="X25" s="39" t="s">
        <v>50</v>
      </c>
      <c r="Y25" s="324">
        <v>68170</v>
      </c>
      <c r="Z25" s="324">
        <v>27151</v>
      </c>
      <c r="AA25" s="324">
        <v>9422</v>
      </c>
      <c r="AB25" s="324">
        <v>20239</v>
      </c>
      <c r="AC25" s="324">
        <v>8924</v>
      </c>
      <c r="AD25" s="324">
        <v>2434</v>
      </c>
      <c r="AE25" s="323"/>
      <c r="AF25" s="351" t="s">
        <v>50</v>
      </c>
      <c r="AG25" s="13">
        <v>79146</v>
      </c>
      <c r="AH25" s="13">
        <v>34613</v>
      </c>
      <c r="AI25" s="13">
        <v>6946</v>
      </c>
      <c r="AJ25" s="13">
        <v>19751</v>
      </c>
      <c r="AK25" s="13">
        <v>13619</v>
      </c>
      <c r="AL25" s="13">
        <v>4217</v>
      </c>
      <c r="AN25" s="44" t="s">
        <v>50</v>
      </c>
      <c r="AO25" s="13">
        <v>78536</v>
      </c>
      <c r="AP25" s="13">
        <v>28707</v>
      </c>
      <c r="AQ25" s="13">
        <v>7201</v>
      </c>
      <c r="AR25" s="13">
        <v>28108</v>
      </c>
      <c r="AS25" s="13">
        <v>12070</v>
      </c>
      <c r="AT25" s="13">
        <v>2450</v>
      </c>
      <c r="AV25" s="315" t="s">
        <v>50</v>
      </c>
      <c r="AW25" s="315">
        <v>66884</v>
      </c>
      <c r="AX25" s="315">
        <v>21867</v>
      </c>
      <c r="AY25" s="315">
        <v>7154</v>
      </c>
      <c r="AZ25" s="315">
        <v>26460</v>
      </c>
      <c r="BA25" s="315">
        <v>11276</v>
      </c>
      <c r="BB25" s="315">
        <v>127</v>
      </c>
      <c r="BC25" s="465"/>
    </row>
    <row r="26" spans="1:55" x14ac:dyDescent="0.2">
      <c r="A26" s="39" t="s">
        <v>51</v>
      </c>
      <c r="B26" s="324">
        <v>48050</v>
      </c>
      <c r="C26" s="324">
        <v>27887</v>
      </c>
      <c r="D26" s="324">
        <v>5166</v>
      </c>
      <c r="E26" s="324">
        <v>13590</v>
      </c>
      <c r="F26" s="326" t="s">
        <v>2</v>
      </c>
      <c r="G26" s="324">
        <v>1407</v>
      </c>
      <c r="H26" s="39" t="s">
        <v>51</v>
      </c>
      <c r="I26" s="324">
        <v>51000</v>
      </c>
      <c r="J26" s="324">
        <v>31400</v>
      </c>
      <c r="K26" s="324">
        <v>6725</v>
      </c>
      <c r="L26" s="302">
        <v>12765</v>
      </c>
      <c r="M26" s="326" t="s">
        <v>2</v>
      </c>
      <c r="N26" s="324">
        <v>110</v>
      </c>
      <c r="O26" s="323"/>
      <c r="P26" s="39" t="s">
        <v>51</v>
      </c>
      <c r="Q26" s="323">
        <v>51358</v>
      </c>
      <c r="R26" s="324">
        <v>35388</v>
      </c>
      <c r="S26" s="324">
        <v>7361</v>
      </c>
      <c r="T26" s="324">
        <v>6838</v>
      </c>
      <c r="U26" s="324">
        <v>918</v>
      </c>
      <c r="V26" s="324">
        <v>853</v>
      </c>
      <c r="W26" s="323"/>
      <c r="X26" s="39" t="s">
        <v>51</v>
      </c>
      <c r="Y26" s="324">
        <v>55199</v>
      </c>
      <c r="Z26" s="324">
        <v>41252</v>
      </c>
      <c r="AA26" s="324">
        <v>5665</v>
      </c>
      <c r="AB26" s="324">
        <v>6246</v>
      </c>
      <c r="AC26" s="324">
        <v>1075</v>
      </c>
      <c r="AD26" s="324">
        <v>961</v>
      </c>
      <c r="AE26" s="323"/>
      <c r="AF26" s="351" t="s">
        <v>51</v>
      </c>
      <c r="AG26" s="13">
        <v>61426</v>
      </c>
      <c r="AH26" s="13">
        <v>43917</v>
      </c>
      <c r="AI26" s="13">
        <v>5106</v>
      </c>
      <c r="AJ26" s="13">
        <v>8847</v>
      </c>
      <c r="AK26" s="13">
        <v>1726</v>
      </c>
      <c r="AL26" s="13">
        <v>1830</v>
      </c>
      <c r="AN26" s="44" t="s">
        <v>51</v>
      </c>
      <c r="AO26" s="13">
        <v>63639</v>
      </c>
      <c r="AP26" s="13">
        <v>41196</v>
      </c>
      <c r="AQ26" s="13">
        <v>5252</v>
      </c>
      <c r="AR26" s="13">
        <v>14312</v>
      </c>
      <c r="AS26" s="13">
        <v>2250</v>
      </c>
      <c r="AT26" s="13">
        <v>629</v>
      </c>
      <c r="AV26" s="315" t="s">
        <v>51</v>
      </c>
      <c r="AW26" s="315">
        <v>65628</v>
      </c>
      <c r="AX26" s="315">
        <v>40397</v>
      </c>
      <c r="AY26" s="315">
        <v>4647</v>
      </c>
      <c r="AZ26" s="315">
        <v>17911</v>
      </c>
      <c r="BA26" s="315">
        <v>2597</v>
      </c>
      <c r="BB26" s="315">
        <v>76</v>
      </c>
      <c r="BC26" s="465"/>
    </row>
    <row r="27" spans="1:55" x14ac:dyDescent="0.2">
      <c r="A27" s="39" t="s">
        <v>52</v>
      </c>
      <c r="B27" s="324">
        <v>117120</v>
      </c>
      <c r="C27" s="324">
        <v>21368</v>
      </c>
      <c r="D27" s="324">
        <v>25196</v>
      </c>
      <c r="E27" s="324">
        <v>67259</v>
      </c>
      <c r="F27" s="326" t="s">
        <v>2</v>
      </c>
      <c r="G27" s="324">
        <v>3297</v>
      </c>
      <c r="H27" s="39" t="s">
        <v>52</v>
      </c>
      <c r="I27" s="324">
        <v>111885</v>
      </c>
      <c r="J27" s="324">
        <v>22125</v>
      </c>
      <c r="K27" s="324">
        <v>34370</v>
      </c>
      <c r="L27" s="302">
        <v>53822</v>
      </c>
      <c r="M27" s="326" t="s">
        <v>2</v>
      </c>
      <c r="N27" s="324">
        <v>1570</v>
      </c>
      <c r="O27" s="323"/>
      <c r="P27" s="39" t="s">
        <v>52</v>
      </c>
      <c r="Q27" s="323">
        <v>95593</v>
      </c>
      <c r="R27" s="324">
        <v>25408</v>
      </c>
      <c r="S27" s="324">
        <v>41335</v>
      </c>
      <c r="T27" s="324">
        <v>21064</v>
      </c>
      <c r="U27" s="324">
        <v>6439</v>
      </c>
      <c r="V27" s="324">
        <v>1347</v>
      </c>
      <c r="W27" s="323"/>
      <c r="X27" s="39" t="s">
        <v>52</v>
      </c>
      <c r="Y27" s="324">
        <v>108895</v>
      </c>
      <c r="Z27" s="324">
        <v>39475</v>
      </c>
      <c r="AA27" s="324">
        <v>40146</v>
      </c>
      <c r="AB27" s="324">
        <v>16458</v>
      </c>
      <c r="AC27" s="324">
        <v>11059</v>
      </c>
      <c r="AD27" s="324">
        <v>1757</v>
      </c>
      <c r="AE27" s="323"/>
      <c r="AF27" s="351" t="s">
        <v>52</v>
      </c>
      <c r="AG27" s="13">
        <v>118447</v>
      </c>
      <c r="AH27" s="13">
        <v>44028</v>
      </c>
      <c r="AI27" s="13">
        <v>33765</v>
      </c>
      <c r="AJ27" s="13">
        <v>21824</v>
      </c>
      <c r="AK27" s="13">
        <v>15218</v>
      </c>
      <c r="AL27" s="13">
        <v>3612</v>
      </c>
      <c r="AN27" s="44" t="s">
        <v>52</v>
      </c>
      <c r="AO27" s="13">
        <v>130017</v>
      </c>
      <c r="AP27" s="13">
        <v>44872</v>
      </c>
      <c r="AQ27" s="13">
        <v>25496</v>
      </c>
      <c r="AR27" s="13">
        <v>38133</v>
      </c>
      <c r="AS27" s="13">
        <v>20123</v>
      </c>
      <c r="AT27" s="13">
        <v>1393</v>
      </c>
      <c r="AV27" s="315" t="s">
        <v>52</v>
      </c>
      <c r="AW27" s="315">
        <v>134688</v>
      </c>
      <c r="AX27" s="315">
        <v>46910</v>
      </c>
      <c r="AY27" s="315">
        <v>24126</v>
      </c>
      <c r="AZ27" s="315">
        <v>42329</v>
      </c>
      <c r="BA27" s="315">
        <v>21117</v>
      </c>
      <c r="BB27" s="315">
        <v>206</v>
      </c>
      <c r="BC27" s="465"/>
    </row>
    <row r="28" spans="1:55" x14ac:dyDescent="0.2">
      <c r="A28" s="39" t="s">
        <v>53</v>
      </c>
      <c r="B28" s="324">
        <v>95991</v>
      </c>
      <c r="C28" s="324">
        <v>28623</v>
      </c>
      <c r="D28" s="324">
        <v>22480</v>
      </c>
      <c r="E28" s="324">
        <v>42538</v>
      </c>
      <c r="F28" s="326" t="s">
        <v>2</v>
      </c>
      <c r="G28" s="324">
        <v>2350</v>
      </c>
      <c r="H28" s="39" t="s">
        <v>53</v>
      </c>
      <c r="I28" s="324">
        <v>93895</v>
      </c>
      <c r="J28" s="324">
        <v>30435</v>
      </c>
      <c r="K28" s="324">
        <v>32700</v>
      </c>
      <c r="L28" s="302">
        <v>30165</v>
      </c>
      <c r="M28" s="326" t="s">
        <v>2</v>
      </c>
      <c r="N28" s="324">
        <v>595</v>
      </c>
      <c r="O28" s="323"/>
      <c r="P28" s="39" t="s">
        <v>53</v>
      </c>
      <c r="Q28" s="323">
        <v>88300</v>
      </c>
      <c r="R28" s="324">
        <v>32773</v>
      </c>
      <c r="S28" s="324">
        <v>38479</v>
      </c>
      <c r="T28" s="324">
        <v>11692</v>
      </c>
      <c r="U28" s="324">
        <v>4381</v>
      </c>
      <c r="V28" s="324">
        <v>975</v>
      </c>
      <c r="W28" s="323"/>
      <c r="X28" s="39" t="s">
        <v>53</v>
      </c>
      <c r="Y28" s="324">
        <v>99180</v>
      </c>
      <c r="Z28" s="324">
        <v>47429</v>
      </c>
      <c r="AA28" s="324">
        <v>32991</v>
      </c>
      <c r="AB28" s="324">
        <v>10057</v>
      </c>
      <c r="AC28" s="324">
        <v>7345</v>
      </c>
      <c r="AD28" s="324">
        <v>1358</v>
      </c>
      <c r="AE28" s="323"/>
      <c r="AF28" s="351" t="s">
        <v>53</v>
      </c>
      <c r="AG28" s="13">
        <v>107412</v>
      </c>
      <c r="AH28" s="13">
        <v>53831</v>
      </c>
      <c r="AI28" s="13">
        <v>28536</v>
      </c>
      <c r="AJ28" s="13">
        <v>13143</v>
      </c>
      <c r="AK28" s="13">
        <v>9654</v>
      </c>
      <c r="AL28" s="13">
        <v>2248</v>
      </c>
      <c r="AN28" s="44" t="s">
        <v>53</v>
      </c>
      <c r="AO28" s="13">
        <v>116091</v>
      </c>
      <c r="AP28" s="13">
        <v>50664</v>
      </c>
      <c r="AQ28" s="13">
        <v>18084</v>
      </c>
      <c r="AR28" s="13">
        <v>28216</v>
      </c>
      <c r="AS28" s="13">
        <v>17968</v>
      </c>
      <c r="AT28" s="13">
        <v>1159</v>
      </c>
      <c r="AV28" s="315" t="s">
        <v>53</v>
      </c>
      <c r="AW28" s="315">
        <v>122393</v>
      </c>
      <c r="AX28" s="315">
        <v>53174</v>
      </c>
      <c r="AY28" s="315">
        <v>16045</v>
      </c>
      <c r="AZ28" s="315">
        <v>33289</v>
      </c>
      <c r="BA28" s="315">
        <v>19708</v>
      </c>
      <c r="BB28" s="315">
        <v>177</v>
      </c>
      <c r="BC28" s="465"/>
    </row>
    <row r="29" spans="1:55" x14ac:dyDescent="0.2">
      <c r="A29" s="39" t="s">
        <v>54</v>
      </c>
      <c r="B29" s="324">
        <v>63322</v>
      </c>
      <c r="C29" s="324">
        <v>32256</v>
      </c>
      <c r="D29" s="324">
        <v>10571</v>
      </c>
      <c r="E29" s="324">
        <v>18796</v>
      </c>
      <c r="F29" s="326" t="s">
        <v>2</v>
      </c>
      <c r="G29" s="324">
        <v>1699</v>
      </c>
      <c r="H29" s="39" t="s">
        <v>54</v>
      </c>
      <c r="I29" s="324">
        <v>64395</v>
      </c>
      <c r="J29" s="324">
        <v>35220</v>
      </c>
      <c r="K29" s="324">
        <v>12220</v>
      </c>
      <c r="L29" s="302">
        <v>16798</v>
      </c>
      <c r="M29" s="326" t="s">
        <v>2</v>
      </c>
      <c r="N29" s="324">
        <v>160</v>
      </c>
      <c r="O29" s="323"/>
      <c r="P29" s="39" t="s">
        <v>54</v>
      </c>
      <c r="Q29" s="323">
        <v>63963</v>
      </c>
      <c r="R29" s="324">
        <v>39474</v>
      </c>
      <c r="S29" s="324">
        <v>13965</v>
      </c>
      <c r="T29" s="324">
        <v>8310</v>
      </c>
      <c r="U29" s="324">
        <v>1423</v>
      </c>
      <c r="V29" s="324">
        <v>791</v>
      </c>
      <c r="W29" s="323"/>
      <c r="X29" s="39" t="s">
        <v>54</v>
      </c>
      <c r="Y29" s="324">
        <v>69911</v>
      </c>
      <c r="Z29" s="324">
        <v>49307</v>
      </c>
      <c r="AA29" s="324">
        <v>9549</v>
      </c>
      <c r="AB29" s="324">
        <v>7988</v>
      </c>
      <c r="AC29" s="324">
        <v>2100</v>
      </c>
      <c r="AD29" s="324">
        <v>967</v>
      </c>
      <c r="AE29" s="323"/>
      <c r="AF29" s="351" t="s">
        <v>54</v>
      </c>
      <c r="AG29" s="13">
        <v>78884</v>
      </c>
      <c r="AH29" s="13">
        <v>54313</v>
      </c>
      <c r="AI29" s="13">
        <v>7223</v>
      </c>
      <c r="AJ29" s="13">
        <v>11285</v>
      </c>
      <c r="AK29" s="13">
        <v>3996</v>
      </c>
      <c r="AL29" s="13">
        <v>2067</v>
      </c>
      <c r="AN29" s="44" t="s">
        <v>54</v>
      </c>
      <c r="AO29" s="13">
        <v>78757</v>
      </c>
      <c r="AP29" s="13">
        <v>47360</v>
      </c>
      <c r="AQ29" s="13">
        <v>2887</v>
      </c>
      <c r="AR29" s="13">
        <v>19503</v>
      </c>
      <c r="AS29" s="13">
        <v>8215</v>
      </c>
      <c r="AT29" s="13">
        <v>792</v>
      </c>
      <c r="AV29" s="315" t="s">
        <v>54</v>
      </c>
      <c r="AW29" s="315">
        <v>81726</v>
      </c>
      <c r="AX29" s="315">
        <v>46337</v>
      </c>
      <c r="AY29" s="315">
        <v>2342</v>
      </c>
      <c r="AZ29" s="315">
        <v>23748</v>
      </c>
      <c r="BA29" s="315">
        <v>9257</v>
      </c>
      <c r="BB29" s="315">
        <v>42</v>
      </c>
      <c r="BC29" s="465"/>
    </row>
    <row r="30" spans="1:55" x14ac:dyDescent="0.2">
      <c r="A30" s="39" t="s">
        <v>55</v>
      </c>
      <c r="B30" s="324">
        <v>85384</v>
      </c>
      <c r="C30" s="324">
        <v>25215</v>
      </c>
      <c r="D30" s="324">
        <v>14186</v>
      </c>
      <c r="E30" s="324">
        <v>43845</v>
      </c>
      <c r="F30" s="326" t="s">
        <v>2</v>
      </c>
      <c r="G30" s="324">
        <v>2138</v>
      </c>
      <c r="H30" s="39" t="s">
        <v>55</v>
      </c>
      <c r="I30" s="324">
        <v>81025</v>
      </c>
      <c r="J30" s="324">
        <v>26520</v>
      </c>
      <c r="K30" s="324">
        <v>24025</v>
      </c>
      <c r="L30" s="302">
        <v>30012</v>
      </c>
      <c r="M30" s="326" t="s">
        <v>2</v>
      </c>
      <c r="N30" s="324">
        <v>465</v>
      </c>
      <c r="O30" s="323"/>
      <c r="P30" s="39" t="s">
        <v>55</v>
      </c>
      <c r="Q30" s="323">
        <v>74176</v>
      </c>
      <c r="R30" s="324">
        <v>30874</v>
      </c>
      <c r="S30" s="324">
        <v>28925</v>
      </c>
      <c r="T30" s="324">
        <v>11216</v>
      </c>
      <c r="U30" s="324">
        <v>2534</v>
      </c>
      <c r="V30" s="324">
        <v>627</v>
      </c>
      <c r="W30" s="323"/>
      <c r="X30" s="39" t="s">
        <v>55</v>
      </c>
      <c r="Y30" s="324">
        <v>80000</v>
      </c>
      <c r="Z30" s="324">
        <v>39850</v>
      </c>
      <c r="AA30" s="324">
        <v>24605</v>
      </c>
      <c r="AB30" s="324">
        <v>9458</v>
      </c>
      <c r="AC30" s="324">
        <v>5091</v>
      </c>
      <c r="AD30" s="324">
        <v>996</v>
      </c>
      <c r="AE30" s="323"/>
      <c r="AF30" s="351" t="s">
        <v>55</v>
      </c>
      <c r="AG30" s="13">
        <v>91821</v>
      </c>
      <c r="AH30" s="13">
        <v>40048</v>
      </c>
      <c r="AI30" s="13">
        <v>23360</v>
      </c>
      <c r="AJ30" s="13">
        <v>15399</v>
      </c>
      <c r="AK30" s="13">
        <v>10145</v>
      </c>
      <c r="AL30" s="13">
        <v>2869</v>
      </c>
      <c r="AN30" s="44" t="s">
        <v>55</v>
      </c>
      <c r="AO30" s="13">
        <v>101519</v>
      </c>
      <c r="AP30" s="13">
        <v>35628</v>
      </c>
      <c r="AQ30" s="13">
        <v>18592</v>
      </c>
      <c r="AR30" s="13">
        <v>34570</v>
      </c>
      <c r="AS30" s="13">
        <v>11500</v>
      </c>
      <c r="AT30" s="13">
        <v>1229</v>
      </c>
      <c r="AV30" s="315" t="s">
        <v>55</v>
      </c>
      <c r="AW30" s="315">
        <v>115511</v>
      </c>
      <c r="AX30" s="315">
        <v>38318</v>
      </c>
      <c r="AY30" s="315">
        <v>17989</v>
      </c>
      <c r="AZ30" s="315">
        <v>44479</v>
      </c>
      <c r="BA30" s="315">
        <v>14401</v>
      </c>
      <c r="BB30" s="315">
        <v>324</v>
      </c>
      <c r="BC30" s="465"/>
    </row>
    <row r="31" spans="1:55" x14ac:dyDescent="0.2">
      <c r="A31" s="39" t="s">
        <v>56</v>
      </c>
      <c r="B31" s="324">
        <v>80572</v>
      </c>
      <c r="C31" s="324">
        <v>49950</v>
      </c>
      <c r="D31" s="324">
        <v>11421</v>
      </c>
      <c r="E31" s="324">
        <v>17431</v>
      </c>
      <c r="F31" s="326" t="s">
        <v>2</v>
      </c>
      <c r="G31" s="324">
        <v>1770</v>
      </c>
      <c r="H31" s="39" t="s">
        <v>56</v>
      </c>
      <c r="I31" s="324">
        <v>83445</v>
      </c>
      <c r="J31" s="324">
        <v>53555</v>
      </c>
      <c r="K31" s="324">
        <v>13025</v>
      </c>
      <c r="L31" s="302">
        <v>16584</v>
      </c>
      <c r="M31" s="326" t="s">
        <v>2</v>
      </c>
      <c r="N31" s="324">
        <v>280</v>
      </c>
      <c r="O31" s="323"/>
      <c r="P31" s="39" t="s">
        <v>56</v>
      </c>
      <c r="Q31" s="323">
        <v>82741</v>
      </c>
      <c r="R31" s="324">
        <v>60368</v>
      </c>
      <c r="S31" s="324">
        <v>12594</v>
      </c>
      <c r="T31" s="324">
        <v>7982</v>
      </c>
      <c r="U31" s="324">
        <v>1012</v>
      </c>
      <c r="V31" s="324">
        <v>785</v>
      </c>
      <c r="W31" s="323"/>
      <c r="X31" s="39" t="s">
        <v>56</v>
      </c>
      <c r="Y31" s="324">
        <v>88133</v>
      </c>
      <c r="Z31" s="324">
        <v>68900</v>
      </c>
      <c r="AA31" s="324">
        <v>9190</v>
      </c>
      <c r="AB31" s="324">
        <v>7968</v>
      </c>
      <c r="AC31" s="324">
        <v>1195</v>
      </c>
      <c r="AD31" s="324">
        <v>880</v>
      </c>
      <c r="AE31" s="323"/>
      <c r="AF31" s="351" t="s">
        <v>56</v>
      </c>
      <c r="AG31" s="13">
        <v>92288</v>
      </c>
      <c r="AH31" s="13">
        <v>69488</v>
      </c>
      <c r="AI31" s="13">
        <v>6218</v>
      </c>
      <c r="AJ31" s="13">
        <v>11126</v>
      </c>
      <c r="AK31" s="13">
        <v>3136</v>
      </c>
      <c r="AL31" s="13">
        <v>2320</v>
      </c>
      <c r="AN31" s="44" t="s">
        <v>56</v>
      </c>
      <c r="AO31" s="13">
        <v>99105</v>
      </c>
      <c r="AP31" s="13">
        <v>63986</v>
      </c>
      <c r="AQ31" s="13">
        <v>6269</v>
      </c>
      <c r="AR31" s="13">
        <v>22657</v>
      </c>
      <c r="AS31" s="13">
        <v>5020</v>
      </c>
      <c r="AT31" s="13">
        <v>1173</v>
      </c>
      <c r="AV31" s="315" t="s">
        <v>56</v>
      </c>
      <c r="AW31" s="315">
        <v>103714</v>
      </c>
      <c r="AX31" s="315">
        <v>60204</v>
      </c>
      <c r="AY31" s="315">
        <v>6604</v>
      </c>
      <c r="AZ31" s="315">
        <v>31576</v>
      </c>
      <c r="BA31" s="315">
        <v>5103</v>
      </c>
      <c r="BB31" s="315">
        <v>227</v>
      </c>
      <c r="BC31" s="465"/>
    </row>
    <row r="32" spans="1:55" x14ac:dyDescent="0.2">
      <c r="A32" s="39" t="s">
        <v>57</v>
      </c>
      <c r="B32" s="324">
        <v>61981</v>
      </c>
      <c r="C32" s="324">
        <v>28461</v>
      </c>
      <c r="D32" s="324">
        <v>7156</v>
      </c>
      <c r="E32" s="324">
        <v>24014</v>
      </c>
      <c r="F32" s="326" t="s">
        <v>2</v>
      </c>
      <c r="G32" s="324">
        <v>2350</v>
      </c>
      <c r="H32" s="39" t="s">
        <v>57</v>
      </c>
      <c r="I32" s="324">
        <v>65820</v>
      </c>
      <c r="J32" s="324">
        <v>34125</v>
      </c>
      <c r="K32" s="324">
        <v>8690</v>
      </c>
      <c r="L32" s="302">
        <v>22790</v>
      </c>
      <c r="M32" s="326" t="s">
        <v>2</v>
      </c>
      <c r="N32" s="324">
        <v>215</v>
      </c>
      <c r="O32" s="323"/>
      <c r="P32" s="39" t="s">
        <v>57</v>
      </c>
      <c r="Q32" s="323">
        <v>63983</v>
      </c>
      <c r="R32" s="324">
        <v>39919</v>
      </c>
      <c r="S32" s="324">
        <v>9381</v>
      </c>
      <c r="T32" s="324">
        <v>11873</v>
      </c>
      <c r="U32" s="324">
        <v>1747</v>
      </c>
      <c r="V32" s="324">
        <v>1063</v>
      </c>
      <c r="W32" s="323"/>
      <c r="X32" s="39" t="s">
        <v>57</v>
      </c>
      <c r="Y32" s="324">
        <v>70104</v>
      </c>
      <c r="Z32" s="324">
        <v>49081</v>
      </c>
      <c r="AA32" s="324">
        <v>7585</v>
      </c>
      <c r="AB32" s="324">
        <v>9504</v>
      </c>
      <c r="AC32" s="324">
        <v>2698</v>
      </c>
      <c r="AD32" s="324">
        <v>1236</v>
      </c>
      <c r="AE32" s="323"/>
      <c r="AF32" s="351" t="s">
        <v>57</v>
      </c>
      <c r="AG32" s="13">
        <v>76146</v>
      </c>
      <c r="AH32" s="13">
        <v>52766</v>
      </c>
      <c r="AI32" s="13">
        <v>3131</v>
      </c>
      <c r="AJ32" s="13">
        <v>11739</v>
      </c>
      <c r="AK32" s="13">
        <v>5799</v>
      </c>
      <c r="AL32" s="13">
        <v>2711</v>
      </c>
      <c r="AN32" s="44" t="s">
        <v>57</v>
      </c>
      <c r="AO32" s="13">
        <v>79835</v>
      </c>
      <c r="AP32" s="13">
        <v>51351</v>
      </c>
      <c r="AQ32" s="13">
        <v>2451</v>
      </c>
      <c r="AR32" s="13">
        <v>17440</v>
      </c>
      <c r="AS32" s="13">
        <v>7600</v>
      </c>
      <c r="AT32" s="13">
        <v>993</v>
      </c>
      <c r="AV32" s="315" t="s">
        <v>57</v>
      </c>
      <c r="AW32" s="315">
        <v>80704</v>
      </c>
      <c r="AX32" s="315">
        <v>50921</v>
      </c>
      <c r="AY32" s="315">
        <v>1829</v>
      </c>
      <c r="AZ32" s="315">
        <v>19970</v>
      </c>
      <c r="BA32" s="315">
        <v>7923</v>
      </c>
      <c r="BB32" s="315">
        <v>61</v>
      </c>
      <c r="BC32" s="465"/>
    </row>
    <row r="33" spans="1:55" x14ac:dyDescent="0.2">
      <c r="A33" s="39" t="s">
        <v>58</v>
      </c>
      <c r="B33" s="324">
        <v>104750</v>
      </c>
      <c r="C33" s="324">
        <v>11105</v>
      </c>
      <c r="D33" s="324">
        <v>33134</v>
      </c>
      <c r="E33" s="324">
        <v>57230</v>
      </c>
      <c r="F33" s="326" t="s">
        <v>2</v>
      </c>
      <c r="G33" s="324">
        <v>3281</v>
      </c>
      <c r="H33" s="39" t="s">
        <v>58</v>
      </c>
      <c r="I33" s="324">
        <v>93185</v>
      </c>
      <c r="J33" s="324">
        <v>11730</v>
      </c>
      <c r="K33" s="324">
        <v>47225</v>
      </c>
      <c r="L33" s="302">
        <v>33570</v>
      </c>
      <c r="M33" s="326" t="s">
        <v>2</v>
      </c>
      <c r="N33" s="324">
        <v>655</v>
      </c>
      <c r="O33" s="323"/>
      <c r="P33" s="39" t="s">
        <v>58</v>
      </c>
      <c r="Q33" s="323">
        <v>82892</v>
      </c>
      <c r="R33" s="324">
        <v>13111</v>
      </c>
      <c r="S33" s="324">
        <v>53869</v>
      </c>
      <c r="T33" s="324">
        <v>9444</v>
      </c>
      <c r="U33" s="324">
        <v>5427</v>
      </c>
      <c r="V33" s="324">
        <v>1041</v>
      </c>
      <c r="W33" s="323"/>
      <c r="X33" s="39" t="s">
        <v>58</v>
      </c>
      <c r="Y33" s="324">
        <v>96570</v>
      </c>
      <c r="Z33" s="324">
        <v>26237</v>
      </c>
      <c r="AA33" s="324">
        <v>49386</v>
      </c>
      <c r="AB33" s="324">
        <v>9378</v>
      </c>
      <c r="AC33" s="324">
        <v>9890</v>
      </c>
      <c r="AD33" s="324">
        <v>1679</v>
      </c>
      <c r="AE33" s="323"/>
      <c r="AF33" s="351" t="s">
        <v>58</v>
      </c>
      <c r="AG33" s="13">
        <v>105806</v>
      </c>
      <c r="AH33" s="13">
        <v>33235</v>
      </c>
      <c r="AI33" s="13">
        <v>44795</v>
      </c>
      <c r="AJ33" s="13">
        <v>13210</v>
      </c>
      <c r="AK33" s="13">
        <v>11844</v>
      </c>
      <c r="AL33" s="13">
        <v>2722</v>
      </c>
      <c r="AN33" s="44" t="s">
        <v>58</v>
      </c>
      <c r="AO33" s="13">
        <v>120422</v>
      </c>
      <c r="AP33" s="13">
        <v>37783</v>
      </c>
      <c r="AQ33" s="13">
        <v>37628</v>
      </c>
      <c r="AR33" s="13">
        <v>28493</v>
      </c>
      <c r="AS33" s="13">
        <v>15016</v>
      </c>
      <c r="AT33" s="13">
        <v>1502</v>
      </c>
      <c r="AV33" s="315" t="s">
        <v>58</v>
      </c>
      <c r="AW33" s="315">
        <v>130820</v>
      </c>
      <c r="AX33" s="315">
        <v>40931</v>
      </c>
      <c r="AY33" s="315">
        <v>35433</v>
      </c>
      <c r="AZ33" s="315">
        <v>37506</v>
      </c>
      <c r="BA33" s="315">
        <v>16558</v>
      </c>
      <c r="BB33" s="315">
        <v>392</v>
      </c>
      <c r="BC33" s="465"/>
    </row>
    <row r="34" spans="1:55" x14ac:dyDescent="0.2">
      <c r="A34" s="39" t="s">
        <v>59</v>
      </c>
      <c r="B34" s="324">
        <v>54684</v>
      </c>
      <c r="C34" s="324">
        <v>32905</v>
      </c>
      <c r="D34" s="324">
        <v>9393</v>
      </c>
      <c r="E34" s="324">
        <v>11054</v>
      </c>
      <c r="F34" s="326" t="s">
        <v>2</v>
      </c>
      <c r="G34" s="324">
        <v>1332</v>
      </c>
      <c r="H34" s="39" t="s">
        <v>59</v>
      </c>
      <c r="I34" s="324">
        <v>59265</v>
      </c>
      <c r="J34" s="324">
        <v>37340</v>
      </c>
      <c r="K34" s="324">
        <v>11670</v>
      </c>
      <c r="L34" s="302">
        <v>10127</v>
      </c>
      <c r="M34" s="326" t="s">
        <v>2</v>
      </c>
      <c r="N34" s="324">
        <v>130</v>
      </c>
      <c r="O34" s="323"/>
      <c r="P34" s="39" t="s">
        <v>59</v>
      </c>
      <c r="Q34" s="323">
        <v>63595</v>
      </c>
      <c r="R34" s="324">
        <v>43287</v>
      </c>
      <c r="S34" s="324">
        <v>12780</v>
      </c>
      <c r="T34" s="324">
        <v>4966</v>
      </c>
      <c r="U34" s="324">
        <v>1887</v>
      </c>
      <c r="V34" s="324">
        <v>675</v>
      </c>
      <c r="W34" s="323"/>
      <c r="X34" s="39" t="s">
        <v>59</v>
      </c>
      <c r="Y34" s="324">
        <v>69247</v>
      </c>
      <c r="Z34" s="324">
        <v>52110</v>
      </c>
      <c r="AA34" s="324">
        <v>10016</v>
      </c>
      <c r="AB34" s="324">
        <v>4330</v>
      </c>
      <c r="AC34" s="324">
        <v>2021</v>
      </c>
      <c r="AD34" s="324">
        <v>770</v>
      </c>
      <c r="AE34" s="323"/>
      <c r="AF34" s="351" t="s">
        <v>59</v>
      </c>
      <c r="AG34" s="13">
        <v>76402</v>
      </c>
      <c r="AH34" s="13">
        <v>56777</v>
      </c>
      <c r="AI34" s="13">
        <v>8348</v>
      </c>
      <c r="AJ34" s="13">
        <v>6628</v>
      </c>
      <c r="AK34" s="13">
        <v>3401</v>
      </c>
      <c r="AL34" s="13">
        <v>1248</v>
      </c>
      <c r="AN34" s="44" t="s">
        <v>59</v>
      </c>
      <c r="AO34" s="13">
        <v>78174</v>
      </c>
      <c r="AP34" s="13">
        <v>53763</v>
      </c>
      <c r="AQ34" s="13">
        <v>6421</v>
      </c>
      <c r="AR34" s="13">
        <v>12429</v>
      </c>
      <c r="AS34" s="13">
        <v>5001</v>
      </c>
      <c r="AT34" s="13">
        <v>560</v>
      </c>
      <c r="AV34" s="315" t="s">
        <v>59</v>
      </c>
      <c r="AW34" s="315">
        <v>82347</v>
      </c>
      <c r="AX34" s="315">
        <v>53936</v>
      </c>
      <c r="AY34" s="315">
        <v>5399</v>
      </c>
      <c r="AZ34" s="315">
        <v>16683</v>
      </c>
      <c r="BA34" s="315">
        <v>6268</v>
      </c>
      <c r="BB34" s="315">
        <v>61</v>
      </c>
      <c r="BC34" s="465"/>
    </row>
    <row r="35" spans="1:55" x14ac:dyDescent="0.2">
      <c r="A35" s="39" t="s">
        <v>60</v>
      </c>
      <c r="B35" s="324">
        <v>67015</v>
      </c>
      <c r="C35" s="324">
        <v>2339</v>
      </c>
      <c r="D35" s="324">
        <v>25502</v>
      </c>
      <c r="E35" s="324">
        <v>36818</v>
      </c>
      <c r="F35" s="326" t="s">
        <v>2</v>
      </c>
      <c r="G35" s="324">
        <v>2356</v>
      </c>
      <c r="H35" s="39" t="s">
        <v>60</v>
      </c>
      <c r="I35" s="324">
        <v>57465</v>
      </c>
      <c r="J35" s="324">
        <v>1380</v>
      </c>
      <c r="K35" s="324">
        <v>38545</v>
      </c>
      <c r="L35" s="302">
        <v>17113</v>
      </c>
      <c r="M35" s="326" t="s">
        <v>2</v>
      </c>
      <c r="N35" s="324">
        <v>425</v>
      </c>
      <c r="O35" s="323"/>
      <c r="P35" s="39" t="s">
        <v>60</v>
      </c>
      <c r="Q35" s="323">
        <v>52976</v>
      </c>
      <c r="R35" s="324">
        <v>2440</v>
      </c>
      <c r="S35" s="324">
        <v>43421</v>
      </c>
      <c r="T35" s="324">
        <v>3822</v>
      </c>
      <c r="U35" s="324">
        <v>2515</v>
      </c>
      <c r="V35" s="324">
        <v>778</v>
      </c>
      <c r="W35" s="323"/>
      <c r="X35" s="39" t="s">
        <v>60</v>
      </c>
      <c r="Y35" s="324">
        <v>62844</v>
      </c>
      <c r="Z35" s="324">
        <v>14591</v>
      </c>
      <c r="AA35" s="324">
        <v>36656</v>
      </c>
      <c r="AB35" s="324">
        <v>4363</v>
      </c>
      <c r="AC35" s="324">
        <v>5862</v>
      </c>
      <c r="AD35" s="324">
        <v>1372</v>
      </c>
      <c r="AE35" s="323"/>
      <c r="AF35" s="351" t="s">
        <v>60</v>
      </c>
      <c r="AG35" s="13">
        <v>78530</v>
      </c>
      <c r="AH35" s="13">
        <v>22742</v>
      </c>
      <c r="AI35" s="13">
        <v>29359</v>
      </c>
      <c r="AJ35" s="13">
        <v>12215</v>
      </c>
      <c r="AK35" s="13">
        <v>11877</v>
      </c>
      <c r="AL35" s="13">
        <v>2337</v>
      </c>
      <c r="AN35" s="44" t="s">
        <v>60</v>
      </c>
      <c r="AO35" s="13">
        <v>101257</v>
      </c>
      <c r="AP35" s="13">
        <v>26935</v>
      </c>
      <c r="AQ35" s="13">
        <v>17548</v>
      </c>
      <c r="AR35" s="13">
        <v>32964</v>
      </c>
      <c r="AS35" s="13">
        <v>22558</v>
      </c>
      <c r="AT35" s="13">
        <v>1252</v>
      </c>
      <c r="AV35" s="315" t="s">
        <v>60</v>
      </c>
      <c r="AW35" s="315">
        <v>120539</v>
      </c>
      <c r="AX35" s="315">
        <v>31026</v>
      </c>
      <c r="AY35" s="315">
        <v>16697</v>
      </c>
      <c r="AZ35" s="315">
        <v>46000</v>
      </c>
      <c r="BA35" s="315">
        <v>26540</v>
      </c>
      <c r="BB35" s="315">
        <v>276</v>
      </c>
      <c r="BC35" s="465"/>
    </row>
    <row r="36" spans="1:55" x14ac:dyDescent="0.2">
      <c r="A36" s="39" t="s">
        <v>61</v>
      </c>
      <c r="B36" s="324">
        <v>83834</v>
      </c>
      <c r="C36" s="324">
        <v>36007</v>
      </c>
      <c r="D36" s="324">
        <v>10879</v>
      </c>
      <c r="E36" s="324">
        <v>35034</v>
      </c>
      <c r="F36" s="326" t="s">
        <v>2</v>
      </c>
      <c r="G36" s="324">
        <v>1914</v>
      </c>
      <c r="H36" s="39" t="s">
        <v>61</v>
      </c>
      <c r="I36" s="324">
        <v>84395</v>
      </c>
      <c r="J36" s="324">
        <v>38840</v>
      </c>
      <c r="K36" s="324">
        <v>18000</v>
      </c>
      <c r="L36" s="302">
        <v>27245</v>
      </c>
      <c r="M36" s="326" t="s">
        <v>2</v>
      </c>
      <c r="N36" s="324">
        <v>310</v>
      </c>
      <c r="O36" s="323"/>
      <c r="P36" s="39" t="s">
        <v>61</v>
      </c>
      <c r="Q36" s="323">
        <v>80643</v>
      </c>
      <c r="R36" s="324">
        <v>44254</v>
      </c>
      <c r="S36" s="324">
        <v>20177</v>
      </c>
      <c r="T36" s="324">
        <v>13126</v>
      </c>
      <c r="U36" s="324">
        <v>2366</v>
      </c>
      <c r="V36" s="324">
        <v>720</v>
      </c>
      <c r="W36" s="323"/>
      <c r="X36" s="39" t="s">
        <v>61</v>
      </c>
      <c r="Y36" s="324">
        <v>86710</v>
      </c>
      <c r="Z36" s="324">
        <v>53322</v>
      </c>
      <c r="AA36" s="324">
        <v>18240</v>
      </c>
      <c r="AB36" s="324">
        <v>10676</v>
      </c>
      <c r="AC36" s="324">
        <v>3471</v>
      </c>
      <c r="AD36" s="324">
        <v>1001</v>
      </c>
      <c r="AE36" s="323"/>
      <c r="AF36" s="351" t="s">
        <v>61</v>
      </c>
      <c r="AG36" s="13">
        <v>89788</v>
      </c>
      <c r="AH36" s="13">
        <v>52918</v>
      </c>
      <c r="AI36" s="13">
        <v>13956</v>
      </c>
      <c r="AJ36" s="13">
        <v>13256</v>
      </c>
      <c r="AK36" s="13">
        <v>7437</v>
      </c>
      <c r="AL36" s="13">
        <v>2221</v>
      </c>
      <c r="AN36" s="44" t="s">
        <v>61</v>
      </c>
      <c r="AO36" s="13">
        <v>96861</v>
      </c>
      <c r="AP36" s="13">
        <v>49379</v>
      </c>
      <c r="AQ36" s="13">
        <v>10401</v>
      </c>
      <c r="AR36" s="13">
        <v>25102</v>
      </c>
      <c r="AS36" s="13">
        <v>10975</v>
      </c>
      <c r="AT36" s="13">
        <v>1004</v>
      </c>
      <c r="AV36" s="315" t="s">
        <v>61</v>
      </c>
      <c r="AW36" s="315">
        <v>102901</v>
      </c>
      <c r="AX36" s="315">
        <v>52056</v>
      </c>
      <c r="AY36" s="315">
        <v>10737</v>
      </c>
      <c r="AZ36" s="315">
        <v>28593</v>
      </c>
      <c r="BA36" s="315">
        <v>11362</v>
      </c>
      <c r="BB36" s="315">
        <v>153</v>
      </c>
      <c r="BC36" s="465"/>
    </row>
    <row r="37" spans="1:55" x14ac:dyDescent="0.2">
      <c r="A37" s="39" t="s">
        <v>62</v>
      </c>
      <c r="B37" s="324">
        <v>112657</v>
      </c>
      <c r="C37" s="324">
        <v>24975</v>
      </c>
      <c r="D37" s="324">
        <v>22101</v>
      </c>
      <c r="E37" s="324">
        <v>62545</v>
      </c>
      <c r="F37" s="326" t="s">
        <v>2</v>
      </c>
      <c r="G37" s="324">
        <v>3036</v>
      </c>
      <c r="H37" s="39" t="s">
        <v>62</v>
      </c>
      <c r="I37" s="324">
        <v>109745</v>
      </c>
      <c r="J37" s="324">
        <v>28105</v>
      </c>
      <c r="K37" s="324">
        <v>30410</v>
      </c>
      <c r="L37" s="302">
        <v>50277</v>
      </c>
      <c r="M37" s="326" t="s">
        <v>2</v>
      </c>
      <c r="N37" s="324">
        <v>955</v>
      </c>
      <c r="O37" s="323"/>
      <c r="P37" s="39" t="s">
        <v>62</v>
      </c>
      <c r="Q37" s="323">
        <v>98176</v>
      </c>
      <c r="R37" s="324">
        <v>34860</v>
      </c>
      <c r="S37" s="324">
        <v>34697</v>
      </c>
      <c r="T37" s="324">
        <v>22305</v>
      </c>
      <c r="U37" s="324">
        <v>4793</v>
      </c>
      <c r="V37" s="324">
        <v>1521</v>
      </c>
      <c r="W37" s="323"/>
      <c r="X37" s="39" t="s">
        <v>62</v>
      </c>
      <c r="Y37" s="324">
        <v>109786</v>
      </c>
      <c r="Z37" s="324">
        <v>58876</v>
      </c>
      <c r="AA37" s="324">
        <v>22654</v>
      </c>
      <c r="AB37" s="324">
        <v>19319</v>
      </c>
      <c r="AC37" s="324">
        <v>7160</v>
      </c>
      <c r="AD37" s="324">
        <v>1777</v>
      </c>
      <c r="AE37" s="323"/>
      <c r="AF37" s="351" t="s">
        <v>62</v>
      </c>
      <c r="AG37" s="13">
        <v>115653</v>
      </c>
      <c r="AH37" s="13">
        <v>60203</v>
      </c>
      <c r="AI37" s="13">
        <v>17167</v>
      </c>
      <c r="AJ37" s="13">
        <v>25008</v>
      </c>
      <c r="AK37" s="13">
        <v>9384</v>
      </c>
      <c r="AL37" s="13">
        <v>3891</v>
      </c>
      <c r="AN37" s="44" t="s">
        <v>62</v>
      </c>
      <c r="AO37" s="13">
        <v>130493</v>
      </c>
      <c r="AP37" s="13">
        <v>61304</v>
      </c>
      <c r="AQ37" s="13">
        <v>16752</v>
      </c>
      <c r="AR37" s="13">
        <v>41317</v>
      </c>
      <c r="AS37" s="13">
        <v>9764</v>
      </c>
      <c r="AT37" s="13">
        <v>1356</v>
      </c>
      <c r="AV37" s="315" t="s">
        <v>62</v>
      </c>
      <c r="AW37" s="315">
        <v>137392</v>
      </c>
      <c r="AX37" s="315">
        <v>60834</v>
      </c>
      <c r="AY37" s="315">
        <v>16653</v>
      </c>
      <c r="AZ37" s="315">
        <v>49830</v>
      </c>
      <c r="BA37" s="315">
        <v>9891</v>
      </c>
      <c r="BB37" s="315">
        <v>184</v>
      </c>
      <c r="BC37" s="465"/>
    </row>
    <row r="38" spans="1:55" x14ac:dyDescent="0.2">
      <c r="A38" s="39" t="s">
        <v>63</v>
      </c>
      <c r="B38" s="324">
        <v>102147</v>
      </c>
      <c r="C38" s="324">
        <v>6452</v>
      </c>
      <c r="D38" s="324">
        <v>10706</v>
      </c>
      <c r="E38" s="324">
        <v>78810</v>
      </c>
      <c r="F38" s="326" t="s">
        <v>2</v>
      </c>
      <c r="G38" s="324">
        <v>6179</v>
      </c>
      <c r="H38" s="39" t="s">
        <v>63</v>
      </c>
      <c r="I38" s="324">
        <v>93000</v>
      </c>
      <c r="J38" s="324">
        <v>9310</v>
      </c>
      <c r="K38" s="324">
        <v>18580</v>
      </c>
      <c r="L38" s="302">
        <v>63427</v>
      </c>
      <c r="M38" s="326" t="s">
        <v>2</v>
      </c>
      <c r="N38" s="324">
        <v>1680</v>
      </c>
      <c r="O38" s="323"/>
      <c r="P38" s="39" t="s">
        <v>63</v>
      </c>
      <c r="Q38" s="323">
        <v>73132</v>
      </c>
      <c r="R38" s="324">
        <v>15148</v>
      </c>
      <c r="S38" s="324">
        <v>21380</v>
      </c>
      <c r="T38" s="324">
        <v>26407</v>
      </c>
      <c r="U38" s="324">
        <v>6989</v>
      </c>
      <c r="V38" s="324">
        <v>3208</v>
      </c>
      <c r="W38" s="323"/>
      <c r="X38" s="39" t="s">
        <v>63</v>
      </c>
      <c r="Y38" s="324">
        <v>83140</v>
      </c>
      <c r="Z38" s="324">
        <v>29160</v>
      </c>
      <c r="AA38" s="324">
        <v>16939</v>
      </c>
      <c r="AB38" s="324">
        <v>23354</v>
      </c>
      <c r="AC38" s="324">
        <v>9798</v>
      </c>
      <c r="AD38" s="324">
        <v>3889</v>
      </c>
      <c r="AE38" s="323"/>
      <c r="AF38" s="351" t="s">
        <v>63</v>
      </c>
      <c r="AG38" s="13">
        <v>91172</v>
      </c>
      <c r="AH38" s="13">
        <v>31831</v>
      </c>
      <c r="AI38" s="13">
        <v>11750</v>
      </c>
      <c r="AJ38" s="13">
        <v>27015</v>
      </c>
      <c r="AK38" s="13">
        <v>14615</v>
      </c>
      <c r="AL38" s="13">
        <v>5961</v>
      </c>
      <c r="AN38" s="44" t="s">
        <v>63</v>
      </c>
      <c r="AO38" s="13">
        <v>105772</v>
      </c>
      <c r="AP38" s="13">
        <v>33172</v>
      </c>
      <c r="AQ38" s="13">
        <v>12543</v>
      </c>
      <c r="AR38" s="13">
        <v>41949</v>
      </c>
      <c r="AS38" s="13">
        <v>14805</v>
      </c>
      <c r="AT38" s="13">
        <v>3303</v>
      </c>
      <c r="AV38" s="315" t="s">
        <v>63</v>
      </c>
      <c r="AW38" s="315">
        <v>94816</v>
      </c>
      <c r="AX38" s="315">
        <v>26657</v>
      </c>
      <c r="AY38" s="315">
        <v>12418</v>
      </c>
      <c r="AZ38" s="315">
        <v>41065</v>
      </c>
      <c r="BA38" s="315">
        <v>14392</v>
      </c>
      <c r="BB38" s="315">
        <v>284</v>
      </c>
      <c r="BC38" s="465"/>
    </row>
    <row r="39" spans="1:55" x14ac:dyDescent="0.2">
      <c r="A39" s="316" t="s">
        <v>64</v>
      </c>
      <c r="B39" s="327">
        <v>274990</v>
      </c>
      <c r="C39" s="327">
        <v>25487</v>
      </c>
      <c r="D39" s="327">
        <v>29926</v>
      </c>
      <c r="E39" s="327">
        <v>205274</v>
      </c>
      <c r="F39" s="326" t="s">
        <v>2</v>
      </c>
      <c r="G39" s="327">
        <v>14303</v>
      </c>
      <c r="H39" s="316" t="s">
        <v>64</v>
      </c>
      <c r="I39" s="327">
        <v>254210</v>
      </c>
      <c r="J39" s="327">
        <v>33340</v>
      </c>
      <c r="K39" s="327">
        <v>44685</v>
      </c>
      <c r="L39" s="327">
        <v>172163</v>
      </c>
      <c r="M39" s="326" t="s">
        <v>2</v>
      </c>
      <c r="N39" s="327">
        <v>4015</v>
      </c>
      <c r="O39" s="323"/>
      <c r="P39" s="316" t="s">
        <v>64</v>
      </c>
      <c r="Q39" s="327">
        <v>201249</v>
      </c>
      <c r="R39" s="327">
        <v>49718</v>
      </c>
      <c r="S39" s="327">
        <v>57893</v>
      </c>
      <c r="T39" s="327">
        <v>68783</v>
      </c>
      <c r="U39" s="327">
        <v>18270</v>
      </c>
      <c r="V39" s="327">
        <v>6585</v>
      </c>
      <c r="W39" s="323"/>
      <c r="X39" s="316" t="s">
        <v>64</v>
      </c>
      <c r="Y39" s="327">
        <v>233611</v>
      </c>
      <c r="Z39" s="327">
        <v>84374</v>
      </c>
      <c r="AA39" s="327">
        <v>54134</v>
      </c>
      <c r="AB39" s="327">
        <v>61093</v>
      </c>
      <c r="AC39" s="327">
        <v>25610</v>
      </c>
      <c r="AD39" s="327">
        <v>8400</v>
      </c>
      <c r="AE39" s="323"/>
      <c r="AF39" s="351" t="s">
        <v>64</v>
      </c>
      <c r="AG39" s="13">
        <v>266259</v>
      </c>
      <c r="AH39" s="13">
        <v>100559</v>
      </c>
      <c r="AI39" s="13">
        <v>43099</v>
      </c>
      <c r="AJ39" s="13">
        <v>69162</v>
      </c>
      <c r="AK39" s="13">
        <v>39010</v>
      </c>
      <c r="AL39" s="13">
        <v>14429</v>
      </c>
      <c r="AN39" s="349" t="s">
        <v>64</v>
      </c>
      <c r="AO39" s="13">
        <v>286227</v>
      </c>
      <c r="AP39" s="13">
        <v>95789</v>
      </c>
      <c r="AQ39" s="13">
        <v>42675</v>
      </c>
      <c r="AR39" s="13">
        <v>103064</v>
      </c>
      <c r="AS39" s="13">
        <v>36964</v>
      </c>
      <c r="AT39" s="13">
        <v>7735</v>
      </c>
      <c r="AV39" s="315" t="s">
        <v>64</v>
      </c>
      <c r="AW39" s="315">
        <v>259372</v>
      </c>
      <c r="AX39" s="315">
        <v>78552</v>
      </c>
      <c r="AY39" s="315">
        <v>41072</v>
      </c>
      <c r="AZ39" s="315">
        <v>102910</v>
      </c>
      <c r="BA39" s="315">
        <v>36148</v>
      </c>
      <c r="BB39" s="315">
        <v>690</v>
      </c>
      <c r="BC39" s="465"/>
    </row>
    <row r="40" spans="1:55" x14ac:dyDescent="0.2">
      <c r="A40" s="316" t="s">
        <v>65</v>
      </c>
      <c r="B40" s="327">
        <v>754399</v>
      </c>
      <c r="C40" s="327">
        <v>136048</v>
      </c>
      <c r="D40" s="327">
        <v>169909</v>
      </c>
      <c r="E40" s="327">
        <v>427343</v>
      </c>
      <c r="F40" s="326" t="s">
        <v>2</v>
      </c>
      <c r="G40" s="327">
        <v>21099</v>
      </c>
      <c r="H40" s="316" t="s">
        <v>65</v>
      </c>
      <c r="I40" s="327">
        <v>698225</v>
      </c>
      <c r="J40" s="327">
        <v>143890</v>
      </c>
      <c r="K40" s="327">
        <v>244025</v>
      </c>
      <c r="L40" s="327">
        <v>303801</v>
      </c>
      <c r="M40" s="326" t="s">
        <v>2</v>
      </c>
      <c r="N40" s="327">
        <v>6515</v>
      </c>
      <c r="O40" s="323"/>
      <c r="P40" s="316" t="s">
        <v>65</v>
      </c>
      <c r="Q40" s="327">
        <v>617440</v>
      </c>
      <c r="R40" s="327">
        <v>168713</v>
      </c>
      <c r="S40" s="327">
        <v>293525</v>
      </c>
      <c r="T40" s="327">
        <v>109363</v>
      </c>
      <c r="U40" s="327">
        <v>37467</v>
      </c>
      <c r="V40" s="327">
        <v>8372</v>
      </c>
      <c r="W40" s="323"/>
      <c r="X40" s="316" t="s">
        <v>65</v>
      </c>
      <c r="Y40" s="327">
        <v>701275</v>
      </c>
      <c r="Z40" s="327">
        <v>275542</v>
      </c>
      <c r="AA40" s="327">
        <v>258858</v>
      </c>
      <c r="AB40" s="327">
        <v>93439</v>
      </c>
      <c r="AC40" s="327">
        <v>61990</v>
      </c>
      <c r="AD40" s="327">
        <v>11446</v>
      </c>
      <c r="AE40" s="323"/>
      <c r="AF40" s="351" t="s">
        <v>65</v>
      </c>
      <c r="AG40" s="13">
        <v>953600</v>
      </c>
      <c r="AH40" s="13">
        <v>383548</v>
      </c>
      <c r="AI40" s="13">
        <v>265328</v>
      </c>
      <c r="AJ40" s="13">
        <v>159767</v>
      </c>
      <c r="AK40" s="13">
        <v>116453</v>
      </c>
      <c r="AL40" s="13">
        <v>28504</v>
      </c>
      <c r="AN40" s="349" t="s">
        <v>65</v>
      </c>
      <c r="AO40" s="13">
        <v>1077590</v>
      </c>
      <c r="AP40" s="13">
        <v>381300</v>
      </c>
      <c r="AQ40" s="13">
        <v>213248</v>
      </c>
      <c r="AR40" s="13">
        <v>316009</v>
      </c>
      <c r="AS40" s="13">
        <v>153928</v>
      </c>
      <c r="AT40" s="13">
        <v>13105</v>
      </c>
      <c r="AV40" s="315" t="s">
        <v>65</v>
      </c>
      <c r="AW40" s="348" t="s">
        <v>2</v>
      </c>
      <c r="AX40" s="348" t="s">
        <v>2</v>
      </c>
      <c r="AY40" s="348" t="s">
        <v>2</v>
      </c>
      <c r="AZ40" s="348" t="s">
        <v>2</v>
      </c>
      <c r="BA40" s="348" t="s">
        <v>2</v>
      </c>
      <c r="BB40" s="348" t="s">
        <v>2</v>
      </c>
      <c r="BC40" s="465"/>
    </row>
    <row r="41" spans="1:55" x14ac:dyDescent="0.2">
      <c r="A41" s="316" t="s">
        <v>66</v>
      </c>
      <c r="B41" s="327">
        <v>1628777</v>
      </c>
      <c r="C41" s="327">
        <v>803399</v>
      </c>
      <c r="D41" s="327">
        <v>285157</v>
      </c>
      <c r="E41" s="327">
        <v>495473</v>
      </c>
      <c r="F41" s="326" t="s">
        <v>2</v>
      </c>
      <c r="G41" s="327">
        <v>44748</v>
      </c>
      <c r="H41" s="316" t="s">
        <v>66</v>
      </c>
      <c r="I41" s="327">
        <v>1697390</v>
      </c>
      <c r="J41" s="327">
        <v>892235</v>
      </c>
      <c r="K41" s="327">
        <v>370310</v>
      </c>
      <c r="L41" s="327">
        <v>428255</v>
      </c>
      <c r="M41" s="326" t="s">
        <v>2</v>
      </c>
      <c r="N41" s="327">
        <v>6590</v>
      </c>
      <c r="O41" s="323"/>
      <c r="P41" s="316" t="s">
        <v>66</v>
      </c>
      <c r="Q41" s="327">
        <v>1686585</v>
      </c>
      <c r="R41" s="327">
        <v>999128</v>
      </c>
      <c r="S41" s="327">
        <v>418578</v>
      </c>
      <c r="T41" s="327">
        <v>200714</v>
      </c>
      <c r="U41" s="327">
        <v>46693</v>
      </c>
      <c r="V41" s="327">
        <v>21472</v>
      </c>
      <c r="W41" s="323"/>
      <c r="X41" s="316" t="s">
        <v>66</v>
      </c>
      <c r="Y41" s="327">
        <v>1826243</v>
      </c>
      <c r="Z41" s="327">
        <v>1219261</v>
      </c>
      <c r="AA41" s="327">
        <v>331518</v>
      </c>
      <c r="AB41" s="327">
        <v>183379</v>
      </c>
      <c r="AC41" s="327">
        <v>67057</v>
      </c>
      <c r="AD41" s="327">
        <v>25028</v>
      </c>
      <c r="AE41" s="323"/>
      <c r="AF41" s="351" t="s">
        <v>66</v>
      </c>
      <c r="AG41" s="13">
        <v>1796138</v>
      </c>
      <c r="AH41" s="13">
        <v>1220612</v>
      </c>
      <c r="AI41" s="13">
        <v>207815</v>
      </c>
      <c r="AJ41" s="13">
        <v>203553</v>
      </c>
      <c r="AK41" s="13">
        <v>118666</v>
      </c>
      <c r="AL41" s="13">
        <v>45492</v>
      </c>
      <c r="AN41" s="349" t="s">
        <v>66</v>
      </c>
      <c r="AO41" s="13">
        <v>1902356</v>
      </c>
      <c r="AP41" s="13">
        <v>1141226</v>
      </c>
      <c r="AQ41" s="13">
        <v>183804</v>
      </c>
      <c r="AR41" s="13">
        <v>400012</v>
      </c>
      <c r="AS41" s="13">
        <v>155374</v>
      </c>
      <c r="AT41" s="13">
        <v>21940</v>
      </c>
      <c r="AV41" s="315" t="s">
        <v>66</v>
      </c>
      <c r="AW41" s="348" t="s">
        <v>2</v>
      </c>
      <c r="AX41" s="348" t="s">
        <v>2</v>
      </c>
      <c r="AY41" s="348" t="s">
        <v>2</v>
      </c>
      <c r="AZ41" s="348" t="s">
        <v>2</v>
      </c>
      <c r="BA41" s="348" t="s">
        <v>2</v>
      </c>
      <c r="BB41" s="348" t="s">
        <v>2</v>
      </c>
      <c r="BC41" s="465"/>
    </row>
    <row r="42" spans="1:55" x14ac:dyDescent="0.2">
      <c r="A42" s="316" t="s">
        <v>67</v>
      </c>
      <c r="B42" s="324">
        <v>2658166</v>
      </c>
      <c r="C42" s="324">
        <v>964934</v>
      </c>
      <c r="D42" s="324">
        <v>484992</v>
      </c>
      <c r="E42" s="324">
        <v>1128090</v>
      </c>
      <c r="F42" s="326" t="s">
        <v>2</v>
      </c>
      <c r="G42" s="324">
        <v>80150</v>
      </c>
      <c r="H42" s="316" t="s">
        <v>67</v>
      </c>
      <c r="I42" s="324">
        <v>2649825</v>
      </c>
      <c r="J42" s="324">
        <v>1069465</v>
      </c>
      <c r="K42" s="324">
        <v>659020</v>
      </c>
      <c r="L42" s="324">
        <v>904219</v>
      </c>
      <c r="M42" s="326" t="s">
        <v>2</v>
      </c>
      <c r="N42" s="324">
        <v>17120</v>
      </c>
      <c r="O42" s="323"/>
      <c r="P42" s="316" t="s">
        <v>67</v>
      </c>
      <c r="Q42" s="323">
        <v>2505274</v>
      </c>
      <c r="R42" s="324">
        <v>1217559</v>
      </c>
      <c r="S42" s="324">
        <v>769996</v>
      </c>
      <c r="T42" s="324">
        <v>378860</v>
      </c>
      <c r="U42" s="324">
        <v>102430</v>
      </c>
      <c r="V42" s="324">
        <v>36429</v>
      </c>
      <c r="W42" s="323"/>
      <c r="X42" s="316" t="s">
        <v>67</v>
      </c>
      <c r="Y42" s="324">
        <v>2761129</v>
      </c>
      <c r="Z42" s="324">
        <v>1579177</v>
      </c>
      <c r="AA42" s="324">
        <v>644510</v>
      </c>
      <c r="AB42" s="324">
        <v>337911</v>
      </c>
      <c r="AC42" s="324">
        <v>154657</v>
      </c>
      <c r="AD42" s="324">
        <v>44874</v>
      </c>
      <c r="AE42" s="323"/>
      <c r="AF42" s="351" t="s">
        <v>67</v>
      </c>
      <c r="AG42" s="13">
        <v>3015997</v>
      </c>
      <c r="AH42" s="13">
        <v>1704719</v>
      </c>
      <c r="AI42" s="13">
        <v>516242</v>
      </c>
      <c r="AJ42" s="13">
        <v>432482</v>
      </c>
      <c r="AK42" s="13">
        <v>274129</v>
      </c>
      <c r="AL42" s="13">
        <v>88425</v>
      </c>
      <c r="AN42" s="349" t="s">
        <v>67</v>
      </c>
      <c r="AO42" s="13">
        <v>3266173</v>
      </c>
      <c r="AP42" s="13">
        <v>1618315</v>
      </c>
      <c r="AQ42" s="13">
        <v>439727</v>
      </c>
      <c r="AR42" s="13">
        <v>819085</v>
      </c>
      <c r="AS42" s="13">
        <v>346266</v>
      </c>
      <c r="AT42" s="13">
        <v>42780</v>
      </c>
      <c r="AV42" s="315" t="s">
        <v>67</v>
      </c>
      <c r="AW42" s="315">
        <v>3423889</v>
      </c>
      <c r="AX42" s="315">
        <v>1601049</v>
      </c>
      <c r="AY42" s="315">
        <v>413911</v>
      </c>
      <c r="AZ42" s="315">
        <v>1025529</v>
      </c>
      <c r="BA42" s="315">
        <v>377047</v>
      </c>
      <c r="BB42" s="315">
        <v>6353</v>
      </c>
      <c r="BC42" s="465"/>
    </row>
    <row r="43" spans="1:55" x14ac:dyDescent="0.2">
      <c r="BC43" s="465"/>
    </row>
  </sheetData>
  <hyperlinks>
    <hyperlink ref="A1" location="Contents!A1" display="Back" xr:uid="{00000000-0004-0000-3100-000000000000}"/>
    <hyperlink ref="C1" location="'Table 12'!A1" display="Table 12" xr:uid="{00000000-0004-0000-3100-000001000000}"/>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31">
    <tabColor theme="7" tint="0.39997558519241921"/>
    <pageSetUpPr autoPageBreaks="0"/>
  </sheetPr>
  <dimension ref="A1:BF42"/>
  <sheetViews>
    <sheetView zoomScale="70" zoomScaleNormal="70" workbookViewId="0"/>
  </sheetViews>
  <sheetFormatPr defaultColWidth="11.140625" defaultRowHeight="12.75" x14ac:dyDescent="0.2"/>
  <cols>
    <col min="1" max="9" width="11.140625" style="315"/>
    <col min="10" max="10" width="0" style="315" hidden="1" customWidth="1"/>
    <col min="11" max="19" width="11.140625" style="315"/>
    <col min="20" max="20" width="0" style="315" hidden="1" customWidth="1"/>
    <col min="21" max="29" width="11.140625" style="315"/>
    <col min="30" max="30" width="0" style="315" hidden="1" customWidth="1"/>
    <col min="31" max="39" width="11.140625" style="315"/>
    <col min="40" max="40" width="0" style="315" hidden="1" customWidth="1"/>
    <col min="41" max="41" width="11.140625" style="315"/>
    <col min="42" max="42" width="2.28515625" style="373" customWidth="1"/>
    <col min="43" max="43" width="11.140625" style="315" customWidth="1"/>
    <col min="44" max="50" width="11.140625" style="315"/>
    <col min="51" max="51" width="0" style="315" hidden="1" customWidth="1"/>
    <col min="52" max="16384" width="11.140625" style="315"/>
  </cols>
  <sheetData>
    <row r="1" spans="1:58" x14ac:dyDescent="0.2">
      <c r="A1" s="325" t="s">
        <v>322</v>
      </c>
      <c r="C1" s="467" t="s">
        <v>551</v>
      </c>
    </row>
    <row r="2" spans="1:58" ht="13.15" customHeight="1" x14ac:dyDescent="0.2">
      <c r="A2" s="349" t="s">
        <v>28</v>
      </c>
      <c r="B2" s="348"/>
      <c r="C2" s="315" t="s">
        <v>146</v>
      </c>
      <c r="E2" s="667" t="s">
        <v>140</v>
      </c>
      <c r="F2" s="667"/>
      <c r="G2" s="667"/>
      <c r="H2" s="348"/>
      <c r="I2" s="348" t="s">
        <v>147</v>
      </c>
      <c r="K2" s="349" t="s">
        <v>29</v>
      </c>
      <c r="L2" s="348"/>
      <c r="M2" s="315" t="s">
        <v>146</v>
      </c>
      <c r="O2" s="667" t="s">
        <v>140</v>
      </c>
      <c r="P2" s="667"/>
      <c r="Q2" s="667"/>
      <c r="R2" s="374" t="s">
        <v>148</v>
      </c>
      <c r="S2" s="348" t="s">
        <v>147</v>
      </c>
      <c r="U2" s="349" t="s">
        <v>30</v>
      </c>
      <c r="V2" s="348"/>
      <c r="W2" s="315" t="s">
        <v>146</v>
      </c>
      <c r="Y2" s="667" t="s">
        <v>140</v>
      </c>
      <c r="Z2" s="667"/>
      <c r="AA2" s="667"/>
      <c r="AB2" s="374" t="s">
        <v>148</v>
      </c>
      <c r="AC2" s="348" t="s">
        <v>147</v>
      </c>
      <c r="AE2" s="349" t="s">
        <v>4</v>
      </c>
      <c r="AF2" s="348"/>
      <c r="AG2" s="315" t="s">
        <v>146</v>
      </c>
      <c r="AI2" s="667" t="s">
        <v>140</v>
      </c>
      <c r="AJ2" s="667"/>
      <c r="AK2" s="667"/>
      <c r="AL2" s="374" t="s">
        <v>148</v>
      </c>
      <c r="AM2" s="348" t="s">
        <v>147</v>
      </c>
      <c r="AR2" s="44">
        <v>2001</v>
      </c>
      <c r="AT2" s="315" t="s">
        <v>146</v>
      </c>
      <c r="AW2" s="315" t="s">
        <v>148</v>
      </c>
      <c r="AX2" s="315" t="s">
        <v>147</v>
      </c>
      <c r="AZ2" s="44">
        <v>2011</v>
      </c>
      <c r="BB2" s="315" t="s">
        <v>146</v>
      </c>
      <c r="BE2" s="315" t="s">
        <v>148</v>
      </c>
      <c r="BF2" s="315" t="s">
        <v>147</v>
      </c>
    </row>
    <row r="3" spans="1:58" ht="13.15" customHeight="1" x14ac:dyDescent="0.2">
      <c r="A3" s="40"/>
      <c r="B3" s="348" t="s">
        <v>73</v>
      </c>
      <c r="C3" s="348" t="s">
        <v>149</v>
      </c>
      <c r="D3" s="348"/>
      <c r="E3" s="348"/>
      <c r="F3" s="348"/>
      <c r="G3" s="348"/>
      <c r="H3" s="348" t="s">
        <v>150</v>
      </c>
      <c r="I3" s="348" t="s">
        <v>151</v>
      </c>
      <c r="K3" s="40"/>
      <c r="L3" s="348" t="s">
        <v>152</v>
      </c>
      <c r="M3" s="348" t="s">
        <v>149</v>
      </c>
      <c r="N3" s="348"/>
      <c r="O3" s="348"/>
      <c r="P3" s="348"/>
      <c r="Q3" s="348" t="s">
        <v>153</v>
      </c>
      <c r="R3" s="348" t="s">
        <v>150</v>
      </c>
      <c r="S3" s="348" t="s">
        <v>151</v>
      </c>
      <c r="U3" s="40"/>
      <c r="V3" s="348" t="s">
        <v>73</v>
      </c>
      <c r="W3" s="348" t="s">
        <v>149</v>
      </c>
      <c r="X3" s="348"/>
      <c r="Y3" s="348"/>
      <c r="Z3" s="348"/>
      <c r="AA3" s="348"/>
      <c r="AB3" s="348" t="s">
        <v>150</v>
      </c>
      <c r="AC3" s="348" t="s">
        <v>151</v>
      </c>
      <c r="AE3" s="40"/>
      <c r="AF3" s="348" t="s">
        <v>73</v>
      </c>
      <c r="AG3" s="348" t="s">
        <v>149</v>
      </c>
      <c r="AH3" s="348"/>
      <c r="AI3" s="348"/>
      <c r="AJ3" s="348"/>
      <c r="AK3" s="348"/>
      <c r="AL3" s="348" t="s">
        <v>150</v>
      </c>
      <c r="AM3" s="348" t="s">
        <v>151</v>
      </c>
      <c r="AS3" s="315" t="s">
        <v>73</v>
      </c>
      <c r="AT3" s="315" t="s">
        <v>149</v>
      </c>
      <c r="AV3" s="315" t="s">
        <v>99</v>
      </c>
      <c r="AW3" s="315" t="s">
        <v>150</v>
      </c>
      <c r="AX3" s="315" t="s">
        <v>151</v>
      </c>
      <c r="BA3" s="315" t="s">
        <v>73</v>
      </c>
      <c r="BB3" s="315" t="s">
        <v>149</v>
      </c>
      <c r="BD3" s="315" t="s">
        <v>99</v>
      </c>
      <c r="BE3" s="315" t="s">
        <v>150</v>
      </c>
      <c r="BF3" s="315" t="s">
        <v>151</v>
      </c>
    </row>
    <row r="4" spans="1:58" ht="13.15" customHeight="1" x14ac:dyDescent="0.2">
      <c r="B4" s="348" t="s">
        <v>134</v>
      </c>
      <c r="C4" s="348" t="s">
        <v>154</v>
      </c>
      <c r="D4" s="348" t="s">
        <v>142</v>
      </c>
      <c r="E4" s="348" t="s">
        <v>155</v>
      </c>
      <c r="F4" s="348" t="s">
        <v>144</v>
      </c>
      <c r="G4" s="348" t="s">
        <v>156</v>
      </c>
      <c r="H4" s="348" t="s">
        <v>157</v>
      </c>
      <c r="I4" s="348" t="s">
        <v>158</v>
      </c>
      <c r="L4" s="348" t="s">
        <v>134</v>
      </c>
      <c r="M4" s="348" t="s">
        <v>154</v>
      </c>
      <c r="N4" s="348" t="s">
        <v>142</v>
      </c>
      <c r="O4" s="348" t="s">
        <v>159</v>
      </c>
      <c r="P4" s="348" t="s">
        <v>160</v>
      </c>
      <c r="Q4" s="348" t="s">
        <v>161</v>
      </c>
      <c r="R4" s="348" t="s">
        <v>157</v>
      </c>
      <c r="S4" s="348" t="s">
        <v>158</v>
      </c>
      <c r="V4" s="348" t="s">
        <v>134</v>
      </c>
      <c r="W4" s="348" t="s">
        <v>154</v>
      </c>
      <c r="X4" s="348" t="s">
        <v>142</v>
      </c>
      <c r="Y4" s="348" t="s">
        <v>155</v>
      </c>
      <c r="Z4" s="348" t="s">
        <v>162</v>
      </c>
      <c r="AA4" s="348" t="s">
        <v>163</v>
      </c>
      <c r="AB4" s="348" t="s">
        <v>157</v>
      </c>
      <c r="AC4" s="348" t="s">
        <v>158</v>
      </c>
      <c r="AF4" s="348" t="s">
        <v>134</v>
      </c>
      <c r="AG4" s="348" t="s">
        <v>154</v>
      </c>
      <c r="AH4" s="348" t="s">
        <v>142</v>
      </c>
      <c r="AI4" s="348" t="s">
        <v>155</v>
      </c>
      <c r="AJ4" s="348" t="s">
        <v>162</v>
      </c>
      <c r="AK4" s="348" t="s">
        <v>163</v>
      </c>
      <c r="AL4" s="348" t="s">
        <v>157</v>
      </c>
      <c r="AM4" s="348" t="s">
        <v>158</v>
      </c>
      <c r="AS4" s="315" t="s">
        <v>134</v>
      </c>
      <c r="AT4" s="315" t="s">
        <v>154</v>
      </c>
      <c r="AU4" s="315" t="s">
        <v>142</v>
      </c>
      <c r="AV4" s="315" t="s">
        <v>580</v>
      </c>
      <c r="AW4" s="315" t="s">
        <v>164</v>
      </c>
      <c r="AX4" s="315" t="s">
        <v>158</v>
      </c>
      <c r="BA4" s="315" t="s">
        <v>134</v>
      </c>
      <c r="BB4" s="315" t="s">
        <v>154</v>
      </c>
      <c r="BC4" s="315" t="s">
        <v>142</v>
      </c>
      <c r="BD4" s="315" t="s">
        <v>580</v>
      </c>
      <c r="BE4" s="315" t="s">
        <v>164</v>
      </c>
      <c r="BF4" s="315" t="s">
        <v>158</v>
      </c>
    </row>
    <row r="5" spans="1:58" ht="13.15" customHeight="1" x14ac:dyDescent="0.2">
      <c r="B5" s="348"/>
      <c r="E5" s="348"/>
      <c r="F5" s="348"/>
      <c r="G5" s="348"/>
      <c r="H5" s="348"/>
      <c r="I5" s="348"/>
      <c r="L5" s="348"/>
      <c r="O5" s="348"/>
      <c r="P5" s="348"/>
      <c r="Q5" s="348"/>
      <c r="R5" s="375"/>
      <c r="S5" s="348"/>
      <c r="V5" s="348"/>
      <c r="Y5" s="375"/>
      <c r="Z5" s="348"/>
      <c r="AA5" s="348"/>
      <c r="AB5" s="348"/>
      <c r="AC5" s="348"/>
      <c r="AF5" s="348"/>
      <c r="AI5" s="348"/>
      <c r="AJ5" s="348"/>
      <c r="AK5" s="348"/>
      <c r="AL5" s="348"/>
      <c r="AM5" s="348"/>
    </row>
    <row r="6" spans="1:58" ht="13.15" customHeight="1" x14ac:dyDescent="0.2">
      <c r="A6" s="44" t="s">
        <v>31</v>
      </c>
      <c r="B6" s="348">
        <v>1225</v>
      </c>
      <c r="C6" s="315">
        <v>72</v>
      </c>
      <c r="D6" s="315">
        <v>26</v>
      </c>
      <c r="E6" s="348">
        <v>256</v>
      </c>
      <c r="F6" s="348">
        <v>107</v>
      </c>
      <c r="G6" s="376" t="s">
        <v>2</v>
      </c>
      <c r="H6" s="376" t="s">
        <v>2</v>
      </c>
      <c r="I6" s="348">
        <v>0</v>
      </c>
      <c r="K6" s="44" t="s">
        <v>31</v>
      </c>
      <c r="L6" s="348">
        <v>1180</v>
      </c>
      <c r="M6" s="315">
        <v>35</v>
      </c>
      <c r="N6" s="315">
        <v>10</v>
      </c>
      <c r="O6" s="348">
        <v>90</v>
      </c>
      <c r="P6" s="315">
        <v>40</v>
      </c>
      <c r="Q6" s="315">
        <v>125</v>
      </c>
      <c r="R6" s="348">
        <v>20</v>
      </c>
      <c r="S6" s="348">
        <v>0</v>
      </c>
      <c r="U6" s="44" t="s">
        <v>31</v>
      </c>
      <c r="V6" s="348">
        <v>2001</v>
      </c>
      <c r="W6" s="315">
        <v>38</v>
      </c>
      <c r="X6" s="315">
        <v>21</v>
      </c>
      <c r="Y6" s="348">
        <v>10</v>
      </c>
      <c r="Z6" s="315">
        <v>12</v>
      </c>
      <c r="AA6" s="348">
        <v>13</v>
      </c>
      <c r="AB6" s="348">
        <v>12</v>
      </c>
      <c r="AC6" s="348">
        <v>0</v>
      </c>
      <c r="AE6" s="44" t="s">
        <v>31</v>
      </c>
      <c r="AF6" s="348">
        <v>2169</v>
      </c>
      <c r="AG6" s="315">
        <v>15</v>
      </c>
      <c r="AH6" s="315">
        <v>25</v>
      </c>
      <c r="AI6" s="348">
        <v>21</v>
      </c>
      <c r="AJ6" s="348">
        <v>18</v>
      </c>
      <c r="AK6" s="348">
        <v>22</v>
      </c>
      <c r="AL6" s="348">
        <v>4</v>
      </c>
      <c r="AM6" s="348">
        <v>0</v>
      </c>
      <c r="AR6" s="315" t="s">
        <v>31</v>
      </c>
      <c r="AS6" s="315">
        <v>4337</v>
      </c>
      <c r="AT6" s="315">
        <v>41</v>
      </c>
      <c r="AU6" s="315">
        <v>87</v>
      </c>
      <c r="AV6" s="302">
        <v>4138</v>
      </c>
      <c r="AW6" s="315">
        <v>20</v>
      </c>
      <c r="AX6" s="315">
        <v>0</v>
      </c>
      <c r="AZ6" s="315" t="s">
        <v>31</v>
      </c>
      <c r="BA6" s="302">
        <v>4385</v>
      </c>
      <c r="BB6" s="302">
        <v>58</v>
      </c>
      <c r="BC6" s="302">
        <v>74</v>
      </c>
      <c r="BD6" s="302">
        <v>4196</v>
      </c>
      <c r="BE6" s="302">
        <v>17</v>
      </c>
      <c r="BF6" s="302">
        <v>0</v>
      </c>
    </row>
    <row r="7" spans="1:58" ht="13.15" customHeight="1" x14ac:dyDescent="0.2">
      <c r="A7" s="44" t="s">
        <v>32</v>
      </c>
      <c r="B7" s="348">
        <v>54120</v>
      </c>
      <c r="C7" s="315">
        <v>7531</v>
      </c>
      <c r="D7" s="315">
        <v>1956</v>
      </c>
      <c r="E7" s="348">
        <v>5264</v>
      </c>
      <c r="F7" s="348">
        <v>2039</v>
      </c>
      <c r="G7" s="376" t="s">
        <v>2</v>
      </c>
      <c r="H7" s="376" t="s">
        <v>2</v>
      </c>
      <c r="I7" s="348">
        <v>15</v>
      </c>
      <c r="K7" s="44" t="s">
        <v>32</v>
      </c>
      <c r="L7" s="348">
        <v>54865</v>
      </c>
      <c r="M7" s="315">
        <v>3740</v>
      </c>
      <c r="N7" s="315">
        <v>790</v>
      </c>
      <c r="O7" s="348">
        <v>1995</v>
      </c>
      <c r="P7" s="315">
        <v>3185</v>
      </c>
      <c r="Q7" s="315">
        <v>4840</v>
      </c>
      <c r="R7" s="348">
        <v>695</v>
      </c>
      <c r="S7" s="348">
        <v>30</v>
      </c>
      <c r="U7" s="44" t="s">
        <v>32</v>
      </c>
      <c r="V7" s="348">
        <v>55773</v>
      </c>
      <c r="W7" s="315">
        <v>3005</v>
      </c>
      <c r="X7" s="315">
        <v>381</v>
      </c>
      <c r="Y7" s="348">
        <v>453</v>
      </c>
      <c r="Z7" s="315">
        <v>864</v>
      </c>
      <c r="AA7" s="348">
        <v>1006</v>
      </c>
      <c r="AB7" s="348">
        <v>186</v>
      </c>
      <c r="AC7" s="348">
        <v>15</v>
      </c>
      <c r="AE7" s="44" t="s">
        <v>32</v>
      </c>
      <c r="AF7" s="348">
        <v>58119</v>
      </c>
      <c r="AG7" s="315">
        <v>2022</v>
      </c>
      <c r="AH7" s="315">
        <v>300</v>
      </c>
      <c r="AI7" s="348">
        <v>195</v>
      </c>
      <c r="AJ7" s="348">
        <v>291</v>
      </c>
      <c r="AK7" s="348">
        <v>323</v>
      </c>
      <c r="AL7" s="348">
        <v>204</v>
      </c>
      <c r="AM7" s="348">
        <v>47</v>
      </c>
      <c r="AR7" s="315" t="s">
        <v>32</v>
      </c>
      <c r="AS7" s="315">
        <v>67278</v>
      </c>
      <c r="AT7" s="315">
        <v>2108</v>
      </c>
      <c r="AU7" s="315">
        <v>744</v>
      </c>
      <c r="AV7" s="302">
        <v>60813</v>
      </c>
      <c r="AW7" s="315">
        <v>127</v>
      </c>
      <c r="AX7" s="315">
        <v>30</v>
      </c>
      <c r="AZ7" s="315" t="s">
        <v>32</v>
      </c>
      <c r="BA7" s="302">
        <v>69681</v>
      </c>
      <c r="BB7" s="302">
        <v>3840</v>
      </c>
      <c r="BC7" s="302">
        <v>1322</v>
      </c>
      <c r="BD7" s="302">
        <v>67649</v>
      </c>
      <c r="BE7" s="302">
        <v>183</v>
      </c>
      <c r="BF7" s="302">
        <v>23</v>
      </c>
    </row>
    <row r="8" spans="1:58" ht="13.15" customHeight="1" x14ac:dyDescent="0.2">
      <c r="A8" s="44" t="s">
        <v>33</v>
      </c>
      <c r="B8" s="348">
        <v>100619</v>
      </c>
      <c r="C8" s="315">
        <v>6054</v>
      </c>
      <c r="D8" s="315">
        <v>2104</v>
      </c>
      <c r="E8" s="348">
        <v>16016</v>
      </c>
      <c r="F8" s="348">
        <v>9717</v>
      </c>
      <c r="G8" s="376" t="s">
        <v>2</v>
      </c>
      <c r="H8" s="376" t="s">
        <v>2</v>
      </c>
      <c r="I8" s="348">
        <v>271</v>
      </c>
      <c r="K8" s="44" t="s">
        <v>33</v>
      </c>
      <c r="L8" s="348">
        <v>105920</v>
      </c>
      <c r="M8" s="315">
        <v>3995</v>
      </c>
      <c r="N8" s="315">
        <v>1610</v>
      </c>
      <c r="O8" s="348">
        <v>10505</v>
      </c>
      <c r="P8" s="315">
        <v>10105</v>
      </c>
      <c r="Q8" s="315">
        <v>13405</v>
      </c>
      <c r="R8" s="348">
        <v>6420</v>
      </c>
      <c r="S8" s="348">
        <v>160</v>
      </c>
      <c r="U8" s="44" t="s">
        <v>33</v>
      </c>
      <c r="V8" s="348">
        <v>106271</v>
      </c>
      <c r="W8" s="315">
        <v>3315</v>
      </c>
      <c r="X8" s="315">
        <v>987</v>
      </c>
      <c r="Y8" s="348">
        <v>3915</v>
      </c>
      <c r="Z8" s="315">
        <v>3437</v>
      </c>
      <c r="AA8" s="348">
        <v>4424</v>
      </c>
      <c r="AB8" s="348">
        <v>3207</v>
      </c>
      <c r="AC8" s="348">
        <v>226</v>
      </c>
      <c r="AE8" s="44" t="s">
        <v>33</v>
      </c>
      <c r="AF8" s="348">
        <v>115456</v>
      </c>
      <c r="AG8" s="315">
        <v>2570</v>
      </c>
      <c r="AH8" s="315">
        <v>1218</v>
      </c>
      <c r="AI8" s="348">
        <v>1959</v>
      </c>
      <c r="AJ8" s="348">
        <v>1733</v>
      </c>
      <c r="AK8" s="348">
        <v>2164</v>
      </c>
      <c r="AL8" s="348">
        <v>2493</v>
      </c>
      <c r="AM8" s="348">
        <v>206</v>
      </c>
      <c r="AR8" s="315" t="s">
        <v>33</v>
      </c>
      <c r="AS8" s="315">
        <v>126948</v>
      </c>
      <c r="AT8" s="315">
        <v>2985</v>
      </c>
      <c r="AU8" s="315">
        <v>1612</v>
      </c>
      <c r="AV8" s="302">
        <v>120537</v>
      </c>
      <c r="AW8" s="315">
        <v>823</v>
      </c>
      <c r="AX8" s="315">
        <v>174</v>
      </c>
      <c r="AZ8" s="315" t="s">
        <v>33</v>
      </c>
      <c r="BA8" s="302">
        <v>135916</v>
      </c>
      <c r="BB8" s="302">
        <v>4704</v>
      </c>
      <c r="BC8" s="302">
        <v>2451</v>
      </c>
      <c r="BD8" s="302">
        <v>132964</v>
      </c>
      <c r="BE8" s="302">
        <v>919</v>
      </c>
      <c r="BF8" s="302">
        <v>167</v>
      </c>
    </row>
    <row r="9" spans="1:58" ht="13.15" customHeight="1" x14ac:dyDescent="0.2">
      <c r="A9" s="44" t="s">
        <v>34</v>
      </c>
      <c r="B9" s="348">
        <v>67252</v>
      </c>
      <c r="C9" s="315">
        <v>3958</v>
      </c>
      <c r="D9" s="315">
        <v>710</v>
      </c>
      <c r="E9" s="348">
        <v>7528</v>
      </c>
      <c r="F9" s="348">
        <v>2839</v>
      </c>
      <c r="G9" s="376" t="s">
        <v>2</v>
      </c>
      <c r="H9" s="376" t="s">
        <v>2</v>
      </c>
      <c r="I9" s="348">
        <v>21</v>
      </c>
      <c r="K9" s="44" t="s">
        <v>34</v>
      </c>
      <c r="L9" s="348">
        <v>73735</v>
      </c>
      <c r="M9" s="315">
        <v>2345</v>
      </c>
      <c r="N9" s="315">
        <v>400</v>
      </c>
      <c r="O9" s="348">
        <v>4305</v>
      </c>
      <c r="P9" s="315">
        <v>5795</v>
      </c>
      <c r="Q9" s="315">
        <v>7000</v>
      </c>
      <c r="R9" s="348">
        <v>1310</v>
      </c>
      <c r="S9" s="348">
        <v>35</v>
      </c>
      <c r="U9" s="44" t="s">
        <v>34</v>
      </c>
      <c r="V9" s="348">
        <v>77500</v>
      </c>
      <c r="W9" s="315">
        <v>1708</v>
      </c>
      <c r="X9" s="315">
        <v>229</v>
      </c>
      <c r="Y9" s="348">
        <v>1262</v>
      </c>
      <c r="Z9" s="315">
        <v>1590</v>
      </c>
      <c r="AA9" s="348">
        <v>1835</v>
      </c>
      <c r="AB9" s="348">
        <v>433</v>
      </c>
      <c r="AC9" s="348">
        <v>39</v>
      </c>
      <c r="AE9" s="44" t="s">
        <v>34</v>
      </c>
      <c r="AF9" s="348">
        <v>84908</v>
      </c>
      <c r="AG9" s="315">
        <v>1203</v>
      </c>
      <c r="AH9" s="315">
        <v>182</v>
      </c>
      <c r="AI9" s="348">
        <v>350</v>
      </c>
      <c r="AJ9" s="348">
        <v>426</v>
      </c>
      <c r="AK9" s="348">
        <v>500</v>
      </c>
      <c r="AL9" s="348">
        <v>285</v>
      </c>
      <c r="AM9" s="348">
        <v>32</v>
      </c>
      <c r="AR9" s="315" t="s">
        <v>34</v>
      </c>
      <c r="AS9" s="315">
        <v>89455</v>
      </c>
      <c r="AT9" s="315">
        <v>1053</v>
      </c>
      <c r="AU9" s="315">
        <v>403</v>
      </c>
      <c r="AV9" s="302">
        <v>83063</v>
      </c>
      <c r="AW9" s="315">
        <v>149</v>
      </c>
      <c r="AX9" s="315">
        <v>60</v>
      </c>
      <c r="AZ9" s="315" t="s">
        <v>34</v>
      </c>
      <c r="BA9" s="302">
        <v>92604</v>
      </c>
      <c r="BB9" s="302">
        <v>1459</v>
      </c>
      <c r="BC9" s="302">
        <v>492</v>
      </c>
      <c r="BD9" s="302">
        <v>90237</v>
      </c>
      <c r="BE9" s="302">
        <v>102</v>
      </c>
      <c r="BF9" s="302">
        <v>19</v>
      </c>
    </row>
    <row r="10" spans="1:58" ht="13.15" customHeight="1" x14ac:dyDescent="0.2">
      <c r="A10" s="44" t="s">
        <v>35</v>
      </c>
      <c r="B10" s="348">
        <v>97701</v>
      </c>
      <c r="C10" s="315">
        <v>8050</v>
      </c>
      <c r="D10" s="315">
        <v>6281</v>
      </c>
      <c r="E10" s="348">
        <v>33718</v>
      </c>
      <c r="F10" s="348">
        <v>19176</v>
      </c>
      <c r="G10" s="376" t="s">
        <v>2</v>
      </c>
      <c r="H10" s="376" t="s">
        <v>2</v>
      </c>
      <c r="I10" s="348">
        <v>2</v>
      </c>
      <c r="K10" s="44" t="s">
        <v>35</v>
      </c>
      <c r="L10" s="348">
        <v>98220</v>
      </c>
      <c r="M10" s="315">
        <v>6535</v>
      </c>
      <c r="N10" s="315">
        <v>5745</v>
      </c>
      <c r="O10" s="348">
        <v>23380</v>
      </c>
      <c r="P10" s="315">
        <v>18535</v>
      </c>
      <c r="Q10" s="315">
        <v>26545</v>
      </c>
      <c r="R10" s="348">
        <v>15850</v>
      </c>
      <c r="S10" s="348">
        <v>15</v>
      </c>
      <c r="U10" s="44" t="s">
        <v>35</v>
      </c>
      <c r="V10" s="348">
        <v>89268</v>
      </c>
      <c r="W10" s="315">
        <v>5376</v>
      </c>
      <c r="X10" s="315">
        <v>2369</v>
      </c>
      <c r="Y10" s="348">
        <v>6699</v>
      </c>
      <c r="Z10" s="315">
        <v>5700</v>
      </c>
      <c r="AA10" s="348">
        <v>7235</v>
      </c>
      <c r="AB10" s="348">
        <v>6761</v>
      </c>
      <c r="AC10" s="348">
        <v>6</v>
      </c>
      <c r="AE10" s="44" t="s">
        <v>35</v>
      </c>
      <c r="AF10" s="348">
        <v>93968</v>
      </c>
      <c r="AG10" s="315">
        <v>4036</v>
      </c>
      <c r="AH10" s="315">
        <v>2247</v>
      </c>
      <c r="AI10" s="348">
        <v>2925</v>
      </c>
      <c r="AJ10" s="348">
        <v>2541</v>
      </c>
      <c r="AK10" s="348">
        <v>3142</v>
      </c>
      <c r="AL10" s="348">
        <v>4616</v>
      </c>
      <c r="AM10" s="348">
        <v>32</v>
      </c>
      <c r="AR10" s="315" t="s">
        <v>35</v>
      </c>
      <c r="AS10" s="315">
        <v>99991</v>
      </c>
      <c r="AT10" s="315">
        <v>4988</v>
      </c>
      <c r="AU10" s="315">
        <v>3790</v>
      </c>
      <c r="AV10" s="302">
        <v>92951</v>
      </c>
      <c r="AW10" s="315">
        <v>1152</v>
      </c>
      <c r="AX10" s="315">
        <v>122</v>
      </c>
      <c r="AZ10" s="315" t="s">
        <v>35</v>
      </c>
      <c r="BA10" s="302">
        <v>110286</v>
      </c>
      <c r="BB10" s="302">
        <v>7718</v>
      </c>
      <c r="BC10" s="302">
        <v>4211</v>
      </c>
      <c r="BD10" s="302">
        <v>107670</v>
      </c>
      <c r="BE10" s="302">
        <v>1471</v>
      </c>
      <c r="BF10" s="302">
        <v>56</v>
      </c>
    </row>
    <row r="11" spans="1:58" ht="13.15" customHeight="1" x14ac:dyDescent="0.2">
      <c r="A11" s="44" t="s">
        <v>36</v>
      </c>
      <c r="B11" s="348">
        <v>93822</v>
      </c>
      <c r="C11" s="315">
        <v>6077</v>
      </c>
      <c r="D11" s="315">
        <v>1721</v>
      </c>
      <c r="E11" s="348">
        <v>12900</v>
      </c>
      <c r="F11" s="348">
        <v>5805</v>
      </c>
      <c r="G11" s="376" t="s">
        <v>2</v>
      </c>
      <c r="H11" s="376" t="s">
        <v>2</v>
      </c>
      <c r="I11" s="348">
        <v>213</v>
      </c>
      <c r="K11" s="44" t="s">
        <v>36</v>
      </c>
      <c r="L11" s="348">
        <v>104675</v>
      </c>
      <c r="M11" s="315">
        <v>3480</v>
      </c>
      <c r="N11" s="315">
        <v>870</v>
      </c>
      <c r="O11" s="348">
        <v>8500</v>
      </c>
      <c r="P11" s="315">
        <v>8315</v>
      </c>
      <c r="Q11" s="315">
        <v>10995</v>
      </c>
      <c r="R11" s="348">
        <v>3115</v>
      </c>
      <c r="S11" s="348">
        <v>230</v>
      </c>
      <c r="U11" s="44" t="s">
        <v>36</v>
      </c>
      <c r="V11" s="348">
        <v>109298</v>
      </c>
      <c r="W11" s="315">
        <v>2204</v>
      </c>
      <c r="X11" s="315">
        <v>436</v>
      </c>
      <c r="Y11" s="348">
        <v>3014</v>
      </c>
      <c r="Z11" s="315">
        <v>2906</v>
      </c>
      <c r="AA11" s="348">
        <v>3549</v>
      </c>
      <c r="AB11" s="348">
        <v>1822</v>
      </c>
      <c r="AC11" s="348">
        <v>224</v>
      </c>
      <c r="AE11" s="44" t="s">
        <v>36</v>
      </c>
      <c r="AF11" s="348">
        <v>119574</v>
      </c>
      <c r="AG11" s="315">
        <v>1228</v>
      </c>
      <c r="AH11" s="315">
        <v>358</v>
      </c>
      <c r="AI11" s="348">
        <v>1268</v>
      </c>
      <c r="AJ11" s="348">
        <v>1031</v>
      </c>
      <c r="AK11" s="348">
        <v>1444</v>
      </c>
      <c r="AL11" s="348">
        <v>1199</v>
      </c>
      <c r="AM11" s="348">
        <v>213</v>
      </c>
      <c r="AR11" s="315" t="s">
        <v>36</v>
      </c>
      <c r="AS11" s="315">
        <v>125873</v>
      </c>
      <c r="AT11" s="315">
        <v>1105</v>
      </c>
      <c r="AU11" s="315">
        <v>415</v>
      </c>
      <c r="AV11" s="302">
        <v>119519</v>
      </c>
      <c r="AW11" s="315">
        <v>329</v>
      </c>
      <c r="AX11" s="315">
        <v>183</v>
      </c>
      <c r="AZ11" s="315" t="s">
        <v>36</v>
      </c>
      <c r="BA11" s="302">
        <v>130862</v>
      </c>
      <c r="BB11" s="302">
        <v>1503</v>
      </c>
      <c r="BC11" s="302">
        <v>476</v>
      </c>
      <c r="BD11" s="302">
        <v>128248</v>
      </c>
      <c r="BE11" s="302">
        <v>480</v>
      </c>
      <c r="BF11" s="302">
        <v>182</v>
      </c>
    </row>
    <row r="12" spans="1:58" ht="13.15" customHeight="1" x14ac:dyDescent="0.2">
      <c r="A12" s="44" t="s">
        <v>37</v>
      </c>
      <c r="B12" s="348">
        <v>89317</v>
      </c>
      <c r="C12" s="315">
        <v>8074</v>
      </c>
      <c r="D12" s="315">
        <v>7829</v>
      </c>
      <c r="E12" s="348">
        <v>46901</v>
      </c>
      <c r="F12" s="348">
        <v>36398</v>
      </c>
      <c r="G12" s="376" t="s">
        <v>2</v>
      </c>
      <c r="H12" s="376" t="s">
        <v>2</v>
      </c>
      <c r="I12" s="348">
        <v>7</v>
      </c>
      <c r="K12" s="44" t="s">
        <v>37</v>
      </c>
      <c r="L12" s="348">
        <v>82150</v>
      </c>
      <c r="M12" s="315">
        <v>4585</v>
      </c>
      <c r="N12" s="315">
        <v>4460</v>
      </c>
      <c r="O12" s="348">
        <v>26340</v>
      </c>
      <c r="P12" s="315">
        <v>23265</v>
      </c>
      <c r="Q12" s="315">
        <v>29720</v>
      </c>
      <c r="R12" s="348">
        <v>10620</v>
      </c>
      <c r="S12" s="348">
        <v>5</v>
      </c>
      <c r="U12" s="44" t="s">
        <v>37</v>
      </c>
      <c r="V12" s="348">
        <v>70061</v>
      </c>
      <c r="W12" s="315">
        <v>2409</v>
      </c>
      <c r="X12" s="315">
        <v>1677</v>
      </c>
      <c r="Y12" s="348">
        <v>7502</v>
      </c>
      <c r="Z12" s="315">
        <v>7001</v>
      </c>
      <c r="AA12" s="348">
        <v>8224</v>
      </c>
      <c r="AB12" s="348">
        <v>6830</v>
      </c>
      <c r="AC12" s="348">
        <v>13</v>
      </c>
      <c r="AE12" s="44" t="s">
        <v>37</v>
      </c>
      <c r="AF12" s="348">
        <v>80149</v>
      </c>
      <c r="AG12" s="315">
        <v>2087</v>
      </c>
      <c r="AH12" s="315">
        <v>1749</v>
      </c>
      <c r="AI12" s="348">
        <v>3071</v>
      </c>
      <c r="AJ12" s="348">
        <v>3066</v>
      </c>
      <c r="AK12" s="348">
        <v>3356</v>
      </c>
      <c r="AL12" s="348">
        <v>4668</v>
      </c>
      <c r="AM12" s="348">
        <v>17</v>
      </c>
      <c r="AR12" s="315" t="s">
        <v>37</v>
      </c>
      <c r="AS12" s="315">
        <v>91601</v>
      </c>
      <c r="AT12" s="315">
        <v>2813</v>
      </c>
      <c r="AU12" s="315">
        <v>2605</v>
      </c>
      <c r="AV12" s="302">
        <v>84178</v>
      </c>
      <c r="AW12" s="315">
        <v>2274</v>
      </c>
      <c r="AX12" s="315">
        <v>79</v>
      </c>
      <c r="AZ12" s="315" t="s">
        <v>37</v>
      </c>
      <c r="BA12" s="302">
        <v>97534</v>
      </c>
      <c r="BB12" s="302">
        <v>3256</v>
      </c>
      <c r="BC12" s="302">
        <v>2400</v>
      </c>
      <c r="BD12" s="302">
        <v>94128</v>
      </c>
      <c r="BE12" s="302">
        <v>3326</v>
      </c>
      <c r="BF12" s="302">
        <v>46</v>
      </c>
    </row>
    <row r="13" spans="1:58" ht="13.15" customHeight="1" x14ac:dyDescent="0.2">
      <c r="A13" s="44" t="s">
        <v>38</v>
      </c>
      <c r="B13" s="348">
        <v>103805</v>
      </c>
      <c r="C13" s="315">
        <v>6789</v>
      </c>
      <c r="D13" s="315">
        <v>2312</v>
      </c>
      <c r="E13" s="348">
        <v>21523</v>
      </c>
      <c r="F13" s="348">
        <v>9167</v>
      </c>
      <c r="G13" s="376" t="s">
        <v>2</v>
      </c>
      <c r="H13" s="376" t="s">
        <v>2</v>
      </c>
      <c r="I13" s="348">
        <v>170</v>
      </c>
      <c r="K13" s="44" t="s">
        <v>38</v>
      </c>
      <c r="L13" s="348">
        <v>112900</v>
      </c>
      <c r="M13" s="315">
        <v>4835</v>
      </c>
      <c r="N13" s="315">
        <v>1585</v>
      </c>
      <c r="O13" s="348">
        <v>13465</v>
      </c>
      <c r="P13" s="315">
        <v>13710</v>
      </c>
      <c r="Q13" s="315">
        <v>17190</v>
      </c>
      <c r="R13" s="348">
        <v>5355</v>
      </c>
      <c r="S13" s="348">
        <v>0</v>
      </c>
      <c r="U13" s="44" t="s">
        <v>38</v>
      </c>
      <c r="V13" s="348">
        <v>114592</v>
      </c>
      <c r="W13" s="315">
        <v>3534</v>
      </c>
      <c r="X13" s="315">
        <v>873</v>
      </c>
      <c r="Y13" s="348">
        <v>4643</v>
      </c>
      <c r="Z13" s="315">
        <v>4807</v>
      </c>
      <c r="AA13" s="348">
        <v>5627</v>
      </c>
      <c r="AB13" s="348">
        <v>3009</v>
      </c>
      <c r="AC13" s="348">
        <v>28</v>
      </c>
      <c r="AE13" s="44" t="s">
        <v>38</v>
      </c>
      <c r="AF13" s="348">
        <v>124872</v>
      </c>
      <c r="AG13" s="315">
        <v>2538</v>
      </c>
      <c r="AH13" s="315">
        <v>1082</v>
      </c>
      <c r="AI13" s="348">
        <v>1826</v>
      </c>
      <c r="AJ13" s="348">
        <v>1880</v>
      </c>
      <c r="AK13" s="348">
        <v>2165</v>
      </c>
      <c r="AL13" s="348">
        <v>2393</v>
      </c>
      <c r="AM13" s="348">
        <v>22</v>
      </c>
      <c r="AR13" s="315" t="s">
        <v>38</v>
      </c>
      <c r="AS13" s="315">
        <v>139002</v>
      </c>
      <c r="AT13" s="315">
        <v>2819</v>
      </c>
      <c r="AU13" s="315">
        <v>1546</v>
      </c>
      <c r="AV13" s="302">
        <v>128176</v>
      </c>
      <c r="AW13" s="315">
        <v>775</v>
      </c>
      <c r="AX13" s="315">
        <v>76</v>
      </c>
      <c r="AZ13" s="315" t="s">
        <v>38</v>
      </c>
      <c r="BA13" s="302">
        <v>145010</v>
      </c>
      <c r="BB13" s="302">
        <v>4437</v>
      </c>
      <c r="BC13" s="302">
        <v>1912</v>
      </c>
      <c r="BD13" s="302">
        <v>140842</v>
      </c>
      <c r="BE13" s="302">
        <v>921</v>
      </c>
      <c r="BF13" s="302">
        <v>43</v>
      </c>
    </row>
    <row r="14" spans="1:58" ht="13.15" customHeight="1" x14ac:dyDescent="0.2">
      <c r="A14" s="44" t="s">
        <v>39</v>
      </c>
      <c r="B14" s="348">
        <v>98482</v>
      </c>
      <c r="C14" s="315">
        <v>7407</v>
      </c>
      <c r="D14" s="315">
        <v>3321</v>
      </c>
      <c r="E14" s="348">
        <v>24992</v>
      </c>
      <c r="F14" s="348">
        <v>13901</v>
      </c>
      <c r="G14" s="376" t="s">
        <v>2</v>
      </c>
      <c r="H14" s="376" t="s">
        <v>2</v>
      </c>
      <c r="I14" s="348">
        <v>19</v>
      </c>
      <c r="K14" s="44" t="s">
        <v>39</v>
      </c>
      <c r="L14" s="348">
        <v>104545</v>
      </c>
      <c r="M14" s="315">
        <v>5990</v>
      </c>
      <c r="N14" s="315">
        <v>4035</v>
      </c>
      <c r="O14" s="348">
        <v>19575</v>
      </c>
      <c r="P14" s="315">
        <v>18925</v>
      </c>
      <c r="Q14" s="315">
        <v>24065</v>
      </c>
      <c r="R14" s="348">
        <v>11410</v>
      </c>
      <c r="S14" s="348">
        <v>10</v>
      </c>
      <c r="U14" s="44" t="s">
        <v>39</v>
      </c>
      <c r="V14" s="348">
        <v>100294</v>
      </c>
      <c r="W14" s="315">
        <v>5539</v>
      </c>
      <c r="X14" s="315">
        <v>2118</v>
      </c>
      <c r="Y14" s="348">
        <v>6247</v>
      </c>
      <c r="Z14" s="315">
        <v>6209</v>
      </c>
      <c r="AA14" s="348">
        <v>7477</v>
      </c>
      <c r="AB14" s="348">
        <v>5294</v>
      </c>
      <c r="AC14" s="348">
        <v>51</v>
      </c>
      <c r="AE14" s="44" t="s">
        <v>39</v>
      </c>
      <c r="AF14" s="348">
        <v>108644</v>
      </c>
      <c r="AG14" s="315">
        <v>3853</v>
      </c>
      <c r="AH14" s="315">
        <v>1639</v>
      </c>
      <c r="AI14" s="348">
        <v>2358</v>
      </c>
      <c r="AJ14" s="348">
        <v>2426</v>
      </c>
      <c r="AK14" s="348">
        <v>2733</v>
      </c>
      <c r="AL14" s="348">
        <v>3437</v>
      </c>
      <c r="AM14" s="348">
        <v>73</v>
      </c>
      <c r="AR14" s="315" t="s">
        <v>39</v>
      </c>
      <c r="AS14" s="315">
        <v>118021</v>
      </c>
      <c r="AT14" s="315">
        <v>4750</v>
      </c>
      <c r="AU14" s="315">
        <v>2933</v>
      </c>
      <c r="AV14" s="302">
        <v>109006</v>
      </c>
      <c r="AW14" s="315">
        <v>797</v>
      </c>
      <c r="AX14" s="315">
        <v>105</v>
      </c>
      <c r="AZ14" s="315" t="s">
        <v>39</v>
      </c>
      <c r="BA14" s="302">
        <v>124082</v>
      </c>
      <c r="BB14" s="302">
        <v>6724</v>
      </c>
      <c r="BC14" s="302">
        <v>3131</v>
      </c>
      <c r="BD14" s="302">
        <v>120866</v>
      </c>
      <c r="BE14" s="302">
        <v>1294</v>
      </c>
      <c r="BF14" s="302">
        <v>133</v>
      </c>
    </row>
    <row r="15" spans="1:58" ht="13.15" customHeight="1" x14ac:dyDescent="0.2">
      <c r="A15" s="44" t="s">
        <v>40</v>
      </c>
      <c r="B15" s="348">
        <v>90218</v>
      </c>
      <c r="C15" s="315">
        <v>4700</v>
      </c>
      <c r="D15" s="315">
        <v>1235</v>
      </c>
      <c r="E15" s="348">
        <v>19969</v>
      </c>
      <c r="F15" s="348">
        <v>8382</v>
      </c>
      <c r="G15" s="376" t="s">
        <v>2</v>
      </c>
      <c r="H15" s="376" t="s">
        <v>2</v>
      </c>
      <c r="I15" s="348">
        <v>91</v>
      </c>
      <c r="K15" s="44" t="s">
        <v>40</v>
      </c>
      <c r="L15" s="348">
        <v>94315</v>
      </c>
      <c r="M15" s="315">
        <v>3180</v>
      </c>
      <c r="N15" s="315">
        <v>735</v>
      </c>
      <c r="O15" s="348">
        <v>10205</v>
      </c>
      <c r="P15" s="315">
        <v>12670</v>
      </c>
      <c r="Q15" s="315">
        <v>15070</v>
      </c>
      <c r="R15" s="348">
        <v>4745</v>
      </c>
      <c r="S15" s="348">
        <v>70</v>
      </c>
      <c r="U15" s="44" t="s">
        <v>40</v>
      </c>
      <c r="V15" s="348">
        <v>95075</v>
      </c>
      <c r="W15" s="315">
        <v>2735</v>
      </c>
      <c r="X15" s="315">
        <v>500</v>
      </c>
      <c r="Y15" s="348">
        <v>3154</v>
      </c>
      <c r="Z15" s="315">
        <v>3479</v>
      </c>
      <c r="AA15" s="348">
        <v>4191</v>
      </c>
      <c r="AB15" s="348">
        <v>2053</v>
      </c>
      <c r="AC15" s="348">
        <v>62</v>
      </c>
      <c r="AE15" s="44" t="s">
        <v>40</v>
      </c>
      <c r="AF15" s="348">
        <v>101731</v>
      </c>
      <c r="AG15" s="315">
        <v>2264</v>
      </c>
      <c r="AH15" s="315">
        <v>812</v>
      </c>
      <c r="AI15" s="348">
        <v>1382</v>
      </c>
      <c r="AJ15" s="348">
        <v>1343</v>
      </c>
      <c r="AK15" s="348">
        <v>1707</v>
      </c>
      <c r="AL15" s="348">
        <v>1587</v>
      </c>
      <c r="AM15" s="348">
        <v>51</v>
      </c>
      <c r="AR15" s="315" t="s">
        <v>40</v>
      </c>
      <c r="AS15" s="315">
        <v>110395</v>
      </c>
      <c r="AT15" s="315">
        <v>2870</v>
      </c>
      <c r="AU15" s="315">
        <v>1768</v>
      </c>
      <c r="AV15" s="302">
        <v>102150</v>
      </c>
      <c r="AW15" s="315">
        <v>447</v>
      </c>
      <c r="AX15" s="315">
        <v>113</v>
      </c>
      <c r="AZ15" s="315" t="s">
        <v>40</v>
      </c>
      <c r="BA15" s="302">
        <v>119916</v>
      </c>
      <c r="BB15" s="302">
        <v>4655</v>
      </c>
      <c r="BC15" s="302">
        <v>2166</v>
      </c>
      <c r="BD15" s="302">
        <v>116354</v>
      </c>
      <c r="BE15" s="302">
        <v>521</v>
      </c>
      <c r="BF15" s="302">
        <v>62</v>
      </c>
    </row>
    <row r="16" spans="1:58" ht="13.15" customHeight="1" x14ac:dyDescent="0.2">
      <c r="A16" s="44" t="s">
        <v>41</v>
      </c>
      <c r="B16" s="348">
        <v>73116</v>
      </c>
      <c r="C16" s="315">
        <v>6346</v>
      </c>
      <c r="D16" s="315">
        <v>1871</v>
      </c>
      <c r="E16" s="348">
        <v>21279</v>
      </c>
      <c r="F16" s="348">
        <v>8830</v>
      </c>
      <c r="G16" s="376" t="s">
        <v>2</v>
      </c>
      <c r="H16" s="376" t="s">
        <v>2</v>
      </c>
      <c r="I16" s="348">
        <v>32</v>
      </c>
      <c r="K16" s="44" t="s">
        <v>41</v>
      </c>
      <c r="L16" s="348">
        <v>74235</v>
      </c>
      <c r="M16" s="315">
        <v>4160</v>
      </c>
      <c r="N16" s="315">
        <v>1015</v>
      </c>
      <c r="O16" s="348">
        <v>10055</v>
      </c>
      <c r="P16" s="315">
        <v>12435</v>
      </c>
      <c r="Q16" s="315">
        <v>14850</v>
      </c>
      <c r="R16" s="348">
        <v>3610</v>
      </c>
      <c r="S16" s="348">
        <v>80</v>
      </c>
      <c r="U16" s="44" t="s">
        <v>41</v>
      </c>
      <c r="V16" s="348">
        <v>78070</v>
      </c>
      <c r="W16" s="315">
        <v>2788</v>
      </c>
      <c r="X16" s="315">
        <v>475</v>
      </c>
      <c r="Y16" s="348">
        <v>2994</v>
      </c>
      <c r="Z16" s="315">
        <v>3528</v>
      </c>
      <c r="AA16" s="348">
        <v>4309</v>
      </c>
      <c r="AB16" s="348">
        <v>1318</v>
      </c>
      <c r="AC16" s="348">
        <v>99</v>
      </c>
      <c r="AE16" s="44" t="s">
        <v>41</v>
      </c>
      <c r="AF16" s="348">
        <v>84757</v>
      </c>
      <c r="AG16" s="315">
        <v>2268</v>
      </c>
      <c r="AH16" s="315">
        <v>574</v>
      </c>
      <c r="AI16" s="348">
        <v>1042</v>
      </c>
      <c r="AJ16" s="348">
        <v>1034</v>
      </c>
      <c r="AK16" s="348">
        <v>1373</v>
      </c>
      <c r="AL16" s="348">
        <v>1135</v>
      </c>
      <c r="AM16" s="348">
        <v>64</v>
      </c>
      <c r="AR16" s="315" t="s">
        <v>41</v>
      </c>
      <c r="AS16" s="315">
        <v>92791</v>
      </c>
      <c r="AT16" s="315">
        <v>2198</v>
      </c>
      <c r="AU16" s="315">
        <v>1186</v>
      </c>
      <c r="AV16" s="302">
        <v>85323</v>
      </c>
      <c r="AW16" s="315">
        <v>572</v>
      </c>
      <c r="AX16" s="315">
        <v>41</v>
      </c>
      <c r="AZ16" s="315" t="s">
        <v>41</v>
      </c>
      <c r="BA16" s="302">
        <v>101045</v>
      </c>
      <c r="BB16" s="302">
        <v>4123</v>
      </c>
      <c r="BC16" s="302">
        <v>1650</v>
      </c>
      <c r="BD16" s="302">
        <v>98604</v>
      </c>
      <c r="BE16" s="302">
        <v>805</v>
      </c>
      <c r="BF16" s="302">
        <v>46</v>
      </c>
    </row>
    <row r="17" spans="1:58" ht="13.15" customHeight="1" x14ac:dyDescent="0.2">
      <c r="A17" s="44" t="s">
        <v>42</v>
      </c>
      <c r="B17" s="348">
        <v>89381</v>
      </c>
      <c r="C17" s="315">
        <v>10124</v>
      </c>
      <c r="D17" s="315">
        <v>6596</v>
      </c>
      <c r="E17" s="348">
        <v>50912</v>
      </c>
      <c r="F17" s="348">
        <v>33920</v>
      </c>
      <c r="G17" s="376" t="s">
        <v>2</v>
      </c>
      <c r="H17" s="376" t="s">
        <v>2</v>
      </c>
      <c r="I17" s="348">
        <v>0</v>
      </c>
      <c r="K17" s="44" t="s">
        <v>42</v>
      </c>
      <c r="L17" s="348">
        <v>79825</v>
      </c>
      <c r="M17" s="315">
        <v>7355</v>
      </c>
      <c r="N17" s="315">
        <v>4645</v>
      </c>
      <c r="O17" s="348">
        <v>27525</v>
      </c>
      <c r="P17" s="315">
        <v>22370</v>
      </c>
      <c r="Q17" s="315">
        <v>31380</v>
      </c>
      <c r="R17" s="348">
        <v>13780</v>
      </c>
      <c r="S17" s="348">
        <v>10</v>
      </c>
      <c r="U17" s="44" t="s">
        <v>42</v>
      </c>
      <c r="V17" s="348">
        <v>68499</v>
      </c>
      <c r="W17" s="315">
        <v>4487</v>
      </c>
      <c r="X17" s="315">
        <v>1701</v>
      </c>
      <c r="Y17" s="348">
        <v>7284</v>
      </c>
      <c r="Z17" s="315">
        <v>6126</v>
      </c>
      <c r="AA17" s="348">
        <v>8156</v>
      </c>
      <c r="AB17" s="348">
        <v>5053</v>
      </c>
      <c r="AC17" s="348">
        <v>54</v>
      </c>
      <c r="AE17" s="44" t="s">
        <v>42</v>
      </c>
      <c r="AF17" s="348">
        <v>75631</v>
      </c>
      <c r="AG17" s="315">
        <v>3734</v>
      </c>
      <c r="AH17" s="315">
        <v>1926</v>
      </c>
      <c r="AI17" s="348">
        <v>2348</v>
      </c>
      <c r="AJ17" s="348">
        <v>2170</v>
      </c>
      <c r="AK17" s="348">
        <v>2633</v>
      </c>
      <c r="AL17" s="348">
        <v>3098</v>
      </c>
      <c r="AM17" s="348">
        <v>38</v>
      </c>
      <c r="AR17" s="315" t="s">
        <v>42</v>
      </c>
      <c r="AS17" s="315">
        <v>86042</v>
      </c>
      <c r="AT17" s="315">
        <v>4532</v>
      </c>
      <c r="AU17" s="315">
        <v>3263</v>
      </c>
      <c r="AV17" s="302">
        <v>77779</v>
      </c>
      <c r="AW17" s="315">
        <v>1712</v>
      </c>
      <c r="AX17" s="315">
        <v>138</v>
      </c>
      <c r="AZ17" s="315" t="s">
        <v>42</v>
      </c>
      <c r="BA17" s="302">
        <v>101690</v>
      </c>
      <c r="BB17" s="302">
        <v>5190</v>
      </c>
      <c r="BC17" s="302">
        <v>2804</v>
      </c>
      <c r="BD17" s="302">
        <v>98627</v>
      </c>
      <c r="BE17" s="302">
        <v>2471</v>
      </c>
      <c r="BF17" s="302">
        <v>78</v>
      </c>
    </row>
    <row r="18" spans="1:58" ht="13.15" customHeight="1" x14ac:dyDescent="0.2">
      <c r="A18" s="44" t="s">
        <v>43</v>
      </c>
      <c r="B18" s="348">
        <v>78976</v>
      </c>
      <c r="C18" s="315">
        <v>8123</v>
      </c>
      <c r="D18" s="315">
        <v>6350</v>
      </c>
      <c r="E18" s="348">
        <v>43315</v>
      </c>
      <c r="F18" s="348">
        <v>24763</v>
      </c>
      <c r="G18" s="376" t="s">
        <v>2</v>
      </c>
      <c r="H18" s="376" t="s">
        <v>2</v>
      </c>
      <c r="I18" s="348">
        <v>9</v>
      </c>
      <c r="K18" s="44" t="s">
        <v>43</v>
      </c>
      <c r="L18" s="348">
        <v>74055</v>
      </c>
      <c r="M18" s="315">
        <v>5505</v>
      </c>
      <c r="N18" s="315">
        <v>4225</v>
      </c>
      <c r="O18" s="348">
        <v>28725</v>
      </c>
      <c r="P18" s="315">
        <v>24080</v>
      </c>
      <c r="Q18" s="315">
        <v>33485</v>
      </c>
      <c r="R18" s="348">
        <v>13580</v>
      </c>
      <c r="S18" s="348">
        <v>5</v>
      </c>
      <c r="U18" s="44" t="s">
        <v>43</v>
      </c>
      <c r="V18" s="348">
        <v>61057</v>
      </c>
      <c r="W18" s="315">
        <v>2966</v>
      </c>
      <c r="X18" s="315">
        <v>1587</v>
      </c>
      <c r="Y18" s="348">
        <v>8229</v>
      </c>
      <c r="Z18" s="315">
        <v>7116</v>
      </c>
      <c r="AA18" s="348">
        <v>9269</v>
      </c>
      <c r="AB18" s="348">
        <v>6878</v>
      </c>
      <c r="AC18" s="348">
        <v>29</v>
      </c>
      <c r="AE18" s="44" t="s">
        <v>43</v>
      </c>
      <c r="AF18" s="348">
        <v>69823</v>
      </c>
      <c r="AG18" s="315">
        <v>1992</v>
      </c>
      <c r="AH18" s="315">
        <v>1446</v>
      </c>
      <c r="AI18" s="348">
        <v>2234</v>
      </c>
      <c r="AJ18" s="348">
        <v>2253</v>
      </c>
      <c r="AK18" s="348">
        <v>2617</v>
      </c>
      <c r="AL18" s="348">
        <v>3660</v>
      </c>
      <c r="AM18" s="348">
        <v>29</v>
      </c>
      <c r="AR18" s="315" t="s">
        <v>43</v>
      </c>
      <c r="AS18" s="315">
        <v>75437</v>
      </c>
      <c r="AT18" s="315">
        <v>2294</v>
      </c>
      <c r="AU18" s="315">
        <v>1865</v>
      </c>
      <c r="AV18" s="302">
        <v>67456</v>
      </c>
      <c r="AW18" s="315">
        <v>945</v>
      </c>
      <c r="AX18" s="315">
        <v>57</v>
      </c>
      <c r="AZ18" s="315" t="s">
        <v>43</v>
      </c>
      <c r="BA18" s="302">
        <v>80590</v>
      </c>
      <c r="BB18" s="302">
        <v>2561</v>
      </c>
      <c r="BC18" s="302">
        <v>1776</v>
      </c>
      <c r="BD18" s="302">
        <v>78143</v>
      </c>
      <c r="BE18" s="302">
        <v>2135</v>
      </c>
      <c r="BF18" s="302">
        <v>34</v>
      </c>
    </row>
    <row r="19" spans="1:58" ht="13.15" customHeight="1" x14ac:dyDescent="0.2">
      <c r="A19" s="44" t="s">
        <v>44</v>
      </c>
      <c r="B19" s="348">
        <v>90231</v>
      </c>
      <c r="C19" s="315">
        <v>7223</v>
      </c>
      <c r="D19" s="315">
        <v>3943</v>
      </c>
      <c r="E19" s="348">
        <v>44773</v>
      </c>
      <c r="F19" s="348">
        <v>23963</v>
      </c>
      <c r="G19" s="376" t="s">
        <v>2</v>
      </c>
      <c r="H19" s="376" t="s">
        <v>2</v>
      </c>
      <c r="I19" s="348">
        <v>12</v>
      </c>
      <c r="K19" s="44" t="s">
        <v>44</v>
      </c>
      <c r="L19" s="348">
        <v>87030</v>
      </c>
      <c r="M19" s="315">
        <v>5770</v>
      </c>
      <c r="N19" s="315">
        <v>3355</v>
      </c>
      <c r="O19" s="348">
        <v>27815</v>
      </c>
      <c r="P19" s="315">
        <v>25025</v>
      </c>
      <c r="Q19" s="315">
        <v>33920</v>
      </c>
      <c r="R19" s="348">
        <v>16810</v>
      </c>
      <c r="S19" s="348">
        <v>35</v>
      </c>
      <c r="U19" s="44" t="s">
        <v>44</v>
      </c>
      <c r="V19" s="348">
        <v>77090</v>
      </c>
      <c r="W19" s="315">
        <v>3359</v>
      </c>
      <c r="X19" s="315">
        <v>1246</v>
      </c>
      <c r="Y19" s="348">
        <v>7989</v>
      </c>
      <c r="Z19" s="315">
        <v>7434</v>
      </c>
      <c r="AA19" s="348">
        <v>9264</v>
      </c>
      <c r="AB19" s="348">
        <v>7775</v>
      </c>
      <c r="AC19" s="348">
        <v>7</v>
      </c>
      <c r="AE19" s="44" t="s">
        <v>44</v>
      </c>
      <c r="AF19" s="348">
        <v>85281</v>
      </c>
      <c r="AG19" s="315">
        <v>2525</v>
      </c>
      <c r="AH19" s="315">
        <v>1813</v>
      </c>
      <c r="AI19" s="348">
        <v>3198</v>
      </c>
      <c r="AJ19" s="348">
        <v>3318</v>
      </c>
      <c r="AK19" s="348">
        <v>3678</v>
      </c>
      <c r="AL19" s="348">
        <v>4945</v>
      </c>
      <c r="AM19" s="348">
        <v>37</v>
      </c>
      <c r="AR19" s="315" t="s">
        <v>44</v>
      </c>
      <c r="AS19" s="315">
        <v>92173</v>
      </c>
      <c r="AT19" s="315">
        <v>3230</v>
      </c>
      <c r="AU19" s="315">
        <v>2697</v>
      </c>
      <c r="AV19" s="302">
        <v>84155</v>
      </c>
      <c r="AW19" s="315">
        <v>1450</v>
      </c>
      <c r="AX19" s="315">
        <v>101</v>
      </c>
      <c r="AZ19" s="315" t="s">
        <v>44</v>
      </c>
      <c r="BA19" s="302">
        <v>101955</v>
      </c>
      <c r="BB19" s="302">
        <v>4840</v>
      </c>
      <c r="BC19" s="302">
        <v>3092</v>
      </c>
      <c r="BD19" s="302">
        <v>98887</v>
      </c>
      <c r="BE19" s="302">
        <v>2367</v>
      </c>
      <c r="BF19" s="302">
        <v>62</v>
      </c>
    </row>
    <row r="20" spans="1:58" ht="13.15" customHeight="1" x14ac:dyDescent="0.2">
      <c r="A20" s="44" t="s">
        <v>45</v>
      </c>
      <c r="B20" s="348">
        <v>66653</v>
      </c>
      <c r="C20" s="315">
        <v>3404</v>
      </c>
      <c r="D20" s="315">
        <v>729</v>
      </c>
      <c r="E20" s="348">
        <v>5356</v>
      </c>
      <c r="F20" s="348">
        <v>3444</v>
      </c>
      <c r="G20" s="376" t="s">
        <v>2</v>
      </c>
      <c r="H20" s="376" t="s">
        <v>2</v>
      </c>
      <c r="I20" s="348">
        <v>22</v>
      </c>
      <c r="K20" s="44" t="s">
        <v>45</v>
      </c>
      <c r="L20" s="348">
        <v>69950</v>
      </c>
      <c r="M20" s="315">
        <v>2110</v>
      </c>
      <c r="N20" s="315">
        <v>555</v>
      </c>
      <c r="O20" s="348">
        <v>3770</v>
      </c>
      <c r="P20" s="315">
        <v>3840</v>
      </c>
      <c r="Q20" s="315">
        <v>4955</v>
      </c>
      <c r="R20" s="348">
        <v>2275</v>
      </c>
      <c r="S20" s="348">
        <v>5</v>
      </c>
      <c r="U20" s="44" t="s">
        <v>45</v>
      </c>
      <c r="V20" s="348">
        <v>70408</v>
      </c>
      <c r="W20" s="315">
        <v>2163</v>
      </c>
      <c r="X20" s="315">
        <v>478</v>
      </c>
      <c r="Y20" s="348">
        <v>1175</v>
      </c>
      <c r="Z20" s="315">
        <v>1195</v>
      </c>
      <c r="AA20" s="348">
        <v>1521</v>
      </c>
      <c r="AB20" s="348">
        <v>871</v>
      </c>
      <c r="AC20" s="348">
        <v>10</v>
      </c>
      <c r="AE20" s="44" t="s">
        <v>45</v>
      </c>
      <c r="AF20" s="348">
        <v>75498</v>
      </c>
      <c r="AG20" s="315">
        <v>1842</v>
      </c>
      <c r="AH20" s="315">
        <v>587</v>
      </c>
      <c r="AI20" s="348">
        <v>656</v>
      </c>
      <c r="AJ20" s="348">
        <v>574</v>
      </c>
      <c r="AK20" s="348">
        <v>749</v>
      </c>
      <c r="AL20" s="348">
        <v>849</v>
      </c>
      <c r="AM20" s="348">
        <v>15</v>
      </c>
      <c r="AR20" s="315" t="s">
        <v>45</v>
      </c>
      <c r="AS20" s="315">
        <v>79115</v>
      </c>
      <c r="AT20" s="315">
        <v>2320</v>
      </c>
      <c r="AU20" s="315">
        <v>1262</v>
      </c>
      <c r="AV20" s="302">
        <v>75565</v>
      </c>
      <c r="AW20" s="315">
        <v>224</v>
      </c>
      <c r="AX20" s="315">
        <v>35</v>
      </c>
      <c r="AZ20" s="315" t="s">
        <v>45</v>
      </c>
      <c r="BA20" s="302">
        <v>84268</v>
      </c>
      <c r="BB20" s="302">
        <v>3751</v>
      </c>
      <c r="BC20" s="302">
        <v>1482</v>
      </c>
      <c r="BD20" s="302">
        <v>82808</v>
      </c>
      <c r="BE20" s="302">
        <v>176</v>
      </c>
      <c r="BF20" s="302">
        <v>13</v>
      </c>
    </row>
    <row r="21" spans="1:58" ht="13.15" customHeight="1" x14ac:dyDescent="0.2">
      <c r="A21" s="44" t="s">
        <v>46</v>
      </c>
      <c r="B21" s="348">
        <v>74175</v>
      </c>
      <c r="C21" s="315">
        <v>5776</v>
      </c>
      <c r="D21" s="315">
        <v>1442</v>
      </c>
      <c r="E21" s="348">
        <v>4980</v>
      </c>
      <c r="F21" s="348">
        <v>2891</v>
      </c>
      <c r="G21" s="376" t="s">
        <v>2</v>
      </c>
      <c r="H21" s="376" t="s">
        <v>2</v>
      </c>
      <c r="I21" s="348">
        <v>508</v>
      </c>
      <c r="K21" s="44" t="s">
        <v>46</v>
      </c>
      <c r="L21" s="348">
        <v>80720</v>
      </c>
      <c r="M21" s="315">
        <v>3355</v>
      </c>
      <c r="N21" s="315">
        <v>520</v>
      </c>
      <c r="O21" s="348">
        <v>2775</v>
      </c>
      <c r="P21" s="315">
        <v>3595</v>
      </c>
      <c r="Q21" s="315">
        <v>4675</v>
      </c>
      <c r="R21" s="348">
        <v>895</v>
      </c>
      <c r="S21" s="348">
        <v>285</v>
      </c>
      <c r="U21" s="44" t="s">
        <v>46</v>
      </c>
      <c r="V21" s="348">
        <v>84715</v>
      </c>
      <c r="W21" s="315">
        <v>2355</v>
      </c>
      <c r="X21" s="315">
        <v>282</v>
      </c>
      <c r="Y21" s="348">
        <v>1048</v>
      </c>
      <c r="Z21" s="315">
        <v>1077</v>
      </c>
      <c r="AA21" s="348">
        <v>1487</v>
      </c>
      <c r="AB21" s="348">
        <v>307</v>
      </c>
      <c r="AC21" s="348">
        <v>293</v>
      </c>
      <c r="AE21" s="44" t="s">
        <v>46</v>
      </c>
      <c r="AF21" s="348">
        <v>89072</v>
      </c>
      <c r="AG21" s="315">
        <v>1334</v>
      </c>
      <c r="AH21" s="315">
        <v>201</v>
      </c>
      <c r="AI21" s="348">
        <v>676</v>
      </c>
      <c r="AJ21" s="348">
        <v>516</v>
      </c>
      <c r="AK21" s="348">
        <v>831</v>
      </c>
      <c r="AL21" s="348">
        <v>445</v>
      </c>
      <c r="AM21" s="348">
        <v>193</v>
      </c>
      <c r="AR21" s="315" t="s">
        <v>46</v>
      </c>
      <c r="AS21" s="315">
        <v>91725</v>
      </c>
      <c r="AT21" s="315">
        <v>1047</v>
      </c>
      <c r="AU21" s="315">
        <v>298</v>
      </c>
      <c r="AV21" s="302">
        <v>86766</v>
      </c>
      <c r="AW21" s="315">
        <v>205</v>
      </c>
      <c r="AX21" s="315">
        <v>226</v>
      </c>
      <c r="AZ21" s="315" t="s">
        <v>46</v>
      </c>
      <c r="BA21" s="302">
        <v>97199</v>
      </c>
      <c r="BB21" s="302">
        <v>1357</v>
      </c>
      <c r="BC21" s="302">
        <v>335</v>
      </c>
      <c r="BD21" s="302">
        <v>95253</v>
      </c>
      <c r="BE21" s="302">
        <v>128</v>
      </c>
      <c r="BF21" s="302">
        <v>201</v>
      </c>
    </row>
    <row r="22" spans="1:58" ht="13.15" customHeight="1" x14ac:dyDescent="0.2">
      <c r="A22" s="44" t="s">
        <v>47</v>
      </c>
      <c r="B22" s="348">
        <v>69453</v>
      </c>
      <c r="C22" s="315">
        <v>4916</v>
      </c>
      <c r="D22" s="315">
        <v>1403</v>
      </c>
      <c r="E22" s="348">
        <v>4677</v>
      </c>
      <c r="F22" s="348">
        <v>2947</v>
      </c>
      <c r="G22" s="376" t="s">
        <v>2</v>
      </c>
      <c r="H22" s="376" t="s">
        <v>2</v>
      </c>
      <c r="I22" s="348">
        <v>528</v>
      </c>
      <c r="K22" s="44" t="s">
        <v>47</v>
      </c>
      <c r="L22" s="348">
        <v>77545</v>
      </c>
      <c r="M22" s="315">
        <v>3105</v>
      </c>
      <c r="N22" s="315">
        <v>540</v>
      </c>
      <c r="O22" s="348">
        <v>2530</v>
      </c>
      <c r="P22" s="315">
        <v>3365</v>
      </c>
      <c r="Q22" s="315">
        <v>4100</v>
      </c>
      <c r="R22" s="348">
        <v>1265</v>
      </c>
      <c r="S22" s="348">
        <v>210</v>
      </c>
      <c r="U22" s="44" t="s">
        <v>47</v>
      </c>
      <c r="V22" s="348">
        <v>81755</v>
      </c>
      <c r="W22" s="315">
        <v>2575</v>
      </c>
      <c r="X22" s="315">
        <v>470</v>
      </c>
      <c r="Y22" s="348">
        <v>834</v>
      </c>
      <c r="Z22" s="315">
        <v>974</v>
      </c>
      <c r="AA22" s="348">
        <v>1195</v>
      </c>
      <c r="AB22" s="348">
        <v>486</v>
      </c>
      <c r="AC22" s="348">
        <v>165</v>
      </c>
      <c r="AE22" s="44" t="s">
        <v>47</v>
      </c>
      <c r="AF22" s="348">
        <v>90999</v>
      </c>
      <c r="AG22" s="315">
        <v>2190</v>
      </c>
      <c r="AH22" s="315">
        <v>718</v>
      </c>
      <c r="AI22" s="348">
        <v>515</v>
      </c>
      <c r="AJ22" s="348">
        <v>470</v>
      </c>
      <c r="AK22" s="348">
        <v>617</v>
      </c>
      <c r="AL22" s="348">
        <v>538</v>
      </c>
      <c r="AM22" s="348">
        <v>216</v>
      </c>
      <c r="AR22" s="315" t="s">
        <v>47</v>
      </c>
      <c r="AS22" s="315">
        <v>96644</v>
      </c>
      <c r="AT22" s="315">
        <v>2308</v>
      </c>
      <c r="AU22" s="315">
        <v>1027</v>
      </c>
      <c r="AV22" s="302">
        <v>92073</v>
      </c>
      <c r="AW22" s="315">
        <v>105</v>
      </c>
      <c r="AX22" s="315">
        <v>192</v>
      </c>
      <c r="AZ22" s="315" t="s">
        <v>47</v>
      </c>
      <c r="BA22" s="302">
        <v>100214</v>
      </c>
      <c r="BB22" s="302">
        <v>3831</v>
      </c>
      <c r="BC22" s="302">
        <v>1484</v>
      </c>
      <c r="BD22" s="302">
        <v>98219</v>
      </c>
      <c r="BE22" s="302">
        <v>96</v>
      </c>
      <c r="BF22" s="302">
        <v>156</v>
      </c>
    </row>
    <row r="23" spans="1:58" ht="13.15" customHeight="1" x14ac:dyDescent="0.2">
      <c r="A23" s="44" t="s">
        <v>48</v>
      </c>
      <c r="B23" s="348">
        <v>67306</v>
      </c>
      <c r="C23" s="315">
        <v>4943</v>
      </c>
      <c r="D23" s="315">
        <v>1791</v>
      </c>
      <c r="E23" s="348">
        <v>14442</v>
      </c>
      <c r="F23" s="348">
        <v>6863</v>
      </c>
      <c r="G23" s="376" t="s">
        <v>2</v>
      </c>
      <c r="H23" s="376" t="s">
        <v>2</v>
      </c>
      <c r="I23" s="348">
        <v>130</v>
      </c>
      <c r="K23" s="44" t="s">
        <v>48</v>
      </c>
      <c r="L23" s="348">
        <v>71870</v>
      </c>
      <c r="M23" s="315">
        <v>3520</v>
      </c>
      <c r="N23" s="315">
        <v>1595</v>
      </c>
      <c r="O23" s="348">
        <v>9850</v>
      </c>
      <c r="P23" s="315">
        <v>10275</v>
      </c>
      <c r="Q23" s="315">
        <v>12970</v>
      </c>
      <c r="R23" s="348">
        <v>4695</v>
      </c>
      <c r="S23" s="348">
        <v>105</v>
      </c>
      <c r="U23" s="44" t="s">
        <v>48</v>
      </c>
      <c r="V23" s="348">
        <v>73112</v>
      </c>
      <c r="W23" s="315">
        <v>3335</v>
      </c>
      <c r="X23" s="315">
        <v>889</v>
      </c>
      <c r="Y23" s="348">
        <v>3006</v>
      </c>
      <c r="Z23" s="315">
        <v>3206</v>
      </c>
      <c r="AA23" s="348">
        <v>3961</v>
      </c>
      <c r="AB23" s="348">
        <v>2092</v>
      </c>
      <c r="AC23" s="348">
        <v>139</v>
      </c>
      <c r="AE23" s="44" t="s">
        <v>48</v>
      </c>
      <c r="AF23" s="348">
        <v>79789</v>
      </c>
      <c r="AG23" s="315">
        <v>2606</v>
      </c>
      <c r="AH23" s="315">
        <v>924</v>
      </c>
      <c r="AI23" s="348">
        <v>1470</v>
      </c>
      <c r="AJ23" s="348">
        <v>1399</v>
      </c>
      <c r="AK23" s="348">
        <v>1730</v>
      </c>
      <c r="AL23" s="348">
        <v>1696</v>
      </c>
      <c r="AM23" s="348">
        <v>121</v>
      </c>
      <c r="AR23" s="315" t="s">
        <v>48</v>
      </c>
      <c r="AS23" s="315">
        <v>83995</v>
      </c>
      <c r="AT23" s="315">
        <v>3030</v>
      </c>
      <c r="AU23" s="315">
        <v>1545</v>
      </c>
      <c r="AV23" s="302">
        <v>79099</v>
      </c>
      <c r="AW23" s="315">
        <v>545</v>
      </c>
      <c r="AX23" s="315">
        <v>124</v>
      </c>
      <c r="AZ23" s="315" t="s">
        <v>48</v>
      </c>
      <c r="BA23" s="302">
        <v>94902</v>
      </c>
      <c r="BB23" s="302">
        <v>4844</v>
      </c>
      <c r="BC23" s="302">
        <v>2119</v>
      </c>
      <c r="BD23" s="302">
        <v>92479</v>
      </c>
      <c r="BE23" s="302">
        <v>491</v>
      </c>
      <c r="BF23" s="302">
        <v>149</v>
      </c>
    </row>
    <row r="24" spans="1:58" ht="13.15" customHeight="1" x14ac:dyDescent="0.2">
      <c r="A24" s="44" t="s">
        <v>49</v>
      </c>
      <c r="B24" s="348">
        <v>92506</v>
      </c>
      <c r="C24" s="315">
        <v>11331</v>
      </c>
      <c r="D24" s="315">
        <v>9994</v>
      </c>
      <c r="E24" s="348">
        <v>64642</v>
      </c>
      <c r="F24" s="348">
        <v>48801</v>
      </c>
      <c r="G24" s="376" t="s">
        <v>2</v>
      </c>
      <c r="H24" s="376" t="s">
        <v>2</v>
      </c>
      <c r="I24" s="348">
        <v>1</v>
      </c>
      <c r="K24" s="44" t="s">
        <v>49</v>
      </c>
      <c r="L24" s="348">
        <v>76975</v>
      </c>
      <c r="M24" s="315">
        <v>6575</v>
      </c>
      <c r="N24" s="315">
        <v>5100</v>
      </c>
      <c r="O24" s="348">
        <v>33585</v>
      </c>
      <c r="P24" s="315">
        <v>28240</v>
      </c>
      <c r="Q24" s="315">
        <v>37640</v>
      </c>
      <c r="R24" s="348">
        <v>18770</v>
      </c>
      <c r="S24" s="348">
        <v>5</v>
      </c>
      <c r="U24" s="44" t="s">
        <v>49</v>
      </c>
      <c r="V24" s="348">
        <v>64317</v>
      </c>
      <c r="W24" s="315">
        <v>2970</v>
      </c>
      <c r="X24" s="315">
        <v>1068</v>
      </c>
      <c r="Y24" s="348">
        <v>6410</v>
      </c>
      <c r="Z24" s="315">
        <v>5479</v>
      </c>
      <c r="AA24" s="348">
        <v>7114</v>
      </c>
      <c r="AB24" s="348">
        <v>5480</v>
      </c>
      <c r="AC24" s="348">
        <v>18</v>
      </c>
      <c r="AE24" s="44" t="s">
        <v>49</v>
      </c>
      <c r="AF24" s="348">
        <v>74226</v>
      </c>
      <c r="AG24" s="315">
        <v>2220</v>
      </c>
      <c r="AH24" s="315">
        <v>1342</v>
      </c>
      <c r="AI24" s="348">
        <v>2197</v>
      </c>
      <c r="AJ24" s="348">
        <v>1961</v>
      </c>
      <c r="AK24" s="348">
        <v>2417</v>
      </c>
      <c r="AL24" s="348">
        <v>3629</v>
      </c>
      <c r="AM24" s="348">
        <v>20</v>
      </c>
      <c r="AR24" s="315" t="s">
        <v>49</v>
      </c>
      <c r="AS24" s="315">
        <v>82279</v>
      </c>
      <c r="AT24" s="315">
        <v>2521</v>
      </c>
      <c r="AU24" s="315">
        <v>1867</v>
      </c>
      <c r="AV24" s="302">
        <v>76206</v>
      </c>
      <c r="AW24" s="315">
        <v>1078</v>
      </c>
      <c r="AX24" s="315">
        <v>76</v>
      </c>
      <c r="AZ24" s="315" t="s">
        <v>49</v>
      </c>
      <c r="BA24" s="302">
        <v>93556</v>
      </c>
      <c r="BB24" s="302">
        <v>2819</v>
      </c>
      <c r="BC24" s="302">
        <v>1520</v>
      </c>
      <c r="BD24" s="302">
        <v>91190</v>
      </c>
      <c r="BE24" s="302">
        <v>1624</v>
      </c>
      <c r="BF24" s="302">
        <v>58</v>
      </c>
    </row>
    <row r="25" spans="1:58" ht="13.15" customHeight="1" x14ac:dyDescent="0.2">
      <c r="A25" s="44" t="s">
        <v>50</v>
      </c>
      <c r="B25" s="348">
        <v>82301</v>
      </c>
      <c r="C25" s="315">
        <v>6016</v>
      </c>
      <c r="D25" s="315">
        <v>8930</v>
      </c>
      <c r="E25" s="348">
        <v>35730</v>
      </c>
      <c r="F25" s="348">
        <v>30595</v>
      </c>
      <c r="G25" s="376" t="s">
        <v>2</v>
      </c>
      <c r="H25" s="376" t="s">
        <v>2</v>
      </c>
      <c r="I25" s="348">
        <v>43</v>
      </c>
      <c r="K25" s="44" t="s">
        <v>50</v>
      </c>
      <c r="L25" s="348">
        <v>77935</v>
      </c>
      <c r="M25" s="315">
        <v>3815</v>
      </c>
      <c r="N25" s="315">
        <v>6520</v>
      </c>
      <c r="O25" s="348">
        <v>23520</v>
      </c>
      <c r="P25" s="315">
        <v>23305</v>
      </c>
      <c r="Q25" s="315">
        <v>28560</v>
      </c>
      <c r="R25" s="348">
        <v>7325</v>
      </c>
      <c r="S25" s="348">
        <v>55</v>
      </c>
      <c r="U25" s="44" t="s">
        <v>50</v>
      </c>
      <c r="V25" s="348">
        <v>56092</v>
      </c>
      <c r="W25" s="315">
        <v>2051</v>
      </c>
      <c r="X25" s="315">
        <v>2484</v>
      </c>
      <c r="Y25" s="348">
        <v>6633</v>
      </c>
      <c r="Z25" s="315">
        <v>6773</v>
      </c>
      <c r="AA25" s="348">
        <v>7494</v>
      </c>
      <c r="AB25" s="348">
        <v>6137</v>
      </c>
      <c r="AC25" s="348">
        <v>24</v>
      </c>
      <c r="AE25" s="44" t="s">
        <v>50</v>
      </c>
      <c r="AF25" s="348">
        <v>68222</v>
      </c>
      <c r="AG25" s="315">
        <v>1602</v>
      </c>
      <c r="AH25" s="315">
        <v>1888</v>
      </c>
      <c r="AI25" s="348">
        <v>2668</v>
      </c>
      <c r="AJ25" s="348">
        <v>2797</v>
      </c>
      <c r="AK25" s="348">
        <v>2983</v>
      </c>
      <c r="AL25" s="348">
        <v>4427</v>
      </c>
      <c r="AM25" s="348">
        <v>52</v>
      </c>
      <c r="AR25" s="315" t="s">
        <v>50</v>
      </c>
      <c r="AS25" s="315">
        <v>79145</v>
      </c>
      <c r="AT25" s="315">
        <v>2173</v>
      </c>
      <c r="AU25" s="315">
        <v>2674</v>
      </c>
      <c r="AV25" s="302">
        <v>70287</v>
      </c>
      <c r="AW25" s="315">
        <v>2060</v>
      </c>
      <c r="AX25" s="315">
        <v>110</v>
      </c>
      <c r="AZ25" s="315" t="s">
        <v>50</v>
      </c>
      <c r="BA25" s="302">
        <v>78536</v>
      </c>
      <c r="BB25" s="302">
        <v>1614</v>
      </c>
      <c r="BC25" s="302">
        <v>1505</v>
      </c>
      <c r="BD25" s="302">
        <v>75186</v>
      </c>
      <c r="BE25" s="302">
        <v>3208</v>
      </c>
      <c r="BF25" s="302">
        <v>88</v>
      </c>
    </row>
    <row r="26" spans="1:58" ht="13.15" customHeight="1" x14ac:dyDescent="0.2">
      <c r="A26" s="44" t="s">
        <v>51</v>
      </c>
      <c r="B26" s="348">
        <v>48050</v>
      </c>
      <c r="C26" s="315">
        <v>2593</v>
      </c>
      <c r="D26" s="315">
        <v>952</v>
      </c>
      <c r="E26" s="348">
        <v>7932</v>
      </c>
      <c r="F26" s="348">
        <v>3890</v>
      </c>
      <c r="G26" s="376" t="s">
        <v>2</v>
      </c>
      <c r="H26" s="376" t="s">
        <v>2</v>
      </c>
      <c r="I26" s="348">
        <v>46</v>
      </c>
      <c r="K26" s="44" t="s">
        <v>51</v>
      </c>
      <c r="L26" s="348">
        <v>51070</v>
      </c>
      <c r="M26" s="315">
        <v>1440</v>
      </c>
      <c r="N26" s="315">
        <v>530</v>
      </c>
      <c r="O26" s="348">
        <v>5525</v>
      </c>
      <c r="P26" s="315">
        <v>5805</v>
      </c>
      <c r="Q26" s="315">
        <v>6955</v>
      </c>
      <c r="R26" s="348">
        <v>1730</v>
      </c>
      <c r="S26" s="348">
        <v>70</v>
      </c>
      <c r="U26" s="44" t="s">
        <v>51</v>
      </c>
      <c r="V26" s="348">
        <v>51435</v>
      </c>
      <c r="W26" s="315">
        <v>1012</v>
      </c>
      <c r="X26" s="315">
        <v>265</v>
      </c>
      <c r="Y26" s="348">
        <v>2319</v>
      </c>
      <c r="Z26" s="315">
        <v>2163</v>
      </c>
      <c r="AA26" s="348">
        <v>2722</v>
      </c>
      <c r="AB26" s="348">
        <v>1372</v>
      </c>
      <c r="AC26" s="348">
        <v>77</v>
      </c>
      <c r="AE26" s="44" t="s">
        <v>51</v>
      </c>
      <c r="AF26" s="348">
        <v>55280</v>
      </c>
      <c r="AG26" s="315">
        <v>725</v>
      </c>
      <c r="AH26" s="315">
        <v>336</v>
      </c>
      <c r="AI26" s="348">
        <v>1232</v>
      </c>
      <c r="AJ26" s="348">
        <v>1076</v>
      </c>
      <c r="AK26" s="348">
        <v>1366</v>
      </c>
      <c r="AL26" s="348">
        <v>1300</v>
      </c>
      <c r="AM26" s="348">
        <v>81</v>
      </c>
      <c r="AR26" s="315" t="s">
        <v>51</v>
      </c>
      <c r="AS26" s="315">
        <v>61433</v>
      </c>
      <c r="AT26" s="315">
        <v>933</v>
      </c>
      <c r="AU26" s="315">
        <v>463</v>
      </c>
      <c r="AV26" s="302">
        <v>57031</v>
      </c>
      <c r="AW26" s="315">
        <v>632</v>
      </c>
      <c r="AX26" s="315">
        <v>73</v>
      </c>
      <c r="AZ26" s="315" t="s">
        <v>51</v>
      </c>
      <c r="BA26" s="302">
        <v>63639</v>
      </c>
      <c r="BB26" s="302">
        <v>1192</v>
      </c>
      <c r="BC26" s="302">
        <v>495</v>
      </c>
      <c r="BD26" s="302">
        <v>61696</v>
      </c>
      <c r="BE26" s="302">
        <v>553</v>
      </c>
      <c r="BF26" s="302">
        <v>62</v>
      </c>
    </row>
    <row r="27" spans="1:58" ht="13.15" customHeight="1" x14ac:dyDescent="0.2">
      <c r="A27" s="44" t="s">
        <v>52</v>
      </c>
      <c r="B27" s="348">
        <v>117120</v>
      </c>
      <c r="C27" s="315">
        <v>11964</v>
      </c>
      <c r="D27" s="315">
        <v>7706</v>
      </c>
      <c r="E27" s="348">
        <v>51983</v>
      </c>
      <c r="F27" s="348">
        <v>31427</v>
      </c>
      <c r="G27" s="376" t="s">
        <v>2</v>
      </c>
      <c r="H27" s="376" t="s">
        <v>2</v>
      </c>
      <c r="I27" s="348">
        <v>5</v>
      </c>
      <c r="K27" s="44" t="s">
        <v>52</v>
      </c>
      <c r="L27" s="348">
        <v>111940</v>
      </c>
      <c r="M27" s="315">
        <v>9315</v>
      </c>
      <c r="N27" s="315">
        <v>5835</v>
      </c>
      <c r="O27" s="348">
        <v>32455</v>
      </c>
      <c r="P27" s="315">
        <v>28125</v>
      </c>
      <c r="Q27" s="315">
        <v>38600</v>
      </c>
      <c r="R27" s="348">
        <v>18790</v>
      </c>
      <c r="S27" s="348">
        <v>55</v>
      </c>
      <c r="U27" s="44" t="s">
        <v>52</v>
      </c>
      <c r="V27" s="348">
        <v>95662</v>
      </c>
      <c r="W27" s="315">
        <v>5085</v>
      </c>
      <c r="X27" s="315">
        <v>1970</v>
      </c>
      <c r="Y27" s="348">
        <v>8435</v>
      </c>
      <c r="Z27" s="315">
        <v>7525</v>
      </c>
      <c r="AA27" s="348">
        <v>9630</v>
      </c>
      <c r="AB27" s="348">
        <v>7495</v>
      </c>
      <c r="AC27" s="348">
        <v>69</v>
      </c>
      <c r="AE27" s="44" t="s">
        <v>52</v>
      </c>
      <c r="AF27" s="348">
        <v>108920</v>
      </c>
      <c r="AG27" s="315">
        <v>3321</v>
      </c>
      <c r="AH27" s="315">
        <v>2223</v>
      </c>
      <c r="AI27" s="348">
        <v>3066</v>
      </c>
      <c r="AJ27" s="348">
        <v>2997</v>
      </c>
      <c r="AK27" s="348">
        <v>3436</v>
      </c>
      <c r="AL27" s="348">
        <v>4826</v>
      </c>
      <c r="AM27" s="348">
        <v>25</v>
      </c>
      <c r="AR27" s="315" t="s">
        <v>52</v>
      </c>
      <c r="AS27" s="315">
        <v>118448</v>
      </c>
      <c r="AT27" s="315">
        <v>3623</v>
      </c>
      <c r="AU27" s="315">
        <v>2813</v>
      </c>
      <c r="AV27" s="302">
        <v>106268</v>
      </c>
      <c r="AW27" s="315">
        <v>1812</v>
      </c>
      <c r="AX27" s="315">
        <v>90</v>
      </c>
      <c r="AZ27" s="315" t="s">
        <v>52</v>
      </c>
      <c r="BA27" s="302">
        <v>130017</v>
      </c>
      <c r="BB27" s="302">
        <v>4549</v>
      </c>
      <c r="BC27" s="302">
        <v>2662</v>
      </c>
      <c r="BD27" s="302">
        <v>125766</v>
      </c>
      <c r="BE27" s="302">
        <v>2556</v>
      </c>
      <c r="BF27" s="302">
        <v>37</v>
      </c>
    </row>
    <row r="28" spans="1:58" ht="13.15" customHeight="1" x14ac:dyDescent="0.2">
      <c r="A28" s="44" t="s">
        <v>53</v>
      </c>
      <c r="B28" s="348">
        <v>95991</v>
      </c>
      <c r="C28" s="315">
        <v>9043</v>
      </c>
      <c r="D28" s="315">
        <v>3661</v>
      </c>
      <c r="E28" s="348">
        <v>34164</v>
      </c>
      <c r="F28" s="348">
        <v>19076</v>
      </c>
      <c r="G28" s="376" t="s">
        <v>2</v>
      </c>
      <c r="H28" s="376" t="s">
        <v>2</v>
      </c>
      <c r="I28" s="348">
        <v>3</v>
      </c>
      <c r="K28" s="44" t="s">
        <v>53</v>
      </c>
      <c r="L28" s="348">
        <v>93900</v>
      </c>
      <c r="M28" s="315">
        <v>6650</v>
      </c>
      <c r="N28" s="315">
        <v>2485</v>
      </c>
      <c r="O28" s="348">
        <v>17735</v>
      </c>
      <c r="P28" s="315">
        <v>17395</v>
      </c>
      <c r="Q28" s="315">
        <v>23055</v>
      </c>
      <c r="R28" s="348">
        <v>9285</v>
      </c>
      <c r="S28" s="348">
        <v>5</v>
      </c>
      <c r="U28" s="44" t="s">
        <v>53</v>
      </c>
      <c r="V28" s="348">
        <v>88341</v>
      </c>
      <c r="W28" s="315">
        <v>3660</v>
      </c>
      <c r="X28" s="315">
        <v>781</v>
      </c>
      <c r="Y28" s="348">
        <v>4698</v>
      </c>
      <c r="Z28" s="315">
        <v>4519</v>
      </c>
      <c r="AA28" s="348">
        <v>5746</v>
      </c>
      <c r="AB28" s="348">
        <v>3933</v>
      </c>
      <c r="AC28" s="348">
        <v>41</v>
      </c>
      <c r="AE28" s="44" t="s">
        <v>53</v>
      </c>
      <c r="AF28" s="348">
        <v>99198</v>
      </c>
      <c r="AG28" s="315">
        <v>2684</v>
      </c>
      <c r="AH28" s="315">
        <v>1357</v>
      </c>
      <c r="AI28" s="348">
        <v>1888</v>
      </c>
      <c r="AJ28" s="348">
        <v>1881</v>
      </c>
      <c r="AK28" s="348">
        <v>2157</v>
      </c>
      <c r="AL28" s="348">
        <v>3120</v>
      </c>
      <c r="AM28" s="348">
        <v>18</v>
      </c>
      <c r="AR28" s="315" t="s">
        <v>53</v>
      </c>
      <c r="AS28" s="315">
        <v>107412</v>
      </c>
      <c r="AT28" s="315">
        <v>3036</v>
      </c>
      <c r="AU28" s="315">
        <v>2139</v>
      </c>
      <c r="AV28" s="302">
        <v>97011</v>
      </c>
      <c r="AW28" s="315">
        <v>747</v>
      </c>
      <c r="AX28" s="315">
        <v>97</v>
      </c>
      <c r="AZ28" s="315" t="s">
        <v>53</v>
      </c>
      <c r="BA28" s="302">
        <v>116091</v>
      </c>
      <c r="BB28" s="302">
        <v>4438</v>
      </c>
      <c r="BC28" s="302">
        <v>2068</v>
      </c>
      <c r="BD28" s="302">
        <v>112311</v>
      </c>
      <c r="BE28" s="302">
        <v>1235</v>
      </c>
      <c r="BF28" s="302">
        <v>52</v>
      </c>
    </row>
    <row r="29" spans="1:58" ht="13.15" customHeight="1" x14ac:dyDescent="0.2">
      <c r="A29" s="44" t="s">
        <v>54</v>
      </c>
      <c r="B29" s="348">
        <v>63322</v>
      </c>
      <c r="C29" s="315">
        <v>4096</v>
      </c>
      <c r="D29" s="315">
        <v>1157</v>
      </c>
      <c r="E29" s="348">
        <v>12075</v>
      </c>
      <c r="F29" s="348">
        <v>5475</v>
      </c>
      <c r="G29" s="376" t="s">
        <v>2</v>
      </c>
      <c r="H29" s="376" t="s">
        <v>2</v>
      </c>
      <c r="I29" s="348">
        <v>18</v>
      </c>
      <c r="K29" s="44" t="s">
        <v>54</v>
      </c>
      <c r="L29" s="348">
        <v>64420</v>
      </c>
      <c r="M29" s="315">
        <v>2550</v>
      </c>
      <c r="N29" s="315">
        <v>755</v>
      </c>
      <c r="O29" s="348">
        <v>7790</v>
      </c>
      <c r="P29" s="315">
        <v>7655</v>
      </c>
      <c r="Q29" s="315">
        <v>10310</v>
      </c>
      <c r="R29" s="348">
        <v>3235</v>
      </c>
      <c r="S29" s="348">
        <v>25</v>
      </c>
      <c r="U29" s="44" t="s">
        <v>54</v>
      </c>
      <c r="V29" s="348">
        <v>63985</v>
      </c>
      <c r="W29" s="315">
        <v>1779</v>
      </c>
      <c r="X29" s="315">
        <v>361</v>
      </c>
      <c r="Y29" s="348">
        <v>2491</v>
      </c>
      <c r="Z29" s="315">
        <v>2430</v>
      </c>
      <c r="AA29" s="348">
        <v>3049</v>
      </c>
      <c r="AB29" s="348">
        <v>1673</v>
      </c>
      <c r="AC29" s="348">
        <v>22</v>
      </c>
      <c r="AE29" s="44" t="s">
        <v>54</v>
      </c>
      <c r="AF29" s="348">
        <v>69928</v>
      </c>
      <c r="AG29" s="315">
        <v>1533</v>
      </c>
      <c r="AH29" s="315">
        <v>570</v>
      </c>
      <c r="AI29" s="348">
        <v>1056</v>
      </c>
      <c r="AJ29" s="348">
        <v>1005</v>
      </c>
      <c r="AK29" s="348">
        <v>1203</v>
      </c>
      <c r="AL29" s="348">
        <v>1341</v>
      </c>
      <c r="AM29" s="348">
        <v>17</v>
      </c>
      <c r="AR29" s="315" t="s">
        <v>54</v>
      </c>
      <c r="AS29" s="315">
        <v>78883</v>
      </c>
      <c r="AT29" s="315">
        <v>1849</v>
      </c>
      <c r="AU29" s="315">
        <v>1077</v>
      </c>
      <c r="AV29" s="302">
        <v>70830</v>
      </c>
      <c r="AW29" s="315">
        <v>383</v>
      </c>
      <c r="AX29" s="315">
        <v>44</v>
      </c>
      <c r="AZ29" s="315" t="s">
        <v>54</v>
      </c>
      <c r="BA29" s="302">
        <v>78757</v>
      </c>
      <c r="BB29" s="302">
        <v>2527</v>
      </c>
      <c r="BC29" s="302">
        <v>967</v>
      </c>
      <c r="BD29" s="302">
        <v>76275</v>
      </c>
      <c r="BE29" s="302">
        <v>294</v>
      </c>
      <c r="BF29" s="302">
        <v>28</v>
      </c>
    </row>
    <row r="30" spans="1:58" ht="13.15" customHeight="1" x14ac:dyDescent="0.2">
      <c r="A30" s="44" t="s">
        <v>55</v>
      </c>
      <c r="B30" s="348">
        <v>85384</v>
      </c>
      <c r="C30" s="315">
        <v>8384</v>
      </c>
      <c r="D30" s="315">
        <v>3370</v>
      </c>
      <c r="E30" s="348">
        <v>42805</v>
      </c>
      <c r="F30" s="348">
        <v>17070</v>
      </c>
      <c r="G30" s="376" t="s">
        <v>2</v>
      </c>
      <c r="H30" s="376" t="s">
        <v>2</v>
      </c>
      <c r="I30" s="348">
        <v>2</v>
      </c>
      <c r="K30" s="44" t="s">
        <v>55</v>
      </c>
      <c r="L30" s="348">
        <v>81035</v>
      </c>
      <c r="M30" s="315">
        <v>5565</v>
      </c>
      <c r="N30" s="315">
        <v>2220</v>
      </c>
      <c r="O30" s="348">
        <v>24825</v>
      </c>
      <c r="P30" s="315">
        <v>31990</v>
      </c>
      <c r="Q30" s="315">
        <v>36735</v>
      </c>
      <c r="R30" s="348">
        <v>7125</v>
      </c>
      <c r="S30" s="348">
        <v>10</v>
      </c>
      <c r="U30" s="44" t="s">
        <v>55</v>
      </c>
      <c r="V30" s="348">
        <v>74214</v>
      </c>
      <c r="W30" s="315">
        <v>4766</v>
      </c>
      <c r="X30" s="315">
        <v>1566</v>
      </c>
      <c r="Y30" s="348">
        <v>7200</v>
      </c>
      <c r="Z30" s="315">
        <v>9863</v>
      </c>
      <c r="AA30" s="348">
        <v>11148</v>
      </c>
      <c r="AB30" s="348">
        <v>2557</v>
      </c>
      <c r="AC30" s="348">
        <v>38</v>
      </c>
      <c r="AE30" s="44" t="s">
        <v>55</v>
      </c>
      <c r="AF30" s="348">
        <v>80025</v>
      </c>
      <c r="AG30" s="315">
        <v>4347</v>
      </c>
      <c r="AH30" s="315">
        <v>1707</v>
      </c>
      <c r="AI30" s="348">
        <v>2568</v>
      </c>
      <c r="AJ30" s="348">
        <v>3317</v>
      </c>
      <c r="AK30" s="348">
        <v>3797</v>
      </c>
      <c r="AL30" s="348">
        <v>2039</v>
      </c>
      <c r="AM30" s="348">
        <v>25</v>
      </c>
      <c r="AR30" s="315" t="s">
        <v>55</v>
      </c>
      <c r="AS30" s="315">
        <v>91821</v>
      </c>
      <c r="AT30" s="315">
        <v>6372</v>
      </c>
      <c r="AU30" s="315">
        <v>4642</v>
      </c>
      <c r="AV30" s="302">
        <v>83556</v>
      </c>
      <c r="AW30" s="315">
        <v>586</v>
      </c>
      <c r="AX30" s="315">
        <v>100</v>
      </c>
      <c r="AZ30" s="315" t="s">
        <v>55</v>
      </c>
      <c r="BA30" s="302">
        <v>101519</v>
      </c>
      <c r="BB30" s="302">
        <v>10338</v>
      </c>
      <c r="BC30" s="302">
        <v>4876</v>
      </c>
      <c r="BD30" s="302">
        <v>98725</v>
      </c>
      <c r="BE30" s="302">
        <v>585</v>
      </c>
      <c r="BF30" s="302">
        <v>74</v>
      </c>
    </row>
    <row r="31" spans="1:58" ht="13.15" customHeight="1" x14ac:dyDescent="0.2">
      <c r="A31" s="44" t="s">
        <v>56</v>
      </c>
      <c r="B31" s="348">
        <v>80572</v>
      </c>
      <c r="C31" s="315">
        <v>4527</v>
      </c>
      <c r="D31" s="315">
        <v>1155</v>
      </c>
      <c r="E31" s="348">
        <v>12186</v>
      </c>
      <c r="F31" s="348">
        <v>6671</v>
      </c>
      <c r="G31" s="376" t="s">
        <v>2</v>
      </c>
      <c r="H31" s="376" t="s">
        <v>2</v>
      </c>
      <c r="I31" s="348">
        <v>34</v>
      </c>
      <c r="K31" s="44" t="s">
        <v>56</v>
      </c>
      <c r="L31" s="348">
        <v>83480</v>
      </c>
      <c r="M31" s="315">
        <v>2655</v>
      </c>
      <c r="N31" s="315">
        <v>830</v>
      </c>
      <c r="O31" s="348">
        <v>8870</v>
      </c>
      <c r="P31" s="315">
        <v>10750</v>
      </c>
      <c r="Q31" s="315">
        <v>13120</v>
      </c>
      <c r="R31" s="348">
        <v>5465</v>
      </c>
      <c r="S31" s="348">
        <v>40</v>
      </c>
      <c r="U31" s="44" t="s">
        <v>56</v>
      </c>
      <c r="V31" s="348">
        <v>82762</v>
      </c>
      <c r="W31" s="315">
        <v>2106</v>
      </c>
      <c r="X31" s="315">
        <v>560</v>
      </c>
      <c r="Y31" s="348">
        <v>2889</v>
      </c>
      <c r="Z31" s="315">
        <v>3256</v>
      </c>
      <c r="AA31" s="348">
        <v>4018</v>
      </c>
      <c r="AB31" s="348">
        <v>2402</v>
      </c>
      <c r="AC31" s="348">
        <v>21</v>
      </c>
      <c r="AE31" s="44" t="s">
        <v>56</v>
      </c>
      <c r="AF31" s="348">
        <v>88164</v>
      </c>
      <c r="AG31" s="315">
        <v>1889</v>
      </c>
      <c r="AH31" s="315">
        <v>614</v>
      </c>
      <c r="AI31" s="348">
        <v>1359</v>
      </c>
      <c r="AJ31" s="348">
        <v>1259</v>
      </c>
      <c r="AK31" s="348">
        <v>1726</v>
      </c>
      <c r="AL31" s="348">
        <v>1719</v>
      </c>
      <c r="AM31" s="348">
        <v>31</v>
      </c>
      <c r="AR31" s="315" t="s">
        <v>56</v>
      </c>
      <c r="AS31" s="315">
        <v>92289</v>
      </c>
      <c r="AT31" s="315">
        <v>2628</v>
      </c>
      <c r="AU31" s="315">
        <v>1412</v>
      </c>
      <c r="AV31" s="302">
        <v>86125</v>
      </c>
      <c r="AW31" s="315">
        <v>268</v>
      </c>
      <c r="AX31" s="315">
        <v>69</v>
      </c>
      <c r="AZ31" s="315" t="s">
        <v>56</v>
      </c>
      <c r="BA31" s="302">
        <v>99105</v>
      </c>
      <c r="BB31" s="302">
        <v>4392</v>
      </c>
      <c r="BC31" s="302">
        <v>1767</v>
      </c>
      <c r="BD31" s="302">
        <v>96688</v>
      </c>
      <c r="BE31" s="302">
        <v>318</v>
      </c>
      <c r="BF31" s="302">
        <v>65</v>
      </c>
    </row>
    <row r="32" spans="1:58" ht="13.15" customHeight="1" x14ac:dyDescent="0.2">
      <c r="A32" s="44" t="s">
        <v>57</v>
      </c>
      <c r="B32" s="348">
        <v>61981</v>
      </c>
      <c r="C32" s="315">
        <v>3364</v>
      </c>
      <c r="D32" s="315">
        <v>1179</v>
      </c>
      <c r="E32" s="348">
        <v>14182</v>
      </c>
      <c r="F32" s="348">
        <v>6761</v>
      </c>
      <c r="G32" s="376" t="s">
        <v>2</v>
      </c>
      <c r="H32" s="376" t="s">
        <v>2</v>
      </c>
      <c r="I32" s="348">
        <v>72</v>
      </c>
      <c r="K32" s="44" t="s">
        <v>57</v>
      </c>
      <c r="L32" s="348">
        <v>65945</v>
      </c>
      <c r="M32" s="315">
        <v>1815</v>
      </c>
      <c r="N32" s="315">
        <v>720</v>
      </c>
      <c r="O32" s="348">
        <v>9310</v>
      </c>
      <c r="P32" s="315">
        <v>9905</v>
      </c>
      <c r="Q32" s="315">
        <v>12630</v>
      </c>
      <c r="R32" s="348">
        <v>4230</v>
      </c>
      <c r="S32" s="348">
        <v>125</v>
      </c>
      <c r="U32" s="44" t="s">
        <v>57</v>
      </c>
      <c r="V32" s="348">
        <v>64133</v>
      </c>
      <c r="W32" s="315">
        <v>1130</v>
      </c>
      <c r="X32" s="315">
        <v>412</v>
      </c>
      <c r="Y32" s="348">
        <v>3479</v>
      </c>
      <c r="Z32" s="315">
        <v>3545</v>
      </c>
      <c r="AA32" s="348">
        <v>4317</v>
      </c>
      <c r="AB32" s="348">
        <v>2484</v>
      </c>
      <c r="AC32" s="348">
        <v>150</v>
      </c>
      <c r="AE32" s="44" t="s">
        <v>57</v>
      </c>
      <c r="AF32" s="348">
        <v>70274</v>
      </c>
      <c r="AG32" s="315">
        <v>682</v>
      </c>
      <c r="AH32" s="315">
        <v>372</v>
      </c>
      <c r="AI32" s="348">
        <v>1426</v>
      </c>
      <c r="AJ32" s="348">
        <v>1301</v>
      </c>
      <c r="AK32" s="348">
        <v>1726</v>
      </c>
      <c r="AL32" s="348">
        <v>1468</v>
      </c>
      <c r="AM32" s="348">
        <v>170</v>
      </c>
      <c r="AR32" s="315" t="s">
        <v>57</v>
      </c>
      <c r="AS32" s="315">
        <v>76146</v>
      </c>
      <c r="AT32" s="315">
        <v>635</v>
      </c>
      <c r="AU32" s="315">
        <v>378</v>
      </c>
      <c r="AV32" s="302">
        <v>70664</v>
      </c>
      <c r="AW32" s="315">
        <v>456</v>
      </c>
      <c r="AX32" s="315">
        <v>194</v>
      </c>
      <c r="AZ32" s="315" t="s">
        <v>57</v>
      </c>
      <c r="BA32" s="302">
        <v>79835</v>
      </c>
      <c r="BB32" s="302">
        <v>887</v>
      </c>
      <c r="BC32" s="302">
        <v>336</v>
      </c>
      <c r="BD32" s="302">
        <v>77780</v>
      </c>
      <c r="BE32" s="302">
        <v>434</v>
      </c>
      <c r="BF32" s="302">
        <v>187</v>
      </c>
    </row>
    <row r="33" spans="1:58" ht="13.15" customHeight="1" x14ac:dyDescent="0.2">
      <c r="A33" s="44" t="s">
        <v>58</v>
      </c>
      <c r="B33" s="348">
        <v>104750</v>
      </c>
      <c r="C33" s="315">
        <v>12852</v>
      </c>
      <c r="D33" s="315">
        <v>6523</v>
      </c>
      <c r="E33" s="348">
        <v>56877</v>
      </c>
      <c r="F33" s="348">
        <v>28422</v>
      </c>
      <c r="G33" s="376" t="s">
        <v>2</v>
      </c>
      <c r="H33" s="376" t="s">
        <v>2</v>
      </c>
      <c r="I33" s="348">
        <v>9</v>
      </c>
      <c r="K33" s="44" t="s">
        <v>58</v>
      </c>
      <c r="L33" s="348">
        <v>93270</v>
      </c>
      <c r="M33" s="315">
        <v>8480</v>
      </c>
      <c r="N33" s="315">
        <v>3325</v>
      </c>
      <c r="O33" s="348">
        <v>26890</v>
      </c>
      <c r="P33" s="315">
        <v>21350</v>
      </c>
      <c r="Q33" s="315">
        <v>31885</v>
      </c>
      <c r="R33" s="348">
        <v>11285</v>
      </c>
      <c r="S33" s="348">
        <v>85</v>
      </c>
      <c r="U33" s="44" t="s">
        <v>58</v>
      </c>
      <c r="V33" s="348">
        <v>83127</v>
      </c>
      <c r="W33" s="315">
        <v>4309</v>
      </c>
      <c r="X33" s="315">
        <v>995</v>
      </c>
      <c r="Y33" s="348">
        <v>4336</v>
      </c>
      <c r="Z33" s="315">
        <v>3775</v>
      </c>
      <c r="AA33" s="348">
        <v>5315</v>
      </c>
      <c r="AB33" s="348">
        <v>2982</v>
      </c>
      <c r="AC33" s="348">
        <v>235</v>
      </c>
      <c r="AE33" s="44" t="s">
        <v>58</v>
      </c>
      <c r="AF33" s="348">
        <v>96633</v>
      </c>
      <c r="AG33" s="315">
        <v>3660</v>
      </c>
      <c r="AH33" s="315">
        <v>1583</v>
      </c>
      <c r="AI33" s="348">
        <v>1367</v>
      </c>
      <c r="AJ33" s="348">
        <v>1357</v>
      </c>
      <c r="AK33" s="348">
        <v>1665</v>
      </c>
      <c r="AL33" s="348">
        <v>1979</v>
      </c>
      <c r="AM33" s="348">
        <v>63</v>
      </c>
      <c r="AR33" s="315" t="s">
        <v>58</v>
      </c>
      <c r="AS33" s="315">
        <v>105802</v>
      </c>
      <c r="AT33" s="315">
        <v>4373</v>
      </c>
      <c r="AU33" s="315">
        <v>3681</v>
      </c>
      <c r="AV33" s="302">
        <v>98438</v>
      </c>
      <c r="AW33" s="315">
        <v>867</v>
      </c>
      <c r="AX33" s="315">
        <v>131</v>
      </c>
      <c r="AZ33" s="315" t="s">
        <v>58</v>
      </c>
      <c r="BA33" s="302">
        <v>120422</v>
      </c>
      <c r="BB33" s="302">
        <v>5419</v>
      </c>
      <c r="BC33" s="302">
        <v>3124</v>
      </c>
      <c r="BD33" s="302">
        <v>116518</v>
      </c>
      <c r="BE33" s="302">
        <v>1216</v>
      </c>
      <c r="BF33" s="302">
        <v>143</v>
      </c>
    </row>
    <row r="34" spans="1:58" ht="13.15" customHeight="1" x14ac:dyDescent="0.2">
      <c r="A34" s="44" t="s">
        <v>59</v>
      </c>
      <c r="B34" s="348">
        <v>54684</v>
      </c>
      <c r="C34" s="315">
        <v>3146</v>
      </c>
      <c r="D34" s="315">
        <v>885</v>
      </c>
      <c r="E34" s="348">
        <v>5980</v>
      </c>
      <c r="F34" s="348">
        <v>3200</v>
      </c>
      <c r="G34" s="376" t="s">
        <v>2</v>
      </c>
      <c r="H34" s="376" t="s">
        <v>2</v>
      </c>
      <c r="I34" s="348">
        <v>3</v>
      </c>
      <c r="K34" s="44" t="s">
        <v>59</v>
      </c>
      <c r="L34" s="348">
        <v>59275</v>
      </c>
      <c r="M34" s="315">
        <v>1685</v>
      </c>
      <c r="N34" s="315">
        <v>400</v>
      </c>
      <c r="O34" s="348">
        <v>3975</v>
      </c>
      <c r="P34" s="315">
        <v>4395</v>
      </c>
      <c r="Q34" s="315">
        <v>5615</v>
      </c>
      <c r="R34" s="348">
        <v>1730</v>
      </c>
      <c r="S34" s="348">
        <v>10</v>
      </c>
      <c r="U34" s="44" t="s">
        <v>59</v>
      </c>
      <c r="V34" s="348">
        <v>63613</v>
      </c>
      <c r="W34" s="315">
        <v>1322</v>
      </c>
      <c r="X34" s="315">
        <v>225</v>
      </c>
      <c r="Y34" s="348">
        <v>1395</v>
      </c>
      <c r="Z34" s="315">
        <v>1469</v>
      </c>
      <c r="AA34" s="348">
        <v>1831</v>
      </c>
      <c r="AB34" s="348">
        <v>807</v>
      </c>
      <c r="AC34" s="348">
        <v>18</v>
      </c>
      <c r="AE34" s="44" t="s">
        <v>59</v>
      </c>
      <c r="AF34" s="348">
        <v>69270</v>
      </c>
      <c r="AG34" s="315">
        <v>946</v>
      </c>
      <c r="AH34" s="315">
        <v>313</v>
      </c>
      <c r="AI34" s="348">
        <v>844</v>
      </c>
      <c r="AJ34" s="348">
        <v>666</v>
      </c>
      <c r="AK34" s="348">
        <v>980</v>
      </c>
      <c r="AL34" s="348">
        <v>792</v>
      </c>
      <c r="AM34" s="348">
        <v>23</v>
      </c>
      <c r="AR34" s="315" t="s">
        <v>59</v>
      </c>
      <c r="AS34" s="315">
        <v>76398</v>
      </c>
      <c r="AT34" s="315">
        <v>1035</v>
      </c>
      <c r="AU34" s="315">
        <v>375</v>
      </c>
      <c r="AV34" s="302">
        <v>70973</v>
      </c>
      <c r="AW34" s="315">
        <v>376</v>
      </c>
      <c r="AX34" s="315">
        <v>52</v>
      </c>
      <c r="AZ34" s="315" t="s">
        <v>59</v>
      </c>
      <c r="BA34" s="302">
        <v>78174</v>
      </c>
      <c r="BB34" s="302">
        <v>1409</v>
      </c>
      <c r="BC34" s="302">
        <v>405</v>
      </c>
      <c r="BD34" s="302">
        <v>75792</v>
      </c>
      <c r="BE34" s="302">
        <v>290</v>
      </c>
      <c r="BF34" s="302">
        <v>17</v>
      </c>
    </row>
    <row r="35" spans="1:58" ht="13.15" customHeight="1" x14ac:dyDescent="0.2">
      <c r="A35" s="44" t="s">
        <v>60</v>
      </c>
      <c r="B35" s="348">
        <v>67015</v>
      </c>
      <c r="C35" s="315">
        <v>8769</v>
      </c>
      <c r="D35" s="315">
        <v>5465</v>
      </c>
      <c r="E35" s="348">
        <v>38376</v>
      </c>
      <c r="F35" s="348">
        <v>19838</v>
      </c>
      <c r="G35" s="376" t="s">
        <v>2</v>
      </c>
      <c r="H35" s="376" t="s">
        <v>2</v>
      </c>
      <c r="I35" s="348">
        <v>47</v>
      </c>
      <c r="K35" s="44" t="s">
        <v>60</v>
      </c>
      <c r="L35" s="348">
        <v>57590</v>
      </c>
      <c r="M35" s="315">
        <v>5700</v>
      </c>
      <c r="N35" s="315">
        <v>2520</v>
      </c>
      <c r="O35" s="348">
        <v>15000</v>
      </c>
      <c r="P35" s="315">
        <v>11600</v>
      </c>
      <c r="Q35" s="315">
        <v>16970</v>
      </c>
      <c r="R35" s="348">
        <v>3525</v>
      </c>
      <c r="S35" s="348">
        <v>130</v>
      </c>
      <c r="U35" s="44" t="s">
        <v>60</v>
      </c>
      <c r="V35" s="348">
        <v>53116</v>
      </c>
      <c r="W35" s="315">
        <v>3572</v>
      </c>
      <c r="X35" s="315">
        <v>1765</v>
      </c>
      <c r="Y35" s="348">
        <v>2828</v>
      </c>
      <c r="Z35" s="315">
        <v>2177</v>
      </c>
      <c r="AA35" s="348">
        <v>3245</v>
      </c>
      <c r="AB35" s="348">
        <v>886</v>
      </c>
      <c r="AC35" s="348">
        <v>140</v>
      </c>
      <c r="AE35" s="44" t="s">
        <v>60</v>
      </c>
      <c r="AF35" s="348">
        <v>62882</v>
      </c>
      <c r="AG35" s="315">
        <v>3967</v>
      </c>
      <c r="AH35" s="315">
        <v>2997</v>
      </c>
      <c r="AI35" s="348">
        <v>604</v>
      </c>
      <c r="AJ35" s="348">
        <v>530</v>
      </c>
      <c r="AK35" s="348">
        <v>747</v>
      </c>
      <c r="AL35" s="348">
        <v>323</v>
      </c>
      <c r="AM35" s="348">
        <v>38</v>
      </c>
      <c r="AR35" s="315" t="s">
        <v>60</v>
      </c>
      <c r="AS35" s="315">
        <v>78527</v>
      </c>
      <c r="AT35" s="315">
        <v>5320</v>
      </c>
      <c r="AU35" s="315">
        <v>4525</v>
      </c>
      <c r="AV35" s="302">
        <v>74544</v>
      </c>
      <c r="AW35" s="315">
        <v>851</v>
      </c>
      <c r="AX35" s="315">
        <v>97</v>
      </c>
      <c r="AZ35" s="315" t="s">
        <v>60</v>
      </c>
      <c r="BA35" s="302">
        <v>101257</v>
      </c>
      <c r="BB35" s="302">
        <v>7477</v>
      </c>
      <c r="BC35" s="302">
        <v>3099</v>
      </c>
      <c r="BD35" s="302">
        <v>98161</v>
      </c>
      <c r="BE35" s="302">
        <v>1023</v>
      </c>
      <c r="BF35" s="302">
        <v>98</v>
      </c>
    </row>
    <row r="36" spans="1:58" ht="13.15" customHeight="1" x14ac:dyDescent="0.2">
      <c r="A36" s="44" t="s">
        <v>61</v>
      </c>
      <c r="B36" s="348">
        <v>83834</v>
      </c>
      <c r="C36" s="315">
        <v>5546</v>
      </c>
      <c r="D36" s="315">
        <v>1410</v>
      </c>
      <c r="E36" s="348">
        <v>31563</v>
      </c>
      <c r="F36" s="348">
        <v>11124</v>
      </c>
      <c r="G36" s="376" t="s">
        <v>2</v>
      </c>
      <c r="H36" s="376" t="s">
        <v>2</v>
      </c>
      <c r="I36" s="348">
        <v>26</v>
      </c>
      <c r="K36" s="44" t="s">
        <v>61</v>
      </c>
      <c r="L36" s="348">
        <v>84400</v>
      </c>
      <c r="M36" s="315">
        <v>3435</v>
      </c>
      <c r="N36" s="315">
        <v>1260</v>
      </c>
      <c r="O36" s="348">
        <v>18160</v>
      </c>
      <c r="P36" s="315">
        <v>20495</v>
      </c>
      <c r="Q36" s="315">
        <v>25745</v>
      </c>
      <c r="R36" s="348">
        <v>6055</v>
      </c>
      <c r="S36" s="348">
        <v>5</v>
      </c>
      <c r="U36" s="44" t="s">
        <v>61</v>
      </c>
      <c r="V36" s="348">
        <v>80663</v>
      </c>
      <c r="W36" s="315">
        <v>3157</v>
      </c>
      <c r="X36" s="315">
        <v>845</v>
      </c>
      <c r="Y36" s="348">
        <v>6112</v>
      </c>
      <c r="Z36" s="315">
        <v>7221</v>
      </c>
      <c r="AA36" s="348">
        <v>8800</v>
      </c>
      <c r="AB36" s="348">
        <v>2895</v>
      </c>
      <c r="AC36" s="348">
        <v>20</v>
      </c>
      <c r="AE36" s="44" t="s">
        <v>61</v>
      </c>
      <c r="AF36" s="348">
        <v>86722</v>
      </c>
      <c r="AG36" s="315">
        <v>2791</v>
      </c>
      <c r="AH36" s="315">
        <v>1114</v>
      </c>
      <c r="AI36" s="348">
        <v>2252</v>
      </c>
      <c r="AJ36" s="348">
        <v>2540</v>
      </c>
      <c r="AK36" s="348">
        <v>3176</v>
      </c>
      <c r="AL36" s="348">
        <v>1968</v>
      </c>
      <c r="AM36" s="348">
        <v>12</v>
      </c>
      <c r="AR36" s="315" t="s">
        <v>61</v>
      </c>
      <c r="AS36" s="315">
        <v>89793</v>
      </c>
      <c r="AT36" s="315">
        <v>3083</v>
      </c>
      <c r="AU36" s="315">
        <v>1900</v>
      </c>
      <c r="AV36" s="302">
        <v>78774</v>
      </c>
      <c r="AW36" s="315">
        <v>592</v>
      </c>
      <c r="AX36" s="315">
        <v>70</v>
      </c>
      <c r="AZ36" s="315" t="s">
        <v>61</v>
      </c>
      <c r="BA36" s="302">
        <v>96861</v>
      </c>
      <c r="BB36" s="302">
        <v>5444</v>
      </c>
      <c r="BC36" s="302">
        <v>2571</v>
      </c>
      <c r="BD36" s="302">
        <v>93744</v>
      </c>
      <c r="BE36" s="302">
        <v>628</v>
      </c>
      <c r="BF36" s="302">
        <v>41</v>
      </c>
    </row>
    <row r="37" spans="1:58" ht="13.15" customHeight="1" x14ac:dyDescent="0.2">
      <c r="A37" s="44" t="s">
        <v>62</v>
      </c>
      <c r="B37" s="348">
        <v>112657</v>
      </c>
      <c r="C37" s="315">
        <v>10644</v>
      </c>
      <c r="D37" s="315">
        <v>5461</v>
      </c>
      <c r="E37" s="348">
        <v>51806</v>
      </c>
      <c r="F37" s="348">
        <v>23742</v>
      </c>
      <c r="G37" s="376" t="s">
        <v>2</v>
      </c>
      <c r="H37" s="376" t="s">
        <v>2</v>
      </c>
      <c r="I37" s="348">
        <v>35</v>
      </c>
      <c r="K37" s="44" t="s">
        <v>62</v>
      </c>
      <c r="L37" s="348">
        <v>109835</v>
      </c>
      <c r="M37" s="315">
        <v>7635</v>
      </c>
      <c r="N37" s="315">
        <v>3550</v>
      </c>
      <c r="O37" s="348">
        <v>30435</v>
      </c>
      <c r="P37" s="315">
        <v>27850</v>
      </c>
      <c r="Q37" s="315">
        <v>37355</v>
      </c>
      <c r="R37" s="348">
        <v>16355</v>
      </c>
      <c r="S37" s="348">
        <v>90</v>
      </c>
      <c r="U37" s="44" t="s">
        <v>62</v>
      </c>
      <c r="V37" s="348">
        <v>98208</v>
      </c>
      <c r="W37" s="315">
        <v>4830</v>
      </c>
      <c r="X37" s="315">
        <v>1605</v>
      </c>
      <c r="Y37" s="348">
        <v>9508</v>
      </c>
      <c r="Z37" s="315">
        <v>8528</v>
      </c>
      <c r="AA37" s="348">
        <v>11071</v>
      </c>
      <c r="AB37" s="348">
        <v>7938</v>
      </c>
      <c r="AC37" s="348">
        <v>32</v>
      </c>
      <c r="AE37" s="44" t="s">
        <v>62</v>
      </c>
      <c r="AF37" s="348">
        <v>109815</v>
      </c>
      <c r="AG37" s="315">
        <v>2768</v>
      </c>
      <c r="AH37" s="315">
        <v>1482</v>
      </c>
      <c r="AI37" s="348">
        <v>3092</v>
      </c>
      <c r="AJ37" s="348">
        <v>2887</v>
      </c>
      <c r="AK37" s="348">
        <v>3536</v>
      </c>
      <c r="AL37" s="348">
        <v>4534</v>
      </c>
      <c r="AM37" s="348">
        <v>29</v>
      </c>
      <c r="AR37" s="315" t="s">
        <v>62</v>
      </c>
      <c r="AS37" s="315">
        <v>115659</v>
      </c>
      <c r="AT37" s="315">
        <v>2448</v>
      </c>
      <c r="AU37" s="315">
        <v>1511</v>
      </c>
      <c r="AV37" s="302">
        <v>106299</v>
      </c>
      <c r="AW37" s="315">
        <v>1087</v>
      </c>
      <c r="AX37" s="315">
        <v>87</v>
      </c>
      <c r="AZ37" s="315" t="s">
        <v>62</v>
      </c>
      <c r="BA37" s="302">
        <v>130493</v>
      </c>
      <c r="BB37" s="302">
        <v>3411</v>
      </c>
      <c r="BC37" s="302">
        <v>1567</v>
      </c>
      <c r="BD37" s="302">
        <v>126648</v>
      </c>
      <c r="BE37" s="302">
        <v>1584</v>
      </c>
      <c r="BF37" s="302">
        <v>84</v>
      </c>
    </row>
    <row r="38" spans="1:58" ht="13.15" customHeight="1" x14ac:dyDescent="0.2">
      <c r="A38" s="44" t="s">
        <v>63</v>
      </c>
      <c r="B38" s="348">
        <v>102147</v>
      </c>
      <c r="C38" s="315">
        <v>7093</v>
      </c>
      <c r="D38" s="315">
        <v>8824</v>
      </c>
      <c r="E38" s="348">
        <v>47340</v>
      </c>
      <c r="F38" s="348">
        <v>35308</v>
      </c>
      <c r="G38" s="376" t="s">
        <v>2</v>
      </c>
      <c r="H38" s="376" t="s">
        <v>2</v>
      </c>
      <c r="I38" s="348">
        <v>15</v>
      </c>
      <c r="K38" s="44" t="s">
        <v>63</v>
      </c>
      <c r="L38" s="348">
        <v>93005</v>
      </c>
      <c r="M38" s="315">
        <v>4355</v>
      </c>
      <c r="N38" s="315">
        <v>5330</v>
      </c>
      <c r="O38" s="348">
        <v>24920</v>
      </c>
      <c r="P38" s="315">
        <v>20510</v>
      </c>
      <c r="Q38" s="315">
        <v>29565</v>
      </c>
      <c r="R38" s="348">
        <v>7070</v>
      </c>
      <c r="S38" s="348">
        <v>5</v>
      </c>
      <c r="U38" s="44" t="s">
        <v>63</v>
      </c>
      <c r="V38" s="348">
        <v>73149</v>
      </c>
      <c r="W38" s="315">
        <v>2762</v>
      </c>
      <c r="X38" s="315">
        <v>2307</v>
      </c>
      <c r="Y38" s="348">
        <v>7571</v>
      </c>
      <c r="Z38" s="315">
        <v>6705</v>
      </c>
      <c r="AA38" s="348">
        <v>8344</v>
      </c>
      <c r="AB38" s="348">
        <v>5892</v>
      </c>
      <c r="AC38" s="348">
        <v>17</v>
      </c>
      <c r="AE38" s="44" t="s">
        <v>63</v>
      </c>
      <c r="AF38" s="348">
        <v>83167</v>
      </c>
      <c r="AG38" s="315">
        <v>2264</v>
      </c>
      <c r="AH38" s="315">
        <v>2463</v>
      </c>
      <c r="AI38" s="348">
        <v>2872</v>
      </c>
      <c r="AJ38" s="348">
        <v>2942</v>
      </c>
      <c r="AK38" s="348">
        <v>3218</v>
      </c>
      <c r="AL38" s="348">
        <v>4121</v>
      </c>
      <c r="AM38" s="348">
        <v>27</v>
      </c>
      <c r="AR38" s="315" t="s">
        <v>63</v>
      </c>
      <c r="AS38" s="315">
        <v>91172</v>
      </c>
      <c r="AT38" s="315">
        <v>2458</v>
      </c>
      <c r="AU38" s="315">
        <v>2530</v>
      </c>
      <c r="AV38" s="302">
        <v>81620</v>
      </c>
      <c r="AW38" s="315">
        <v>1636</v>
      </c>
      <c r="AX38" s="315">
        <v>51</v>
      </c>
      <c r="AZ38" s="315" t="s">
        <v>63</v>
      </c>
      <c r="BA38" s="302">
        <v>105772</v>
      </c>
      <c r="BB38" s="302">
        <v>3344</v>
      </c>
      <c r="BC38" s="302">
        <v>2331</v>
      </c>
      <c r="BD38" s="302">
        <v>101108</v>
      </c>
      <c r="BE38" s="302">
        <v>2057</v>
      </c>
      <c r="BF38" s="302">
        <v>35</v>
      </c>
    </row>
    <row r="39" spans="1:58" ht="13.15" customHeight="1" x14ac:dyDescent="0.2">
      <c r="A39" s="349" t="s">
        <v>64</v>
      </c>
      <c r="B39" s="327">
        <v>274990</v>
      </c>
      <c r="C39" s="327">
        <v>21255</v>
      </c>
      <c r="D39" s="327">
        <v>25609</v>
      </c>
      <c r="E39" s="327">
        <v>130227</v>
      </c>
      <c r="F39" s="327">
        <v>102408</v>
      </c>
      <c r="G39" s="376" t="s">
        <v>2</v>
      </c>
      <c r="H39" s="376" t="s">
        <v>2</v>
      </c>
      <c r="I39" s="327">
        <v>65</v>
      </c>
      <c r="K39" s="349" t="s">
        <v>64</v>
      </c>
      <c r="L39" s="327">
        <v>254270</v>
      </c>
      <c r="M39" s="327">
        <v>12790</v>
      </c>
      <c r="N39" s="327">
        <v>16320</v>
      </c>
      <c r="O39" s="327">
        <v>74870</v>
      </c>
      <c r="P39" s="327">
        <v>67120</v>
      </c>
      <c r="Q39" s="327">
        <v>87970</v>
      </c>
      <c r="R39" s="327">
        <v>25035</v>
      </c>
      <c r="S39" s="327">
        <v>65</v>
      </c>
      <c r="U39" s="349" t="s">
        <v>64</v>
      </c>
      <c r="V39" s="327">
        <v>201303</v>
      </c>
      <c r="W39" s="327">
        <v>7260</v>
      </c>
      <c r="X39" s="327">
        <v>6489</v>
      </c>
      <c r="Y39" s="327">
        <v>21716</v>
      </c>
      <c r="Z39" s="327">
        <v>20491</v>
      </c>
      <c r="AA39" s="327">
        <v>24075</v>
      </c>
      <c r="AB39" s="327">
        <v>18871</v>
      </c>
      <c r="AC39" s="327">
        <v>54</v>
      </c>
      <c r="AE39" s="349" t="s">
        <v>64</v>
      </c>
      <c r="AF39" s="327">
        <v>233707</v>
      </c>
      <c r="AG39" s="327">
        <v>5968</v>
      </c>
      <c r="AH39" s="327">
        <v>6125</v>
      </c>
      <c r="AI39" s="327">
        <v>8632</v>
      </c>
      <c r="AJ39" s="327">
        <v>8823</v>
      </c>
      <c r="AK39" s="327">
        <v>9579</v>
      </c>
      <c r="AL39" s="327">
        <v>13220</v>
      </c>
      <c r="AM39" s="327">
        <v>96</v>
      </c>
      <c r="AR39" s="315" t="s">
        <v>64</v>
      </c>
      <c r="AS39" s="327">
        <v>266255</v>
      </c>
      <c r="AT39" s="327">
        <v>7485</v>
      </c>
      <c r="AU39" s="327">
        <v>7896</v>
      </c>
      <c r="AV39" s="327">
        <v>240223</v>
      </c>
      <c r="AW39" s="327">
        <v>5990</v>
      </c>
      <c r="AX39" s="327">
        <v>240</v>
      </c>
      <c r="AZ39" s="315" t="s">
        <v>64</v>
      </c>
      <c r="BA39" s="327">
        <v>286227</v>
      </c>
      <c r="BB39" s="327">
        <v>8272</v>
      </c>
      <c r="BC39" s="327">
        <v>6310</v>
      </c>
      <c r="BD39" s="327">
        <v>274618</v>
      </c>
      <c r="BE39" s="327">
        <v>8608</v>
      </c>
      <c r="BF39" s="327">
        <v>169</v>
      </c>
    </row>
    <row r="40" spans="1:58" ht="13.15" customHeight="1" x14ac:dyDescent="0.2">
      <c r="A40" s="349" t="s">
        <v>65</v>
      </c>
      <c r="B40" s="327">
        <v>754399</v>
      </c>
      <c r="C40" s="327">
        <v>81110</v>
      </c>
      <c r="D40" s="327">
        <v>48530</v>
      </c>
      <c r="E40" s="327">
        <v>383968</v>
      </c>
      <c r="F40" s="327">
        <v>213139</v>
      </c>
      <c r="G40" s="376" t="s">
        <v>2</v>
      </c>
      <c r="H40" s="376" t="s">
        <v>2</v>
      </c>
      <c r="I40" s="327">
        <v>111</v>
      </c>
      <c r="K40" s="349" t="s">
        <v>65</v>
      </c>
      <c r="L40" s="327">
        <v>698605</v>
      </c>
      <c r="M40" s="327">
        <v>55435</v>
      </c>
      <c r="N40" s="327">
        <v>29260</v>
      </c>
      <c r="O40" s="327">
        <v>209665</v>
      </c>
      <c r="P40" s="327">
        <v>190630</v>
      </c>
      <c r="Q40" s="327">
        <v>255735</v>
      </c>
      <c r="R40" s="327">
        <v>98700</v>
      </c>
      <c r="S40" s="327">
        <v>375</v>
      </c>
      <c r="U40" s="349" t="s">
        <v>65</v>
      </c>
      <c r="V40" s="327">
        <v>618042</v>
      </c>
      <c r="W40" s="327">
        <v>32158</v>
      </c>
      <c r="X40" s="327">
        <v>11337</v>
      </c>
      <c r="Y40" s="327">
        <v>51644</v>
      </c>
      <c r="Z40" s="327">
        <v>48982</v>
      </c>
      <c r="AA40" s="327">
        <v>62538</v>
      </c>
      <c r="AB40" s="327">
        <v>38149</v>
      </c>
      <c r="AC40" s="327">
        <v>602</v>
      </c>
      <c r="AE40" s="349" t="s">
        <v>65</v>
      </c>
      <c r="AF40" s="327">
        <v>701522</v>
      </c>
      <c r="AG40" s="327">
        <v>24959</v>
      </c>
      <c r="AH40" s="327">
        <v>14137</v>
      </c>
      <c r="AI40" s="327">
        <v>17016</v>
      </c>
      <c r="AJ40" s="327">
        <v>17183</v>
      </c>
      <c r="AK40" s="327">
        <v>20372</v>
      </c>
      <c r="AL40" s="327">
        <v>24110</v>
      </c>
      <c r="AM40" s="327">
        <v>247</v>
      </c>
      <c r="AR40" s="315" t="s">
        <v>65</v>
      </c>
      <c r="AS40" s="327">
        <v>775385</v>
      </c>
      <c r="AT40" s="327">
        <v>29972</v>
      </c>
      <c r="AU40" s="327">
        <v>23034</v>
      </c>
      <c r="AV40" s="327">
        <v>709758</v>
      </c>
      <c r="AW40" s="327">
        <v>7975</v>
      </c>
      <c r="AX40" s="327">
        <v>718</v>
      </c>
      <c r="AZ40" s="315" t="s">
        <v>65</v>
      </c>
      <c r="BA40" s="327">
        <v>873945</v>
      </c>
      <c r="BB40" s="327">
        <v>41012</v>
      </c>
      <c r="BC40" s="327">
        <v>20692</v>
      </c>
      <c r="BD40" s="327">
        <v>847462</v>
      </c>
      <c r="BE40" s="327">
        <v>11958</v>
      </c>
      <c r="BF40" s="327">
        <v>580</v>
      </c>
    </row>
    <row r="41" spans="1:58" ht="13.15" customHeight="1" x14ac:dyDescent="0.2">
      <c r="A41" s="349" t="s">
        <v>66</v>
      </c>
      <c r="B41" s="327">
        <v>1628777</v>
      </c>
      <c r="C41" s="327">
        <v>116570</v>
      </c>
      <c r="D41" s="327">
        <v>44153</v>
      </c>
      <c r="E41" s="327">
        <v>372247</v>
      </c>
      <c r="F41" s="327">
        <v>191005</v>
      </c>
      <c r="G41" s="376" t="s">
        <v>2</v>
      </c>
      <c r="H41" s="376" t="s">
        <v>2</v>
      </c>
      <c r="I41" s="327">
        <v>2233</v>
      </c>
      <c r="K41" s="349" t="s">
        <v>66</v>
      </c>
      <c r="L41" s="327">
        <v>1698940</v>
      </c>
      <c r="M41" s="327">
        <v>77055</v>
      </c>
      <c r="N41" s="327">
        <v>32490</v>
      </c>
      <c r="O41" s="327">
        <v>229880</v>
      </c>
      <c r="P41" s="327">
        <v>231150</v>
      </c>
      <c r="Q41" s="327">
        <v>300335</v>
      </c>
      <c r="R41" s="327">
        <v>114675</v>
      </c>
      <c r="S41" s="327">
        <v>1555</v>
      </c>
      <c r="U41" s="349" t="s">
        <v>66</v>
      </c>
      <c r="V41" s="327">
        <v>1688311</v>
      </c>
      <c r="W41" s="327">
        <v>58984</v>
      </c>
      <c r="X41" s="327">
        <v>16102</v>
      </c>
      <c r="Y41" s="327">
        <v>72402</v>
      </c>
      <c r="Z41" s="327">
        <v>72616</v>
      </c>
      <c r="AA41" s="327">
        <v>89974</v>
      </c>
      <c r="AB41" s="327">
        <v>52300</v>
      </c>
      <c r="AC41" s="327">
        <v>1726</v>
      </c>
      <c r="AE41" s="349" t="s">
        <v>66</v>
      </c>
      <c r="AF41" s="327">
        <v>1827937</v>
      </c>
      <c r="AG41" s="327">
        <v>44779</v>
      </c>
      <c r="AH41" s="327">
        <v>17900</v>
      </c>
      <c r="AI41" s="327">
        <v>30337</v>
      </c>
      <c r="AJ41" s="327">
        <v>28999</v>
      </c>
      <c r="AK41" s="327">
        <v>35966</v>
      </c>
      <c r="AL41" s="327">
        <v>37508</v>
      </c>
      <c r="AM41" s="327">
        <v>1694</v>
      </c>
      <c r="AR41" s="315" t="s">
        <v>66</v>
      </c>
      <c r="AS41" s="327">
        <v>1974390</v>
      </c>
      <c r="AT41" s="327">
        <v>51506</v>
      </c>
      <c r="AU41" s="327">
        <v>30094</v>
      </c>
      <c r="AV41" s="327">
        <v>1831372</v>
      </c>
      <c r="AW41" s="327">
        <v>12119</v>
      </c>
      <c r="AX41" s="327">
        <v>2222</v>
      </c>
      <c r="AZ41" s="315" t="s">
        <v>66</v>
      </c>
      <c r="BA41" s="327">
        <v>2106001</v>
      </c>
      <c r="BB41" s="327">
        <v>78827</v>
      </c>
      <c r="BC41" s="327">
        <v>35668</v>
      </c>
      <c r="BD41" s="327">
        <v>2051682</v>
      </c>
      <c r="BE41" s="327">
        <v>14942</v>
      </c>
      <c r="BF41" s="327">
        <v>1790</v>
      </c>
    </row>
    <row r="42" spans="1:58" ht="13.15" customHeight="1" x14ac:dyDescent="0.2">
      <c r="A42" s="349" t="s">
        <v>67</v>
      </c>
      <c r="B42" s="348">
        <v>2658166</v>
      </c>
      <c r="C42" s="315">
        <v>218935</v>
      </c>
      <c r="D42" s="315">
        <v>118292</v>
      </c>
      <c r="E42" s="348">
        <v>886442</v>
      </c>
      <c r="F42" s="348">
        <v>506552</v>
      </c>
      <c r="G42" s="376" t="s">
        <v>2</v>
      </c>
      <c r="H42" s="376" t="s">
        <v>2</v>
      </c>
      <c r="I42" s="348">
        <v>2409</v>
      </c>
      <c r="K42" s="349" t="s">
        <v>67</v>
      </c>
      <c r="L42" s="348">
        <v>2651815</v>
      </c>
      <c r="M42" s="315">
        <v>145280</v>
      </c>
      <c r="N42" s="315">
        <v>78070</v>
      </c>
      <c r="O42" s="348">
        <v>514415</v>
      </c>
      <c r="P42" s="315">
        <v>488900</v>
      </c>
      <c r="Q42" s="315">
        <v>644040</v>
      </c>
      <c r="R42" s="348">
        <v>238410</v>
      </c>
      <c r="S42" s="348">
        <v>1995</v>
      </c>
      <c r="U42" s="349" t="s">
        <v>67</v>
      </c>
      <c r="V42" s="348">
        <v>2507656</v>
      </c>
      <c r="W42" s="315">
        <v>98402</v>
      </c>
      <c r="X42" s="315">
        <v>33928</v>
      </c>
      <c r="Y42" s="348">
        <v>145762</v>
      </c>
      <c r="Z42" s="315">
        <v>142089</v>
      </c>
      <c r="AA42" s="348">
        <v>176587</v>
      </c>
      <c r="AB42" s="348">
        <v>109320</v>
      </c>
      <c r="AC42" s="348">
        <v>2382</v>
      </c>
      <c r="AE42" s="349" t="s">
        <v>67</v>
      </c>
      <c r="AF42" s="348">
        <v>2763166</v>
      </c>
      <c r="AG42" s="315">
        <v>75706</v>
      </c>
      <c r="AH42" s="315">
        <v>38162</v>
      </c>
      <c r="AI42" s="348">
        <v>55985</v>
      </c>
      <c r="AJ42" s="348">
        <v>55005</v>
      </c>
      <c r="AK42" s="348">
        <v>65917</v>
      </c>
      <c r="AL42" s="348">
        <v>74838</v>
      </c>
      <c r="AM42" s="348">
        <v>2037</v>
      </c>
      <c r="AR42" s="315" t="s">
        <v>67</v>
      </c>
      <c r="AS42" s="315">
        <v>3016030</v>
      </c>
      <c r="AT42" s="315">
        <v>88963</v>
      </c>
      <c r="AU42" s="315">
        <v>61024</v>
      </c>
      <c r="AV42" s="302">
        <v>2781353</v>
      </c>
      <c r="AW42" s="315">
        <v>26084</v>
      </c>
      <c r="AX42" s="315">
        <v>3180</v>
      </c>
      <c r="AZ42" s="315" t="s">
        <v>67</v>
      </c>
      <c r="BA42" s="302">
        <v>3266173</v>
      </c>
      <c r="BB42" s="302">
        <v>128111</v>
      </c>
      <c r="BC42" s="302">
        <v>62670</v>
      </c>
      <c r="BD42" s="302">
        <v>3173762</v>
      </c>
      <c r="BE42" s="302">
        <v>35508</v>
      </c>
      <c r="BF42" s="302">
        <v>2539</v>
      </c>
    </row>
  </sheetData>
  <mergeCells count="4">
    <mergeCell ref="E2:G2"/>
    <mergeCell ref="O2:Q2"/>
    <mergeCell ref="Y2:AA2"/>
    <mergeCell ref="AI2:AK2"/>
  </mergeCells>
  <hyperlinks>
    <hyperlink ref="A1" location="Contents!A1" display="Back" xr:uid="{00000000-0004-0000-3200-000000000000}"/>
    <hyperlink ref="C1" location="'Table 13'!A1" display="Table 13" xr:uid="{00000000-0004-0000-3200-000001000000}"/>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32">
    <tabColor theme="7" tint="0.39997558519241921"/>
    <pageSetUpPr autoPageBreaks="0"/>
  </sheetPr>
  <dimension ref="A1:BB60"/>
  <sheetViews>
    <sheetView zoomScale="70" zoomScaleNormal="70" workbookViewId="0">
      <selection activeCell="C1" sqref="C1"/>
    </sheetView>
  </sheetViews>
  <sheetFormatPr defaultColWidth="11.140625" defaultRowHeight="12.75" x14ac:dyDescent="0.2"/>
  <cols>
    <col min="1" max="16384" width="11.140625" style="315"/>
  </cols>
  <sheetData>
    <row r="1" spans="1:54" x14ac:dyDescent="0.2">
      <c r="A1" s="325" t="s">
        <v>322</v>
      </c>
      <c r="C1" s="467" t="s">
        <v>554</v>
      </c>
      <c r="AL1" s="465"/>
      <c r="AM1" s="465"/>
      <c r="AN1" s="465"/>
      <c r="AO1" s="465"/>
      <c r="AP1" s="465"/>
      <c r="AQ1" s="465"/>
      <c r="AR1" s="465"/>
      <c r="AS1" s="465"/>
    </row>
    <row r="2" spans="1:54" s="44" customFormat="1" x14ac:dyDescent="0.2">
      <c r="A2" s="316" t="s">
        <v>29</v>
      </c>
      <c r="B2" s="323"/>
      <c r="C2" s="668" t="s">
        <v>165</v>
      </c>
      <c r="D2" s="668"/>
      <c r="E2" s="668"/>
      <c r="F2" s="668"/>
      <c r="G2" s="323"/>
      <c r="H2" s="316" t="s">
        <v>30</v>
      </c>
      <c r="I2" s="324"/>
      <c r="J2" s="668" t="s">
        <v>165</v>
      </c>
      <c r="K2" s="668"/>
      <c r="L2" s="668"/>
      <c r="M2" s="668"/>
      <c r="N2" s="324"/>
      <c r="O2" s="316" t="s">
        <v>4</v>
      </c>
      <c r="P2" s="324"/>
      <c r="Q2" s="668" t="s">
        <v>165</v>
      </c>
      <c r="R2" s="668"/>
      <c r="S2" s="668"/>
      <c r="T2" s="668"/>
      <c r="U2" s="324"/>
      <c r="V2" s="61" t="s">
        <v>3</v>
      </c>
      <c r="W2" s="324"/>
      <c r="X2" s="668" t="s">
        <v>165</v>
      </c>
      <c r="Y2" s="668"/>
      <c r="Z2" s="668"/>
      <c r="AA2" s="668"/>
      <c r="AB2" s="324"/>
      <c r="AC2" s="324"/>
      <c r="AD2" s="61">
        <v>2011</v>
      </c>
      <c r="AE2" s="324"/>
      <c r="AF2" s="668" t="s">
        <v>165</v>
      </c>
      <c r="AG2" s="668"/>
      <c r="AH2" s="668"/>
      <c r="AI2" s="668"/>
      <c r="AJ2" s="324"/>
      <c r="AK2" s="324"/>
      <c r="AL2" s="61">
        <v>2011</v>
      </c>
      <c r="AM2" s="324"/>
      <c r="AN2" s="668" t="s">
        <v>165</v>
      </c>
      <c r="AO2" s="668"/>
      <c r="AP2" s="668"/>
      <c r="AQ2" s="668"/>
      <c r="AR2" s="324"/>
      <c r="AS2" s="324"/>
    </row>
    <row r="3" spans="1:54" x14ac:dyDescent="0.2">
      <c r="A3" s="323"/>
      <c r="B3" s="324" t="s">
        <v>73</v>
      </c>
      <c r="C3" s="324" t="s">
        <v>166</v>
      </c>
      <c r="D3" s="324" t="s">
        <v>167</v>
      </c>
      <c r="E3" s="324" t="s">
        <v>168</v>
      </c>
      <c r="F3" s="324" t="s">
        <v>169</v>
      </c>
      <c r="G3" s="324" t="s">
        <v>73</v>
      </c>
      <c r="H3" s="323"/>
      <c r="I3" s="324" t="s">
        <v>73</v>
      </c>
      <c r="J3" s="324" t="s">
        <v>166</v>
      </c>
      <c r="K3" s="324" t="s">
        <v>167</v>
      </c>
      <c r="L3" s="324" t="s">
        <v>168</v>
      </c>
      <c r="M3" s="324" t="s">
        <v>169</v>
      </c>
      <c r="N3" s="324" t="s">
        <v>73</v>
      </c>
      <c r="O3" s="323"/>
      <c r="P3" s="324" t="s">
        <v>73</v>
      </c>
      <c r="Q3" s="324" t="s">
        <v>166</v>
      </c>
      <c r="R3" s="324" t="s">
        <v>167</v>
      </c>
      <c r="S3" s="324" t="s">
        <v>168</v>
      </c>
      <c r="T3" s="324" t="s">
        <v>169</v>
      </c>
      <c r="U3" s="324" t="s">
        <v>73</v>
      </c>
      <c r="V3" s="369" t="s">
        <v>170</v>
      </c>
      <c r="W3" s="324" t="s">
        <v>73</v>
      </c>
      <c r="X3" s="324" t="s">
        <v>166</v>
      </c>
      <c r="Y3" s="324" t="s">
        <v>167</v>
      </c>
      <c r="Z3" s="324" t="s">
        <v>168</v>
      </c>
      <c r="AA3" s="324" t="s">
        <v>171</v>
      </c>
      <c r="AB3" s="324" t="s">
        <v>172</v>
      </c>
      <c r="AC3" s="324" t="s">
        <v>73</v>
      </c>
      <c r="AD3" s="369" t="s">
        <v>170</v>
      </c>
      <c r="AE3" s="324" t="s">
        <v>73</v>
      </c>
      <c r="AF3" s="324" t="s">
        <v>166</v>
      </c>
      <c r="AG3" s="324" t="s">
        <v>167</v>
      </c>
      <c r="AH3" s="324" t="s">
        <v>168</v>
      </c>
      <c r="AI3" s="324" t="s">
        <v>171</v>
      </c>
      <c r="AJ3" s="324" t="s">
        <v>172</v>
      </c>
      <c r="AK3" s="324" t="s">
        <v>73</v>
      </c>
      <c r="AL3" s="369" t="s">
        <v>170</v>
      </c>
      <c r="AM3" s="324" t="s">
        <v>73</v>
      </c>
      <c r="AN3" s="324" t="s">
        <v>166</v>
      </c>
      <c r="AO3" s="324" t="s">
        <v>167</v>
      </c>
      <c r="AP3" s="324" t="s">
        <v>168</v>
      </c>
      <c r="AQ3" s="324" t="s">
        <v>169</v>
      </c>
      <c r="AR3" s="324" t="s">
        <v>172</v>
      </c>
      <c r="AS3" s="324" t="s">
        <v>73</v>
      </c>
    </row>
    <row r="4" spans="1:54" x14ac:dyDescent="0.2">
      <c r="A4" s="323"/>
      <c r="B4" s="324" t="s">
        <v>134</v>
      </c>
      <c r="C4" s="323"/>
      <c r="D4" s="323"/>
      <c r="E4" s="323"/>
      <c r="F4" s="324" t="s">
        <v>173</v>
      </c>
      <c r="G4" s="324" t="s">
        <v>173</v>
      </c>
      <c r="H4" s="323"/>
      <c r="I4" s="324" t="s">
        <v>134</v>
      </c>
      <c r="J4" s="324"/>
      <c r="K4" s="324"/>
      <c r="L4" s="324"/>
      <c r="M4" s="324" t="s">
        <v>173</v>
      </c>
      <c r="N4" s="324" t="s">
        <v>173</v>
      </c>
      <c r="O4" s="323"/>
      <c r="P4" s="324" t="s">
        <v>134</v>
      </c>
      <c r="Q4" s="324"/>
      <c r="R4" s="324"/>
      <c r="S4" s="324"/>
      <c r="T4" s="324" t="s">
        <v>173</v>
      </c>
      <c r="U4" s="324" t="s">
        <v>173</v>
      </c>
      <c r="V4" s="323"/>
      <c r="W4" s="324" t="s">
        <v>134</v>
      </c>
      <c r="X4" s="324"/>
      <c r="Y4" s="324"/>
      <c r="Z4" s="324"/>
      <c r="AA4" s="324"/>
      <c r="AB4" s="324" t="s">
        <v>173</v>
      </c>
      <c r="AC4" s="324" t="s">
        <v>173</v>
      </c>
      <c r="AD4" s="323"/>
      <c r="AE4" s="324" t="s">
        <v>134</v>
      </c>
      <c r="AF4" s="324"/>
      <c r="AG4" s="324"/>
      <c r="AH4" s="324"/>
      <c r="AI4" s="324"/>
      <c r="AJ4" s="324" t="s">
        <v>173</v>
      </c>
      <c r="AK4" s="324" t="s">
        <v>173</v>
      </c>
      <c r="AL4" s="323"/>
      <c r="AM4" s="324" t="s">
        <v>134</v>
      </c>
      <c r="AN4" s="324"/>
      <c r="AO4" s="324"/>
      <c r="AP4" s="324"/>
      <c r="AQ4" s="324" t="s">
        <v>173</v>
      </c>
      <c r="AR4" s="324" t="s">
        <v>173</v>
      </c>
      <c r="AS4" s="324" t="s">
        <v>173</v>
      </c>
    </row>
    <row r="5" spans="1:54" x14ac:dyDescent="0.2">
      <c r="A5" s="323"/>
      <c r="B5" s="323"/>
      <c r="C5" s="323"/>
      <c r="D5" s="323"/>
      <c r="E5" s="323"/>
      <c r="F5" s="323"/>
      <c r="G5" s="323"/>
      <c r="H5" s="323"/>
      <c r="I5" s="324"/>
      <c r="J5" s="324"/>
      <c r="K5" s="324"/>
      <c r="L5" s="324"/>
      <c r="M5" s="324"/>
      <c r="N5" s="324"/>
      <c r="O5" s="323"/>
      <c r="P5" s="324"/>
      <c r="Q5" s="324"/>
      <c r="R5" s="324"/>
      <c r="S5" s="324"/>
      <c r="T5" s="324"/>
      <c r="U5" s="324"/>
      <c r="V5" s="323"/>
      <c r="W5" s="323"/>
      <c r="X5" s="323"/>
      <c r="Y5" s="323"/>
      <c r="Z5" s="323"/>
      <c r="AA5" s="323"/>
      <c r="AB5" s="323"/>
      <c r="AC5" s="323"/>
      <c r="AD5" s="323"/>
      <c r="AE5" s="323"/>
      <c r="AF5" s="323"/>
      <c r="AG5" s="323"/>
      <c r="AH5" s="323"/>
      <c r="AI5" s="323"/>
      <c r="AJ5" s="323"/>
      <c r="AK5" s="323"/>
      <c r="AL5" s="323"/>
      <c r="AM5" s="323"/>
      <c r="AN5" s="323"/>
      <c r="AO5" s="323"/>
      <c r="AP5" s="323"/>
      <c r="AQ5" s="323"/>
      <c r="AR5" s="323"/>
      <c r="AS5" s="323"/>
    </row>
    <row r="6" spans="1:54" x14ac:dyDescent="0.2">
      <c r="A6" s="39" t="s">
        <v>31</v>
      </c>
      <c r="B6" s="324">
        <v>1180</v>
      </c>
      <c r="C6" s="324">
        <v>660</v>
      </c>
      <c r="D6" s="324">
        <v>455</v>
      </c>
      <c r="E6" s="324">
        <v>60</v>
      </c>
      <c r="F6" s="324">
        <v>5</v>
      </c>
      <c r="G6" s="324">
        <v>595</v>
      </c>
      <c r="H6" s="39" t="s">
        <v>31</v>
      </c>
      <c r="I6" s="323">
        <v>2001</v>
      </c>
      <c r="J6" s="323">
        <v>927</v>
      </c>
      <c r="K6" s="323">
        <v>894</v>
      </c>
      <c r="L6" s="323">
        <v>164</v>
      </c>
      <c r="M6" s="323">
        <v>16</v>
      </c>
      <c r="N6" s="323">
        <v>1270</v>
      </c>
      <c r="O6" s="39" t="s">
        <v>31</v>
      </c>
      <c r="P6" s="323">
        <v>2169</v>
      </c>
      <c r="Q6" s="323">
        <v>957</v>
      </c>
      <c r="R6" s="323">
        <v>1011</v>
      </c>
      <c r="S6" s="323">
        <v>154</v>
      </c>
      <c r="T6" s="323">
        <v>47</v>
      </c>
      <c r="U6" s="323">
        <v>1460</v>
      </c>
      <c r="V6" s="39" t="s">
        <v>31</v>
      </c>
      <c r="W6" s="370">
        <v>4338</v>
      </c>
      <c r="X6" s="370">
        <v>2691</v>
      </c>
      <c r="Y6" s="370">
        <v>1417</v>
      </c>
      <c r="Z6" s="370">
        <v>184</v>
      </c>
      <c r="AA6" s="370">
        <v>29</v>
      </c>
      <c r="AB6" s="370">
        <v>17</v>
      </c>
      <c r="AC6" s="370">
        <v>1941</v>
      </c>
      <c r="AD6" s="39" t="s">
        <v>31</v>
      </c>
      <c r="AE6" s="302">
        <v>4385</v>
      </c>
      <c r="AF6" s="302">
        <v>3043</v>
      </c>
      <c r="AG6" s="302">
        <v>1100</v>
      </c>
      <c r="AH6" s="302">
        <v>173</v>
      </c>
      <c r="AI6" s="302">
        <v>51</v>
      </c>
      <c r="AJ6" s="302">
        <v>18</v>
      </c>
      <c r="AK6" s="302">
        <v>1692</v>
      </c>
      <c r="AL6" s="39" t="s">
        <v>31</v>
      </c>
      <c r="AM6" s="323">
        <v>4913</v>
      </c>
      <c r="AN6" s="323">
        <v>3793</v>
      </c>
      <c r="AO6" s="323">
        <v>954</v>
      </c>
      <c r="AP6" s="323">
        <v>123</v>
      </c>
      <c r="AQ6" s="323">
        <v>43</v>
      </c>
      <c r="AR6" s="323" t="s">
        <v>2953</v>
      </c>
      <c r="AS6" s="323">
        <v>1355</v>
      </c>
    </row>
    <row r="7" spans="1:54" x14ac:dyDescent="0.2">
      <c r="A7" s="39" t="s">
        <v>32</v>
      </c>
      <c r="B7" s="324">
        <v>54865</v>
      </c>
      <c r="C7" s="324">
        <v>30465</v>
      </c>
      <c r="D7" s="324">
        <v>21615</v>
      </c>
      <c r="E7" s="324">
        <v>2530</v>
      </c>
      <c r="F7" s="324">
        <v>255</v>
      </c>
      <c r="G7" s="324">
        <v>27570</v>
      </c>
      <c r="H7" s="39" t="s">
        <v>32</v>
      </c>
      <c r="I7" s="323">
        <v>55773</v>
      </c>
      <c r="J7" s="323">
        <v>26659</v>
      </c>
      <c r="K7" s="323">
        <v>23792</v>
      </c>
      <c r="L7" s="323">
        <v>4582</v>
      </c>
      <c r="M7" s="323">
        <v>740</v>
      </c>
      <c r="N7" s="323">
        <v>35176</v>
      </c>
      <c r="O7" s="39" t="s">
        <v>32</v>
      </c>
      <c r="P7" s="323">
        <v>58119</v>
      </c>
      <c r="Q7" s="323">
        <v>24951</v>
      </c>
      <c r="R7" s="323">
        <v>24757</v>
      </c>
      <c r="S7" s="323">
        <v>7167</v>
      </c>
      <c r="T7" s="323">
        <v>1244</v>
      </c>
      <c r="U7" s="323">
        <v>42823</v>
      </c>
      <c r="V7" s="39" t="s">
        <v>32</v>
      </c>
      <c r="W7" s="370">
        <v>67273</v>
      </c>
      <c r="X7" s="370">
        <v>25511</v>
      </c>
      <c r="Y7" s="370">
        <v>30279</v>
      </c>
      <c r="Z7" s="370">
        <v>9688</v>
      </c>
      <c r="AA7" s="370">
        <v>1441</v>
      </c>
      <c r="AB7" s="370">
        <v>354</v>
      </c>
      <c r="AC7" s="370">
        <v>55516</v>
      </c>
      <c r="AD7" s="39" t="s">
        <v>32</v>
      </c>
      <c r="AE7" s="302">
        <v>69681</v>
      </c>
      <c r="AF7" s="302">
        <v>27618</v>
      </c>
      <c r="AG7" s="302">
        <v>30183</v>
      </c>
      <c r="AH7" s="302">
        <v>9557</v>
      </c>
      <c r="AI7" s="302">
        <v>1859</v>
      </c>
      <c r="AJ7" s="302">
        <v>464</v>
      </c>
      <c r="AK7" s="302">
        <v>56966</v>
      </c>
      <c r="AL7" s="39" t="s">
        <v>32</v>
      </c>
      <c r="AM7" s="323">
        <v>73902</v>
      </c>
      <c r="AN7" s="323">
        <v>25682</v>
      </c>
      <c r="AO7" s="323">
        <v>33190</v>
      </c>
      <c r="AP7" s="323">
        <v>11911</v>
      </c>
      <c r="AQ7" s="323">
        <v>3119</v>
      </c>
      <c r="AR7" s="323" t="s">
        <v>2953</v>
      </c>
      <c r="AS7" s="323">
        <v>67305</v>
      </c>
    </row>
    <row r="8" spans="1:54" x14ac:dyDescent="0.2">
      <c r="A8" s="39" t="s">
        <v>33</v>
      </c>
      <c r="B8" s="324">
        <v>105920</v>
      </c>
      <c r="C8" s="324">
        <v>44370</v>
      </c>
      <c r="D8" s="324">
        <v>45995</v>
      </c>
      <c r="E8" s="324">
        <v>13580</v>
      </c>
      <c r="F8" s="324">
        <v>1975</v>
      </c>
      <c r="G8" s="324">
        <v>79780</v>
      </c>
      <c r="H8" s="39" t="s">
        <v>33</v>
      </c>
      <c r="I8" s="323">
        <v>106271</v>
      </c>
      <c r="J8" s="323">
        <v>36214</v>
      </c>
      <c r="K8" s="323">
        <v>47266</v>
      </c>
      <c r="L8" s="323">
        <v>18958</v>
      </c>
      <c r="M8" s="323">
        <v>3833</v>
      </c>
      <c r="N8" s="323">
        <v>96681</v>
      </c>
      <c r="O8" s="39" t="s">
        <v>33</v>
      </c>
      <c r="P8" s="323">
        <v>115456</v>
      </c>
      <c r="Q8" s="323">
        <v>34879</v>
      </c>
      <c r="R8" s="323">
        <v>50204</v>
      </c>
      <c r="S8" s="323">
        <v>24931</v>
      </c>
      <c r="T8" s="323">
        <v>5442</v>
      </c>
      <c r="U8" s="323">
        <v>116392</v>
      </c>
      <c r="V8" s="39" t="s">
        <v>33</v>
      </c>
      <c r="W8" s="370">
        <v>126944</v>
      </c>
      <c r="X8" s="370">
        <v>33925</v>
      </c>
      <c r="Y8" s="370">
        <v>57039</v>
      </c>
      <c r="Z8" s="370">
        <v>28680</v>
      </c>
      <c r="AA8" s="370">
        <v>5648</v>
      </c>
      <c r="AB8" s="370">
        <v>1652</v>
      </c>
      <c r="AC8" s="370">
        <v>138587</v>
      </c>
      <c r="AD8" s="39" t="s">
        <v>33</v>
      </c>
      <c r="AE8" s="302">
        <v>135916</v>
      </c>
      <c r="AF8" s="302">
        <v>39024</v>
      </c>
      <c r="AG8" s="302">
        <v>59992</v>
      </c>
      <c r="AH8" s="302">
        <v>28698</v>
      </c>
      <c r="AI8" s="302">
        <v>6208</v>
      </c>
      <c r="AJ8" s="302">
        <v>1994</v>
      </c>
      <c r="AK8" s="302">
        <v>144717</v>
      </c>
      <c r="AL8" s="39" t="s">
        <v>33</v>
      </c>
      <c r="AM8" s="323">
        <v>148917</v>
      </c>
      <c r="AN8" s="323">
        <v>44580</v>
      </c>
      <c r="AO8" s="323">
        <v>66990</v>
      </c>
      <c r="AP8" s="323">
        <v>29077</v>
      </c>
      <c r="AQ8" s="323">
        <v>8270</v>
      </c>
      <c r="AR8" s="323" t="s">
        <v>2953</v>
      </c>
      <c r="AS8" s="323">
        <v>152814</v>
      </c>
    </row>
    <row r="9" spans="1:54" x14ac:dyDescent="0.2">
      <c r="A9" s="39" t="s">
        <v>34</v>
      </c>
      <c r="B9" s="324">
        <v>73735</v>
      </c>
      <c r="C9" s="324">
        <v>28515</v>
      </c>
      <c r="D9" s="324">
        <v>38425</v>
      </c>
      <c r="E9" s="324">
        <v>6115</v>
      </c>
      <c r="F9" s="324">
        <v>680</v>
      </c>
      <c r="G9" s="324">
        <v>53080</v>
      </c>
      <c r="H9" s="39" t="s">
        <v>34</v>
      </c>
      <c r="I9" s="323">
        <v>77500</v>
      </c>
      <c r="J9" s="323">
        <v>24044</v>
      </c>
      <c r="K9" s="323">
        <v>39775</v>
      </c>
      <c r="L9" s="323">
        <v>11785</v>
      </c>
      <c r="M9" s="323">
        <v>1896</v>
      </c>
      <c r="N9" s="323">
        <v>69033</v>
      </c>
      <c r="O9" s="39" t="s">
        <v>34</v>
      </c>
      <c r="P9" s="323">
        <v>84908</v>
      </c>
      <c r="Q9" s="323">
        <v>22635</v>
      </c>
      <c r="R9" s="323">
        <v>40132</v>
      </c>
      <c r="S9" s="323">
        <v>18287</v>
      </c>
      <c r="T9" s="323">
        <v>3854</v>
      </c>
      <c r="U9" s="323">
        <v>88268</v>
      </c>
      <c r="V9" s="39" t="s">
        <v>34</v>
      </c>
      <c r="W9" s="370">
        <v>89451</v>
      </c>
      <c r="X9" s="370">
        <v>21217</v>
      </c>
      <c r="Y9" s="370">
        <v>41958</v>
      </c>
      <c r="Z9" s="370">
        <v>20986</v>
      </c>
      <c r="AA9" s="370">
        <v>4160</v>
      </c>
      <c r="AB9" s="370">
        <v>1130</v>
      </c>
      <c r="AC9" s="370">
        <v>101302</v>
      </c>
      <c r="AD9" s="39" t="s">
        <v>34</v>
      </c>
      <c r="AE9" s="302">
        <v>92604</v>
      </c>
      <c r="AF9" s="302">
        <v>21918</v>
      </c>
      <c r="AG9" s="302">
        <v>42054</v>
      </c>
      <c r="AH9" s="302">
        <v>21708</v>
      </c>
      <c r="AI9" s="302">
        <v>5204</v>
      </c>
      <c r="AJ9" s="302">
        <v>1720</v>
      </c>
      <c r="AK9" s="302">
        <v>108507</v>
      </c>
      <c r="AL9" s="39" t="s">
        <v>34</v>
      </c>
      <c r="AM9" s="323">
        <v>95300</v>
      </c>
      <c r="AN9" s="323">
        <v>21327</v>
      </c>
      <c r="AO9" s="323">
        <v>43224</v>
      </c>
      <c r="AP9" s="323">
        <v>22652</v>
      </c>
      <c r="AQ9" s="323">
        <v>8097</v>
      </c>
      <c r="AR9" s="323" t="s">
        <v>2953</v>
      </c>
      <c r="AS9" s="323">
        <v>115763</v>
      </c>
    </row>
    <row r="10" spans="1:54" x14ac:dyDescent="0.2">
      <c r="A10" s="39" t="s">
        <v>35</v>
      </c>
      <c r="B10" s="324">
        <v>98220</v>
      </c>
      <c r="C10" s="324">
        <v>54855</v>
      </c>
      <c r="D10" s="324">
        <v>35915</v>
      </c>
      <c r="E10" s="324">
        <v>6645</v>
      </c>
      <c r="F10" s="324">
        <v>805</v>
      </c>
      <c r="G10" s="324">
        <v>51905</v>
      </c>
      <c r="H10" s="39" t="s">
        <v>35</v>
      </c>
      <c r="I10" s="323">
        <v>89268</v>
      </c>
      <c r="J10" s="323">
        <v>41386</v>
      </c>
      <c r="K10" s="323">
        <v>36102</v>
      </c>
      <c r="L10" s="323">
        <v>9918</v>
      </c>
      <c r="M10" s="323">
        <v>1862</v>
      </c>
      <c r="N10" s="323">
        <v>61524</v>
      </c>
      <c r="O10" s="39" t="s">
        <v>35</v>
      </c>
      <c r="P10" s="323">
        <v>93968</v>
      </c>
      <c r="Q10" s="323">
        <v>40756</v>
      </c>
      <c r="R10" s="323">
        <v>38157</v>
      </c>
      <c r="S10" s="323">
        <v>12705</v>
      </c>
      <c r="T10" s="323">
        <v>2350</v>
      </c>
      <c r="U10" s="323">
        <v>70617</v>
      </c>
      <c r="V10" s="39" t="s">
        <v>35</v>
      </c>
      <c r="W10" s="370">
        <v>99991</v>
      </c>
      <c r="X10" s="370">
        <v>37287</v>
      </c>
      <c r="Y10" s="370">
        <v>42606</v>
      </c>
      <c r="Z10" s="370">
        <v>16207</v>
      </c>
      <c r="AA10" s="370">
        <v>3135</v>
      </c>
      <c r="AB10" s="370">
        <v>756</v>
      </c>
      <c r="AC10" s="370">
        <v>87757</v>
      </c>
      <c r="AD10" s="39" t="s">
        <v>35</v>
      </c>
      <c r="AE10" s="302">
        <v>110286</v>
      </c>
      <c r="AF10" s="302">
        <v>47419</v>
      </c>
      <c r="AG10" s="302">
        <v>43598</v>
      </c>
      <c r="AH10" s="302">
        <v>14884</v>
      </c>
      <c r="AI10" s="302">
        <v>3429</v>
      </c>
      <c r="AJ10" s="302">
        <v>956</v>
      </c>
      <c r="AK10" s="302">
        <v>87802</v>
      </c>
      <c r="AL10" s="39" t="s">
        <v>35</v>
      </c>
      <c r="AM10" s="323">
        <v>118612</v>
      </c>
      <c r="AN10" s="323">
        <v>52297</v>
      </c>
      <c r="AO10" s="323">
        <v>46316</v>
      </c>
      <c r="AP10" s="323">
        <v>15294</v>
      </c>
      <c r="AQ10" s="323">
        <v>4705</v>
      </c>
      <c r="AR10" s="323" t="s">
        <v>2953</v>
      </c>
      <c r="AS10" s="323">
        <v>92553</v>
      </c>
    </row>
    <row r="11" spans="1:54" x14ac:dyDescent="0.2">
      <c r="A11" s="39" t="s">
        <v>36</v>
      </c>
      <c r="B11" s="324">
        <v>104675</v>
      </c>
      <c r="C11" s="324">
        <v>37800</v>
      </c>
      <c r="D11" s="324">
        <v>52595</v>
      </c>
      <c r="E11" s="324">
        <v>12630</v>
      </c>
      <c r="F11" s="324">
        <v>1650</v>
      </c>
      <c r="G11" s="324">
        <v>83495</v>
      </c>
      <c r="H11" s="39" t="s">
        <v>36</v>
      </c>
      <c r="I11" s="323">
        <v>109298</v>
      </c>
      <c r="J11" s="323">
        <v>31914</v>
      </c>
      <c r="K11" s="323">
        <v>53313</v>
      </c>
      <c r="L11" s="323">
        <v>20229</v>
      </c>
      <c r="M11" s="323">
        <v>3842</v>
      </c>
      <c r="N11" s="323">
        <v>105297</v>
      </c>
      <c r="O11" s="39" t="s">
        <v>36</v>
      </c>
      <c r="P11" s="323">
        <v>119574</v>
      </c>
      <c r="Q11" s="323">
        <v>30605</v>
      </c>
      <c r="R11" s="323">
        <v>54411</v>
      </c>
      <c r="S11" s="323">
        <v>28171</v>
      </c>
      <c r="T11" s="323">
        <v>6387</v>
      </c>
      <c r="U11" s="323">
        <v>129914</v>
      </c>
      <c r="V11" s="39" t="s">
        <v>36</v>
      </c>
      <c r="W11" s="370">
        <v>125866</v>
      </c>
      <c r="X11" s="370">
        <v>28950</v>
      </c>
      <c r="Y11" s="370">
        <v>57751</v>
      </c>
      <c r="Z11" s="370">
        <v>31154</v>
      </c>
      <c r="AA11" s="370">
        <v>6180</v>
      </c>
      <c r="AB11" s="370">
        <v>1831</v>
      </c>
      <c r="AC11" s="370">
        <v>146603</v>
      </c>
      <c r="AD11" s="39" t="s">
        <v>36</v>
      </c>
      <c r="AE11" s="302">
        <v>130862</v>
      </c>
      <c r="AF11" s="302">
        <v>30723</v>
      </c>
      <c r="AG11" s="302">
        <v>59613</v>
      </c>
      <c r="AH11" s="302">
        <v>30909</v>
      </c>
      <c r="AI11" s="302">
        <v>7072</v>
      </c>
      <c r="AJ11" s="302">
        <v>2545</v>
      </c>
      <c r="AK11" s="302">
        <v>153908</v>
      </c>
      <c r="AL11" s="39" t="s">
        <v>36</v>
      </c>
      <c r="AM11" s="323">
        <v>135827</v>
      </c>
      <c r="AN11" s="323">
        <v>31084</v>
      </c>
      <c r="AO11" s="323">
        <v>62960</v>
      </c>
      <c r="AP11" s="323">
        <v>30995</v>
      </c>
      <c r="AQ11" s="323">
        <v>10788</v>
      </c>
      <c r="AR11" s="323" t="s">
        <v>2953</v>
      </c>
      <c r="AS11" s="323">
        <v>162004</v>
      </c>
    </row>
    <row r="12" spans="1:54" x14ac:dyDescent="0.2">
      <c r="A12" s="39" t="s">
        <v>37</v>
      </c>
      <c r="B12" s="324">
        <v>82150</v>
      </c>
      <c r="C12" s="324">
        <v>56455</v>
      </c>
      <c r="D12" s="324">
        <v>21600</v>
      </c>
      <c r="E12" s="324">
        <v>3515</v>
      </c>
      <c r="F12" s="324">
        <v>575</v>
      </c>
      <c r="G12" s="324">
        <v>30635</v>
      </c>
      <c r="H12" s="39" t="s">
        <v>37</v>
      </c>
      <c r="I12" s="323">
        <v>70061</v>
      </c>
      <c r="J12" s="323">
        <v>42802</v>
      </c>
      <c r="K12" s="323">
        <v>22126</v>
      </c>
      <c r="L12" s="323">
        <v>4429</v>
      </c>
      <c r="M12" s="323">
        <v>704</v>
      </c>
      <c r="N12" s="323">
        <v>33096</v>
      </c>
      <c r="O12" s="39" t="s">
        <v>37</v>
      </c>
      <c r="P12" s="323">
        <v>80149</v>
      </c>
      <c r="Q12" s="323">
        <v>44740</v>
      </c>
      <c r="R12" s="323">
        <v>27846</v>
      </c>
      <c r="S12" s="323">
        <v>6460</v>
      </c>
      <c r="T12" s="323">
        <v>1103</v>
      </c>
      <c r="U12" s="323">
        <v>44075</v>
      </c>
      <c r="V12" s="39" t="s">
        <v>37</v>
      </c>
      <c r="W12" s="370">
        <v>91603</v>
      </c>
      <c r="X12" s="370">
        <v>50946</v>
      </c>
      <c r="Y12" s="370">
        <v>33084</v>
      </c>
      <c r="Z12" s="370">
        <v>6280</v>
      </c>
      <c r="AA12" s="370">
        <v>984</v>
      </c>
      <c r="AB12" s="370">
        <v>309</v>
      </c>
      <c r="AC12" s="370">
        <v>49961</v>
      </c>
      <c r="AD12" s="39" t="s">
        <v>37</v>
      </c>
      <c r="AE12" s="302">
        <v>97534</v>
      </c>
      <c r="AF12" s="302">
        <v>59595</v>
      </c>
      <c r="AG12" s="302">
        <v>30991</v>
      </c>
      <c r="AH12" s="302">
        <v>5757</v>
      </c>
      <c r="AI12" s="302">
        <v>912</v>
      </c>
      <c r="AJ12" s="302">
        <v>279</v>
      </c>
      <c r="AK12" s="302">
        <v>46601</v>
      </c>
      <c r="AL12" s="39" t="s">
        <v>37</v>
      </c>
      <c r="AM12" s="323">
        <v>92759</v>
      </c>
      <c r="AN12" s="323">
        <v>59037</v>
      </c>
      <c r="AO12" s="323">
        <v>27983</v>
      </c>
      <c r="AP12" s="323">
        <v>4809</v>
      </c>
      <c r="AQ12" s="323">
        <v>930</v>
      </c>
      <c r="AR12" s="323" t="s">
        <v>2953</v>
      </c>
      <c r="AS12" s="323">
        <v>40838</v>
      </c>
    </row>
    <row r="13" spans="1:54" x14ac:dyDescent="0.2">
      <c r="A13" s="39" t="s">
        <v>38</v>
      </c>
      <c r="B13" s="324">
        <v>112900</v>
      </c>
      <c r="C13" s="324">
        <v>48595</v>
      </c>
      <c r="D13" s="324">
        <v>52100</v>
      </c>
      <c r="E13" s="324">
        <v>10775</v>
      </c>
      <c r="F13" s="324">
        <v>1425</v>
      </c>
      <c r="G13" s="324">
        <v>78605</v>
      </c>
      <c r="H13" s="39" t="s">
        <v>38</v>
      </c>
      <c r="I13" s="323">
        <v>114592</v>
      </c>
      <c r="J13" s="323">
        <v>39311</v>
      </c>
      <c r="K13" s="323">
        <v>54232</v>
      </c>
      <c r="L13" s="323">
        <v>17821</v>
      </c>
      <c r="M13" s="323">
        <v>3228</v>
      </c>
      <c r="N13" s="323">
        <v>99558</v>
      </c>
      <c r="O13" s="39" t="s">
        <v>38</v>
      </c>
      <c r="P13" s="323">
        <v>124872</v>
      </c>
      <c r="Q13" s="323">
        <v>38066</v>
      </c>
      <c r="R13" s="323">
        <v>56131</v>
      </c>
      <c r="S13" s="323">
        <v>25433</v>
      </c>
      <c r="T13" s="323">
        <v>5242</v>
      </c>
      <c r="U13" s="323">
        <v>122723</v>
      </c>
      <c r="V13" s="39" t="s">
        <v>38</v>
      </c>
      <c r="W13" s="370">
        <v>138999</v>
      </c>
      <c r="X13" s="370">
        <v>41461</v>
      </c>
      <c r="Y13" s="370">
        <v>63286</v>
      </c>
      <c r="Z13" s="370">
        <v>27640</v>
      </c>
      <c r="AA13" s="370">
        <v>5066</v>
      </c>
      <c r="AB13" s="370">
        <v>1546</v>
      </c>
      <c r="AC13" s="370">
        <v>140446</v>
      </c>
      <c r="AD13" s="39" t="s">
        <v>38</v>
      </c>
      <c r="AE13" s="302">
        <v>145010</v>
      </c>
      <c r="AF13" s="302">
        <v>48523</v>
      </c>
      <c r="AG13" s="302">
        <v>63183</v>
      </c>
      <c r="AH13" s="302">
        <v>25836</v>
      </c>
      <c r="AI13" s="302">
        <v>5571</v>
      </c>
      <c r="AJ13" s="302">
        <v>1897</v>
      </c>
      <c r="AK13" s="302">
        <v>140049</v>
      </c>
      <c r="AL13" s="39" t="s">
        <v>38</v>
      </c>
      <c r="AM13" s="323">
        <v>152944</v>
      </c>
      <c r="AN13" s="323">
        <v>51422</v>
      </c>
      <c r="AO13" s="323">
        <v>66099</v>
      </c>
      <c r="AP13" s="323">
        <v>26551</v>
      </c>
      <c r="AQ13" s="323">
        <v>8872</v>
      </c>
      <c r="AR13" s="323" t="s">
        <v>2953</v>
      </c>
      <c r="AS13" s="323">
        <v>149326</v>
      </c>
    </row>
    <row r="14" spans="1:54" x14ac:dyDescent="0.2">
      <c r="A14" s="39" t="s">
        <v>39</v>
      </c>
      <c r="B14" s="324">
        <v>104545</v>
      </c>
      <c r="C14" s="324">
        <v>51715</v>
      </c>
      <c r="D14" s="324">
        <v>44220</v>
      </c>
      <c r="E14" s="324">
        <v>7535</v>
      </c>
      <c r="F14" s="324">
        <v>1075</v>
      </c>
      <c r="G14" s="324">
        <v>62965</v>
      </c>
      <c r="H14" s="39" t="s">
        <v>39</v>
      </c>
      <c r="I14" s="323">
        <v>100294</v>
      </c>
      <c r="J14" s="323">
        <v>40820</v>
      </c>
      <c r="K14" s="323">
        <v>45369</v>
      </c>
      <c r="L14" s="323">
        <v>12056</v>
      </c>
      <c r="M14" s="323">
        <v>2049</v>
      </c>
      <c r="N14" s="323">
        <v>75628</v>
      </c>
      <c r="O14" s="39" t="s">
        <v>39</v>
      </c>
      <c r="P14" s="323">
        <v>108644</v>
      </c>
      <c r="Q14" s="323">
        <v>39740</v>
      </c>
      <c r="R14" s="323">
        <v>48285</v>
      </c>
      <c r="S14" s="323">
        <v>17542</v>
      </c>
      <c r="T14" s="323">
        <v>3077</v>
      </c>
      <c r="U14" s="323">
        <v>92600</v>
      </c>
      <c r="V14" s="39" t="s">
        <v>39</v>
      </c>
      <c r="W14" s="370">
        <v>118023</v>
      </c>
      <c r="X14" s="370">
        <v>37372</v>
      </c>
      <c r="Y14" s="370">
        <v>54259</v>
      </c>
      <c r="Z14" s="370">
        <v>21761</v>
      </c>
      <c r="AA14" s="370">
        <v>3742</v>
      </c>
      <c r="AB14" s="370">
        <v>889</v>
      </c>
      <c r="AC14" s="370">
        <v>112907</v>
      </c>
      <c r="AD14" s="39" t="s">
        <v>39</v>
      </c>
      <c r="AE14" s="302">
        <v>124082</v>
      </c>
      <c r="AF14" s="302">
        <v>43847</v>
      </c>
      <c r="AG14" s="302">
        <v>54846</v>
      </c>
      <c r="AH14" s="302">
        <v>20017</v>
      </c>
      <c r="AI14" s="302">
        <v>4093</v>
      </c>
      <c r="AJ14" s="302">
        <v>1279</v>
      </c>
      <c r="AK14" s="302">
        <v>112845</v>
      </c>
      <c r="AL14" s="39" t="s">
        <v>39</v>
      </c>
      <c r="AM14" s="323">
        <v>133661</v>
      </c>
      <c r="AN14" s="323">
        <v>49188</v>
      </c>
      <c r="AO14" s="323">
        <v>58513</v>
      </c>
      <c r="AP14" s="323">
        <v>20211</v>
      </c>
      <c r="AQ14" s="323">
        <v>5749</v>
      </c>
      <c r="AR14" s="323" t="s">
        <v>2953</v>
      </c>
      <c r="AS14" s="323">
        <v>118148</v>
      </c>
    </row>
    <row r="15" spans="1:54" x14ac:dyDescent="0.2">
      <c r="A15" s="39" t="s">
        <v>40</v>
      </c>
      <c r="B15" s="324">
        <v>94315</v>
      </c>
      <c r="C15" s="324">
        <v>41510</v>
      </c>
      <c r="D15" s="324">
        <v>42900</v>
      </c>
      <c r="E15" s="324">
        <v>8810</v>
      </c>
      <c r="F15" s="324">
        <v>1095</v>
      </c>
      <c r="G15" s="324">
        <v>64215</v>
      </c>
      <c r="H15" s="39" t="s">
        <v>40</v>
      </c>
      <c r="I15" s="323">
        <v>95075</v>
      </c>
      <c r="J15" s="323">
        <v>33650</v>
      </c>
      <c r="K15" s="323">
        <v>44252</v>
      </c>
      <c r="L15" s="323">
        <v>14467</v>
      </c>
      <c r="M15" s="323">
        <v>2706</v>
      </c>
      <c r="N15" s="323">
        <v>81304</v>
      </c>
      <c r="O15" s="39" t="s">
        <v>40</v>
      </c>
      <c r="P15" s="323">
        <v>101731</v>
      </c>
      <c r="Q15" s="323">
        <v>32379</v>
      </c>
      <c r="R15" s="323">
        <v>44733</v>
      </c>
      <c r="S15" s="323">
        <v>20323</v>
      </c>
      <c r="T15" s="323">
        <v>4296</v>
      </c>
      <c r="U15" s="323">
        <v>98267</v>
      </c>
      <c r="V15" s="39" t="s">
        <v>40</v>
      </c>
      <c r="W15" s="370">
        <v>110398</v>
      </c>
      <c r="X15" s="370">
        <v>31496</v>
      </c>
      <c r="Y15" s="370">
        <v>50201</v>
      </c>
      <c r="Z15" s="370">
        <v>22814</v>
      </c>
      <c r="AA15" s="370">
        <v>4586</v>
      </c>
      <c r="AB15" s="370">
        <v>1301</v>
      </c>
      <c r="AC15" s="370">
        <v>115205</v>
      </c>
      <c r="AD15" s="39" t="s">
        <v>40</v>
      </c>
      <c r="AE15" s="302">
        <v>119916</v>
      </c>
      <c r="AF15" s="302">
        <v>38933</v>
      </c>
      <c r="AG15" s="302">
        <v>51872</v>
      </c>
      <c r="AH15" s="302">
        <v>21997</v>
      </c>
      <c r="AI15" s="302">
        <v>5328</v>
      </c>
      <c r="AJ15" s="302">
        <v>1786</v>
      </c>
      <c r="AK15" s="302">
        <v>119653</v>
      </c>
      <c r="AL15" s="39" t="s">
        <v>40</v>
      </c>
      <c r="AM15" s="323">
        <v>120924</v>
      </c>
      <c r="AN15" s="323">
        <v>37517</v>
      </c>
      <c r="AO15" s="323">
        <v>53617</v>
      </c>
      <c r="AP15" s="323">
        <v>22358</v>
      </c>
      <c r="AQ15" s="323">
        <v>7432</v>
      </c>
      <c r="AR15" s="323" t="s">
        <v>2953</v>
      </c>
      <c r="AS15" s="323">
        <v>123428</v>
      </c>
    </row>
    <row r="16" spans="1:54" x14ac:dyDescent="0.2">
      <c r="A16" s="39" t="s">
        <v>41</v>
      </c>
      <c r="B16" s="324">
        <v>74235</v>
      </c>
      <c r="C16" s="324">
        <v>40140</v>
      </c>
      <c r="D16" s="324">
        <v>29360</v>
      </c>
      <c r="E16" s="324">
        <v>4240</v>
      </c>
      <c r="F16" s="324">
        <v>495</v>
      </c>
      <c r="G16" s="324">
        <v>39595</v>
      </c>
      <c r="H16" s="39" t="s">
        <v>41</v>
      </c>
      <c r="I16" s="323">
        <v>78070</v>
      </c>
      <c r="J16" s="323">
        <v>36146</v>
      </c>
      <c r="K16" s="323">
        <v>33343</v>
      </c>
      <c r="L16" s="323">
        <v>7436</v>
      </c>
      <c r="M16" s="323">
        <v>1145</v>
      </c>
      <c r="N16" s="323">
        <v>51650</v>
      </c>
      <c r="O16" s="39" t="s">
        <v>41</v>
      </c>
      <c r="P16" s="323">
        <v>84757</v>
      </c>
      <c r="Q16" s="323">
        <v>36975</v>
      </c>
      <c r="R16" s="323">
        <v>35239</v>
      </c>
      <c r="S16" s="323">
        <v>10701</v>
      </c>
      <c r="T16" s="323">
        <v>1842</v>
      </c>
      <c r="U16" s="323">
        <v>62167</v>
      </c>
      <c r="V16" s="39" t="s">
        <v>41</v>
      </c>
      <c r="W16" s="370">
        <v>92788</v>
      </c>
      <c r="X16" s="370">
        <v>37883</v>
      </c>
      <c r="Y16" s="370">
        <v>40160</v>
      </c>
      <c r="Z16" s="370">
        <v>12260</v>
      </c>
      <c r="AA16" s="370">
        <v>1976</v>
      </c>
      <c r="AB16" s="370">
        <v>509</v>
      </c>
      <c r="AC16" s="370">
        <v>72889</v>
      </c>
      <c r="AD16" s="39" t="s">
        <v>41</v>
      </c>
      <c r="AE16" s="302">
        <v>101045</v>
      </c>
      <c r="AF16" s="302">
        <v>42455</v>
      </c>
      <c r="AG16" s="302">
        <v>43058</v>
      </c>
      <c r="AH16" s="302">
        <v>12523</v>
      </c>
      <c r="AI16" s="302">
        <v>2321</v>
      </c>
      <c r="AJ16" s="302">
        <v>688</v>
      </c>
      <c r="AK16" s="302">
        <v>78185</v>
      </c>
      <c r="AL16" s="39" t="s">
        <v>41</v>
      </c>
      <c r="AM16" s="323">
        <v>114052</v>
      </c>
      <c r="AN16" s="323">
        <v>49186</v>
      </c>
      <c r="AO16" s="323">
        <v>48404</v>
      </c>
      <c r="AP16" s="323">
        <v>13007</v>
      </c>
      <c r="AQ16" s="323">
        <v>3455</v>
      </c>
      <c r="AR16" s="323" t="s">
        <v>2953</v>
      </c>
      <c r="AS16" s="323">
        <v>86051</v>
      </c>
      <c r="AV16" s="465"/>
      <c r="AW16" s="465"/>
      <c r="AX16" s="465"/>
      <c r="AY16" s="465"/>
      <c r="AZ16" s="465"/>
      <c r="BA16" s="465"/>
      <c r="BB16" s="465"/>
    </row>
    <row r="17" spans="1:54" x14ac:dyDescent="0.2">
      <c r="A17" s="39" t="s">
        <v>42</v>
      </c>
      <c r="B17" s="324">
        <v>79825</v>
      </c>
      <c r="C17" s="324">
        <v>57645</v>
      </c>
      <c r="D17" s="324">
        <v>20260</v>
      </c>
      <c r="E17" s="324">
        <v>1735</v>
      </c>
      <c r="F17" s="324">
        <v>185</v>
      </c>
      <c r="G17" s="324">
        <v>24390</v>
      </c>
      <c r="H17" s="39" t="s">
        <v>42</v>
      </c>
      <c r="I17" s="323">
        <v>68499</v>
      </c>
      <c r="J17" s="323">
        <v>44938</v>
      </c>
      <c r="K17" s="323">
        <v>20169</v>
      </c>
      <c r="L17" s="323">
        <v>2935</v>
      </c>
      <c r="M17" s="323">
        <v>457</v>
      </c>
      <c r="N17" s="323">
        <v>27410</v>
      </c>
      <c r="O17" s="39" t="s">
        <v>42</v>
      </c>
      <c r="P17" s="323">
        <v>75631</v>
      </c>
      <c r="Q17" s="323">
        <v>46674</v>
      </c>
      <c r="R17" s="323">
        <v>23878</v>
      </c>
      <c r="S17" s="323">
        <v>4422</v>
      </c>
      <c r="T17" s="323">
        <v>657</v>
      </c>
      <c r="U17" s="323">
        <v>34693</v>
      </c>
      <c r="V17" s="39" t="s">
        <v>42</v>
      </c>
      <c r="W17" s="370">
        <v>86042</v>
      </c>
      <c r="X17" s="370">
        <v>48219</v>
      </c>
      <c r="Y17" s="370">
        <v>31876</v>
      </c>
      <c r="Z17" s="370">
        <v>5018</v>
      </c>
      <c r="AA17" s="370">
        <v>689</v>
      </c>
      <c r="AB17" s="370">
        <v>240</v>
      </c>
      <c r="AC17" s="370">
        <v>45068</v>
      </c>
      <c r="AD17" s="39" t="s">
        <v>42</v>
      </c>
      <c r="AE17" s="302">
        <v>101690</v>
      </c>
      <c r="AF17" s="302">
        <v>65721</v>
      </c>
      <c r="AG17" s="302">
        <v>31157</v>
      </c>
      <c r="AH17" s="302">
        <v>4129</v>
      </c>
      <c r="AI17" s="302">
        <v>525</v>
      </c>
      <c r="AJ17" s="302">
        <v>158</v>
      </c>
      <c r="AK17" s="302">
        <v>41800</v>
      </c>
      <c r="AL17" s="39" t="s">
        <v>42</v>
      </c>
      <c r="AM17" s="323">
        <v>106081</v>
      </c>
      <c r="AN17" s="323">
        <v>68832</v>
      </c>
      <c r="AO17" s="323">
        <v>32322</v>
      </c>
      <c r="AP17" s="323">
        <v>4167</v>
      </c>
      <c r="AQ17" s="323">
        <v>760</v>
      </c>
      <c r="AR17" s="323" t="s">
        <v>2953</v>
      </c>
      <c r="AS17" s="323">
        <v>43166</v>
      </c>
      <c r="AV17" s="465"/>
      <c r="AW17" s="465"/>
      <c r="AX17" s="465"/>
      <c r="AY17" s="465"/>
      <c r="AZ17" s="465"/>
      <c r="BA17" s="465"/>
      <c r="BB17" s="465"/>
    </row>
    <row r="18" spans="1:54" x14ac:dyDescent="0.2">
      <c r="A18" s="39" t="s">
        <v>43</v>
      </c>
      <c r="B18" s="324">
        <v>74055</v>
      </c>
      <c r="C18" s="324">
        <v>52230</v>
      </c>
      <c r="D18" s="324">
        <v>19275</v>
      </c>
      <c r="E18" s="324">
        <v>2205</v>
      </c>
      <c r="F18" s="324">
        <v>345</v>
      </c>
      <c r="G18" s="324">
        <v>24895</v>
      </c>
      <c r="H18" s="39" t="s">
        <v>43</v>
      </c>
      <c r="I18" s="323">
        <v>61057</v>
      </c>
      <c r="J18" s="323">
        <v>37145</v>
      </c>
      <c r="K18" s="323">
        <v>19580</v>
      </c>
      <c r="L18" s="323">
        <v>3753</v>
      </c>
      <c r="M18" s="323">
        <v>579</v>
      </c>
      <c r="N18" s="323">
        <v>28823</v>
      </c>
      <c r="O18" s="39" t="s">
        <v>43</v>
      </c>
      <c r="P18" s="323">
        <v>69823</v>
      </c>
      <c r="Q18" s="323">
        <v>36320</v>
      </c>
      <c r="R18" s="323">
        <v>25601</v>
      </c>
      <c r="S18" s="323">
        <v>6848</v>
      </c>
      <c r="T18" s="323">
        <v>1054</v>
      </c>
      <c r="U18" s="323">
        <v>42459</v>
      </c>
      <c r="V18" s="39" t="s">
        <v>43</v>
      </c>
      <c r="W18" s="370">
        <v>75438</v>
      </c>
      <c r="X18" s="370">
        <v>36630</v>
      </c>
      <c r="Y18" s="370">
        <v>30461</v>
      </c>
      <c r="Z18" s="370">
        <v>7032</v>
      </c>
      <c r="AA18" s="370">
        <v>1058</v>
      </c>
      <c r="AB18" s="370">
        <v>257</v>
      </c>
      <c r="AC18" s="370">
        <v>48868</v>
      </c>
      <c r="AD18" s="39" t="s">
        <v>43</v>
      </c>
      <c r="AE18" s="302">
        <v>80590</v>
      </c>
      <c r="AF18" s="302">
        <v>44524</v>
      </c>
      <c r="AG18" s="302">
        <v>29496</v>
      </c>
      <c r="AH18" s="302">
        <v>5661</v>
      </c>
      <c r="AI18" s="302">
        <v>730</v>
      </c>
      <c r="AJ18" s="302">
        <v>179</v>
      </c>
      <c r="AK18" s="302">
        <v>43843</v>
      </c>
      <c r="AL18" s="39" t="s">
        <v>43</v>
      </c>
      <c r="AM18" s="323">
        <v>81243</v>
      </c>
      <c r="AN18" s="323">
        <v>46679</v>
      </c>
      <c r="AO18" s="323">
        <v>28753</v>
      </c>
      <c r="AP18" s="323">
        <v>4944</v>
      </c>
      <c r="AQ18" s="323">
        <v>867</v>
      </c>
      <c r="AR18" s="323" t="s">
        <v>2953</v>
      </c>
      <c r="AS18" s="323">
        <v>41556</v>
      </c>
      <c r="AV18" s="465"/>
      <c r="AW18" s="465"/>
      <c r="AX18" s="465"/>
      <c r="AY18" s="465"/>
      <c r="AZ18" s="465"/>
      <c r="BA18" s="465"/>
      <c r="BB18" s="465"/>
    </row>
    <row r="19" spans="1:54" x14ac:dyDescent="0.2">
      <c r="A19" s="39" t="s">
        <v>44</v>
      </c>
      <c r="B19" s="324">
        <v>87030</v>
      </c>
      <c r="C19" s="324">
        <v>53535</v>
      </c>
      <c r="D19" s="324">
        <v>28810</v>
      </c>
      <c r="E19" s="324">
        <v>4075</v>
      </c>
      <c r="F19" s="324">
        <v>615</v>
      </c>
      <c r="G19" s="324">
        <v>39220</v>
      </c>
      <c r="H19" s="39" t="s">
        <v>44</v>
      </c>
      <c r="I19" s="323">
        <v>77090</v>
      </c>
      <c r="J19" s="323">
        <v>39547</v>
      </c>
      <c r="K19" s="323">
        <v>29992</v>
      </c>
      <c r="L19" s="323">
        <v>6507</v>
      </c>
      <c r="M19" s="323">
        <v>1044</v>
      </c>
      <c r="N19" s="323">
        <v>46138</v>
      </c>
      <c r="O19" s="39" t="s">
        <v>44</v>
      </c>
      <c r="P19" s="323">
        <v>85281</v>
      </c>
      <c r="Q19" s="323">
        <v>42598</v>
      </c>
      <c r="R19" s="323">
        <v>32681</v>
      </c>
      <c r="S19" s="323">
        <v>8588</v>
      </c>
      <c r="T19" s="323">
        <v>1414</v>
      </c>
      <c r="U19" s="323">
        <v>54099</v>
      </c>
      <c r="V19" s="39" t="s">
        <v>44</v>
      </c>
      <c r="W19" s="370">
        <v>92170</v>
      </c>
      <c r="X19" s="370">
        <v>42820</v>
      </c>
      <c r="Y19" s="370">
        <v>38005</v>
      </c>
      <c r="Z19" s="370">
        <v>9622</v>
      </c>
      <c r="AA19" s="370">
        <v>1374</v>
      </c>
      <c r="AB19" s="370">
        <v>349</v>
      </c>
      <c r="AC19" s="370">
        <v>62949</v>
      </c>
      <c r="AD19" s="39" t="s">
        <v>44</v>
      </c>
      <c r="AE19" s="302">
        <v>101955</v>
      </c>
      <c r="AF19" s="302">
        <v>52851</v>
      </c>
      <c r="AG19" s="302">
        <v>38911</v>
      </c>
      <c r="AH19" s="302">
        <v>8507</v>
      </c>
      <c r="AI19" s="302">
        <v>1333</v>
      </c>
      <c r="AJ19" s="302">
        <v>353</v>
      </c>
      <c r="AK19" s="302">
        <v>61515</v>
      </c>
      <c r="AL19" s="39" t="s">
        <v>44</v>
      </c>
      <c r="AM19" s="323">
        <v>105092</v>
      </c>
      <c r="AN19" s="323">
        <v>55410</v>
      </c>
      <c r="AO19" s="323">
        <v>39894</v>
      </c>
      <c r="AP19" s="323">
        <v>8177</v>
      </c>
      <c r="AQ19" s="323">
        <v>1611</v>
      </c>
      <c r="AR19" s="323" t="s">
        <v>2953</v>
      </c>
      <c r="AS19" s="323">
        <v>61630</v>
      </c>
      <c r="AV19" s="465"/>
      <c r="AW19" s="465"/>
      <c r="AX19" s="465"/>
      <c r="AY19" s="465"/>
      <c r="AZ19" s="465"/>
      <c r="BA19" s="465"/>
      <c r="BB19" s="465"/>
    </row>
    <row r="20" spans="1:54" x14ac:dyDescent="0.2">
      <c r="A20" s="39" t="s">
        <v>45</v>
      </c>
      <c r="B20" s="324">
        <v>69950</v>
      </c>
      <c r="C20" s="324">
        <v>25880</v>
      </c>
      <c r="D20" s="324">
        <v>34810</v>
      </c>
      <c r="E20" s="324">
        <v>8215</v>
      </c>
      <c r="F20" s="324">
        <v>1040</v>
      </c>
      <c r="G20" s="324">
        <v>54680</v>
      </c>
      <c r="H20" s="39" t="s">
        <v>45</v>
      </c>
      <c r="I20" s="323">
        <v>70408</v>
      </c>
      <c r="J20" s="323">
        <v>21137</v>
      </c>
      <c r="K20" s="323">
        <v>33591</v>
      </c>
      <c r="L20" s="323">
        <v>13198</v>
      </c>
      <c r="M20" s="323">
        <v>2482</v>
      </c>
      <c r="N20" s="323">
        <v>67433</v>
      </c>
      <c r="O20" s="39" t="s">
        <v>45</v>
      </c>
      <c r="P20" s="323">
        <v>75498</v>
      </c>
      <c r="Q20" s="323">
        <v>20032</v>
      </c>
      <c r="R20" s="323">
        <v>33438</v>
      </c>
      <c r="S20" s="323">
        <v>17919</v>
      </c>
      <c r="T20" s="323">
        <v>4109</v>
      </c>
      <c r="U20" s="323">
        <v>81603</v>
      </c>
      <c r="V20" s="39" t="s">
        <v>45</v>
      </c>
      <c r="W20" s="370">
        <v>79112</v>
      </c>
      <c r="X20" s="370">
        <v>17972</v>
      </c>
      <c r="Y20" s="370">
        <v>34900</v>
      </c>
      <c r="Z20" s="370">
        <v>20789</v>
      </c>
      <c r="AA20" s="370">
        <v>4286</v>
      </c>
      <c r="AB20" s="370">
        <v>1165</v>
      </c>
      <c r="AC20" s="370">
        <v>94385</v>
      </c>
      <c r="AD20" s="39" t="s">
        <v>45</v>
      </c>
      <c r="AE20" s="302">
        <v>84268</v>
      </c>
      <c r="AF20" s="302">
        <v>19811</v>
      </c>
      <c r="AG20" s="302">
        <v>37013</v>
      </c>
      <c r="AH20" s="302">
        <v>20993</v>
      </c>
      <c r="AI20" s="302">
        <v>5012</v>
      </c>
      <c r="AJ20" s="302">
        <v>1439</v>
      </c>
      <c r="AK20" s="302">
        <v>100326</v>
      </c>
      <c r="AL20" s="39" t="s">
        <v>45</v>
      </c>
      <c r="AM20" s="323">
        <v>89642</v>
      </c>
      <c r="AN20" s="323">
        <v>22165</v>
      </c>
      <c r="AO20" s="323">
        <v>39651</v>
      </c>
      <c r="AP20" s="323">
        <v>21088</v>
      </c>
      <c r="AQ20" s="323">
        <v>6738</v>
      </c>
      <c r="AR20" s="323" t="s">
        <v>2953</v>
      </c>
      <c r="AS20" s="323">
        <v>104252</v>
      </c>
      <c r="AV20" s="465"/>
      <c r="AW20" s="465"/>
      <c r="AX20" s="465"/>
      <c r="AY20" s="465"/>
      <c r="AZ20" s="465"/>
      <c r="BA20" s="465"/>
      <c r="BB20" s="465"/>
    </row>
    <row r="21" spans="1:54" x14ac:dyDescent="0.2">
      <c r="A21" s="39" t="s">
        <v>46</v>
      </c>
      <c r="B21" s="324">
        <v>80720</v>
      </c>
      <c r="C21" s="324">
        <v>28990</v>
      </c>
      <c r="D21" s="324">
        <v>43010</v>
      </c>
      <c r="E21" s="324">
        <v>7760</v>
      </c>
      <c r="F21" s="324">
        <v>965</v>
      </c>
      <c r="G21" s="324">
        <v>61940</v>
      </c>
      <c r="H21" s="39" t="s">
        <v>46</v>
      </c>
      <c r="I21" s="323">
        <v>84715</v>
      </c>
      <c r="J21" s="323">
        <v>24647</v>
      </c>
      <c r="K21" s="323">
        <v>43059</v>
      </c>
      <c r="L21" s="323">
        <v>14314</v>
      </c>
      <c r="M21" s="323">
        <v>2695</v>
      </c>
      <c r="N21" s="323">
        <v>79772</v>
      </c>
      <c r="O21" s="39" t="s">
        <v>46</v>
      </c>
      <c r="P21" s="323">
        <v>89072</v>
      </c>
      <c r="Q21" s="323">
        <v>23175</v>
      </c>
      <c r="R21" s="323">
        <v>41368</v>
      </c>
      <c r="S21" s="323">
        <v>19888</v>
      </c>
      <c r="T21" s="323">
        <v>4641</v>
      </c>
      <c r="U21" s="323">
        <v>95067</v>
      </c>
      <c r="V21" s="39" t="s">
        <v>46</v>
      </c>
      <c r="W21" s="370">
        <v>91722</v>
      </c>
      <c r="X21" s="370">
        <v>21374</v>
      </c>
      <c r="Y21" s="370">
        <v>42078</v>
      </c>
      <c r="Z21" s="370">
        <v>22131</v>
      </c>
      <c r="AA21" s="370">
        <v>4734</v>
      </c>
      <c r="AB21" s="370">
        <v>1405</v>
      </c>
      <c r="AC21" s="370">
        <v>106653</v>
      </c>
      <c r="AD21" s="39" t="s">
        <v>46</v>
      </c>
      <c r="AE21" s="302">
        <v>97199</v>
      </c>
      <c r="AF21" s="302">
        <v>22364</v>
      </c>
      <c r="AG21" s="302">
        <v>42968</v>
      </c>
      <c r="AH21" s="302">
        <v>23831</v>
      </c>
      <c r="AI21" s="302">
        <v>5910</v>
      </c>
      <c r="AJ21" s="302">
        <v>2126</v>
      </c>
      <c r="AK21" s="302">
        <v>117634</v>
      </c>
      <c r="AL21" s="39" t="s">
        <v>46</v>
      </c>
      <c r="AM21" s="323">
        <v>101277</v>
      </c>
      <c r="AN21" s="323">
        <v>21806</v>
      </c>
      <c r="AO21" s="323">
        <v>44708</v>
      </c>
      <c r="AP21" s="323">
        <v>25232</v>
      </c>
      <c r="AQ21" s="323">
        <v>9531</v>
      </c>
      <c r="AR21" s="323" t="s">
        <v>2953</v>
      </c>
      <c r="AS21" s="323">
        <v>127514</v>
      </c>
      <c r="AV21" s="465"/>
      <c r="AW21" s="465"/>
      <c r="AX21" s="465"/>
      <c r="AY21" s="465"/>
      <c r="AZ21" s="465"/>
      <c r="BA21" s="465"/>
      <c r="BB21" s="465"/>
    </row>
    <row r="22" spans="1:54" x14ac:dyDescent="0.2">
      <c r="A22" s="39" t="s">
        <v>47</v>
      </c>
      <c r="B22" s="324">
        <v>77545</v>
      </c>
      <c r="C22" s="324">
        <v>26465</v>
      </c>
      <c r="D22" s="324">
        <v>40595</v>
      </c>
      <c r="E22" s="324">
        <v>9190</v>
      </c>
      <c r="F22" s="324">
        <v>1300</v>
      </c>
      <c r="G22" s="324">
        <v>63295</v>
      </c>
      <c r="H22" s="39" t="s">
        <v>47</v>
      </c>
      <c r="I22" s="323">
        <v>81755</v>
      </c>
      <c r="J22" s="323">
        <v>23540</v>
      </c>
      <c r="K22" s="323">
        <v>40216</v>
      </c>
      <c r="L22" s="323">
        <v>14877</v>
      </c>
      <c r="M22" s="323">
        <v>3122</v>
      </c>
      <c r="N22" s="323">
        <v>79336</v>
      </c>
      <c r="O22" s="39" t="s">
        <v>47</v>
      </c>
      <c r="P22" s="323">
        <v>90999</v>
      </c>
      <c r="Q22" s="323">
        <v>22236</v>
      </c>
      <c r="R22" s="323">
        <v>41241</v>
      </c>
      <c r="S22" s="323">
        <v>22361</v>
      </c>
      <c r="T22" s="323">
        <v>5161</v>
      </c>
      <c r="U22" s="323">
        <v>101446</v>
      </c>
      <c r="V22" s="39" t="s">
        <v>47</v>
      </c>
      <c r="W22" s="370">
        <v>96643</v>
      </c>
      <c r="X22" s="370">
        <v>20972</v>
      </c>
      <c r="Y22" s="370">
        <v>43116</v>
      </c>
      <c r="Z22" s="370">
        <v>25690</v>
      </c>
      <c r="AA22" s="370">
        <v>5225</v>
      </c>
      <c r="AB22" s="370">
        <v>1640</v>
      </c>
      <c r="AC22" s="370">
        <v>117298</v>
      </c>
      <c r="AD22" s="39" t="s">
        <v>47</v>
      </c>
      <c r="AE22" s="302">
        <v>100214</v>
      </c>
      <c r="AF22" s="302">
        <v>22716</v>
      </c>
      <c r="AG22" s="302">
        <v>43942</v>
      </c>
      <c r="AH22" s="302">
        <v>25193</v>
      </c>
      <c r="AI22" s="302">
        <v>6125</v>
      </c>
      <c r="AJ22" s="302">
        <v>2238</v>
      </c>
      <c r="AK22" s="302">
        <v>122486</v>
      </c>
      <c r="AL22" s="39" t="s">
        <v>47</v>
      </c>
      <c r="AM22" s="323">
        <v>109228</v>
      </c>
      <c r="AN22" s="323">
        <v>24353</v>
      </c>
      <c r="AO22" s="323">
        <v>48056</v>
      </c>
      <c r="AP22" s="323">
        <v>27117</v>
      </c>
      <c r="AQ22" s="323">
        <v>9702</v>
      </c>
      <c r="AR22" s="323" t="s">
        <v>2953</v>
      </c>
      <c r="AS22" s="323">
        <v>135137</v>
      </c>
      <c r="AV22" s="465"/>
      <c r="AW22" s="465"/>
      <c r="AX22" s="465"/>
      <c r="AY22" s="465"/>
      <c r="AZ22" s="465"/>
      <c r="BA22" s="465"/>
      <c r="BB22" s="465"/>
    </row>
    <row r="23" spans="1:54" x14ac:dyDescent="0.2">
      <c r="A23" s="39" t="s">
        <v>48</v>
      </c>
      <c r="B23" s="324">
        <v>71870</v>
      </c>
      <c r="C23" s="324">
        <v>31980</v>
      </c>
      <c r="D23" s="324">
        <v>32900</v>
      </c>
      <c r="E23" s="324">
        <v>6125</v>
      </c>
      <c r="F23" s="324">
        <v>860</v>
      </c>
      <c r="G23" s="324">
        <v>48065</v>
      </c>
      <c r="H23" s="39" t="s">
        <v>48</v>
      </c>
      <c r="I23" s="323">
        <v>73112</v>
      </c>
      <c r="J23" s="323">
        <v>26883</v>
      </c>
      <c r="K23" s="323">
        <v>34326</v>
      </c>
      <c r="L23" s="323">
        <v>10105</v>
      </c>
      <c r="M23" s="323">
        <v>1798</v>
      </c>
      <c r="N23" s="323">
        <v>59930</v>
      </c>
      <c r="O23" s="39" t="s">
        <v>48</v>
      </c>
      <c r="P23" s="323">
        <v>79789</v>
      </c>
      <c r="Q23" s="323">
        <v>25744</v>
      </c>
      <c r="R23" s="323">
        <v>36108</v>
      </c>
      <c r="S23" s="323">
        <v>15000</v>
      </c>
      <c r="T23" s="323">
        <v>2937</v>
      </c>
      <c r="U23" s="323">
        <v>74919</v>
      </c>
      <c r="V23" s="39" t="s">
        <v>48</v>
      </c>
      <c r="W23" s="370">
        <v>83994</v>
      </c>
      <c r="X23" s="370">
        <v>24049</v>
      </c>
      <c r="Y23" s="370">
        <v>38920</v>
      </c>
      <c r="Z23" s="370">
        <v>16868</v>
      </c>
      <c r="AA23" s="370">
        <v>3316</v>
      </c>
      <c r="AB23" s="370">
        <v>841</v>
      </c>
      <c r="AC23" s="370">
        <v>86270</v>
      </c>
      <c r="AD23" s="39" t="s">
        <v>48</v>
      </c>
      <c r="AE23" s="302">
        <v>94902</v>
      </c>
      <c r="AF23" s="302">
        <v>29985</v>
      </c>
      <c r="AG23" s="302">
        <v>42744</v>
      </c>
      <c r="AH23" s="302">
        <v>16986</v>
      </c>
      <c r="AI23" s="302">
        <v>3942</v>
      </c>
      <c r="AJ23" s="302">
        <v>1245</v>
      </c>
      <c r="AK23" s="302">
        <v>94042</v>
      </c>
      <c r="AL23" s="39" t="s">
        <v>48</v>
      </c>
      <c r="AM23" s="323">
        <v>102964</v>
      </c>
      <c r="AN23" s="323">
        <v>33724</v>
      </c>
      <c r="AO23" s="323">
        <v>45507</v>
      </c>
      <c r="AP23" s="323">
        <v>17934</v>
      </c>
      <c r="AQ23" s="323">
        <v>5799</v>
      </c>
      <c r="AR23" s="323" t="s">
        <v>2953</v>
      </c>
      <c r="AS23" s="323">
        <v>100755</v>
      </c>
      <c r="AV23" s="465"/>
      <c r="AW23" s="465"/>
      <c r="AX23" s="465"/>
      <c r="AY23" s="465"/>
      <c r="AZ23" s="465"/>
      <c r="BA23" s="465"/>
      <c r="BB23" s="465"/>
    </row>
    <row r="24" spans="1:54" x14ac:dyDescent="0.2">
      <c r="A24" s="39" t="s">
        <v>49</v>
      </c>
      <c r="B24" s="324">
        <v>76975</v>
      </c>
      <c r="C24" s="324">
        <v>56705</v>
      </c>
      <c r="D24" s="324">
        <v>18435</v>
      </c>
      <c r="E24" s="324">
        <v>1610</v>
      </c>
      <c r="F24" s="324">
        <v>225</v>
      </c>
      <c r="G24" s="324">
        <v>22465</v>
      </c>
      <c r="H24" s="39" t="s">
        <v>49</v>
      </c>
      <c r="I24" s="323">
        <v>64317</v>
      </c>
      <c r="J24" s="323">
        <v>41736</v>
      </c>
      <c r="K24" s="323">
        <v>19226</v>
      </c>
      <c r="L24" s="323">
        <v>2920</v>
      </c>
      <c r="M24" s="323">
        <v>435</v>
      </c>
      <c r="N24" s="323">
        <v>26371</v>
      </c>
      <c r="O24" s="39" t="s">
        <v>49</v>
      </c>
      <c r="P24" s="323">
        <v>74226</v>
      </c>
      <c r="Q24" s="323">
        <v>44470</v>
      </c>
      <c r="R24" s="323">
        <v>24430</v>
      </c>
      <c r="S24" s="323">
        <v>4636</v>
      </c>
      <c r="T24" s="323">
        <v>690</v>
      </c>
      <c r="U24" s="323">
        <v>35772</v>
      </c>
      <c r="V24" s="39" t="s">
        <v>49</v>
      </c>
      <c r="W24" s="370">
        <v>82281</v>
      </c>
      <c r="X24" s="370">
        <v>47413</v>
      </c>
      <c r="Y24" s="370">
        <v>29194</v>
      </c>
      <c r="Z24" s="370">
        <v>4795</v>
      </c>
      <c r="AA24" s="370">
        <v>670</v>
      </c>
      <c r="AB24" s="370">
        <v>209</v>
      </c>
      <c r="AC24" s="370">
        <v>41746</v>
      </c>
      <c r="AD24" s="39" t="s">
        <v>49</v>
      </c>
      <c r="AE24" s="302">
        <v>93556</v>
      </c>
      <c r="AF24" s="302">
        <v>60485</v>
      </c>
      <c r="AG24" s="302">
        <v>28507</v>
      </c>
      <c r="AH24" s="302">
        <v>3914</v>
      </c>
      <c r="AI24" s="302">
        <v>490</v>
      </c>
      <c r="AJ24" s="302">
        <v>160</v>
      </c>
      <c r="AK24" s="302">
        <v>38629</v>
      </c>
      <c r="AL24" s="39" t="s">
        <v>49</v>
      </c>
      <c r="AM24" s="323">
        <v>96496</v>
      </c>
      <c r="AN24" s="323">
        <v>64536</v>
      </c>
      <c r="AO24" s="323">
        <v>27722</v>
      </c>
      <c r="AP24" s="323">
        <v>3606</v>
      </c>
      <c r="AQ24" s="323">
        <v>632</v>
      </c>
      <c r="AR24" s="323" t="s">
        <v>2953</v>
      </c>
      <c r="AS24" s="323">
        <v>37058</v>
      </c>
      <c r="AV24" s="465"/>
      <c r="AW24" s="465"/>
      <c r="AX24" s="465"/>
      <c r="AY24" s="465"/>
      <c r="AZ24" s="465"/>
      <c r="BA24" s="465"/>
      <c r="BB24" s="465"/>
    </row>
    <row r="25" spans="1:54" x14ac:dyDescent="0.2">
      <c r="A25" s="39" t="s">
        <v>50</v>
      </c>
      <c r="B25" s="324">
        <v>77935</v>
      </c>
      <c r="C25" s="324">
        <v>51630</v>
      </c>
      <c r="D25" s="324">
        <v>21195</v>
      </c>
      <c r="E25" s="324">
        <v>4205</v>
      </c>
      <c r="F25" s="324">
        <v>905</v>
      </c>
      <c r="G25" s="324">
        <v>32785</v>
      </c>
      <c r="H25" s="39" t="s">
        <v>50</v>
      </c>
      <c r="I25" s="323">
        <v>56092</v>
      </c>
      <c r="J25" s="323">
        <v>32396</v>
      </c>
      <c r="K25" s="323">
        <v>18830</v>
      </c>
      <c r="L25" s="323">
        <v>4141</v>
      </c>
      <c r="M25" s="323">
        <v>725</v>
      </c>
      <c r="N25" s="323">
        <v>29287</v>
      </c>
      <c r="O25" s="39" t="s">
        <v>50</v>
      </c>
      <c r="P25" s="323">
        <v>68222</v>
      </c>
      <c r="Q25" s="323">
        <v>34446</v>
      </c>
      <c r="R25" s="323">
        <v>26107</v>
      </c>
      <c r="S25" s="323">
        <v>6445</v>
      </c>
      <c r="T25" s="323">
        <v>1224</v>
      </c>
      <c r="U25" s="323">
        <v>42669</v>
      </c>
      <c r="V25" s="39" t="s">
        <v>50</v>
      </c>
      <c r="W25" s="370">
        <v>79146</v>
      </c>
      <c r="X25" s="370">
        <v>39870</v>
      </c>
      <c r="Y25" s="370">
        <v>31041</v>
      </c>
      <c r="Z25" s="370">
        <v>6633</v>
      </c>
      <c r="AA25" s="370">
        <v>1184</v>
      </c>
      <c r="AB25" s="370">
        <v>418</v>
      </c>
      <c r="AC25" s="370">
        <v>49776</v>
      </c>
      <c r="AD25" s="39" t="s">
        <v>50</v>
      </c>
      <c r="AE25" s="302">
        <v>78536</v>
      </c>
      <c r="AF25" s="302">
        <v>43982</v>
      </c>
      <c r="AG25" s="302">
        <v>26866</v>
      </c>
      <c r="AH25" s="302">
        <v>6204</v>
      </c>
      <c r="AI25" s="302">
        <v>1046</v>
      </c>
      <c r="AJ25" s="302">
        <v>438</v>
      </c>
      <c r="AK25" s="302">
        <v>44536</v>
      </c>
      <c r="AL25" s="39" t="s">
        <v>50</v>
      </c>
      <c r="AM25" s="323">
        <v>66884</v>
      </c>
      <c r="AN25" s="323">
        <v>39003</v>
      </c>
      <c r="AO25" s="323">
        <v>21860</v>
      </c>
      <c r="AP25" s="323">
        <v>4926</v>
      </c>
      <c r="AQ25" s="323">
        <v>1095</v>
      </c>
      <c r="AR25" s="323" t="s">
        <v>2953</v>
      </c>
      <c r="AS25" s="323">
        <v>35607</v>
      </c>
      <c r="AV25" s="465"/>
      <c r="AW25" s="465"/>
      <c r="AX25" s="465"/>
      <c r="AY25" s="465"/>
      <c r="AZ25" s="465"/>
      <c r="BA25" s="465"/>
      <c r="BB25" s="465"/>
    </row>
    <row r="26" spans="1:54" x14ac:dyDescent="0.2">
      <c r="A26" s="39" t="s">
        <v>51</v>
      </c>
      <c r="B26" s="324">
        <v>51070</v>
      </c>
      <c r="C26" s="324">
        <v>20410</v>
      </c>
      <c r="D26" s="324">
        <v>24550</v>
      </c>
      <c r="E26" s="324">
        <v>5355</v>
      </c>
      <c r="F26" s="324">
        <v>755</v>
      </c>
      <c r="G26" s="324">
        <v>37890</v>
      </c>
      <c r="H26" s="39" t="s">
        <v>51</v>
      </c>
      <c r="I26" s="323">
        <v>51435</v>
      </c>
      <c r="J26" s="323">
        <v>16543</v>
      </c>
      <c r="K26" s="323">
        <v>25174</v>
      </c>
      <c r="L26" s="323">
        <v>8311</v>
      </c>
      <c r="M26" s="323">
        <v>1407</v>
      </c>
      <c r="N26" s="323">
        <v>46017</v>
      </c>
      <c r="O26" s="39" t="s">
        <v>51</v>
      </c>
      <c r="P26" s="323">
        <v>55280</v>
      </c>
      <c r="Q26" s="323">
        <v>14911</v>
      </c>
      <c r="R26" s="323">
        <v>25108</v>
      </c>
      <c r="S26" s="323">
        <v>12631</v>
      </c>
      <c r="T26" s="323">
        <v>2630</v>
      </c>
      <c r="U26" s="323">
        <v>58260</v>
      </c>
      <c r="V26" s="39" t="s">
        <v>51</v>
      </c>
      <c r="W26" s="370">
        <v>61426</v>
      </c>
      <c r="X26" s="370">
        <v>14621</v>
      </c>
      <c r="Y26" s="370">
        <v>29049</v>
      </c>
      <c r="Z26" s="370">
        <v>14336</v>
      </c>
      <c r="AA26" s="370">
        <v>2669</v>
      </c>
      <c r="AB26" s="370">
        <v>751</v>
      </c>
      <c r="AC26" s="370">
        <v>69010</v>
      </c>
      <c r="AD26" s="39" t="s">
        <v>51</v>
      </c>
      <c r="AE26" s="302">
        <v>63639</v>
      </c>
      <c r="AF26" s="302">
        <v>15997</v>
      </c>
      <c r="AG26" s="302">
        <v>30084</v>
      </c>
      <c r="AH26" s="302">
        <v>13740</v>
      </c>
      <c r="AI26" s="302">
        <v>2861</v>
      </c>
      <c r="AJ26" s="302">
        <v>957</v>
      </c>
      <c r="AK26" s="302">
        <v>70421</v>
      </c>
      <c r="AL26" s="39" t="s">
        <v>51</v>
      </c>
      <c r="AM26" s="323">
        <v>65626</v>
      </c>
      <c r="AN26" s="323">
        <v>16866</v>
      </c>
      <c r="AO26" s="323">
        <v>31444</v>
      </c>
      <c r="AP26" s="323">
        <v>13381</v>
      </c>
      <c r="AQ26" s="323">
        <v>3935</v>
      </c>
      <c r="AR26" s="323" t="s">
        <v>2953</v>
      </c>
      <c r="AS26" s="323">
        <v>71503</v>
      </c>
      <c r="AV26" s="465"/>
      <c r="AW26" s="465"/>
      <c r="AX26" s="465"/>
      <c r="AY26" s="465"/>
      <c r="AZ26" s="465"/>
      <c r="BA26" s="465"/>
      <c r="BB26" s="465"/>
    </row>
    <row r="27" spans="1:54" x14ac:dyDescent="0.2">
      <c r="A27" s="39" t="s">
        <v>52</v>
      </c>
      <c r="B27" s="324">
        <v>111940</v>
      </c>
      <c r="C27" s="324">
        <v>74620</v>
      </c>
      <c r="D27" s="324">
        <v>33030</v>
      </c>
      <c r="E27" s="324">
        <v>3765</v>
      </c>
      <c r="F27" s="324">
        <v>520</v>
      </c>
      <c r="G27" s="324">
        <v>42405</v>
      </c>
      <c r="H27" s="39" t="s">
        <v>52</v>
      </c>
      <c r="I27" s="323">
        <v>95662</v>
      </c>
      <c r="J27" s="323">
        <v>56492</v>
      </c>
      <c r="K27" s="323">
        <v>31930</v>
      </c>
      <c r="L27" s="323">
        <v>6153</v>
      </c>
      <c r="M27" s="323">
        <v>1087</v>
      </c>
      <c r="N27" s="323">
        <v>47497</v>
      </c>
      <c r="O27" s="39" t="s">
        <v>52</v>
      </c>
      <c r="P27" s="323">
        <v>108920</v>
      </c>
      <c r="Q27" s="323">
        <v>60358</v>
      </c>
      <c r="R27" s="323">
        <v>38144</v>
      </c>
      <c r="S27" s="323">
        <v>8972</v>
      </c>
      <c r="T27" s="323">
        <v>1446</v>
      </c>
      <c r="U27" s="323">
        <v>60426</v>
      </c>
      <c r="V27" s="39" t="s">
        <v>52</v>
      </c>
      <c r="W27" s="370">
        <v>118447</v>
      </c>
      <c r="X27" s="370">
        <v>60338</v>
      </c>
      <c r="Y27" s="370">
        <v>46080</v>
      </c>
      <c r="Z27" s="370">
        <v>10166</v>
      </c>
      <c r="AA27" s="370">
        <v>1446</v>
      </c>
      <c r="AB27" s="370">
        <v>417</v>
      </c>
      <c r="AC27" s="370">
        <v>72594</v>
      </c>
      <c r="AD27" s="39" t="s">
        <v>52</v>
      </c>
      <c r="AE27" s="302">
        <v>130017</v>
      </c>
      <c r="AF27" s="302">
        <v>75214</v>
      </c>
      <c r="AG27" s="302">
        <v>45077</v>
      </c>
      <c r="AH27" s="302">
        <v>8147</v>
      </c>
      <c r="AI27" s="302">
        <v>1219</v>
      </c>
      <c r="AJ27" s="302">
        <v>360</v>
      </c>
      <c r="AK27" s="302">
        <v>66791</v>
      </c>
      <c r="AL27" s="39" t="s">
        <v>52</v>
      </c>
      <c r="AM27" s="323">
        <v>134688</v>
      </c>
      <c r="AN27" s="323">
        <v>78136</v>
      </c>
      <c r="AO27" s="323">
        <v>46524</v>
      </c>
      <c r="AP27" s="323">
        <v>8257</v>
      </c>
      <c r="AQ27" s="323">
        <v>1771</v>
      </c>
      <c r="AR27" s="323" t="s">
        <v>2953</v>
      </c>
      <c r="AS27" s="323">
        <v>69106</v>
      </c>
      <c r="AV27" s="465"/>
      <c r="AW27" s="465"/>
      <c r="AX27" s="465"/>
      <c r="AY27" s="465"/>
      <c r="AZ27" s="465"/>
      <c r="BA27" s="465"/>
      <c r="BB27" s="465"/>
    </row>
    <row r="28" spans="1:54" x14ac:dyDescent="0.2">
      <c r="A28" s="39" t="s">
        <v>53</v>
      </c>
      <c r="B28" s="324">
        <v>93900</v>
      </c>
      <c r="C28" s="324">
        <v>54610</v>
      </c>
      <c r="D28" s="324">
        <v>34280</v>
      </c>
      <c r="E28" s="324">
        <v>4490</v>
      </c>
      <c r="F28" s="324">
        <v>520</v>
      </c>
      <c r="G28" s="324">
        <v>45140</v>
      </c>
      <c r="H28" s="39" t="s">
        <v>53</v>
      </c>
      <c r="I28" s="323">
        <v>88341</v>
      </c>
      <c r="J28" s="323">
        <v>44459</v>
      </c>
      <c r="K28" s="323">
        <v>35151</v>
      </c>
      <c r="L28" s="323">
        <v>7505</v>
      </c>
      <c r="M28" s="323">
        <v>1226</v>
      </c>
      <c r="N28" s="323">
        <v>53839</v>
      </c>
      <c r="O28" s="39" t="s">
        <v>53</v>
      </c>
      <c r="P28" s="323">
        <v>99198</v>
      </c>
      <c r="Q28" s="323">
        <v>46751</v>
      </c>
      <c r="R28" s="323">
        <v>39812</v>
      </c>
      <c r="S28" s="323">
        <v>10879</v>
      </c>
      <c r="T28" s="323">
        <v>1756</v>
      </c>
      <c r="U28" s="323">
        <v>66838</v>
      </c>
      <c r="V28" s="39" t="s">
        <v>53</v>
      </c>
      <c r="W28" s="370">
        <v>107412</v>
      </c>
      <c r="X28" s="370">
        <v>45941</v>
      </c>
      <c r="Y28" s="370">
        <v>46679</v>
      </c>
      <c r="Z28" s="370">
        <v>12484</v>
      </c>
      <c r="AA28" s="370">
        <v>1831</v>
      </c>
      <c r="AB28" s="370">
        <v>477</v>
      </c>
      <c r="AC28" s="370">
        <v>79270</v>
      </c>
      <c r="AD28" s="39" t="s">
        <v>53</v>
      </c>
      <c r="AE28" s="302">
        <v>116091</v>
      </c>
      <c r="AF28" s="302">
        <v>55893</v>
      </c>
      <c r="AG28" s="302">
        <v>46991</v>
      </c>
      <c r="AH28" s="302">
        <v>10829</v>
      </c>
      <c r="AI28" s="302">
        <v>1875</v>
      </c>
      <c r="AJ28" s="302">
        <v>503</v>
      </c>
      <c r="AK28" s="302">
        <v>76507</v>
      </c>
      <c r="AL28" s="39" t="s">
        <v>53</v>
      </c>
      <c r="AM28" s="323">
        <v>122392</v>
      </c>
      <c r="AN28" s="323">
        <v>58369</v>
      </c>
      <c r="AO28" s="323">
        <v>50109</v>
      </c>
      <c r="AP28" s="323">
        <v>11201</v>
      </c>
      <c r="AQ28" s="323">
        <v>2713</v>
      </c>
      <c r="AR28" s="323" t="s">
        <v>2953</v>
      </c>
      <c r="AS28" s="323">
        <v>81569</v>
      </c>
      <c r="AV28" s="465"/>
      <c r="AW28" s="465"/>
      <c r="AX28" s="465"/>
      <c r="AY28" s="465"/>
      <c r="AZ28" s="465"/>
      <c r="BA28" s="465"/>
      <c r="BB28" s="465"/>
    </row>
    <row r="29" spans="1:54" x14ac:dyDescent="0.2">
      <c r="A29" s="39" t="s">
        <v>54</v>
      </c>
      <c r="B29" s="324">
        <v>64420</v>
      </c>
      <c r="C29" s="324">
        <v>31435</v>
      </c>
      <c r="D29" s="324">
        <v>27545</v>
      </c>
      <c r="E29" s="324">
        <v>4875</v>
      </c>
      <c r="F29" s="324">
        <v>565</v>
      </c>
      <c r="G29" s="324">
        <v>39160</v>
      </c>
      <c r="H29" s="39" t="s">
        <v>54</v>
      </c>
      <c r="I29" s="323">
        <v>63985</v>
      </c>
      <c r="J29" s="323">
        <v>25296</v>
      </c>
      <c r="K29" s="323">
        <v>29575</v>
      </c>
      <c r="L29" s="323">
        <v>7830</v>
      </c>
      <c r="M29" s="323">
        <v>1284</v>
      </c>
      <c r="N29" s="323">
        <v>49087</v>
      </c>
      <c r="O29" s="39" t="s">
        <v>54</v>
      </c>
      <c r="P29" s="323">
        <v>69928</v>
      </c>
      <c r="Q29" s="323">
        <v>23660</v>
      </c>
      <c r="R29" s="323">
        <v>32003</v>
      </c>
      <c r="S29" s="323">
        <v>12057</v>
      </c>
      <c r="T29" s="323">
        <v>2208</v>
      </c>
      <c r="U29" s="323">
        <v>62741</v>
      </c>
      <c r="V29" s="39" t="s">
        <v>54</v>
      </c>
      <c r="W29" s="370">
        <v>78884</v>
      </c>
      <c r="X29" s="370">
        <v>23775</v>
      </c>
      <c r="Y29" s="370">
        <v>38143</v>
      </c>
      <c r="Z29" s="370">
        <v>13803</v>
      </c>
      <c r="AA29" s="370">
        <v>2517</v>
      </c>
      <c r="AB29" s="370">
        <v>646</v>
      </c>
      <c r="AC29" s="370">
        <v>76103</v>
      </c>
      <c r="AD29" s="39" t="s">
        <v>54</v>
      </c>
      <c r="AE29" s="302">
        <v>78757</v>
      </c>
      <c r="AF29" s="302">
        <v>25644</v>
      </c>
      <c r="AG29" s="302">
        <v>37557</v>
      </c>
      <c r="AH29" s="302">
        <v>12462</v>
      </c>
      <c r="AI29" s="302">
        <v>2377</v>
      </c>
      <c r="AJ29" s="302">
        <v>717</v>
      </c>
      <c r="AK29" s="302">
        <v>72777</v>
      </c>
      <c r="AL29" s="39" t="s">
        <v>54</v>
      </c>
      <c r="AM29" s="323">
        <v>81726</v>
      </c>
      <c r="AN29" s="323">
        <v>27009</v>
      </c>
      <c r="AO29" s="323">
        <v>38843</v>
      </c>
      <c r="AP29" s="323">
        <v>12570</v>
      </c>
      <c r="AQ29" s="323">
        <v>3304</v>
      </c>
      <c r="AR29" s="323" t="s">
        <v>2953</v>
      </c>
      <c r="AS29" s="323">
        <v>74924</v>
      </c>
      <c r="AV29" s="465"/>
      <c r="AW29" s="465"/>
      <c r="AX29" s="465"/>
      <c r="AY29" s="465"/>
      <c r="AZ29" s="465"/>
      <c r="BA29" s="465"/>
      <c r="BB29" s="465"/>
    </row>
    <row r="30" spans="1:54" x14ac:dyDescent="0.2">
      <c r="A30" s="39" t="s">
        <v>55</v>
      </c>
      <c r="B30" s="324">
        <v>81035</v>
      </c>
      <c r="C30" s="324">
        <v>51280</v>
      </c>
      <c r="D30" s="324">
        <v>26845</v>
      </c>
      <c r="E30" s="324">
        <v>2615</v>
      </c>
      <c r="F30" s="324">
        <v>300</v>
      </c>
      <c r="G30" s="324">
        <v>33145</v>
      </c>
      <c r="H30" s="39" t="s">
        <v>55</v>
      </c>
      <c r="I30" s="323">
        <v>74214</v>
      </c>
      <c r="J30" s="323">
        <v>40256</v>
      </c>
      <c r="K30" s="323">
        <v>28666</v>
      </c>
      <c r="L30" s="323">
        <v>4677</v>
      </c>
      <c r="M30" s="323">
        <v>615</v>
      </c>
      <c r="N30" s="323">
        <v>39865</v>
      </c>
      <c r="O30" s="39" t="s">
        <v>55</v>
      </c>
      <c r="P30" s="323">
        <v>80025</v>
      </c>
      <c r="Q30" s="323">
        <v>42845</v>
      </c>
      <c r="R30" s="323">
        <v>30135</v>
      </c>
      <c r="S30" s="323">
        <v>6059</v>
      </c>
      <c r="T30" s="323">
        <v>986</v>
      </c>
      <c r="U30" s="323">
        <v>45211</v>
      </c>
      <c r="V30" s="39" t="s">
        <v>55</v>
      </c>
      <c r="W30" s="370">
        <v>91821</v>
      </c>
      <c r="X30" s="370">
        <v>44866</v>
      </c>
      <c r="Y30" s="370">
        <v>37811</v>
      </c>
      <c r="Z30" s="370">
        <v>7789</v>
      </c>
      <c r="AA30" s="370">
        <v>1089</v>
      </c>
      <c r="AB30" s="370">
        <v>266</v>
      </c>
      <c r="AC30" s="370">
        <v>57855</v>
      </c>
      <c r="AD30" s="39" t="s">
        <v>55</v>
      </c>
      <c r="AE30" s="302">
        <v>101519</v>
      </c>
      <c r="AF30" s="302">
        <v>52849</v>
      </c>
      <c r="AG30" s="302">
        <v>38531</v>
      </c>
      <c r="AH30" s="302">
        <v>8405</v>
      </c>
      <c r="AI30" s="302">
        <v>1386</v>
      </c>
      <c r="AJ30" s="302">
        <v>348</v>
      </c>
      <c r="AK30" s="302">
        <v>61092</v>
      </c>
      <c r="AL30" s="39" t="s">
        <v>55</v>
      </c>
      <c r="AM30" s="323">
        <v>115507</v>
      </c>
      <c r="AN30" s="323">
        <v>59697</v>
      </c>
      <c r="AO30" s="323">
        <v>43647</v>
      </c>
      <c r="AP30" s="323">
        <v>9919</v>
      </c>
      <c r="AQ30" s="323">
        <v>2244</v>
      </c>
      <c r="AR30" s="323" t="s">
        <v>2953</v>
      </c>
      <c r="AS30" s="323">
        <v>70853</v>
      </c>
      <c r="AV30" s="465"/>
      <c r="AW30" s="465"/>
      <c r="AX30" s="465"/>
      <c r="AY30" s="465"/>
      <c r="AZ30" s="465"/>
      <c r="BA30" s="465"/>
      <c r="BB30" s="465"/>
    </row>
    <row r="31" spans="1:54" x14ac:dyDescent="0.2">
      <c r="A31" s="39" t="s">
        <v>56</v>
      </c>
      <c r="B31" s="324">
        <v>83480</v>
      </c>
      <c r="C31" s="324">
        <v>35775</v>
      </c>
      <c r="D31" s="324">
        <v>38900</v>
      </c>
      <c r="E31" s="324">
        <v>7810</v>
      </c>
      <c r="F31" s="324">
        <v>990</v>
      </c>
      <c r="G31" s="324">
        <v>57860</v>
      </c>
      <c r="H31" s="39" t="s">
        <v>56</v>
      </c>
      <c r="I31" s="323">
        <v>82762</v>
      </c>
      <c r="J31" s="323">
        <v>28057</v>
      </c>
      <c r="K31" s="323">
        <v>39594</v>
      </c>
      <c r="L31" s="323">
        <v>12788</v>
      </c>
      <c r="M31" s="323">
        <v>2323</v>
      </c>
      <c r="N31" s="323">
        <v>72139</v>
      </c>
      <c r="O31" s="39" t="s">
        <v>56</v>
      </c>
      <c r="P31" s="323">
        <v>88164</v>
      </c>
      <c r="Q31" s="323">
        <v>26393</v>
      </c>
      <c r="R31" s="323">
        <v>40690</v>
      </c>
      <c r="S31" s="323">
        <v>17547</v>
      </c>
      <c r="T31" s="323">
        <v>3534</v>
      </c>
      <c r="U31" s="323">
        <v>86386</v>
      </c>
      <c r="V31" s="39" t="s">
        <v>56</v>
      </c>
      <c r="W31" s="370">
        <v>92288</v>
      </c>
      <c r="X31" s="370">
        <v>24198</v>
      </c>
      <c r="Y31" s="370">
        <v>43047</v>
      </c>
      <c r="Z31" s="370">
        <v>20140</v>
      </c>
      <c r="AA31" s="370">
        <v>3856</v>
      </c>
      <c r="AB31" s="370">
        <v>1047</v>
      </c>
      <c r="AC31" s="370">
        <v>99404</v>
      </c>
      <c r="AD31" s="39" t="s">
        <v>56</v>
      </c>
      <c r="AE31" s="302">
        <v>99105</v>
      </c>
      <c r="AF31" s="302">
        <v>27697</v>
      </c>
      <c r="AG31" s="302">
        <v>44548</v>
      </c>
      <c r="AH31" s="302">
        <v>20684</v>
      </c>
      <c r="AI31" s="302">
        <v>4762</v>
      </c>
      <c r="AJ31" s="302">
        <v>1414</v>
      </c>
      <c r="AK31" s="302">
        <v>106339</v>
      </c>
      <c r="AL31" s="39" t="s">
        <v>56</v>
      </c>
      <c r="AM31" s="323">
        <v>103713</v>
      </c>
      <c r="AN31" s="323">
        <v>28527</v>
      </c>
      <c r="AO31" s="323">
        <v>47181</v>
      </c>
      <c r="AP31" s="323">
        <v>21071</v>
      </c>
      <c r="AQ31" s="323">
        <v>6934</v>
      </c>
      <c r="AR31" s="323" t="s">
        <v>2953</v>
      </c>
      <c r="AS31" s="323">
        <v>112551</v>
      </c>
      <c r="AV31" s="465"/>
      <c r="AW31" s="465"/>
      <c r="AX31" s="465"/>
      <c r="AY31" s="465"/>
      <c r="AZ31" s="465"/>
      <c r="BA31" s="465"/>
      <c r="BB31" s="465"/>
    </row>
    <row r="32" spans="1:54" x14ac:dyDescent="0.2">
      <c r="A32" s="39" t="s">
        <v>57</v>
      </c>
      <c r="B32" s="324">
        <v>65945</v>
      </c>
      <c r="C32" s="324">
        <v>28535</v>
      </c>
      <c r="D32" s="324">
        <v>29580</v>
      </c>
      <c r="E32" s="324">
        <v>6865</v>
      </c>
      <c r="F32" s="324">
        <v>965</v>
      </c>
      <c r="G32" s="324">
        <v>46650</v>
      </c>
      <c r="H32" s="39" t="s">
        <v>57</v>
      </c>
      <c r="I32" s="323">
        <v>64133</v>
      </c>
      <c r="J32" s="323">
        <v>22309</v>
      </c>
      <c r="K32" s="323">
        <v>30026</v>
      </c>
      <c r="L32" s="323">
        <v>10253</v>
      </c>
      <c r="M32" s="323">
        <v>1545</v>
      </c>
      <c r="N32" s="323">
        <v>55167</v>
      </c>
      <c r="O32" s="39" t="s">
        <v>57</v>
      </c>
      <c r="P32" s="323">
        <v>70274</v>
      </c>
      <c r="Q32" s="323">
        <v>20013</v>
      </c>
      <c r="R32" s="323">
        <v>32387</v>
      </c>
      <c r="S32" s="323">
        <v>15265</v>
      </c>
      <c r="T32" s="323">
        <v>2609</v>
      </c>
      <c r="U32" s="323">
        <v>70744</v>
      </c>
      <c r="V32" s="39" t="s">
        <v>57</v>
      </c>
      <c r="W32" s="370">
        <v>76146</v>
      </c>
      <c r="X32" s="370">
        <v>18047</v>
      </c>
      <c r="Y32" s="370">
        <v>37723</v>
      </c>
      <c r="Z32" s="370">
        <v>16871</v>
      </c>
      <c r="AA32" s="370">
        <v>2811</v>
      </c>
      <c r="AB32" s="370">
        <v>694</v>
      </c>
      <c r="AC32" s="370">
        <v>82946</v>
      </c>
      <c r="AD32" s="39" t="s">
        <v>57</v>
      </c>
      <c r="AE32" s="302">
        <v>79835</v>
      </c>
      <c r="AF32" s="302">
        <v>19751</v>
      </c>
      <c r="AG32" s="302">
        <v>40079</v>
      </c>
      <c r="AH32" s="302">
        <v>16289</v>
      </c>
      <c r="AI32" s="302">
        <v>2926</v>
      </c>
      <c r="AJ32" s="302">
        <v>790</v>
      </c>
      <c r="AK32" s="302">
        <v>84918</v>
      </c>
      <c r="AL32" s="39" t="s">
        <v>57</v>
      </c>
      <c r="AM32" s="323">
        <v>80705</v>
      </c>
      <c r="AN32" s="323">
        <v>20516</v>
      </c>
      <c r="AO32" s="323">
        <v>41739</v>
      </c>
      <c r="AP32" s="323">
        <v>14790</v>
      </c>
      <c r="AQ32" s="323">
        <v>3660</v>
      </c>
      <c r="AR32" s="323" t="s">
        <v>2953</v>
      </c>
      <c r="AS32" s="323">
        <v>83619</v>
      </c>
      <c r="AV32" s="465"/>
      <c r="AW32" s="465"/>
      <c r="AX32" s="465"/>
      <c r="AY32" s="465"/>
      <c r="AZ32" s="465"/>
      <c r="BA32" s="465"/>
      <c r="BB32" s="465"/>
    </row>
    <row r="33" spans="1:54" x14ac:dyDescent="0.2">
      <c r="A33" s="39" t="s">
        <v>58</v>
      </c>
      <c r="B33" s="324">
        <v>93270</v>
      </c>
      <c r="C33" s="324">
        <v>62945</v>
      </c>
      <c r="D33" s="324">
        <v>26930</v>
      </c>
      <c r="E33" s="324">
        <v>3045</v>
      </c>
      <c r="F33" s="324">
        <v>350</v>
      </c>
      <c r="G33" s="324">
        <v>34265</v>
      </c>
      <c r="H33" s="39" t="s">
        <v>58</v>
      </c>
      <c r="I33" s="323">
        <v>83127</v>
      </c>
      <c r="J33" s="323">
        <v>51011</v>
      </c>
      <c r="K33" s="323">
        <v>26883</v>
      </c>
      <c r="L33" s="323">
        <v>4553</v>
      </c>
      <c r="M33" s="323">
        <v>680</v>
      </c>
      <c r="N33" s="323">
        <v>38029</v>
      </c>
      <c r="O33" s="39" t="s">
        <v>58</v>
      </c>
      <c r="P33" s="323">
        <v>96633</v>
      </c>
      <c r="Q33" s="323">
        <v>56010</v>
      </c>
      <c r="R33" s="323">
        <v>32165</v>
      </c>
      <c r="S33" s="323">
        <v>7294</v>
      </c>
      <c r="T33" s="323">
        <v>1164</v>
      </c>
      <c r="U33" s="323">
        <v>50245</v>
      </c>
      <c r="V33" s="39" t="s">
        <v>58</v>
      </c>
      <c r="W33" s="370">
        <v>105806</v>
      </c>
      <c r="X33" s="370">
        <v>54940</v>
      </c>
      <c r="Y33" s="370">
        <v>40947</v>
      </c>
      <c r="Z33" s="370">
        <v>8454</v>
      </c>
      <c r="AA33" s="370">
        <v>1120</v>
      </c>
      <c r="AB33" s="370">
        <v>345</v>
      </c>
      <c r="AC33" s="370">
        <v>62773</v>
      </c>
      <c r="AD33" s="39" t="s">
        <v>58</v>
      </c>
      <c r="AE33" s="302">
        <v>120422</v>
      </c>
      <c r="AF33" s="302">
        <v>70312</v>
      </c>
      <c r="AG33" s="302">
        <v>41622</v>
      </c>
      <c r="AH33" s="302">
        <v>7173</v>
      </c>
      <c r="AI33" s="302">
        <v>1033</v>
      </c>
      <c r="AJ33" s="302">
        <v>282</v>
      </c>
      <c r="AK33" s="302">
        <v>60438</v>
      </c>
      <c r="AL33" s="39" t="s">
        <v>58</v>
      </c>
      <c r="AM33" s="323">
        <v>130818</v>
      </c>
      <c r="AN33" s="323">
        <v>78851</v>
      </c>
      <c r="AO33" s="323">
        <v>43420</v>
      </c>
      <c r="AP33" s="323">
        <v>7177</v>
      </c>
      <c r="AQ33" s="323">
        <v>1370</v>
      </c>
      <c r="AR33" s="323" t="s">
        <v>2953</v>
      </c>
      <c r="AS33" s="323">
        <v>62378</v>
      </c>
      <c r="AV33" s="465"/>
      <c r="AW33" s="465"/>
      <c r="AX33" s="465"/>
      <c r="AY33" s="465"/>
      <c r="AZ33" s="465"/>
      <c r="BA33" s="465"/>
      <c r="BB33" s="465"/>
    </row>
    <row r="34" spans="1:54" x14ac:dyDescent="0.2">
      <c r="A34" s="39" t="s">
        <v>59</v>
      </c>
      <c r="B34" s="324">
        <v>59275</v>
      </c>
      <c r="C34" s="324">
        <v>22685</v>
      </c>
      <c r="D34" s="324">
        <v>29160</v>
      </c>
      <c r="E34" s="324">
        <v>6545</v>
      </c>
      <c r="F34" s="324">
        <v>890</v>
      </c>
      <c r="G34" s="324">
        <v>45275</v>
      </c>
      <c r="H34" s="39" t="s">
        <v>59</v>
      </c>
      <c r="I34" s="323">
        <v>63613</v>
      </c>
      <c r="J34" s="323">
        <v>19743</v>
      </c>
      <c r="K34" s="323">
        <v>31050</v>
      </c>
      <c r="L34" s="323">
        <v>10749</v>
      </c>
      <c r="M34" s="323">
        <v>2071</v>
      </c>
      <c r="N34" s="323">
        <v>58761</v>
      </c>
      <c r="O34" s="39" t="s">
        <v>59</v>
      </c>
      <c r="P34" s="323">
        <v>69270</v>
      </c>
      <c r="Q34" s="323">
        <v>18254</v>
      </c>
      <c r="R34" s="323">
        <v>31374</v>
      </c>
      <c r="S34" s="323">
        <v>16047</v>
      </c>
      <c r="T34" s="323">
        <v>3595</v>
      </c>
      <c r="U34" s="323">
        <v>74253</v>
      </c>
      <c r="V34" s="39" t="s">
        <v>59</v>
      </c>
      <c r="W34" s="370">
        <v>76402</v>
      </c>
      <c r="X34" s="370">
        <v>17790</v>
      </c>
      <c r="Y34" s="370">
        <v>35264</v>
      </c>
      <c r="Z34" s="370">
        <v>18470</v>
      </c>
      <c r="AA34" s="370">
        <v>3750</v>
      </c>
      <c r="AB34" s="370">
        <v>1128</v>
      </c>
      <c r="AC34" s="370">
        <v>88361</v>
      </c>
      <c r="AD34" s="39" t="s">
        <v>59</v>
      </c>
      <c r="AE34" s="302">
        <v>78174</v>
      </c>
      <c r="AF34" s="302">
        <v>18303</v>
      </c>
      <c r="AG34" s="302">
        <v>36110</v>
      </c>
      <c r="AH34" s="302">
        <v>18214</v>
      </c>
      <c r="AI34" s="302">
        <v>4118</v>
      </c>
      <c r="AJ34" s="302">
        <v>1429</v>
      </c>
      <c r="AK34" s="302">
        <v>91266</v>
      </c>
      <c r="AL34" s="39" t="s">
        <v>59</v>
      </c>
      <c r="AM34" s="323">
        <v>82348</v>
      </c>
      <c r="AN34" s="323">
        <v>18782</v>
      </c>
      <c r="AO34" s="323">
        <v>38668</v>
      </c>
      <c r="AP34" s="323">
        <v>18785</v>
      </c>
      <c r="AQ34" s="323">
        <v>6113</v>
      </c>
      <c r="AR34" s="323" t="s">
        <v>2953</v>
      </c>
      <c r="AS34" s="323">
        <v>97049</v>
      </c>
      <c r="AV34" s="465"/>
      <c r="AW34" s="465"/>
      <c r="AX34" s="465"/>
      <c r="AY34" s="465"/>
      <c r="AZ34" s="465"/>
      <c r="BA34" s="465"/>
      <c r="BB34" s="465"/>
    </row>
    <row r="35" spans="1:54" x14ac:dyDescent="0.2">
      <c r="A35" s="39" t="s">
        <v>60</v>
      </c>
      <c r="B35" s="324">
        <v>57590</v>
      </c>
      <c r="C35" s="324">
        <v>42670</v>
      </c>
      <c r="D35" s="324">
        <v>13810</v>
      </c>
      <c r="E35" s="324">
        <v>1015</v>
      </c>
      <c r="F35" s="324">
        <v>100</v>
      </c>
      <c r="G35" s="324">
        <v>16195</v>
      </c>
      <c r="H35" s="39" t="s">
        <v>60</v>
      </c>
      <c r="I35" s="323">
        <v>53116</v>
      </c>
      <c r="J35" s="323">
        <v>35800</v>
      </c>
      <c r="K35" s="323">
        <v>15017</v>
      </c>
      <c r="L35" s="323">
        <v>2014</v>
      </c>
      <c r="M35" s="323">
        <v>285</v>
      </c>
      <c r="N35" s="323">
        <v>19900</v>
      </c>
      <c r="O35" s="39" t="s">
        <v>60</v>
      </c>
      <c r="P35" s="323">
        <v>62882</v>
      </c>
      <c r="Q35" s="323">
        <v>38705</v>
      </c>
      <c r="R35" s="323">
        <v>19993</v>
      </c>
      <c r="S35" s="323">
        <v>3652</v>
      </c>
      <c r="T35" s="323">
        <v>532</v>
      </c>
      <c r="U35" s="323">
        <v>28893</v>
      </c>
      <c r="V35" s="39" t="s">
        <v>60</v>
      </c>
      <c r="W35" s="370">
        <v>78530</v>
      </c>
      <c r="X35" s="370">
        <v>44582</v>
      </c>
      <c r="Y35" s="370">
        <v>28997</v>
      </c>
      <c r="Z35" s="370">
        <v>4250</v>
      </c>
      <c r="AA35" s="370">
        <v>545</v>
      </c>
      <c r="AB35" s="370">
        <v>156</v>
      </c>
      <c r="AC35" s="370">
        <v>39839</v>
      </c>
      <c r="AD35" s="39" t="s">
        <v>60</v>
      </c>
      <c r="AE35" s="302">
        <v>101257</v>
      </c>
      <c r="AF35" s="302">
        <v>63797</v>
      </c>
      <c r="AG35" s="302">
        <v>32329</v>
      </c>
      <c r="AH35" s="302">
        <v>4450</v>
      </c>
      <c r="AI35" s="302">
        <v>521</v>
      </c>
      <c r="AJ35" s="302">
        <v>160</v>
      </c>
      <c r="AK35" s="302">
        <v>43589</v>
      </c>
      <c r="AL35" s="39" t="s">
        <v>60</v>
      </c>
      <c r="AM35" s="323">
        <v>120540</v>
      </c>
      <c r="AN35" s="323">
        <v>80018</v>
      </c>
      <c r="AO35" s="323">
        <v>34571</v>
      </c>
      <c r="AP35" s="323">
        <v>5057</v>
      </c>
      <c r="AQ35" s="323">
        <v>894</v>
      </c>
      <c r="AR35" s="323" t="s">
        <v>2953</v>
      </c>
      <c r="AS35" s="323">
        <v>47685</v>
      </c>
      <c r="AV35" s="465"/>
      <c r="AW35" s="465"/>
      <c r="AX35" s="465"/>
      <c r="AY35" s="465"/>
      <c r="AZ35" s="465"/>
      <c r="BA35" s="465"/>
      <c r="BB35" s="465"/>
    </row>
    <row r="36" spans="1:54" x14ac:dyDescent="0.2">
      <c r="A36" s="39" t="s">
        <v>61</v>
      </c>
      <c r="B36" s="324">
        <v>84400</v>
      </c>
      <c r="C36" s="324">
        <v>45890</v>
      </c>
      <c r="D36" s="324">
        <v>33190</v>
      </c>
      <c r="E36" s="324">
        <v>4735</v>
      </c>
      <c r="F36" s="324">
        <v>585</v>
      </c>
      <c r="G36" s="324">
        <v>44705</v>
      </c>
      <c r="H36" s="39" t="s">
        <v>61</v>
      </c>
      <c r="I36" s="323">
        <v>80663</v>
      </c>
      <c r="J36" s="323">
        <v>37157</v>
      </c>
      <c r="K36" s="323">
        <v>34449</v>
      </c>
      <c r="L36" s="323">
        <v>7757</v>
      </c>
      <c r="M36" s="323">
        <v>1300</v>
      </c>
      <c r="N36" s="323">
        <v>53863</v>
      </c>
      <c r="O36" s="39" t="s">
        <v>61</v>
      </c>
      <c r="P36" s="323">
        <v>86722</v>
      </c>
      <c r="Q36" s="323">
        <v>37224</v>
      </c>
      <c r="R36" s="323">
        <v>36155</v>
      </c>
      <c r="S36" s="323">
        <v>11254</v>
      </c>
      <c r="T36" s="323">
        <v>2089</v>
      </c>
      <c r="U36" s="323">
        <v>64930</v>
      </c>
      <c r="V36" s="39" t="s">
        <v>61</v>
      </c>
      <c r="W36" s="370">
        <v>89788</v>
      </c>
      <c r="X36" s="370">
        <v>34975</v>
      </c>
      <c r="Y36" s="370">
        <v>39562</v>
      </c>
      <c r="Z36" s="370">
        <v>12512</v>
      </c>
      <c r="AA36" s="370">
        <v>2177</v>
      </c>
      <c r="AB36" s="370">
        <v>562</v>
      </c>
      <c r="AC36" s="370">
        <v>73529</v>
      </c>
      <c r="AD36" s="39" t="s">
        <v>61</v>
      </c>
      <c r="AE36" s="302">
        <v>96861</v>
      </c>
      <c r="AF36" s="302">
        <v>40583</v>
      </c>
      <c r="AG36" s="302">
        <v>40732</v>
      </c>
      <c r="AH36" s="302">
        <v>12225</v>
      </c>
      <c r="AI36" s="302">
        <v>2582</v>
      </c>
      <c r="AJ36" s="302">
        <v>739</v>
      </c>
      <c r="AK36" s="302">
        <v>76217</v>
      </c>
      <c r="AL36" s="39" t="s">
        <v>61</v>
      </c>
      <c r="AM36" s="323">
        <v>102901</v>
      </c>
      <c r="AN36" s="323">
        <v>43337</v>
      </c>
      <c r="AO36" s="323">
        <v>43943</v>
      </c>
      <c r="AP36" s="323">
        <v>12198</v>
      </c>
      <c r="AQ36" s="323">
        <v>3423</v>
      </c>
      <c r="AR36" s="323" t="s">
        <v>2953</v>
      </c>
      <c r="AS36" s="323">
        <v>79759</v>
      </c>
      <c r="AV36" s="465"/>
      <c r="AW36" s="465"/>
      <c r="AX36" s="465"/>
      <c r="AY36" s="465"/>
      <c r="AZ36" s="465"/>
      <c r="BA36" s="465"/>
      <c r="BB36" s="465"/>
    </row>
    <row r="37" spans="1:54" x14ac:dyDescent="0.2">
      <c r="A37" s="39" t="s">
        <v>62</v>
      </c>
      <c r="B37" s="324">
        <v>109835</v>
      </c>
      <c r="C37" s="324">
        <v>67815</v>
      </c>
      <c r="D37" s="324">
        <v>36465</v>
      </c>
      <c r="E37" s="324">
        <v>4865</v>
      </c>
      <c r="F37" s="324">
        <v>690</v>
      </c>
      <c r="G37" s="324">
        <v>48580</v>
      </c>
      <c r="H37" s="39" t="s">
        <v>62</v>
      </c>
      <c r="I37" s="323">
        <v>98208</v>
      </c>
      <c r="J37" s="323">
        <v>51756</v>
      </c>
      <c r="K37" s="323">
        <v>37261</v>
      </c>
      <c r="L37" s="323">
        <v>7867</v>
      </c>
      <c r="M37" s="323">
        <v>1324</v>
      </c>
      <c r="N37" s="323">
        <v>56967</v>
      </c>
      <c r="O37" s="39" t="s">
        <v>62</v>
      </c>
      <c r="P37" s="323">
        <v>109815</v>
      </c>
      <c r="Q37" s="323">
        <v>48314</v>
      </c>
      <c r="R37" s="323">
        <v>45040</v>
      </c>
      <c r="S37" s="323">
        <v>14125</v>
      </c>
      <c r="T37" s="323">
        <v>2336</v>
      </c>
      <c r="U37" s="323">
        <v>80298</v>
      </c>
      <c r="V37" s="39" t="s">
        <v>62</v>
      </c>
      <c r="W37" s="370">
        <v>115653</v>
      </c>
      <c r="X37" s="370">
        <v>47066</v>
      </c>
      <c r="Y37" s="370">
        <v>51440</v>
      </c>
      <c r="Z37" s="370">
        <v>14437</v>
      </c>
      <c r="AA37" s="370">
        <v>2164</v>
      </c>
      <c r="AB37" s="370">
        <v>546</v>
      </c>
      <c r="AC37" s="370">
        <v>89201</v>
      </c>
      <c r="AD37" s="39" t="s">
        <v>62</v>
      </c>
      <c r="AE37" s="302">
        <v>130493</v>
      </c>
      <c r="AF37" s="302">
        <v>59143</v>
      </c>
      <c r="AG37" s="302">
        <v>56409</v>
      </c>
      <c r="AH37" s="302">
        <v>12634</v>
      </c>
      <c r="AI37" s="302">
        <v>1798</v>
      </c>
      <c r="AJ37" s="302">
        <v>509</v>
      </c>
      <c r="AK37" s="302">
        <v>89513</v>
      </c>
      <c r="AL37" s="39" t="s">
        <v>62</v>
      </c>
      <c r="AM37" s="323">
        <v>137393</v>
      </c>
      <c r="AN37" s="323">
        <v>65756</v>
      </c>
      <c r="AO37" s="323">
        <v>57727</v>
      </c>
      <c r="AP37" s="323">
        <v>11711</v>
      </c>
      <c r="AQ37" s="323">
        <v>2199</v>
      </c>
      <c r="AR37" s="323" t="s">
        <v>2953</v>
      </c>
      <c r="AS37" s="323">
        <v>88589</v>
      </c>
      <c r="AV37" s="465"/>
      <c r="AW37" s="465"/>
      <c r="AX37" s="465"/>
      <c r="AY37" s="465"/>
      <c r="AZ37" s="465"/>
      <c r="BA37" s="465"/>
      <c r="BB37" s="465"/>
    </row>
    <row r="38" spans="1:54" x14ac:dyDescent="0.2">
      <c r="A38" s="39" t="s">
        <v>63</v>
      </c>
      <c r="B38" s="324">
        <v>93005</v>
      </c>
      <c r="C38" s="324">
        <v>65180</v>
      </c>
      <c r="D38" s="324">
        <v>23055</v>
      </c>
      <c r="E38" s="324">
        <v>4020</v>
      </c>
      <c r="F38" s="324">
        <v>750</v>
      </c>
      <c r="G38" s="324">
        <v>33775</v>
      </c>
      <c r="H38" s="39" t="s">
        <v>63</v>
      </c>
      <c r="I38" s="323">
        <v>73149</v>
      </c>
      <c r="J38" s="323">
        <v>46681</v>
      </c>
      <c r="K38" s="323">
        <v>21569</v>
      </c>
      <c r="L38" s="323">
        <v>4168</v>
      </c>
      <c r="M38" s="323">
        <v>731</v>
      </c>
      <c r="N38" s="323">
        <v>32098</v>
      </c>
      <c r="O38" s="39" t="s">
        <v>63</v>
      </c>
      <c r="P38" s="323">
        <v>83167</v>
      </c>
      <c r="Q38" s="323">
        <v>48014</v>
      </c>
      <c r="R38" s="323">
        <v>27809</v>
      </c>
      <c r="S38" s="323">
        <v>6162</v>
      </c>
      <c r="T38" s="323">
        <v>1182</v>
      </c>
      <c r="U38" s="323">
        <v>43679</v>
      </c>
      <c r="V38" s="39" t="s">
        <v>63</v>
      </c>
      <c r="W38" s="370">
        <v>91172</v>
      </c>
      <c r="X38" s="370">
        <v>51452</v>
      </c>
      <c r="Y38" s="370">
        <v>32108</v>
      </c>
      <c r="Z38" s="370">
        <v>6241</v>
      </c>
      <c r="AA38" s="370">
        <v>1012</v>
      </c>
      <c r="AB38" s="370">
        <v>359</v>
      </c>
      <c r="AC38" s="370">
        <v>49316</v>
      </c>
      <c r="AD38" s="39" t="s">
        <v>63</v>
      </c>
      <c r="AE38" s="302">
        <v>105772</v>
      </c>
      <c r="AF38" s="302">
        <v>66531</v>
      </c>
      <c r="AG38" s="302">
        <v>31869</v>
      </c>
      <c r="AH38" s="302">
        <v>5930</v>
      </c>
      <c r="AI38" s="302">
        <v>1000</v>
      </c>
      <c r="AJ38" s="302">
        <v>442</v>
      </c>
      <c r="AK38" s="302">
        <v>48810</v>
      </c>
      <c r="AL38" s="39" t="s">
        <v>63</v>
      </c>
      <c r="AM38" s="323">
        <v>94815</v>
      </c>
      <c r="AN38" s="323">
        <v>62789</v>
      </c>
      <c r="AO38" s="323">
        <v>26309</v>
      </c>
      <c r="AP38" s="323">
        <v>4670</v>
      </c>
      <c r="AQ38" s="323">
        <v>1047</v>
      </c>
      <c r="AR38" s="323" t="s">
        <v>2953</v>
      </c>
      <c r="AS38" s="323">
        <v>39537</v>
      </c>
      <c r="AV38" s="465"/>
      <c r="AW38" s="465"/>
      <c r="AX38" s="465"/>
      <c r="AY38" s="465"/>
      <c r="AZ38" s="465"/>
      <c r="BA38" s="465"/>
      <c r="BB38" s="465"/>
    </row>
    <row r="39" spans="1:54" x14ac:dyDescent="0.2">
      <c r="A39" s="316" t="s">
        <v>64</v>
      </c>
      <c r="B39" s="327">
        <v>254270</v>
      </c>
      <c r="C39" s="327">
        <v>173925</v>
      </c>
      <c r="D39" s="327">
        <v>66305</v>
      </c>
      <c r="E39" s="327">
        <v>11800</v>
      </c>
      <c r="F39" s="327">
        <v>2235</v>
      </c>
      <c r="G39" s="327">
        <v>97790</v>
      </c>
      <c r="H39" s="316" t="s">
        <v>64</v>
      </c>
      <c r="I39" s="327">
        <v>201303</v>
      </c>
      <c r="J39" s="327">
        <v>122806</v>
      </c>
      <c r="K39" s="327">
        <v>63419</v>
      </c>
      <c r="L39" s="327">
        <v>12902</v>
      </c>
      <c r="M39" s="327">
        <v>2176</v>
      </c>
      <c r="N39" s="327">
        <v>95751</v>
      </c>
      <c r="O39" s="316" t="s">
        <v>64</v>
      </c>
      <c r="P39" s="327">
        <v>233707</v>
      </c>
      <c r="Q39" s="327">
        <v>128157</v>
      </c>
      <c r="R39" s="327">
        <v>82773</v>
      </c>
      <c r="S39" s="327">
        <v>19221</v>
      </c>
      <c r="T39" s="327">
        <v>3556</v>
      </c>
      <c r="U39" s="327">
        <v>131883</v>
      </c>
      <c r="V39" s="316" t="s">
        <v>64</v>
      </c>
      <c r="W39" s="327">
        <v>266259</v>
      </c>
      <c r="X39" s="327">
        <v>144959</v>
      </c>
      <c r="Y39" s="327">
        <v>97650</v>
      </c>
      <c r="Z39" s="327">
        <v>19338</v>
      </c>
      <c r="AA39" s="327">
        <v>3209</v>
      </c>
      <c r="AB39" s="327">
        <v>1103</v>
      </c>
      <c r="AC39" s="327">
        <v>150994</v>
      </c>
      <c r="AD39" s="316" t="s">
        <v>64</v>
      </c>
      <c r="AE39" s="327">
        <v>286227</v>
      </c>
      <c r="AF39" s="327">
        <v>173151</v>
      </c>
      <c r="AG39" s="327">
        <v>90826</v>
      </c>
      <c r="AH39" s="327">
        <v>18064</v>
      </c>
      <c r="AI39" s="327">
        <v>3009</v>
      </c>
      <c r="AJ39" s="327">
        <v>1177</v>
      </c>
      <c r="AK39" s="327">
        <v>141639</v>
      </c>
      <c r="AL39" s="316" t="s">
        <v>64</v>
      </c>
      <c r="AM39" s="323"/>
      <c r="AN39" s="323"/>
      <c r="AO39" s="323"/>
      <c r="AP39" s="323"/>
      <c r="AQ39" s="323"/>
      <c r="AR39" s="323" t="s">
        <v>2953</v>
      </c>
      <c r="AS39" s="323"/>
      <c r="AV39" s="465"/>
      <c r="AW39" s="465"/>
      <c r="AX39" s="465"/>
      <c r="AY39" s="465"/>
      <c r="AZ39" s="465"/>
      <c r="BA39" s="465"/>
      <c r="BB39" s="465"/>
    </row>
    <row r="40" spans="1:54" x14ac:dyDescent="0.2">
      <c r="A40" s="316" t="s">
        <v>65</v>
      </c>
      <c r="B40" s="327">
        <v>698605</v>
      </c>
      <c r="C40" s="327">
        <v>462880</v>
      </c>
      <c r="D40" s="327">
        <v>209070</v>
      </c>
      <c r="E40" s="327">
        <v>23615</v>
      </c>
      <c r="F40" s="327">
        <v>3050</v>
      </c>
      <c r="G40" s="327">
        <v>267095</v>
      </c>
      <c r="H40" s="316" t="s">
        <v>65</v>
      </c>
      <c r="I40" s="327">
        <v>618042</v>
      </c>
      <c r="J40" s="327">
        <v>358655</v>
      </c>
      <c r="K40" s="327">
        <v>213714</v>
      </c>
      <c r="L40" s="327">
        <v>39442</v>
      </c>
      <c r="M40" s="327">
        <v>6231</v>
      </c>
      <c r="N40" s="327">
        <v>311291</v>
      </c>
      <c r="O40" s="316" t="s">
        <v>65</v>
      </c>
      <c r="P40" s="327">
        <v>701522</v>
      </c>
      <c r="Q40" s="327">
        <v>373773</v>
      </c>
      <c r="R40" s="327">
        <v>255320</v>
      </c>
      <c r="S40" s="327">
        <v>62465</v>
      </c>
      <c r="T40" s="327">
        <v>9964</v>
      </c>
      <c r="U40" s="327">
        <v>410142</v>
      </c>
      <c r="V40" s="316" t="s">
        <v>65</v>
      </c>
      <c r="W40" s="327">
        <v>775388</v>
      </c>
      <c r="X40" s="327">
        <v>381776</v>
      </c>
      <c r="Y40" s="327">
        <v>311609</v>
      </c>
      <c r="Z40" s="327">
        <v>69407</v>
      </c>
      <c r="AA40" s="327">
        <v>9923</v>
      </c>
      <c r="AB40" s="327">
        <v>2673</v>
      </c>
      <c r="AC40" s="327">
        <v>492146</v>
      </c>
      <c r="AD40" s="316" t="s">
        <v>65</v>
      </c>
      <c r="AE40" s="327">
        <v>873945</v>
      </c>
      <c r="AF40" s="327">
        <v>482217</v>
      </c>
      <c r="AG40" s="327">
        <v>318962</v>
      </c>
      <c r="AH40" s="327">
        <v>61213</v>
      </c>
      <c r="AI40" s="327">
        <v>9052</v>
      </c>
      <c r="AJ40" s="327">
        <v>2501</v>
      </c>
      <c r="AK40" s="327">
        <v>480402</v>
      </c>
      <c r="AL40" s="316" t="s">
        <v>65</v>
      </c>
      <c r="AM40" s="323"/>
      <c r="AN40" s="323"/>
      <c r="AO40" s="323"/>
      <c r="AP40" s="323"/>
      <c r="AQ40" s="323"/>
      <c r="AR40" s="323" t="s">
        <v>2953</v>
      </c>
      <c r="AS40" s="323"/>
      <c r="AV40" s="465"/>
      <c r="AW40" s="465"/>
      <c r="AX40" s="465"/>
      <c r="AY40" s="465"/>
      <c r="AZ40" s="465"/>
      <c r="BA40" s="465"/>
      <c r="BB40" s="465"/>
    </row>
    <row r="41" spans="1:54" x14ac:dyDescent="0.2">
      <c r="A41" s="316" t="s">
        <v>66</v>
      </c>
      <c r="B41" s="327">
        <v>1698940</v>
      </c>
      <c r="C41" s="327">
        <v>787190</v>
      </c>
      <c r="D41" s="327">
        <v>746435</v>
      </c>
      <c r="E41" s="327">
        <v>146145</v>
      </c>
      <c r="F41" s="327">
        <v>19170</v>
      </c>
      <c r="G41" s="327">
        <v>1104340</v>
      </c>
      <c r="H41" s="316" t="s">
        <v>66</v>
      </c>
      <c r="I41" s="327">
        <v>1688311</v>
      </c>
      <c r="J41" s="327">
        <v>639941</v>
      </c>
      <c r="K41" s="327">
        <v>768665</v>
      </c>
      <c r="L41" s="327">
        <v>236876</v>
      </c>
      <c r="M41" s="327">
        <v>42829</v>
      </c>
      <c r="N41" s="327">
        <v>1370904</v>
      </c>
      <c r="O41" s="316" t="s">
        <v>66</v>
      </c>
      <c r="P41" s="327">
        <v>1827937</v>
      </c>
      <c r="Q41" s="327">
        <v>621900</v>
      </c>
      <c r="R41" s="327">
        <v>798480</v>
      </c>
      <c r="S41" s="327">
        <v>338239</v>
      </c>
      <c r="T41" s="327">
        <v>69318</v>
      </c>
      <c r="U41" s="327">
        <v>1682912</v>
      </c>
      <c r="V41" s="316" t="s">
        <v>66</v>
      </c>
      <c r="W41" s="327">
        <v>1974350</v>
      </c>
      <c r="X41" s="327">
        <v>603914</v>
      </c>
      <c r="Y41" s="327">
        <v>889222</v>
      </c>
      <c r="Z41" s="327">
        <v>387440</v>
      </c>
      <c r="AA41" s="327">
        <v>73338</v>
      </c>
      <c r="AB41" s="327">
        <v>20436</v>
      </c>
      <c r="AC41" s="327">
        <v>1973188</v>
      </c>
      <c r="AD41" s="316" t="s">
        <v>66</v>
      </c>
      <c r="AE41" s="327">
        <v>2106001</v>
      </c>
      <c r="AF41" s="327">
        <v>701883</v>
      </c>
      <c r="AG41" s="327">
        <v>914244</v>
      </c>
      <c r="AH41" s="327">
        <v>379382</v>
      </c>
      <c r="AI41" s="327">
        <v>83558</v>
      </c>
      <c r="AJ41" s="327">
        <v>26934</v>
      </c>
      <c r="AK41" s="327">
        <v>2042373</v>
      </c>
      <c r="AL41" s="316" t="s">
        <v>66</v>
      </c>
      <c r="AM41" s="323"/>
      <c r="AN41" s="323"/>
      <c r="AO41" s="323"/>
      <c r="AP41" s="323"/>
      <c r="AQ41" s="323"/>
      <c r="AR41" s="323" t="s">
        <v>2953</v>
      </c>
      <c r="AS41" s="323"/>
      <c r="AV41" s="465"/>
      <c r="AW41" s="465"/>
      <c r="AX41" s="465"/>
      <c r="AY41" s="465"/>
      <c r="AZ41" s="465"/>
      <c r="BA41" s="465"/>
      <c r="BB41" s="465"/>
    </row>
    <row r="42" spans="1:54" x14ac:dyDescent="0.2">
      <c r="A42" s="316" t="s">
        <v>67</v>
      </c>
      <c r="B42" s="324">
        <v>2651815</v>
      </c>
      <c r="C42" s="324">
        <v>1423995</v>
      </c>
      <c r="D42" s="324">
        <v>1021810</v>
      </c>
      <c r="E42" s="324">
        <v>181560</v>
      </c>
      <c r="F42" s="324">
        <v>24455</v>
      </c>
      <c r="G42" s="324">
        <v>1469225</v>
      </c>
      <c r="H42" s="316" t="s">
        <v>67</v>
      </c>
      <c r="I42" s="323">
        <v>2507656</v>
      </c>
      <c r="J42" s="323">
        <v>1121402</v>
      </c>
      <c r="K42" s="323">
        <v>1045798</v>
      </c>
      <c r="L42" s="323">
        <v>289220</v>
      </c>
      <c r="M42" s="323">
        <v>51236</v>
      </c>
      <c r="N42" s="323">
        <v>1777946</v>
      </c>
      <c r="O42" s="316" t="s">
        <v>67</v>
      </c>
      <c r="P42" s="323">
        <v>2763166</v>
      </c>
      <c r="Q42" s="323">
        <v>1123830</v>
      </c>
      <c r="R42" s="323">
        <v>1136573</v>
      </c>
      <c r="S42" s="323">
        <v>419925</v>
      </c>
      <c r="T42" s="323">
        <v>82838</v>
      </c>
      <c r="U42" s="323">
        <v>2224937</v>
      </c>
      <c r="V42" s="316" t="s">
        <v>67</v>
      </c>
      <c r="W42" s="370">
        <v>3015997</v>
      </c>
      <c r="X42" s="370">
        <v>1130649</v>
      </c>
      <c r="Y42" s="370">
        <v>1298481</v>
      </c>
      <c r="Z42" s="370">
        <v>476185</v>
      </c>
      <c r="AA42" s="370">
        <v>86470</v>
      </c>
      <c r="AB42" s="370">
        <v>24212</v>
      </c>
      <c r="AC42" s="370">
        <v>2616328</v>
      </c>
      <c r="AD42" s="316" t="s">
        <v>67</v>
      </c>
      <c r="AE42" s="370">
        <v>3266173</v>
      </c>
      <c r="AF42" s="370">
        <v>1357251</v>
      </c>
      <c r="AG42" s="370">
        <v>1324032</v>
      </c>
      <c r="AH42" s="370">
        <v>458659</v>
      </c>
      <c r="AI42" s="370">
        <v>95619</v>
      </c>
      <c r="AJ42" s="370">
        <v>30612</v>
      </c>
      <c r="AK42" s="370">
        <v>2664414</v>
      </c>
      <c r="AL42" s="316" t="s">
        <v>67</v>
      </c>
      <c r="AM42" s="315">
        <v>3423890</v>
      </c>
      <c r="AN42" s="315">
        <v>1440271</v>
      </c>
      <c r="AO42" s="315">
        <v>1380847</v>
      </c>
      <c r="AP42" s="315">
        <v>464970</v>
      </c>
      <c r="AQ42" s="315">
        <v>137802</v>
      </c>
      <c r="AR42" s="323" t="s">
        <v>2953</v>
      </c>
      <c r="AS42" s="323">
        <v>2775383</v>
      </c>
      <c r="AV42" s="465"/>
      <c r="AW42" s="465"/>
      <c r="AX42" s="465"/>
      <c r="AY42" s="465"/>
      <c r="AZ42" s="465"/>
      <c r="BA42" s="465"/>
      <c r="BB42" s="465"/>
    </row>
    <row r="43" spans="1:54" x14ac:dyDescent="0.2">
      <c r="A43" s="323"/>
      <c r="B43" s="324"/>
      <c r="C43" s="323"/>
      <c r="D43" s="323"/>
      <c r="E43" s="324"/>
      <c r="F43" s="324"/>
      <c r="G43" s="324"/>
      <c r="H43" s="324"/>
      <c r="I43" s="323"/>
      <c r="J43" s="323"/>
      <c r="K43" s="324"/>
      <c r="L43" s="323"/>
      <c r="M43" s="323"/>
      <c r="N43" s="324"/>
      <c r="O43" s="324"/>
      <c r="P43" s="324"/>
      <c r="Q43" s="324"/>
      <c r="R43" s="323"/>
      <c r="S43" s="323"/>
      <c r="T43" s="324"/>
      <c r="U43" s="323"/>
      <c r="V43" s="324"/>
      <c r="W43" s="324"/>
      <c r="X43" s="324"/>
      <c r="Y43" s="324"/>
      <c r="Z43" s="324"/>
      <c r="AA43" s="323"/>
      <c r="AB43" s="323"/>
      <c r="AC43" s="324"/>
      <c r="AD43" s="324"/>
      <c r="AE43" s="324"/>
      <c r="AF43" s="324"/>
      <c r="AG43" s="324"/>
      <c r="AH43" s="324"/>
      <c r="AI43" s="323"/>
      <c r="AJ43" s="323"/>
      <c r="AK43" s="324"/>
      <c r="AL43" s="323"/>
      <c r="AM43" s="323"/>
      <c r="AN43" s="323"/>
      <c r="AO43" s="323"/>
      <c r="AP43" s="323"/>
      <c r="AQ43" s="323"/>
      <c r="AR43" s="323"/>
      <c r="AS43" s="323"/>
      <c r="AV43" s="465"/>
      <c r="AW43" s="465"/>
      <c r="AX43" s="465"/>
      <c r="AY43" s="465"/>
      <c r="AZ43" s="465"/>
      <c r="BA43" s="465"/>
      <c r="BB43" s="465"/>
    </row>
    <row r="44" spans="1:54" x14ac:dyDescent="0.2">
      <c r="A44" s="323"/>
      <c r="B44" s="324"/>
      <c r="C44" s="323"/>
      <c r="D44" s="323"/>
      <c r="E44" s="324"/>
      <c r="F44" s="324"/>
      <c r="G44" s="324"/>
      <c r="H44" s="324"/>
      <c r="I44" s="323"/>
      <c r="J44" s="323"/>
      <c r="K44" s="371"/>
      <c r="L44" s="372"/>
      <c r="M44" s="372"/>
      <c r="N44" s="371"/>
      <c r="O44" s="371"/>
      <c r="P44" s="371"/>
      <c r="Q44" s="371"/>
      <c r="R44" s="323"/>
      <c r="S44" s="323"/>
      <c r="T44" s="324"/>
      <c r="U44" s="323"/>
      <c r="V44" s="324"/>
      <c r="W44" s="324"/>
      <c r="X44" s="324"/>
      <c r="Y44" s="324"/>
      <c r="Z44" s="324"/>
      <c r="AA44" s="323"/>
      <c r="AB44" s="323"/>
      <c r="AC44" s="324"/>
      <c r="AD44" s="324"/>
      <c r="AE44" s="324"/>
      <c r="AF44" s="324"/>
      <c r="AG44" s="324"/>
      <c r="AH44" s="324"/>
      <c r="AI44" s="323"/>
      <c r="AJ44" s="323"/>
      <c r="AK44" s="324"/>
      <c r="AL44" s="323"/>
      <c r="AM44" s="323"/>
      <c r="AN44" s="323"/>
      <c r="AO44" s="323"/>
      <c r="AP44" s="323"/>
      <c r="AQ44" s="323"/>
      <c r="AR44" s="323"/>
      <c r="AS44" s="323"/>
      <c r="AV44" s="465"/>
      <c r="AW44" s="465"/>
      <c r="AX44" s="465"/>
      <c r="AY44" s="465"/>
      <c r="AZ44" s="465"/>
      <c r="BA44" s="465"/>
      <c r="BB44" s="465"/>
    </row>
    <row r="45" spans="1:54" x14ac:dyDescent="0.2">
      <c r="AV45" s="465"/>
      <c r="AW45" s="465"/>
      <c r="AX45" s="465"/>
      <c r="AY45" s="465"/>
      <c r="AZ45" s="465"/>
      <c r="BA45" s="465"/>
      <c r="BB45" s="465"/>
    </row>
    <row r="46" spans="1:54" x14ac:dyDescent="0.2">
      <c r="AV46" s="465"/>
      <c r="AW46" s="465"/>
      <c r="AX46" s="465"/>
      <c r="AY46" s="465"/>
      <c r="AZ46" s="465"/>
      <c r="BA46" s="465"/>
      <c r="BB46" s="465"/>
    </row>
    <row r="47" spans="1:54" x14ac:dyDescent="0.2">
      <c r="AV47" s="465"/>
      <c r="AW47" s="465"/>
      <c r="AX47" s="465"/>
      <c r="AY47" s="465"/>
      <c r="AZ47" s="465"/>
      <c r="BA47" s="465"/>
      <c r="BB47" s="465"/>
    </row>
    <row r="48" spans="1:54" x14ac:dyDescent="0.2">
      <c r="AV48" s="465"/>
      <c r="AW48" s="465"/>
      <c r="AX48" s="465"/>
      <c r="AY48" s="465"/>
      <c r="AZ48" s="465"/>
      <c r="BA48" s="465"/>
      <c r="BB48" s="465"/>
    </row>
    <row r="49" spans="48:54" x14ac:dyDescent="0.2">
      <c r="AV49" s="465"/>
      <c r="AW49" s="465"/>
      <c r="AX49" s="465"/>
      <c r="AY49" s="465"/>
      <c r="AZ49" s="465"/>
      <c r="BA49" s="465"/>
      <c r="BB49" s="465"/>
    </row>
    <row r="50" spans="48:54" x14ac:dyDescent="0.2">
      <c r="AV50" s="465"/>
      <c r="AW50" s="465"/>
      <c r="AX50" s="465"/>
      <c r="AY50" s="465"/>
      <c r="AZ50" s="465"/>
      <c r="BA50" s="465"/>
      <c r="BB50" s="465"/>
    </row>
    <row r="51" spans="48:54" x14ac:dyDescent="0.2">
      <c r="AV51" s="465"/>
      <c r="AW51" s="465"/>
      <c r="AX51" s="465"/>
      <c r="AY51" s="465"/>
      <c r="AZ51" s="465"/>
      <c r="BA51" s="465"/>
      <c r="BB51" s="465"/>
    </row>
    <row r="52" spans="48:54" x14ac:dyDescent="0.2">
      <c r="AV52" s="465"/>
      <c r="AW52" s="465"/>
      <c r="AX52" s="465"/>
      <c r="AY52" s="465"/>
      <c r="AZ52" s="465"/>
      <c r="BA52" s="465"/>
      <c r="BB52" s="465"/>
    </row>
    <row r="53" spans="48:54" x14ac:dyDescent="0.2">
      <c r="AV53" s="465"/>
      <c r="AW53" s="465"/>
      <c r="AX53" s="465"/>
      <c r="AY53" s="465"/>
      <c r="AZ53" s="465"/>
      <c r="BA53" s="465"/>
      <c r="BB53" s="465"/>
    </row>
    <row r="54" spans="48:54" x14ac:dyDescent="0.2">
      <c r="AV54" s="465"/>
      <c r="AW54" s="465"/>
      <c r="AX54" s="465"/>
      <c r="AY54" s="465"/>
      <c r="AZ54" s="465"/>
      <c r="BA54" s="465"/>
      <c r="BB54" s="465"/>
    </row>
    <row r="55" spans="48:54" x14ac:dyDescent="0.2">
      <c r="AV55" s="465"/>
      <c r="AW55" s="465"/>
      <c r="AX55" s="465"/>
      <c r="AY55" s="465"/>
      <c r="AZ55" s="465"/>
      <c r="BA55" s="465"/>
      <c r="BB55" s="465"/>
    </row>
    <row r="56" spans="48:54" x14ac:dyDescent="0.2">
      <c r="AV56" s="465"/>
      <c r="AW56" s="465"/>
      <c r="AX56" s="465"/>
      <c r="AY56" s="465"/>
      <c r="AZ56" s="465"/>
      <c r="BA56" s="465"/>
      <c r="BB56" s="465"/>
    </row>
    <row r="57" spans="48:54" x14ac:dyDescent="0.2">
      <c r="AV57" s="465"/>
      <c r="AW57" s="465"/>
      <c r="AX57" s="465"/>
      <c r="AY57" s="465"/>
      <c r="AZ57" s="465"/>
      <c r="BA57" s="465"/>
      <c r="BB57" s="465"/>
    </row>
    <row r="58" spans="48:54" x14ac:dyDescent="0.2">
      <c r="AV58" s="465"/>
      <c r="AW58" s="465"/>
      <c r="AX58" s="465"/>
      <c r="AY58" s="465"/>
      <c r="AZ58" s="465"/>
      <c r="BA58" s="465"/>
      <c r="BB58" s="465"/>
    </row>
    <row r="59" spans="48:54" x14ac:dyDescent="0.2">
      <c r="AV59" s="465"/>
      <c r="AW59" s="465"/>
      <c r="AX59" s="465"/>
      <c r="AY59" s="465"/>
      <c r="AZ59" s="465"/>
      <c r="BA59" s="465"/>
      <c r="BB59" s="465"/>
    </row>
    <row r="60" spans="48:54" x14ac:dyDescent="0.2">
      <c r="AV60" s="465"/>
      <c r="AW60" s="465"/>
      <c r="AX60" s="465"/>
      <c r="AY60" s="465"/>
      <c r="AZ60" s="465"/>
      <c r="BA60" s="465"/>
      <c r="BB60" s="465"/>
    </row>
  </sheetData>
  <mergeCells count="6">
    <mergeCell ref="AN2:AQ2"/>
    <mergeCell ref="C2:F2"/>
    <mergeCell ref="J2:M2"/>
    <mergeCell ref="Q2:T2"/>
    <mergeCell ref="X2:AA2"/>
    <mergeCell ref="AF2:AI2"/>
  </mergeCells>
  <phoneticPr fontId="24" type="noConversion"/>
  <hyperlinks>
    <hyperlink ref="A1" location="Contents!A1" display="Back" xr:uid="{00000000-0004-0000-3300-000000000000}"/>
    <hyperlink ref="C1" location="'Table 14'!A1" display="Table 14" xr:uid="{00000000-0004-0000-3300-000001000000}"/>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70">
    <tabColor theme="7" tint="0.39997558519241921"/>
    <pageSetUpPr autoPageBreaks="0"/>
  </sheetPr>
  <dimension ref="A1:AS44"/>
  <sheetViews>
    <sheetView zoomScale="70" zoomScaleNormal="70" workbookViewId="0">
      <selection activeCell="C1" sqref="C1"/>
    </sheetView>
  </sheetViews>
  <sheetFormatPr defaultColWidth="11.140625" defaultRowHeight="12.75" x14ac:dyDescent="0.2"/>
  <cols>
    <col min="1" max="9" width="11.140625" style="315"/>
    <col min="10" max="10" width="12.5703125" style="315" bestFit="1" customWidth="1"/>
    <col min="11" max="11" width="12.42578125" style="315" bestFit="1" customWidth="1"/>
    <col min="12" max="12" width="11.5703125" style="315" bestFit="1" customWidth="1"/>
    <col min="13" max="15" width="11.28515625" style="315" bestFit="1" customWidth="1"/>
    <col min="16" max="16" width="11.5703125" style="315" bestFit="1" customWidth="1"/>
    <col min="17" max="16384" width="11.140625" style="315"/>
  </cols>
  <sheetData>
    <row r="1" spans="1:37" x14ac:dyDescent="0.2">
      <c r="A1" s="325" t="s">
        <v>322</v>
      </c>
      <c r="C1" s="467" t="s">
        <v>471</v>
      </c>
    </row>
    <row r="2" spans="1:37" s="44" customFormat="1" x14ac:dyDescent="0.2">
      <c r="A2" s="432" t="s">
        <v>3</v>
      </c>
      <c r="B2" s="13" t="s">
        <v>2647</v>
      </c>
      <c r="C2" s="13" t="s">
        <v>2648</v>
      </c>
      <c r="D2" s="13"/>
      <c r="E2" s="13"/>
      <c r="F2" s="13" t="s">
        <v>2649</v>
      </c>
      <c r="G2" s="13"/>
      <c r="H2" s="13"/>
      <c r="I2" s="316"/>
      <c r="J2" s="432" t="s">
        <v>1</v>
      </c>
      <c r="K2" s="13" t="s">
        <v>2647</v>
      </c>
      <c r="L2" s="13" t="s">
        <v>2648</v>
      </c>
      <c r="M2" s="13"/>
      <c r="N2" s="13"/>
      <c r="O2" s="13" t="s">
        <v>2649</v>
      </c>
      <c r="P2" s="13"/>
      <c r="Q2" s="13"/>
      <c r="V2" s="61"/>
      <c r="W2" s="324"/>
      <c r="X2" s="316"/>
      <c r="Y2" s="316"/>
      <c r="Z2" s="316"/>
      <c r="AA2" s="316"/>
      <c r="AB2" s="324"/>
      <c r="AC2" s="324"/>
      <c r="AD2" s="323"/>
      <c r="AE2" s="323"/>
      <c r="AF2" s="323"/>
      <c r="AG2" s="323"/>
      <c r="AH2" s="323"/>
      <c r="AI2" s="323"/>
      <c r="AJ2" s="323"/>
      <c r="AK2" s="323"/>
    </row>
    <row r="3" spans="1:37" ht="15" x14ac:dyDescent="0.25">
      <c r="A3" s="414"/>
      <c r="B3" s="13"/>
      <c r="C3" s="13" t="s">
        <v>73</v>
      </c>
      <c r="D3" s="13" t="s">
        <v>2650</v>
      </c>
      <c r="E3" s="13" t="s">
        <v>2651</v>
      </c>
      <c r="F3" s="13" t="s">
        <v>73</v>
      </c>
      <c r="G3" s="13" t="s">
        <v>2650</v>
      </c>
      <c r="H3" s="13" t="s">
        <v>2651</v>
      </c>
      <c r="I3" s="324"/>
      <c r="J3" s="414"/>
      <c r="K3" s="13"/>
      <c r="L3" s="13" t="s">
        <v>73</v>
      </c>
      <c r="M3" s="13" t="s">
        <v>2650</v>
      </c>
      <c r="N3" s="13" t="s">
        <v>2651</v>
      </c>
      <c r="O3" s="13" t="s">
        <v>73</v>
      </c>
      <c r="P3" s="13" t="s">
        <v>2650</v>
      </c>
      <c r="Q3" s="13" t="s">
        <v>2651</v>
      </c>
      <c r="V3" s="369"/>
      <c r="W3" s="324"/>
      <c r="X3" s="324"/>
      <c r="Y3" s="324"/>
      <c r="Z3" s="324"/>
      <c r="AA3" s="324"/>
      <c r="AB3" s="324"/>
      <c r="AC3" s="324"/>
      <c r="AD3" s="323"/>
      <c r="AE3" s="323"/>
      <c r="AF3" s="323"/>
      <c r="AG3" s="323"/>
      <c r="AH3" s="323"/>
      <c r="AI3" s="323"/>
      <c r="AJ3" s="323"/>
      <c r="AK3" s="323"/>
    </row>
    <row r="4" spans="1:37" x14ac:dyDescent="0.2">
      <c r="I4" s="324"/>
      <c r="V4" s="323"/>
      <c r="W4" s="324"/>
      <c r="X4" s="324"/>
      <c r="Y4" s="324"/>
      <c r="Z4" s="324"/>
      <c r="AA4" s="324"/>
      <c r="AB4" s="324"/>
      <c r="AC4" s="324"/>
      <c r="AD4" s="323"/>
      <c r="AE4" s="323"/>
      <c r="AF4" s="323"/>
      <c r="AG4" s="323"/>
      <c r="AH4" s="323"/>
      <c r="AI4" s="323"/>
      <c r="AJ4" s="323"/>
      <c r="AK4" s="323"/>
    </row>
    <row r="5" spans="1:37" ht="15" x14ac:dyDescent="0.25">
      <c r="A5" s="414" t="s">
        <v>31</v>
      </c>
      <c r="B5" s="324">
        <v>1481</v>
      </c>
      <c r="C5" s="324">
        <v>1219</v>
      </c>
      <c r="D5" s="324">
        <v>955</v>
      </c>
      <c r="E5" s="324">
        <v>264</v>
      </c>
      <c r="F5" s="324">
        <v>262</v>
      </c>
      <c r="G5" s="324">
        <v>74</v>
      </c>
      <c r="H5" s="324">
        <v>188</v>
      </c>
      <c r="I5" s="324"/>
      <c r="J5" s="414" t="s">
        <v>31</v>
      </c>
      <c r="K5" s="324">
        <v>1609</v>
      </c>
      <c r="L5" s="324">
        <v>1424</v>
      </c>
      <c r="M5" s="324">
        <v>1101</v>
      </c>
      <c r="N5" s="324">
        <v>323</v>
      </c>
      <c r="O5" s="324">
        <v>185</v>
      </c>
      <c r="P5" s="324">
        <v>77</v>
      </c>
      <c r="Q5" s="324">
        <v>108</v>
      </c>
      <c r="V5" s="323"/>
      <c r="W5" s="323"/>
      <c r="X5" s="323"/>
      <c r="Y5" s="323"/>
      <c r="Z5" s="323"/>
      <c r="AA5" s="323"/>
      <c r="AB5" s="323"/>
      <c r="AC5" s="323"/>
      <c r="AD5" s="323"/>
      <c r="AE5" s="323"/>
      <c r="AF5" s="323"/>
      <c r="AG5" s="323"/>
      <c r="AH5" s="323"/>
      <c r="AI5" s="323"/>
      <c r="AJ5" s="323"/>
      <c r="AK5" s="323"/>
    </row>
    <row r="6" spans="1:37" ht="15" x14ac:dyDescent="0.25">
      <c r="A6" s="414" t="s">
        <v>32</v>
      </c>
      <c r="B6" s="324">
        <v>45295</v>
      </c>
      <c r="C6" s="324">
        <v>33703</v>
      </c>
      <c r="D6" s="324">
        <v>19014</v>
      </c>
      <c r="E6" s="324">
        <v>14689</v>
      </c>
      <c r="F6" s="324">
        <v>11592</v>
      </c>
      <c r="G6" s="324">
        <v>3561</v>
      </c>
      <c r="H6" s="324">
        <v>8031</v>
      </c>
      <c r="I6" s="323"/>
      <c r="J6" s="414" t="s">
        <v>32</v>
      </c>
      <c r="K6" s="324">
        <v>49396</v>
      </c>
      <c r="L6" s="324">
        <v>33347</v>
      </c>
      <c r="M6" s="324">
        <v>16418</v>
      </c>
      <c r="N6" s="324">
        <v>16929</v>
      </c>
      <c r="O6" s="324">
        <v>16049</v>
      </c>
      <c r="P6" s="324">
        <v>3956</v>
      </c>
      <c r="Q6" s="324">
        <v>12093</v>
      </c>
      <c r="V6" s="39"/>
      <c r="W6" s="302"/>
      <c r="X6" s="302"/>
      <c r="Y6" s="302"/>
      <c r="Z6" s="302"/>
      <c r="AA6" s="302"/>
      <c r="AB6" s="302"/>
      <c r="AC6" s="302"/>
      <c r="AD6" s="323"/>
      <c r="AE6" s="323"/>
      <c r="AF6" s="323"/>
      <c r="AG6" s="323"/>
      <c r="AH6" s="323"/>
      <c r="AI6" s="323"/>
      <c r="AJ6" s="323"/>
      <c r="AK6" s="323"/>
    </row>
    <row r="7" spans="1:37" ht="15" x14ac:dyDescent="0.25">
      <c r="A7" s="414" t="s">
        <v>33</v>
      </c>
      <c r="B7" s="324">
        <v>81682</v>
      </c>
      <c r="C7" s="324">
        <v>67183</v>
      </c>
      <c r="D7" s="324">
        <v>37345</v>
      </c>
      <c r="E7" s="324">
        <v>29838</v>
      </c>
      <c r="F7" s="324">
        <v>14499</v>
      </c>
      <c r="G7" s="324">
        <v>5286</v>
      </c>
      <c r="H7" s="324">
        <v>9213</v>
      </c>
      <c r="I7" s="323"/>
      <c r="J7" s="414" t="s">
        <v>33</v>
      </c>
      <c r="K7" s="324">
        <v>92793</v>
      </c>
      <c r="L7" s="324">
        <v>73538</v>
      </c>
      <c r="M7" s="324">
        <v>40464</v>
      </c>
      <c r="N7" s="324">
        <v>33074</v>
      </c>
      <c r="O7" s="324">
        <v>19255</v>
      </c>
      <c r="P7" s="324">
        <v>6923</v>
      </c>
      <c r="Q7" s="324">
        <v>12332</v>
      </c>
      <c r="V7" s="39"/>
      <c r="W7" s="302"/>
      <c r="X7" s="302"/>
      <c r="Y7" s="302"/>
      <c r="Z7" s="302"/>
      <c r="AA7" s="302"/>
      <c r="AB7" s="302"/>
      <c r="AC7" s="302"/>
      <c r="AD7" s="323"/>
      <c r="AE7" s="323"/>
      <c r="AF7" s="323"/>
      <c r="AG7" s="323"/>
      <c r="AH7" s="323"/>
      <c r="AI7" s="323"/>
      <c r="AJ7" s="323"/>
      <c r="AK7" s="323"/>
    </row>
    <row r="8" spans="1:37" ht="15" x14ac:dyDescent="0.25">
      <c r="A8" s="414" t="s">
        <v>34</v>
      </c>
      <c r="B8" s="324">
        <v>62800</v>
      </c>
      <c r="C8" s="324">
        <v>52985</v>
      </c>
      <c r="D8" s="324">
        <v>31528</v>
      </c>
      <c r="E8" s="324">
        <v>21457</v>
      </c>
      <c r="F8" s="324">
        <v>9815</v>
      </c>
      <c r="G8" s="324">
        <v>3388</v>
      </c>
      <c r="H8" s="324">
        <v>6427</v>
      </c>
      <c r="I8" s="323"/>
      <c r="J8" s="414" t="s">
        <v>34</v>
      </c>
      <c r="K8" s="324">
        <v>66103</v>
      </c>
      <c r="L8" s="324">
        <v>52360</v>
      </c>
      <c r="M8" s="324">
        <v>30864</v>
      </c>
      <c r="N8" s="324">
        <v>21496</v>
      </c>
      <c r="O8" s="324">
        <v>13743</v>
      </c>
      <c r="P8" s="324">
        <v>4580</v>
      </c>
      <c r="Q8" s="324">
        <v>9163</v>
      </c>
      <c r="V8" s="39"/>
      <c r="W8" s="302"/>
      <c r="X8" s="302"/>
      <c r="Y8" s="302"/>
      <c r="Z8" s="302"/>
      <c r="AA8" s="302"/>
      <c r="AB8" s="302"/>
      <c r="AC8" s="302"/>
      <c r="AD8" s="323"/>
      <c r="AE8" s="323"/>
      <c r="AF8" s="323"/>
      <c r="AG8" s="323"/>
      <c r="AH8" s="323"/>
      <c r="AI8" s="323"/>
      <c r="AJ8" s="323"/>
      <c r="AK8" s="323"/>
    </row>
    <row r="9" spans="1:37" ht="15" x14ac:dyDescent="0.25">
      <c r="A9" s="414" t="s">
        <v>35</v>
      </c>
      <c r="B9" s="324">
        <v>66049</v>
      </c>
      <c r="C9" s="324">
        <v>49678</v>
      </c>
      <c r="D9" s="324">
        <v>27524</v>
      </c>
      <c r="E9" s="324">
        <v>22154</v>
      </c>
      <c r="F9" s="324">
        <v>16371</v>
      </c>
      <c r="G9" s="324">
        <v>5695</v>
      </c>
      <c r="H9" s="324">
        <v>10676</v>
      </c>
      <c r="I9" s="323"/>
      <c r="J9" s="414" t="s">
        <v>35</v>
      </c>
      <c r="K9" s="324">
        <v>76695</v>
      </c>
      <c r="L9" s="324">
        <v>56374</v>
      </c>
      <c r="M9" s="324">
        <v>31282</v>
      </c>
      <c r="N9" s="324">
        <v>25092</v>
      </c>
      <c r="O9" s="324">
        <v>20321</v>
      </c>
      <c r="P9" s="324">
        <v>7314</v>
      </c>
      <c r="Q9" s="324">
        <v>13007</v>
      </c>
      <c r="V9" s="39"/>
      <c r="W9" s="302"/>
      <c r="X9" s="302"/>
      <c r="Y9" s="302"/>
      <c r="Z9" s="302"/>
      <c r="AA9" s="302"/>
      <c r="AB9" s="302"/>
      <c r="AC9" s="302"/>
      <c r="AD9" s="323"/>
      <c r="AE9" s="323"/>
      <c r="AF9" s="323"/>
      <c r="AG9" s="323"/>
      <c r="AH9" s="323"/>
      <c r="AI9" s="323"/>
      <c r="AJ9" s="323"/>
      <c r="AK9" s="323"/>
    </row>
    <row r="10" spans="1:37" ht="15" x14ac:dyDescent="0.25">
      <c r="A10" s="414" t="s">
        <v>36</v>
      </c>
      <c r="B10" s="324">
        <v>84513</v>
      </c>
      <c r="C10" s="324">
        <v>71330</v>
      </c>
      <c r="D10" s="324">
        <v>43431</v>
      </c>
      <c r="E10" s="324">
        <v>27899</v>
      </c>
      <c r="F10" s="324">
        <v>13183</v>
      </c>
      <c r="G10" s="324">
        <v>4473</v>
      </c>
      <c r="H10" s="324">
        <v>8710</v>
      </c>
      <c r="I10" s="323"/>
      <c r="J10" s="414" t="s">
        <v>36</v>
      </c>
      <c r="K10" s="324">
        <v>88218</v>
      </c>
      <c r="L10" s="324">
        <v>71721</v>
      </c>
      <c r="M10" s="324">
        <v>43033</v>
      </c>
      <c r="N10" s="324">
        <v>28688</v>
      </c>
      <c r="O10" s="324">
        <v>16497</v>
      </c>
      <c r="P10" s="324">
        <v>5516</v>
      </c>
      <c r="Q10" s="324">
        <v>10981</v>
      </c>
      <c r="V10" s="39"/>
      <c r="W10" s="302"/>
      <c r="X10" s="302"/>
      <c r="Y10" s="302"/>
      <c r="Z10" s="302"/>
      <c r="AA10" s="302"/>
      <c r="AB10" s="302"/>
      <c r="AC10" s="302"/>
      <c r="AD10" s="323"/>
      <c r="AE10" s="323"/>
      <c r="AF10" s="323"/>
      <c r="AG10" s="323"/>
      <c r="AH10" s="323"/>
      <c r="AI10" s="323"/>
      <c r="AJ10" s="323"/>
      <c r="AK10" s="323"/>
    </row>
    <row r="11" spans="1:37" ht="15" x14ac:dyDescent="0.25">
      <c r="A11" s="414" t="s">
        <v>37</v>
      </c>
      <c r="B11" s="324">
        <v>41903</v>
      </c>
      <c r="C11" s="324">
        <v>30935</v>
      </c>
      <c r="D11" s="324">
        <v>19179</v>
      </c>
      <c r="E11" s="324">
        <v>11756</v>
      </c>
      <c r="F11" s="324">
        <v>10968</v>
      </c>
      <c r="G11" s="324">
        <v>3175</v>
      </c>
      <c r="H11" s="324">
        <v>7793</v>
      </c>
      <c r="I11" s="323"/>
      <c r="J11" s="414" t="s">
        <v>37</v>
      </c>
      <c r="K11" s="324">
        <v>48340</v>
      </c>
      <c r="L11" s="324">
        <v>36393</v>
      </c>
      <c r="M11" s="324">
        <v>22564</v>
      </c>
      <c r="N11" s="324">
        <v>13829</v>
      </c>
      <c r="O11" s="324">
        <v>11947</v>
      </c>
      <c r="P11" s="324">
        <v>4252</v>
      </c>
      <c r="Q11" s="324">
        <v>7695</v>
      </c>
      <c r="V11" s="39"/>
      <c r="W11" s="302"/>
      <c r="X11" s="302"/>
      <c r="Y11" s="302"/>
      <c r="Z11" s="302"/>
      <c r="AA11" s="302"/>
      <c r="AB11" s="302"/>
      <c r="AC11" s="302"/>
      <c r="AD11" s="323"/>
      <c r="AE11" s="323"/>
      <c r="AF11" s="323"/>
      <c r="AG11" s="323"/>
      <c r="AH11" s="323"/>
      <c r="AI11" s="323"/>
      <c r="AJ11" s="323"/>
      <c r="AK11" s="323"/>
    </row>
    <row r="12" spans="1:37" ht="15" x14ac:dyDescent="0.25">
      <c r="A12" s="414" t="s">
        <v>38</v>
      </c>
      <c r="B12" s="324">
        <v>89629</v>
      </c>
      <c r="C12" s="324">
        <v>69729</v>
      </c>
      <c r="D12" s="324">
        <v>39532</v>
      </c>
      <c r="E12" s="324">
        <v>30197</v>
      </c>
      <c r="F12" s="324">
        <v>19900</v>
      </c>
      <c r="G12" s="324">
        <v>5413</v>
      </c>
      <c r="H12" s="324">
        <v>14487</v>
      </c>
      <c r="I12" s="323"/>
      <c r="J12" s="414" t="s">
        <v>38</v>
      </c>
      <c r="K12" s="324">
        <v>98856</v>
      </c>
      <c r="L12" s="324">
        <v>71097</v>
      </c>
      <c r="M12" s="324">
        <v>40082</v>
      </c>
      <c r="N12" s="324">
        <v>31015</v>
      </c>
      <c r="O12" s="324">
        <v>27759</v>
      </c>
      <c r="P12" s="324">
        <v>7816</v>
      </c>
      <c r="Q12" s="324">
        <v>19943</v>
      </c>
      <c r="V12" s="39"/>
      <c r="W12" s="302"/>
      <c r="X12" s="302"/>
      <c r="Y12" s="302"/>
      <c r="Z12" s="302"/>
      <c r="AA12" s="302"/>
      <c r="AB12" s="302"/>
      <c r="AC12" s="302"/>
      <c r="AD12" s="323"/>
      <c r="AE12" s="323"/>
      <c r="AF12" s="323"/>
      <c r="AG12" s="323"/>
      <c r="AH12" s="323"/>
      <c r="AI12" s="323"/>
      <c r="AJ12" s="323"/>
      <c r="AK12" s="323"/>
    </row>
    <row r="13" spans="1:37" ht="15" x14ac:dyDescent="0.25">
      <c r="A13" s="414" t="s">
        <v>39</v>
      </c>
      <c r="B13" s="324">
        <v>76367</v>
      </c>
      <c r="C13" s="324">
        <v>60879</v>
      </c>
      <c r="D13" s="324">
        <v>34192</v>
      </c>
      <c r="E13" s="324">
        <v>26687</v>
      </c>
      <c r="F13" s="324">
        <v>15488</v>
      </c>
      <c r="G13" s="324">
        <v>5652</v>
      </c>
      <c r="H13" s="324">
        <v>9836</v>
      </c>
      <c r="I13" s="323"/>
      <c r="J13" s="414" t="s">
        <v>39</v>
      </c>
      <c r="K13" s="324">
        <v>84800</v>
      </c>
      <c r="L13" s="324">
        <v>65374</v>
      </c>
      <c r="M13" s="324">
        <v>35557</v>
      </c>
      <c r="N13" s="324">
        <v>29817</v>
      </c>
      <c r="O13" s="324">
        <v>19426</v>
      </c>
      <c r="P13" s="324">
        <v>7017</v>
      </c>
      <c r="Q13" s="324">
        <v>12409</v>
      </c>
      <c r="V13" s="39"/>
      <c r="W13" s="302"/>
      <c r="X13" s="302"/>
      <c r="Y13" s="302"/>
      <c r="Z13" s="302"/>
      <c r="AA13" s="302"/>
      <c r="AB13" s="302"/>
      <c r="AC13" s="302"/>
      <c r="AD13" s="323"/>
      <c r="AE13" s="323"/>
      <c r="AF13" s="323"/>
      <c r="AG13" s="323"/>
      <c r="AH13" s="323"/>
      <c r="AI13" s="323"/>
      <c r="AJ13" s="323"/>
      <c r="AK13" s="323"/>
    </row>
    <row r="14" spans="1:37" ht="15" x14ac:dyDescent="0.25">
      <c r="A14" s="414" t="s">
        <v>40</v>
      </c>
      <c r="B14" s="324">
        <v>73242</v>
      </c>
      <c r="C14" s="324">
        <v>58653</v>
      </c>
      <c r="D14" s="324">
        <v>32600</v>
      </c>
      <c r="E14" s="324">
        <v>26053</v>
      </c>
      <c r="F14" s="324">
        <v>14589</v>
      </c>
      <c r="G14" s="324">
        <v>4772</v>
      </c>
      <c r="H14" s="324">
        <v>9817</v>
      </c>
      <c r="I14" s="323"/>
      <c r="J14" s="414" t="s">
        <v>40</v>
      </c>
      <c r="K14" s="324">
        <v>84105</v>
      </c>
      <c r="L14" s="324">
        <v>60385</v>
      </c>
      <c r="M14" s="324">
        <v>33091</v>
      </c>
      <c r="N14" s="324">
        <v>27294</v>
      </c>
      <c r="O14" s="324">
        <v>23720</v>
      </c>
      <c r="P14" s="324">
        <v>6990</v>
      </c>
      <c r="Q14" s="324">
        <v>16730</v>
      </c>
      <c r="V14" s="39"/>
      <c r="W14" s="302"/>
      <c r="X14" s="302"/>
      <c r="Y14" s="302"/>
      <c r="Z14" s="302"/>
      <c r="AA14" s="302"/>
      <c r="AB14" s="302"/>
      <c r="AC14" s="302"/>
      <c r="AD14" s="323"/>
      <c r="AE14" s="323"/>
      <c r="AF14" s="323"/>
      <c r="AG14" s="323"/>
      <c r="AH14" s="323"/>
      <c r="AI14" s="323"/>
      <c r="AJ14" s="323"/>
      <c r="AK14" s="323"/>
    </row>
    <row r="15" spans="1:37" ht="15" x14ac:dyDescent="0.25">
      <c r="A15" s="414" t="s">
        <v>41</v>
      </c>
      <c r="B15" s="324">
        <v>55241</v>
      </c>
      <c r="C15" s="324">
        <v>39984</v>
      </c>
      <c r="D15" s="324">
        <v>23714</v>
      </c>
      <c r="E15" s="324">
        <v>16270</v>
      </c>
      <c r="F15" s="324">
        <v>15257</v>
      </c>
      <c r="G15" s="324">
        <v>3819</v>
      </c>
      <c r="H15" s="324">
        <v>11438</v>
      </c>
      <c r="I15" s="323"/>
      <c r="J15" s="414" t="s">
        <v>41</v>
      </c>
      <c r="K15" s="324">
        <v>65292</v>
      </c>
      <c r="L15" s="324">
        <v>47133</v>
      </c>
      <c r="M15" s="324">
        <v>26340</v>
      </c>
      <c r="N15" s="324">
        <v>20793</v>
      </c>
      <c r="O15" s="324">
        <v>18159</v>
      </c>
      <c r="P15" s="324">
        <v>5029</v>
      </c>
      <c r="Q15" s="324">
        <v>13130</v>
      </c>
      <c r="V15" s="39"/>
      <c r="W15" s="302"/>
      <c r="X15" s="302"/>
      <c r="Y15" s="302"/>
      <c r="Z15" s="302"/>
      <c r="AA15" s="302"/>
      <c r="AB15" s="302"/>
      <c r="AC15" s="302"/>
      <c r="AD15" s="323"/>
      <c r="AE15" s="323"/>
      <c r="AF15" s="323"/>
      <c r="AG15" s="323"/>
      <c r="AH15" s="323"/>
      <c r="AI15" s="323"/>
      <c r="AJ15" s="323"/>
      <c r="AK15" s="323"/>
    </row>
    <row r="16" spans="1:37" ht="15" x14ac:dyDescent="0.25">
      <c r="A16" s="414" t="s">
        <v>42</v>
      </c>
      <c r="B16" s="324">
        <v>45581</v>
      </c>
      <c r="C16" s="324">
        <v>30652</v>
      </c>
      <c r="D16" s="324">
        <v>16115</v>
      </c>
      <c r="E16" s="324">
        <v>14537</v>
      </c>
      <c r="F16" s="324">
        <v>14929</v>
      </c>
      <c r="G16" s="324">
        <v>3884</v>
      </c>
      <c r="H16" s="324">
        <v>11045</v>
      </c>
      <c r="I16" s="323"/>
      <c r="J16" s="414" t="s">
        <v>42</v>
      </c>
      <c r="K16" s="324">
        <v>55116</v>
      </c>
      <c r="L16" s="324">
        <v>36452</v>
      </c>
      <c r="M16" s="324">
        <v>20591</v>
      </c>
      <c r="N16" s="324">
        <v>15861</v>
      </c>
      <c r="O16" s="324">
        <v>18664</v>
      </c>
      <c r="P16" s="324">
        <v>5450</v>
      </c>
      <c r="Q16" s="324">
        <v>13214</v>
      </c>
      <c r="V16" s="39"/>
      <c r="W16" s="302"/>
      <c r="X16" s="302"/>
      <c r="Y16" s="302"/>
      <c r="Z16" s="302"/>
      <c r="AA16" s="302"/>
      <c r="AB16" s="302"/>
      <c r="AC16" s="302"/>
      <c r="AD16" s="323"/>
      <c r="AE16" s="323"/>
      <c r="AF16" s="323"/>
      <c r="AG16" s="323"/>
      <c r="AH16" s="323"/>
      <c r="AI16" s="323"/>
      <c r="AJ16" s="323"/>
      <c r="AK16" s="323"/>
    </row>
    <row r="17" spans="1:37" ht="15" x14ac:dyDescent="0.25">
      <c r="A17" s="414" t="s">
        <v>43</v>
      </c>
      <c r="B17" s="324">
        <v>36156</v>
      </c>
      <c r="C17" s="324">
        <v>26677</v>
      </c>
      <c r="D17" s="324">
        <v>17025</v>
      </c>
      <c r="E17" s="324">
        <v>9652</v>
      </c>
      <c r="F17" s="324">
        <v>9479</v>
      </c>
      <c r="G17" s="324">
        <v>2996</v>
      </c>
      <c r="H17" s="324">
        <v>6483</v>
      </c>
      <c r="I17" s="323"/>
      <c r="J17" s="414" t="s">
        <v>43</v>
      </c>
      <c r="K17" s="324">
        <v>41032</v>
      </c>
      <c r="L17" s="324">
        <v>30294</v>
      </c>
      <c r="M17" s="324">
        <v>18847</v>
      </c>
      <c r="N17" s="324">
        <v>11447</v>
      </c>
      <c r="O17" s="324">
        <v>10738</v>
      </c>
      <c r="P17" s="324">
        <v>3765</v>
      </c>
      <c r="Q17" s="324">
        <v>6973</v>
      </c>
      <c r="V17" s="39"/>
      <c r="W17" s="302"/>
      <c r="X17" s="302"/>
      <c r="Y17" s="302"/>
      <c r="Z17" s="302"/>
      <c r="AA17" s="302"/>
      <c r="AB17" s="302"/>
      <c r="AC17" s="302"/>
      <c r="AD17" s="323"/>
      <c r="AE17" s="323"/>
      <c r="AF17" s="323"/>
      <c r="AG17" s="323"/>
      <c r="AH17" s="323"/>
      <c r="AI17" s="323"/>
      <c r="AJ17" s="323"/>
      <c r="AK17" s="323"/>
    </row>
    <row r="18" spans="1:37" ht="15" x14ac:dyDescent="0.25">
      <c r="A18" s="414" t="s">
        <v>44</v>
      </c>
      <c r="B18" s="324">
        <v>52298</v>
      </c>
      <c r="C18" s="324">
        <v>37408</v>
      </c>
      <c r="D18" s="324">
        <v>21543</v>
      </c>
      <c r="E18" s="324">
        <v>15865</v>
      </c>
      <c r="F18" s="324">
        <v>14890</v>
      </c>
      <c r="G18" s="324">
        <v>4129</v>
      </c>
      <c r="H18" s="324">
        <v>10761</v>
      </c>
      <c r="I18" s="323"/>
      <c r="J18" s="414" t="s">
        <v>44</v>
      </c>
      <c r="K18" s="324">
        <v>62450</v>
      </c>
      <c r="L18" s="324">
        <v>43455</v>
      </c>
      <c r="M18" s="324">
        <v>24819</v>
      </c>
      <c r="N18" s="324">
        <v>18636</v>
      </c>
      <c r="O18" s="324">
        <v>18995</v>
      </c>
      <c r="P18" s="324">
        <v>5697</v>
      </c>
      <c r="Q18" s="324">
        <v>13298</v>
      </c>
      <c r="V18" s="39"/>
      <c r="W18" s="302"/>
      <c r="X18" s="302"/>
      <c r="Y18" s="302"/>
      <c r="Z18" s="302"/>
      <c r="AA18" s="302"/>
      <c r="AB18" s="302"/>
      <c r="AC18" s="302"/>
      <c r="AD18" s="323"/>
      <c r="AE18" s="323"/>
      <c r="AF18" s="323"/>
      <c r="AG18" s="323"/>
      <c r="AH18" s="323"/>
      <c r="AI18" s="323"/>
      <c r="AJ18" s="323"/>
      <c r="AK18" s="323"/>
    </row>
    <row r="19" spans="1:37" ht="15" x14ac:dyDescent="0.25">
      <c r="A19" s="414" t="s">
        <v>45</v>
      </c>
      <c r="B19" s="324">
        <v>56548</v>
      </c>
      <c r="C19" s="324">
        <v>47656</v>
      </c>
      <c r="D19" s="324">
        <v>26805</v>
      </c>
      <c r="E19" s="324">
        <v>20851</v>
      </c>
      <c r="F19" s="324">
        <v>8892</v>
      </c>
      <c r="G19" s="324">
        <v>3643</v>
      </c>
      <c r="H19" s="324">
        <v>5249</v>
      </c>
      <c r="I19" s="323"/>
      <c r="J19" s="414" t="s">
        <v>45</v>
      </c>
      <c r="K19" s="324">
        <v>65184</v>
      </c>
      <c r="L19" s="324">
        <v>53321</v>
      </c>
      <c r="M19" s="324">
        <v>29672</v>
      </c>
      <c r="N19" s="324">
        <v>23649</v>
      </c>
      <c r="O19" s="324">
        <v>11863</v>
      </c>
      <c r="P19" s="324">
        <v>4732</v>
      </c>
      <c r="Q19" s="324">
        <v>7131</v>
      </c>
      <c r="V19" s="39"/>
      <c r="W19" s="302"/>
      <c r="X19" s="302"/>
      <c r="Y19" s="302"/>
      <c r="Z19" s="302"/>
      <c r="AA19" s="302"/>
      <c r="AB19" s="302"/>
      <c r="AC19" s="302"/>
      <c r="AD19" s="323"/>
      <c r="AE19" s="323"/>
      <c r="AF19" s="323"/>
      <c r="AG19" s="323"/>
      <c r="AH19" s="323"/>
      <c r="AI19" s="323"/>
      <c r="AJ19" s="323"/>
      <c r="AK19" s="323"/>
    </row>
    <row r="20" spans="1:37" ht="15" x14ac:dyDescent="0.25">
      <c r="A20" s="414" t="s">
        <v>46</v>
      </c>
      <c r="B20" s="324">
        <v>65253</v>
      </c>
      <c r="C20" s="324">
        <v>55752</v>
      </c>
      <c r="D20" s="324">
        <v>34501</v>
      </c>
      <c r="E20" s="324">
        <v>21251</v>
      </c>
      <c r="F20" s="324">
        <v>9501</v>
      </c>
      <c r="G20" s="324">
        <v>3615</v>
      </c>
      <c r="H20" s="324">
        <v>5886</v>
      </c>
      <c r="I20" s="323"/>
      <c r="J20" s="414" t="s">
        <v>46</v>
      </c>
      <c r="K20" s="324">
        <v>68315</v>
      </c>
      <c r="L20" s="324">
        <v>55177</v>
      </c>
      <c r="M20" s="324">
        <v>34324</v>
      </c>
      <c r="N20" s="324">
        <v>20853</v>
      </c>
      <c r="O20" s="324">
        <v>13138</v>
      </c>
      <c r="P20" s="324">
        <v>4764</v>
      </c>
      <c r="Q20" s="324">
        <v>8374</v>
      </c>
      <c r="V20" s="39"/>
      <c r="W20" s="302"/>
      <c r="X20" s="302"/>
      <c r="Y20" s="302"/>
      <c r="Z20" s="302"/>
      <c r="AA20" s="302"/>
      <c r="AB20" s="302"/>
      <c r="AC20" s="302"/>
      <c r="AD20" s="323"/>
      <c r="AE20" s="323"/>
      <c r="AF20" s="323"/>
      <c r="AG20" s="323"/>
      <c r="AH20" s="323"/>
      <c r="AI20" s="323"/>
      <c r="AJ20" s="323"/>
      <c r="AK20" s="323"/>
    </row>
    <row r="21" spans="1:37" ht="15" x14ac:dyDescent="0.25">
      <c r="A21" s="414" t="s">
        <v>47</v>
      </c>
      <c r="B21" s="324">
        <v>66853</v>
      </c>
      <c r="C21" s="324">
        <v>55295</v>
      </c>
      <c r="D21" s="324">
        <v>32255</v>
      </c>
      <c r="E21" s="324">
        <v>23040</v>
      </c>
      <c r="F21" s="324">
        <v>11558</v>
      </c>
      <c r="G21" s="324">
        <v>3828</v>
      </c>
      <c r="H21" s="324">
        <v>7730</v>
      </c>
      <c r="I21" s="323"/>
      <c r="J21" s="414" t="s">
        <v>47</v>
      </c>
      <c r="K21" s="324">
        <v>73204</v>
      </c>
      <c r="L21" s="324">
        <v>57641</v>
      </c>
      <c r="M21" s="324">
        <v>32115</v>
      </c>
      <c r="N21" s="324">
        <v>25526</v>
      </c>
      <c r="O21" s="324">
        <v>15563</v>
      </c>
      <c r="P21" s="324">
        <v>5191</v>
      </c>
      <c r="Q21" s="324">
        <v>10372</v>
      </c>
      <c r="V21" s="39"/>
      <c r="W21" s="302"/>
      <c r="X21" s="302"/>
      <c r="Y21" s="302"/>
      <c r="Z21" s="302"/>
      <c r="AA21" s="302"/>
      <c r="AB21" s="302"/>
      <c r="AC21" s="302"/>
      <c r="AD21" s="323"/>
      <c r="AE21" s="323"/>
      <c r="AF21" s="323"/>
      <c r="AG21" s="323"/>
      <c r="AH21" s="323"/>
      <c r="AI21" s="323"/>
      <c r="AJ21" s="323"/>
      <c r="AK21" s="323"/>
    </row>
    <row r="22" spans="1:37" ht="15" x14ac:dyDescent="0.25">
      <c r="A22" s="414" t="s">
        <v>48</v>
      </c>
      <c r="B22" s="324">
        <v>55371</v>
      </c>
      <c r="C22" s="324">
        <v>44384</v>
      </c>
      <c r="D22" s="324">
        <v>24981</v>
      </c>
      <c r="E22" s="324">
        <v>19403</v>
      </c>
      <c r="F22" s="324">
        <v>10987</v>
      </c>
      <c r="G22" s="324">
        <v>3682</v>
      </c>
      <c r="H22" s="324">
        <v>7305</v>
      </c>
      <c r="I22" s="323"/>
      <c r="J22" s="414" t="s">
        <v>48</v>
      </c>
      <c r="K22" s="324">
        <v>66799</v>
      </c>
      <c r="L22" s="324">
        <v>51830</v>
      </c>
      <c r="M22" s="324">
        <v>28643</v>
      </c>
      <c r="N22" s="324">
        <v>23187</v>
      </c>
      <c r="O22" s="324">
        <v>14969</v>
      </c>
      <c r="P22" s="324">
        <v>5276</v>
      </c>
      <c r="Q22" s="324">
        <v>9693</v>
      </c>
      <c r="V22" s="39"/>
      <c r="W22" s="302"/>
      <c r="X22" s="302"/>
      <c r="Y22" s="302"/>
      <c r="Z22" s="302"/>
      <c r="AA22" s="302"/>
      <c r="AB22" s="302"/>
      <c r="AC22" s="302"/>
      <c r="AD22" s="323"/>
      <c r="AE22" s="323"/>
      <c r="AF22" s="323"/>
      <c r="AG22" s="323"/>
      <c r="AH22" s="323"/>
      <c r="AI22" s="323"/>
      <c r="AJ22" s="323"/>
      <c r="AK22" s="323"/>
    </row>
    <row r="23" spans="1:37" ht="15" x14ac:dyDescent="0.25">
      <c r="A23" s="414" t="s">
        <v>49</v>
      </c>
      <c r="B23" s="324">
        <v>39859</v>
      </c>
      <c r="C23" s="324">
        <v>27395</v>
      </c>
      <c r="D23" s="324">
        <v>17154</v>
      </c>
      <c r="E23" s="324">
        <v>10241</v>
      </c>
      <c r="F23" s="324">
        <v>12464</v>
      </c>
      <c r="G23" s="324">
        <v>3370</v>
      </c>
      <c r="H23" s="324">
        <v>9094</v>
      </c>
      <c r="I23" s="323"/>
      <c r="J23" s="414" t="s">
        <v>49</v>
      </c>
      <c r="K23" s="324">
        <v>47398</v>
      </c>
      <c r="L23" s="324">
        <v>32733</v>
      </c>
      <c r="M23" s="324">
        <v>22001</v>
      </c>
      <c r="N23" s="324">
        <v>10732</v>
      </c>
      <c r="O23" s="324">
        <v>14665</v>
      </c>
      <c r="P23" s="324">
        <v>4549</v>
      </c>
      <c r="Q23" s="324">
        <v>10116</v>
      </c>
      <c r="V23" s="39"/>
      <c r="W23" s="302"/>
      <c r="X23" s="302"/>
      <c r="Y23" s="302"/>
      <c r="Z23" s="302"/>
      <c r="AA23" s="302"/>
      <c r="AB23" s="302"/>
      <c r="AC23" s="302"/>
      <c r="AD23" s="323"/>
      <c r="AE23" s="323"/>
      <c r="AF23" s="323"/>
      <c r="AG23" s="323"/>
      <c r="AH23" s="323"/>
      <c r="AI23" s="323"/>
      <c r="AJ23" s="323"/>
      <c r="AK23" s="323"/>
    </row>
    <row r="24" spans="1:37" ht="15" x14ac:dyDescent="0.25">
      <c r="A24" s="414" t="s">
        <v>50</v>
      </c>
      <c r="B24" s="324">
        <v>33533</v>
      </c>
      <c r="C24" s="324">
        <v>25965</v>
      </c>
      <c r="D24" s="324">
        <v>15941</v>
      </c>
      <c r="E24" s="324">
        <v>10024</v>
      </c>
      <c r="F24" s="324">
        <v>7568</v>
      </c>
      <c r="G24" s="324">
        <v>2563</v>
      </c>
      <c r="H24" s="324">
        <v>5005</v>
      </c>
      <c r="I24" s="323"/>
      <c r="J24" s="414" t="s">
        <v>50</v>
      </c>
      <c r="K24" s="324">
        <v>36511</v>
      </c>
      <c r="L24" s="324">
        <v>28701</v>
      </c>
      <c r="M24" s="324">
        <v>18135</v>
      </c>
      <c r="N24" s="324">
        <v>10566</v>
      </c>
      <c r="O24" s="324">
        <v>7810</v>
      </c>
      <c r="P24" s="324">
        <v>3140</v>
      </c>
      <c r="Q24" s="324">
        <v>4670</v>
      </c>
      <c r="V24" s="39"/>
      <c r="W24" s="302"/>
      <c r="X24" s="302"/>
      <c r="Y24" s="302"/>
      <c r="Z24" s="302"/>
      <c r="AA24" s="302"/>
      <c r="AB24" s="302"/>
      <c r="AC24" s="302"/>
      <c r="AD24" s="323"/>
      <c r="AE24" s="323"/>
      <c r="AF24" s="323"/>
      <c r="AG24" s="323"/>
      <c r="AH24" s="323"/>
      <c r="AI24" s="323"/>
      <c r="AJ24" s="323"/>
      <c r="AK24" s="323"/>
    </row>
    <row r="25" spans="1:37" ht="15" x14ac:dyDescent="0.25">
      <c r="A25" s="414" t="s">
        <v>51</v>
      </c>
      <c r="B25" s="324">
        <v>38723</v>
      </c>
      <c r="C25" s="324">
        <v>33220</v>
      </c>
      <c r="D25" s="324">
        <v>19416</v>
      </c>
      <c r="E25" s="324">
        <v>13804</v>
      </c>
      <c r="F25" s="324">
        <v>5503</v>
      </c>
      <c r="G25" s="324">
        <v>1939</v>
      </c>
      <c r="H25" s="324">
        <v>3564</v>
      </c>
      <c r="I25" s="323"/>
      <c r="J25" s="414" t="s">
        <v>51</v>
      </c>
      <c r="K25" s="324">
        <v>42276</v>
      </c>
      <c r="L25" s="324">
        <v>35626</v>
      </c>
      <c r="M25" s="324">
        <v>20176</v>
      </c>
      <c r="N25" s="324">
        <v>15450</v>
      </c>
      <c r="O25" s="324">
        <v>6650</v>
      </c>
      <c r="P25" s="324">
        <v>2443</v>
      </c>
      <c r="Q25" s="324">
        <v>4207</v>
      </c>
      <c r="V25" s="39"/>
      <c r="W25" s="302"/>
      <c r="X25" s="302"/>
      <c r="Y25" s="302"/>
      <c r="Z25" s="302"/>
      <c r="AA25" s="302"/>
      <c r="AB25" s="302"/>
      <c r="AC25" s="302"/>
      <c r="AD25" s="323"/>
      <c r="AE25" s="323"/>
      <c r="AF25" s="323"/>
      <c r="AG25" s="323"/>
      <c r="AH25" s="323"/>
      <c r="AI25" s="323"/>
      <c r="AJ25" s="323"/>
      <c r="AK25" s="323"/>
    </row>
    <row r="26" spans="1:37" ht="15" x14ac:dyDescent="0.25">
      <c r="A26" s="414" t="s">
        <v>52</v>
      </c>
      <c r="B26" s="324">
        <v>61256</v>
      </c>
      <c r="C26" s="324">
        <v>41380</v>
      </c>
      <c r="D26" s="324">
        <v>25316</v>
      </c>
      <c r="E26" s="324">
        <v>16064</v>
      </c>
      <c r="F26" s="324">
        <v>19876</v>
      </c>
      <c r="G26" s="324">
        <v>5102</v>
      </c>
      <c r="H26" s="324">
        <v>14774</v>
      </c>
      <c r="I26" s="323"/>
      <c r="J26" s="414" t="s">
        <v>52</v>
      </c>
      <c r="K26" s="324">
        <v>70374</v>
      </c>
      <c r="L26" s="324">
        <v>46999</v>
      </c>
      <c r="M26" s="324">
        <v>28893</v>
      </c>
      <c r="N26" s="324">
        <v>18106</v>
      </c>
      <c r="O26" s="324">
        <v>23375</v>
      </c>
      <c r="P26" s="324">
        <v>6761</v>
      </c>
      <c r="Q26" s="324">
        <v>16614</v>
      </c>
      <c r="V26" s="39"/>
      <c r="W26" s="302"/>
      <c r="X26" s="302"/>
      <c r="Y26" s="302"/>
      <c r="Z26" s="302"/>
      <c r="AA26" s="302"/>
      <c r="AB26" s="302"/>
      <c r="AC26" s="302"/>
      <c r="AD26" s="323"/>
      <c r="AE26" s="323"/>
      <c r="AF26" s="323"/>
      <c r="AG26" s="323"/>
      <c r="AH26" s="323"/>
      <c r="AI26" s="323"/>
      <c r="AJ26" s="323"/>
      <c r="AK26" s="323"/>
    </row>
    <row r="27" spans="1:37" ht="15" x14ac:dyDescent="0.25">
      <c r="A27" s="414" t="s">
        <v>53</v>
      </c>
      <c r="B27" s="324">
        <v>64190</v>
      </c>
      <c r="C27" s="324">
        <v>45603</v>
      </c>
      <c r="D27" s="324">
        <v>26594</v>
      </c>
      <c r="E27" s="324">
        <v>19009</v>
      </c>
      <c r="F27" s="324">
        <v>18587</v>
      </c>
      <c r="G27" s="324">
        <v>5131</v>
      </c>
      <c r="H27" s="324">
        <v>13456</v>
      </c>
      <c r="I27" s="323"/>
      <c r="J27" s="414" t="s">
        <v>53</v>
      </c>
      <c r="K27" s="324">
        <v>69513</v>
      </c>
      <c r="L27" s="324">
        <v>46971</v>
      </c>
      <c r="M27" s="324">
        <v>26253</v>
      </c>
      <c r="N27" s="324">
        <v>20718</v>
      </c>
      <c r="O27" s="324">
        <v>22542</v>
      </c>
      <c r="P27" s="324">
        <v>6520</v>
      </c>
      <c r="Q27" s="324">
        <v>16022</v>
      </c>
      <c r="V27" s="39"/>
      <c r="W27" s="302"/>
      <c r="X27" s="302"/>
      <c r="Y27" s="302"/>
      <c r="Z27" s="302"/>
      <c r="AA27" s="302"/>
      <c r="AB27" s="302"/>
      <c r="AC27" s="302"/>
      <c r="AD27" s="323"/>
      <c r="AE27" s="323"/>
      <c r="AF27" s="323"/>
      <c r="AG27" s="323"/>
      <c r="AH27" s="323"/>
      <c r="AI27" s="323"/>
      <c r="AJ27" s="323"/>
      <c r="AK27" s="323"/>
    </row>
    <row r="28" spans="1:37" ht="15" x14ac:dyDescent="0.25">
      <c r="A28" s="414" t="s">
        <v>54</v>
      </c>
      <c r="B28" s="324">
        <v>49404</v>
      </c>
      <c r="C28" s="324">
        <v>40739</v>
      </c>
      <c r="D28" s="324">
        <v>23877</v>
      </c>
      <c r="E28" s="324">
        <v>16862</v>
      </c>
      <c r="F28" s="324">
        <v>8665</v>
      </c>
      <c r="G28" s="324">
        <v>3050</v>
      </c>
      <c r="H28" s="324">
        <v>5615</v>
      </c>
      <c r="I28" s="323"/>
      <c r="J28" s="414" t="s">
        <v>54</v>
      </c>
      <c r="K28" s="324">
        <v>53223</v>
      </c>
      <c r="L28" s="324">
        <v>43088</v>
      </c>
      <c r="M28" s="324">
        <v>24587</v>
      </c>
      <c r="N28" s="324">
        <v>18501</v>
      </c>
      <c r="O28" s="324">
        <v>10135</v>
      </c>
      <c r="P28" s="324">
        <v>3710</v>
      </c>
      <c r="Q28" s="324">
        <v>6425</v>
      </c>
      <c r="V28" s="39"/>
      <c r="W28" s="302"/>
      <c r="X28" s="302"/>
      <c r="Y28" s="302"/>
      <c r="Z28" s="302"/>
      <c r="AA28" s="302"/>
      <c r="AB28" s="302"/>
      <c r="AC28" s="302"/>
      <c r="AD28" s="323"/>
      <c r="AE28" s="323"/>
      <c r="AF28" s="323"/>
      <c r="AG28" s="323"/>
      <c r="AH28" s="323"/>
      <c r="AI28" s="323"/>
      <c r="AJ28" s="323"/>
      <c r="AK28" s="323"/>
    </row>
    <row r="29" spans="1:37" ht="15" x14ac:dyDescent="0.25">
      <c r="A29" s="414" t="s">
        <v>55</v>
      </c>
      <c r="B29" s="324">
        <v>57204</v>
      </c>
      <c r="C29" s="324">
        <v>39386</v>
      </c>
      <c r="D29" s="324">
        <v>18677</v>
      </c>
      <c r="E29" s="324">
        <v>20709</v>
      </c>
      <c r="F29" s="324">
        <v>17818</v>
      </c>
      <c r="G29" s="324">
        <v>4257</v>
      </c>
      <c r="H29" s="324">
        <v>13561</v>
      </c>
      <c r="I29" s="323"/>
      <c r="J29" s="414" t="s">
        <v>55</v>
      </c>
      <c r="K29" s="324">
        <v>70307</v>
      </c>
      <c r="L29" s="324">
        <v>49449</v>
      </c>
      <c r="M29" s="324">
        <v>23894</v>
      </c>
      <c r="N29" s="324">
        <v>25555</v>
      </c>
      <c r="O29" s="324">
        <v>20858</v>
      </c>
      <c r="P29" s="324">
        <v>6292</v>
      </c>
      <c r="Q29" s="324">
        <v>14566</v>
      </c>
      <c r="V29" s="39"/>
      <c r="W29" s="302"/>
      <c r="X29" s="302"/>
      <c r="Y29" s="302"/>
      <c r="Z29" s="302"/>
      <c r="AA29" s="302"/>
      <c r="AB29" s="302"/>
      <c r="AC29" s="302"/>
      <c r="AD29" s="323"/>
      <c r="AE29" s="323"/>
      <c r="AF29" s="323"/>
      <c r="AG29" s="323"/>
      <c r="AH29" s="323"/>
      <c r="AI29" s="323"/>
      <c r="AJ29" s="323"/>
      <c r="AK29" s="323"/>
    </row>
    <row r="30" spans="1:37" ht="15" x14ac:dyDescent="0.25">
      <c r="A30" s="414" t="s">
        <v>56</v>
      </c>
      <c r="B30" s="324">
        <v>64137</v>
      </c>
      <c r="C30" s="324">
        <v>52895</v>
      </c>
      <c r="D30" s="324">
        <v>29371</v>
      </c>
      <c r="E30" s="324">
        <v>23524</v>
      </c>
      <c r="F30" s="324">
        <v>11242</v>
      </c>
      <c r="G30" s="324">
        <v>4099</v>
      </c>
      <c r="H30" s="324">
        <v>7143</v>
      </c>
      <c r="I30" s="323"/>
      <c r="J30" s="414" t="s">
        <v>56</v>
      </c>
      <c r="K30" s="324">
        <v>73521</v>
      </c>
      <c r="L30" s="324">
        <v>58037</v>
      </c>
      <c r="M30" s="324">
        <v>30231</v>
      </c>
      <c r="N30" s="324">
        <v>27806</v>
      </c>
      <c r="O30" s="324">
        <v>15484</v>
      </c>
      <c r="P30" s="324">
        <v>4936</v>
      </c>
      <c r="Q30" s="324">
        <v>10548</v>
      </c>
      <c r="V30" s="39"/>
      <c r="W30" s="302"/>
      <c r="X30" s="302"/>
      <c r="Y30" s="302"/>
      <c r="Z30" s="302"/>
      <c r="AA30" s="302"/>
      <c r="AB30" s="302"/>
      <c r="AC30" s="302"/>
      <c r="AD30" s="323"/>
      <c r="AE30" s="323"/>
      <c r="AF30" s="323"/>
      <c r="AG30" s="323"/>
      <c r="AH30" s="323"/>
      <c r="AI30" s="323"/>
      <c r="AJ30" s="323"/>
      <c r="AK30" s="323"/>
    </row>
    <row r="31" spans="1:37" ht="15" x14ac:dyDescent="0.25">
      <c r="A31" s="414" t="s">
        <v>57</v>
      </c>
      <c r="B31" s="324">
        <v>45586</v>
      </c>
      <c r="C31" s="324">
        <v>39579</v>
      </c>
      <c r="D31" s="324">
        <v>23194</v>
      </c>
      <c r="E31" s="324">
        <v>16385</v>
      </c>
      <c r="F31" s="324">
        <v>6007</v>
      </c>
      <c r="G31" s="324">
        <v>2282</v>
      </c>
      <c r="H31" s="324">
        <v>3725</v>
      </c>
      <c r="I31" s="323"/>
      <c r="J31" s="414" t="s">
        <v>57</v>
      </c>
      <c r="K31" s="324">
        <v>50879</v>
      </c>
      <c r="L31" s="324">
        <v>43692</v>
      </c>
      <c r="M31" s="324">
        <v>24568</v>
      </c>
      <c r="N31" s="324">
        <v>19124</v>
      </c>
      <c r="O31" s="324">
        <v>7187</v>
      </c>
      <c r="P31" s="324">
        <v>2745</v>
      </c>
      <c r="Q31" s="324">
        <v>4442</v>
      </c>
      <c r="V31" s="39"/>
      <c r="W31" s="302"/>
      <c r="X31" s="302"/>
      <c r="Y31" s="302"/>
      <c r="Z31" s="302"/>
      <c r="AA31" s="302"/>
      <c r="AB31" s="302"/>
      <c r="AC31" s="302"/>
      <c r="AD31" s="323"/>
      <c r="AE31" s="323"/>
      <c r="AF31" s="323"/>
      <c r="AG31" s="323"/>
      <c r="AH31" s="323"/>
      <c r="AI31" s="323"/>
      <c r="AJ31" s="323"/>
      <c r="AK31" s="323"/>
    </row>
    <row r="32" spans="1:37" ht="15" x14ac:dyDescent="0.25">
      <c r="A32" s="414" t="s">
        <v>58</v>
      </c>
      <c r="B32" s="324">
        <v>58337</v>
      </c>
      <c r="C32" s="324">
        <v>39934</v>
      </c>
      <c r="D32" s="324">
        <v>23871</v>
      </c>
      <c r="E32" s="324">
        <v>16063</v>
      </c>
      <c r="F32" s="324">
        <v>18403</v>
      </c>
      <c r="G32" s="324">
        <v>4872</v>
      </c>
      <c r="H32" s="324">
        <v>13531</v>
      </c>
      <c r="I32" s="323"/>
      <c r="J32" s="414" t="s">
        <v>58</v>
      </c>
      <c r="K32" s="324">
        <v>68186</v>
      </c>
      <c r="L32" s="324">
        <v>46442</v>
      </c>
      <c r="M32" s="324">
        <v>27891</v>
      </c>
      <c r="N32" s="324">
        <v>18551</v>
      </c>
      <c r="O32" s="324">
        <v>21744</v>
      </c>
      <c r="P32" s="324">
        <v>6320</v>
      </c>
      <c r="Q32" s="324">
        <v>15424</v>
      </c>
      <c r="V32" s="39"/>
      <c r="W32" s="302"/>
      <c r="X32" s="302"/>
      <c r="Y32" s="302"/>
      <c r="Z32" s="302"/>
      <c r="AA32" s="302"/>
      <c r="AB32" s="302"/>
      <c r="AC32" s="302"/>
      <c r="AD32" s="323"/>
      <c r="AE32" s="323"/>
      <c r="AF32" s="323"/>
      <c r="AG32" s="323"/>
      <c r="AH32" s="323"/>
      <c r="AI32" s="323"/>
      <c r="AJ32" s="323"/>
      <c r="AK32" s="323"/>
    </row>
    <row r="33" spans="1:45" ht="15" x14ac:dyDescent="0.25">
      <c r="A33" s="414" t="s">
        <v>59</v>
      </c>
      <c r="B33" s="324">
        <v>49608</v>
      </c>
      <c r="C33" s="324">
        <v>41774</v>
      </c>
      <c r="D33" s="324">
        <v>24151</v>
      </c>
      <c r="E33" s="324">
        <v>17623</v>
      </c>
      <c r="F33" s="324">
        <v>7834</v>
      </c>
      <c r="G33" s="324">
        <v>2604</v>
      </c>
      <c r="H33" s="324">
        <v>5230</v>
      </c>
      <c r="I33" s="323"/>
      <c r="J33" s="414" t="s">
        <v>59</v>
      </c>
      <c r="K33" s="324">
        <v>53473</v>
      </c>
      <c r="L33" s="324">
        <v>43565</v>
      </c>
      <c r="M33" s="324">
        <v>24708</v>
      </c>
      <c r="N33" s="324">
        <v>18857</v>
      </c>
      <c r="O33" s="324">
        <v>9908</v>
      </c>
      <c r="P33" s="324">
        <v>3440</v>
      </c>
      <c r="Q33" s="324">
        <v>6468</v>
      </c>
      <c r="V33" s="39"/>
      <c r="W33" s="302"/>
      <c r="X33" s="302"/>
      <c r="Y33" s="302"/>
      <c r="Z33" s="302"/>
      <c r="AA33" s="302"/>
      <c r="AB33" s="302"/>
      <c r="AC33" s="302"/>
      <c r="AD33" s="323"/>
      <c r="AE33" s="323"/>
      <c r="AF33" s="323"/>
      <c r="AG33" s="323"/>
      <c r="AH33" s="323"/>
      <c r="AI33" s="323"/>
      <c r="AJ33" s="323"/>
      <c r="AK33" s="323"/>
    </row>
    <row r="34" spans="1:45" ht="15" x14ac:dyDescent="0.25">
      <c r="A34" s="414" t="s">
        <v>60</v>
      </c>
      <c r="B34" s="324">
        <v>42688</v>
      </c>
      <c r="C34" s="324">
        <v>32125</v>
      </c>
      <c r="D34" s="324">
        <v>17351</v>
      </c>
      <c r="E34" s="324">
        <v>14774</v>
      </c>
      <c r="F34" s="324">
        <v>10563</v>
      </c>
      <c r="G34" s="324">
        <v>3260</v>
      </c>
      <c r="H34" s="324">
        <v>7303</v>
      </c>
      <c r="I34" s="323"/>
      <c r="J34" s="414" t="s">
        <v>60</v>
      </c>
      <c r="K34" s="324">
        <v>54225</v>
      </c>
      <c r="L34" s="324">
        <v>40639</v>
      </c>
      <c r="M34" s="324">
        <v>22750</v>
      </c>
      <c r="N34" s="324">
        <v>17889</v>
      </c>
      <c r="O34" s="324">
        <v>13586</v>
      </c>
      <c r="P34" s="324">
        <v>4347</v>
      </c>
      <c r="Q34" s="324">
        <v>9239</v>
      </c>
      <c r="V34" s="39"/>
      <c r="W34" s="302"/>
      <c r="X34" s="302"/>
      <c r="Y34" s="302"/>
      <c r="Z34" s="302"/>
      <c r="AA34" s="302"/>
      <c r="AB34" s="302"/>
      <c r="AC34" s="302"/>
      <c r="AD34" s="323"/>
      <c r="AE34" s="323"/>
      <c r="AF34" s="323"/>
      <c r="AG34" s="323"/>
      <c r="AH34" s="323"/>
      <c r="AI34" s="323"/>
      <c r="AJ34" s="323"/>
      <c r="AK34" s="323"/>
    </row>
    <row r="35" spans="1:45" ht="15" x14ac:dyDescent="0.25">
      <c r="A35" s="414" t="s">
        <v>61</v>
      </c>
      <c r="B35" s="324">
        <v>56366</v>
      </c>
      <c r="C35" s="324">
        <v>42481</v>
      </c>
      <c r="D35" s="324">
        <v>24391</v>
      </c>
      <c r="E35" s="324">
        <v>18090</v>
      </c>
      <c r="F35" s="324">
        <v>13885</v>
      </c>
      <c r="G35" s="324">
        <v>4025</v>
      </c>
      <c r="H35" s="324">
        <v>9860</v>
      </c>
      <c r="I35" s="323"/>
      <c r="J35" s="414" t="s">
        <v>61</v>
      </c>
      <c r="K35" s="324">
        <v>64967</v>
      </c>
      <c r="L35" s="324">
        <v>48014</v>
      </c>
      <c r="M35" s="324">
        <v>25771</v>
      </c>
      <c r="N35" s="324">
        <v>22243</v>
      </c>
      <c r="O35" s="324">
        <v>16953</v>
      </c>
      <c r="P35" s="324">
        <v>5399</v>
      </c>
      <c r="Q35" s="324">
        <v>11554</v>
      </c>
      <c r="V35" s="39"/>
      <c r="W35" s="302"/>
      <c r="X35" s="302"/>
      <c r="Y35" s="302"/>
      <c r="Z35" s="302"/>
      <c r="AA35" s="302"/>
      <c r="AB35" s="302"/>
      <c r="AC35" s="302"/>
      <c r="AD35" s="323"/>
      <c r="AE35" s="323"/>
      <c r="AF35" s="323"/>
      <c r="AG35" s="323"/>
      <c r="AH35" s="323"/>
      <c r="AI35" s="323"/>
      <c r="AJ35" s="323"/>
      <c r="AK35" s="323"/>
    </row>
    <row r="36" spans="1:45" ht="15" x14ac:dyDescent="0.25">
      <c r="A36" s="414" t="s">
        <v>62</v>
      </c>
      <c r="B36" s="324">
        <v>59962</v>
      </c>
      <c r="C36" s="324">
        <v>47106</v>
      </c>
      <c r="D36" s="324">
        <v>30093</v>
      </c>
      <c r="E36" s="324">
        <v>17013</v>
      </c>
      <c r="F36" s="324">
        <v>12856</v>
      </c>
      <c r="G36" s="324">
        <v>4233</v>
      </c>
      <c r="H36" s="324">
        <v>8623</v>
      </c>
      <c r="I36" s="323"/>
      <c r="J36" s="414" t="s">
        <v>62</v>
      </c>
      <c r="K36" s="324">
        <v>72873</v>
      </c>
      <c r="L36" s="324">
        <v>57935</v>
      </c>
      <c r="M36" s="324">
        <v>35973</v>
      </c>
      <c r="N36" s="324">
        <v>21962</v>
      </c>
      <c r="O36" s="324">
        <v>14938</v>
      </c>
      <c r="P36" s="324">
        <v>5308</v>
      </c>
      <c r="Q36" s="324">
        <v>9630</v>
      </c>
      <c r="V36" s="39"/>
      <c r="W36" s="302"/>
      <c r="X36" s="302"/>
      <c r="Y36" s="302"/>
      <c r="Z36" s="302"/>
      <c r="AA36" s="302"/>
      <c r="AB36" s="302"/>
      <c r="AC36" s="302"/>
      <c r="AD36" s="323"/>
      <c r="AE36" s="323"/>
      <c r="AF36" s="323"/>
      <c r="AG36" s="323"/>
      <c r="AH36" s="323"/>
      <c r="AI36" s="323"/>
      <c r="AJ36" s="323"/>
      <c r="AK36" s="323"/>
    </row>
    <row r="37" spans="1:45" ht="15" x14ac:dyDescent="0.25">
      <c r="A37" s="414" t="s">
        <v>63</v>
      </c>
      <c r="B37" s="324">
        <v>38424</v>
      </c>
      <c r="C37" s="324">
        <v>29961</v>
      </c>
      <c r="D37" s="324">
        <v>20187</v>
      </c>
      <c r="E37" s="324">
        <v>9774</v>
      </c>
      <c r="F37" s="324">
        <v>8463</v>
      </c>
      <c r="G37" s="324">
        <v>3040</v>
      </c>
      <c r="H37" s="324">
        <v>5423</v>
      </c>
      <c r="I37" s="323"/>
      <c r="J37" s="414" t="s">
        <v>63</v>
      </c>
      <c r="K37" s="324">
        <v>48230</v>
      </c>
      <c r="L37" s="324">
        <v>36903</v>
      </c>
      <c r="M37" s="324">
        <v>24070</v>
      </c>
      <c r="N37" s="324">
        <v>12833</v>
      </c>
      <c r="O37" s="324">
        <v>11327</v>
      </c>
      <c r="P37" s="324">
        <v>4141</v>
      </c>
      <c r="Q37" s="324">
        <v>7186</v>
      </c>
      <c r="V37" s="39"/>
      <c r="W37" s="302"/>
      <c r="X37" s="302"/>
      <c r="Y37" s="302"/>
      <c r="Z37" s="302"/>
      <c r="AA37" s="302"/>
      <c r="AB37" s="302"/>
      <c r="AC37" s="302"/>
      <c r="AD37" s="323"/>
      <c r="AE37" s="323"/>
      <c r="AF37" s="323"/>
      <c r="AG37" s="323"/>
      <c r="AH37" s="323"/>
      <c r="AI37" s="323"/>
      <c r="AJ37" s="323"/>
      <c r="AK37" s="323"/>
    </row>
    <row r="38" spans="1:45" x14ac:dyDescent="0.2">
      <c r="A38" s="315" t="s">
        <v>64</v>
      </c>
      <c r="B38" s="324">
        <v>115341</v>
      </c>
      <c r="C38" s="324">
        <v>88080</v>
      </c>
      <c r="D38" s="324">
        <v>56262</v>
      </c>
      <c r="E38" s="324">
        <v>31818</v>
      </c>
      <c r="F38" s="324">
        <v>27261</v>
      </c>
      <c r="G38" s="324">
        <v>8852</v>
      </c>
      <c r="H38" s="324">
        <v>18409</v>
      </c>
      <c r="I38" s="323"/>
      <c r="J38" s="315" t="s">
        <v>64</v>
      </c>
      <c r="K38" s="315">
        <v>134690</v>
      </c>
      <c r="L38" s="315">
        <v>103421</v>
      </c>
      <c r="M38" s="315">
        <v>65870</v>
      </c>
      <c r="N38" s="315">
        <v>37551</v>
      </c>
      <c r="O38" s="315">
        <v>31269</v>
      </c>
      <c r="P38" s="315">
        <v>11610</v>
      </c>
      <c r="Q38" s="315">
        <v>19659</v>
      </c>
      <c r="V38" s="39"/>
      <c r="W38" s="302"/>
      <c r="X38" s="302"/>
      <c r="Y38" s="302"/>
      <c r="Z38" s="302"/>
      <c r="AA38" s="302"/>
      <c r="AB38" s="302"/>
      <c r="AC38" s="302"/>
      <c r="AD38" s="323"/>
      <c r="AE38" s="323"/>
      <c r="AF38" s="323"/>
      <c r="AG38" s="323"/>
      <c r="AH38" s="323"/>
      <c r="AI38" s="323"/>
      <c r="AJ38" s="323"/>
      <c r="AK38" s="323"/>
    </row>
    <row r="39" spans="1:45" x14ac:dyDescent="0.2">
      <c r="A39" s="315" t="s">
        <v>65</v>
      </c>
      <c r="B39" s="324">
        <v>470418</v>
      </c>
      <c r="C39" s="324">
        <v>337512</v>
      </c>
      <c r="D39" s="324">
        <v>195671</v>
      </c>
      <c r="E39" s="324">
        <v>141841</v>
      </c>
      <c r="F39" s="324">
        <v>132906</v>
      </c>
      <c r="G39" s="324">
        <v>36477</v>
      </c>
      <c r="H39" s="324">
        <v>96429</v>
      </c>
      <c r="I39" s="327"/>
      <c r="J39" s="315" t="s">
        <v>65</v>
      </c>
      <c r="K39" s="324">
        <v>554789</v>
      </c>
      <c r="L39" s="324">
        <v>394839</v>
      </c>
      <c r="M39" s="324">
        <v>229134</v>
      </c>
      <c r="N39" s="324">
        <v>165705</v>
      </c>
      <c r="O39" s="324">
        <v>159950</v>
      </c>
      <c r="P39" s="324">
        <v>48615</v>
      </c>
      <c r="Q39" s="324">
        <v>111335</v>
      </c>
      <c r="V39" s="316"/>
      <c r="W39" s="327"/>
      <c r="X39" s="327"/>
      <c r="Y39" s="327"/>
      <c r="Z39" s="327"/>
      <c r="AA39" s="327"/>
      <c r="AB39" s="327"/>
      <c r="AC39" s="327"/>
      <c r="AD39" s="323"/>
      <c r="AE39" s="323"/>
      <c r="AF39" s="323"/>
      <c r="AG39" s="323"/>
      <c r="AH39" s="323"/>
      <c r="AI39" s="323"/>
      <c r="AJ39" s="323"/>
      <c r="AK39" s="323"/>
    </row>
    <row r="40" spans="1:45" x14ac:dyDescent="0.2">
      <c r="A40" s="315" t="s">
        <v>66</v>
      </c>
      <c r="B40" s="324">
        <v>1229775</v>
      </c>
      <c r="C40" s="324">
        <v>988052</v>
      </c>
      <c r="D40" s="324">
        <v>569890</v>
      </c>
      <c r="E40" s="324">
        <v>418162</v>
      </c>
      <c r="F40" s="324">
        <v>241723</v>
      </c>
      <c r="G40" s="324">
        <v>79579</v>
      </c>
      <c r="H40" s="324">
        <v>162144</v>
      </c>
      <c r="I40" s="327"/>
      <c r="J40" s="315" t="s">
        <v>66</v>
      </c>
      <c r="K40" s="324">
        <v>1374784</v>
      </c>
      <c r="L40" s="324">
        <v>1057850</v>
      </c>
      <c r="M40" s="324">
        <v>594704</v>
      </c>
      <c r="N40" s="324">
        <v>463146</v>
      </c>
      <c r="O40" s="324">
        <v>316934</v>
      </c>
      <c r="P40" s="324">
        <v>104171</v>
      </c>
      <c r="Q40" s="324">
        <v>212763</v>
      </c>
      <c r="V40" s="316"/>
      <c r="W40" s="327"/>
      <c r="X40" s="327"/>
      <c r="Y40" s="327"/>
      <c r="Z40" s="327"/>
      <c r="AA40" s="327"/>
      <c r="AB40" s="327"/>
      <c r="AC40" s="327"/>
      <c r="AD40" s="323"/>
      <c r="AE40" s="323"/>
      <c r="AF40" s="323"/>
      <c r="AG40" s="323"/>
      <c r="AH40" s="323"/>
      <c r="AI40" s="323"/>
      <c r="AJ40" s="323"/>
      <c r="AK40" s="323"/>
    </row>
    <row r="41" spans="1:45" x14ac:dyDescent="0.2">
      <c r="A41" s="316" t="s">
        <v>67</v>
      </c>
      <c r="B41" s="324">
        <v>1815534</v>
      </c>
      <c r="C41" s="324">
        <v>1413644</v>
      </c>
      <c r="D41" s="324">
        <v>821823</v>
      </c>
      <c r="E41" s="324">
        <v>591821</v>
      </c>
      <c r="F41" s="324">
        <v>401890</v>
      </c>
      <c r="G41" s="324">
        <v>124908</v>
      </c>
      <c r="H41" s="324">
        <v>276982</v>
      </c>
      <c r="I41" s="327"/>
      <c r="J41" s="316" t="s">
        <v>67</v>
      </c>
      <c r="K41" s="324">
        <v>2064263</v>
      </c>
      <c r="L41" s="324">
        <v>1556110</v>
      </c>
      <c r="M41" s="324">
        <v>889708</v>
      </c>
      <c r="N41" s="324">
        <v>666402</v>
      </c>
      <c r="O41" s="324">
        <v>508153</v>
      </c>
      <c r="P41" s="324">
        <v>164396</v>
      </c>
      <c r="Q41" s="324">
        <v>343757</v>
      </c>
      <c r="V41" s="316"/>
      <c r="W41" s="327"/>
      <c r="X41" s="327"/>
      <c r="Y41" s="327"/>
      <c r="Z41" s="327"/>
      <c r="AA41" s="327"/>
      <c r="AB41" s="327"/>
      <c r="AC41" s="327"/>
      <c r="AD41" s="323"/>
      <c r="AE41" s="323"/>
      <c r="AF41" s="323"/>
      <c r="AG41" s="323"/>
      <c r="AH41" s="323"/>
      <c r="AI41" s="323"/>
      <c r="AJ41" s="323"/>
      <c r="AK41" s="323"/>
    </row>
    <row r="42" spans="1:45" x14ac:dyDescent="0.2">
      <c r="I42" s="323"/>
      <c r="J42" s="323"/>
      <c r="K42" s="323"/>
      <c r="L42" s="323"/>
      <c r="M42" s="323"/>
      <c r="N42" s="316"/>
      <c r="O42" s="370"/>
      <c r="P42" s="370"/>
      <c r="Q42" s="370"/>
      <c r="R42" s="370"/>
      <c r="S42" s="370"/>
      <c r="T42" s="370"/>
      <c r="U42" s="370"/>
      <c r="V42" s="316"/>
      <c r="W42" s="370"/>
      <c r="X42" s="370"/>
      <c r="Y42" s="370"/>
      <c r="Z42" s="370"/>
      <c r="AA42" s="370"/>
      <c r="AB42" s="370"/>
      <c r="AC42" s="370"/>
      <c r="AD42" s="323"/>
      <c r="AE42" s="323"/>
      <c r="AF42" s="323"/>
      <c r="AG42" s="323"/>
      <c r="AH42" s="323"/>
      <c r="AI42" s="323"/>
      <c r="AJ42" s="323"/>
      <c r="AK42" s="323"/>
    </row>
    <row r="43" spans="1:45" x14ac:dyDescent="0.2">
      <c r="A43" s="323"/>
      <c r="B43" s="323"/>
      <c r="C43" s="324"/>
      <c r="D43" s="323"/>
      <c r="E43" s="323"/>
      <c r="F43" s="324"/>
      <c r="G43" s="324"/>
      <c r="H43" s="324"/>
      <c r="I43" s="324"/>
      <c r="J43" s="323"/>
      <c r="K43" s="323"/>
      <c r="L43" s="324"/>
      <c r="M43" s="323"/>
      <c r="N43" s="324"/>
      <c r="O43" s="324"/>
      <c r="P43" s="324"/>
      <c r="Q43" s="324"/>
      <c r="R43" s="324"/>
      <c r="S43" s="323"/>
      <c r="T43" s="323"/>
      <c r="U43" s="324"/>
      <c r="V43" s="324"/>
      <c r="W43" s="324"/>
      <c r="X43" s="324"/>
      <c r="Y43" s="324"/>
      <c r="Z43" s="324"/>
      <c r="AA43" s="323"/>
      <c r="AB43" s="323"/>
      <c r="AC43" s="324"/>
      <c r="AD43" s="323"/>
      <c r="AE43" s="323"/>
      <c r="AF43" s="323"/>
      <c r="AG43" s="323"/>
      <c r="AH43" s="323"/>
      <c r="AI43" s="323"/>
      <c r="AJ43" s="323"/>
      <c r="AK43" s="323"/>
    </row>
    <row r="44" spans="1:45" x14ac:dyDescent="0.2">
      <c r="A44" s="323"/>
      <c r="B44" s="324"/>
      <c r="C44" s="323"/>
      <c r="D44" s="323"/>
      <c r="E44" s="324"/>
      <c r="F44" s="324"/>
      <c r="G44" s="324"/>
      <c r="H44" s="324"/>
      <c r="I44" s="323"/>
      <c r="J44" s="323"/>
      <c r="K44" s="371"/>
      <c r="L44" s="372"/>
      <c r="M44" s="372"/>
      <c r="N44" s="371"/>
      <c r="O44" s="371"/>
      <c r="P44" s="371"/>
      <c r="Q44" s="371"/>
      <c r="R44" s="323"/>
      <c r="S44" s="323"/>
      <c r="T44" s="324"/>
      <c r="U44" s="323"/>
      <c r="V44" s="324"/>
      <c r="W44" s="324"/>
      <c r="X44" s="324"/>
      <c r="Y44" s="324"/>
      <c r="Z44" s="324"/>
      <c r="AA44" s="323"/>
      <c r="AB44" s="323"/>
      <c r="AC44" s="324"/>
      <c r="AD44" s="324"/>
      <c r="AE44" s="324"/>
      <c r="AF44" s="324"/>
      <c r="AG44" s="324"/>
      <c r="AH44" s="324"/>
      <c r="AI44" s="323"/>
      <c r="AJ44" s="323"/>
      <c r="AK44" s="324"/>
      <c r="AL44" s="323"/>
      <c r="AM44" s="323"/>
      <c r="AN44" s="323"/>
      <c r="AO44" s="323"/>
      <c r="AP44" s="323"/>
      <c r="AQ44" s="323"/>
      <c r="AR44" s="323"/>
      <c r="AS44" s="323"/>
    </row>
  </sheetData>
  <hyperlinks>
    <hyperlink ref="A1" location="Contents!A1" display="Back" xr:uid="{00000000-0004-0000-3400-000000000000}"/>
    <hyperlink ref="C1" location="'Table 15'!A1" display="Table 15" xr:uid="{00000000-0004-0000-3400-000001000000}"/>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34">
    <tabColor theme="7" tint="0.39997558519241921"/>
    <pageSetUpPr autoPageBreaks="0"/>
  </sheetPr>
  <dimension ref="A1:AQ42"/>
  <sheetViews>
    <sheetView zoomScale="70" zoomScaleNormal="70" workbookViewId="0"/>
  </sheetViews>
  <sheetFormatPr defaultColWidth="11.140625" defaultRowHeight="12.75" x14ac:dyDescent="0.2"/>
  <cols>
    <col min="1" max="10" width="11.140625" style="315"/>
    <col min="11" max="11" width="0" style="315" hidden="1" customWidth="1"/>
    <col min="12" max="21" width="11.140625" style="315"/>
    <col min="22" max="22" width="0" style="315" hidden="1" customWidth="1"/>
    <col min="23" max="32" width="11.140625" style="315"/>
    <col min="33" max="33" width="0" style="315" hidden="1" customWidth="1"/>
    <col min="34" max="16384" width="11.140625" style="315"/>
  </cols>
  <sheetData>
    <row r="1" spans="1:43" x14ac:dyDescent="0.2">
      <c r="A1" s="325" t="s">
        <v>322</v>
      </c>
      <c r="C1" s="467" t="s">
        <v>470</v>
      </c>
    </row>
    <row r="2" spans="1:43" ht="13.15" customHeight="1" x14ac:dyDescent="0.2">
      <c r="A2" s="61" t="s">
        <v>30</v>
      </c>
      <c r="B2" s="323"/>
      <c r="C2" s="668" t="s">
        <v>190</v>
      </c>
      <c r="D2" s="668"/>
      <c r="E2" s="668"/>
      <c r="F2" s="668"/>
      <c r="G2" s="668" t="s">
        <v>191</v>
      </c>
      <c r="H2" s="668"/>
      <c r="I2" s="668"/>
      <c r="J2" s="668"/>
      <c r="K2" s="323"/>
      <c r="L2" s="61" t="s">
        <v>4</v>
      </c>
      <c r="M2" s="323"/>
      <c r="N2" s="668" t="s">
        <v>190</v>
      </c>
      <c r="O2" s="668"/>
      <c r="P2" s="668"/>
      <c r="Q2" s="668"/>
      <c r="R2" s="668" t="s">
        <v>191</v>
      </c>
      <c r="S2" s="668"/>
      <c r="T2" s="668"/>
      <c r="U2" s="668"/>
      <c r="V2" s="323"/>
      <c r="W2" s="61" t="s">
        <v>3</v>
      </c>
      <c r="X2" s="323"/>
      <c r="Y2" s="668" t="s">
        <v>190</v>
      </c>
      <c r="Z2" s="668"/>
      <c r="AA2" s="668"/>
      <c r="AB2" s="668"/>
      <c r="AC2" s="668" t="s">
        <v>191</v>
      </c>
      <c r="AD2" s="668"/>
      <c r="AE2" s="668"/>
      <c r="AF2" s="668"/>
      <c r="AG2" s="364"/>
      <c r="AH2" s="354">
        <v>2011</v>
      </c>
      <c r="AI2" s="354"/>
      <c r="AJ2" s="668" t="s">
        <v>190</v>
      </c>
      <c r="AK2" s="668"/>
      <c r="AL2" s="668"/>
      <c r="AM2" s="668"/>
      <c r="AN2" s="668" t="s">
        <v>191</v>
      </c>
      <c r="AO2" s="668"/>
      <c r="AP2" s="668"/>
      <c r="AQ2" s="668"/>
    </row>
    <row r="3" spans="1:43" ht="13.15" customHeight="1" x14ac:dyDescent="0.2">
      <c r="A3" s="323"/>
      <c r="B3" s="324" t="s">
        <v>73</v>
      </c>
      <c r="C3" s="324" t="s">
        <v>73</v>
      </c>
      <c r="D3" s="668" t="s">
        <v>194</v>
      </c>
      <c r="E3" s="668"/>
      <c r="F3" s="324" t="s">
        <v>195</v>
      </c>
      <c r="G3" s="324" t="s">
        <v>73</v>
      </c>
      <c r="H3" s="668" t="s">
        <v>194</v>
      </c>
      <c r="I3" s="668"/>
      <c r="J3" s="324" t="s">
        <v>195</v>
      </c>
      <c r="K3" s="323"/>
      <c r="L3" s="323"/>
      <c r="M3" s="324" t="s">
        <v>73</v>
      </c>
      <c r="N3" s="324" t="s">
        <v>73</v>
      </c>
      <c r="O3" s="668" t="s">
        <v>194</v>
      </c>
      <c r="P3" s="668"/>
      <c r="Q3" s="324" t="s">
        <v>195</v>
      </c>
      <c r="R3" s="324" t="s">
        <v>73</v>
      </c>
      <c r="S3" s="668" t="s">
        <v>194</v>
      </c>
      <c r="T3" s="668"/>
      <c r="U3" s="324" t="s">
        <v>195</v>
      </c>
      <c r="V3" s="323"/>
      <c r="W3" s="323"/>
      <c r="X3" s="324" t="s">
        <v>73</v>
      </c>
      <c r="Y3" s="324" t="s">
        <v>73</v>
      </c>
      <c r="Z3" s="668" t="s">
        <v>194</v>
      </c>
      <c r="AA3" s="668"/>
      <c r="AB3" s="324" t="s">
        <v>195</v>
      </c>
      <c r="AC3" s="324" t="s">
        <v>73</v>
      </c>
      <c r="AD3" s="668" t="s">
        <v>194</v>
      </c>
      <c r="AE3" s="668"/>
      <c r="AF3" s="324" t="s">
        <v>195</v>
      </c>
      <c r="AG3" s="324"/>
      <c r="AH3" s="365"/>
      <c r="AI3" s="324" t="s">
        <v>73</v>
      </c>
      <c r="AJ3" s="324" t="s">
        <v>73</v>
      </c>
      <c r="AK3" s="668" t="s">
        <v>194</v>
      </c>
      <c r="AL3" s="668"/>
      <c r="AM3" s="324" t="s">
        <v>195</v>
      </c>
      <c r="AN3" s="324" t="s">
        <v>73</v>
      </c>
      <c r="AO3" s="668" t="s">
        <v>194</v>
      </c>
      <c r="AP3" s="668"/>
      <c r="AQ3" s="324" t="s">
        <v>195</v>
      </c>
    </row>
    <row r="4" spans="1:43" ht="13.15" customHeight="1" x14ac:dyDescent="0.2">
      <c r="A4" s="323"/>
      <c r="B4" s="324" t="s">
        <v>196</v>
      </c>
      <c r="C4" s="323"/>
      <c r="D4" s="324" t="s">
        <v>193</v>
      </c>
      <c r="E4" s="324" t="s">
        <v>197</v>
      </c>
      <c r="F4" s="324" t="s">
        <v>198</v>
      </c>
      <c r="G4" s="323"/>
      <c r="H4" s="324" t="s">
        <v>193</v>
      </c>
      <c r="I4" s="324" t="s">
        <v>197</v>
      </c>
      <c r="J4" s="324" t="s">
        <v>198</v>
      </c>
      <c r="K4" s="323"/>
      <c r="L4" s="323"/>
      <c r="M4" s="324" t="s">
        <v>196</v>
      </c>
      <c r="N4" s="323"/>
      <c r="O4" s="324" t="s">
        <v>193</v>
      </c>
      <c r="P4" s="324" t="s">
        <v>197</v>
      </c>
      <c r="Q4" s="324" t="s">
        <v>198</v>
      </c>
      <c r="R4" s="323"/>
      <c r="S4" s="324" t="s">
        <v>193</v>
      </c>
      <c r="T4" s="324" t="s">
        <v>197</v>
      </c>
      <c r="U4" s="324" t="s">
        <v>198</v>
      </c>
      <c r="V4" s="323"/>
      <c r="W4" s="323"/>
      <c r="X4" s="324" t="s">
        <v>196</v>
      </c>
      <c r="Y4" s="323"/>
      <c r="Z4" s="324" t="s">
        <v>193</v>
      </c>
      <c r="AA4" s="324" t="s">
        <v>197</v>
      </c>
      <c r="AB4" s="324" t="s">
        <v>198</v>
      </c>
      <c r="AC4" s="323"/>
      <c r="AD4" s="324" t="s">
        <v>193</v>
      </c>
      <c r="AE4" s="324" t="s">
        <v>197</v>
      </c>
      <c r="AF4" s="324" t="s">
        <v>198</v>
      </c>
      <c r="AG4" s="324"/>
      <c r="AH4" s="323"/>
      <c r="AI4" s="324" t="s">
        <v>196</v>
      </c>
      <c r="AJ4" s="323"/>
      <c r="AK4" s="324" t="s">
        <v>193</v>
      </c>
      <c r="AL4" s="324" t="s">
        <v>197</v>
      </c>
      <c r="AM4" s="324" t="s">
        <v>198</v>
      </c>
      <c r="AN4" s="323"/>
      <c r="AO4" s="324" t="s">
        <v>193</v>
      </c>
      <c r="AP4" s="324" t="s">
        <v>197</v>
      </c>
      <c r="AQ4" s="324" t="s">
        <v>198</v>
      </c>
    </row>
    <row r="5" spans="1:43" ht="13.15" customHeight="1" x14ac:dyDescent="0.2">
      <c r="A5" s="323"/>
      <c r="B5" s="323"/>
      <c r="C5" s="324"/>
      <c r="D5" s="323"/>
      <c r="E5" s="323"/>
      <c r="F5" s="323"/>
      <c r="G5" s="324"/>
      <c r="H5" s="323"/>
      <c r="I5" s="323"/>
      <c r="J5" s="323"/>
      <c r="K5" s="323"/>
      <c r="L5" s="323"/>
      <c r="M5" s="323"/>
      <c r="N5" s="324"/>
      <c r="O5" s="323"/>
      <c r="P5" s="323"/>
      <c r="Q5" s="323"/>
      <c r="R5" s="324"/>
      <c r="S5" s="323"/>
      <c r="T5" s="323"/>
      <c r="U5" s="323"/>
      <c r="V5" s="323"/>
      <c r="W5" s="323"/>
      <c r="X5" s="323"/>
      <c r="Y5" s="323"/>
      <c r="Z5" s="323"/>
      <c r="AA5" s="366"/>
      <c r="AB5" s="366"/>
      <c r="AC5" s="366"/>
      <c r="AD5" s="366"/>
      <c r="AE5" s="366"/>
      <c r="AF5" s="366"/>
      <c r="AG5" s="366"/>
      <c r="AH5" s="323"/>
      <c r="AI5" s="323"/>
      <c r="AJ5" s="323"/>
      <c r="AK5" s="323"/>
      <c r="AL5" s="366"/>
      <c r="AM5" s="366"/>
      <c r="AN5" s="366"/>
      <c r="AO5" s="366"/>
      <c r="AP5" s="366"/>
      <c r="AQ5" s="366"/>
    </row>
    <row r="6" spans="1:43" ht="13.15" customHeight="1" x14ac:dyDescent="0.2">
      <c r="A6" s="39" t="s">
        <v>31</v>
      </c>
      <c r="B6" s="323">
        <v>11</v>
      </c>
      <c r="C6" s="323">
        <v>3</v>
      </c>
      <c r="D6" s="323">
        <v>3</v>
      </c>
      <c r="E6" s="323">
        <v>0</v>
      </c>
      <c r="F6" s="323">
        <v>0</v>
      </c>
      <c r="G6" s="323">
        <v>8</v>
      </c>
      <c r="H6" s="323">
        <v>5</v>
      </c>
      <c r="I6" s="323">
        <v>0</v>
      </c>
      <c r="J6" s="323">
        <v>3</v>
      </c>
      <c r="K6" s="323"/>
      <c r="L6" s="323" t="s">
        <v>31</v>
      </c>
      <c r="M6" s="323">
        <v>22</v>
      </c>
      <c r="N6" s="323">
        <v>0</v>
      </c>
      <c r="O6" s="323">
        <v>0</v>
      </c>
      <c r="P6" s="323">
        <v>0</v>
      </c>
      <c r="Q6" s="323">
        <v>0</v>
      </c>
      <c r="R6" s="323">
        <v>22</v>
      </c>
      <c r="S6" s="323">
        <v>9</v>
      </c>
      <c r="T6" s="323">
        <v>3</v>
      </c>
      <c r="U6" s="323">
        <v>10</v>
      </c>
      <c r="V6" s="323"/>
      <c r="W6" s="323" t="s">
        <v>31</v>
      </c>
      <c r="X6" s="324">
        <v>181</v>
      </c>
      <c r="Y6" s="324">
        <v>35</v>
      </c>
      <c r="Z6" s="324">
        <v>21</v>
      </c>
      <c r="AA6" s="324">
        <v>3</v>
      </c>
      <c r="AB6" s="324">
        <v>11</v>
      </c>
      <c r="AC6" s="324">
        <v>146</v>
      </c>
      <c r="AD6" s="367">
        <v>71</v>
      </c>
      <c r="AE6" s="324">
        <v>11</v>
      </c>
      <c r="AF6" s="324">
        <v>64</v>
      </c>
      <c r="AG6" s="324"/>
      <c r="AH6" s="323" t="s">
        <v>31</v>
      </c>
      <c r="AI6" s="368">
        <v>91</v>
      </c>
      <c r="AJ6" s="324">
        <v>20</v>
      </c>
      <c r="AK6" s="324">
        <v>17</v>
      </c>
      <c r="AL6" s="324" t="s">
        <v>481</v>
      </c>
      <c r="AM6" s="324" t="s">
        <v>481</v>
      </c>
      <c r="AN6" s="324">
        <v>71</v>
      </c>
      <c r="AO6" s="324">
        <v>52</v>
      </c>
      <c r="AP6" s="324" t="s">
        <v>481</v>
      </c>
      <c r="AQ6" s="324" t="s">
        <v>481</v>
      </c>
    </row>
    <row r="7" spans="1:43" ht="13.15" customHeight="1" x14ac:dyDescent="0.2">
      <c r="A7" s="39" t="s">
        <v>32</v>
      </c>
      <c r="B7" s="323">
        <v>1301</v>
      </c>
      <c r="C7" s="323">
        <v>116</v>
      </c>
      <c r="D7" s="323">
        <v>72</v>
      </c>
      <c r="E7" s="323">
        <v>17</v>
      </c>
      <c r="F7" s="323">
        <v>27</v>
      </c>
      <c r="G7" s="323">
        <v>1185</v>
      </c>
      <c r="H7" s="323">
        <v>427</v>
      </c>
      <c r="I7" s="323">
        <v>63</v>
      </c>
      <c r="J7" s="323">
        <v>695</v>
      </c>
      <c r="K7" s="323"/>
      <c r="L7" s="39" t="s">
        <v>32</v>
      </c>
      <c r="M7" s="323">
        <v>2926</v>
      </c>
      <c r="N7" s="323">
        <v>215</v>
      </c>
      <c r="O7" s="323">
        <v>95</v>
      </c>
      <c r="P7" s="323">
        <v>20</v>
      </c>
      <c r="Q7" s="323">
        <v>100</v>
      </c>
      <c r="R7" s="323">
        <v>2711</v>
      </c>
      <c r="S7" s="323">
        <v>639</v>
      </c>
      <c r="T7" s="323">
        <v>116</v>
      </c>
      <c r="U7" s="323">
        <v>1956</v>
      </c>
      <c r="V7" s="323"/>
      <c r="W7" s="39" t="s">
        <v>32</v>
      </c>
      <c r="X7" s="324">
        <v>7971</v>
      </c>
      <c r="Y7" s="324">
        <v>670</v>
      </c>
      <c r="Z7" s="324">
        <v>379</v>
      </c>
      <c r="AA7" s="324">
        <v>56</v>
      </c>
      <c r="AB7" s="324">
        <v>235</v>
      </c>
      <c r="AC7" s="324">
        <v>7301</v>
      </c>
      <c r="AD7" s="367">
        <v>2374</v>
      </c>
      <c r="AE7" s="324">
        <v>428</v>
      </c>
      <c r="AF7" s="324">
        <v>4499</v>
      </c>
      <c r="AG7" s="324"/>
      <c r="AH7" s="39" t="s">
        <v>32</v>
      </c>
      <c r="AI7" s="368">
        <v>9965</v>
      </c>
      <c r="AJ7" s="324">
        <v>801</v>
      </c>
      <c r="AK7" s="324">
        <v>423</v>
      </c>
      <c r="AL7" s="324" t="s">
        <v>481</v>
      </c>
      <c r="AM7" s="324" t="s">
        <v>481</v>
      </c>
      <c r="AN7" s="324">
        <v>9164</v>
      </c>
      <c r="AO7" s="324">
        <v>4139</v>
      </c>
      <c r="AP7" s="324" t="s">
        <v>481</v>
      </c>
      <c r="AQ7" s="324" t="s">
        <v>481</v>
      </c>
    </row>
    <row r="8" spans="1:43" ht="13.15" customHeight="1" x14ac:dyDescent="0.2">
      <c r="A8" s="39" t="s">
        <v>33</v>
      </c>
      <c r="B8" s="323">
        <v>2019</v>
      </c>
      <c r="C8" s="323">
        <v>189</v>
      </c>
      <c r="D8" s="323">
        <v>145</v>
      </c>
      <c r="E8" s="323">
        <v>20</v>
      </c>
      <c r="F8" s="323">
        <v>24</v>
      </c>
      <c r="G8" s="323">
        <v>1830</v>
      </c>
      <c r="H8" s="323">
        <v>850</v>
      </c>
      <c r="I8" s="323">
        <v>131</v>
      </c>
      <c r="J8" s="323">
        <v>849</v>
      </c>
      <c r="K8" s="323"/>
      <c r="L8" s="39" t="s">
        <v>33</v>
      </c>
      <c r="M8" s="323">
        <v>3667</v>
      </c>
      <c r="N8" s="323">
        <v>262</v>
      </c>
      <c r="O8" s="323">
        <v>156</v>
      </c>
      <c r="P8" s="323">
        <v>29</v>
      </c>
      <c r="Q8" s="323">
        <v>77</v>
      </c>
      <c r="R8" s="323">
        <v>3405</v>
      </c>
      <c r="S8" s="323">
        <v>1178</v>
      </c>
      <c r="T8" s="323">
        <v>224</v>
      </c>
      <c r="U8" s="323">
        <v>2003</v>
      </c>
      <c r="V8" s="323"/>
      <c r="W8" s="39" t="s">
        <v>33</v>
      </c>
      <c r="X8" s="324">
        <v>9130</v>
      </c>
      <c r="Y8" s="324">
        <v>734</v>
      </c>
      <c r="Z8" s="324">
        <v>438</v>
      </c>
      <c r="AA8" s="324">
        <v>65</v>
      </c>
      <c r="AB8" s="324">
        <v>231</v>
      </c>
      <c r="AC8" s="324">
        <v>8396</v>
      </c>
      <c r="AD8" s="367">
        <v>3648</v>
      </c>
      <c r="AE8" s="324">
        <v>540</v>
      </c>
      <c r="AF8" s="324">
        <v>4208</v>
      </c>
      <c r="AG8" s="324"/>
      <c r="AH8" s="39" t="s">
        <v>33</v>
      </c>
      <c r="AI8" s="368">
        <v>10026</v>
      </c>
      <c r="AJ8" s="324">
        <v>739</v>
      </c>
      <c r="AK8" s="324">
        <v>494</v>
      </c>
      <c r="AL8" s="324" t="s">
        <v>481</v>
      </c>
      <c r="AM8" s="324" t="s">
        <v>481</v>
      </c>
      <c r="AN8" s="324">
        <v>9287</v>
      </c>
      <c r="AO8" s="324">
        <v>4931</v>
      </c>
      <c r="AP8" s="324" t="s">
        <v>481</v>
      </c>
      <c r="AQ8" s="324" t="s">
        <v>481</v>
      </c>
    </row>
    <row r="9" spans="1:43" ht="13.15" customHeight="1" x14ac:dyDescent="0.2">
      <c r="A9" s="39" t="s">
        <v>34</v>
      </c>
      <c r="B9" s="323">
        <v>1328</v>
      </c>
      <c r="C9" s="323">
        <v>174</v>
      </c>
      <c r="D9" s="323">
        <v>134</v>
      </c>
      <c r="E9" s="323">
        <v>25</v>
      </c>
      <c r="F9" s="323">
        <v>15</v>
      </c>
      <c r="G9" s="323">
        <v>1154</v>
      </c>
      <c r="H9" s="323">
        <v>513</v>
      </c>
      <c r="I9" s="323">
        <v>50</v>
      </c>
      <c r="J9" s="323">
        <v>591</v>
      </c>
      <c r="K9" s="323"/>
      <c r="L9" s="39" t="s">
        <v>34</v>
      </c>
      <c r="M9" s="323">
        <v>2504</v>
      </c>
      <c r="N9" s="323">
        <v>205</v>
      </c>
      <c r="O9" s="323">
        <v>132</v>
      </c>
      <c r="P9" s="323">
        <v>24</v>
      </c>
      <c r="Q9" s="323">
        <v>49</v>
      </c>
      <c r="R9" s="323">
        <v>2299</v>
      </c>
      <c r="S9" s="323">
        <v>784</v>
      </c>
      <c r="T9" s="323">
        <v>125</v>
      </c>
      <c r="U9" s="323">
        <v>1390</v>
      </c>
      <c r="V9" s="323"/>
      <c r="W9" s="39" t="s">
        <v>34</v>
      </c>
      <c r="X9" s="324">
        <v>6405</v>
      </c>
      <c r="Y9" s="324">
        <v>593</v>
      </c>
      <c r="Z9" s="324">
        <v>397</v>
      </c>
      <c r="AA9" s="324">
        <v>48</v>
      </c>
      <c r="AB9" s="324">
        <v>148</v>
      </c>
      <c r="AC9" s="324">
        <v>5812</v>
      </c>
      <c r="AD9" s="367">
        <v>2533</v>
      </c>
      <c r="AE9" s="324">
        <v>322</v>
      </c>
      <c r="AF9" s="324">
        <v>2957</v>
      </c>
      <c r="AG9" s="324"/>
      <c r="AH9" s="39" t="s">
        <v>34</v>
      </c>
      <c r="AI9" s="368">
        <v>7693</v>
      </c>
      <c r="AJ9" s="324">
        <v>650</v>
      </c>
      <c r="AK9" s="324">
        <v>464</v>
      </c>
      <c r="AL9" s="324" t="s">
        <v>481</v>
      </c>
      <c r="AM9" s="324" t="s">
        <v>481</v>
      </c>
      <c r="AN9" s="324">
        <v>7043</v>
      </c>
      <c r="AO9" s="324">
        <v>4021</v>
      </c>
      <c r="AP9" s="324" t="s">
        <v>481</v>
      </c>
      <c r="AQ9" s="324" t="s">
        <v>481</v>
      </c>
    </row>
    <row r="10" spans="1:43" ht="13.15" customHeight="1" x14ac:dyDescent="0.2">
      <c r="A10" s="39" t="s">
        <v>35</v>
      </c>
      <c r="B10" s="323">
        <v>2840</v>
      </c>
      <c r="C10" s="323">
        <v>227</v>
      </c>
      <c r="D10" s="323">
        <v>159</v>
      </c>
      <c r="E10" s="323">
        <v>36</v>
      </c>
      <c r="F10" s="323">
        <v>32</v>
      </c>
      <c r="G10" s="323">
        <v>2613</v>
      </c>
      <c r="H10" s="323">
        <v>1186</v>
      </c>
      <c r="I10" s="323">
        <v>389</v>
      </c>
      <c r="J10" s="323">
        <v>1038</v>
      </c>
      <c r="K10" s="323"/>
      <c r="L10" s="39" t="s">
        <v>35</v>
      </c>
      <c r="M10" s="323">
        <v>5460</v>
      </c>
      <c r="N10" s="323">
        <v>293</v>
      </c>
      <c r="O10" s="323">
        <v>152</v>
      </c>
      <c r="P10" s="323">
        <v>53</v>
      </c>
      <c r="Q10" s="323">
        <v>88</v>
      </c>
      <c r="R10" s="323">
        <v>5167</v>
      </c>
      <c r="S10" s="323">
        <v>1691</v>
      </c>
      <c r="T10" s="323">
        <v>695</v>
      </c>
      <c r="U10" s="323">
        <v>2781</v>
      </c>
      <c r="V10" s="323"/>
      <c r="W10" s="39" t="s">
        <v>35</v>
      </c>
      <c r="X10" s="324">
        <v>10589</v>
      </c>
      <c r="Y10" s="324">
        <v>777</v>
      </c>
      <c r="Z10" s="324">
        <v>426</v>
      </c>
      <c r="AA10" s="324">
        <v>104</v>
      </c>
      <c r="AB10" s="324">
        <v>247</v>
      </c>
      <c r="AC10" s="324">
        <v>9812</v>
      </c>
      <c r="AD10" s="367">
        <v>4322</v>
      </c>
      <c r="AE10" s="324">
        <v>717</v>
      </c>
      <c r="AF10" s="324">
        <v>4773</v>
      </c>
      <c r="AG10" s="324"/>
      <c r="AH10" s="39" t="s">
        <v>35</v>
      </c>
      <c r="AI10" s="368">
        <v>9731</v>
      </c>
      <c r="AJ10" s="324">
        <v>759</v>
      </c>
      <c r="AK10" s="324">
        <v>462</v>
      </c>
      <c r="AL10" s="324" t="s">
        <v>481</v>
      </c>
      <c r="AM10" s="324" t="s">
        <v>481</v>
      </c>
      <c r="AN10" s="324">
        <v>8972</v>
      </c>
      <c r="AO10" s="324">
        <v>4795</v>
      </c>
      <c r="AP10" s="324" t="s">
        <v>481</v>
      </c>
      <c r="AQ10" s="324" t="s">
        <v>481</v>
      </c>
    </row>
    <row r="11" spans="1:43" ht="13.15" customHeight="1" x14ac:dyDescent="0.2">
      <c r="A11" s="39" t="s">
        <v>36</v>
      </c>
      <c r="B11" s="323">
        <v>1988</v>
      </c>
      <c r="C11" s="323">
        <v>241</v>
      </c>
      <c r="D11" s="323">
        <v>195</v>
      </c>
      <c r="E11" s="323">
        <v>21</v>
      </c>
      <c r="F11" s="323">
        <v>25</v>
      </c>
      <c r="G11" s="323">
        <v>1747</v>
      </c>
      <c r="H11" s="323">
        <v>818</v>
      </c>
      <c r="I11" s="323">
        <v>96</v>
      </c>
      <c r="J11" s="323">
        <v>833</v>
      </c>
      <c r="K11" s="323"/>
      <c r="L11" s="39" t="s">
        <v>36</v>
      </c>
      <c r="M11" s="323">
        <v>3354</v>
      </c>
      <c r="N11" s="323">
        <v>242</v>
      </c>
      <c r="O11" s="323">
        <v>151</v>
      </c>
      <c r="P11" s="323">
        <v>28</v>
      </c>
      <c r="Q11" s="323">
        <v>63</v>
      </c>
      <c r="R11" s="323">
        <v>3112</v>
      </c>
      <c r="S11" s="323">
        <v>1130</v>
      </c>
      <c r="T11" s="323">
        <v>172</v>
      </c>
      <c r="U11" s="323">
        <v>1810</v>
      </c>
      <c r="V11" s="323"/>
      <c r="W11" s="39" t="s">
        <v>36</v>
      </c>
      <c r="X11" s="324">
        <v>8666</v>
      </c>
      <c r="Y11" s="324">
        <v>1013</v>
      </c>
      <c r="Z11" s="324">
        <v>778</v>
      </c>
      <c r="AA11" s="324">
        <v>42</v>
      </c>
      <c r="AB11" s="324">
        <v>193</v>
      </c>
      <c r="AC11" s="324">
        <v>7653</v>
      </c>
      <c r="AD11" s="367">
        <v>3635</v>
      </c>
      <c r="AE11" s="324">
        <v>422</v>
      </c>
      <c r="AF11" s="324">
        <v>3596</v>
      </c>
      <c r="AG11" s="324"/>
      <c r="AH11" s="39" t="s">
        <v>36</v>
      </c>
      <c r="AI11" s="368">
        <v>9591</v>
      </c>
      <c r="AJ11" s="324">
        <v>759</v>
      </c>
      <c r="AK11" s="324">
        <v>519</v>
      </c>
      <c r="AL11" s="324" t="s">
        <v>481</v>
      </c>
      <c r="AM11" s="324" t="s">
        <v>481</v>
      </c>
      <c r="AN11" s="324">
        <v>8832</v>
      </c>
      <c r="AO11" s="324">
        <v>5202</v>
      </c>
      <c r="AP11" s="324" t="s">
        <v>481</v>
      </c>
      <c r="AQ11" s="324" t="s">
        <v>481</v>
      </c>
    </row>
    <row r="12" spans="1:43" ht="13.15" customHeight="1" x14ac:dyDescent="0.2">
      <c r="A12" s="39" t="s">
        <v>37</v>
      </c>
      <c r="B12" s="323">
        <v>2139</v>
      </c>
      <c r="C12" s="323">
        <v>159</v>
      </c>
      <c r="D12" s="323">
        <v>111</v>
      </c>
      <c r="E12" s="323">
        <v>17</v>
      </c>
      <c r="F12" s="323">
        <v>31</v>
      </c>
      <c r="G12" s="323">
        <v>1980</v>
      </c>
      <c r="H12" s="323">
        <v>831</v>
      </c>
      <c r="I12" s="323">
        <v>225</v>
      </c>
      <c r="J12" s="323">
        <v>924</v>
      </c>
      <c r="K12" s="323"/>
      <c r="L12" s="39" t="s">
        <v>37</v>
      </c>
      <c r="M12" s="323">
        <v>4091</v>
      </c>
      <c r="N12" s="323">
        <v>272</v>
      </c>
      <c r="O12" s="323">
        <v>135</v>
      </c>
      <c r="P12" s="323">
        <v>34</v>
      </c>
      <c r="Q12" s="323">
        <v>103</v>
      </c>
      <c r="R12" s="323">
        <v>3819</v>
      </c>
      <c r="S12" s="323">
        <v>1212</v>
      </c>
      <c r="T12" s="323">
        <v>393</v>
      </c>
      <c r="U12" s="323">
        <v>2214</v>
      </c>
      <c r="V12" s="323"/>
      <c r="W12" s="39" t="s">
        <v>37</v>
      </c>
      <c r="X12" s="324">
        <v>7668</v>
      </c>
      <c r="Y12" s="324">
        <v>816</v>
      </c>
      <c r="Z12" s="324">
        <v>426</v>
      </c>
      <c r="AA12" s="324">
        <v>105</v>
      </c>
      <c r="AB12" s="324">
        <v>285</v>
      </c>
      <c r="AC12" s="324">
        <v>6852</v>
      </c>
      <c r="AD12" s="367">
        <v>2553</v>
      </c>
      <c r="AE12" s="324">
        <v>494</v>
      </c>
      <c r="AF12" s="324">
        <v>3805</v>
      </c>
      <c r="AG12" s="324"/>
      <c r="AH12" s="39" t="s">
        <v>37</v>
      </c>
      <c r="AI12" s="368">
        <v>6228</v>
      </c>
      <c r="AJ12" s="324">
        <v>400</v>
      </c>
      <c r="AK12" s="324">
        <v>226</v>
      </c>
      <c r="AL12" s="324" t="s">
        <v>481</v>
      </c>
      <c r="AM12" s="324" t="s">
        <v>481</v>
      </c>
      <c r="AN12" s="324">
        <v>5828</v>
      </c>
      <c r="AO12" s="324">
        <v>2809</v>
      </c>
      <c r="AP12" s="324" t="s">
        <v>481</v>
      </c>
      <c r="AQ12" s="324" t="s">
        <v>481</v>
      </c>
    </row>
    <row r="13" spans="1:43" ht="13.15" customHeight="1" x14ac:dyDescent="0.2">
      <c r="A13" s="39" t="s">
        <v>38</v>
      </c>
      <c r="B13" s="323">
        <v>2761</v>
      </c>
      <c r="C13" s="323">
        <v>281</v>
      </c>
      <c r="D13" s="323">
        <v>215</v>
      </c>
      <c r="E13" s="323">
        <v>30</v>
      </c>
      <c r="F13" s="323">
        <v>36</v>
      </c>
      <c r="G13" s="323">
        <v>2480</v>
      </c>
      <c r="H13" s="323">
        <v>1179</v>
      </c>
      <c r="I13" s="323">
        <v>141</v>
      </c>
      <c r="J13" s="323">
        <v>1160</v>
      </c>
      <c r="K13" s="323"/>
      <c r="L13" s="39" t="s">
        <v>38</v>
      </c>
      <c r="M13" s="323">
        <v>5383</v>
      </c>
      <c r="N13" s="323">
        <v>328</v>
      </c>
      <c r="O13" s="323">
        <v>192</v>
      </c>
      <c r="P13" s="323">
        <v>38</v>
      </c>
      <c r="Q13" s="323">
        <v>98</v>
      </c>
      <c r="R13" s="323">
        <v>5055</v>
      </c>
      <c r="S13" s="323">
        <v>1738</v>
      </c>
      <c r="T13" s="323">
        <v>304</v>
      </c>
      <c r="U13" s="323">
        <v>3013</v>
      </c>
      <c r="V13" s="323"/>
      <c r="W13" s="39" t="s">
        <v>38</v>
      </c>
      <c r="X13" s="324">
        <v>14440</v>
      </c>
      <c r="Y13" s="324">
        <v>1226</v>
      </c>
      <c r="Z13" s="324">
        <v>776</v>
      </c>
      <c r="AA13" s="324">
        <v>104</v>
      </c>
      <c r="AB13" s="324">
        <v>346</v>
      </c>
      <c r="AC13" s="324">
        <v>13214</v>
      </c>
      <c r="AD13" s="367">
        <v>6370</v>
      </c>
      <c r="AE13" s="324">
        <v>820</v>
      </c>
      <c r="AF13" s="324">
        <v>6024</v>
      </c>
      <c r="AG13" s="324"/>
      <c r="AH13" s="39" t="s">
        <v>38</v>
      </c>
      <c r="AI13" s="368">
        <v>16742</v>
      </c>
      <c r="AJ13" s="324">
        <v>1498</v>
      </c>
      <c r="AK13" s="324">
        <v>935</v>
      </c>
      <c r="AL13" s="324" t="s">
        <v>481</v>
      </c>
      <c r="AM13" s="324" t="s">
        <v>481</v>
      </c>
      <c r="AN13" s="324">
        <v>15244</v>
      </c>
      <c r="AO13" s="324">
        <v>8457</v>
      </c>
      <c r="AP13" s="324" t="s">
        <v>481</v>
      </c>
      <c r="AQ13" s="324" t="s">
        <v>481</v>
      </c>
    </row>
    <row r="14" spans="1:43" ht="13.15" customHeight="1" x14ac:dyDescent="0.2">
      <c r="A14" s="39" t="s">
        <v>39</v>
      </c>
      <c r="B14" s="323">
        <v>2342</v>
      </c>
      <c r="C14" s="323">
        <v>171</v>
      </c>
      <c r="D14" s="323">
        <v>127</v>
      </c>
      <c r="E14" s="323">
        <v>18</v>
      </c>
      <c r="F14" s="323">
        <v>26</v>
      </c>
      <c r="G14" s="323">
        <v>2171</v>
      </c>
      <c r="H14" s="323">
        <v>967</v>
      </c>
      <c r="I14" s="323">
        <v>211</v>
      </c>
      <c r="J14" s="323">
        <v>993</v>
      </c>
      <c r="K14" s="323"/>
      <c r="L14" s="39" t="s">
        <v>39</v>
      </c>
      <c r="M14" s="323">
        <v>4752</v>
      </c>
      <c r="N14" s="323">
        <v>296</v>
      </c>
      <c r="O14" s="323">
        <v>169</v>
      </c>
      <c r="P14" s="323">
        <v>39</v>
      </c>
      <c r="Q14" s="323">
        <v>88</v>
      </c>
      <c r="R14" s="323">
        <v>4456</v>
      </c>
      <c r="S14" s="323">
        <v>1441</v>
      </c>
      <c r="T14" s="323">
        <v>373</v>
      </c>
      <c r="U14" s="323">
        <v>2642</v>
      </c>
      <c r="V14" s="323"/>
      <c r="W14" s="39" t="s">
        <v>39</v>
      </c>
      <c r="X14" s="324">
        <v>9768</v>
      </c>
      <c r="Y14" s="324">
        <v>792</v>
      </c>
      <c r="Z14" s="324">
        <v>482</v>
      </c>
      <c r="AA14" s="324">
        <v>52</v>
      </c>
      <c r="AB14" s="324">
        <v>258</v>
      </c>
      <c r="AC14" s="324">
        <v>8976</v>
      </c>
      <c r="AD14" s="367">
        <v>3845</v>
      </c>
      <c r="AE14" s="324">
        <v>536</v>
      </c>
      <c r="AF14" s="324">
        <v>4595</v>
      </c>
      <c r="AG14" s="324"/>
      <c r="AH14" s="39" t="s">
        <v>39</v>
      </c>
      <c r="AI14" s="368">
        <v>9582</v>
      </c>
      <c r="AJ14" s="324">
        <v>605</v>
      </c>
      <c r="AK14" s="324">
        <v>382</v>
      </c>
      <c r="AL14" s="324" t="s">
        <v>481</v>
      </c>
      <c r="AM14" s="324" t="s">
        <v>481</v>
      </c>
      <c r="AN14" s="324">
        <v>8977</v>
      </c>
      <c r="AO14" s="324">
        <v>4472</v>
      </c>
      <c r="AP14" s="324" t="s">
        <v>481</v>
      </c>
      <c r="AQ14" s="324" t="s">
        <v>481</v>
      </c>
    </row>
    <row r="15" spans="1:43" ht="13.15" customHeight="1" x14ac:dyDescent="0.2">
      <c r="A15" s="39" t="s">
        <v>40</v>
      </c>
      <c r="B15" s="323">
        <v>1840</v>
      </c>
      <c r="C15" s="323">
        <v>180</v>
      </c>
      <c r="D15" s="323">
        <v>144</v>
      </c>
      <c r="E15" s="323">
        <v>20</v>
      </c>
      <c r="F15" s="323">
        <v>16</v>
      </c>
      <c r="G15" s="323">
        <v>1660</v>
      </c>
      <c r="H15" s="323">
        <v>769</v>
      </c>
      <c r="I15" s="323">
        <v>108</v>
      </c>
      <c r="J15" s="323">
        <v>783</v>
      </c>
      <c r="K15" s="323"/>
      <c r="L15" s="39" t="s">
        <v>40</v>
      </c>
      <c r="M15" s="323">
        <v>3753</v>
      </c>
      <c r="N15" s="323">
        <v>272</v>
      </c>
      <c r="O15" s="323">
        <v>143</v>
      </c>
      <c r="P15" s="323">
        <v>39</v>
      </c>
      <c r="Q15" s="323">
        <v>90</v>
      </c>
      <c r="R15" s="323">
        <v>3481</v>
      </c>
      <c r="S15" s="323">
        <v>1087</v>
      </c>
      <c r="T15" s="323">
        <v>262</v>
      </c>
      <c r="U15" s="323">
        <v>2132</v>
      </c>
      <c r="V15" s="323"/>
      <c r="W15" s="39" t="s">
        <v>40</v>
      </c>
      <c r="X15" s="324">
        <v>9735</v>
      </c>
      <c r="Y15" s="324">
        <v>716</v>
      </c>
      <c r="Z15" s="324">
        <v>425</v>
      </c>
      <c r="AA15" s="324">
        <v>60</v>
      </c>
      <c r="AB15" s="324">
        <v>231</v>
      </c>
      <c r="AC15" s="324">
        <v>9019</v>
      </c>
      <c r="AD15" s="367">
        <v>3856</v>
      </c>
      <c r="AE15" s="324">
        <v>538</v>
      </c>
      <c r="AF15" s="324">
        <v>4625</v>
      </c>
      <c r="AG15" s="324"/>
      <c r="AH15" s="39" t="s">
        <v>40</v>
      </c>
      <c r="AI15" s="368">
        <v>14085</v>
      </c>
      <c r="AJ15" s="324">
        <v>997</v>
      </c>
      <c r="AK15" s="324">
        <v>588</v>
      </c>
      <c r="AL15" s="324" t="s">
        <v>481</v>
      </c>
      <c r="AM15" s="324" t="s">
        <v>481</v>
      </c>
      <c r="AN15" s="324">
        <v>13088</v>
      </c>
      <c r="AO15" s="324">
        <v>5998</v>
      </c>
      <c r="AP15" s="324" t="s">
        <v>481</v>
      </c>
      <c r="AQ15" s="324" t="s">
        <v>481</v>
      </c>
    </row>
    <row r="16" spans="1:43" ht="13.15" customHeight="1" x14ac:dyDescent="0.2">
      <c r="A16" s="39" t="s">
        <v>41</v>
      </c>
      <c r="B16" s="323">
        <v>2408</v>
      </c>
      <c r="C16" s="323">
        <v>194</v>
      </c>
      <c r="D16" s="323">
        <v>128</v>
      </c>
      <c r="E16" s="323">
        <v>39</v>
      </c>
      <c r="F16" s="323">
        <v>27</v>
      </c>
      <c r="G16" s="323">
        <v>2214</v>
      </c>
      <c r="H16" s="323">
        <v>828</v>
      </c>
      <c r="I16" s="323">
        <v>158</v>
      </c>
      <c r="J16" s="323">
        <v>1228</v>
      </c>
      <c r="K16" s="323"/>
      <c r="L16" s="39" t="s">
        <v>41</v>
      </c>
      <c r="M16" s="323">
        <v>5646</v>
      </c>
      <c r="N16" s="323">
        <v>342</v>
      </c>
      <c r="O16" s="323">
        <v>157</v>
      </c>
      <c r="P16" s="323">
        <v>48</v>
      </c>
      <c r="Q16" s="323">
        <v>137</v>
      </c>
      <c r="R16" s="323">
        <v>5304</v>
      </c>
      <c r="S16" s="323">
        <v>1400</v>
      </c>
      <c r="T16" s="323">
        <v>390</v>
      </c>
      <c r="U16" s="323">
        <v>3514</v>
      </c>
      <c r="V16" s="323"/>
      <c r="W16" s="39" t="s">
        <v>41</v>
      </c>
      <c r="X16" s="324">
        <v>11289</v>
      </c>
      <c r="Y16" s="324">
        <v>1001</v>
      </c>
      <c r="Z16" s="324">
        <v>598</v>
      </c>
      <c r="AA16" s="324">
        <v>103</v>
      </c>
      <c r="AB16" s="324">
        <v>300</v>
      </c>
      <c r="AC16" s="324">
        <v>10288</v>
      </c>
      <c r="AD16" s="367">
        <v>3802</v>
      </c>
      <c r="AE16" s="324">
        <v>819</v>
      </c>
      <c r="AF16" s="324">
        <v>5667</v>
      </c>
      <c r="AG16" s="324"/>
      <c r="AH16" s="39" t="s">
        <v>41</v>
      </c>
      <c r="AI16" s="368">
        <v>10349</v>
      </c>
      <c r="AJ16" s="324">
        <v>884</v>
      </c>
      <c r="AK16" s="324">
        <v>559</v>
      </c>
      <c r="AL16" s="324" t="s">
        <v>481</v>
      </c>
      <c r="AM16" s="324" t="s">
        <v>481</v>
      </c>
      <c r="AN16" s="324">
        <v>9465</v>
      </c>
      <c r="AO16" s="324">
        <v>4730</v>
      </c>
      <c r="AP16" s="324" t="s">
        <v>481</v>
      </c>
      <c r="AQ16" s="324" t="s">
        <v>481</v>
      </c>
    </row>
    <row r="17" spans="1:43" ht="13.15" customHeight="1" x14ac:dyDescent="0.2">
      <c r="A17" s="39" t="s">
        <v>42</v>
      </c>
      <c r="B17" s="323">
        <v>3351</v>
      </c>
      <c r="C17" s="323">
        <v>238</v>
      </c>
      <c r="D17" s="323">
        <v>152</v>
      </c>
      <c r="E17" s="323">
        <v>43</v>
      </c>
      <c r="F17" s="323">
        <v>43</v>
      </c>
      <c r="G17" s="323">
        <v>3113</v>
      </c>
      <c r="H17" s="323">
        <v>1105</v>
      </c>
      <c r="I17" s="323">
        <v>448</v>
      </c>
      <c r="J17" s="323">
        <v>1560</v>
      </c>
      <c r="K17" s="323"/>
      <c r="L17" s="39" t="s">
        <v>42</v>
      </c>
      <c r="M17" s="323">
        <v>6342</v>
      </c>
      <c r="N17" s="323">
        <v>345</v>
      </c>
      <c r="O17" s="323">
        <v>134</v>
      </c>
      <c r="P17" s="323">
        <v>84</v>
      </c>
      <c r="Q17" s="323">
        <v>127</v>
      </c>
      <c r="R17" s="323">
        <v>5997</v>
      </c>
      <c r="S17" s="323">
        <v>1718</v>
      </c>
      <c r="T17" s="323">
        <v>874</v>
      </c>
      <c r="U17" s="323">
        <v>3405</v>
      </c>
      <c r="V17" s="323"/>
      <c r="W17" s="39" t="s">
        <v>42</v>
      </c>
      <c r="X17" s="324">
        <v>10909</v>
      </c>
      <c r="Y17" s="324">
        <v>947</v>
      </c>
      <c r="Z17" s="324">
        <v>453</v>
      </c>
      <c r="AA17" s="324">
        <v>118</v>
      </c>
      <c r="AB17" s="324">
        <v>376</v>
      </c>
      <c r="AC17" s="324">
        <v>9962</v>
      </c>
      <c r="AD17" s="367">
        <v>3667</v>
      </c>
      <c r="AE17" s="324">
        <v>841</v>
      </c>
      <c r="AF17" s="324">
        <v>5454</v>
      </c>
      <c r="AG17" s="324"/>
      <c r="AH17" s="39" t="s">
        <v>42</v>
      </c>
      <c r="AI17" s="368">
        <v>10702</v>
      </c>
      <c r="AJ17" s="324">
        <v>831</v>
      </c>
      <c r="AK17" s="324">
        <v>439</v>
      </c>
      <c r="AL17" s="324" t="s">
        <v>481</v>
      </c>
      <c r="AM17" s="324" t="s">
        <v>481</v>
      </c>
      <c r="AN17" s="324">
        <v>9871</v>
      </c>
      <c r="AO17" s="324">
        <v>4694</v>
      </c>
      <c r="AP17" s="324" t="s">
        <v>481</v>
      </c>
      <c r="AQ17" s="324" t="s">
        <v>481</v>
      </c>
    </row>
    <row r="18" spans="1:43" ht="13.15" customHeight="1" x14ac:dyDescent="0.2">
      <c r="A18" s="39" t="s">
        <v>43</v>
      </c>
      <c r="B18" s="323">
        <v>2050</v>
      </c>
      <c r="C18" s="323">
        <v>126</v>
      </c>
      <c r="D18" s="323">
        <v>82</v>
      </c>
      <c r="E18" s="323">
        <v>28</v>
      </c>
      <c r="F18" s="323">
        <v>16</v>
      </c>
      <c r="G18" s="323">
        <v>1924</v>
      </c>
      <c r="H18" s="323">
        <v>800</v>
      </c>
      <c r="I18" s="323">
        <v>241</v>
      </c>
      <c r="J18" s="323">
        <v>883</v>
      </c>
      <c r="K18" s="323"/>
      <c r="L18" s="39" t="s">
        <v>43</v>
      </c>
      <c r="M18" s="323">
        <v>3901</v>
      </c>
      <c r="N18" s="323">
        <v>236</v>
      </c>
      <c r="O18" s="323">
        <v>111</v>
      </c>
      <c r="P18" s="323">
        <v>46</v>
      </c>
      <c r="Q18" s="323">
        <v>79</v>
      </c>
      <c r="R18" s="323">
        <v>3665</v>
      </c>
      <c r="S18" s="323">
        <v>1090</v>
      </c>
      <c r="T18" s="323">
        <v>400</v>
      </c>
      <c r="U18" s="323">
        <v>2175</v>
      </c>
      <c r="V18" s="323"/>
      <c r="W18" s="39" t="s">
        <v>43</v>
      </c>
      <c r="X18" s="324">
        <v>6376</v>
      </c>
      <c r="Y18" s="324">
        <v>626</v>
      </c>
      <c r="Z18" s="324">
        <v>297</v>
      </c>
      <c r="AA18" s="324">
        <v>83</v>
      </c>
      <c r="AB18" s="324">
        <v>246</v>
      </c>
      <c r="AC18" s="324">
        <v>5750</v>
      </c>
      <c r="AD18" s="367">
        <v>2298</v>
      </c>
      <c r="AE18" s="324">
        <v>432</v>
      </c>
      <c r="AF18" s="324">
        <v>3020</v>
      </c>
      <c r="AG18" s="324"/>
      <c r="AH18" s="39" t="s">
        <v>43</v>
      </c>
      <c r="AI18" s="368">
        <v>5765</v>
      </c>
      <c r="AJ18" s="324">
        <v>339</v>
      </c>
      <c r="AK18" s="324">
        <v>203</v>
      </c>
      <c r="AL18" s="324" t="s">
        <v>481</v>
      </c>
      <c r="AM18" s="324" t="s">
        <v>481</v>
      </c>
      <c r="AN18" s="324">
        <v>5426</v>
      </c>
      <c r="AO18" s="324">
        <v>2691</v>
      </c>
      <c r="AP18" s="324" t="s">
        <v>481</v>
      </c>
      <c r="AQ18" s="324" t="s">
        <v>481</v>
      </c>
    </row>
    <row r="19" spans="1:43" ht="13.15" customHeight="1" x14ac:dyDescent="0.2">
      <c r="A19" s="39" t="s">
        <v>44</v>
      </c>
      <c r="B19" s="323">
        <v>2557</v>
      </c>
      <c r="C19" s="323">
        <v>193</v>
      </c>
      <c r="D19" s="323">
        <v>130</v>
      </c>
      <c r="E19" s="323">
        <v>37</v>
      </c>
      <c r="F19" s="323">
        <v>26</v>
      </c>
      <c r="G19" s="323">
        <v>2364</v>
      </c>
      <c r="H19" s="323">
        <v>1003</v>
      </c>
      <c r="I19" s="323">
        <v>303</v>
      </c>
      <c r="J19" s="323">
        <v>1058</v>
      </c>
      <c r="K19" s="323"/>
      <c r="L19" s="39" t="s">
        <v>44</v>
      </c>
      <c r="M19" s="323">
        <v>5838</v>
      </c>
      <c r="N19" s="323">
        <v>312</v>
      </c>
      <c r="O19" s="323">
        <v>153</v>
      </c>
      <c r="P19" s="323">
        <v>58</v>
      </c>
      <c r="Q19" s="323">
        <v>101</v>
      </c>
      <c r="R19" s="323">
        <v>5526</v>
      </c>
      <c r="S19" s="323">
        <v>1737</v>
      </c>
      <c r="T19" s="323">
        <v>712</v>
      </c>
      <c r="U19" s="323">
        <v>3077</v>
      </c>
      <c r="V19" s="323"/>
      <c r="W19" s="39" t="s">
        <v>44</v>
      </c>
      <c r="X19" s="324">
        <v>10710</v>
      </c>
      <c r="Y19" s="324">
        <v>764</v>
      </c>
      <c r="Z19" s="324">
        <v>398</v>
      </c>
      <c r="AA19" s="324">
        <v>103</v>
      </c>
      <c r="AB19" s="324">
        <v>263</v>
      </c>
      <c r="AC19" s="324">
        <v>9946</v>
      </c>
      <c r="AD19" s="367">
        <v>3762</v>
      </c>
      <c r="AE19" s="324">
        <v>875</v>
      </c>
      <c r="AF19" s="324">
        <v>5309</v>
      </c>
      <c r="AG19" s="324"/>
      <c r="AH19" s="39" t="s">
        <v>44</v>
      </c>
      <c r="AI19" s="368">
        <v>10647</v>
      </c>
      <c r="AJ19" s="324">
        <v>777</v>
      </c>
      <c r="AK19" s="324">
        <v>429</v>
      </c>
      <c r="AL19" s="324" t="s">
        <v>481</v>
      </c>
      <c r="AM19" s="324" t="s">
        <v>481</v>
      </c>
      <c r="AN19" s="324">
        <v>9870</v>
      </c>
      <c r="AO19" s="324">
        <v>5021</v>
      </c>
      <c r="AP19" s="324" t="s">
        <v>481</v>
      </c>
      <c r="AQ19" s="324" t="s">
        <v>481</v>
      </c>
    </row>
    <row r="20" spans="1:43" ht="13.15" customHeight="1" x14ac:dyDescent="0.2">
      <c r="A20" s="39" t="s">
        <v>45</v>
      </c>
      <c r="B20" s="323">
        <v>1168</v>
      </c>
      <c r="C20" s="323">
        <v>118</v>
      </c>
      <c r="D20" s="323">
        <v>92</v>
      </c>
      <c r="E20" s="323">
        <v>13</v>
      </c>
      <c r="F20" s="323">
        <v>13</v>
      </c>
      <c r="G20" s="323">
        <v>1050</v>
      </c>
      <c r="H20" s="323">
        <v>538</v>
      </c>
      <c r="I20" s="323">
        <v>63</v>
      </c>
      <c r="J20" s="323">
        <v>449</v>
      </c>
      <c r="K20" s="323"/>
      <c r="L20" s="39" t="s">
        <v>45</v>
      </c>
      <c r="M20" s="323">
        <v>2057</v>
      </c>
      <c r="N20" s="323">
        <v>139</v>
      </c>
      <c r="O20" s="323">
        <v>89</v>
      </c>
      <c r="P20" s="323">
        <v>13</v>
      </c>
      <c r="Q20" s="323">
        <v>37</v>
      </c>
      <c r="R20" s="323">
        <v>1918</v>
      </c>
      <c r="S20" s="323">
        <v>727</v>
      </c>
      <c r="T20" s="323">
        <v>126</v>
      </c>
      <c r="U20" s="323">
        <v>1065</v>
      </c>
      <c r="V20" s="323"/>
      <c r="W20" s="39" t="s">
        <v>45</v>
      </c>
      <c r="X20" s="324">
        <v>5238</v>
      </c>
      <c r="Y20" s="324">
        <v>518</v>
      </c>
      <c r="Z20" s="324">
        <v>353</v>
      </c>
      <c r="AA20" s="324">
        <v>41</v>
      </c>
      <c r="AB20" s="324">
        <v>124</v>
      </c>
      <c r="AC20" s="324">
        <v>4720</v>
      </c>
      <c r="AD20" s="367">
        <v>2235</v>
      </c>
      <c r="AE20" s="324">
        <v>268</v>
      </c>
      <c r="AF20" s="324">
        <v>2217</v>
      </c>
      <c r="AG20" s="324"/>
      <c r="AH20" s="39" t="s">
        <v>45</v>
      </c>
      <c r="AI20" s="368">
        <v>5527</v>
      </c>
      <c r="AJ20" s="324">
        <v>435</v>
      </c>
      <c r="AK20" s="324">
        <v>298</v>
      </c>
      <c r="AL20" s="324" t="s">
        <v>481</v>
      </c>
      <c r="AM20" s="324" t="s">
        <v>481</v>
      </c>
      <c r="AN20" s="324">
        <v>5092</v>
      </c>
      <c r="AO20" s="324">
        <v>2823</v>
      </c>
      <c r="AP20" s="324" t="s">
        <v>481</v>
      </c>
      <c r="AQ20" s="324" t="s">
        <v>481</v>
      </c>
    </row>
    <row r="21" spans="1:43" ht="13.15" customHeight="1" x14ac:dyDescent="0.2">
      <c r="A21" s="39" t="s">
        <v>46</v>
      </c>
      <c r="B21" s="323">
        <v>1540</v>
      </c>
      <c r="C21" s="323">
        <v>138</v>
      </c>
      <c r="D21" s="323">
        <v>115</v>
      </c>
      <c r="E21" s="323">
        <v>10</v>
      </c>
      <c r="F21" s="323">
        <v>13</v>
      </c>
      <c r="G21" s="323">
        <v>1402</v>
      </c>
      <c r="H21" s="323">
        <v>584</v>
      </c>
      <c r="I21" s="323">
        <v>72</v>
      </c>
      <c r="J21" s="323">
        <v>746</v>
      </c>
      <c r="K21" s="323"/>
      <c r="L21" s="39" t="s">
        <v>46</v>
      </c>
      <c r="M21" s="323">
        <v>2417</v>
      </c>
      <c r="N21" s="323">
        <v>174</v>
      </c>
      <c r="O21" s="323">
        <v>119</v>
      </c>
      <c r="P21" s="323">
        <v>10</v>
      </c>
      <c r="Q21" s="323">
        <v>45</v>
      </c>
      <c r="R21" s="323">
        <v>2243</v>
      </c>
      <c r="S21" s="323">
        <v>771</v>
      </c>
      <c r="T21" s="323">
        <v>87</v>
      </c>
      <c r="U21" s="323">
        <v>1385</v>
      </c>
      <c r="V21" s="323"/>
      <c r="W21" s="39" t="s">
        <v>46</v>
      </c>
      <c r="X21" s="324">
        <v>5855</v>
      </c>
      <c r="Y21" s="324">
        <v>488</v>
      </c>
      <c r="Z21" s="324">
        <v>344</v>
      </c>
      <c r="AA21" s="324">
        <v>27</v>
      </c>
      <c r="AB21" s="324">
        <v>117</v>
      </c>
      <c r="AC21" s="324">
        <v>5367</v>
      </c>
      <c r="AD21" s="367">
        <v>2469</v>
      </c>
      <c r="AE21" s="324">
        <v>271</v>
      </c>
      <c r="AF21" s="324">
        <v>2627</v>
      </c>
      <c r="AG21" s="324"/>
      <c r="AH21" s="39" t="s">
        <v>46</v>
      </c>
      <c r="AI21" s="368">
        <v>7207</v>
      </c>
      <c r="AJ21" s="324">
        <v>570</v>
      </c>
      <c r="AK21" s="324">
        <v>401</v>
      </c>
      <c r="AL21" s="324" t="s">
        <v>481</v>
      </c>
      <c r="AM21" s="324" t="s">
        <v>481</v>
      </c>
      <c r="AN21" s="324">
        <v>6637</v>
      </c>
      <c r="AO21" s="324">
        <v>3639</v>
      </c>
      <c r="AP21" s="324" t="s">
        <v>481</v>
      </c>
      <c r="AQ21" s="324" t="s">
        <v>481</v>
      </c>
    </row>
    <row r="22" spans="1:43" ht="13.15" customHeight="1" x14ac:dyDescent="0.2">
      <c r="A22" s="39" t="s">
        <v>47</v>
      </c>
      <c r="B22" s="323">
        <v>1618</v>
      </c>
      <c r="C22" s="323">
        <v>187</v>
      </c>
      <c r="D22" s="323">
        <v>155</v>
      </c>
      <c r="E22" s="323">
        <v>9</v>
      </c>
      <c r="F22" s="323">
        <v>23</v>
      </c>
      <c r="G22" s="323">
        <v>1431</v>
      </c>
      <c r="H22" s="323">
        <v>684</v>
      </c>
      <c r="I22" s="323">
        <v>90</v>
      </c>
      <c r="J22" s="323">
        <v>657</v>
      </c>
      <c r="K22" s="323"/>
      <c r="L22" s="39" t="s">
        <v>47</v>
      </c>
      <c r="M22" s="323">
        <v>2742</v>
      </c>
      <c r="N22" s="323">
        <v>232</v>
      </c>
      <c r="O22" s="323">
        <v>142</v>
      </c>
      <c r="P22" s="323">
        <v>23</v>
      </c>
      <c r="Q22" s="323">
        <v>67</v>
      </c>
      <c r="R22" s="323">
        <v>2510</v>
      </c>
      <c r="S22" s="323">
        <v>954</v>
      </c>
      <c r="T22" s="323">
        <v>123</v>
      </c>
      <c r="U22" s="323">
        <v>1433</v>
      </c>
      <c r="V22" s="323"/>
      <c r="W22" s="39" t="s">
        <v>47</v>
      </c>
      <c r="X22" s="324">
        <v>7653</v>
      </c>
      <c r="Y22" s="324">
        <v>708</v>
      </c>
      <c r="Z22" s="324">
        <v>488</v>
      </c>
      <c r="AA22" s="324">
        <v>32</v>
      </c>
      <c r="AB22" s="324">
        <v>188</v>
      </c>
      <c r="AC22" s="324">
        <v>6945</v>
      </c>
      <c r="AD22" s="367">
        <v>3084</v>
      </c>
      <c r="AE22" s="324">
        <v>328</v>
      </c>
      <c r="AF22" s="324">
        <v>3533</v>
      </c>
      <c r="AG22" s="324"/>
      <c r="AH22" s="39" t="s">
        <v>47</v>
      </c>
      <c r="AI22" s="368">
        <v>8481</v>
      </c>
      <c r="AJ22" s="324">
        <v>669</v>
      </c>
      <c r="AK22" s="324">
        <v>436</v>
      </c>
      <c r="AL22" s="324" t="s">
        <v>481</v>
      </c>
      <c r="AM22" s="324" t="s">
        <v>481</v>
      </c>
      <c r="AN22" s="324">
        <v>7812</v>
      </c>
      <c r="AO22" s="324">
        <v>4227</v>
      </c>
      <c r="AP22" s="324" t="s">
        <v>481</v>
      </c>
      <c r="AQ22" s="324" t="s">
        <v>481</v>
      </c>
    </row>
    <row r="23" spans="1:43" ht="13.15" customHeight="1" x14ac:dyDescent="0.2">
      <c r="A23" s="39" t="s">
        <v>48</v>
      </c>
      <c r="B23" s="323">
        <v>1694</v>
      </c>
      <c r="C23" s="323">
        <v>177</v>
      </c>
      <c r="D23" s="323">
        <v>136</v>
      </c>
      <c r="E23" s="323">
        <v>19</v>
      </c>
      <c r="F23" s="323">
        <v>22</v>
      </c>
      <c r="G23" s="323">
        <v>1517</v>
      </c>
      <c r="H23" s="323">
        <v>719</v>
      </c>
      <c r="I23" s="323">
        <v>108</v>
      </c>
      <c r="J23" s="323">
        <v>690</v>
      </c>
      <c r="K23" s="323"/>
      <c r="L23" s="39" t="s">
        <v>48</v>
      </c>
      <c r="M23" s="323">
        <v>3288</v>
      </c>
      <c r="N23" s="323">
        <v>222</v>
      </c>
      <c r="O23" s="323">
        <v>123</v>
      </c>
      <c r="P23" s="323">
        <v>31</v>
      </c>
      <c r="Q23" s="323">
        <v>68</v>
      </c>
      <c r="R23" s="323">
        <v>3066</v>
      </c>
      <c r="S23" s="323">
        <v>988</v>
      </c>
      <c r="T23" s="323">
        <v>193</v>
      </c>
      <c r="U23" s="323">
        <v>1885</v>
      </c>
      <c r="V23" s="323"/>
      <c r="W23" s="39" t="s">
        <v>48</v>
      </c>
      <c r="X23" s="324">
        <v>7260</v>
      </c>
      <c r="Y23" s="324">
        <v>620</v>
      </c>
      <c r="Z23" s="324">
        <v>384</v>
      </c>
      <c r="AA23" s="324">
        <v>45</v>
      </c>
      <c r="AB23" s="324">
        <v>191</v>
      </c>
      <c r="AC23" s="324">
        <v>6640</v>
      </c>
      <c r="AD23" s="367">
        <v>2814</v>
      </c>
      <c r="AE23" s="324">
        <v>380</v>
      </c>
      <c r="AF23" s="324">
        <v>3446</v>
      </c>
      <c r="AG23" s="324"/>
      <c r="AH23" s="39" t="s">
        <v>48</v>
      </c>
      <c r="AI23" s="368">
        <v>7633</v>
      </c>
      <c r="AJ23" s="324">
        <v>602</v>
      </c>
      <c r="AK23" s="324">
        <v>362</v>
      </c>
      <c r="AL23" s="324" t="s">
        <v>481</v>
      </c>
      <c r="AM23" s="324" t="s">
        <v>481</v>
      </c>
      <c r="AN23" s="324">
        <v>7031</v>
      </c>
      <c r="AO23" s="324">
        <v>3560</v>
      </c>
      <c r="AP23" s="324" t="s">
        <v>481</v>
      </c>
      <c r="AQ23" s="324" t="s">
        <v>481</v>
      </c>
    </row>
    <row r="24" spans="1:43" ht="13.15" customHeight="1" x14ac:dyDescent="0.2">
      <c r="A24" s="39" t="s">
        <v>49</v>
      </c>
      <c r="B24" s="323">
        <v>2500</v>
      </c>
      <c r="C24" s="323">
        <v>161</v>
      </c>
      <c r="D24" s="323">
        <v>103</v>
      </c>
      <c r="E24" s="323">
        <v>27</v>
      </c>
      <c r="F24" s="323">
        <v>31</v>
      </c>
      <c r="G24" s="323">
        <v>2339</v>
      </c>
      <c r="H24" s="323">
        <v>841</v>
      </c>
      <c r="I24" s="323">
        <v>266</v>
      </c>
      <c r="J24" s="323">
        <v>1232</v>
      </c>
      <c r="K24" s="323"/>
      <c r="L24" s="39" t="s">
        <v>49</v>
      </c>
      <c r="M24" s="323">
        <v>5659</v>
      </c>
      <c r="N24" s="323">
        <v>330</v>
      </c>
      <c r="O24" s="323">
        <v>148</v>
      </c>
      <c r="P24" s="323">
        <v>67</v>
      </c>
      <c r="Q24" s="323">
        <v>115</v>
      </c>
      <c r="R24" s="323">
        <v>5329</v>
      </c>
      <c r="S24" s="323">
        <v>1476</v>
      </c>
      <c r="T24" s="323">
        <v>556</v>
      </c>
      <c r="U24" s="323">
        <v>3297</v>
      </c>
      <c r="V24" s="323"/>
      <c r="W24" s="39" t="s">
        <v>49</v>
      </c>
      <c r="X24" s="324">
        <v>8986</v>
      </c>
      <c r="Y24" s="324">
        <v>708</v>
      </c>
      <c r="Z24" s="324">
        <v>327</v>
      </c>
      <c r="AA24" s="324">
        <v>95</v>
      </c>
      <c r="AB24" s="324">
        <v>286</v>
      </c>
      <c r="AC24" s="324">
        <v>8278</v>
      </c>
      <c r="AD24" s="367">
        <v>2843</v>
      </c>
      <c r="AE24" s="324">
        <v>654</v>
      </c>
      <c r="AF24" s="324">
        <v>4781</v>
      </c>
      <c r="AG24" s="324"/>
      <c r="AH24" s="39" t="s">
        <v>49</v>
      </c>
      <c r="AI24" s="368">
        <v>8568</v>
      </c>
      <c r="AJ24" s="324">
        <v>572</v>
      </c>
      <c r="AK24" s="324">
        <v>311</v>
      </c>
      <c r="AL24" s="324" t="s">
        <v>481</v>
      </c>
      <c r="AM24" s="324" t="s">
        <v>481</v>
      </c>
      <c r="AN24" s="324">
        <v>7996</v>
      </c>
      <c r="AO24" s="324">
        <v>3440</v>
      </c>
      <c r="AP24" s="324" t="s">
        <v>481</v>
      </c>
      <c r="AQ24" s="324" t="s">
        <v>481</v>
      </c>
    </row>
    <row r="25" spans="1:43" ht="13.15" customHeight="1" x14ac:dyDescent="0.2">
      <c r="A25" s="39" t="s">
        <v>50</v>
      </c>
      <c r="B25" s="323">
        <v>1455</v>
      </c>
      <c r="C25" s="323">
        <v>127</v>
      </c>
      <c r="D25" s="323">
        <v>80</v>
      </c>
      <c r="E25" s="323">
        <v>20</v>
      </c>
      <c r="F25" s="323">
        <v>27</v>
      </c>
      <c r="G25" s="323">
        <v>1328</v>
      </c>
      <c r="H25" s="323">
        <v>594</v>
      </c>
      <c r="I25" s="323">
        <v>148</v>
      </c>
      <c r="J25" s="323">
        <v>586</v>
      </c>
      <c r="K25" s="323"/>
      <c r="L25" s="39" t="s">
        <v>50</v>
      </c>
      <c r="M25" s="323">
        <v>2683</v>
      </c>
      <c r="N25" s="323">
        <v>201</v>
      </c>
      <c r="O25" s="323">
        <v>108</v>
      </c>
      <c r="P25" s="323">
        <v>39</v>
      </c>
      <c r="Q25" s="323">
        <v>54</v>
      </c>
      <c r="R25" s="323">
        <v>2482</v>
      </c>
      <c r="S25" s="323">
        <v>796</v>
      </c>
      <c r="T25" s="323">
        <v>297</v>
      </c>
      <c r="U25" s="323">
        <v>1389</v>
      </c>
      <c r="V25" s="323"/>
      <c r="W25" s="39" t="s">
        <v>50</v>
      </c>
      <c r="X25" s="324">
        <v>4827</v>
      </c>
      <c r="Y25" s="324">
        <v>730</v>
      </c>
      <c r="Z25" s="324">
        <v>359</v>
      </c>
      <c r="AA25" s="324">
        <v>65</v>
      </c>
      <c r="AB25" s="324">
        <v>306</v>
      </c>
      <c r="AC25" s="324">
        <v>4097</v>
      </c>
      <c r="AD25" s="367">
        <v>1746</v>
      </c>
      <c r="AE25" s="324">
        <v>282</v>
      </c>
      <c r="AF25" s="324">
        <v>2069</v>
      </c>
      <c r="AG25" s="324"/>
      <c r="AH25" s="39" t="s">
        <v>50</v>
      </c>
      <c r="AI25" s="368">
        <v>3792</v>
      </c>
      <c r="AJ25" s="324">
        <v>201</v>
      </c>
      <c r="AK25" s="324">
        <v>124</v>
      </c>
      <c r="AL25" s="324" t="s">
        <v>481</v>
      </c>
      <c r="AM25" s="324" t="s">
        <v>481</v>
      </c>
      <c r="AN25" s="324">
        <v>3591</v>
      </c>
      <c r="AO25" s="324">
        <v>1690</v>
      </c>
      <c r="AP25" s="324" t="s">
        <v>481</v>
      </c>
      <c r="AQ25" s="324" t="s">
        <v>481</v>
      </c>
    </row>
    <row r="26" spans="1:43" ht="13.15" customHeight="1" x14ac:dyDescent="0.2">
      <c r="A26" s="39" t="s">
        <v>51</v>
      </c>
      <c r="B26" s="323">
        <v>919</v>
      </c>
      <c r="C26" s="323">
        <v>103</v>
      </c>
      <c r="D26" s="323">
        <v>83</v>
      </c>
      <c r="E26" s="323">
        <v>8</v>
      </c>
      <c r="F26" s="323">
        <v>12</v>
      </c>
      <c r="G26" s="323">
        <v>816</v>
      </c>
      <c r="H26" s="323">
        <v>430</v>
      </c>
      <c r="I26" s="323">
        <v>38</v>
      </c>
      <c r="J26" s="323">
        <v>348</v>
      </c>
      <c r="K26" s="323"/>
      <c r="L26" s="39" t="s">
        <v>51</v>
      </c>
      <c r="M26" s="323">
        <v>1394</v>
      </c>
      <c r="N26" s="323">
        <v>100</v>
      </c>
      <c r="O26" s="323">
        <v>72</v>
      </c>
      <c r="P26" s="323">
        <v>8</v>
      </c>
      <c r="Q26" s="323">
        <v>20</v>
      </c>
      <c r="R26" s="323">
        <v>1294</v>
      </c>
      <c r="S26" s="323">
        <v>552</v>
      </c>
      <c r="T26" s="323">
        <v>63</v>
      </c>
      <c r="U26" s="323">
        <v>679</v>
      </c>
      <c r="V26" s="323"/>
      <c r="W26" s="39" t="s">
        <v>51</v>
      </c>
      <c r="X26" s="324">
        <v>3544</v>
      </c>
      <c r="Y26" s="324">
        <v>349</v>
      </c>
      <c r="Z26" s="324">
        <v>251</v>
      </c>
      <c r="AA26" s="324">
        <v>15</v>
      </c>
      <c r="AB26" s="324">
        <v>83</v>
      </c>
      <c r="AC26" s="324">
        <v>3195</v>
      </c>
      <c r="AD26" s="367">
        <v>1683</v>
      </c>
      <c r="AE26" s="324">
        <v>129</v>
      </c>
      <c r="AF26" s="324">
        <v>1383</v>
      </c>
      <c r="AG26" s="324"/>
      <c r="AH26" s="39" t="s">
        <v>51</v>
      </c>
      <c r="AI26" s="368">
        <v>3541</v>
      </c>
      <c r="AJ26" s="324">
        <v>340</v>
      </c>
      <c r="AK26" s="324">
        <v>254</v>
      </c>
      <c r="AL26" s="324" t="s">
        <v>481</v>
      </c>
      <c r="AM26" s="324" t="s">
        <v>481</v>
      </c>
      <c r="AN26" s="324">
        <v>3201</v>
      </c>
      <c r="AO26" s="324">
        <v>1904</v>
      </c>
      <c r="AP26" s="324" t="s">
        <v>481</v>
      </c>
      <c r="AQ26" s="324" t="s">
        <v>481</v>
      </c>
    </row>
    <row r="27" spans="1:43" ht="13.15" customHeight="1" x14ac:dyDescent="0.2">
      <c r="A27" s="39" t="s">
        <v>52</v>
      </c>
      <c r="B27" s="323">
        <v>4418</v>
      </c>
      <c r="C27" s="323">
        <v>302</v>
      </c>
      <c r="D27" s="323">
        <v>192</v>
      </c>
      <c r="E27" s="323">
        <v>64</v>
      </c>
      <c r="F27" s="323">
        <v>46</v>
      </c>
      <c r="G27" s="323">
        <v>4116</v>
      </c>
      <c r="H27" s="323">
        <v>1548</v>
      </c>
      <c r="I27" s="323">
        <v>551</v>
      </c>
      <c r="J27" s="323">
        <v>2017</v>
      </c>
      <c r="K27" s="323"/>
      <c r="L27" s="39" t="s">
        <v>52</v>
      </c>
      <c r="M27" s="323">
        <v>8949</v>
      </c>
      <c r="N27" s="323">
        <v>503</v>
      </c>
      <c r="O27" s="323">
        <v>203</v>
      </c>
      <c r="P27" s="323">
        <v>121</v>
      </c>
      <c r="Q27" s="323">
        <v>179</v>
      </c>
      <c r="R27" s="323">
        <v>8446</v>
      </c>
      <c r="S27" s="323">
        <v>2570</v>
      </c>
      <c r="T27" s="323">
        <v>1127</v>
      </c>
      <c r="U27" s="323">
        <v>4749</v>
      </c>
      <c r="V27" s="323"/>
      <c r="W27" s="39" t="s">
        <v>52</v>
      </c>
      <c r="X27" s="324">
        <v>14706</v>
      </c>
      <c r="Y27" s="324">
        <v>1396</v>
      </c>
      <c r="Z27" s="324">
        <v>767</v>
      </c>
      <c r="AA27" s="324">
        <v>170</v>
      </c>
      <c r="AB27" s="324">
        <v>459</v>
      </c>
      <c r="AC27" s="324">
        <v>13310</v>
      </c>
      <c r="AD27" s="367">
        <v>5840</v>
      </c>
      <c r="AE27" s="324">
        <v>1145</v>
      </c>
      <c r="AF27" s="324">
        <v>6325</v>
      </c>
      <c r="AG27" s="324"/>
      <c r="AH27" s="39" t="s">
        <v>52</v>
      </c>
      <c r="AI27" s="368">
        <v>13512</v>
      </c>
      <c r="AJ27" s="324">
        <v>952</v>
      </c>
      <c r="AK27" s="324">
        <v>513</v>
      </c>
      <c r="AL27" s="324" t="s">
        <v>481</v>
      </c>
      <c r="AM27" s="324" t="s">
        <v>481</v>
      </c>
      <c r="AN27" s="324">
        <v>12560</v>
      </c>
      <c r="AO27" s="324">
        <v>6611</v>
      </c>
      <c r="AP27" s="324" t="s">
        <v>481</v>
      </c>
      <c r="AQ27" s="324" t="s">
        <v>481</v>
      </c>
    </row>
    <row r="28" spans="1:43" ht="13.15" customHeight="1" x14ac:dyDescent="0.2">
      <c r="A28" s="39" t="s">
        <v>53</v>
      </c>
      <c r="B28" s="323">
        <v>3045</v>
      </c>
      <c r="C28" s="323">
        <v>191</v>
      </c>
      <c r="D28" s="323">
        <v>130</v>
      </c>
      <c r="E28" s="323">
        <v>29</v>
      </c>
      <c r="F28" s="323">
        <v>32</v>
      </c>
      <c r="G28" s="323">
        <v>2854</v>
      </c>
      <c r="H28" s="323">
        <v>1130</v>
      </c>
      <c r="I28" s="323">
        <v>314</v>
      </c>
      <c r="J28" s="323">
        <v>1410</v>
      </c>
      <c r="K28" s="323"/>
      <c r="L28" s="39" t="s">
        <v>53</v>
      </c>
      <c r="M28" s="323">
        <v>6967</v>
      </c>
      <c r="N28" s="323">
        <v>367</v>
      </c>
      <c r="O28" s="323">
        <v>172</v>
      </c>
      <c r="P28" s="323">
        <v>74</v>
      </c>
      <c r="Q28" s="323">
        <v>121</v>
      </c>
      <c r="R28" s="323">
        <v>6600</v>
      </c>
      <c r="S28" s="323">
        <v>2106</v>
      </c>
      <c r="T28" s="323">
        <v>629</v>
      </c>
      <c r="U28" s="323">
        <v>3865</v>
      </c>
      <c r="V28" s="323"/>
      <c r="W28" s="39" t="s">
        <v>53</v>
      </c>
      <c r="X28" s="324">
        <v>13378</v>
      </c>
      <c r="Y28" s="324">
        <v>1111</v>
      </c>
      <c r="Z28" s="324">
        <v>542</v>
      </c>
      <c r="AA28" s="324">
        <v>151</v>
      </c>
      <c r="AB28" s="324">
        <v>418</v>
      </c>
      <c r="AC28" s="324">
        <v>12267</v>
      </c>
      <c r="AD28" s="367">
        <v>5285</v>
      </c>
      <c r="AE28" s="324">
        <v>967</v>
      </c>
      <c r="AF28" s="324">
        <v>6015</v>
      </c>
      <c r="AG28" s="324"/>
      <c r="AH28" s="39" t="s">
        <v>53</v>
      </c>
      <c r="AI28" s="368">
        <v>13239</v>
      </c>
      <c r="AJ28" s="324">
        <v>1121</v>
      </c>
      <c r="AK28" s="324">
        <v>664</v>
      </c>
      <c r="AL28" s="324" t="s">
        <v>481</v>
      </c>
      <c r="AM28" s="324" t="s">
        <v>481</v>
      </c>
      <c r="AN28" s="324">
        <v>12118</v>
      </c>
      <c r="AO28" s="324">
        <v>6674</v>
      </c>
      <c r="AP28" s="324" t="s">
        <v>481</v>
      </c>
      <c r="AQ28" s="324" t="s">
        <v>481</v>
      </c>
    </row>
    <row r="29" spans="1:43" ht="13.15" customHeight="1" x14ac:dyDescent="0.2">
      <c r="A29" s="39" t="s">
        <v>54</v>
      </c>
      <c r="B29" s="323">
        <v>1299</v>
      </c>
      <c r="C29" s="323">
        <v>131</v>
      </c>
      <c r="D29" s="323">
        <v>97</v>
      </c>
      <c r="E29" s="323">
        <v>24</v>
      </c>
      <c r="F29" s="323">
        <v>10</v>
      </c>
      <c r="G29" s="323">
        <v>1168</v>
      </c>
      <c r="H29" s="323">
        <v>598</v>
      </c>
      <c r="I29" s="323">
        <v>78</v>
      </c>
      <c r="J29" s="323">
        <v>492</v>
      </c>
      <c r="K29" s="323"/>
      <c r="L29" s="39" t="s">
        <v>54</v>
      </c>
      <c r="M29" s="323">
        <v>2501</v>
      </c>
      <c r="N29" s="323">
        <v>156</v>
      </c>
      <c r="O29" s="323">
        <v>96</v>
      </c>
      <c r="P29" s="323">
        <v>20</v>
      </c>
      <c r="Q29" s="323">
        <v>40</v>
      </c>
      <c r="R29" s="323">
        <v>2345</v>
      </c>
      <c r="S29" s="323">
        <v>805</v>
      </c>
      <c r="T29" s="323">
        <v>162</v>
      </c>
      <c r="U29" s="323">
        <v>1378</v>
      </c>
      <c r="V29" s="323"/>
      <c r="W29" s="39" t="s">
        <v>54</v>
      </c>
      <c r="X29" s="324">
        <v>5558</v>
      </c>
      <c r="Y29" s="324">
        <v>543</v>
      </c>
      <c r="Z29" s="324">
        <v>346</v>
      </c>
      <c r="AA29" s="324">
        <v>41</v>
      </c>
      <c r="AB29" s="324">
        <v>156</v>
      </c>
      <c r="AC29" s="324">
        <v>5015</v>
      </c>
      <c r="AD29" s="367">
        <v>2405</v>
      </c>
      <c r="AE29" s="324">
        <v>282</v>
      </c>
      <c r="AF29" s="324">
        <v>2328</v>
      </c>
      <c r="AG29" s="324"/>
      <c r="AH29" s="39" t="s">
        <v>54</v>
      </c>
      <c r="AI29" s="368">
        <v>5072</v>
      </c>
      <c r="AJ29" s="324">
        <v>329</v>
      </c>
      <c r="AK29" s="324">
        <v>226</v>
      </c>
      <c r="AL29" s="324" t="s">
        <v>481</v>
      </c>
      <c r="AM29" s="324" t="s">
        <v>481</v>
      </c>
      <c r="AN29" s="324">
        <v>4743</v>
      </c>
      <c r="AO29" s="324">
        <v>2850</v>
      </c>
      <c r="AP29" s="324" t="s">
        <v>481</v>
      </c>
      <c r="AQ29" s="324" t="s">
        <v>481</v>
      </c>
    </row>
    <row r="30" spans="1:43" ht="13.15" customHeight="1" x14ac:dyDescent="0.2">
      <c r="A30" s="39" t="s">
        <v>55</v>
      </c>
      <c r="B30" s="323">
        <v>2270</v>
      </c>
      <c r="C30" s="323">
        <v>173</v>
      </c>
      <c r="D30" s="323">
        <v>108</v>
      </c>
      <c r="E30" s="323">
        <v>31</v>
      </c>
      <c r="F30" s="323">
        <v>34</v>
      </c>
      <c r="G30" s="323">
        <v>2097</v>
      </c>
      <c r="H30" s="323">
        <v>731</v>
      </c>
      <c r="I30" s="323">
        <v>225</v>
      </c>
      <c r="J30" s="323">
        <v>1141</v>
      </c>
      <c r="K30" s="323"/>
      <c r="L30" s="39" t="s">
        <v>55</v>
      </c>
      <c r="M30" s="323">
        <v>5517</v>
      </c>
      <c r="N30" s="323">
        <v>300</v>
      </c>
      <c r="O30" s="323">
        <v>104</v>
      </c>
      <c r="P30" s="323">
        <v>72</v>
      </c>
      <c r="Q30" s="323">
        <v>124</v>
      </c>
      <c r="R30" s="323">
        <v>5217</v>
      </c>
      <c r="S30" s="323">
        <v>1252</v>
      </c>
      <c r="T30" s="323">
        <v>518</v>
      </c>
      <c r="U30" s="323">
        <v>3447</v>
      </c>
      <c r="V30" s="323"/>
      <c r="W30" s="39" t="s">
        <v>55</v>
      </c>
      <c r="X30" s="324">
        <v>13452</v>
      </c>
      <c r="Y30" s="324">
        <v>1243</v>
      </c>
      <c r="Z30" s="324">
        <v>618</v>
      </c>
      <c r="AA30" s="324">
        <v>134</v>
      </c>
      <c r="AB30" s="324">
        <v>491</v>
      </c>
      <c r="AC30" s="324">
        <v>12209</v>
      </c>
      <c r="AD30" s="367">
        <v>4019</v>
      </c>
      <c r="AE30" s="324">
        <v>917</v>
      </c>
      <c r="AF30" s="324">
        <v>7273</v>
      </c>
      <c r="AG30" s="324"/>
      <c r="AH30" s="39" t="s">
        <v>55</v>
      </c>
      <c r="AI30" s="368">
        <v>10247</v>
      </c>
      <c r="AJ30" s="324">
        <v>715</v>
      </c>
      <c r="AK30" s="324">
        <v>427</v>
      </c>
      <c r="AL30" s="324" t="s">
        <v>481</v>
      </c>
      <c r="AM30" s="324" t="s">
        <v>481</v>
      </c>
      <c r="AN30" s="324">
        <v>9532</v>
      </c>
      <c r="AO30" s="324">
        <v>4756</v>
      </c>
      <c r="AP30" s="324" t="s">
        <v>481</v>
      </c>
      <c r="AQ30" s="324" t="s">
        <v>481</v>
      </c>
    </row>
    <row r="31" spans="1:43" ht="13.15" customHeight="1" x14ac:dyDescent="0.2">
      <c r="A31" s="39" t="s">
        <v>56</v>
      </c>
      <c r="B31" s="323">
        <v>1453</v>
      </c>
      <c r="C31" s="323">
        <v>155</v>
      </c>
      <c r="D31" s="323">
        <v>127</v>
      </c>
      <c r="E31" s="323">
        <v>19</v>
      </c>
      <c r="F31" s="323">
        <v>9</v>
      </c>
      <c r="G31" s="323">
        <v>1298</v>
      </c>
      <c r="H31" s="323">
        <v>587</v>
      </c>
      <c r="I31" s="323">
        <v>80</v>
      </c>
      <c r="J31" s="323">
        <v>631</v>
      </c>
      <c r="K31" s="323"/>
      <c r="L31" s="39" t="s">
        <v>56</v>
      </c>
      <c r="M31" s="323">
        <v>2566</v>
      </c>
      <c r="N31" s="323">
        <v>191</v>
      </c>
      <c r="O31" s="323">
        <v>116</v>
      </c>
      <c r="P31" s="323">
        <v>14</v>
      </c>
      <c r="Q31" s="323">
        <v>61</v>
      </c>
      <c r="R31" s="323">
        <v>2375</v>
      </c>
      <c r="S31" s="323">
        <v>786</v>
      </c>
      <c r="T31" s="323">
        <v>195</v>
      </c>
      <c r="U31" s="323">
        <v>1394</v>
      </c>
      <c r="V31" s="323"/>
      <c r="W31" s="39" t="s">
        <v>56</v>
      </c>
      <c r="X31" s="324">
        <v>7089</v>
      </c>
      <c r="Y31" s="324">
        <v>681</v>
      </c>
      <c r="Z31" s="324">
        <v>415</v>
      </c>
      <c r="AA31" s="324">
        <v>38</v>
      </c>
      <c r="AB31" s="324">
        <v>228</v>
      </c>
      <c r="AC31" s="324">
        <v>6408</v>
      </c>
      <c r="AD31" s="367">
        <v>2706</v>
      </c>
      <c r="AE31" s="324">
        <v>375</v>
      </c>
      <c r="AF31" s="324">
        <v>3327</v>
      </c>
      <c r="AG31" s="324"/>
      <c r="AH31" s="39" t="s">
        <v>56</v>
      </c>
      <c r="AI31" s="368">
        <v>8181</v>
      </c>
      <c r="AJ31" s="324">
        <v>616</v>
      </c>
      <c r="AK31" s="324">
        <v>415</v>
      </c>
      <c r="AL31" s="324" t="s">
        <v>481</v>
      </c>
      <c r="AM31" s="324" t="s">
        <v>481</v>
      </c>
      <c r="AN31" s="324">
        <v>7565</v>
      </c>
      <c r="AO31" s="324">
        <v>3732</v>
      </c>
      <c r="AP31" s="324" t="s">
        <v>481</v>
      </c>
      <c r="AQ31" s="324" t="s">
        <v>481</v>
      </c>
    </row>
    <row r="32" spans="1:43" ht="13.15" customHeight="1" x14ac:dyDescent="0.2">
      <c r="A32" s="39" t="s">
        <v>57</v>
      </c>
      <c r="B32" s="323">
        <v>1146</v>
      </c>
      <c r="C32" s="323">
        <v>147</v>
      </c>
      <c r="D32" s="323">
        <v>124</v>
      </c>
      <c r="E32" s="323">
        <v>10</v>
      </c>
      <c r="F32" s="323">
        <v>13</v>
      </c>
      <c r="G32" s="323">
        <v>999</v>
      </c>
      <c r="H32" s="323">
        <v>569</v>
      </c>
      <c r="I32" s="323">
        <v>58</v>
      </c>
      <c r="J32" s="323">
        <v>372</v>
      </c>
      <c r="K32" s="323"/>
      <c r="L32" s="39" t="s">
        <v>57</v>
      </c>
      <c r="M32" s="323">
        <v>1701</v>
      </c>
      <c r="N32" s="323">
        <v>137</v>
      </c>
      <c r="O32" s="323">
        <v>94</v>
      </c>
      <c r="P32" s="323">
        <v>10</v>
      </c>
      <c r="Q32" s="323">
        <v>33</v>
      </c>
      <c r="R32" s="323">
        <v>1564</v>
      </c>
      <c r="S32" s="323">
        <v>681</v>
      </c>
      <c r="T32" s="323">
        <v>83</v>
      </c>
      <c r="U32" s="323">
        <v>800</v>
      </c>
      <c r="V32" s="323"/>
      <c r="W32" s="39" t="s">
        <v>57</v>
      </c>
      <c r="X32" s="324">
        <v>3699</v>
      </c>
      <c r="Y32" s="324">
        <v>406</v>
      </c>
      <c r="Z32" s="324">
        <v>305</v>
      </c>
      <c r="AA32" s="324">
        <v>24</v>
      </c>
      <c r="AB32" s="324">
        <v>77</v>
      </c>
      <c r="AC32" s="324">
        <v>3293</v>
      </c>
      <c r="AD32" s="367">
        <v>1738</v>
      </c>
      <c r="AE32" s="324">
        <v>162</v>
      </c>
      <c r="AF32" s="324">
        <v>1393</v>
      </c>
      <c r="AG32" s="324"/>
      <c r="AH32" s="39" t="s">
        <v>57</v>
      </c>
      <c r="AI32" s="368">
        <v>3868</v>
      </c>
      <c r="AJ32" s="324">
        <v>365</v>
      </c>
      <c r="AK32" s="324">
        <v>278</v>
      </c>
      <c r="AL32" s="324" t="s">
        <v>481</v>
      </c>
      <c r="AM32" s="324" t="s">
        <v>481</v>
      </c>
      <c r="AN32" s="324">
        <v>3503</v>
      </c>
      <c r="AO32" s="324">
        <v>2153</v>
      </c>
      <c r="AP32" s="324" t="s">
        <v>481</v>
      </c>
      <c r="AQ32" s="324" t="s">
        <v>481</v>
      </c>
    </row>
    <row r="33" spans="1:43" ht="13.15" customHeight="1" x14ac:dyDescent="0.2">
      <c r="A33" s="39" t="s">
        <v>58</v>
      </c>
      <c r="B33" s="323">
        <v>3520</v>
      </c>
      <c r="C33" s="323">
        <v>228</v>
      </c>
      <c r="D33" s="323">
        <v>144</v>
      </c>
      <c r="E33" s="323">
        <v>54</v>
      </c>
      <c r="F33" s="323">
        <v>30</v>
      </c>
      <c r="G33" s="323">
        <v>3292</v>
      </c>
      <c r="H33" s="323">
        <v>1209</v>
      </c>
      <c r="I33" s="323">
        <v>377</v>
      </c>
      <c r="J33" s="323">
        <v>1706</v>
      </c>
      <c r="K33" s="323"/>
      <c r="L33" s="39" t="s">
        <v>58</v>
      </c>
      <c r="M33" s="323">
        <v>7937</v>
      </c>
      <c r="N33" s="323">
        <v>395</v>
      </c>
      <c r="O33" s="323">
        <v>165</v>
      </c>
      <c r="P33" s="323">
        <v>69</v>
      </c>
      <c r="Q33" s="323">
        <v>161</v>
      </c>
      <c r="R33" s="323">
        <v>7542</v>
      </c>
      <c r="S33" s="323">
        <v>2023</v>
      </c>
      <c r="T33" s="323">
        <v>928</v>
      </c>
      <c r="U33" s="323">
        <v>4591</v>
      </c>
      <c r="V33" s="323"/>
      <c r="W33" s="39" t="s">
        <v>58</v>
      </c>
      <c r="X33" s="324">
        <v>13420</v>
      </c>
      <c r="Y33" s="324">
        <v>1142</v>
      </c>
      <c r="Z33" s="324">
        <v>635</v>
      </c>
      <c r="AA33" s="324">
        <v>136</v>
      </c>
      <c r="AB33" s="324">
        <v>371</v>
      </c>
      <c r="AC33" s="324">
        <v>12278</v>
      </c>
      <c r="AD33" s="367">
        <v>5145</v>
      </c>
      <c r="AE33" s="324">
        <v>933</v>
      </c>
      <c r="AF33" s="324">
        <v>6200</v>
      </c>
      <c r="AG33" s="324"/>
      <c r="AH33" s="39" t="s">
        <v>58</v>
      </c>
      <c r="AI33" s="368">
        <v>11945</v>
      </c>
      <c r="AJ33" s="324">
        <v>841</v>
      </c>
      <c r="AK33" s="324">
        <v>493</v>
      </c>
      <c r="AL33" s="324" t="s">
        <v>481</v>
      </c>
      <c r="AM33" s="324" t="s">
        <v>481</v>
      </c>
      <c r="AN33" s="324">
        <v>11104</v>
      </c>
      <c r="AO33" s="324">
        <v>6093</v>
      </c>
      <c r="AP33" s="324" t="s">
        <v>481</v>
      </c>
      <c r="AQ33" s="324" t="s">
        <v>481</v>
      </c>
    </row>
    <row r="34" spans="1:43" ht="13.15" customHeight="1" x14ac:dyDescent="0.2">
      <c r="A34" s="39" t="s">
        <v>59</v>
      </c>
      <c r="B34" s="323">
        <v>1162</v>
      </c>
      <c r="C34" s="323">
        <v>137</v>
      </c>
      <c r="D34" s="323">
        <v>114</v>
      </c>
      <c r="E34" s="323">
        <v>5</v>
      </c>
      <c r="F34" s="323">
        <v>18</v>
      </c>
      <c r="G34" s="323">
        <v>1025</v>
      </c>
      <c r="H34" s="323">
        <v>541</v>
      </c>
      <c r="I34" s="323">
        <v>48</v>
      </c>
      <c r="J34" s="323">
        <v>436</v>
      </c>
      <c r="K34" s="323"/>
      <c r="L34" s="39" t="s">
        <v>59</v>
      </c>
      <c r="M34" s="323">
        <v>2168</v>
      </c>
      <c r="N34" s="323">
        <v>153</v>
      </c>
      <c r="O34" s="323">
        <v>95</v>
      </c>
      <c r="P34" s="323">
        <v>13</v>
      </c>
      <c r="Q34" s="323">
        <v>45</v>
      </c>
      <c r="R34" s="323">
        <v>2015</v>
      </c>
      <c r="S34" s="323">
        <v>768</v>
      </c>
      <c r="T34" s="323">
        <v>96</v>
      </c>
      <c r="U34" s="323">
        <v>1151</v>
      </c>
      <c r="V34" s="323"/>
      <c r="W34" s="39" t="s">
        <v>59</v>
      </c>
      <c r="X34" s="324">
        <v>5199</v>
      </c>
      <c r="Y34" s="324">
        <v>430</v>
      </c>
      <c r="Z34" s="324">
        <v>302</v>
      </c>
      <c r="AA34" s="324">
        <v>19</v>
      </c>
      <c r="AB34" s="324">
        <v>109</v>
      </c>
      <c r="AC34" s="324">
        <v>4769</v>
      </c>
      <c r="AD34" s="367">
        <v>2390</v>
      </c>
      <c r="AE34" s="324">
        <v>247</v>
      </c>
      <c r="AF34" s="324">
        <v>2132</v>
      </c>
      <c r="AG34" s="324"/>
      <c r="AH34" s="39" t="s">
        <v>59</v>
      </c>
      <c r="AI34" s="368">
        <v>5545</v>
      </c>
      <c r="AJ34" s="324">
        <v>453</v>
      </c>
      <c r="AK34" s="324">
        <v>342</v>
      </c>
      <c r="AL34" s="324" t="s">
        <v>481</v>
      </c>
      <c r="AM34" s="324" t="s">
        <v>481</v>
      </c>
      <c r="AN34" s="324">
        <v>5092</v>
      </c>
      <c r="AO34" s="324">
        <v>2972</v>
      </c>
      <c r="AP34" s="324" t="s">
        <v>481</v>
      </c>
      <c r="AQ34" s="324" t="s">
        <v>481</v>
      </c>
    </row>
    <row r="35" spans="1:43" ht="13.15" customHeight="1" x14ac:dyDescent="0.2">
      <c r="A35" s="39" t="s">
        <v>60</v>
      </c>
      <c r="B35" s="323">
        <v>1898</v>
      </c>
      <c r="C35" s="323">
        <v>124</v>
      </c>
      <c r="D35" s="323">
        <v>76</v>
      </c>
      <c r="E35" s="323">
        <v>29</v>
      </c>
      <c r="F35" s="323">
        <v>19</v>
      </c>
      <c r="G35" s="323">
        <v>1774</v>
      </c>
      <c r="H35" s="323">
        <v>527</v>
      </c>
      <c r="I35" s="323">
        <v>187</v>
      </c>
      <c r="J35" s="323">
        <v>1060</v>
      </c>
      <c r="K35" s="323"/>
      <c r="L35" s="39" t="s">
        <v>60</v>
      </c>
      <c r="M35" s="323">
        <v>3972</v>
      </c>
      <c r="N35" s="323">
        <v>242</v>
      </c>
      <c r="O35" s="323">
        <v>95</v>
      </c>
      <c r="P35" s="323">
        <v>69</v>
      </c>
      <c r="Q35" s="323">
        <v>78</v>
      </c>
      <c r="R35" s="323">
        <v>3730</v>
      </c>
      <c r="S35" s="323">
        <v>796</v>
      </c>
      <c r="T35" s="323">
        <v>377</v>
      </c>
      <c r="U35" s="323">
        <v>2557</v>
      </c>
      <c r="V35" s="323"/>
      <c r="W35" s="39" t="s">
        <v>60</v>
      </c>
      <c r="X35" s="324">
        <v>7240</v>
      </c>
      <c r="Y35" s="324">
        <v>570</v>
      </c>
      <c r="Z35" s="324">
        <v>202</v>
      </c>
      <c r="AA35" s="324">
        <v>92</v>
      </c>
      <c r="AB35" s="324">
        <v>276</v>
      </c>
      <c r="AC35" s="324">
        <v>6670</v>
      </c>
      <c r="AD35" s="367">
        <v>1624</v>
      </c>
      <c r="AE35" s="324">
        <v>456</v>
      </c>
      <c r="AF35" s="324">
        <v>4590</v>
      </c>
      <c r="AG35" s="324"/>
      <c r="AH35" s="39" t="s">
        <v>60</v>
      </c>
      <c r="AI35" s="368">
        <v>7290</v>
      </c>
      <c r="AJ35" s="324">
        <v>448</v>
      </c>
      <c r="AK35" s="324">
        <v>234</v>
      </c>
      <c r="AL35" s="324" t="s">
        <v>481</v>
      </c>
      <c r="AM35" s="324" t="s">
        <v>481</v>
      </c>
      <c r="AN35" s="324">
        <v>6842</v>
      </c>
      <c r="AO35" s="324">
        <v>2517</v>
      </c>
      <c r="AP35" s="324" t="s">
        <v>481</v>
      </c>
      <c r="AQ35" s="324" t="s">
        <v>481</v>
      </c>
    </row>
    <row r="36" spans="1:43" ht="13.15" customHeight="1" x14ac:dyDescent="0.2">
      <c r="A36" s="39" t="s">
        <v>61</v>
      </c>
      <c r="B36" s="323">
        <v>2101</v>
      </c>
      <c r="C36" s="323">
        <v>190</v>
      </c>
      <c r="D36" s="323">
        <v>135</v>
      </c>
      <c r="E36" s="323">
        <v>30</v>
      </c>
      <c r="F36" s="323">
        <v>25</v>
      </c>
      <c r="G36" s="323">
        <v>1911</v>
      </c>
      <c r="H36" s="323">
        <v>801</v>
      </c>
      <c r="I36" s="323">
        <v>192</v>
      </c>
      <c r="J36" s="323">
        <v>918</v>
      </c>
      <c r="K36" s="323"/>
      <c r="L36" s="39" t="s">
        <v>61</v>
      </c>
      <c r="M36" s="323">
        <v>4460</v>
      </c>
      <c r="N36" s="323">
        <v>271</v>
      </c>
      <c r="O36" s="323">
        <v>145</v>
      </c>
      <c r="P36" s="323">
        <v>36</v>
      </c>
      <c r="Q36" s="323">
        <v>90</v>
      </c>
      <c r="R36" s="323">
        <v>4189</v>
      </c>
      <c r="S36" s="323">
        <v>1333</v>
      </c>
      <c r="T36" s="323">
        <v>385</v>
      </c>
      <c r="U36" s="323">
        <v>2471</v>
      </c>
      <c r="V36" s="323"/>
      <c r="W36" s="39" t="s">
        <v>61</v>
      </c>
      <c r="X36" s="324">
        <v>9821</v>
      </c>
      <c r="Y36" s="324">
        <v>749</v>
      </c>
      <c r="Z36" s="324">
        <v>464</v>
      </c>
      <c r="AA36" s="324">
        <v>49</v>
      </c>
      <c r="AB36" s="324">
        <v>236</v>
      </c>
      <c r="AC36" s="324">
        <v>9072</v>
      </c>
      <c r="AD36" s="367">
        <v>3868</v>
      </c>
      <c r="AE36" s="324">
        <v>585</v>
      </c>
      <c r="AF36" s="324">
        <v>4619</v>
      </c>
      <c r="AG36" s="324"/>
      <c r="AH36" s="39" t="s">
        <v>61</v>
      </c>
      <c r="AI36" s="368">
        <v>8885</v>
      </c>
      <c r="AJ36" s="324">
        <v>644</v>
      </c>
      <c r="AK36" s="324">
        <v>421</v>
      </c>
      <c r="AL36" s="324" t="s">
        <v>481</v>
      </c>
      <c r="AM36" s="324" t="s">
        <v>481</v>
      </c>
      <c r="AN36" s="324">
        <v>8241</v>
      </c>
      <c r="AO36" s="324">
        <v>4229</v>
      </c>
      <c r="AP36" s="324" t="s">
        <v>481</v>
      </c>
      <c r="AQ36" s="324" t="s">
        <v>481</v>
      </c>
    </row>
    <row r="37" spans="1:43" ht="13.15" customHeight="1" x14ac:dyDescent="0.2">
      <c r="A37" s="39" t="s">
        <v>62</v>
      </c>
      <c r="B37" s="323">
        <v>3528</v>
      </c>
      <c r="C37" s="323">
        <v>231</v>
      </c>
      <c r="D37" s="323">
        <v>146</v>
      </c>
      <c r="E37" s="323">
        <v>45</v>
      </c>
      <c r="F37" s="323">
        <v>40</v>
      </c>
      <c r="G37" s="323">
        <v>3297</v>
      </c>
      <c r="H37" s="323">
        <v>1462</v>
      </c>
      <c r="I37" s="323">
        <v>383</v>
      </c>
      <c r="J37" s="323">
        <v>1452</v>
      </c>
      <c r="K37" s="323"/>
      <c r="L37" s="39" t="s">
        <v>62</v>
      </c>
      <c r="M37" s="323">
        <v>5100</v>
      </c>
      <c r="N37" s="323">
        <v>299</v>
      </c>
      <c r="O37" s="323">
        <v>162</v>
      </c>
      <c r="P37" s="323">
        <v>43</v>
      </c>
      <c r="Q37" s="323">
        <v>94</v>
      </c>
      <c r="R37" s="323">
        <v>4801</v>
      </c>
      <c r="S37" s="323">
        <v>1693</v>
      </c>
      <c r="T37" s="323">
        <v>444</v>
      </c>
      <c r="U37" s="323">
        <v>2664</v>
      </c>
      <c r="V37" s="323"/>
      <c r="W37" s="39" t="s">
        <v>62</v>
      </c>
      <c r="X37" s="324">
        <v>8530</v>
      </c>
      <c r="Y37" s="324">
        <v>713</v>
      </c>
      <c r="Z37" s="324">
        <v>406</v>
      </c>
      <c r="AA37" s="324">
        <v>71</v>
      </c>
      <c r="AB37" s="324">
        <v>236</v>
      </c>
      <c r="AC37" s="324">
        <v>7817</v>
      </c>
      <c r="AD37" s="367">
        <v>3439</v>
      </c>
      <c r="AE37" s="324">
        <v>574</v>
      </c>
      <c r="AF37" s="324">
        <v>3804</v>
      </c>
      <c r="AG37" s="324"/>
      <c r="AH37" s="39" t="s">
        <v>62</v>
      </c>
      <c r="AI37" s="368">
        <v>7877</v>
      </c>
      <c r="AJ37" s="324">
        <v>538</v>
      </c>
      <c r="AK37" s="324">
        <v>321</v>
      </c>
      <c r="AL37" s="324" t="s">
        <v>481</v>
      </c>
      <c r="AM37" s="324" t="s">
        <v>481</v>
      </c>
      <c r="AN37" s="324">
        <v>7339</v>
      </c>
      <c r="AO37" s="324">
        <v>3762</v>
      </c>
      <c r="AP37" s="324" t="s">
        <v>481</v>
      </c>
      <c r="AQ37" s="324" t="s">
        <v>481</v>
      </c>
    </row>
    <row r="38" spans="1:43" ht="13.15" customHeight="1" x14ac:dyDescent="0.2">
      <c r="A38" s="39" t="s">
        <v>63</v>
      </c>
      <c r="B38" s="323">
        <v>1755</v>
      </c>
      <c r="C38" s="323">
        <v>163</v>
      </c>
      <c r="D38" s="323">
        <v>104</v>
      </c>
      <c r="E38" s="323">
        <v>30</v>
      </c>
      <c r="F38" s="323">
        <v>29</v>
      </c>
      <c r="G38" s="323">
        <v>1592</v>
      </c>
      <c r="H38" s="323">
        <v>701</v>
      </c>
      <c r="I38" s="323">
        <v>189</v>
      </c>
      <c r="J38" s="323">
        <v>702</v>
      </c>
      <c r="K38" s="323"/>
      <c r="L38" s="39" t="s">
        <v>63</v>
      </c>
      <c r="M38" s="323">
        <v>3105</v>
      </c>
      <c r="N38" s="323">
        <v>201</v>
      </c>
      <c r="O38" s="323">
        <v>105</v>
      </c>
      <c r="P38" s="323">
        <v>33</v>
      </c>
      <c r="Q38" s="323">
        <v>63</v>
      </c>
      <c r="R38" s="323">
        <v>2904</v>
      </c>
      <c r="S38" s="323">
        <v>960</v>
      </c>
      <c r="T38" s="323">
        <v>287</v>
      </c>
      <c r="U38" s="323">
        <v>1657</v>
      </c>
      <c r="V38" s="323"/>
      <c r="W38" s="39" t="s">
        <v>63</v>
      </c>
      <c r="X38" s="324">
        <v>5303</v>
      </c>
      <c r="Y38" s="324">
        <v>631</v>
      </c>
      <c r="Z38" s="324">
        <v>340</v>
      </c>
      <c r="AA38" s="324">
        <v>48</v>
      </c>
      <c r="AB38" s="324">
        <v>243</v>
      </c>
      <c r="AC38" s="324">
        <v>4672</v>
      </c>
      <c r="AD38" s="367">
        <v>1846</v>
      </c>
      <c r="AE38" s="324">
        <v>295</v>
      </c>
      <c r="AF38" s="324">
        <v>2531</v>
      </c>
      <c r="AG38" s="324"/>
      <c r="AH38" s="39" t="s">
        <v>63</v>
      </c>
      <c r="AI38" s="368">
        <v>5982</v>
      </c>
      <c r="AJ38" s="324">
        <v>483</v>
      </c>
      <c r="AK38" s="324">
        <v>259</v>
      </c>
      <c r="AL38" s="324" t="s">
        <v>481</v>
      </c>
      <c r="AM38" s="324" t="s">
        <v>481</v>
      </c>
      <c r="AN38" s="324">
        <v>5499</v>
      </c>
      <c r="AO38" s="324">
        <v>2272</v>
      </c>
      <c r="AP38" s="324" t="s">
        <v>481</v>
      </c>
      <c r="AQ38" s="324" t="s">
        <v>481</v>
      </c>
    </row>
    <row r="39" spans="1:43" ht="13.15" customHeight="1" x14ac:dyDescent="0.2">
      <c r="A39" s="316" t="s">
        <v>64</v>
      </c>
      <c r="B39" s="327">
        <v>5360</v>
      </c>
      <c r="C39" s="327">
        <v>452</v>
      </c>
      <c r="D39" s="327">
        <v>298</v>
      </c>
      <c r="E39" s="327">
        <v>67</v>
      </c>
      <c r="F39" s="327">
        <v>87</v>
      </c>
      <c r="G39" s="327">
        <v>4908</v>
      </c>
      <c r="H39" s="327">
        <v>2131</v>
      </c>
      <c r="I39" s="327">
        <v>562</v>
      </c>
      <c r="J39" s="327">
        <v>2215</v>
      </c>
      <c r="K39" s="323"/>
      <c r="L39" s="323" t="s">
        <v>64</v>
      </c>
      <c r="M39" s="327">
        <v>9901</v>
      </c>
      <c r="N39" s="327">
        <v>674</v>
      </c>
      <c r="O39" s="327">
        <v>348</v>
      </c>
      <c r="P39" s="327">
        <v>106</v>
      </c>
      <c r="Q39" s="327">
        <v>220</v>
      </c>
      <c r="R39" s="327">
        <v>9227</v>
      </c>
      <c r="S39" s="327">
        <v>2977</v>
      </c>
      <c r="T39" s="327">
        <v>980</v>
      </c>
      <c r="U39" s="327">
        <v>5270</v>
      </c>
      <c r="V39" s="323"/>
      <c r="W39" s="323" t="s">
        <v>64</v>
      </c>
      <c r="X39" s="327">
        <v>17979</v>
      </c>
      <c r="Y39" s="327">
        <v>2212</v>
      </c>
      <c r="Z39" s="327">
        <v>1146</v>
      </c>
      <c r="AA39" s="327">
        <v>221</v>
      </c>
      <c r="AB39" s="327">
        <v>845</v>
      </c>
      <c r="AC39" s="327">
        <v>15767</v>
      </c>
      <c r="AD39" s="327">
        <v>6216</v>
      </c>
      <c r="AE39" s="327">
        <v>1082</v>
      </c>
      <c r="AF39" s="327">
        <v>8469</v>
      </c>
      <c r="AG39" s="323"/>
      <c r="AH39" s="323" t="s">
        <v>64</v>
      </c>
      <c r="AI39" s="327">
        <v>16093</v>
      </c>
      <c r="AJ39" s="327">
        <v>1104</v>
      </c>
      <c r="AK39" s="327">
        <v>626</v>
      </c>
      <c r="AL39" s="324" t="s">
        <v>481</v>
      </c>
      <c r="AM39" s="324" t="s">
        <v>481</v>
      </c>
      <c r="AN39" s="327">
        <v>14989</v>
      </c>
      <c r="AO39" s="327">
        <v>6823</v>
      </c>
      <c r="AP39" s="324" t="s">
        <v>481</v>
      </c>
      <c r="AQ39" s="324" t="s">
        <v>481</v>
      </c>
    </row>
    <row r="40" spans="1:43" ht="13.15" customHeight="1" x14ac:dyDescent="0.2">
      <c r="A40" s="316" t="s">
        <v>65</v>
      </c>
      <c r="B40" s="327">
        <v>23229</v>
      </c>
      <c r="C40" s="327">
        <v>1536</v>
      </c>
      <c r="D40" s="327">
        <v>981</v>
      </c>
      <c r="E40" s="327">
        <v>307</v>
      </c>
      <c r="F40" s="327">
        <v>248</v>
      </c>
      <c r="G40" s="327">
        <v>21693</v>
      </c>
      <c r="H40" s="327">
        <v>8248</v>
      </c>
      <c r="I40" s="327">
        <v>2544</v>
      </c>
      <c r="J40" s="327">
        <v>10901</v>
      </c>
      <c r="K40" s="323"/>
      <c r="L40" s="316" t="s">
        <v>65</v>
      </c>
      <c r="M40" s="327">
        <v>48002</v>
      </c>
      <c r="N40" s="327">
        <v>2672</v>
      </c>
      <c r="O40" s="327">
        <v>1160</v>
      </c>
      <c r="P40" s="327">
        <v>561</v>
      </c>
      <c r="Q40" s="327">
        <v>951</v>
      </c>
      <c r="R40" s="327">
        <v>45330</v>
      </c>
      <c r="S40" s="327">
        <v>13006</v>
      </c>
      <c r="T40" s="327">
        <v>4979</v>
      </c>
      <c r="U40" s="327">
        <v>27345</v>
      </c>
      <c r="V40" s="323"/>
      <c r="W40" s="316" t="s">
        <v>65</v>
      </c>
      <c r="X40" s="327">
        <v>86090</v>
      </c>
      <c r="Y40" s="327">
        <v>7511</v>
      </c>
      <c r="Z40" s="327">
        <v>3795</v>
      </c>
      <c r="AA40" s="327">
        <v>933</v>
      </c>
      <c r="AB40" s="327">
        <v>2783</v>
      </c>
      <c r="AC40" s="327">
        <v>78579</v>
      </c>
      <c r="AD40" s="327">
        <v>30493</v>
      </c>
      <c r="AE40" s="327">
        <v>6078</v>
      </c>
      <c r="AF40" s="327">
        <v>42008</v>
      </c>
      <c r="AG40" s="323"/>
      <c r="AH40" s="316" t="s">
        <v>65</v>
      </c>
      <c r="AI40" s="327">
        <v>78443</v>
      </c>
      <c r="AJ40" s="327">
        <v>5526</v>
      </c>
      <c r="AK40" s="327">
        <v>3166</v>
      </c>
      <c r="AL40" s="324" t="s">
        <v>481</v>
      </c>
      <c r="AM40" s="324" t="s">
        <v>481</v>
      </c>
      <c r="AN40" s="327">
        <v>72917</v>
      </c>
      <c r="AO40" s="327">
        <v>36544</v>
      </c>
      <c r="AP40" s="324" t="s">
        <v>481</v>
      </c>
      <c r="AQ40" s="324" t="s">
        <v>481</v>
      </c>
    </row>
    <row r="41" spans="1:43" x14ac:dyDescent="0.2">
      <c r="A41" s="316" t="s">
        <v>66</v>
      </c>
      <c r="B41" s="327">
        <v>38835</v>
      </c>
      <c r="C41" s="327">
        <v>3687</v>
      </c>
      <c r="D41" s="327">
        <v>2779</v>
      </c>
      <c r="E41" s="327">
        <v>453</v>
      </c>
      <c r="F41" s="327">
        <v>455</v>
      </c>
      <c r="G41" s="327">
        <v>35148</v>
      </c>
      <c r="H41" s="327">
        <v>15696</v>
      </c>
      <c r="I41" s="327">
        <v>2925</v>
      </c>
      <c r="J41" s="327">
        <v>16527</v>
      </c>
      <c r="K41" s="323"/>
      <c r="L41" s="316" t="s">
        <v>66</v>
      </c>
      <c r="M41" s="327">
        <v>74919</v>
      </c>
      <c r="N41" s="327">
        <v>4887</v>
      </c>
      <c r="O41" s="327">
        <v>2725</v>
      </c>
      <c r="P41" s="327">
        <v>638</v>
      </c>
      <c r="Q41" s="327">
        <v>1524</v>
      </c>
      <c r="R41" s="327">
        <v>70032</v>
      </c>
      <c r="S41" s="327">
        <v>22908</v>
      </c>
      <c r="T41" s="327">
        <v>5760</v>
      </c>
      <c r="U41" s="327">
        <v>41364</v>
      </c>
      <c r="V41" s="323"/>
      <c r="W41" s="316" t="s">
        <v>66</v>
      </c>
      <c r="X41" s="327">
        <v>170528</v>
      </c>
      <c r="Y41" s="327">
        <v>14725</v>
      </c>
      <c r="Z41" s="327">
        <v>9202</v>
      </c>
      <c r="AA41" s="327">
        <v>1186</v>
      </c>
      <c r="AB41" s="327">
        <v>4337</v>
      </c>
      <c r="AC41" s="327">
        <v>155803</v>
      </c>
      <c r="AD41" s="327">
        <v>67206</v>
      </c>
      <c r="AE41" s="327">
        <v>9885</v>
      </c>
      <c r="AF41" s="327">
        <v>78712</v>
      </c>
      <c r="AG41" s="324"/>
      <c r="AH41" s="316" t="s">
        <v>66</v>
      </c>
      <c r="AI41" s="327">
        <v>183053</v>
      </c>
      <c r="AJ41" s="327">
        <v>14323</v>
      </c>
      <c r="AK41" s="327">
        <v>9127</v>
      </c>
      <c r="AL41" s="324" t="s">
        <v>481</v>
      </c>
      <c r="AM41" s="324" t="s">
        <v>481</v>
      </c>
      <c r="AN41" s="327">
        <v>168730</v>
      </c>
      <c r="AO41" s="327">
        <v>88549</v>
      </c>
      <c r="AP41" s="324" t="s">
        <v>481</v>
      </c>
      <c r="AQ41" s="324" t="s">
        <v>481</v>
      </c>
    </row>
    <row r="42" spans="1:43" x14ac:dyDescent="0.2">
      <c r="A42" s="316" t="s">
        <v>67</v>
      </c>
      <c r="B42" s="323">
        <v>67424</v>
      </c>
      <c r="C42" s="323">
        <v>5675</v>
      </c>
      <c r="D42" s="323">
        <v>4058</v>
      </c>
      <c r="E42" s="323">
        <v>827</v>
      </c>
      <c r="F42" s="323">
        <v>790</v>
      </c>
      <c r="G42" s="323">
        <v>61749</v>
      </c>
      <c r="H42" s="323">
        <v>26075</v>
      </c>
      <c r="I42" s="323">
        <v>6031</v>
      </c>
      <c r="J42" s="323">
        <v>29643</v>
      </c>
      <c r="K42" s="323"/>
      <c r="L42" s="316" t="s">
        <v>67</v>
      </c>
      <c r="M42" s="323">
        <v>132822</v>
      </c>
      <c r="N42" s="323">
        <v>8233</v>
      </c>
      <c r="O42" s="323">
        <v>4233</v>
      </c>
      <c r="P42" s="323">
        <v>1305</v>
      </c>
      <c r="Q42" s="323">
        <v>2695</v>
      </c>
      <c r="R42" s="323">
        <v>124589</v>
      </c>
      <c r="S42" s="323">
        <v>38891</v>
      </c>
      <c r="T42" s="323">
        <v>11719</v>
      </c>
      <c r="U42" s="323">
        <v>73979</v>
      </c>
      <c r="V42" s="323"/>
      <c r="W42" s="316" t="s">
        <v>67</v>
      </c>
      <c r="X42" s="324">
        <v>274597</v>
      </c>
      <c r="Y42" s="324">
        <v>24448</v>
      </c>
      <c r="Z42" s="324">
        <v>14143</v>
      </c>
      <c r="AA42" s="324">
        <v>2340</v>
      </c>
      <c r="AB42" s="324">
        <v>7965</v>
      </c>
      <c r="AC42" s="324">
        <v>250149</v>
      </c>
      <c r="AD42" s="367">
        <v>103915</v>
      </c>
      <c r="AE42" s="324">
        <v>17045</v>
      </c>
      <c r="AF42" s="324">
        <v>129189</v>
      </c>
      <c r="AG42" s="324"/>
      <c r="AH42" s="316" t="s">
        <v>67</v>
      </c>
      <c r="AI42" s="302">
        <v>277589</v>
      </c>
      <c r="AJ42" s="324">
        <v>20953</v>
      </c>
      <c r="AK42" s="324">
        <v>12919</v>
      </c>
      <c r="AL42" s="324" t="s">
        <v>481</v>
      </c>
      <c r="AM42" s="324" t="s">
        <v>481</v>
      </c>
      <c r="AN42" s="324">
        <v>256636</v>
      </c>
      <c r="AO42" s="324">
        <v>131916</v>
      </c>
      <c r="AP42" s="324" t="s">
        <v>481</v>
      </c>
      <c r="AQ42" s="324" t="s">
        <v>481</v>
      </c>
    </row>
  </sheetData>
  <mergeCells count="16">
    <mergeCell ref="AJ2:AM2"/>
    <mergeCell ref="AN2:AQ2"/>
    <mergeCell ref="D3:E3"/>
    <mergeCell ref="H3:I3"/>
    <mergeCell ref="O3:P3"/>
    <mergeCell ref="S3:T3"/>
    <mergeCell ref="Z3:AA3"/>
    <mergeCell ref="AD3:AE3"/>
    <mergeCell ref="AK3:AL3"/>
    <mergeCell ref="AO3:AP3"/>
    <mergeCell ref="C2:F2"/>
    <mergeCell ref="G2:J2"/>
    <mergeCell ref="N2:Q2"/>
    <mergeCell ref="R2:U2"/>
    <mergeCell ref="Y2:AB2"/>
    <mergeCell ref="AC2:AF2"/>
  </mergeCells>
  <hyperlinks>
    <hyperlink ref="A1" location="Contents!A1" display="Back" xr:uid="{00000000-0004-0000-3500-000000000000}"/>
    <hyperlink ref="C1" location="'Table 16'!A1" display="Table 16" xr:uid="{00000000-0004-0000-3500-000001000000}"/>
  </hyperlink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35">
    <tabColor theme="7" tint="0.39997558519241921"/>
    <pageSetUpPr autoPageBreaks="0"/>
  </sheetPr>
  <dimension ref="A1:BZ146"/>
  <sheetViews>
    <sheetView zoomScale="70" zoomScaleNormal="70" workbookViewId="0"/>
  </sheetViews>
  <sheetFormatPr defaultColWidth="11.140625" defaultRowHeight="12.75" x14ac:dyDescent="0.2"/>
  <cols>
    <col min="1" max="10" width="11.140625" style="302"/>
    <col min="11" max="11" width="11.140625" style="302" customWidth="1"/>
    <col min="12" max="12" width="11.140625" style="302" hidden="1" customWidth="1"/>
    <col min="13" max="23" width="11.140625" style="302"/>
    <col min="24" max="24" width="11.140625" style="302" hidden="1" customWidth="1"/>
    <col min="25" max="35" width="11.140625" style="302"/>
    <col min="36" max="36" width="11.140625" style="302" hidden="1" customWidth="1"/>
    <col min="37" max="16384" width="11.140625" style="302"/>
  </cols>
  <sheetData>
    <row r="1" spans="1:78" x14ac:dyDescent="0.2">
      <c r="A1" s="325" t="s">
        <v>322</v>
      </c>
      <c r="B1" s="312"/>
      <c r="C1" s="467" t="s">
        <v>469</v>
      </c>
    </row>
    <row r="2" spans="1:78" s="461" customFormat="1" x14ac:dyDescent="0.2">
      <c r="A2" s="573" t="s">
        <v>30</v>
      </c>
      <c r="B2" s="574" t="s">
        <v>205</v>
      </c>
      <c r="C2" s="574"/>
      <c r="D2" s="574"/>
      <c r="E2" s="574"/>
      <c r="F2" s="574"/>
      <c r="G2" s="574"/>
      <c r="H2" s="574"/>
      <c r="I2" s="574"/>
      <c r="J2" s="574"/>
      <c r="M2" s="461">
        <v>1991</v>
      </c>
      <c r="N2" s="574" t="s">
        <v>205</v>
      </c>
      <c r="O2" s="574"/>
      <c r="P2" s="574"/>
      <c r="Q2" s="574"/>
      <c r="R2" s="574"/>
      <c r="S2" s="574"/>
      <c r="T2" s="574"/>
      <c r="U2" s="574"/>
      <c r="V2" s="574"/>
      <c r="W2" s="574"/>
      <c r="Y2" s="573" t="s">
        <v>3</v>
      </c>
      <c r="Z2" s="574" t="s">
        <v>205</v>
      </c>
      <c r="AA2" s="574"/>
      <c r="AB2" s="574"/>
      <c r="AC2" s="574"/>
      <c r="AD2" s="574"/>
      <c r="AE2" s="574"/>
      <c r="AF2" s="574"/>
      <c r="AG2" s="574"/>
      <c r="AH2" s="574"/>
      <c r="AI2" s="574"/>
      <c r="AK2" s="573" t="s">
        <v>1</v>
      </c>
      <c r="AL2" s="574" t="s">
        <v>205</v>
      </c>
      <c r="AM2" s="574"/>
      <c r="AN2" s="574"/>
      <c r="AO2" s="574"/>
      <c r="AP2" s="574"/>
      <c r="AQ2" s="574"/>
      <c r="AR2" s="574"/>
      <c r="AS2" s="574"/>
      <c r="AT2" s="574"/>
      <c r="AV2" s="573" t="s">
        <v>2783</v>
      </c>
      <c r="AW2" s="574" t="s">
        <v>205</v>
      </c>
      <c r="AX2" s="574"/>
      <c r="AY2" s="574"/>
      <c r="AZ2" s="574"/>
      <c r="BA2" s="574"/>
      <c r="BB2" s="574"/>
      <c r="BC2" s="574"/>
      <c r="BD2" s="574"/>
      <c r="BE2" s="574"/>
    </row>
    <row r="3" spans="1:78" s="461" customFormat="1" x14ac:dyDescent="0.2">
      <c r="A3" s="575"/>
      <c r="B3" s="574" t="s">
        <v>199</v>
      </c>
      <c r="C3" s="574"/>
      <c r="D3" s="574"/>
      <c r="E3" s="574"/>
      <c r="F3" s="574"/>
      <c r="G3" s="574" t="s">
        <v>200</v>
      </c>
      <c r="H3" s="574"/>
      <c r="I3" s="574"/>
      <c r="J3" s="574"/>
      <c r="N3" s="574" t="s">
        <v>199</v>
      </c>
      <c r="O3" s="574"/>
      <c r="P3" s="574"/>
      <c r="Q3" s="574"/>
      <c r="R3" s="574"/>
      <c r="S3" s="574" t="s">
        <v>200</v>
      </c>
      <c r="T3" s="574"/>
      <c r="U3" s="574"/>
      <c r="V3" s="574"/>
      <c r="W3" s="574"/>
      <c r="Y3" s="575"/>
      <c r="Z3" s="574" t="s">
        <v>199</v>
      </c>
      <c r="AA3" s="574"/>
      <c r="AB3" s="574"/>
      <c r="AC3" s="574"/>
      <c r="AD3" s="574"/>
      <c r="AE3" s="574" t="s">
        <v>200</v>
      </c>
      <c r="AF3" s="574"/>
      <c r="AG3" s="574"/>
      <c r="AH3" s="574"/>
      <c r="AI3" s="574"/>
      <c r="AL3" s="574" t="s">
        <v>199</v>
      </c>
      <c r="AM3" s="574"/>
      <c r="AN3" s="574"/>
      <c r="AO3" s="574"/>
      <c r="AP3" s="574"/>
      <c r="AQ3" s="574" t="s">
        <v>200</v>
      </c>
      <c r="AR3" s="574"/>
      <c r="AS3" s="574"/>
      <c r="AT3" s="574"/>
      <c r="AU3" s="574"/>
      <c r="AW3" s="574" t="s">
        <v>199</v>
      </c>
      <c r="AX3" s="574"/>
      <c r="AY3" s="574"/>
      <c r="AZ3" s="574"/>
      <c r="BA3" s="574"/>
      <c r="BB3" s="574" t="s">
        <v>200</v>
      </c>
      <c r="BC3" s="574"/>
      <c r="BD3" s="574"/>
      <c r="BE3" s="574"/>
      <c r="BF3" s="574"/>
      <c r="BJ3" s="575" t="s">
        <v>2983</v>
      </c>
      <c r="BK3" s="575" t="s">
        <v>2984</v>
      </c>
      <c r="BL3" s="575"/>
      <c r="BM3" s="575" t="s">
        <v>2985</v>
      </c>
      <c r="BN3" s="575" t="s">
        <v>2986</v>
      </c>
      <c r="BO3" s="575" t="s">
        <v>2987</v>
      </c>
      <c r="BP3" s="575" t="s">
        <v>2988</v>
      </c>
    </row>
    <row r="4" spans="1:78" s="461" customFormat="1" x14ac:dyDescent="0.2">
      <c r="A4" s="575"/>
      <c r="B4" s="576" t="s">
        <v>201</v>
      </c>
      <c r="C4" s="576" t="s">
        <v>202</v>
      </c>
      <c r="D4" s="576" t="s">
        <v>203</v>
      </c>
      <c r="E4" s="576" t="s">
        <v>478</v>
      </c>
      <c r="F4" s="576" t="s">
        <v>479</v>
      </c>
      <c r="G4" s="576" t="s">
        <v>201</v>
      </c>
      <c r="H4" s="576" t="s">
        <v>202</v>
      </c>
      <c r="I4" s="576" t="s">
        <v>206</v>
      </c>
      <c r="J4" s="576" t="s">
        <v>480</v>
      </c>
      <c r="K4" s="576" t="s">
        <v>479</v>
      </c>
      <c r="M4" s="575"/>
      <c r="N4" s="576" t="s">
        <v>201</v>
      </c>
      <c r="O4" s="576" t="s">
        <v>202</v>
      </c>
      <c r="P4" s="576" t="s">
        <v>203</v>
      </c>
      <c r="Q4" s="576" t="s">
        <v>478</v>
      </c>
      <c r="R4" s="576" t="s">
        <v>479</v>
      </c>
      <c r="S4" s="576" t="s">
        <v>201</v>
      </c>
      <c r="T4" s="576" t="s">
        <v>202</v>
      </c>
      <c r="U4" s="576" t="s">
        <v>206</v>
      </c>
      <c r="V4" s="576" t="s">
        <v>480</v>
      </c>
      <c r="W4" s="576" t="s">
        <v>479</v>
      </c>
      <c r="Y4" s="575"/>
      <c r="Z4" s="576" t="s">
        <v>581</v>
      </c>
      <c r="AA4" s="576" t="s">
        <v>582</v>
      </c>
      <c r="AB4" s="576" t="s">
        <v>583</v>
      </c>
      <c r="AC4" s="576" t="s">
        <v>584</v>
      </c>
      <c r="AD4" s="576" t="s">
        <v>585</v>
      </c>
      <c r="AE4" s="576" t="s">
        <v>581</v>
      </c>
      <c r="AF4" s="576" t="s">
        <v>582</v>
      </c>
      <c r="AG4" s="576" t="s">
        <v>583</v>
      </c>
      <c r="AH4" s="576" t="s">
        <v>584</v>
      </c>
      <c r="AI4" s="576" t="s">
        <v>585</v>
      </c>
      <c r="AL4" s="576" t="s">
        <v>581</v>
      </c>
      <c r="AM4" s="576" t="s">
        <v>582</v>
      </c>
      <c r="AN4" s="576" t="s">
        <v>583</v>
      </c>
      <c r="AO4" s="576" t="s">
        <v>584</v>
      </c>
      <c r="AP4" s="576" t="s">
        <v>585</v>
      </c>
      <c r="AQ4" s="576" t="s">
        <v>581</v>
      </c>
      <c r="AR4" s="576" t="s">
        <v>582</v>
      </c>
      <c r="AS4" s="576" t="s">
        <v>583</v>
      </c>
      <c r="AT4" s="576" t="s">
        <v>584</v>
      </c>
      <c r="AU4" s="576" t="s">
        <v>585</v>
      </c>
      <c r="AW4" s="576" t="s">
        <v>581</v>
      </c>
      <c r="AX4" s="576" t="s">
        <v>582</v>
      </c>
      <c r="AY4" s="576" t="s">
        <v>583</v>
      </c>
      <c r="AZ4" s="576" t="s">
        <v>584</v>
      </c>
      <c r="BA4" s="576" t="s">
        <v>585</v>
      </c>
      <c r="BB4" s="576" t="s">
        <v>581</v>
      </c>
      <c r="BC4" s="576" t="s">
        <v>582</v>
      </c>
      <c r="BD4" s="576" t="s">
        <v>583</v>
      </c>
      <c r="BE4" s="576" t="s">
        <v>584</v>
      </c>
      <c r="BF4" s="576" t="s">
        <v>585</v>
      </c>
      <c r="BJ4" s="461" t="s">
        <v>107</v>
      </c>
      <c r="BQ4" s="461" t="s">
        <v>2989</v>
      </c>
      <c r="BR4" s="461" t="s">
        <v>2990</v>
      </c>
      <c r="BS4" s="461" t="s">
        <v>100</v>
      </c>
      <c r="BZ4" s="461" t="s">
        <v>2991</v>
      </c>
    </row>
    <row r="5" spans="1:78" s="461" customFormat="1" x14ac:dyDescent="0.2">
      <c r="A5" s="575"/>
      <c r="B5" s="576"/>
      <c r="C5" s="576"/>
      <c r="D5" s="576"/>
      <c r="E5" s="576"/>
      <c r="F5" s="576"/>
      <c r="G5" s="576"/>
      <c r="H5" s="576"/>
      <c r="I5" s="576"/>
      <c r="J5" s="576"/>
      <c r="M5" s="575"/>
      <c r="N5" s="576"/>
      <c r="O5" s="576"/>
      <c r="P5" s="576"/>
      <c r="Q5" s="576"/>
      <c r="R5" s="576"/>
      <c r="S5" s="576"/>
      <c r="T5" s="576"/>
      <c r="U5" s="576"/>
      <c r="V5" s="576"/>
      <c r="W5" s="576"/>
      <c r="Y5" s="575"/>
      <c r="Z5" s="576"/>
      <c r="AA5" s="576"/>
      <c r="AB5" s="576"/>
      <c r="AC5" s="576"/>
      <c r="AD5" s="576"/>
      <c r="AE5" s="576"/>
      <c r="AF5" s="576"/>
      <c r="AG5" s="576"/>
      <c r="AH5" s="576"/>
      <c r="AI5" s="576"/>
      <c r="AK5" s="575"/>
      <c r="AL5" s="576"/>
      <c r="AM5" s="576"/>
      <c r="AN5" s="576"/>
      <c r="AO5" s="576"/>
      <c r="AP5" s="576"/>
      <c r="AQ5" s="576"/>
      <c r="AR5" s="576"/>
      <c r="AS5" s="576"/>
      <c r="AT5" s="576"/>
      <c r="AV5" s="575"/>
      <c r="AW5" s="576"/>
      <c r="AX5" s="576"/>
      <c r="AY5" s="576"/>
      <c r="AZ5" s="576"/>
      <c r="BA5" s="576"/>
      <c r="BB5" s="576"/>
      <c r="BC5" s="576"/>
      <c r="BD5" s="576"/>
      <c r="BE5" s="576"/>
      <c r="BJ5" s="461">
        <v>1</v>
      </c>
      <c r="BK5" s="461">
        <v>2</v>
      </c>
      <c r="BM5" s="461">
        <v>3</v>
      </c>
      <c r="BN5" s="461">
        <v>4</v>
      </c>
      <c r="BO5" s="461">
        <v>5</v>
      </c>
      <c r="BP5" s="461">
        <v>6</v>
      </c>
      <c r="BS5" s="461">
        <v>1</v>
      </c>
      <c r="BT5" s="461">
        <v>2</v>
      </c>
      <c r="BV5" s="461">
        <v>3</v>
      </c>
      <c r="BW5" s="461">
        <v>4</v>
      </c>
      <c r="BX5" s="461">
        <v>5</v>
      </c>
      <c r="BY5" s="461">
        <v>6</v>
      </c>
    </row>
    <row r="6" spans="1:78" s="461" customFormat="1" x14ac:dyDescent="0.2">
      <c r="A6" s="577" t="s">
        <v>31</v>
      </c>
      <c r="B6" s="575">
        <v>141</v>
      </c>
      <c r="C6" s="575">
        <v>427</v>
      </c>
      <c r="D6" s="575">
        <v>721</v>
      </c>
      <c r="E6" s="575">
        <v>185</v>
      </c>
      <c r="F6" s="575" t="s">
        <v>481</v>
      </c>
      <c r="G6" s="575">
        <v>73</v>
      </c>
      <c r="H6" s="575">
        <v>148</v>
      </c>
      <c r="I6" s="575">
        <v>150</v>
      </c>
      <c r="J6" s="575">
        <v>156</v>
      </c>
      <c r="K6" s="575" t="s">
        <v>481</v>
      </c>
      <c r="M6" s="577" t="s">
        <v>31</v>
      </c>
      <c r="N6" s="575">
        <v>143</v>
      </c>
      <c r="O6" s="575">
        <v>372</v>
      </c>
      <c r="P6" s="575">
        <v>682</v>
      </c>
      <c r="Q6" s="461">
        <v>278</v>
      </c>
      <c r="R6" s="461">
        <v>22</v>
      </c>
      <c r="S6" s="575">
        <v>116</v>
      </c>
      <c r="T6" s="575">
        <v>170</v>
      </c>
      <c r="U6" s="575">
        <v>155</v>
      </c>
      <c r="V6" s="461">
        <v>208</v>
      </c>
      <c r="W6" s="461">
        <v>23</v>
      </c>
      <c r="Y6" s="577" t="s">
        <v>31</v>
      </c>
      <c r="Z6" s="461">
        <v>109</v>
      </c>
      <c r="AA6" s="461">
        <v>1036</v>
      </c>
      <c r="AB6" s="461">
        <v>760</v>
      </c>
      <c r="AC6" s="461">
        <v>762</v>
      </c>
      <c r="AD6" s="461">
        <v>350</v>
      </c>
      <c r="AE6" s="461">
        <v>118</v>
      </c>
      <c r="AF6" s="461">
        <v>413</v>
      </c>
      <c r="AG6" s="461">
        <v>395</v>
      </c>
      <c r="AH6" s="461">
        <v>381</v>
      </c>
      <c r="AI6" s="461">
        <v>426</v>
      </c>
      <c r="AK6" s="577" t="s">
        <v>31</v>
      </c>
      <c r="AL6" s="575">
        <v>133</v>
      </c>
      <c r="AM6" s="575">
        <v>663</v>
      </c>
      <c r="AN6" s="575">
        <v>869</v>
      </c>
      <c r="AO6" s="575">
        <v>681</v>
      </c>
      <c r="AP6" s="575">
        <v>426</v>
      </c>
      <c r="AQ6" s="575">
        <v>113</v>
      </c>
      <c r="AR6" s="575">
        <v>355</v>
      </c>
      <c r="AS6" s="575">
        <v>408</v>
      </c>
      <c r="AT6" s="575">
        <v>363</v>
      </c>
      <c r="AU6" s="575">
        <v>374</v>
      </c>
      <c r="AV6" s="577" t="s">
        <v>31</v>
      </c>
      <c r="AW6" s="575">
        <v>230</v>
      </c>
      <c r="AX6" s="575">
        <v>733</v>
      </c>
      <c r="AY6" s="575">
        <v>801</v>
      </c>
      <c r="AZ6" s="575">
        <v>746</v>
      </c>
      <c r="BA6" s="575">
        <v>469</v>
      </c>
      <c r="BB6" s="461">
        <v>255</v>
      </c>
      <c r="BC6" s="461">
        <v>515</v>
      </c>
      <c r="BD6" s="461">
        <v>371</v>
      </c>
      <c r="BE6" s="461">
        <v>384</v>
      </c>
      <c r="BF6" s="461">
        <v>411</v>
      </c>
      <c r="BI6" s="461" t="s">
        <v>31</v>
      </c>
      <c r="BJ6" s="461">
        <v>0</v>
      </c>
      <c r="BK6" s="461">
        <v>230</v>
      </c>
      <c r="BL6" s="461">
        <v>230</v>
      </c>
      <c r="BM6" s="461">
        <v>733</v>
      </c>
      <c r="BN6" s="461">
        <v>801</v>
      </c>
      <c r="BO6" s="461">
        <v>746</v>
      </c>
      <c r="BP6" s="461">
        <v>469</v>
      </c>
      <c r="BQ6" s="461">
        <v>2979</v>
      </c>
      <c r="BR6" s="461">
        <v>4915</v>
      </c>
      <c r="BS6" s="461">
        <v>0</v>
      </c>
      <c r="BT6" s="461">
        <v>255</v>
      </c>
      <c r="BU6" s="461">
        <v>255</v>
      </c>
      <c r="BV6" s="461">
        <v>515</v>
      </c>
      <c r="BW6" s="461">
        <v>371</v>
      </c>
      <c r="BX6" s="461">
        <v>384</v>
      </c>
      <c r="BY6" s="461">
        <v>411</v>
      </c>
      <c r="BZ6" s="461">
        <v>1936</v>
      </c>
    </row>
    <row r="7" spans="1:78" s="461" customFormat="1" x14ac:dyDescent="0.2">
      <c r="A7" s="577" t="s">
        <v>32</v>
      </c>
      <c r="B7" s="575">
        <v>5161</v>
      </c>
      <c r="C7" s="575">
        <v>10337</v>
      </c>
      <c r="D7" s="575">
        <v>16070</v>
      </c>
      <c r="E7" s="575">
        <v>9167</v>
      </c>
      <c r="F7" s="575" t="s">
        <v>481</v>
      </c>
      <c r="G7" s="575">
        <v>1284</v>
      </c>
      <c r="H7" s="575">
        <v>1694</v>
      </c>
      <c r="I7" s="575">
        <v>2701</v>
      </c>
      <c r="J7" s="575">
        <v>9359</v>
      </c>
      <c r="K7" s="575" t="s">
        <v>481</v>
      </c>
      <c r="M7" s="577" t="s">
        <v>32</v>
      </c>
      <c r="N7" s="575">
        <v>5423</v>
      </c>
      <c r="O7" s="575">
        <v>11069</v>
      </c>
      <c r="P7" s="575">
        <v>12200</v>
      </c>
      <c r="Q7" s="461">
        <v>8975</v>
      </c>
      <c r="R7" s="461">
        <v>411</v>
      </c>
      <c r="S7" s="575">
        <v>3511</v>
      </c>
      <c r="T7" s="575">
        <v>3890</v>
      </c>
      <c r="U7" s="575">
        <v>2631</v>
      </c>
      <c r="V7" s="461">
        <v>8822</v>
      </c>
      <c r="W7" s="461">
        <v>1187</v>
      </c>
      <c r="Y7" s="577" t="s">
        <v>32</v>
      </c>
      <c r="Z7" s="461">
        <v>1048</v>
      </c>
      <c r="AA7" s="461">
        <v>12888</v>
      </c>
      <c r="AB7" s="461">
        <v>12933</v>
      </c>
      <c r="AC7" s="461">
        <v>8806</v>
      </c>
      <c r="AD7" s="461">
        <v>7009</v>
      </c>
      <c r="AE7" s="461">
        <v>1772</v>
      </c>
      <c r="AF7" s="461">
        <v>5528</v>
      </c>
      <c r="AG7" s="461">
        <v>7208</v>
      </c>
      <c r="AH7" s="461">
        <v>5390</v>
      </c>
      <c r="AI7" s="461">
        <v>10221</v>
      </c>
      <c r="AK7" s="577" t="s">
        <v>32</v>
      </c>
      <c r="AL7" s="575">
        <v>1040</v>
      </c>
      <c r="AM7" s="575">
        <v>6856</v>
      </c>
      <c r="AN7" s="575">
        <v>14171</v>
      </c>
      <c r="AO7" s="575">
        <v>9316</v>
      </c>
      <c r="AP7" s="575">
        <v>6245</v>
      </c>
      <c r="AQ7" s="575">
        <v>1981</v>
      </c>
      <c r="AR7" s="575">
        <v>6227</v>
      </c>
      <c r="AS7" s="575">
        <v>10186</v>
      </c>
      <c r="AT7" s="575">
        <v>6355</v>
      </c>
      <c r="AU7" s="575">
        <v>7304</v>
      </c>
      <c r="AV7" s="577" t="s">
        <v>32</v>
      </c>
      <c r="AW7" s="575">
        <v>430</v>
      </c>
      <c r="AX7" s="575">
        <v>5526</v>
      </c>
      <c r="AY7" s="575">
        <v>16688</v>
      </c>
      <c r="AZ7" s="575">
        <v>12257</v>
      </c>
      <c r="BA7" s="575">
        <v>5992</v>
      </c>
      <c r="BB7" s="461">
        <v>787</v>
      </c>
      <c r="BC7" s="461">
        <v>5306</v>
      </c>
      <c r="BD7" s="461">
        <v>11340</v>
      </c>
      <c r="BE7" s="461">
        <v>9094</v>
      </c>
      <c r="BF7" s="461">
        <v>6480</v>
      </c>
      <c r="BI7" s="461" t="s">
        <v>32</v>
      </c>
      <c r="BJ7" s="461">
        <v>4</v>
      </c>
      <c r="BK7" s="461">
        <v>426</v>
      </c>
      <c r="BL7" s="461">
        <v>430</v>
      </c>
      <c r="BM7" s="461">
        <v>5526</v>
      </c>
      <c r="BN7" s="461">
        <v>16688</v>
      </c>
      <c r="BO7" s="461">
        <v>12257</v>
      </c>
      <c r="BP7" s="461">
        <v>5992</v>
      </c>
      <c r="BQ7" s="461">
        <v>40893</v>
      </c>
      <c r="BR7" s="461">
        <v>73900</v>
      </c>
      <c r="BS7" s="461">
        <v>12</v>
      </c>
      <c r="BT7" s="461">
        <v>775</v>
      </c>
      <c r="BU7" s="461">
        <v>787</v>
      </c>
      <c r="BV7" s="461">
        <v>5306</v>
      </c>
      <c r="BW7" s="461">
        <v>11340</v>
      </c>
      <c r="BX7" s="461">
        <v>9094</v>
      </c>
      <c r="BY7" s="461">
        <v>6480</v>
      </c>
      <c r="BZ7" s="461">
        <v>33007</v>
      </c>
    </row>
    <row r="8" spans="1:78" s="461" customFormat="1" x14ac:dyDescent="0.2">
      <c r="A8" s="577" t="s">
        <v>33</v>
      </c>
      <c r="B8" s="575">
        <v>8667</v>
      </c>
      <c r="C8" s="575">
        <v>22635</v>
      </c>
      <c r="D8" s="575">
        <v>28055</v>
      </c>
      <c r="E8" s="575">
        <v>16760</v>
      </c>
      <c r="F8" s="575" t="s">
        <v>481</v>
      </c>
      <c r="G8" s="575">
        <v>3224</v>
      </c>
      <c r="H8" s="575">
        <v>4769</v>
      </c>
      <c r="I8" s="575">
        <v>5241</v>
      </c>
      <c r="J8" s="575">
        <v>16920</v>
      </c>
      <c r="K8" s="575" t="s">
        <v>481</v>
      </c>
      <c r="M8" s="577" t="s">
        <v>33</v>
      </c>
      <c r="N8" s="575">
        <v>9637</v>
      </c>
      <c r="O8" s="575">
        <v>24777</v>
      </c>
      <c r="P8" s="575">
        <v>25436</v>
      </c>
      <c r="Q8" s="461">
        <v>15397</v>
      </c>
      <c r="R8" s="461">
        <v>1028</v>
      </c>
      <c r="S8" s="575">
        <v>6474</v>
      </c>
      <c r="T8" s="575">
        <v>8649</v>
      </c>
      <c r="U8" s="575">
        <v>6266</v>
      </c>
      <c r="V8" s="461">
        <v>15526</v>
      </c>
      <c r="W8" s="461">
        <v>2266</v>
      </c>
      <c r="Y8" s="577" t="s">
        <v>33</v>
      </c>
      <c r="Z8" s="461">
        <v>1958</v>
      </c>
      <c r="AA8" s="461">
        <v>24196</v>
      </c>
      <c r="AB8" s="461">
        <v>26357</v>
      </c>
      <c r="AC8" s="461">
        <v>18231</v>
      </c>
      <c r="AD8" s="461">
        <v>12891</v>
      </c>
      <c r="AE8" s="461">
        <v>2231</v>
      </c>
      <c r="AF8" s="461">
        <v>9592</v>
      </c>
      <c r="AG8" s="461">
        <v>12931</v>
      </c>
      <c r="AH8" s="461">
        <v>11069</v>
      </c>
      <c r="AI8" s="461">
        <v>17082</v>
      </c>
      <c r="AK8" s="577" t="s">
        <v>33</v>
      </c>
      <c r="AL8" s="575">
        <v>1723</v>
      </c>
      <c r="AM8" s="575">
        <v>13869</v>
      </c>
      <c r="AN8" s="575">
        <v>28457</v>
      </c>
      <c r="AO8" s="575">
        <v>20995</v>
      </c>
      <c r="AP8" s="575">
        <v>15333</v>
      </c>
      <c r="AQ8" s="575">
        <v>2164</v>
      </c>
      <c r="AR8" s="575">
        <v>9421</v>
      </c>
      <c r="AS8" s="575">
        <v>15892</v>
      </c>
      <c r="AT8" s="575">
        <v>13041</v>
      </c>
      <c r="AU8" s="575">
        <v>15021</v>
      </c>
      <c r="AV8" s="577" t="s">
        <v>33</v>
      </c>
      <c r="AW8" s="575">
        <v>1427</v>
      </c>
      <c r="AX8" s="575">
        <v>11733</v>
      </c>
      <c r="AY8" s="575">
        <v>30037</v>
      </c>
      <c r="AZ8" s="575">
        <v>24497</v>
      </c>
      <c r="BA8" s="575">
        <v>18612</v>
      </c>
      <c r="BB8" s="461">
        <v>1677</v>
      </c>
      <c r="BC8" s="461">
        <v>8900</v>
      </c>
      <c r="BD8" s="461">
        <v>17868</v>
      </c>
      <c r="BE8" s="461">
        <v>17170</v>
      </c>
      <c r="BF8" s="461">
        <v>16996</v>
      </c>
      <c r="BI8" s="461" t="s">
        <v>33</v>
      </c>
      <c r="BJ8" s="461">
        <v>8</v>
      </c>
      <c r="BK8" s="461">
        <v>1419</v>
      </c>
      <c r="BL8" s="461">
        <v>1427</v>
      </c>
      <c r="BM8" s="461">
        <v>11733</v>
      </c>
      <c r="BN8" s="461">
        <v>30037</v>
      </c>
      <c r="BO8" s="461">
        <v>24497</v>
      </c>
      <c r="BP8" s="461">
        <v>18612</v>
      </c>
      <c r="BQ8" s="461">
        <v>86306</v>
      </c>
      <c r="BR8" s="461">
        <v>148917</v>
      </c>
      <c r="BS8" s="461">
        <v>9</v>
      </c>
      <c r="BT8" s="461">
        <v>1668</v>
      </c>
      <c r="BU8" s="461">
        <v>1677</v>
      </c>
      <c r="BV8" s="461">
        <v>8900</v>
      </c>
      <c r="BW8" s="461">
        <v>17868</v>
      </c>
      <c r="BX8" s="461">
        <v>17170</v>
      </c>
      <c r="BY8" s="461">
        <v>16996</v>
      </c>
      <c r="BZ8" s="461">
        <v>62611</v>
      </c>
    </row>
    <row r="9" spans="1:78" s="461" customFormat="1" x14ac:dyDescent="0.2">
      <c r="A9" s="577" t="s">
        <v>34</v>
      </c>
      <c r="B9" s="575">
        <v>7134</v>
      </c>
      <c r="C9" s="575">
        <v>19686</v>
      </c>
      <c r="D9" s="575">
        <v>22834</v>
      </c>
      <c r="E9" s="575">
        <v>10821</v>
      </c>
      <c r="F9" s="575" t="s">
        <v>481</v>
      </c>
      <c r="G9" s="575">
        <v>1324</v>
      </c>
      <c r="H9" s="575">
        <v>2491</v>
      </c>
      <c r="I9" s="575">
        <v>3031</v>
      </c>
      <c r="J9" s="575">
        <v>10179</v>
      </c>
      <c r="K9" s="575" t="s">
        <v>481</v>
      </c>
      <c r="M9" s="577" t="s">
        <v>34</v>
      </c>
      <c r="N9" s="575">
        <v>7601</v>
      </c>
      <c r="O9" s="575">
        <v>19664</v>
      </c>
      <c r="P9" s="575">
        <v>21567</v>
      </c>
      <c r="Q9" s="461">
        <v>11363</v>
      </c>
      <c r="R9" s="461">
        <v>603</v>
      </c>
      <c r="S9" s="575">
        <v>3494</v>
      </c>
      <c r="T9" s="575">
        <v>4944</v>
      </c>
      <c r="U9" s="575">
        <v>3825</v>
      </c>
      <c r="V9" s="461">
        <v>10435</v>
      </c>
      <c r="W9" s="461">
        <v>1412</v>
      </c>
      <c r="Y9" s="577" t="s">
        <v>34</v>
      </c>
      <c r="Z9" s="461">
        <v>893</v>
      </c>
      <c r="AA9" s="461">
        <v>14327</v>
      </c>
      <c r="AB9" s="461">
        <v>19040</v>
      </c>
      <c r="AC9" s="461">
        <v>14467</v>
      </c>
      <c r="AD9" s="461">
        <v>10465</v>
      </c>
      <c r="AE9" s="461">
        <v>1177</v>
      </c>
      <c r="AF9" s="461">
        <v>5042</v>
      </c>
      <c r="AG9" s="461">
        <v>8170</v>
      </c>
      <c r="AH9" s="461">
        <v>7890</v>
      </c>
      <c r="AI9" s="461">
        <v>13020</v>
      </c>
      <c r="AK9" s="577" t="s">
        <v>34</v>
      </c>
      <c r="AL9" s="575">
        <v>914</v>
      </c>
      <c r="AM9" s="575">
        <v>6847</v>
      </c>
      <c r="AN9" s="575">
        <v>18393</v>
      </c>
      <c r="AO9" s="575">
        <v>15561</v>
      </c>
      <c r="AP9" s="575">
        <v>12459</v>
      </c>
      <c r="AQ9" s="575">
        <v>1532</v>
      </c>
      <c r="AR9" s="575">
        <v>4900</v>
      </c>
      <c r="AS9" s="575">
        <v>10525</v>
      </c>
      <c r="AT9" s="575">
        <v>9171</v>
      </c>
      <c r="AU9" s="575">
        <v>12302</v>
      </c>
      <c r="AV9" s="577" t="s">
        <v>34</v>
      </c>
      <c r="AW9" s="575">
        <v>510</v>
      </c>
      <c r="AX9" s="575">
        <v>5928</v>
      </c>
      <c r="AY9" s="575">
        <v>16945</v>
      </c>
      <c r="AZ9" s="575">
        <v>16833</v>
      </c>
      <c r="BA9" s="575">
        <v>13514</v>
      </c>
      <c r="BB9" s="461">
        <v>818</v>
      </c>
      <c r="BC9" s="461">
        <v>5236</v>
      </c>
      <c r="BD9" s="461">
        <v>10755</v>
      </c>
      <c r="BE9" s="461">
        <v>11916</v>
      </c>
      <c r="BF9" s="461">
        <v>12845</v>
      </c>
      <c r="BI9" s="461" t="s">
        <v>34</v>
      </c>
      <c r="BJ9" s="461">
        <v>4</v>
      </c>
      <c r="BK9" s="461">
        <v>506</v>
      </c>
      <c r="BL9" s="461">
        <v>510</v>
      </c>
      <c r="BM9" s="461">
        <v>5928</v>
      </c>
      <c r="BN9" s="461">
        <v>16945</v>
      </c>
      <c r="BO9" s="461">
        <v>16833</v>
      </c>
      <c r="BP9" s="461">
        <v>13514</v>
      </c>
      <c r="BQ9" s="461">
        <v>53730</v>
      </c>
      <c r="BR9" s="461">
        <v>95300</v>
      </c>
      <c r="BS9" s="461">
        <v>2</v>
      </c>
      <c r="BT9" s="461">
        <v>816</v>
      </c>
      <c r="BU9" s="461">
        <v>818</v>
      </c>
      <c r="BV9" s="461">
        <v>5236</v>
      </c>
      <c r="BW9" s="461">
        <v>10755</v>
      </c>
      <c r="BX9" s="461">
        <v>11916</v>
      </c>
      <c r="BY9" s="461">
        <v>12845</v>
      </c>
      <c r="BZ9" s="461">
        <v>41570</v>
      </c>
    </row>
    <row r="10" spans="1:78" s="461" customFormat="1" x14ac:dyDescent="0.2">
      <c r="A10" s="577" t="s">
        <v>35</v>
      </c>
      <c r="B10" s="575">
        <v>8457</v>
      </c>
      <c r="C10" s="575">
        <v>18701</v>
      </c>
      <c r="D10" s="575">
        <v>23572</v>
      </c>
      <c r="E10" s="575">
        <v>11946</v>
      </c>
      <c r="F10" s="575" t="s">
        <v>481</v>
      </c>
      <c r="G10" s="575">
        <v>4504</v>
      </c>
      <c r="H10" s="575">
        <v>5078</v>
      </c>
      <c r="I10" s="575">
        <v>4739</v>
      </c>
      <c r="J10" s="575">
        <v>12271</v>
      </c>
      <c r="K10" s="575" t="s">
        <v>481</v>
      </c>
      <c r="M10" s="577" t="s">
        <v>35</v>
      </c>
      <c r="N10" s="575">
        <v>8897</v>
      </c>
      <c r="O10" s="575">
        <v>19059</v>
      </c>
      <c r="P10" s="575">
        <v>20996</v>
      </c>
      <c r="Q10" s="461">
        <v>10034</v>
      </c>
      <c r="R10" s="461">
        <v>611</v>
      </c>
      <c r="S10" s="575">
        <v>7881</v>
      </c>
      <c r="T10" s="575">
        <v>8846</v>
      </c>
      <c r="U10" s="575">
        <v>6187</v>
      </c>
      <c r="V10" s="461">
        <v>10164</v>
      </c>
      <c r="W10" s="461">
        <v>1293</v>
      </c>
      <c r="Y10" s="577" t="s">
        <v>35</v>
      </c>
      <c r="Z10" s="461">
        <v>1553</v>
      </c>
      <c r="AA10" s="461">
        <v>20715</v>
      </c>
      <c r="AB10" s="461">
        <v>20389</v>
      </c>
      <c r="AC10" s="461">
        <v>13549</v>
      </c>
      <c r="AD10" s="461">
        <v>8959</v>
      </c>
      <c r="AE10" s="461">
        <v>2014</v>
      </c>
      <c r="AF10" s="461">
        <v>9148</v>
      </c>
      <c r="AG10" s="461">
        <v>13193</v>
      </c>
      <c r="AH10" s="461">
        <v>9076</v>
      </c>
      <c r="AI10" s="461">
        <v>10545</v>
      </c>
      <c r="AK10" s="577" t="s">
        <v>35</v>
      </c>
      <c r="AL10" s="575">
        <v>1508</v>
      </c>
      <c r="AM10" s="575">
        <v>13079</v>
      </c>
      <c r="AN10" s="575">
        <v>22762</v>
      </c>
      <c r="AO10" s="575">
        <v>16451</v>
      </c>
      <c r="AP10" s="575">
        <v>10148</v>
      </c>
      <c r="AQ10" s="575">
        <v>1980</v>
      </c>
      <c r="AR10" s="575">
        <v>8454</v>
      </c>
      <c r="AS10" s="575">
        <v>14973</v>
      </c>
      <c r="AT10" s="575">
        <v>11109</v>
      </c>
      <c r="AU10" s="575">
        <v>9822</v>
      </c>
      <c r="AV10" s="577" t="s">
        <v>35</v>
      </c>
      <c r="AW10" s="575">
        <v>1308</v>
      </c>
      <c r="AX10" s="575">
        <v>9726</v>
      </c>
      <c r="AY10" s="575">
        <v>23237</v>
      </c>
      <c r="AZ10" s="575">
        <v>20079</v>
      </c>
      <c r="BA10" s="575">
        <v>12416</v>
      </c>
      <c r="BB10" s="461">
        <v>1402</v>
      </c>
      <c r="BC10" s="461">
        <v>7578</v>
      </c>
      <c r="BD10" s="461">
        <v>15177</v>
      </c>
      <c r="BE10" s="461">
        <v>16015</v>
      </c>
      <c r="BF10" s="461">
        <v>11676</v>
      </c>
      <c r="BI10" s="461" t="s">
        <v>35</v>
      </c>
      <c r="BJ10" s="461">
        <v>8</v>
      </c>
      <c r="BK10" s="461">
        <v>1300</v>
      </c>
      <c r="BL10" s="461">
        <v>1308</v>
      </c>
      <c r="BM10" s="461">
        <v>9726</v>
      </c>
      <c r="BN10" s="461">
        <v>23237</v>
      </c>
      <c r="BO10" s="461">
        <v>20079</v>
      </c>
      <c r="BP10" s="461">
        <v>12416</v>
      </c>
      <c r="BQ10" s="461">
        <v>66766</v>
      </c>
      <c r="BR10" s="461">
        <v>118614</v>
      </c>
      <c r="BS10" s="461">
        <v>13</v>
      </c>
      <c r="BT10" s="461">
        <v>1389</v>
      </c>
      <c r="BU10" s="461">
        <v>1402</v>
      </c>
      <c r="BV10" s="461">
        <v>7578</v>
      </c>
      <c r="BW10" s="461">
        <v>15177</v>
      </c>
      <c r="BX10" s="461">
        <v>16015</v>
      </c>
      <c r="BY10" s="461">
        <v>11676</v>
      </c>
      <c r="BZ10" s="461">
        <v>51848</v>
      </c>
    </row>
    <row r="11" spans="1:78" s="461" customFormat="1" x14ac:dyDescent="0.2">
      <c r="A11" s="577" t="s">
        <v>36</v>
      </c>
      <c r="B11" s="575">
        <v>8102</v>
      </c>
      <c r="C11" s="575">
        <v>25560</v>
      </c>
      <c r="D11" s="575">
        <v>32698</v>
      </c>
      <c r="E11" s="575">
        <v>15643</v>
      </c>
      <c r="F11" s="575" t="s">
        <v>481</v>
      </c>
      <c r="G11" s="575">
        <v>2322</v>
      </c>
      <c r="H11" s="575">
        <v>4231</v>
      </c>
      <c r="I11" s="575">
        <v>5160</v>
      </c>
      <c r="J11" s="575">
        <v>15582</v>
      </c>
      <c r="K11" s="575" t="s">
        <v>481</v>
      </c>
      <c r="M11" s="577" t="s">
        <v>36</v>
      </c>
      <c r="N11" s="575">
        <v>8969</v>
      </c>
      <c r="O11" s="575">
        <v>25940</v>
      </c>
      <c r="P11" s="575">
        <v>29890</v>
      </c>
      <c r="Q11" s="461">
        <v>16685</v>
      </c>
      <c r="R11" s="461">
        <v>885</v>
      </c>
      <c r="S11" s="575">
        <v>5250</v>
      </c>
      <c r="T11" s="575">
        <v>7852</v>
      </c>
      <c r="U11" s="575">
        <v>6029</v>
      </c>
      <c r="V11" s="461">
        <v>15895</v>
      </c>
      <c r="W11" s="461">
        <v>2179</v>
      </c>
      <c r="Y11" s="577" t="s">
        <v>36</v>
      </c>
      <c r="Z11" s="461">
        <v>1312</v>
      </c>
      <c r="AA11" s="461">
        <v>20453</v>
      </c>
      <c r="AB11" s="461">
        <v>26157</v>
      </c>
      <c r="AC11" s="461">
        <v>20068</v>
      </c>
      <c r="AD11" s="461">
        <v>14354</v>
      </c>
      <c r="AE11" s="461">
        <v>1445</v>
      </c>
      <c r="AF11" s="461">
        <v>7823</v>
      </c>
      <c r="AG11" s="461">
        <v>11621</v>
      </c>
      <c r="AH11" s="461">
        <v>11407</v>
      </c>
      <c r="AI11" s="461">
        <v>19047</v>
      </c>
      <c r="AK11" s="577" t="s">
        <v>36</v>
      </c>
      <c r="AL11" s="575">
        <v>982</v>
      </c>
      <c r="AM11" s="575">
        <v>9982</v>
      </c>
      <c r="AN11" s="575">
        <v>26625</v>
      </c>
      <c r="AO11" s="575">
        <v>21321</v>
      </c>
      <c r="AP11" s="575">
        <v>17287</v>
      </c>
      <c r="AQ11" s="575">
        <v>1660</v>
      </c>
      <c r="AR11" s="575">
        <v>6984</v>
      </c>
      <c r="AS11" s="575">
        <v>15300</v>
      </c>
      <c r="AT11" s="575">
        <v>13374</v>
      </c>
      <c r="AU11" s="575">
        <v>17347</v>
      </c>
      <c r="AV11" s="577" t="s">
        <v>36</v>
      </c>
      <c r="AW11" s="575">
        <v>653</v>
      </c>
      <c r="AX11" s="575">
        <v>8306</v>
      </c>
      <c r="AY11" s="575">
        <v>25036</v>
      </c>
      <c r="AZ11" s="575">
        <v>23184</v>
      </c>
      <c r="BA11" s="575">
        <v>19636</v>
      </c>
      <c r="BB11" s="461">
        <v>870</v>
      </c>
      <c r="BC11" s="461">
        <v>7274</v>
      </c>
      <c r="BD11" s="461">
        <v>15658</v>
      </c>
      <c r="BE11" s="461">
        <v>16683</v>
      </c>
      <c r="BF11" s="461">
        <v>18528</v>
      </c>
      <c r="BI11" s="461" t="s">
        <v>36</v>
      </c>
      <c r="BJ11" s="461">
        <v>5</v>
      </c>
      <c r="BK11" s="461">
        <v>648</v>
      </c>
      <c r="BL11" s="461">
        <v>653</v>
      </c>
      <c r="BM11" s="461">
        <v>8306</v>
      </c>
      <c r="BN11" s="461">
        <v>25036</v>
      </c>
      <c r="BO11" s="461">
        <v>23184</v>
      </c>
      <c r="BP11" s="461">
        <v>19636</v>
      </c>
      <c r="BQ11" s="461">
        <v>76815</v>
      </c>
      <c r="BR11" s="461">
        <v>135828</v>
      </c>
      <c r="BS11" s="461">
        <v>3</v>
      </c>
      <c r="BT11" s="461">
        <v>867</v>
      </c>
      <c r="BU11" s="461">
        <v>870</v>
      </c>
      <c r="BV11" s="461">
        <v>7274</v>
      </c>
      <c r="BW11" s="461">
        <v>15658</v>
      </c>
      <c r="BX11" s="461">
        <v>16683</v>
      </c>
      <c r="BY11" s="461">
        <v>18528</v>
      </c>
      <c r="BZ11" s="461">
        <v>59013</v>
      </c>
    </row>
    <row r="12" spans="1:78" s="461" customFormat="1" x14ac:dyDescent="0.2">
      <c r="A12" s="577" t="s">
        <v>37</v>
      </c>
      <c r="B12" s="575">
        <v>6709</v>
      </c>
      <c r="C12" s="575">
        <v>11795</v>
      </c>
      <c r="D12" s="575">
        <v>14209</v>
      </c>
      <c r="E12" s="575">
        <v>8657</v>
      </c>
      <c r="F12" s="575" t="s">
        <v>481</v>
      </c>
      <c r="G12" s="575">
        <v>5122</v>
      </c>
      <c r="H12" s="575">
        <v>6209</v>
      </c>
      <c r="I12" s="575">
        <v>4799</v>
      </c>
      <c r="J12" s="575">
        <v>12561</v>
      </c>
      <c r="K12" s="575" t="s">
        <v>481</v>
      </c>
      <c r="M12" s="577" t="s">
        <v>37</v>
      </c>
      <c r="N12" s="575">
        <v>7148</v>
      </c>
      <c r="O12" s="575">
        <v>14057</v>
      </c>
      <c r="P12" s="575">
        <v>14150</v>
      </c>
      <c r="Q12" s="461">
        <v>8265</v>
      </c>
      <c r="R12" s="461">
        <v>509</v>
      </c>
      <c r="S12" s="575">
        <v>7329</v>
      </c>
      <c r="T12" s="575">
        <v>10045</v>
      </c>
      <c r="U12" s="575">
        <v>6370</v>
      </c>
      <c r="V12" s="461">
        <v>10722</v>
      </c>
      <c r="W12" s="461">
        <v>1554</v>
      </c>
      <c r="Y12" s="577" t="s">
        <v>37</v>
      </c>
      <c r="Z12" s="461">
        <v>1973</v>
      </c>
      <c r="AA12" s="461">
        <v>24161</v>
      </c>
      <c r="AB12" s="461">
        <v>16328</v>
      </c>
      <c r="AC12" s="461">
        <v>10334</v>
      </c>
      <c r="AD12" s="461">
        <v>6705</v>
      </c>
      <c r="AE12" s="461">
        <v>2541</v>
      </c>
      <c r="AF12" s="461">
        <v>10549</v>
      </c>
      <c r="AG12" s="461">
        <v>12270</v>
      </c>
      <c r="AH12" s="461">
        <v>8448</v>
      </c>
      <c r="AI12" s="461">
        <v>8843</v>
      </c>
      <c r="AK12" s="577" t="s">
        <v>37</v>
      </c>
      <c r="AL12" s="575">
        <v>2576</v>
      </c>
      <c r="AM12" s="575">
        <v>12549</v>
      </c>
      <c r="AN12" s="575">
        <v>18554</v>
      </c>
      <c r="AO12" s="575">
        <v>11526</v>
      </c>
      <c r="AP12" s="575">
        <v>8174</v>
      </c>
      <c r="AQ12" s="575">
        <v>3399</v>
      </c>
      <c r="AR12" s="575">
        <v>9946</v>
      </c>
      <c r="AS12" s="575">
        <v>12755</v>
      </c>
      <c r="AT12" s="575">
        <v>8925</v>
      </c>
      <c r="AU12" s="575">
        <v>9130</v>
      </c>
      <c r="AV12" s="577" t="s">
        <v>37</v>
      </c>
      <c r="AW12" s="575">
        <v>2299</v>
      </c>
      <c r="AX12" s="575">
        <v>9883</v>
      </c>
      <c r="AY12" s="575">
        <v>15298</v>
      </c>
      <c r="AZ12" s="575">
        <v>12813</v>
      </c>
      <c r="BA12" s="575">
        <v>8424</v>
      </c>
      <c r="BB12" s="461">
        <v>3218</v>
      </c>
      <c r="BC12" s="461">
        <v>8893</v>
      </c>
      <c r="BD12" s="461">
        <v>11466</v>
      </c>
      <c r="BE12" s="461">
        <v>11025</v>
      </c>
      <c r="BF12" s="461">
        <v>9439</v>
      </c>
      <c r="BI12" s="461" t="s">
        <v>37</v>
      </c>
      <c r="BJ12" s="461">
        <v>7</v>
      </c>
      <c r="BK12" s="461">
        <v>2292</v>
      </c>
      <c r="BL12" s="461">
        <v>2299</v>
      </c>
      <c r="BM12" s="461">
        <v>9883</v>
      </c>
      <c r="BN12" s="461">
        <v>15298</v>
      </c>
      <c r="BO12" s="461">
        <v>12813</v>
      </c>
      <c r="BP12" s="461">
        <v>8424</v>
      </c>
      <c r="BQ12" s="461">
        <v>48717</v>
      </c>
      <c r="BR12" s="461">
        <v>92758</v>
      </c>
      <c r="BS12" s="461">
        <v>9</v>
      </c>
      <c r="BT12" s="461">
        <v>3209</v>
      </c>
      <c r="BU12" s="461">
        <v>3218</v>
      </c>
      <c r="BV12" s="461">
        <v>8893</v>
      </c>
      <c r="BW12" s="461">
        <v>11466</v>
      </c>
      <c r="BX12" s="461">
        <v>11025</v>
      </c>
      <c r="BY12" s="461">
        <v>9439</v>
      </c>
      <c r="BZ12" s="461">
        <v>44041</v>
      </c>
    </row>
    <row r="13" spans="1:78" s="461" customFormat="1" x14ac:dyDescent="0.2">
      <c r="A13" s="577" t="s">
        <v>38</v>
      </c>
      <c r="B13" s="575">
        <v>11396</v>
      </c>
      <c r="C13" s="575">
        <v>27289</v>
      </c>
      <c r="D13" s="575">
        <v>31517</v>
      </c>
      <c r="E13" s="575">
        <v>14736</v>
      </c>
      <c r="F13" s="575" t="s">
        <v>481</v>
      </c>
      <c r="G13" s="575">
        <v>3482</v>
      </c>
      <c r="H13" s="575">
        <v>5157</v>
      </c>
      <c r="I13" s="575">
        <v>5549</v>
      </c>
      <c r="J13" s="575">
        <v>15466</v>
      </c>
      <c r="K13" s="575" t="s">
        <v>481</v>
      </c>
      <c r="M13" s="577" t="s">
        <v>38</v>
      </c>
      <c r="N13" s="575">
        <v>12189</v>
      </c>
      <c r="O13" s="575">
        <v>28044</v>
      </c>
      <c r="P13" s="575">
        <v>28677</v>
      </c>
      <c r="Q13" s="461">
        <v>14072</v>
      </c>
      <c r="R13" s="461">
        <v>782</v>
      </c>
      <c r="S13" s="575">
        <v>8332</v>
      </c>
      <c r="T13" s="575">
        <v>9748</v>
      </c>
      <c r="U13" s="575">
        <v>6850</v>
      </c>
      <c r="V13" s="461">
        <v>14256</v>
      </c>
      <c r="W13" s="461">
        <v>1922</v>
      </c>
      <c r="Y13" s="577" t="s">
        <v>38</v>
      </c>
      <c r="Z13" s="461">
        <v>2880</v>
      </c>
      <c r="AA13" s="461">
        <v>26324</v>
      </c>
      <c r="AB13" s="461">
        <v>29405</v>
      </c>
      <c r="AC13" s="461">
        <v>19920</v>
      </c>
      <c r="AD13" s="461">
        <v>12396</v>
      </c>
      <c r="AE13" s="461">
        <v>3224</v>
      </c>
      <c r="AF13" s="461">
        <v>11550</v>
      </c>
      <c r="AG13" s="461">
        <v>16771</v>
      </c>
      <c r="AH13" s="461">
        <v>12170</v>
      </c>
      <c r="AI13" s="461">
        <v>15908</v>
      </c>
      <c r="AK13" s="577" t="s">
        <v>38</v>
      </c>
      <c r="AL13" s="575">
        <v>1869</v>
      </c>
      <c r="AM13" s="575">
        <v>13078</v>
      </c>
      <c r="AN13" s="575">
        <v>29379</v>
      </c>
      <c r="AO13" s="575">
        <v>21760</v>
      </c>
      <c r="AP13" s="575">
        <v>14463</v>
      </c>
      <c r="AQ13" s="575">
        <v>3380</v>
      </c>
      <c r="AR13" s="575">
        <v>11051</v>
      </c>
      <c r="AS13" s="575">
        <v>20160</v>
      </c>
      <c r="AT13" s="575">
        <v>15323</v>
      </c>
      <c r="AU13" s="575">
        <v>14547</v>
      </c>
      <c r="AV13" s="577" t="s">
        <v>38</v>
      </c>
      <c r="AW13" s="575">
        <v>1120</v>
      </c>
      <c r="AX13" s="575">
        <v>11043</v>
      </c>
      <c r="AY13" s="575">
        <v>27449</v>
      </c>
      <c r="AZ13" s="575">
        <v>25252</v>
      </c>
      <c r="BA13" s="575">
        <v>17210</v>
      </c>
      <c r="BB13" s="461">
        <v>1585</v>
      </c>
      <c r="BC13" s="461">
        <v>11233</v>
      </c>
      <c r="BD13" s="461">
        <v>20696</v>
      </c>
      <c r="BE13" s="461">
        <v>20908</v>
      </c>
      <c r="BF13" s="461">
        <v>16450</v>
      </c>
      <c r="BI13" s="461" t="s">
        <v>38</v>
      </c>
      <c r="BJ13" s="461">
        <v>10</v>
      </c>
      <c r="BK13" s="461">
        <v>1110</v>
      </c>
      <c r="BL13" s="461">
        <v>1120</v>
      </c>
      <c r="BM13" s="461">
        <v>11043</v>
      </c>
      <c r="BN13" s="461">
        <v>27449</v>
      </c>
      <c r="BO13" s="461">
        <v>25252</v>
      </c>
      <c r="BP13" s="461">
        <v>17210</v>
      </c>
      <c r="BQ13" s="461">
        <v>82074</v>
      </c>
      <c r="BR13" s="461">
        <v>152946</v>
      </c>
      <c r="BS13" s="461">
        <v>16</v>
      </c>
      <c r="BT13" s="461">
        <v>1569</v>
      </c>
      <c r="BU13" s="461">
        <v>1585</v>
      </c>
      <c r="BV13" s="461">
        <v>11233</v>
      </c>
      <c r="BW13" s="461">
        <v>20696</v>
      </c>
      <c r="BX13" s="461">
        <v>20908</v>
      </c>
      <c r="BY13" s="461">
        <v>16450</v>
      </c>
      <c r="BZ13" s="461">
        <v>70872</v>
      </c>
    </row>
    <row r="14" spans="1:78" s="461" customFormat="1" x14ac:dyDescent="0.2">
      <c r="A14" s="577" t="s">
        <v>39</v>
      </c>
      <c r="B14" s="575">
        <v>10135</v>
      </c>
      <c r="C14" s="575">
        <v>22483</v>
      </c>
      <c r="D14" s="575">
        <v>26356</v>
      </c>
      <c r="E14" s="575">
        <v>13363</v>
      </c>
      <c r="F14" s="575" t="s">
        <v>481</v>
      </c>
      <c r="G14" s="575">
        <v>4105</v>
      </c>
      <c r="H14" s="575">
        <v>5270</v>
      </c>
      <c r="I14" s="575">
        <v>4998</v>
      </c>
      <c r="J14" s="575">
        <v>13584</v>
      </c>
      <c r="K14" s="575" t="s">
        <v>481</v>
      </c>
      <c r="M14" s="577" t="s">
        <v>39</v>
      </c>
      <c r="N14" s="575">
        <v>10107</v>
      </c>
      <c r="O14" s="575">
        <v>23765</v>
      </c>
      <c r="P14" s="575">
        <v>23222</v>
      </c>
      <c r="Q14" s="461">
        <v>12091</v>
      </c>
      <c r="R14" s="461">
        <v>712</v>
      </c>
      <c r="S14" s="575">
        <v>8052</v>
      </c>
      <c r="T14" s="575">
        <v>10160</v>
      </c>
      <c r="U14" s="575">
        <v>6668</v>
      </c>
      <c r="V14" s="461">
        <v>12275</v>
      </c>
      <c r="W14" s="461">
        <v>1592</v>
      </c>
      <c r="Y14" s="577" t="s">
        <v>39</v>
      </c>
      <c r="Z14" s="461">
        <v>1532</v>
      </c>
      <c r="AA14" s="461">
        <v>24497</v>
      </c>
      <c r="AB14" s="461">
        <v>25544</v>
      </c>
      <c r="AC14" s="461">
        <v>16204</v>
      </c>
      <c r="AD14" s="461">
        <v>10276</v>
      </c>
      <c r="AE14" s="461">
        <v>1762</v>
      </c>
      <c r="AF14" s="461">
        <v>9876</v>
      </c>
      <c r="AG14" s="461">
        <v>14638</v>
      </c>
      <c r="AH14" s="461">
        <v>10658</v>
      </c>
      <c r="AI14" s="461">
        <v>12912</v>
      </c>
      <c r="AK14" s="577" t="s">
        <v>39</v>
      </c>
      <c r="AL14" s="575">
        <v>1560</v>
      </c>
      <c r="AM14" s="575">
        <v>13803</v>
      </c>
      <c r="AN14" s="575">
        <v>27409</v>
      </c>
      <c r="AO14" s="575">
        <v>18276</v>
      </c>
      <c r="AP14" s="575">
        <v>11615</v>
      </c>
      <c r="AQ14" s="575">
        <v>1940</v>
      </c>
      <c r="AR14" s="575">
        <v>9094</v>
      </c>
      <c r="AS14" s="575">
        <v>16141</v>
      </c>
      <c r="AT14" s="575">
        <v>12818</v>
      </c>
      <c r="AU14" s="575">
        <v>11426</v>
      </c>
      <c r="AV14" s="577" t="s">
        <v>39</v>
      </c>
      <c r="AW14" s="575">
        <v>1207</v>
      </c>
      <c r="AX14" s="575">
        <v>10811</v>
      </c>
      <c r="AY14" s="575">
        <v>27975</v>
      </c>
      <c r="AZ14" s="575">
        <v>22880</v>
      </c>
      <c r="BA14" s="575">
        <v>14086</v>
      </c>
      <c r="BB14" s="461">
        <v>1349</v>
      </c>
      <c r="BC14" s="461">
        <v>8351</v>
      </c>
      <c r="BD14" s="461">
        <v>17043</v>
      </c>
      <c r="BE14" s="461">
        <v>16307</v>
      </c>
      <c r="BF14" s="461">
        <v>13650</v>
      </c>
      <c r="BI14" s="461" t="s">
        <v>39</v>
      </c>
      <c r="BJ14" s="461">
        <v>14</v>
      </c>
      <c r="BK14" s="461">
        <v>1193</v>
      </c>
      <c r="BL14" s="461">
        <v>1207</v>
      </c>
      <c r="BM14" s="461">
        <v>10811</v>
      </c>
      <c r="BN14" s="461">
        <v>27975</v>
      </c>
      <c r="BO14" s="461">
        <v>22880</v>
      </c>
      <c r="BP14" s="461">
        <v>14086</v>
      </c>
      <c r="BQ14" s="461">
        <v>76959</v>
      </c>
      <c r="BR14" s="461">
        <v>133659</v>
      </c>
      <c r="BS14" s="461">
        <v>12</v>
      </c>
      <c r="BT14" s="461">
        <v>1337</v>
      </c>
      <c r="BU14" s="461">
        <v>1349</v>
      </c>
      <c r="BV14" s="461">
        <v>8351</v>
      </c>
      <c r="BW14" s="461">
        <v>17043</v>
      </c>
      <c r="BX14" s="461">
        <v>16307</v>
      </c>
      <c r="BY14" s="461">
        <v>13650</v>
      </c>
      <c r="BZ14" s="461">
        <v>56700</v>
      </c>
    </row>
    <row r="15" spans="1:78" s="461" customFormat="1" x14ac:dyDescent="0.2">
      <c r="A15" s="577" t="s">
        <v>40</v>
      </c>
      <c r="B15" s="575">
        <v>8184</v>
      </c>
      <c r="C15" s="575">
        <v>21679</v>
      </c>
      <c r="D15" s="575">
        <v>26181</v>
      </c>
      <c r="E15" s="575">
        <v>14442</v>
      </c>
      <c r="F15" s="575" t="s">
        <v>481</v>
      </c>
      <c r="G15" s="575">
        <v>2163</v>
      </c>
      <c r="H15" s="575">
        <v>3463</v>
      </c>
      <c r="I15" s="575">
        <v>4175</v>
      </c>
      <c r="J15" s="575">
        <v>14788</v>
      </c>
      <c r="K15" s="575" t="s">
        <v>481</v>
      </c>
      <c r="M15" s="577" t="s">
        <v>40</v>
      </c>
      <c r="N15" s="575">
        <v>8991</v>
      </c>
      <c r="O15" s="575">
        <v>22073</v>
      </c>
      <c r="P15" s="575">
        <v>24017</v>
      </c>
      <c r="Q15" s="461">
        <v>13025</v>
      </c>
      <c r="R15" s="461">
        <v>763</v>
      </c>
      <c r="S15" s="575">
        <v>5549</v>
      </c>
      <c r="T15" s="575">
        <v>7171</v>
      </c>
      <c r="U15" s="575">
        <v>5275</v>
      </c>
      <c r="V15" s="461">
        <v>12883</v>
      </c>
      <c r="W15" s="461">
        <v>1984</v>
      </c>
      <c r="Y15" s="577" t="s">
        <v>40</v>
      </c>
      <c r="Z15" s="461">
        <v>1331</v>
      </c>
      <c r="AA15" s="461">
        <v>19751</v>
      </c>
      <c r="AB15" s="461">
        <v>23458</v>
      </c>
      <c r="AC15" s="461">
        <v>16277</v>
      </c>
      <c r="AD15" s="461">
        <v>11058</v>
      </c>
      <c r="AE15" s="461">
        <v>1782</v>
      </c>
      <c r="AF15" s="461">
        <v>8229</v>
      </c>
      <c r="AG15" s="461">
        <v>12578</v>
      </c>
      <c r="AH15" s="461">
        <v>9691</v>
      </c>
      <c r="AI15" s="461">
        <v>14476</v>
      </c>
      <c r="AK15" s="577" t="s">
        <v>40</v>
      </c>
      <c r="AL15" s="575">
        <v>1234</v>
      </c>
      <c r="AM15" s="575">
        <v>10579</v>
      </c>
      <c r="AN15" s="575">
        <v>24088</v>
      </c>
      <c r="AO15" s="575">
        <v>17856</v>
      </c>
      <c r="AP15" s="575">
        <v>12650</v>
      </c>
      <c r="AQ15" s="575">
        <v>2608</v>
      </c>
      <c r="AR15" s="575">
        <v>9339</v>
      </c>
      <c r="AS15" s="575">
        <v>16768</v>
      </c>
      <c r="AT15" s="575">
        <v>11986</v>
      </c>
      <c r="AU15" s="575">
        <v>12808</v>
      </c>
      <c r="AV15" s="577" t="s">
        <v>40</v>
      </c>
      <c r="AW15" s="575">
        <v>719</v>
      </c>
      <c r="AX15" s="575">
        <v>6547</v>
      </c>
      <c r="AY15" s="575">
        <v>21653</v>
      </c>
      <c r="AZ15" s="575">
        <v>21001</v>
      </c>
      <c r="BA15" s="575">
        <v>14535</v>
      </c>
      <c r="BB15" s="461">
        <v>1061</v>
      </c>
      <c r="BC15" s="461">
        <v>7616</v>
      </c>
      <c r="BD15" s="461">
        <v>17324</v>
      </c>
      <c r="BE15" s="461">
        <v>16344</v>
      </c>
      <c r="BF15" s="461">
        <v>14123</v>
      </c>
      <c r="BI15" s="461" t="s">
        <v>40</v>
      </c>
      <c r="BJ15" s="461">
        <v>10</v>
      </c>
      <c r="BK15" s="461">
        <v>709</v>
      </c>
      <c r="BL15" s="461">
        <v>719</v>
      </c>
      <c r="BM15" s="461">
        <v>6547</v>
      </c>
      <c r="BN15" s="461">
        <v>21653</v>
      </c>
      <c r="BO15" s="461">
        <v>21001</v>
      </c>
      <c r="BP15" s="461">
        <v>14535</v>
      </c>
      <c r="BQ15" s="461">
        <v>64455</v>
      </c>
      <c r="BR15" s="461">
        <v>120923</v>
      </c>
      <c r="BS15" s="461">
        <v>10</v>
      </c>
      <c r="BT15" s="461">
        <v>1051</v>
      </c>
      <c r="BU15" s="461">
        <v>1061</v>
      </c>
      <c r="BV15" s="461">
        <v>7616</v>
      </c>
      <c r="BW15" s="461">
        <v>17324</v>
      </c>
      <c r="BX15" s="461">
        <v>16344</v>
      </c>
      <c r="BY15" s="461">
        <v>14123</v>
      </c>
      <c r="BZ15" s="461">
        <v>56468</v>
      </c>
    </row>
    <row r="16" spans="1:78" s="461" customFormat="1" x14ac:dyDescent="0.2">
      <c r="A16" s="577" t="s">
        <v>41</v>
      </c>
      <c r="B16" s="575">
        <v>8067</v>
      </c>
      <c r="C16" s="575">
        <v>15953</v>
      </c>
      <c r="D16" s="575">
        <v>20515</v>
      </c>
      <c r="E16" s="575">
        <v>11119</v>
      </c>
      <c r="F16" s="575" t="s">
        <v>481</v>
      </c>
      <c r="G16" s="575">
        <v>2843</v>
      </c>
      <c r="H16" s="575">
        <v>3774</v>
      </c>
      <c r="I16" s="575">
        <v>3825</v>
      </c>
      <c r="J16" s="575">
        <v>11974</v>
      </c>
      <c r="K16" s="575" t="s">
        <v>481</v>
      </c>
      <c r="M16" s="577" t="s">
        <v>41</v>
      </c>
      <c r="N16" s="575">
        <v>7399</v>
      </c>
      <c r="O16" s="575">
        <v>17024</v>
      </c>
      <c r="P16" s="575">
        <v>16947</v>
      </c>
      <c r="Q16" s="461">
        <v>10818</v>
      </c>
      <c r="R16" s="461">
        <v>510</v>
      </c>
      <c r="S16" s="575">
        <v>6574</v>
      </c>
      <c r="T16" s="575">
        <v>8023</v>
      </c>
      <c r="U16" s="575">
        <v>4690</v>
      </c>
      <c r="V16" s="461">
        <v>11302</v>
      </c>
      <c r="W16" s="461">
        <v>1470</v>
      </c>
      <c r="Y16" s="577" t="s">
        <v>41</v>
      </c>
      <c r="Z16" s="461">
        <v>1764</v>
      </c>
      <c r="AA16" s="461">
        <v>19016</v>
      </c>
      <c r="AB16" s="461">
        <v>17513</v>
      </c>
      <c r="AC16" s="461">
        <v>11920</v>
      </c>
      <c r="AD16" s="461">
        <v>7902</v>
      </c>
      <c r="AE16" s="461">
        <v>2730</v>
      </c>
      <c r="AF16" s="461">
        <v>8694</v>
      </c>
      <c r="AG16" s="461">
        <v>12149</v>
      </c>
      <c r="AH16" s="461">
        <v>7906</v>
      </c>
      <c r="AI16" s="461">
        <v>11883</v>
      </c>
      <c r="AK16" s="577" t="s">
        <v>41</v>
      </c>
      <c r="AL16" s="575">
        <v>1839</v>
      </c>
      <c r="AM16" s="575">
        <v>11457</v>
      </c>
      <c r="AN16" s="575">
        <v>20856</v>
      </c>
      <c r="AO16" s="575">
        <v>13483</v>
      </c>
      <c r="AP16" s="575">
        <v>8551</v>
      </c>
      <c r="AQ16" s="575">
        <v>2621</v>
      </c>
      <c r="AR16" s="575">
        <v>8788</v>
      </c>
      <c r="AS16" s="575">
        <v>14636</v>
      </c>
      <c r="AT16" s="575">
        <v>9573</v>
      </c>
      <c r="AU16" s="575">
        <v>9241</v>
      </c>
      <c r="AV16" s="577" t="s">
        <v>41</v>
      </c>
      <c r="AW16" s="575">
        <v>1082</v>
      </c>
      <c r="AX16" s="575">
        <v>10741</v>
      </c>
      <c r="AY16" s="575">
        <v>22414</v>
      </c>
      <c r="AZ16" s="575">
        <v>17168</v>
      </c>
      <c r="BA16" s="575">
        <v>9938</v>
      </c>
      <c r="BB16" s="461">
        <v>1544</v>
      </c>
      <c r="BC16" s="461">
        <v>10224</v>
      </c>
      <c r="BD16" s="461">
        <v>17100</v>
      </c>
      <c r="BE16" s="461">
        <v>13655</v>
      </c>
      <c r="BF16" s="461">
        <v>10186</v>
      </c>
      <c r="BI16" s="461" t="s">
        <v>41</v>
      </c>
      <c r="BJ16" s="461">
        <v>4</v>
      </c>
      <c r="BK16" s="461">
        <v>1078</v>
      </c>
      <c r="BL16" s="461">
        <v>1082</v>
      </c>
      <c r="BM16" s="461">
        <v>10741</v>
      </c>
      <c r="BN16" s="461">
        <v>22414</v>
      </c>
      <c r="BO16" s="461">
        <v>17168</v>
      </c>
      <c r="BP16" s="461">
        <v>9938</v>
      </c>
      <c r="BQ16" s="461">
        <v>61343</v>
      </c>
      <c r="BR16" s="461">
        <v>114052</v>
      </c>
      <c r="BS16" s="461">
        <v>2</v>
      </c>
      <c r="BT16" s="461">
        <v>1542</v>
      </c>
      <c r="BU16" s="461">
        <v>1544</v>
      </c>
      <c r="BV16" s="461">
        <v>10224</v>
      </c>
      <c r="BW16" s="461">
        <v>17100</v>
      </c>
      <c r="BX16" s="461">
        <v>13655</v>
      </c>
      <c r="BY16" s="461">
        <v>10186</v>
      </c>
      <c r="BZ16" s="461">
        <v>52709</v>
      </c>
    </row>
    <row r="17" spans="1:78" s="461" customFormat="1" x14ac:dyDescent="0.2">
      <c r="A17" s="577" t="s">
        <v>42</v>
      </c>
      <c r="B17" s="575">
        <v>7066</v>
      </c>
      <c r="C17" s="575">
        <v>11628</v>
      </c>
      <c r="D17" s="575">
        <v>16219</v>
      </c>
      <c r="E17" s="575">
        <v>8961</v>
      </c>
      <c r="F17" s="575" t="s">
        <v>481</v>
      </c>
      <c r="G17" s="575">
        <v>4809</v>
      </c>
      <c r="H17" s="575">
        <v>4772</v>
      </c>
      <c r="I17" s="575">
        <v>4292</v>
      </c>
      <c r="J17" s="575">
        <v>10752</v>
      </c>
      <c r="K17" s="575" t="s">
        <v>481</v>
      </c>
      <c r="M17" s="577" t="s">
        <v>42</v>
      </c>
      <c r="N17" s="575">
        <v>7320</v>
      </c>
      <c r="O17" s="575">
        <v>13671</v>
      </c>
      <c r="P17" s="575">
        <v>13194</v>
      </c>
      <c r="Q17" s="461">
        <v>7673</v>
      </c>
      <c r="R17" s="461">
        <v>388</v>
      </c>
      <c r="S17" s="575">
        <v>8068</v>
      </c>
      <c r="T17" s="575">
        <v>10219</v>
      </c>
      <c r="U17" s="575">
        <v>5276</v>
      </c>
      <c r="V17" s="461">
        <v>8696</v>
      </c>
      <c r="W17" s="461">
        <v>1126</v>
      </c>
      <c r="Y17" s="577" t="s">
        <v>42</v>
      </c>
      <c r="Z17" s="461">
        <v>1562</v>
      </c>
      <c r="AA17" s="461">
        <v>20130</v>
      </c>
      <c r="AB17" s="461">
        <v>17313</v>
      </c>
      <c r="AC17" s="461">
        <v>9135</v>
      </c>
      <c r="AD17" s="461">
        <v>6406</v>
      </c>
      <c r="AE17" s="461">
        <v>2529</v>
      </c>
      <c r="AF17" s="461">
        <v>9811</v>
      </c>
      <c r="AG17" s="461">
        <v>13472</v>
      </c>
      <c r="AH17" s="461">
        <v>7498</v>
      </c>
      <c r="AI17" s="461">
        <v>7995</v>
      </c>
      <c r="AK17" s="577" t="s">
        <v>42</v>
      </c>
      <c r="AL17" s="575">
        <v>1954</v>
      </c>
      <c r="AM17" s="575">
        <v>15527</v>
      </c>
      <c r="AN17" s="575">
        <v>19677</v>
      </c>
      <c r="AO17" s="575">
        <v>10600</v>
      </c>
      <c r="AP17" s="575">
        <v>6324</v>
      </c>
      <c r="AQ17" s="575">
        <v>3581</v>
      </c>
      <c r="AR17" s="575">
        <v>12781</v>
      </c>
      <c r="AS17" s="575">
        <v>15948</v>
      </c>
      <c r="AT17" s="575">
        <v>8845</v>
      </c>
      <c r="AU17" s="575">
        <v>6453</v>
      </c>
      <c r="AV17" s="577" t="s">
        <v>42</v>
      </c>
      <c r="AW17" s="575">
        <v>1329</v>
      </c>
      <c r="AX17" s="575">
        <v>12956</v>
      </c>
      <c r="AY17" s="575">
        <v>18966</v>
      </c>
      <c r="AZ17" s="575">
        <v>13462</v>
      </c>
      <c r="BA17" s="575">
        <v>7113</v>
      </c>
      <c r="BB17" s="461">
        <v>2355</v>
      </c>
      <c r="BC17" s="461">
        <v>13034</v>
      </c>
      <c r="BD17" s="461">
        <v>16267</v>
      </c>
      <c r="BE17" s="461">
        <v>12907</v>
      </c>
      <c r="BF17" s="461">
        <v>7693</v>
      </c>
      <c r="BI17" s="461" t="s">
        <v>42</v>
      </c>
      <c r="BJ17" s="461">
        <v>18</v>
      </c>
      <c r="BK17" s="461">
        <v>1311</v>
      </c>
      <c r="BL17" s="461">
        <v>1329</v>
      </c>
      <c r="BM17" s="461">
        <v>12956</v>
      </c>
      <c r="BN17" s="461">
        <v>18966</v>
      </c>
      <c r="BO17" s="461">
        <v>13462</v>
      </c>
      <c r="BP17" s="461">
        <v>7113</v>
      </c>
      <c r="BQ17" s="461">
        <v>53826</v>
      </c>
      <c r="BR17" s="461">
        <v>106082</v>
      </c>
      <c r="BS17" s="461">
        <v>19</v>
      </c>
      <c r="BT17" s="461">
        <v>2336</v>
      </c>
      <c r="BU17" s="461">
        <v>2355</v>
      </c>
      <c r="BV17" s="461">
        <v>13034</v>
      </c>
      <c r="BW17" s="461">
        <v>16267</v>
      </c>
      <c r="BX17" s="461">
        <v>12907</v>
      </c>
      <c r="BY17" s="461">
        <v>7693</v>
      </c>
      <c r="BZ17" s="461">
        <v>52256</v>
      </c>
    </row>
    <row r="18" spans="1:78" s="461" customFormat="1" x14ac:dyDescent="0.2">
      <c r="A18" s="577" t="s">
        <v>43</v>
      </c>
      <c r="B18" s="575">
        <v>6258</v>
      </c>
      <c r="C18" s="575">
        <v>10803</v>
      </c>
      <c r="D18" s="575">
        <v>12501</v>
      </c>
      <c r="E18" s="575">
        <v>7838</v>
      </c>
      <c r="F18" s="575" t="s">
        <v>481</v>
      </c>
      <c r="G18" s="575">
        <v>4514</v>
      </c>
      <c r="H18" s="575">
        <v>4986</v>
      </c>
      <c r="I18" s="575">
        <v>3857</v>
      </c>
      <c r="J18" s="575">
        <v>10300</v>
      </c>
      <c r="K18" s="575" t="s">
        <v>481</v>
      </c>
      <c r="M18" s="577" t="s">
        <v>43</v>
      </c>
      <c r="N18" s="575">
        <v>7865</v>
      </c>
      <c r="O18" s="575">
        <v>12276</v>
      </c>
      <c r="P18" s="575">
        <v>11234</v>
      </c>
      <c r="Q18" s="461">
        <v>6326</v>
      </c>
      <c r="R18" s="461">
        <v>407</v>
      </c>
      <c r="S18" s="575">
        <v>8348</v>
      </c>
      <c r="T18" s="575">
        <v>8588</v>
      </c>
      <c r="U18" s="575">
        <v>5209</v>
      </c>
      <c r="V18" s="461">
        <v>8488</v>
      </c>
      <c r="W18" s="461">
        <v>1082</v>
      </c>
      <c r="Y18" s="577" t="s">
        <v>43</v>
      </c>
      <c r="Z18" s="461">
        <v>1481</v>
      </c>
      <c r="AA18" s="461">
        <v>20419</v>
      </c>
      <c r="AB18" s="461">
        <v>13132</v>
      </c>
      <c r="AC18" s="461">
        <v>8353</v>
      </c>
      <c r="AD18" s="461">
        <v>5442</v>
      </c>
      <c r="AE18" s="461">
        <v>1734</v>
      </c>
      <c r="AF18" s="461">
        <v>8894</v>
      </c>
      <c r="AG18" s="461">
        <v>10338</v>
      </c>
      <c r="AH18" s="461">
        <v>6837</v>
      </c>
      <c r="AI18" s="461">
        <v>7702</v>
      </c>
      <c r="AK18" s="577" t="s">
        <v>43</v>
      </c>
      <c r="AL18" s="575">
        <v>2055</v>
      </c>
      <c r="AM18" s="575">
        <v>11623</v>
      </c>
      <c r="AN18" s="575">
        <v>15660</v>
      </c>
      <c r="AO18" s="575">
        <v>8449</v>
      </c>
      <c r="AP18" s="575">
        <v>5522</v>
      </c>
      <c r="AQ18" s="575">
        <v>2357</v>
      </c>
      <c r="AR18" s="575">
        <v>9596</v>
      </c>
      <c r="AS18" s="575">
        <v>11541</v>
      </c>
      <c r="AT18" s="575">
        <v>7376</v>
      </c>
      <c r="AU18" s="575">
        <v>6411</v>
      </c>
      <c r="AV18" s="577" t="s">
        <v>43</v>
      </c>
      <c r="AW18" s="575">
        <v>1889</v>
      </c>
      <c r="AX18" s="575">
        <v>9732</v>
      </c>
      <c r="AY18" s="575">
        <v>13276</v>
      </c>
      <c r="AZ18" s="575">
        <v>10393</v>
      </c>
      <c r="BA18" s="575">
        <v>6392</v>
      </c>
      <c r="BB18" s="461">
        <v>2246</v>
      </c>
      <c r="BC18" s="461">
        <v>9212</v>
      </c>
      <c r="BD18" s="461">
        <v>10852</v>
      </c>
      <c r="BE18" s="461">
        <v>9803</v>
      </c>
      <c r="BF18" s="461">
        <v>7452</v>
      </c>
      <c r="BI18" s="461" t="s">
        <v>43</v>
      </c>
      <c r="BJ18" s="461">
        <v>14</v>
      </c>
      <c r="BK18" s="461">
        <v>1875</v>
      </c>
      <c r="BL18" s="461">
        <v>1889</v>
      </c>
      <c r="BM18" s="461">
        <v>9732</v>
      </c>
      <c r="BN18" s="461">
        <v>13276</v>
      </c>
      <c r="BO18" s="461">
        <v>10393</v>
      </c>
      <c r="BP18" s="461">
        <v>6392</v>
      </c>
      <c r="BQ18" s="461">
        <v>41682</v>
      </c>
      <c r="BR18" s="461">
        <v>81247</v>
      </c>
      <c r="BS18" s="461">
        <v>11</v>
      </c>
      <c r="BT18" s="461">
        <v>2235</v>
      </c>
      <c r="BU18" s="461">
        <v>2246</v>
      </c>
      <c r="BV18" s="461">
        <v>9212</v>
      </c>
      <c r="BW18" s="461">
        <v>10852</v>
      </c>
      <c r="BX18" s="461">
        <v>9803</v>
      </c>
      <c r="BY18" s="461">
        <v>7452</v>
      </c>
      <c r="BZ18" s="461">
        <v>39565</v>
      </c>
    </row>
    <row r="19" spans="1:78" s="461" customFormat="1" x14ac:dyDescent="0.2">
      <c r="A19" s="577" t="s">
        <v>44</v>
      </c>
      <c r="B19" s="575">
        <v>8290</v>
      </c>
      <c r="C19" s="575">
        <v>15590</v>
      </c>
      <c r="D19" s="575">
        <v>18198</v>
      </c>
      <c r="E19" s="575">
        <v>9426</v>
      </c>
      <c r="F19" s="575" t="s">
        <v>481</v>
      </c>
      <c r="G19" s="575">
        <v>4656</v>
      </c>
      <c r="H19" s="575">
        <v>5441</v>
      </c>
      <c r="I19" s="575">
        <v>4225</v>
      </c>
      <c r="J19" s="575">
        <v>11264</v>
      </c>
      <c r="K19" s="575" t="s">
        <v>481</v>
      </c>
      <c r="M19" s="577" t="s">
        <v>44</v>
      </c>
      <c r="N19" s="575">
        <v>8977</v>
      </c>
      <c r="O19" s="575">
        <v>16180</v>
      </c>
      <c r="P19" s="575">
        <v>16027</v>
      </c>
      <c r="Q19" s="461">
        <v>7844</v>
      </c>
      <c r="R19" s="461">
        <v>474</v>
      </c>
      <c r="S19" s="575">
        <v>8965</v>
      </c>
      <c r="T19" s="575">
        <v>10668</v>
      </c>
      <c r="U19" s="575">
        <v>5876</v>
      </c>
      <c r="V19" s="461">
        <v>9008</v>
      </c>
      <c r="W19" s="461">
        <v>1262</v>
      </c>
      <c r="Y19" s="577" t="s">
        <v>44</v>
      </c>
      <c r="Z19" s="461">
        <v>2188</v>
      </c>
      <c r="AA19" s="461">
        <v>22952</v>
      </c>
      <c r="AB19" s="461">
        <v>17962</v>
      </c>
      <c r="AC19" s="461">
        <v>9998</v>
      </c>
      <c r="AD19" s="461">
        <v>6382</v>
      </c>
      <c r="AE19" s="461">
        <v>2479</v>
      </c>
      <c r="AF19" s="461">
        <v>10855</v>
      </c>
      <c r="AG19" s="461">
        <v>13688</v>
      </c>
      <c r="AH19" s="461">
        <v>8052</v>
      </c>
      <c r="AI19" s="461">
        <v>8471</v>
      </c>
      <c r="AK19" s="577" t="s">
        <v>44</v>
      </c>
      <c r="AL19" s="575">
        <v>1473</v>
      </c>
      <c r="AM19" s="575">
        <v>12920</v>
      </c>
      <c r="AN19" s="575">
        <v>21658</v>
      </c>
      <c r="AO19" s="575">
        <v>11685</v>
      </c>
      <c r="AP19" s="575">
        <v>7434</v>
      </c>
      <c r="AQ19" s="575">
        <v>2272</v>
      </c>
      <c r="AR19" s="575">
        <v>9936</v>
      </c>
      <c r="AS19" s="575">
        <v>15877</v>
      </c>
      <c r="AT19" s="575">
        <v>10663</v>
      </c>
      <c r="AU19" s="575">
        <v>8037</v>
      </c>
      <c r="AV19" s="577" t="s">
        <v>44</v>
      </c>
      <c r="AW19" s="575">
        <v>967</v>
      </c>
      <c r="AX19" s="575">
        <v>9182</v>
      </c>
      <c r="AY19" s="575">
        <v>19776</v>
      </c>
      <c r="AZ19" s="575">
        <v>15830</v>
      </c>
      <c r="BA19" s="575">
        <v>8963</v>
      </c>
      <c r="BB19" s="461">
        <v>1277</v>
      </c>
      <c r="BC19" s="461">
        <v>8843</v>
      </c>
      <c r="BD19" s="461">
        <v>15756</v>
      </c>
      <c r="BE19" s="461">
        <v>14437</v>
      </c>
      <c r="BF19" s="461">
        <v>10057</v>
      </c>
      <c r="BI19" s="461" t="s">
        <v>44</v>
      </c>
      <c r="BJ19" s="461">
        <v>5</v>
      </c>
      <c r="BK19" s="461">
        <v>962</v>
      </c>
      <c r="BL19" s="461">
        <v>967</v>
      </c>
      <c r="BM19" s="461">
        <v>9182</v>
      </c>
      <c r="BN19" s="461">
        <v>19776</v>
      </c>
      <c r="BO19" s="461">
        <v>15830</v>
      </c>
      <c r="BP19" s="461">
        <v>8963</v>
      </c>
      <c r="BQ19" s="461">
        <v>54718</v>
      </c>
      <c r="BR19" s="461">
        <v>105088</v>
      </c>
      <c r="BS19" s="461">
        <v>9</v>
      </c>
      <c r="BT19" s="461">
        <v>1268</v>
      </c>
      <c r="BU19" s="461">
        <v>1277</v>
      </c>
      <c r="BV19" s="461">
        <v>8843</v>
      </c>
      <c r="BW19" s="461">
        <v>15756</v>
      </c>
      <c r="BX19" s="461">
        <v>14437</v>
      </c>
      <c r="BY19" s="461">
        <v>10057</v>
      </c>
      <c r="BZ19" s="461">
        <v>50370</v>
      </c>
    </row>
    <row r="20" spans="1:78" s="461" customFormat="1" x14ac:dyDescent="0.2">
      <c r="A20" s="577" t="s">
        <v>45</v>
      </c>
      <c r="B20" s="575">
        <v>5452</v>
      </c>
      <c r="C20" s="575">
        <v>17339</v>
      </c>
      <c r="D20" s="575">
        <v>19229</v>
      </c>
      <c r="E20" s="575">
        <v>10970</v>
      </c>
      <c r="F20" s="575" t="s">
        <v>481</v>
      </c>
      <c r="G20" s="575">
        <v>1459</v>
      </c>
      <c r="H20" s="575">
        <v>2599</v>
      </c>
      <c r="I20" s="575">
        <v>2864</v>
      </c>
      <c r="J20" s="575">
        <v>10496</v>
      </c>
      <c r="K20" s="575" t="s">
        <v>481</v>
      </c>
      <c r="M20" s="577" t="s">
        <v>45</v>
      </c>
      <c r="N20" s="575">
        <v>5819</v>
      </c>
      <c r="O20" s="575">
        <v>17597</v>
      </c>
      <c r="P20" s="575">
        <v>18873</v>
      </c>
      <c r="Q20" s="461">
        <v>9732</v>
      </c>
      <c r="R20" s="461">
        <v>691</v>
      </c>
      <c r="S20" s="575">
        <v>3285</v>
      </c>
      <c r="T20" s="575">
        <v>4713</v>
      </c>
      <c r="U20" s="575">
        <v>3826</v>
      </c>
      <c r="V20" s="461">
        <v>9447</v>
      </c>
      <c r="W20" s="461">
        <v>1515</v>
      </c>
      <c r="Y20" s="577" t="s">
        <v>45</v>
      </c>
      <c r="Z20" s="461">
        <v>1026</v>
      </c>
      <c r="AA20" s="461">
        <v>12300</v>
      </c>
      <c r="AB20" s="461">
        <v>18061</v>
      </c>
      <c r="AC20" s="461">
        <v>12822</v>
      </c>
      <c r="AD20" s="461">
        <v>8426</v>
      </c>
      <c r="AE20" s="461">
        <v>853</v>
      </c>
      <c r="AF20" s="461">
        <v>4341</v>
      </c>
      <c r="AG20" s="461">
        <v>7505</v>
      </c>
      <c r="AH20" s="461">
        <v>7248</v>
      </c>
      <c r="AI20" s="461">
        <v>10871</v>
      </c>
      <c r="AK20" s="577" t="s">
        <v>45</v>
      </c>
      <c r="AL20" s="575">
        <v>670</v>
      </c>
      <c r="AM20" s="575">
        <v>7897</v>
      </c>
      <c r="AN20" s="575">
        <v>18103</v>
      </c>
      <c r="AO20" s="575">
        <v>15130</v>
      </c>
      <c r="AP20" s="575">
        <v>11047</v>
      </c>
      <c r="AQ20" s="575">
        <v>773</v>
      </c>
      <c r="AR20" s="575">
        <v>4119</v>
      </c>
      <c r="AS20" s="575">
        <v>8827</v>
      </c>
      <c r="AT20" s="575">
        <v>8146</v>
      </c>
      <c r="AU20" s="575">
        <v>9556</v>
      </c>
      <c r="AV20" s="577" t="s">
        <v>45</v>
      </c>
      <c r="AW20" s="575">
        <v>578</v>
      </c>
      <c r="AX20" s="575">
        <v>6361</v>
      </c>
      <c r="AY20" s="575">
        <v>19397</v>
      </c>
      <c r="AZ20" s="575">
        <v>16134</v>
      </c>
      <c r="BA20" s="575">
        <v>12916</v>
      </c>
      <c r="BB20" s="461">
        <v>574</v>
      </c>
      <c r="BC20" s="461">
        <v>3816</v>
      </c>
      <c r="BD20" s="461">
        <v>9144</v>
      </c>
      <c r="BE20" s="461">
        <v>9974</v>
      </c>
      <c r="BF20" s="461">
        <v>10747</v>
      </c>
      <c r="BI20" s="461" t="s">
        <v>45</v>
      </c>
      <c r="BJ20" s="461">
        <v>3</v>
      </c>
      <c r="BK20" s="461">
        <v>575</v>
      </c>
      <c r="BL20" s="461">
        <v>578</v>
      </c>
      <c r="BM20" s="461">
        <v>6361</v>
      </c>
      <c r="BN20" s="461">
        <v>19397</v>
      </c>
      <c r="BO20" s="461">
        <v>16134</v>
      </c>
      <c r="BP20" s="461">
        <v>12916</v>
      </c>
      <c r="BQ20" s="461">
        <v>55386</v>
      </c>
      <c r="BR20" s="461">
        <v>89641</v>
      </c>
      <c r="BS20" s="461">
        <v>4</v>
      </c>
      <c r="BT20" s="461">
        <v>570</v>
      </c>
      <c r="BU20" s="461">
        <v>574</v>
      </c>
      <c r="BV20" s="461">
        <v>3816</v>
      </c>
      <c r="BW20" s="461">
        <v>9144</v>
      </c>
      <c r="BX20" s="461">
        <v>9974</v>
      </c>
      <c r="BY20" s="461">
        <v>10747</v>
      </c>
      <c r="BZ20" s="461">
        <v>34255</v>
      </c>
    </row>
    <row r="21" spans="1:78" s="461" customFormat="1" x14ac:dyDescent="0.2">
      <c r="A21" s="577" t="s">
        <v>46</v>
      </c>
      <c r="B21" s="575">
        <v>7038</v>
      </c>
      <c r="C21" s="575">
        <v>20896</v>
      </c>
      <c r="D21" s="575">
        <v>28234</v>
      </c>
      <c r="E21" s="575">
        <v>10956</v>
      </c>
      <c r="F21" s="575" t="s">
        <v>481</v>
      </c>
      <c r="G21" s="575">
        <v>1312</v>
      </c>
      <c r="H21" s="575">
        <v>2622</v>
      </c>
      <c r="I21" s="575">
        <v>3552</v>
      </c>
      <c r="J21" s="575">
        <v>10105</v>
      </c>
      <c r="K21" s="575" t="s">
        <v>481</v>
      </c>
      <c r="M21" s="577" t="s">
        <v>46</v>
      </c>
      <c r="N21" s="575">
        <v>6348</v>
      </c>
      <c r="O21" s="575">
        <v>20379</v>
      </c>
      <c r="P21" s="575">
        <v>24218</v>
      </c>
      <c r="Q21" s="461">
        <v>13189</v>
      </c>
      <c r="R21" s="461">
        <v>508</v>
      </c>
      <c r="S21" s="575">
        <v>3027</v>
      </c>
      <c r="T21" s="575">
        <v>4983</v>
      </c>
      <c r="U21" s="575">
        <v>4022</v>
      </c>
      <c r="V21" s="461">
        <v>11129</v>
      </c>
      <c r="W21" s="461">
        <v>1269</v>
      </c>
      <c r="Y21" s="577" t="s">
        <v>46</v>
      </c>
      <c r="Z21" s="461">
        <v>724</v>
      </c>
      <c r="AA21" s="461">
        <v>12779</v>
      </c>
      <c r="AB21" s="461">
        <v>19162</v>
      </c>
      <c r="AC21" s="461">
        <v>15682</v>
      </c>
      <c r="AD21" s="461">
        <v>11874</v>
      </c>
      <c r="AE21" s="461">
        <v>946</v>
      </c>
      <c r="AF21" s="461">
        <v>4331</v>
      </c>
      <c r="AG21" s="461">
        <v>7773</v>
      </c>
      <c r="AH21" s="461">
        <v>8098</v>
      </c>
      <c r="AI21" s="461">
        <v>14684</v>
      </c>
      <c r="AK21" s="577" t="s">
        <v>46</v>
      </c>
      <c r="AL21" s="575">
        <v>871</v>
      </c>
      <c r="AM21" s="575">
        <v>7281</v>
      </c>
      <c r="AN21" s="575">
        <v>18063</v>
      </c>
      <c r="AO21" s="575">
        <v>17270</v>
      </c>
      <c r="AP21" s="575">
        <v>13932</v>
      </c>
      <c r="AQ21" s="575">
        <v>1385</v>
      </c>
      <c r="AR21" s="575">
        <v>5026</v>
      </c>
      <c r="AS21" s="575">
        <v>9848</v>
      </c>
      <c r="AT21" s="575">
        <v>9382</v>
      </c>
      <c r="AU21" s="575">
        <v>14141</v>
      </c>
      <c r="AV21" s="577" t="s">
        <v>46</v>
      </c>
      <c r="AW21" s="575">
        <v>467</v>
      </c>
      <c r="AX21" s="575">
        <v>6832</v>
      </c>
      <c r="AY21" s="575">
        <v>18199</v>
      </c>
      <c r="AZ21" s="575">
        <v>17441</v>
      </c>
      <c r="BA21" s="575">
        <v>15314</v>
      </c>
      <c r="BB21" s="461">
        <v>739</v>
      </c>
      <c r="BC21" s="461">
        <v>5822</v>
      </c>
      <c r="BD21" s="461">
        <v>10691</v>
      </c>
      <c r="BE21" s="461">
        <v>11602</v>
      </c>
      <c r="BF21" s="461">
        <v>14172</v>
      </c>
      <c r="BI21" s="461" t="s">
        <v>46</v>
      </c>
      <c r="BJ21" s="461">
        <v>3</v>
      </c>
      <c r="BK21" s="461">
        <v>464</v>
      </c>
      <c r="BL21" s="461">
        <v>467</v>
      </c>
      <c r="BM21" s="461">
        <v>6832</v>
      </c>
      <c r="BN21" s="461">
        <v>18199</v>
      </c>
      <c r="BO21" s="461">
        <v>17441</v>
      </c>
      <c r="BP21" s="461">
        <v>15314</v>
      </c>
      <c r="BQ21" s="461">
        <v>58253</v>
      </c>
      <c r="BR21" s="461">
        <v>101279</v>
      </c>
      <c r="BS21" s="461">
        <v>3</v>
      </c>
      <c r="BT21" s="461">
        <v>736</v>
      </c>
      <c r="BU21" s="461">
        <v>739</v>
      </c>
      <c r="BV21" s="461">
        <v>5822</v>
      </c>
      <c r="BW21" s="461">
        <v>10691</v>
      </c>
      <c r="BX21" s="461">
        <v>11602</v>
      </c>
      <c r="BY21" s="461">
        <v>14172</v>
      </c>
      <c r="BZ21" s="461">
        <v>43026</v>
      </c>
    </row>
    <row r="22" spans="1:78" s="461" customFormat="1" x14ac:dyDescent="0.2">
      <c r="A22" s="577" t="s">
        <v>47</v>
      </c>
      <c r="B22" s="575">
        <v>7881</v>
      </c>
      <c r="C22" s="575">
        <v>19243</v>
      </c>
      <c r="D22" s="575">
        <v>24081</v>
      </c>
      <c r="E22" s="575">
        <v>11841</v>
      </c>
      <c r="F22" s="575" t="s">
        <v>481</v>
      </c>
      <c r="G22" s="575">
        <v>1787</v>
      </c>
      <c r="H22" s="575">
        <v>2917</v>
      </c>
      <c r="I22" s="575">
        <v>3296</v>
      </c>
      <c r="J22" s="575">
        <v>10709</v>
      </c>
      <c r="K22" s="575" t="s">
        <v>481</v>
      </c>
      <c r="M22" s="577" t="s">
        <v>47</v>
      </c>
      <c r="N22" s="575">
        <v>8971</v>
      </c>
      <c r="O22" s="575">
        <v>21082</v>
      </c>
      <c r="P22" s="575">
        <v>21983</v>
      </c>
      <c r="Q22" s="461">
        <v>11753</v>
      </c>
      <c r="R22" s="461">
        <v>668</v>
      </c>
      <c r="S22" s="575">
        <v>4414</v>
      </c>
      <c r="T22" s="575">
        <v>5687</v>
      </c>
      <c r="U22" s="575">
        <v>4200</v>
      </c>
      <c r="V22" s="461">
        <v>10790</v>
      </c>
      <c r="W22" s="461">
        <v>1451</v>
      </c>
      <c r="Y22" s="577" t="s">
        <v>47</v>
      </c>
      <c r="Z22" s="461">
        <v>1402</v>
      </c>
      <c r="AA22" s="461">
        <v>17012</v>
      </c>
      <c r="AB22" s="461">
        <v>21453</v>
      </c>
      <c r="AC22" s="461">
        <v>14646</v>
      </c>
      <c r="AD22" s="461">
        <v>9920</v>
      </c>
      <c r="AE22" s="461">
        <v>1797</v>
      </c>
      <c r="AF22" s="461">
        <v>6565</v>
      </c>
      <c r="AG22" s="461">
        <v>9482</v>
      </c>
      <c r="AH22" s="461">
        <v>8231</v>
      </c>
      <c r="AI22" s="461">
        <v>12697</v>
      </c>
      <c r="AK22" s="577" t="s">
        <v>47</v>
      </c>
      <c r="AL22" s="575">
        <v>1290</v>
      </c>
      <c r="AM22" s="575">
        <v>8858</v>
      </c>
      <c r="AN22" s="575">
        <v>21506</v>
      </c>
      <c r="AO22" s="575">
        <v>16506</v>
      </c>
      <c r="AP22" s="575">
        <v>11944</v>
      </c>
      <c r="AQ22" s="575">
        <v>1719</v>
      </c>
      <c r="AR22" s="575">
        <v>6077</v>
      </c>
      <c r="AS22" s="575">
        <v>11785</v>
      </c>
      <c r="AT22" s="575">
        <v>9639</v>
      </c>
      <c r="AU22" s="575">
        <v>10890</v>
      </c>
      <c r="AV22" s="577" t="s">
        <v>47</v>
      </c>
      <c r="AW22" s="575">
        <v>956</v>
      </c>
      <c r="AX22" s="575">
        <v>7861</v>
      </c>
      <c r="AY22" s="575">
        <v>23047</v>
      </c>
      <c r="AZ22" s="575">
        <v>19305</v>
      </c>
      <c r="BA22" s="575">
        <v>13366</v>
      </c>
      <c r="BB22" s="461">
        <v>1061</v>
      </c>
      <c r="BC22" s="461">
        <v>6006</v>
      </c>
      <c r="BD22" s="461">
        <v>12789</v>
      </c>
      <c r="BE22" s="461">
        <v>12554</v>
      </c>
      <c r="BF22" s="461">
        <v>12283</v>
      </c>
      <c r="BI22" s="461" t="s">
        <v>47</v>
      </c>
      <c r="BJ22" s="461">
        <v>8</v>
      </c>
      <c r="BK22" s="461">
        <v>948</v>
      </c>
      <c r="BL22" s="461">
        <v>956</v>
      </c>
      <c r="BM22" s="461">
        <v>7861</v>
      </c>
      <c r="BN22" s="461">
        <v>23047</v>
      </c>
      <c r="BO22" s="461">
        <v>19305</v>
      </c>
      <c r="BP22" s="461">
        <v>13366</v>
      </c>
      <c r="BQ22" s="461">
        <v>64535</v>
      </c>
      <c r="BR22" s="461">
        <v>109228</v>
      </c>
      <c r="BS22" s="461">
        <v>4</v>
      </c>
      <c r="BT22" s="461">
        <v>1057</v>
      </c>
      <c r="BU22" s="461">
        <v>1061</v>
      </c>
      <c r="BV22" s="461">
        <v>6006</v>
      </c>
      <c r="BW22" s="461">
        <v>12789</v>
      </c>
      <c r="BX22" s="461">
        <v>12554</v>
      </c>
      <c r="BY22" s="461">
        <v>12283</v>
      </c>
      <c r="BZ22" s="461">
        <v>44693</v>
      </c>
    </row>
    <row r="23" spans="1:78" s="461" customFormat="1" x14ac:dyDescent="0.2">
      <c r="A23" s="577" t="s">
        <v>48</v>
      </c>
      <c r="B23" s="575">
        <v>7424</v>
      </c>
      <c r="C23" s="575">
        <v>16498</v>
      </c>
      <c r="D23" s="575">
        <v>19326</v>
      </c>
      <c r="E23" s="575">
        <v>10027</v>
      </c>
      <c r="F23" s="575" t="s">
        <v>481</v>
      </c>
      <c r="G23" s="575">
        <v>2519</v>
      </c>
      <c r="H23" s="575">
        <v>3609</v>
      </c>
      <c r="I23" s="575">
        <v>3374</v>
      </c>
      <c r="J23" s="575">
        <v>10335</v>
      </c>
      <c r="K23" s="575" t="s">
        <v>481</v>
      </c>
      <c r="M23" s="577" t="s">
        <v>48</v>
      </c>
      <c r="N23" s="575">
        <v>7470</v>
      </c>
      <c r="O23" s="575">
        <v>17717</v>
      </c>
      <c r="P23" s="575">
        <v>17976</v>
      </c>
      <c r="Q23" s="461">
        <v>9122</v>
      </c>
      <c r="R23" s="461">
        <v>568</v>
      </c>
      <c r="S23" s="575">
        <v>5295</v>
      </c>
      <c r="T23" s="575">
        <v>6704</v>
      </c>
      <c r="U23" s="575">
        <v>4401</v>
      </c>
      <c r="V23" s="461">
        <v>9257</v>
      </c>
      <c r="W23" s="461">
        <v>1279</v>
      </c>
      <c r="Y23" s="577" t="s">
        <v>48</v>
      </c>
      <c r="Z23" s="461">
        <v>1275</v>
      </c>
      <c r="AA23" s="461">
        <v>17859</v>
      </c>
      <c r="AB23" s="461">
        <v>18015</v>
      </c>
      <c r="AC23" s="461">
        <v>11853</v>
      </c>
      <c r="AD23" s="461">
        <v>7209</v>
      </c>
      <c r="AE23" s="461">
        <v>1565</v>
      </c>
      <c r="AF23" s="461">
        <v>6867</v>
      </c>
      <c r="AG23" s="461">
        <v>9901</v>
      </c>
      <c r="AH23" s="461">
        <v>7365</v>
      </c>
      <c r="AI23" s="461">
        <v>8953</v>
      </c>
      <c r="AK23" s="577" t="s">
        <v>48</v>
      </c>
      <c r="AL23" s="575">
        <v>1286</v>
      </c>
      <c r="AM23" s="575">
        <v>11690</v>
      </c>
      <c r="AN23" s="575">
        <v>20944</v>
      </c>
      <c r="AO23" s="575">
        <v>14171</v>
      </c>
      <c r="AP23" s="575">
        <v>8828</v>
      </c>
      <c r="AQ23" s="575">
        <v>1604</v>
      </c>
      <c r="AR23" s="575">
        <v>6938</v>
      </c>
      <c r="AS23" s="575">
        <v>11650</v>
      </c>
      <c r="AT23" s="575">
        <v>9137</v>
      </c>
      <c r="AU23" s="575">
        <v>8654</v>
      </c>
      <c r="AV23" s="577" t="s">
        <v>48</v>
      </c>
      <c r="AW23" s="575">
        <v>931</v>
      </c>
      <c r="AX23" s="575">
        <v>7999</v>
      </c>
      <c r="AY23" s="575">
        <v>23276</v>
      </c>
      <c r="AZ23" s="575">
        <v>17552</v>
      </c>
      <c r="BA23" s="575">
        <v>10850</v>
      </c>
      <c r="BB23" s="461">
        <v>1009</v>
      </c>
      <c r="BC23" s="461">
        <v>5959</v>
      </c>
      <c r="BD23" s="461">
        <v>13212</v>
      </c>
      <c r="BE23" s="461">
        <v>11949</v>
      </c>
      <c r="BF23" s="461">
        <v>10224</v>
      </c>
      <c r="BI23" s="461" t="s">
        <v>48</v>
      </c>
      <c r="BJ23" s="461">
        <v>4</v>
      </c>
      <c r="BK23" s="461">
        <v>927</v>
      </c>
      <c r="BL23" s="461">
        <v>931</v>
      </c>
      <c r="BM23" s="461">
        <v>7999</v>
      </c>
      <c r="BN23" s="461">
        <v>23276</v>
      </c>
      <c r="BO23" s="461">
        <v>17552</v>
      </c>
      <c r="BP23" s="461">
        <v>10850</v>
      </c>
      <c r="BQ23" s="461">
        <v>60608</v>
      </c>
      <c r="BR23" s="461">
        <v>102961</v>
      </c>
      <c r="BS23" s="461">
        <v>9</v>
      </c>
      <c r="BT23" s="461">
        <v>1000</v>
      </c>
      <c r="BU23" s="461">
        <v>1009</v>
      </c>
      <c r="BV23" s="461">
        <v>5959</v>
      </c>
      <c r="BW23" s="461">
        <v>13212</v>
      </c>
      <c r="BX23" s="461">
        <v>11949</v>
      </c>
      <c r="BY23" s="461">
        <v>10224</v>
      </c>
      <c r="BZ23" s="461">
        <v>42353</v>
      </c>
    </row>
    <row r="24" spans="1:78" s="461" customFormat="1" x14ac:dyDescent="0.2">
      <c r="A24" s="577" t="s">
        <v>49</v>
      </c>
      <c r="B24" s="575">
        <v>6567</v>
      </c>
      <c r="C24" s="575">
        <v>11263</v>
      </c>
      <c r="D24" s="575">
        <v>15085</v>
      </c>
      <c r="E24" s="575">
        <v>7870</v>
      </c>
      <c r="F24" s="575" t="s">
        <v>481</v>
      </c>
      <c r="G24" s="575">
        <v>4251</v>
      </c>
      <c r="H24" s="575">
        <v>4936</v>
      </c>
      <c r="I24" s="575">
        <v>3981</v>
      </c>
      <c r="J24" s="575">
        <v>10364</v>
      </c>
      <c r="K24" s="575" t="s">
        <v>481</v>
      </c>
      <c r="M24" s="577" t="s">
        <v>49</v>
      </c>
      <c r="N24" s="575">
        <v>6823</v>
      </c>
      <c r="O24" s="575">
        <v>13103</v>
      </c>
      <c r="P24" s="575">
        <v>13036</v>
      </c>
      <c r="Q24" s="461">
        <v>7357</v>
      </c>
      <c r="R24" s="461">
        <v>405</v>
      </c>
      <c r="S24" s="575">
        <v>8057</v>
      </c>
      <c r="T24" s="575">
        <v>9818</v>
      </c>
      <c r="U24" s="575">
        <v>5479</v>
      </c>
      <c r="V24" s="461">
        <v>9096</v>
      </c>
      <c r="W24" s="461">
        <v>1052</v>
      </c>
      <c r="Y24" s="577" t="s">
        <v>49</v>
      </c>
      <c r="Z24" s="461">
        <v>1658</v>
      </c>
      <c r="AA24" s="461">
        <v>21411</v>
      </c>
      <c r="AB24" s="461">
        <v>15242</v>
      </c>
      <c r="AC24" s="461">
        <v>8579</v>
      </c>
      <c r="AD24" s="461">
        <v>5905</v>
      </c>
      <c r="AE24" s="461">
        <v>2348</v>
      </c>
      <c r="AF24" s="461">
        <v>10075</v>
      </c>
      <c r="AG24" s="461">
        <v>12060</v>
      </c>
      <c r="AH24" s="461">
        <v>7352</v>
      </c>
      <c r="AI24" s="461">
        <v>7727</v>
      </c>
      <c r="AK24" s="577" t="s">
        <v>49</v>
      </c>
      <c r="AL24" s="575">
        <v>2470</v>
      </c>
      <c r="AM24" s="575">
        <v>13873</v>
      </c>
      <c r="AN24" s="575">
        <v>17257</v>
      </c>
      <c r="AO24" s="575">
        <v>9612</v>
      </c>
      <c r="AP24" s="575">
        <v>6177</v>
      </c>
      <c r="AQ24" s="575">
        <v>3393</v>
      </c>
      <c r="AR24" s="575">
        <v>11917</v>
      </c>
      <c r="AS24" s="575">
        <v>13525</v>
      </c>
      <c r="AT24" s="575">
        <v>8431</v>
      </c>
      <c r="AU24" s="575">
        <v>6901</v>
      </c>
      <c r="AV24" s="577" t="s">
        <v>49</v>
      </c>
      <c r="AW24" s="575">
        <v>1859</v>
      </c>
      <c r="AX24" s="575">
        <v>12596</v>
      </c>
      <c r="AY24" s="575">
        <v>16020</v>
      </c>
      <c r="AZ24" s="575">
        <v>12125</v>
      </c>
      <c r="BA24" s="575">
        <v>6829</v>
      </c>
      <c r="BB24" s="461">
        <v>2445</v>
      </c>
      <c r="BC24" s="461">
        <v>12403</v>
      </c>
      <c r="BD24" s="461">
        <v>13155</v>
      </c>
      <c r="BE24" s="461">
        <v>11286</v>
      </c>
      <c r="BF24" s="461">
        <v>7780</v>
      </c>
      <c r="BI24" s="461" t="s">
        <v>49</v>
      </c>
      <c r="BJ24" s="461">
        <v>5</v>
      </c>
      <c r="BK24" s="461">
        <v>1854</v>
      </c>
      <c r="BL24" s="461">
        <v>1859</v>
      </c>
      <c r="BM24" s="461">
        <v>12596</v>
      </c>
      <c r="BN24" s="461">
        <v>16020</v>
      </c>
      <c r="BO24" s="461">
        <v>12125</v>
      </c>
      <c r="BP24" s="461">
        <v>6829</v>
      </c>
      <c r="BQ24" s="461">
        <v>49429</v>
      </c>
      <c r="BR24" s="461">
        <v>96498</v>
      </c>
      <c r="BS24" s="461">
        <v>9</v>
      </c>
      <c r="BT24" s="461">
        <v>2436</v>
      </c>
      <c r="BU24" s="461">
        <v>2445</v>
      </c>
      <c r="BV24" s="461">
        <v>12403</v>
      </c>
      <c r="BW24" s="461">
        <v>13155</v>
      </c>
      <c r="BX24" s="461">
        <v>11286</v>
      </c>
      <c r="BY24" s="461">
        <v>7780</v>
      </c>
      <c r="BZ24" s="461">
        <v>47069</v>
      </c>
    </row>
    <row r="25" spans="1:78" s="461" customFormat="1" x14ac:dyDescent="0.2">
      <c r="A25" s="577" t="s">
        <v>50</v>
      </c>
      <c r="B25" s="575">
        <v>6316</v>
      </c>
      <c r="C25" s="575">
        <v>10668</v>
      </c>
      <c r="D25" s="575">
        <v>10192</v>
      </c>
      <c r="E25" s="575">
        <v>5259</v>
      </c>
      <c r="F25" s="575" t="s">
        <v>481</v>
      </c>
      <c r="G25" s="575">
        <v>5052</v>
      </c>
      <c r="H25" s="575">
        <v>5515</v>
      </c>
      <c r="I25" s="575">
        <v>4098</v>
      </c>
      <c r="J25" s="575">
        <v>8992</v>
      </c>
      <c r="K25" s="575" t="s">
        <v>481</v>
      </c>
      <c r="M25" s="577" t="s">
        <v>50</v>
      </c>
      <c r="N25" s="575">
        <v>7201</v>
      </c>
      <c r="O25" s="575">
        <v>12821</v>
      </c>
      <c r="P25" s="575">
        <v>12634</v>
      </c>
      <c r="Q25" s="461">
        <v>5531</v>
      </c>
      <c r="R25" s="461">
        <v>361</v>
      </c>
      <c r="S25" s="575">
        <v>6657</v>
      </c>
      <c r="T25" s="575">
        <v>8132</v>
      </c>
      <c r="U25" s="575">
        <v>5637</v>
      </c>
      <c r="V25" s="461">
        <v>8201</v>
      </c>
      <c r="W25" s="461">
        <v>1047</v>
      </c>
      <c r="Y25" s="577" t="s">
        <v>50</v>
      </c>
      <c r="Z25" s="461">
        <v>1544</v>
      </c>
      <c r="AA25" s="461">
        <v>16677</v>
      </c>
      <c r="AB25" s="461">
        <v>14769</v>
      </c>
      <c r="AC25" s="461">
        <v>10848</v>
      </c>
      <c r="AD25" s="461">
        <v>6415</v>
      </c>
      <c r="AE25" s="461">
        <v>1648</v>
      </c>
      <c r="AF25" s="461">
        <v>6977</v>
      </c>
      <c r="AG25" s="461">
        <v>9502</v>
      </c>
      <c r="AH25" s="461">
        <v>9088</v>
      </c>
      <c r="AI25" s="461">
        <v>8656</v>
      </c>
      <c r="AK25" s="577" t="s">
        <v>50</v>
      </c>
      <c r="AL25" s="575">
        <v>1966</v>
      </c>
      <c r="AM25" s="575">
        <v>10827</v>
      </c>
      <c r="AN25" s="575">
        <v>15321</v>
      </c>
      <c r="AO25" s="575">
        <v>10049</v>
      </c>
      <c r="AP25" s="575">
        <v>6892</v>
      </c>
      <c r="AQ25" s="575">
        <v>2178</v>
      </c>
      <c r="AR25" s="575">
        <v>7184</v>
      </c>
      <c r="AS25" s="575">
        <v>9608</v>
      </c>
      <c r="AT25" s="575">
        <v>7494</v>
      </c>
      <c r="AU25" s="575">
        <v>7017</v>
      </c>
      <c r="AV25" s="577" t="s">
        <v>50</v>
      </c>
      <c r="AW25" s="575">
        <v>1774</v>
      </c>
      <c r="AX25" s="575">
        <v>5595</v>
      </c>
      <c r="AY25" s="575">
        <v>10256</v>
      </c>
      <c r="AZ25" s="575">
        <v>10823</v>
      </c>
      <c r="BA25" s="575">
        <v>7063</v>
      </c>
      <c r="BB25" s="461">
        <v>1995</v>
      </c>
      <c r="BC25" s="461">
        <v>5694</v>
      </c>
      <c r="BD25" s="461">
        <v>7826</v>
      </c>
      <c r="BE25" s="461">
        <v>8433</v>
      </c>
      <c r="BF25" s="461">
        <v>7422</v>
      </c>
      <c r="BI25" s="461" t="s">
        <v>50</v>
      </c>
      <c r="BJ25" s="461">
        <v>16</v>
      </c>
      <c r="BK25" s="461">
        <v>1758</v>
      </c>
      <c r="BL25" s="461">
        <v>1774</v>
      </c>
      <c r="BM25" s="461">
        <v>5595</v>
      </c>
      <c r="BN25" s="461">
        <v>10256</v>
      </c>
      <c r="BO25" s="461">
        <v>10823</v>
      </c>
      <c r="BP25" s="461">
        <v>7063</v>
      </c>
      <c r="BQ25" s="461">
        <v>35511</v>
      </c>
      <c r="BR25" s="461">
        <v>66881</v>
      </c>
      <c r="BS25" s="461">
        <v>10</v>
      </c>
      <c r="BT25" s="461">
        <v>1985</v>
      </c>
      <c r="BU25" s="461">
        <v>1995</v>
      </c>
      <c r="BV25" s="461">
        <v>5694</v>
      </c>
      <c r="BW25" s="461">
        <v>7826</v>
      </c>
      <c r="BX25" s="461">
        <v>8433</v>
      </c>
      <c r="BY25" s="461">
        <v>7422</v>
      </c>
      <c r="BZ25" s="461">
        <v>31370</v>
      </c>
    </row>
    <row r="26" spans="1:78" s="461" customFormat="1" x14ac:dyDescent="0.2">
      <c r="A26" s="577" t="s">
        <v>51</v>
      </c>
      <c r="B26" s="575">
        <v>4378</v>
      </c>
      <c r="C26" s="575">
        <v>11974</v>
      </c>
      <c r="D26" s="575">
        <v>13171</v>
      </c>
      <c r="E26" s="575">
        <v>7686</v>
      </c>
      <c r="F26" s="575" t="s">
        <v>481</v>
      </c>
      <c r="G26" s="575">
        <v>1421</v>
      </c>
      <c r="H26" s="575">
        <v>2217</v>
      </c>
      <c r="I26" s="575">
        <v>2445</v>
      </c>
      <c r="J26" s="575">
        <v>8143</v>
      </c>
      <c r="K26" s="575" t="s">
        <v>481</v>
      </c>
      <c r="M26" s="577" t="s">
        <v>51</v>
      </c>
      <c r="N26" s="575">
        <v>4985</v>
      </c>
      <c r="O26" s="575">
        <v>12596</v>
      </c>
      <c r="P26" s="575">
        <v>12114</v>
      </c>
      <c r="Q26" s="461">
        <v>7073</v>
      </c>
      <c r="R26" s="461">
        <v>429</v>
      </c>
      <c r="S26" s="575">
        <v>2927</v>
      </c>
      <c r="T26" s="575">
        <v>4075</v>
      </c>
      <c r="U26" s="575">
        <v>2787</v>
      </c>
      <c r="V26" s="461">
        <v>7258</v>
      </c>
      <c r="W26" s="461">
        <v>1036</v>
      </c>
      <c r="Y26" s="577" t="s">
        <v>51</v>
      </c>
      <c r="Z26" s="461">
        <v>1260</v>
      </c>
      <c r="AA26" s="461">
        <v>12226</v>
      </c>
      <c r="AB26" s="461">
        <v>13423</v>
      </c>
      <c r="AC26" s="461">
        <v>8888</v>
      </c>
      <c r="AD26" s="461">
        <v>5575</v>
      </c>
      <c r="AE26" s="461">
        <v>1287</v>
      </c>
      <c r="AF26" s="461">
        <v>4173</v>
      </c>
      <c r="AG26" s="461">
        <v>5993</v>
      </c>
      <c r="AH26" s="461">
        <v>5031</v>
      </c>
      <c r="AI26" s="461">
        <v>7741</v>
      </c>
      <c r="AK26" s="577" t="s">
        <v>51</v>
      </c>
      <c r="AL26" s="575">
        <v>1295</v>
      </c>
      <c r="AM26" s="575">
        <v>6445</v>
      </c>
      <c r="AN26" s="575">
        <v>14168</v>
      </c>
      <c r="AO26" s="575">
        <v>9942</v>
      </c>
      <c r="AP26" s="575">
        <v>6717</v>
      </c>
      <c r="AQ26" s="575">
        <v>1644</v>
      </c>
      <c r="AR26" s="575">
        <v>4089</v>
      </c>
      <c r="AS26" s="575">
        <v>6892</v>
      </c>
      <c r="AT26" s="575">
        <v>5820</v>
      </c>
      <c r="AU26" s="575">
        <v>6627</v>
      </c>
      <c r="AV26" s="577" t="s">
        <v>51</v>
      </c>
      <c r="AW26" s="575">
        <v>827</v>
      </c>
      <c r="AX26" s="575">
        <v>4855</v>
      </c>
      <c r="AY26" s="575">
        <v>13605</v>
      </c>
      <c r="AZ26" s="575">
        <v>11139</v>
      </c>
      <c r="BA26" s="575">
        <v>8178</v>
      </c>
      <c r="BB26" s="461">
        <v>1201</v>
      </c>
      <c r="BC26" s="461">
        <v>3849</v>
      </c>
      <c r="BD26" s="461">
        <v>7544</v>
      </c>
      <c r="BE26" s="461">
        <v>7130</v>
      </c>
      <c r="BF26" s="461">
        <v>7297</v>
      </c>
      <c r="BI26" s="461" t="s">
        <v>51</v>
      </c>
      <c r="BJ26" s="461">
        <v>7</v>
      </c>
      <c r="BK26" s="461">
        <v>820</v>
      </c>
      <c r="BL26" s="461">
        <v>827</v>
      </c>
      <c r="BM26" s="461">
        <v>4855</v>
      </c>
      <c r="BN26" s="461">
        <v>13605</v>
      </c>
      <c r="BO26" s="461">
        <v>11139</v>
      </c>
      <c r="BP26" s="461">
        <v>8178</v>
      </c>
      <c r="BQ26" s="461">
        <v>38604</v>
      </c>
      <c r="BR26" s="461">
        <v>65625</v>
      </c>
      <c r="BS26" s="461">
        <v>5</v>
      </c>
      <c r="BT26" s="461">
        <v>1196</v>
      </c>
      <c r="BU26" s="461">
        <v>1201</v>
      </c>
      <c r="BV26" s="461">
        <v>3849</v>
      </c>
      <c r="BW26" s="461">
        <v>7544</v>
      </c>
      <c r="BX26" s="461">
        <v>7130</v>
      </c>
      <c r="BY26" s="461">
        <v>7297</v>
      </c>
      <c r="BZ26" s="461">
        <v>27021</v>
      </c>
    </row>
    <row r="27" spans="1:78" s="461" customFormat="1" x14ac:dyDescent="0.2">
      <c r="A27" s="577" t="s">
        <v>52</v>
      </c>
      <c r="B27" s="575">
        <v>10297</v>
      </c>
      <c r="C27" s="575">
        <v>16266</v>
      </c>
      <c r="D27" s="575">
        <v>22107</v>
      </c>
      <c r="E27" s="575">
        <v>11685</v>
      </c>
      <c r="F27" s="575" t="s">
        <v>481</v>
      </c>
      <c r="G27" s="575">
        <v>7334</v>
      </c>
      <c r="H27" s="575">
        <v>6955</v>
      </c>
      <c r="I27" s="575">
        <v>6182</v>
      </c>
      <c r="J27" s="575">
        <v>14836</v>
      </c>
      <c r="K27" s="575" t="s">
        <v>481</v>
      </c>
      <c r="M27" s="577" t="s">
        <v>52</v>
      </c>
      <c r="N27" s="575">
        <v>11737</v>
      </c>
      <c r="O27" s="575">
        <v>19306</v>
      </c>
      <c r="P27" s="575">
        <v>17585</v>
      </c>
      <c r="Q27" s="461">
        <v>10394</v>
      </c>
      <c r="R27" s="461">
        <v>525</v>
      </c>
      <c r="S27" s="575">
        <v>13418</v>
      </c>
      <c r="T27" s="575">
        <v>14698</v>
      </c>
      <c r="U27" s="575">
        <v>7448</v>
      </c>
      <c r="V27" s="461">
        <v>12302</v>
      </c>
      <c r="W27" s="461">
        <v>1507</v>
      </c>
      <c r="Y27" s="577" t="s">
        <v>52</v>
      </c>
      <c r="Z27" s="461">
        <v>2686</v>
      </c>
      <c r="AA27" s="461">
        <v>34852</v>
      </c>
      <c r="AB27" s="461">
        <v>22218</v>
      </c>
      <c r="AC27" s="461">
        <v>10814</v>
      </c>
      <c r="AD27" s="461">
        <v>7744</v>
      </c>
      <c r="AE27" s="461">
        <v>3709</v>
      </c>
      <c r="AF27" s="461">
        <v>16181</v>
      </c>
      <c r="AG27" s="461">
        <v>17555</v>
      </c>
      <c r="AH27" s="461">
        <v>9056</v>
      </c>
      <c r="AI27" s="461">
        <v>9813</v>
      </c>
      <c r="AK27" s="577" t="s">
        <v>52</v>
      </c>
      <c r="AL27" s="575">
        <v>2617</v>
      </c>
      <c r="AM27" s="575">
        <v>18924</v>
      </c>
      <c r="AN27" s="575">
        <v>26266</v>
      </c>
      <c r="AO27" s="575">
        <v>13398</v>
      </c>
      <c r="AP27" s="575">
        <v>7627</v>
      </c>
      <c r="AQ27" s="575">
        <v>3852</v>
      </c>
      <c r="AR27" s="575">
        <v>16481</v>
      </c>
      <c r="AS27" s="575">
        <v>20379</v>
      </c>
      <c r="AT27" s="575">
        <v>11795</v>
      </c>
      <c r="AU27" s="575">
        <v>8678</v>
      </c>
      <c r="AV27" s="577" t="s">
        <v>52</v>
      </c>
      <c r="AW27" s="575">
        <v>2310</v>
      </c>
      <c r="AX27" s="575">
        <v>17437</v>
      </c>
      <c r="AY27" s="575">
        <v>22161</v>
      </c>
      <c r="AZ27" s="575">
        <v>18033</v>
      </c>
      <c r="BA27" s="575">
        <v>8743</v>
      </c>
      <c r="BB27" s="461">
        <v>2963</v>
      </c>
      <c r="BC27" s="461">
        <v>16875</v>
      </c>
      <c r="BD27" s="461">
        <v>18887</v>
      </c>
      <c r="BE27" s="461">
        <v>17047</v>
      </c>
      <c r="BF27" s="461">
        <v>10231</v>
      </c>
      <c r="BI27" s="461" t="s">
        <v>52</v>
      </c>
      <c r="BJ27" s="461">
        <v>3</v>
      </c>
      <c r="BK27" s="461">
        <v>2307</v>
      </c>
      <c r="BL27" s="461">
        <v>2310</v>
      </c>
      <c r="BM27" s="461">
        <v>17437</v>
      </c>
      <c r="BN27" s="461">
        <v>22161</v>
      </c>
      <c r="BO27" s="461">
        <v>18033</v>
      </c>
      <c r="BP27" s="461">
        <v>8743</v>
      </c>
      <c r="BQ27" s="461">
        <v>68684</v>
      </c>
      <c r="BR27" s="461">
        <v>134687</v>
      </c>
      <c r="BS27" s="461">
        <v>4</v>
      </c>
      <c r="BT27" s="461">
        <v>2959</v>
      </c>
      <c r="BU27" s="461">
        <v>2963</v>
      </c>
      <c r="BV27" s="461">
        <v>16875</v>
      </c>
      <c r="BW27" s="461">
        <v>18887</v>
      </c>
      <c r="BX27" s="461">
        <v>17047</v>
      </c>
      <c r="BY27" s="461">
        <v>10231</v>
      </c>
      <c r="BZ27" s="461">
        <v>66003</v>
      </c>
    </row>
    <row r="28" spans="1:78" s="461" customFormat="1" x14ac:dyDescent="0.2">
      <c r="A28" s="577" t="s">
        <v>53</v>
      </c>
      <c r="B28" s="575">
        <v>8667</v>
      </c>
      <c r="C28" s="575">
        <v>16175</v>
      </c>
      <c r="D28" s="575">
        <v>22505</v>
      </c>
      <c r="E28" s="575">
        <v>12631</v>
      </c>
      <c r="F28" s="575" t="s">
        <v>481</v>
      </c>
      <c r="G28" s="575">
        <v>4390</v>
      </c>
      <c r="H28" s="575">
        <v>4823</v>
      </c>
      <c r="I28" s="575">
        <v>4727</v>
      </c>
      <c r="J28" s="575">
        <v>14423</v>
      </c>
      <c r="K28" s="575" t="s">
        <v>481</v>
      </c>
      <c r="M28" s="577" t="s">
        <v>53</v>
      </c>
      <c r="N28" s="575">
        <v>9912</v>
      </c>
      <c r="O28" s="575">
        <v>18121</v>
      </c>
      <c r="P28" s="575">
        <v>18297</v>
      </c>
      <c r="Q28" s="461">
        <v>11210</v>
      </c>
      <c r="R28" s="461">
        <v>546</v>
      </c>
      <c r="S28" s="575">
        <v>10288</v>
      </c>
      <c r="T28" s="575">
        <v>11025</v>
      </c>
      <c r="U28" s="575">
        <v>6002</v>
      </c>
      <c r="V28" s="461">
        <v>12126</v>
      </c>
      <c r="W28" s="461">
        <v>1671</v>
      </c>
      <c r="Y28" s="577" t="s">
        <v>53</v>
      </c>
      <c r="Z28" s="461">
        <v>1892</v>
      </c>
      <c r="AA28" s="461">
        <v>25297</v>
      </c>
      <c r="AB28" s="461">
        <v>21651</v>
      </c>
      <c r="AC28" s="461">
        <v>11510</v>
      </c>
      <c r="AD28" s="461">
        <v>7934</v>
      </c>
      <c r="AE28" s="461">
        <v>2888</v>
      </c>
      <c r="AF28" s="461">
        <v>11885</v>
      </c>
      <c r="AG28" s="461">
        <v>15901</v>
      </c>
      <c r="AH28" s="461">
        <v>8850</v>
      </c>
      <c r="AI28" s="461">
        <v>11490</v>
      </c>
      <c r="AK28" s="577" t="s">
        <v>53</v>
      </c>
      <c r="AL28" s="575">
        <v>1996</v>
      </c>
      <c r="AM28" s="575">
        <v>13921</v>
      </c>
      <c r="AN28" s="575">
        <v>23335</v>
      </c>
      <c r="AO28" s="575">
        <v>13600</v>
      </c>
      <c r="AP28" s="575">
        <v>8432</v>
      </c>
      <c r="AQ28" s="575">
        <v>3108</v>
      </c>
      <c r="AR28" s="575">
        <v>11187</v>
      </c>
      <c r="AS28" s="575">
        <v>18847</v>
      </c>
      <c r="AT28" s="575">
        <v>11828</v>
      </c>
      <c r="AU28" s="575">
        <v>9837</v>
      </c>
      <c r="AV28" s="577" t="s">
        <v>53</v>
      </c>
      <c r="AW28" s="575">
        <v>1152</v>
      </c>
      <c r="AX28" s="575">
        <v>11083</v>
      </c>
      <c r="AY28" s="575">
        <v>22508</v>
      </c>
      <c r="AZ28" s="575">
        <v>17787</v>
      </c>
      <c r="BA28" s="575">
        <v>9133</v>
      </c>
      <c r="BB28" s="461">
        <v>1739</v>
      </c>
      <c r="BC28" s="461">
        <v>12066</v>
      </c>
      <c r="BD28" s="461">
        <v>19420</v>
      </c>
      <c r="BE28" s="461">
        <v>17103</v>
      </c>
      <c r="BF28" s="461">
        <v>10402</v>
      </c>
      <c r="BI28" s="461" t="s">
        <v>53</v>
      </c>
      <c r="BJ28" s="461">
        <v>8</v>
      </c>
      <c r="BK28" s="461">
        <v>1144</v>
      </c>
      <c r="BL28" s="461">
        <v>1152</v>
      </c>
      <c r="BM28" s="461">
        <v>11083</v>
      </c>
      <c r="BN28" s="461">
        <v>22508</v>
      </c>
      <c r="BO28" s="461">
        <v>17787</v>
      </c>
      <c r="BP28" s="461">
        <v>9133</v>
      </c>
      <c r="BQ28" s="461">
        <v>61663</v>
      </c>
      <c r="BR28" s="461">
        <v>122393</v>
      </c>
      <c r="BS28" s="461">
        <v>7</v>
      </c>
      <c r="BT28" s="461">
        <v>1732</v>
      </c>
      <c r="BU28" s="461">
        <v>1739</v>
      </c>
      <c r="BV28" s="461">
        <v>12066</v>
      </c>
      <c r="BW28" s="461">
        <v>19420</v>
      </c>
      <c r="BX28" s="461">
        <v>17103</v>
      </c>
      <c r="BY28" s="461">
        <v>10402</v>
      </c>
      <c r="BZ28" s="461">
        <v>60730</v>
      </c>
    </row>
    <row r="29" spans="1:78" s="461" customFormat="1" x14ac:dyDescent="0.2">
      <c r="A29" s="577" t="s">
        <v>54</v>
      </c>
      <c r="B29" s="575">
        <v>5385</v>
      </c>
      <c r="C29" s="575">
        <v>13780</v>
      </c>
      <c r="D29" s="575">
        <v>16480</v>
      </c>
      <c r="E29" s="575">
        <v>9880</v>
      </c>
      <c r="F29" s="575" t="s">
        <v>481</v>
      </c>
      <c r="G29" s="575">
        <v>1770</v>
      </c>
      <c r="H29" s="575">
        <v>2769</v>
      </c>
      <c r="I29" s="575">
        <v>3145</v>
      </c>
      <c r="J29" s="575">
        <v>10776</v>
      </c>
      <c r="K29" s="575" t="s">
        <v>481</v>
      </c>
      <c r="M29" s="577" t="s">
        <v>54</v>
      </c>
      <c r="N29" s="575">
        <v>6630</v>
      </c>
      <c r="O29" s="575">
        <v>15183</v>
      </c>
      <c r="P29" s="575">
        <v>14516</v>
      </c>
      <c r="Q29" s="461">
        <v>8591</v>
      </c>
      <c r="R29" s="461">
        <v>563</v>
      </c>
      <c r="S29" s="575">
        <v>4552</v>
      </c>
      <c r="T29" s="575">
        <v>5684</v>
      </c>
      <c r="U29" s="575">
        <v>3777</v>
      </c>
      <c r="V29" s="461">
        <v>9013</v>
      </c>
      <c r="W29" s="461">
        <v>1419</v>
      </c>
      <c r="Y29" s="577" t="s">
        <v>54</v>
      </c>
      <c r="Z29" s="461">
        <v>994</v>
      </c>
      <c r="AA29" s="461">
        <v>17548</v>
      </c>
      <c r="AB29" s="461">
        <v>16334</v>
      </c>
      <c r="AC29" s="461">
        <v>10337</v>
      </c>
      <c r="AD29" s="461">
        <v>6996</v>
      </c>
      <c r="AE29" s="461">
        <v>1266</v>
      </c>
      <c r="AF29" s="461">
        <v>6745</v>
      </c>
      <c r="AG29" s="461">
        <v>9042</v>
      </c>
      <c r="AH29" s="461">
        <v>6566</v>
      </c>
      <c r="AI29" s="461">
        <v>9798</v>
      </c>
      <c r="AK29" s="577" t="s">
        <v>54</v>
      </c>
      <c r="AL29" s="575">
        <v>830</v>
      </c>
      <c r="AM29" s="575">
        <v>9704</v>
      </c>
      <c r="AN29" s="575">
        <v>17130</v>
      </c>
      <c r="AO29" s="575">
        <v>10928</v>
      </c>
      <c r="AP29" s="575">
        <v>7511</v>
      </c>
      <c r="AQ29" s="575">
        <v>1062</v>
      </c>
      <c r="AR29" s="575">
        <v>6269</v>
      </c>
      <c r="AS29" s="575">
        <v>9989</v>
      </c>
      <c r="AT29" s="575">
        <v>7512</v>
      </c>
      <c r="AU29" s="575">
        <v>7822</v>
      </c>
      <c r="AV29" s="577" t="s">
        <v>54</v>
      </c>
      <c r="AW29" s="575">
        <v>552</v>
      </c>
      <c r="AX29" s="575">
        <v>7018</v>
      </c>
      <c r="AY29" s="575">
        <v>17422</v>
      </c>
      <c r="AZ29" s="575">
        <v>12938</v>
      </c>
      <c r="BA29" s="575">
        <v>8707</v>
      </c>
      <c r="BB29" s="461">
        <v>754</v>
      </c>
      <c r="BC29" s="461">
        <v>5598</v>
      </c>
      <c r="BD29" s="461">
        <v>10499</v>
      </c>
      <c r="BE29" s="461">
        <v>9676</v>
      </c>
      <c r="BF29" s="461">
        <v>8564</v>
      </c>
      <c r="BI29" s="461" t="s">
        <v>54</v>
      </c>
      <c r="BJ29" s="461">
        <v>5</v>
      </c>
      <c r="BK29" s="461">
        <v>547</v>
      </c>
      <c r="BL29" s="461">
        <v>552</v>
      </c>
      <c r="BM29" s="461">
        <v>7018</v>
      </c>
      <c r="BN29" s="461">
        <v>17422</v>
      </c>
      <c r="BO29" s="461">
        <v>12938</v>
      </c>
      <c r="BP29" s="461">
        <v>8707</v>
      </c>
      <c r="BQ29" s="461">
        <v>46637</v>
      </c>
      <c r="BR29" s="461">
        <v>81728</v>
      </c>
      <c r="BS29" s="461">
        <v>10</v>
      </c>
      <c r="BT29" s="461">
        <v>744</v>
      </c>
      <c r="BU29" s="461">
        <v>754</v>
      </c>
      <c r="BV29" s="461">
        <v>5598</v>
      </c>
      <c r="BW29" s="461">
        <v>10499</v>
      </c>
      <c r="BX29" s="461">
        <v>9676</v>
      </c>
      <c r="BY29" s="461">
        <v>8564</v>
      </c>
      <c r="BZ29" s="461">
        <v>35091</v>
      </c>
    </row>
    <row r="30" spans="1:78" s="461" customFormat="1" x14ac:dyDescent="0.2">
      <c r="A30" s="577" t="s">
        <v>55</v>
      </c>
      <c r="B30" s="575">
        <v>8193</v>
      </c>
      <c r="C30" s="575">
        <v>14969</v>
      </c>
      <c r="D30" s="575">
        <v>19448</v>
      </c>
      <c r="E30" s="575">
        <v>10119</v>
      </c>
      <c r="F30" s="575" t="s">
        <v>481</v>
      </c>
      <c r="G30" s="575">
        <v>3045</v>
      </c>
      <c r="H30" s="575">
        <v>3257</v>
      </c>
      <c r="I30" s="575">
        <v>3684</v>
      </c>
      <c r="J30" s="575">
        <v>11499</v>
      </c>
      <c r="K30" s="575" t="s">
        <v>481</v>
      </c>
      <c r="M30" s="577" t="s">
        <v>55</v>
      </c>
      <c r="N30" s="575">
        <v>8188</v>
      </c>
      <c r="O30" s="575">
        <v>16807</v>
      </c>
      <c r="P30" s="575">
        <v>16029</v>
      </c>
      <c r="Q30" s="461">
        <v>8799</v>
      </c>
      <c r="R30" s="461">
        <v>464</v>
      </c>
      <c r="S30" s="575">
        <v>7019</v>
      </c>
      <c r="T30" s="575">
        <v>7514</v>
      </c>
      <c r="U30" s="575">
        <v>4610</v>
      </c>
      <c r="V30" s="461">
        <v>9388</v>
      </c>
      <c r="W30" s="461">
        <v>1207</v>
      </c>
      <c r="Y30" s="577" t="s">
        <v>55</v>
      </c>
      <c r="Z30" s="461">
        <v>1999</v>
      </c>
      <c r="AA30" s="461">
        <v>21586</v>
      </c>
      <c r="AB30" s="461">
        <v>19325</v>
      </c>
      <c r="AC30" s="461">
        <v>10619</v>
      </c>
      <c r="AD30" s="461">
        <v>6863</v>
      </c>
      <c r="AE30" s="461">
        <v>2817</v>
      </c>
      <c r="AF30" s="461">
        <v>9603</v>
      </c>
      <c r="AG30" s="461">
        <v>12897</v>
      </c>
      <c r="AH30" s="461">
        <v>7292</v>
      </c>
      <c r="AI30" s="461">
        <v>8422</v>
      </c>
      <c r="AK30" s="577" t="s">
        <v>55</v>
      </c>
      <c r="AL30" s="575">
        <v>2430</v>
      </c>
      <c r="AM30" s="575">
        <v>15738</v>
      </c>
      <c r="AN30" s="575">
        <v>22388</v>
      </c>
      <c r="AO30" s="575">
        <v>12229</v>
      </c>
      <c r="AP30" s="575">
        <v>6810</v>
      </c>
      <c r="AQ30" s="575">
        <v>2390</v>
      </c>
      <c r="AR30" s="575">
        <v>9579</v>
      </c>
      <c r="AS30" s="575">
        <v>13967</v>
      </c>
      <c r="AT30" s="575">
        <v>9222</v>
      </c>
      <c r="AU30" s="575">
        <v>6766</v>
      </c>
      <c r="AV30" s="577" t="s">
        <v>55</v>
      </c>
      <c r="AW30" s="575">
        <v>1562</v>
      </c>
      <c r="AX30" s="575">
        <v>13501</v>
      </c>
      <c r="AY30" s="575">
        <v>27189</v>
      </c>
      <c r="AZ30" s="575">
        <v>17708</v>
      </c>
      <c r="BA30" s="575">
        <v>7625</v>
      </c>
      <c r="BB30" s="461">
        <v>1575</v>
      </c>
      <c r="BC30" s="461">
        <v>10300</v>
      </c>
      <c r="BD30" s="461">
        <v>15613</v>
      </c>
      <c r="BE30" s="461">
        <v>12764</v>
      </c>
      <c r="BF30" s="461">
        <v>7671</v>
      </c>
      <c r="BI30" s="461" t="s">
        <v>55</v>
      </c>
      <c r="BJ30" s="461">
        <v>12</v>
      </c>
      <c r="BK30" s="461">
        <v>1550</v>
      </c>
      <c r="BL30" s="461">
        <v>1562</v>
      </c>
      <c r="BM30" s="461">
        <v>13501</v>
      </c>
      <c r="BN30" s="461">
        <v>27189</v>
      </c>
      <c r="BO30" s="461">
        <v>17708</v>
      </c>
      <c r="BP30" s="461">
        <v>7625</v>
      </c>
      <c r="BQ30" s="461">
        <v>67585</v>
      </c>
      <c r="BR30" s="461">
        <v>115508</v>
      </c>
      <c r="BS30" s="461">
        <v>11</v>
      </c>
      <c r="BT30" s="461">
        <v>1564</v>
      </c>
      <c r="BU30" s="461">
        <v>1575</v>
      </c>
      <c r="BV30" s="461">
        <v>10300</v>
      </c>
      <c r="BW30" s="461">
        <v>15613</v>
      </c>
      <c r="BX30" s="461">
        <v>12764</v>
      </c>
      <c r="BY30" s="461">
        <v>7671</v>
      </c>
      <c r="BZ30" s="461">
        <v>47923</v>
      </c>
    </row>
    <row r="31" spans="1:78" s="461" customFormat="1" x14ac:dyDescent="0.2">
      <c r="A31" s="577" t="s">
        <v>56</v>
      </c>
      <c r="B31" s="575">
        <v>7067</v>
      </c>
      <c r="C31" s="575">
        <v>18699</v>
      </c>
      <c r="D31" s="575">
        <v>23501</v>
      </c>
      <c r="E31" s="575">
        <v>12446</v>
      </c>
      <c r="F31" s="575" t="s">
        <v>481</v>
      </c>
      <c r="G31" s="575">
        <v>1992</v>
      </c>
      <c r="H31" s="575">
        <v>3167</v>
      </c>
      <c r="I31" s="575">
        <v>3813</v>
      </c>
      <c r="J31" s="575">
        <v>12077</v>
      </c>
      <c r="K31" s="575" t="s">
        <v>481</v>
      </c>
      <c r="M31" s="577" t="s">
        <v>56</v>
      </c>
      <c r="N31" s="575">
        <v>7348</v>
      </c>
      <c r="O31" s="575">
        <v>19897</v>
      </c>
      <c r="P31" s="575">
        <v>20869</v>
      </c>
      <c r="Q31" s="461">
        <v>12029</v>
      </c>
      <c r="R31" s="461">
        <v>673</v>
      </c>
      <c r="S31" s="575">
        <v>4219</v>
      </c>
      <c r="T31" s="575">
        <v>5880</v>
      </c>
      <c r="U31" s="575">
        <v>4451</v>
      </c>
      <c r="V31" s="461">
        <v>11199</v>
      </c>
      <c r="W31" s="461">
        <v>1599</v>
      </c>
      <c r="Y31" s="577" t="s">
        <v>56</v>
      </c>
      <c r="Z31" s="461">
        <v>844</v>
      </c>
      <c r="AA31" s="461">
        <v>15882</v>
      </c>
      <c r="AB31" s="461">
        <v>20282</v>
      </c>
      <c r="AC31" s="461">
        <v>14652</v>
      </c>
      <c r="AD31" s="461">
        <v>9486</v>
      </c>
      <c r="AE31" s="461">
        <v>1130</v>
      </c>
      <c r="AF31" s="461">
        <v>5912</v>
      </c>
      <c r="AG31" s="461">
        <v>9514</v>
      </c>
      <c r="AH31" s="461">
        <v>8054</v>
      </c>
      <c r="AI31" s="461">
        <v>12447</v>
      </c>
      <c r="AK31" s="577" t="s">
        <v>56</v>
      </c>
      <c r="AL31" s="575">
        <v>921</v>
      </c>
      <c r="AM31" s="575">
        <v>10639</v>
      </c>
      <c r="AN31" s="575">
        <v>21563</v>
      </c>
      <c r="AO31" s="575">
        <v>16380</v>
      </c>
      <c r="AP31" s="575">
        <v>10511</v>
      </c>
      <c r="AQ31" s="575">
        <v>1477</v>
      </c>
      <c r="AR31" s="575">
        <v>6287</v>
      </c>
      <c r="AS31" s="575">
        <v>11740</v>
      </c>
      <c r="AT31" s="575">
        <v>9296</v>
      </c>
      <c r="AU31" s="575">
        <v>10291</v>
      </c>
      <c r="AV31" s="577" t="s">
        <v>56</v>
      </c>
      <c r="AW31" s="575">
        <v>665</v>
      </c>
      <c r="AX31" s="575">
        <v>7930</v>
      </c>
      <c r="AY31" s="575">
        <v>24786</v>
      </c>
      <c r="AZ31" s="575">
        <v>18452</v>
      </c>
      <c r="BA31" s="575">
        <v>12148</v>
      </c>
      <c r="BB31" s="461">
        <v>785</v>
      </c>
      <c r="BC31" s="461">
        <v>5050</v>
      </c>
      <c r="BD31" s="461">
        <v>11798</v>
      </c>
      <c r="BE31" s="461">
        <v>11511</v>
      </c>
      <c r="BF31" s="461">
        <v>10588</v>
      </c>
      <c r="BI31" s="461" t="s">
        <v>56</v>
      </c>
      <c r="BJ31" s="461">
        <v>6</v>
      </c>
      <c r="BK31" s="461">
        <v>659</v>
      </c>
      <c r="BL31" s="461">
        <v>665</v>
      </c>
      <c r="BM31" s="461">
        <v>7930</v>
      </c>
      <c r="BN31" s="461">
        <v>24786</v>
      </c>
      <c r="BO31" s="461">
        <v>18452</v>
      </c>
      <c r="BP31" s="461">
        <v>12148</v>
      </c>
      <c r="BQ31" s="461">
        <v>63981</v>
      </c>
      <c r="BR31" s="461">
        <v>103713</v>
      </c>
      <c r="BS31" s="461">
        <v>7</v>
      </c>
      <c r="BT31" s="461">
        <v>778</v>
      </c>
      <c r="BU31" s="461">
        <v>785</v>
      </c>
      <c r="BV31" s="461">
        <v>5050</v>
      </c>
      <c r="BW31" s="461">
        <v>11798</v>
      </c>
      <c r="BX31" s="461">
        <v>11511</v>
      </c>
      <c r="BY31" s="461">
        <v>10588</v>
      </c>
      <c r="BZ31" s="461">
        <v>39732</v>
      </c>
    </row>
    <row r="32" spans="1:78" s="461" customFormat="1" x14ac:dyDescent="0.2">
      <c r="A32" s="577" t="s">
        <v>57</v>
      </c>
      <c r="B32" s="575">
        <v>4673</v>
      </c>
      <c r="C32" s="575">
        <v>14308</v>
      </c>
      <c r="D32" s="575">
        <v>15424</v>
      </c>
      <c r="E32" s="575">
        <v>9399</v>
      </c>
      <c r="F32" s="575" t="s">
        <v>481</v>
      </c>
      <c r="G32" s="575">
        <v>2060</v>
      </c>
      <c r="H32" s="575">
        <v>3852</v>
      </c>
      <c r="I32" s="575">
        <v>3525</v>
      </c>
      <c r="J32" s="575">
        <v>10892</v>
      </c>
      <c r="K32" s="575" t="s">
        <v>481</v>
      </c>
      <c r="M32" s="577" t="s">
        <v>57</v>
      </c>
      <c r="N32" s="575">
        <v>4940</v>
      </c>
      <c r="O32" s="575">
        <v>15653</v>
      </c>
      <c r="P32" s="575">
        <v>14895</v>
      </c>
      <c r="Q32" s="461">
        <v>8625</v>
      </c>
      <c r="R32" s="461">
        <v>557</v>
      </c>
      <c r="S32" s="575">
        <v>3470</v>
      </c>
      <c r="T32" s="575">
        <v>6363</v>
      </c>
      <c r="U32" s="575">
        <v>4601</v>
      </c>
      <c r="V32" s="461">
        <v>9775</v>
      </c>
      <c r="W32" s="461">
        <v>1395</v>
      </c>
      <c r="Y32" s="577" t="s">
        <v>57</v>
      </c>
      <c r="Z32" s="461">
        <v>838</v>
      </c>
      <c r="AA32" s="461">
        <v>14255</v>
      </c>
      <c r="AB32" s="461">
        <v>17107</v>
      </c>
      <c r="AC32" s="461">
        <v>11387</v>
      </c>
      <c r="AD32" s="461">
        <v>6810</v>
      </c>
      <c r="AE32" s="461">
        <v>850</v>
      </c>
      <c r="AF32" s="461">
        <v>5194</v>
      </c>
      <c r="AG32" s="461">
        <v>8224</v>
      </c>
      <c r="AH32" s="461">
        <v>7019</v>
      </c>
      <c r="AI32" s="461">
        <v>9655</v>
      </c>
      <c r="AK32" s="577" t="s">
        <v>57</v>
      </c>
      <c r="AL32" s="575">
        <v>749</v>
      </c>
      <c r="AM32" s="575">
        <v>7264</v>
      </c>
      <c r="AN32" s="575">
        <v>18878</v>
      </c>
      <c r="AO32" s="575">
        <v>12507</v>
      </c>
      <c r="AP32" s="575">
        <v>8449</v>
      </c>
      <c r="AQ32" s="575">
        <v>1032</v>
      </c>
      <c r="AR32" s="575">
        <v>4732</v>
      </c>
      <c r="AS32" s="575">
        <v>9269</v>
      </c>
      <c r="AT32" s="575">
        <v>8018</v>
      </c>
      <c r="AU32" s="575">
        <v>8937</v>
      </c>
      <c r="AV32" s="577" t="s">
        <v>57</v>
      </c>
      <c r="AW32" s="575">
        <v>490</v>
      </c>
      <c r="AX32" s="575">
        <v>4628</v>
      </c>
      <c r="AY32" s="575">
        <v>16138</v>
      </c>
      <c r="AZ32" s="575">
        <v>14543</v>
      </c>
      <c r="BA32" s="575">
        <v>10590</v>
      </c>
      <c r="BB32" s="461">
        <v>617</v>
      </c>
      <c r="BC32" s="461">
        <v>3793</v>
      </c>
      <c r="BD32" s="461">
        <v>9542</v>
      </c>
      <c r="BE32" s="461">
        <v>10018</v>
      </c>
      <c r="BF32" s="461">
        <v>10346</v>
      </c>
      <c r="BI32" s="461" t="s">
        <v>57</v>
      </c>
      <c r="BJ32" s="461">
        <v>6</v>
      </c>
      <c r="BK32" s="461">
        <v>484</v>
      </c>
      <c r="BL32" s="461">
        <v>490</v>
      </c>
      <c r="BM32" s="461">
        <v>4628</v>
      </c>
      <c r="BN32" s="461">
        <v>16138</v>
      </c>
      <c r="BO32" s="461">
        <v>14543</v>
      </c>
      <c r="BP32" s="461">
        <v>10590</v>
      </c>
      <c r="BQ32" s="461">
        <v>46389</v>
      </c>
      <c r="BR32" s="461">
        <v>80705</v>
      </c>
      <c r="BS32" s="461">
        <v>7</v>
      </c>
      <c r="BT32" s="461">
        <v>610</v>
      </c>
      <c r="BU32" s="461">
        <v>617</v>
      </c>
      <c r="BV32" s="461">
        <v>3793</v>
      </c>
      <c r="BW32" s="461">
        <v>9542</v>
      </c>
      <c r="BX32" s="461">
        <v>10018</v>
      </c>
      <c r="BY32" s="461">
        <v>10346</v>
      </c>
      <c r="BZ32" s="461">
        <v>34316</v>
      </c>
    </row>
    <row r="33" spans="1:78" s="461" customFormat="1" x14ac:dyDescent="0.2">
      <c r="A33" s="577" t="s">
        <v>58</v>
      </c>
      <c r="B33" s="575">
        <v>8107</v>
      </c>
      <c r="C33" s="575">
        <v>13194</v>
      </c>
      <c r="D33" s="575">
        <v>21074</v>
      </c>
      <c r="E33" s="575">
        <v>11551</v>
      </c>
      <c r="F33" s="575" t="s">
        <v>481</v>
      </c>
      <c r="G33" s="575">
        <v>4823</v>
      </c>
      <c r="H33" s="575">
        <v>4868</v>
      </c>
      <c r="I33" s="575">
        <v>5184</v>
      </c>
      <c r="J33" s="575">
        <v>14326</v>
      </c>
      <c r="K33" s="575" t="s">
        <v>481</v>
      </c>
      <c r="M33" s="577" t="s">
        <v>58</v>
      </c>
      <c r="N33" s="575">
        <v>9486</v>
      </c>
      <c r="O33" s="575">
        <v>16843</v>
      </c>
      <c r="P33" s="575">
        <v>16859</v>
      </c>
      <c r="Q33" s="461">
        <v>10894</v>
      </c>
      <c r="R33" s="461">
        <v>456</v>
      </c>
      <c r="S33" s="575">
        <v>10640</v>
      </c>
      <c r="T33" s="575">
        <v>11619</v>
      </c>
      <c r="U33" s="575">
        <v>6176</v>
      </c>
      <c r="V33" s="461">
        <v>12203</v>
      </c>
      <c r="W33" s="461">
        <v>1457</v>
      </c>
      <c r="Y33" s="577" t="s">
        <v>58</v>
      </c>
      <c r="Z33" s="461">
        <v>2303</v>
      </c>
      <c r="AA33" s="461">
        <v>26284</v>
      </c>
      <c r="AB33" s="461">
        <v>20623</v>
      </c>
      <c r="AC33" s="461">
        <v>10769</v>
      </c>
      <c r="AD33" s="461">
        <v>7984</v>
      </c>
      <c r="AE33" s="461">
        <v>3121</v>
      </c>
      <c r="AF33" s="461">
        <v>12185</v>
      </c>
      <c r="AG33" s="461">
        <v>15613</v>
      </c>
      <c r="AH33" s="461">
        <v>8604</v>
      </c>
      <c r="AI33" s="461">
        <v>10503</v>
      </c>
      <c r="AK33" s="577" t="s">
        <v>58</v>
      </c>
      <c r="AL33" s="575">
        <v>2574</v>
      </c>
      <c r="AM33" s="575">
        <v>15623</v>
      </c>
      <c r="AN33" s="575">
        <v>24683</v>
      </c>
      <c r="AO33" s="575">
        <v>13689</v>
      </c>
      <c r="AP33" s="575">
        <v>7385</v>
      </c>
      <c r="AQ33" s="575">
        <v>3844</v>
      </c>
      <c r="AR33" s="575">
        <v>13673</v>
      </c>
      <c r="AS33" s="575">
        <v>18934</v>
      </c>
      <c r="AT33" s="575">
        <v>11458</v>
      </c>
      <c r="AU33" s="575">
        <v>8559</v>
      </c>
      <c r="AV33" s="577" t="s">
        <v>58</v>
      </c>
      <c r="AW33" s="575">
        <v>2202</v>
      </c>
      <c r="AX33" s="575">
        <v>16157</v>
      </c>
      <c r="AY33" s="575">
        <v>22319</v>
      </c>
      <c r="AZ33" s="575">
        <v>18207</v>
      </c>
      <c r="BA33" s="575">
        <v>8554</v>
      </c>
      <c r="BB33" s="461">
        <v>3106</v>
      </c>
      <c r="BC33" s="461">
        <v>14909</v>
      </c>
      <c r="BD33" s="461">
        <v>18995</v>
      </c>
      <c r="BE33" s="461">
        <v>16531</v>
      </c>
      <c r="BF33" s="461">
        <v>9838</v>
      </c>
      <c r="BI33" s="461" t="s">
        <v>58</v>
      </c>
      <c r="BJ33" s="461">
        <v>9</v>
      </c>
      <c r="BK33" s="461">
        <v>2193</v>
      </c>
      <c r="BL33" s="461">
        <v>2202</v>
      </c>
      <c r="BM33" s="461">
        <v>16157</v>
      </c>
      <c r="BN33" s="461">
        <v>22319</v>
      </c>
      <c r="BO33" s="461">
        <v>18207</v>
      </c>
      <c r="BP33" s="461">
        <v>8554</v>
      </c>
      <c r="BQ33" s="461">
        <v>67439</v>
      </c>
      <c r="BR33" s="461">
        <v>130818</v>
      </c>
      <c r="BS33" s="461">
        <v>8</v>
      </c>
      <c r="BT33" s="461">
        <v>3098</v>
      </c>
      <c r="BU33" s="461">
        <v>3106</v>
      </c>
      <c r="BV33" s="461">
        <v>14909</v>
      </c>
      <c r="BW33" s="461">
        <v>18995</v>
      </c>
      <c r="BX33" s="461">
        <v>16531</v>
      </c>
      <c r="BY33" s="461">
        <v>9838</v>
      </c>
      <c r="BZ33" s="461">
        <v>63379</v>
      </c>
    </row>
    <row r="34" spans="1:78" s="461" customFormat="1" x14ac:dyDescent="0.2">
      <c r="A34" s="577" t="s">
        <v>59</v>
      </c>
      <c r="B34" s="575">
        <v>5819</v>
      </c>
      <c r="C34" s="575">
        <v>14807</v>
      </c>
      <c r="D34" s="575">
        <v>16828</v>
      </c>
      <c r="E34" s="575">
        <v>9207</v>
      </c>
      <c r="F34" s="575" t="s">
        <v>481</v>
      </c>
      <c r="G34" s="575">
        <v>1367</v>
      </c>
      <c r="H34" s="575">
        <v>2575</v>
      </c>
      <c r="I34" s="575">
        <v>2914</v>
      </c>
      <c r="J34" s="575">
        <v>10096</v>
      </c>
      <c r="K34" s="575" t="s">
        <v>481</v>
      </c>
      <c r="M34" s="577" t="s">
        <v>59</v>
      </c>
      <c r="N34" s="575">
        <v>6764</v>
      </c>
      <c r="O34" s="575">
        <v>15104</v>
      </c>
      <c r="P34" s="575">
        <v>15817</v>
      </c>
      <c r="Q34" s="461">
        <v>8666</v>
      </c>
      <c r="R34" s="461">
        <v>551</v>
      </c>
      <c r="S34" s="575">
        <v>3680</v>
      </c>
      <c r="T34" s="575">
        <v>4536</v>
      </c>
      <c r="U34" s="575">
        <v>3555</v>
      </c>
      <c r="V34" s="461">
        <v>9275</v>
      </c>
      <c r="W34" s="461">
        <v>1322</v>
      </c>
      <c r="Y34" s="577" t="s">
        <v>59</v>
      </c>
      <c r="Z34" s="461">
        <v>1484</v>
      </c>
      <c r="AA34" s="461">
        <v>14709</v>
      </c>
      <c r="AB34" s="461">
        <v>16374</v>
      </c>
      <c r="AC34" s="461">
        <v>11240</v>
      </c>
      <c r="AD34" s="461">
        <v>7450</v>
      </c>
      <c r="AE34" s="461">
        <v>1285</v>
      </c>
      <c r="AF34" s="461">
        <v>5465</v>
      </c>
      <c r="AG34" s="461">
        <v>7318</v>
      </c>
      <c r="AH34" s="461">
        <v>6267</v>
      </c>
      <c r="AI34" s="461">
        <v>10272</v>
      </c>
      <c r="AK34" s="577" t="s">
        <v>59</v>
      </c>
      <c r="AL34" s="575">
        <v>733</v>
      </c>
      <c r="AM34" s="575">
        <v>7091</v>
      </c>
      <c r="AN34" s="575">
        <v>17039</v>
      </c>
      <c r="AO34" s="575">
        <v>12756</v>
      </c>
      <c r="AP34" s="575">
        <v>8975</v>
      </c>
      <c r="AQ34" s="575">
        <v>1080</v>
      </c>
      <c r="AR34" s="575">
        <v>4616</v>
      </c>
      <c r="AS34" s="575">
        <v>9163</v>
      </c>
      <c r="AT34" s="575">
        <v>7547</v>
      </c>
      <c r="AU34" s="575">
        <v>9174</v>
      </c>
      <c r="AV34" s="577" t="s">
        <v>59</v>
      </c>
      <c r="AW34" s="575">
        <v>433</v>
      </c>
      <c r="AX34" s="575">
        <v>5470</v>
      </c>
      <c r="AY34" s="575">
        <v>17317</v>
      </c>
      <c r="AZ34" s="575">
        <v>14138</v>
      </c>
      <c r="BA34" s="575">
        <v>10348</v>
      </c>
      <c r="BB34" s="461">
        <v>666</v>
      </c>
      <c r="BC34" s="461">
        <v>4472</v>
      </c>
      <c r="BD34" s="461">
        <v>9553</v>
      </c>
      <c r="BE34" s="461">
        <v>9799</v>
      </c>
      <c r="BF34" s="461">
        <v>10156</v>
      </c>
      <c r="BI34" s="461" t="s">
        <v>59</v>
      </c>
      <c r="BJ34" s="461">
        <v>4</v>
      </c>
      <c r="BK34" s="461">
        <v>429</v>
      </c>
      <c r="BL34" s="461">
        <v>433</v>
      </c>
      <c r="BM34" s="461">
        <v>5470</v>
      </c>
      <c r="BN34" s="461">
        <v>17317</v>
      </c>
      <c r="BO34" s="461">
        <v>14138</v>
      </c>
      <c r="BP34" s="461">
        <v>10348</v>
      </c>
      <c r="BQ34" s="461">
        <v>47706</v>
      </c>
      <c r="BR34" s="461">
        <v>82352</v>
      </c>
      <c r="BS34" s="461">
        <v>2</v>
      </c>
      <c r="BT34" s="461">
        <v>664</v>
      </c>
      <c r="BU34" s="461">
        <v>666</v>
      </c>
      <c r="BV34" s="461">
        <v>4472</v>
      </c>
      <c r="BW34" s="461">
        <v>9553</v>
      </c>
      <c r="BX34" s="461">
        <v>9799</v>
      </c>
      <c r="BY34" s="461">
        <v>10156</v>
      </c>
      <c r="BZ34" s="461">
        <v>34646</v>
      </c>
    </row>
    <row r="35" spans="1:78" s="461" customFormat="1" x14ac:dyDescent="0.2">
      <c r="A35" s="577" t="s">
        <v>60</v>
      </c>
      <c r="B35" s="575">
        <v>5885</v>
      </c>
      <c r="C35" s="575">
        <v>7904</v>
      </c>
      <c r="D35" s="575">
        <v>14431</v>
      </c>
      <c r="E35" s="575">
        <v>7272</v>
      </c>
      <c r="F35" s="575" t="s">
        <v>481</v>
      </c>
      <c r="G35" s="575">
        <v>2931</v>
      </c>
      <c r="H35" s="575">
        <v>2661</v>
      </c>
      <c r="I35" s="575">
        <v>3197</v>
      </c>
      <c r="J35" s="575">
        <v>8835</v>
      </c>
      <c r="K35" s="575" t="s">
        <v>481</v>
      </c>
      <c r="M35" s="577" t="s">
        <v>60</v>
      </c>
      <c r="N35" s="575">
        <v>5802</v>
      </c>
      <c r="O35" s="575">
        <v>11339</v>
      </c>
      <c r="P35" s="575">
        <v>13061</v>
      </c>
      <c r="Q35" s="461">
        <v>7559</v>
      </c>
      <c r="R35" s="461">
        <v>319</v>
      </c>
      <c r="S35" s="575">
        <v>5558</v>
      </c>
      <c r="T35" s="575">
        <v>6351</v>
      </c>
      <c r="U35" s="575">
        <v>3875</v>
      </c>
      <c r="V35" s="461">
        <v>8000</v>
      </c>
      <c r="W35" s="461">
        <v>1018</v>
      </c>
      <c r="Y35" s="577" t="s">
        <v>60</v>
      </c>
      <c r="Z35" s="461">
        <v>2491</v>
      </c>
      <c r="AA35" s="461">
        <v>22980</v>
      </c>
      <c r="AB35" s="461">
        <v>15391</v>
      </c>
      <c r="AC35" s="461">
        <v>7869</v>
      </c>
      <c r="AD35" s="461">
        <v>6317</v>
      </c>
      <c r="AE35" s="461">
        <v>2539</v>
      </c>
      <c r="AF35" s="461">
        <v>8795</v>
      </c>
      <c r="AG35" s="461">
        <v>8512</v>
      </c>
      <c r="AH35" s="461">
        <v>5325</v>
      </c>
      <c r="AI35" s="461">
        <v>7109</v>
      </c>
      <c r="AK35" s="577" t="s">
        <v>60</v>
      </c>
      <c r="AL35" s="575">
        <v>3622</v>
      </c>
      <c r="AM35" s="575">
        <v>20174</v>
      </c>
      <c r="AN35" s="575">
        <v>21337</v>
      </c>
      <c r="AO35" s="575">
        <v>9779</v>
      </c>
      <c r="AP35" s="575">
        <v>5512</v>
      </c>
      <c r="AQ35" s="575">
        <v>4256</v>
      </c>
      <c r="AR35" s="575">
        <v>13539</v>
      </c>
      <c r="AS35" s="575">
        <v>10916</v>
      </c>
      <c r="AT35" s="575">
        <v>6603</v>
      </c>
      <c r="AU35" s="575">
        <v>5519</v>
      </c>
      <c r="AV35" s="577" t="s">
        <v>60</v>
      </c>
      <c r="AW35" s="575">
        <v>3338</v>
      </c>
      <c r="AX35" s="575">
        <v>21204</v>
      </c>
      <c r="AY35" s="575">
        <v>26613</v>
      </c>
      <c r="AZ35" s="575">
        <v>13962</v>
      </c>
      <c r="BA35" s="575">
        <v>5781</v>
      </c>
      <c r="BB35" s="461">
        <v>3676</v>
      </c>
      <c r="BC35" s="461">
        <v>15971</v>
      </c>
      <c r="BD35" s="461">
        <v>15273</v>
      </c>
      <c r="BE35" s="461">
        <v>8642</v>
      </c>
      <c r="BF35" s="461">
        <v>6077</v>
      </c>
      <c r="BI35" s="461" t="s">
        <v>60</v>
      </c>
      <c r="BJ35" s="461">
        <v>9</v>
      </c>
      <c r="BK35" s="461">
        <v>3329</v>
      </c>
      <c r="BL35" s="461">
        <v>3338</v>
      </c>
      <c r="BM35" s="461">
        <v>21204</v>
      </c>
      <c r="BN35" s="461">
        <v>26613</v>
      </c>
      <c r="BO35" s="461">
        <v>13962</v>
      </c>
      <c r="BP35" s="461">
        <v>5781</v>
      </c>
      <c r="BQ35" s="461">
        <v>70898</v>
      </c>
      <c r="BR35" s="461">
        <v>120537</v>
      </c>
      <c r="BS35" s="461">
        <v>8</v>
      </c>
      <c r="BT35" s="461">
        <v>3668</v>
      </c>
      <c r="BU35" s="461">
        <v>3676</v>
      </c>
      <c r="BV35" s="461">
        <v>15971</v>
      </c>
      <c r="BW35" s="461">
        <v>15273</v>
      </c>
      <c r="BX35" s="461">
        <v>8642</v>
      </c>
      <c r="BY35" s="461">
        <v>6077</v>
      </c>
      <c r="BZ35" s="461">
        <v>49639</v>
      </c>
    </row>
    <row r="36" spans="1:78" s="461" customFormat="1" x14ac:dyDescent="0.2">
      <c r="A36" s="577" t="s">
        <v>61</v>
      </c>
      <c r="B36" s="575">
        <v>7453</v>
      </c>
      <c r="C36" s="575">
        <v>17278</v>
      </c>
      <c r="D36" s="575">
        <v>20258</v>
      </c>
      <c r="E36" s="575">
        <v>12693</v>
      </c>
      <c r="F36" s="575" t="s">
        <v>481</v>
      </c>
      <c r="G36" s="575">
        <v>2711</v>
      </c>
      <c r="H36" s="575">
        <v>3654</v>
      </c>
      <c r="I36" s="575">
        <v>3508</v>
      </c>
      <c r="J36" s="575">
        <v>13108</v>
      </c>
      <c r="K36" s="575" t="s">
        <v>481</v>
      </c>
      <c r="M36" s="577" t="s">
        <v>61</v>
      </c>
      <c r="N36" s="575">
        <v>8783</v>
      </c>
      <c r="O36" s="575">
        <v>17283</v>
      </c>
      <c r="P36" s="575">
        <v>17395</v>
      </c>
      <c r="Q36" s="461">
        <v>10292</v>
      </c>
      <c r="R36" s="461">
        <v>676</v>
      </c>
      <c r="S36" s="575">
        <v>7044</v>
      </c>
      <c r="T36" s="575">
        <v>8080</v>
      </c>
      <c r="U36" s="575">
        <v>4566</v>
      </c>
      <c r="V36" s="461">
        <v>10834</v>
      </c>
      <c r="W36" s="461">
        <v>1769</v>
      </c>
      <c r="Y36" s="577" t="s">
        <v>61</v>
      </c>
      <c r="Z36" s="461">
        <v>1455</v>
      </c>
      <c r="AA36" s="461">
        <v>20602</v>
      </c>
      <c r="AB36" s="461">
        <v>17780</v>
      </c>
      <c r="AC36" s="461">
        <v>11147</v>
      </c>
      <c r="AD36" s="461">
        <v>7485</v>
      </c>
      <c r="AE36" s="461">
        <v>1741</v>
      </c>
      <c r="AF36" s="461">
        <v>9040</v>
      </c>
      <c r="AG36" s="461">
        <v>11938</v>
      </c>
      <c r="AH36" s="461">
        <v>7353</v>
      </c>
      <c r="AI36" s="461">
        <v>10285</v>
      </c>
      <c r="AK36" s="577" t="s">
        <v>61</v>
      </c>
      <c r="AL36" s="575">
        <v>1452</v>
      </c>
      <c r="AM36" s="575">
        <v>10777</v>
      </c>
      <c r="AN36" s="575">
        <v>21235</v>
      </c>
      <c r="AO36" s="575">
        <v>12945</v>
      </c>
      <c r="AP36" s="575">
        <v>8256</v>
      </c>
      <c r="AQ36" s="575">
        <v>1874</v>
      </c>
      <c r="AR36" s="575">
        <v>7821</v>
      </c>
      <c r="AS36" s="575">
        <v>13945</v>
      </c>
      <c r="AT36" s="575">
        <v>9707</v>
      </c>
      <c r="AU36" s="575">
        <v>8849</v>
      </c>
      <c r="AV36" s="577" t="s">
        <v>61</v>
      </c>
      <c r="AW36" s="575">
        <v>664</v>
      </c>
      <c r="AX36" s="575">
        <v>9052</v>
      </c>
      <c r="AY36" s="575">
        <v>22332</v>
      </c>
      <c r="AZ36" s="575">
        <v>15554</v>
      </c>
      <c r="BA36" s="575">
        <v>9053</v>
      </c>
      <c r="BB36" s="461">
        <v>809</v>
      </c>
      <c r="BC36" s="461">
        <v>8058</v>
      </c>
      <c r="BD36" s="461">
        <v>15211</v>
      </c>
      <c r="BE36" s="461">
        <v>12946</v>
      </c>
      <c r="BF36" s="461">
        <v>9221</v>
      </c>
      <c r="BI36" s="461" t="s">
        <v>61</v>
      </c>
      <c r="BJ36" s="461">
        <v>2</v>
      </c>
      <c r="BK36" s="461">
        <v>662</v>
      </c>
      <c r="BL36" s="461">
        <v>664</v>
      </c>
      <c r="BM36" s="461">
        <v>9052</v>
      </c>
      <c r="BN36" s="461">
        <v>22332</v>
      </c>
      <c r="BO36" s="461">
        <v>15554</v>
      </c>
      <c r="BP36" s="461">
        <v>9053</v>
      </c>
      <c r="BQ36" s="461">
        <v>56655</v>
      </c>
      <c r="BR36" s="461">
        <v>102900</v>
      </c>
      <c r="BS36" s="461">
        <v>5</v>
      </c>
      <c r="BT36" s="461">
        <v>804</v>
      </c>
      <c r="BU36" s="461">
        <v>809</v>
      </c>
      <c r="BV36" s="461">
        <v>8058</v>
      </c>
      <c r="BW36" s="461">
        <v>15211</v>
      </c>
      <c r="BX36" s="461">
        <v>12946</v>
      </c>
      <c r="BY36" s="461">
        <v>9221</v>
      </c>
      <c r="BZ36" s="461">
        <v>46245</v>
      </c>
    </row>
    <row r="37" spans="1:78" s="461" customFormat="1" x14ac:dyDescent="0.2">
      <c r="A37" s="577" t="s">
        <v>62</v>
      </c>
      <c r="B37" s="575">
        <v>9395</v>
      </c>
      <c r="C37" s="575">
        <v>18381</v>
      </c>
      <c r="D37" s="575">
        <v>22874</v>
      </c>
      <c r="E37" s="575">
        <v>13042</v>
      </c>
      <c r="F37" s="575" t="s">
        <v>481</v>
      </c>
      <c r="G37" s="575">
        <v>5704</v>
      </c>
      <c r="H37" s="575">
        <v>6711</v>
      </c>
      <c r="I37" s="575">
        <v>5811</v>
      </c>
      <c r="J37" s="575">
        <v>16290</v>
      </c>
      <c r="K37" s="575" t="s">
        <v>481</v>
      </c>
      <c r="M37" s="577" t="s">
        <v>62</v>
      </c>
      <c r="N37" s="575">
        <v>12053</v>
      </c>
      <c r="O37" s="575">
        <v>21023</v>
      </c>
      <c r="P37" s="575">
        <v>18613</v>
      </c>
      <c r="Q37" s="461">
        <v>11041</v>
      </c>
      <c r="R37" s="461">
        <v>625</v>
      </c>
      <c r="S37" s="575">
        <v>11573</v>
      </c>
      <c r="T37" s="575">
        <v>12419</v>
      </c>
      <c r="U37" s="575">
        <v>7114</v>
      </c>
      <c r="V37" s="461">
        <v>13558</v>
      </c>
      <c r="W37" s="461">
        <v>1796</v>
      </c>
      <c r="Y37" s="577" t="s">
        <v>62</v>
      </c>
      <c r="Z37" s="461">
        <v>2363</v>
      </c>
      <c r="AA37" s="461">
        <v>36623</v>
      </c>
      <c r="AB37" s="461">
        <v>20064</v>
      </c>
      <c r="AC37" s="461">
        <v>11092</v>
      </c>
      <c r="AD37" s="461">
        <v>7715</v>
      </c>
      <c r="AE37" s="461">
        <v>3296</v>
      </c>
      <c r="AF37" s="461">
        <v>16287</v>
      </c>
      <c r="AG37" s="461">
        <v>14363</v>
      </c>
      <c r="AH37" s="461">
        <v>8735</v>
      </c>
      <c r="AI37" s="461">
        <v>11401</v>
      </c>
      <c r="AK37" s="577" t="s">
        <v>62</v>
      </c>
      <c r="AL37" s="575">
        <v>2098</v>
      </c>
      <c r="AM37" s="575">
        <v>21658</v>
      </c>
      <c r="AN37" s="575">
        <v>26267</v>
      </c>
      <c r="AO37" s="575">
        <v>13594</v>
      </c>
      <c r="AP37" s="575">
        <v>8634</v>
      </c>
      <c r="AQ37" s="575">
        <v>3195</v>
      </c>
      <c r="AR37" s="575">
        <v>16999</v>
      </c>
      <c r="AS37" s="575">
        <v>17272</v>
      </c>
      <c r="AT37" s="575">
        <v>10712</v>
      </c>
      <c r="AU37" s="575">
        <v>10064</v>
      </c>
      <c r="AV37" s="577" t="s">
        <v>62</v>
      </c>
      <c r="AW37" s="575">
        <v>1837</v>
      </c>
      <c r="AX37" s="575">
        <v>18955</v>
      </c>
      <c r="AY37" s="575">
        <v>25336</v>
      </c>
      <c r="AZ37" s="575">
        <v>16861</v>
      </c>
      <c r="BA37" s="575">
        <v>10178</v>
      </c>
      <c r="BB37" s="461">
        <v>2561</v>
      </c>
      <c r="BC37" s="461">
        <v>17878</v>
      </c>
      <c r="BD37" s="461">
        <v>18497</v>
      </c>
      <c r="BE37" s="461">
        <v>13972</v>
      </c>
      <c r="BF37" s="461">
        <v>11318</v>
      </c>
      <c r="BI37" s="461" t="s">
        <v>62</v>
      </c>
      <c r="BJ37" s="461">
        <v>5</v>
      </c>
      <c r="BK37" s="461">
        <v>1832</v>
      </c>
      <c r="BL37" s="461">
        <v>1837</v>
      </c>
      <c r="BM37" s="461">
        <v>18955</v>
      </c>
      <c r="BN37" s="461">
        <v>25336</v>
      </c>
      <c r="BO37" s="461">
        <v>16861</v>
      </c>
      <c r="BP37" s="461">
        <v>10178</v>
      </c>
      <c r="BQ37" s="461">
        <v>73167</v>
      </c>
      <c r="BR37" s="461">
        <v>137393</v>
      </c>
      <c r="BS37" s="461">
        <v>5</v>
      </c>
      <c r="BT37" s="461">
        <v>2556</v>
      </c>
      <c r="BU37" s="461">
        <v>2561</v>
      </c>
      <c r="BV37" s="461">
        <v>17878</v>
      </c>
      <c r="BW37" s="461">
        <v>18497</v>
      </c>
      <c r="BX37" s="461">
        <v>13972</v>
      </c>
      <c r="BY37" s="461">
        <v>11318</v>
      </c>
      <c r="BZ37" s="461">
        <v>64226</v>
      </c>
    </row>
    <row r="38" spans="1:78" s="461" customFormat="1" x14ac:dyDescent="0.2">
      <c r="A38" s="577" t="s">
        <v>63</v>
      </c>
      <c r="B38" s="575">
        <v>6527</v>
      </c>
      <c r="C38" s="575">
        <v>11779</v>
      </c>
      <c r="D38" s="575">
        <v>15663</v>
      </c>
      <c r="E38" s="575">
        <v>9368</v>
      </c>
      <c r="F38" s="575" t="s">
        <v>481</v>
      </c>
      <c r="G38" s="575">
        <v>4777</v>
      </c>
      <c r="H38" s="575">
        <v>5869</v>
      </c>
      <c r="I38" s="575">
        <v>5399</v>
      </c>
      <c r="J38" s="575">
        <v>13767</v>
      </c>
      <c r="K38" s="575" t="s">
        <v>481</v>
      </c>
      <c r="M38" s="577" t="s">
        <v>63</v>
      </c>
      <c r="N38" s="575">
        <v>8317</v>
      </c>
      <c r="O38" s="575">
        <v>13462</v>
      </c>
      <c r="P38" s="575">
        <v>16259</v>
      </c>
      <c r="Q38" s="461">
        <v>8953</v>
      </c>
      <c r="R38" s="461">
        <v>605</v>
      </c>
      <c r="S38" s="575">
        <v>7367</v>
      </c>
      <c r="T38" s="575">
        <v>8473</v>
      </c>
      <c r="U38" s="575">
        <v>6472</v>
      </c>
      <c r="V38" s="461">
        <v>11628</v>
      </c>
      <c r="W38" s="461">
        <v>1631</v>
      </c>
      <c r="Y38" s="577" t="s">
        <v>63</v>
      </c>
      <c r="Z38" s="461">
        <v>2394</v>
      </c>
      <c r="AA38" s="461">
        <v>22683</v>
      </c>
      <c r="AB38" s="461">
        <v>15625</v>
      </c>
      <c r="AC38" s="461">
        <v>11307</v>
      </c>
      <c r="AD38" s="461">
        <v>7494</v>
      </c>
      <c r="AE38" s="461">
        <v>2629</v>
      </c>
      <c r="AF38" s="461">
        <v>9420</v>
      </c>
      <c r="AG38" s="461">
        <v>10890</v>
      </c>
      <c r="AH38" s="461">
        <v>8425</v>
      </c>
      <c r="AI38" s="461">
        <v>9724</v>
      </c>
      <c r="AK38" s="577" t="s">
        <v>63</v>
      </c>
      <c r="AL38" s="575">
        <v>2623</v>
      </c>
      <c r="AM38" s="575">
        <v>15863</v>
      </c>
      <c r="AN38" s="575">
        <v>21229</v>
      </c>
      <c r="AO38" s="575">
        <v>12075</v>
      </c>
      <c r="AP38" s="575">
        <v>9205</v>
      </c>
      <c r="AQ38" s="575">
        <v>3074</v>
      </c>
      <c r="AR38" s="575">
        <v>10385</v>
      </c>
      <c r="AS38" s="575">
        <v>12749</v>
      </c>
      <c r="AT38" s="575">
        <v>9483</v>
      </c>
      <c r="AU38" s="575">
        <v>9086</v>
      </c>
      <c r="AV38" s="577" t="s">
        <v>63</v>
      </c>
      <c r="AW38" s="575">
        <v>2575</v>
      </c>
      <c r="AX38" s="575">
        <v>10815</v>
      </c>
      <c r="AY38" s="575">
        <v>15005</v>
      </c>
      <c r="AZ38" s="575">
        <v>13747</v>
      </c>
      <c r="BA38" s="575">
        <v>8858</v>
      </c>
      <c r="BB38" s="461">
        <v>3149</v>
      </c>
      <c r="BC38" s="461">
        <v>9410</v>
      </c>
      <c r="BD38" s="461">
        <v>11209</v>
      </c>
      <c r="BE38" s="461">
        <v>10875</v>
      </c>
      <c r="BF38" s="461">
        <v>9172</v>
      </c>
      <c r="BI38" s="461" t="s">
        <v>63</v>
      </c>
      <c r="BJ38" s="461">
        <v>20</v>
      </c>
      <c r="BK38" s="461">
        <v>2555</v>
      </c>
      <c r="BL38" s="461">
        <v>2575</v>
      </c>
      <c r="BM38" s="461">
        <v>10815</v>
      </c>
      <c r="BN38" s="461">
        <v>15005</v>
      </c>
      <c r="BO38" s="461">
        <v>13747</v>
      </c>
      <c r="BP38" s="461">
        <v>8858</v>
      </c>
      <c r="BQ38" s="461">
        <v>51000</v>
      </c>
      <c r="BR38" s="461">
        <v>94815</v>
      </c>
      <c r="BS38" s="461">
        <v>21</v>
      </c>
      <c r="BT38" s="461">
        <v>3128</v>
      </c>
      <c r="BU38" s="461">
        <v>3149</v>
      </c>
      <c r="BV38" s="461">
        <v>9410</v>
      </c>
      <c r="BW38" s="461">
        <v>11209</v>
      </c>
      <c r="BX38" s="461">
        <v>10875</v>
      </c>
      <c r="BY38" s="461">
        <v>9172</v>
      </c>
      <c r="BZ38" s="461">
        <v>43815</v>
      </c>
    </row>
    <row r="39" spans="1:78" s="461" customFormat="1" x14ac:dyDescent="0.2">
      <c r="A39" s="575" t="s">
        <v>64</v>
      </c>
      <c r="B39" s="463">
        <v>19693</v>
      </c>
      <c r="C39" s="463">
        <v>34669</v>
      </c>
      <c r="D39" s="463">
        <v>40785</v>
      </c>
      <c r="E39" s="463">
        <v>23469</v>
      </c>
      <c r="F39" s="575" t="s">
        <v>481</v>
      </c>
      <c r="G39" s="463">
        <v>15024</v>
      </c>
      <c r="H39" s="463">
        <v>17741</v>
      </c>
      <c r="I39" s="463">
        <v>14446</v>
      </c>
      <c r="J39" s="463">
        <v>35476</v>
      </c>
      <c r="K39" s="575" t="s">
        <v>481</v>
      </c>
      <c r="M39" s="575" t="s">
        <v>64</v>
      </c>
      <c r="N39" s="463">
        <v>22809</v>
      </c>
      <c r="O39" s="463">
        <v>40712</v>
      </c>
      <c r="P39" s="463">
        <v>43725</v>
      </c>
      <c r="Q39" s="463">
        <v>23027</v>
      </c>
      <c r="R39" s="463">
        <v>1497</v>
      </c>
      <c r="S39" s="463">
        <v>21469</v>
      </c>
      <c r="T39" s="463">
        <v>26820</v>
      </c>
      <c r="U39" s="463">
        <v>18634</v>
      </c>
      <c r="V39" s="463">
        <v>30759</v>
      </c>
      <c r="W39" s="463">
        <v>4255</v>
      </c>
      <c r="Y39" s="575" t="s">
        <v>64</v>
      </c>
      <c r="Z39" s="463">
        <v>6020</v>
      </c>
      <c r="AA39" s="463">
        <v>64557</v>
      </c>
      <c r="AB39" s="463">
        <v>47482</v>
      </c>
      <c r="AC39" s="463">
        <v>33251</v>
      </c>
      <c r="AD39" s="463">
        <v>20964</v>
      </c>
      <c r="AE39" s="463">
        <v>6936</v>
      </c>
      <c r="AF39" s="463">
        <v>27359</v>
      </c>
      <c r="AG39" s="463">
        <v>33057</v>
      </c>
      <c r="AH39" s="463">
        <v>26342</v>
      </c>
      <c r="AI39" s="463">
        <v>27649</v>
      </c>
      <c r="AK39" s="575" t="s">
        <v>64</v>
      </c>
      <c r="AL39" s="463">
        <v>7298</v>
      </c>
      <c r="AM39" s="463">
        <v>39902</v>
      </c>
      <c r="AN39" s="463">
        <v>55973</v>
      </c>
      <c r="AO39" s="463">
        <v>34331</v>
      </c>
      <c r="AP39" s="463">
        <v>24697</v>
      </c>
      <c r="AQ39" s="463">
        <v>8764</v>
      </c>
      <c r="AR39" s="463">
        <v>27870</v>
      </c>
      <c r="AS39" s="463">
        <v>35520</v>
      </c>
      <c r="AT39" s="463">
        <v>26265</v>
      </c>
      <c r="AU39" s="463">
        <v>25607</v>
      </c>
      <c r="AV39" s="575" t="s">
        <v>64</v>
      </c>
      <c r="AW39" s="463"/>
      <c r="AX39" s="463"/>
      <c r="AY39" s="463"/>
      <c r="AZ39" s="463"/>
      <c r="BA39" s="463"/>
    </row>
    <row r="40" spans="1:78" s="461" customFormat="1" x14ac:dyDescent="0.2">
      <c r="A40" s="575" t="s">
        <v>65</v>
      </c>
      <c r="B40" s="463">
        <v>63369</v>
      </c>
      <c r="C40" s="463">
        <v>108955</v>
      </c>
      <c r="D40" s="463">
        <v>150025</v>
      </c>
      <c r="E40" s="463">
        <v>82008</v>
      </c>
      <c r="F40" s="575" t="s">
        <v>481</v>
      </c>
      <c r="G40" s="463">
        <v>36992</v>
      </c>
      <c r="H40" s="463">
        <v>39197</v>
      </c>
      <c r="I40" s="463">
        <v>36623</v>
      </c>
      <c r="J40" s="463">
        <v>100873</v>
      </c>
      <c r="K40" s="575" t="s">
        <v>481</v>
      </c>
      <c r="M40" s="575" t="s">
        <v>65</v>
      </c>
      <c r="N40" s="463">
        <v>71866</v>
      </c>
      <c r="O40" s="463">
        <v>128818</v>
      </c>
      <c r="P40" s="463">
        <v>124714</v>
      </c>
      <c r="Q40" s="463">
        <v>73580</v>
      </c>
      <c r="R40" s="463">
        <v>3747</v>
      </c>
      <c r="S40" s="463">
        <v>74901</v>
      </c>
      <c r="T40" s="463">
        <v>82032</v>
      </c>
      <c r="U40" s="463">
        <v>45913</v>
      </c>
      <c r="V40" s="463">
        <v>85161</v>
      </c>
      <c r="W40" s="463">
        <v>10790</v>
      </c>
      <c r="Y40" s="575" t="s">
        <v>65</v>
      </c>
      <c r="Z40" s="463">
        <v>16873</v>
      </c>
      <c r="AA40" s="463">
        <v>209452</v>
      </c>
      <c r="AB40" s="463">
        <v>147646</v>
      </c>
      <c r="AC40" s="463">
        <v>79605</v>
      </c>
      <c r="AD40" s="463">
        <v>55904</v>
      </c>
      <c r="AE40" s="463">
        <v>22452</v>
      </c>
      <c r="AF40" s="463">
        <v>93905</v>
      </c>
      <c r="AG40" s="463">
        <v>107239</v>
      </c>
      <c r="AH40" s="463">
        <v>62051</v>
      </c>
      <c r="AI40" s="463">
        <v>74167</v>
      </c>
      <c r="AK40" s="575" t="s">
        <v>65</v>
      </c>
      <c r="AL40" s="463">
        <v>19862</v>
      </c>
      <c r="AM40" s="463">
        <v>131534</v>
      </c>
      <c r="AN40" s="463">
        <v>177193</v>
      </c>
      <c r="AO40" s="463">
        <v>94350</v>
      </c>
      <c r="AP40" s="463">
        <v>56099</v>
      </c>
      <c r="AQ40" s="463">
        <v>26395</v>
      </c>
      <c r="AR40" s="463">
        <v>102971</v>
      </c>
      <c r="AS40" s="463">
        <v>125381</v>
      </c>
      <c r="AT40" s="463">
        <v>77425</v>
      </c>
      <c r="AU40" s="463">
        <v>62735</v>
      </c>
      <c r="AV40" s="575" t="s">
        <v>65</v>
      </c>
      <c r="AW40" s="463"/>
      <c r="AX40" s="463"/>
      <c r="AY40" s="463"/>
      <c r="AZ40" s="463"/>
      <c r="BA40" s="463"/>
    </row>
    <row r="41" spans="1:78" s="461" customFormat="1" x14ac:dyDescent="0.2">
      <c r="A41" s="575" t="s">
        <v>66</v>
      </c>
      <c r="B41" s="463">
        <v>153229</v>
      </c>
      <c r="C41" s="463">
        <v>376363</v>
      </c>
      <c r="D41" s="463">
        <v>458747</v>
      </c>
      <c r="E41" s="463">
        <v>241489</v>
      </c>
      <c r="F41" s="575" t="s">
        <v>481</v>
      </c>
      <c r="G41" s="463">
        <v>53114</v>
      </c>
      <c r="H41" s="463">
        <v>76121</v>
      </c>
      <c r="I41" s="463">
        <v>80372</v>
      </c>
      <c r="J41" s="463">
        <v>248876</v>
      </c>
      <c r="K41" s="575" t="s">
        <v>481</v>
      </c>
      <c r="M41" s="575" t="s">
        <v>66</v>
      </c>
      <c r="N41" s="463">
        <v>163568</v>
      </c>
      <c r="O41" s="463">
        <v>393757</v>
      </c>
      <c r="P41" s="463">
        <v>410829</v>
      </c>
      <c r="Q41" s="463">
        <v>227049</v>
      </c>
      <c r="R41" s="463">
        <v>13051</v>
      </c>
      <c r="S41" s="463">
        <v>114063</v>
      </c>
      <c r="T41" s="463">
        <v>146875</v>
      </c>
      <c r="U41" s="463">
        <v>99759</v>
      </c>
      <c r="V41" s="463">
        <v>227239</v>
      </c>
      <c r="W41" s="463">
        <v>31747</v>
      </c>
      <c r="Y41" s="575" t="s">
        <v>66</v>
      </c>
      <c r="Z41" s="463">
        <v>29323</v>
      </c>
      <c r="AA41" s="463">
        <v>380421</v>
      </c>
      <c r="AB41" s="463">
        <v>414062</v>
      </c>
      <c r="AC41" s="463">
        <v>281229</v>
      </c>
      <c r="AD41" s="463">
        <v>189329</v>
      </c>
      <c r="AE41" s="463">
        <v>35865</v>
      </c>
      <c r="AF41" s="463">
        <v>154781</v>
      </c>
      <c r="AG41" s="463">
        <v>223109</v>
      </c>
      <c r="AH41" s="463">
        <v>172039</v>
      </c>
      <c r="AI41" s="463">
        <v>248963</v>
      </c>
      <c r="AK41" s="575" t="s">
        <v>66</v>
      </c>
      <c r="AL41" s="463">
        <v>26193</v>
      </c>
      <c r="AM41" s="463">
        <v>215643</v>
      </c>
      <c r="AN41" s="463">
        <v>442104</v>
      </c>
      <c r="AO41" s="463">
        <v>315839</v>
      </c>
      <c r="AP41" s="463">
        <v>218679</v>
      </c>
      <c r="AQ41" s="463">
        <v>39369</v>
      </c>
      <c r="AR41" s="463">
        <v>152949</v>
      </c>
      <c r="AS41" s="463">
        <v>269514</v>
      </c>
      <c r="AT41" s="463">
        <v>206462</v>
      </c>
      <c r="AU41" s="463">
        <v>219249</v>
      </c>
      <c r="AV41" s="575" t="s">
        <v>66</v>
      </c>
      <c r="BI41" s="461" t="s">
        <v>2992</v>
      </c>
      <c r="BJ41" s="461">
        <v>251</v>
      </c>
      <c r="BK41" s="461">
        <v>40097</v>
      </c>
      <c r="BL41" s="461">
        <v>40348</v>
      </c>
      <c r="BM41" s="461">
        <v>318196</v>
      </c>
      <c r="BN41" s="461">
        <v>662475</v>
      </c>
      <c r="BO41" s="461">
        <v>532841</v>
      </c>
      <c r="BP41" s="461">
        <v>341531</v>
      </c>
      <c r="BQ41" s="461">
        <v>1895391</v>
      </c>
      <c r="BR41" s="461">
        <v>3423887</v>
      </c>
      <c r="BS41" s="461">
        <v>265</v>
      </c>
      <c r="BT41" s="461">
        <v>51599</v>
      </c>
      <c r="BU41" s="461">
        <v>51864</v>
      </c>
      <c r="BV41" s="461">
        <v>280145</v>
      </c>
      <c r="BW41" s="461">
        <v>446531</v>
      </c>
      <c r="BX41" s="461">
        <v>410462</v>
      </c>
      <c r="BY41" s="461">
        <v>339494</v>
      </c>
      <c r="BZ41" s="461">
        <v>1528496</v>
      </c>
    </row>
    <row r="42" spans="1:78" s="461" customFormat="1" x14ac:dyDescent="0.2">
      <c r="A42" s="575" t="s">
        <v>67</v>
      </c>
      <c r="B42" s="575">
        <v>236291</v>
      </c>
      <c r="C42" s="575">
        <v>519987</v>
      </c>
      <c r="D42" s="575">
        <v>649557</v>
      </c>
      <c r="E42" s="575">
        <v>346966</v>
      </c>
      <c r="F42" s="575" t="s">
        <v>481</v>
      </c>
      <c r="G42" s="575">
        <v>105130</v>
      </c>
      <c r="H42" s="575">
        <v>133059</v>
      </c>
      <c r="I42" s="575">
        <v>131441</v>
      </c>
      <c r="J42" s="575">
        <v>385225</v>
      </c>
      <c r="K42" s="575" t="s">
        <v>481</v>
      </c>
      <c r="M42" s="575" t="s">
        <v>67</v>
      </c>
      <c r="N42" s="575">
        <v>258243</v>
      </c>
      <c r="O42" s="575">
        <v>563287</v>
      </c>
      <c r="P42" s="575">
        <v>579268</v>
      </c>
      <c r="Q42" s="575">
        <v>323656</v>
      </c>
      <c r="R42" s="575">
        <v>18295</v>
      </c>
      <c r="S42" s="575">
        <v>210433</v>
      </c>
      <c r="T42" s="575">
        <v>255727</v>
      </c>
      <c r="U42" s="575">
        <v>164306</v>
      </c>
      <c r="V42" s="575">
        <v>343159</v>
      </c>
      <c r="W42" s="575">
        <v>46792</v>
      </c>
      <c r="Y42" s="575" t="s">
        <v>67</v>
      </c>
      <c r="Z42" s="461">
        <v>52216</v>
      </c>
      <c r="AA42" s="461">
        <v>654430</v>
      </c>
      <c r="AB42" s="461">
        <v>609190</v>
      </c>
      <c r="AC42" s="461">
        <v>394085</v>
      </c>
      <c r="AD42" s="461">
        <v>266197</v>
      </c>
      <c r="AE42" s="461">
        <v>65253</v>
      </c>
      <c r="AF42" s="461">
        <v>276045</v>
      </c>
      <c r="AG42" s="461">
        <v>363405</v>
      </c>
      <c r="AH42" s="461">
        <v>260432</v>
      </c>
      <c r="AI42" s="461">
        <v>350779</v>
      </c>
      <c r="AK42" s="575" t="s">
        <v>67</v>
      </c>
      <c r="AL42" s="575">
        <v>53353</v>
      </c>
      <c r="AM42" s="575">
        <v>387079</v>
      </c>
      <c r="AN42" s="575">
        <v>675270</v>
      </c>
      <c r="AO42" s="575">
        <v>444520</v>
      </c>
      <c r="AP42" s="575">
        <v>299475</v>
      </c>
      <c r="AQ42" s="575">
        <v>74528</v>
      </c>
      <c r="AR42" s="575">
        <v>283790</v>
      </c>
      <c r="AS42" s="575">
        <v>430415</v>
      </c>
      <c r="AT42" s="575">
        <v>310152</v>
      </c>
      <c r="AU42" s="575">
        <v>307591</v>
      </c>
      <c r="AV42" s="575" t="s">
        <v>67</v>
      </c>
      <c r="AW42" s="463">
        <v>40348</v>
      </c>
      <c r="AX42" s="463">
        <v>318196</v>
      </c>
      <c r="AY42" s="463">
        <v>662475</v>
      </c>
      <c r="AZ42" s="463">
        <v>532841</v>
      </c>
      <c r="BA42" s="463">
        <v>341531</v>
      </c>
      <c r="BB42" s="461">
        <v>51864</v>
      </c>
      <c r="BC42" s="461">
        <v>280145</v>
      </c>
      <c r="BD42" s="461">
        <v>446531</v>
      </c>
      <c r="BE42" s="461">
        <v>410462</v>
      </c>
      <c r="BF42" s="461">
        <v>339494</v>
      </c>
    </row>
    <row r="43" spans="1:78" x14ac:dyDescent="0.2">
      <c r="A43" s="360"/>
      <c r="B43" s="361"/>
      <c r="C43" s="361"/>
      <c r="D43" s="361"/>
      <c r="E43" s="361"/>
      <c r="F43" s="361"/>
      <c r="G43" s="361"/>
      <c r="H43" s="361"/>
      <c r="I43" s="361"/>
      <c r="J43" s="361"/>
    </row>
    <row r="44" spans="1:78" x14ac:dyDescent="0.2">
      <c r="A44" s="360"/>
      <c r="B44" s="361"/>
      <c r="C44" s="361"/>
      <c r="D44" s="361"/>
      <c r="E44" s="361"/>
      <c r="F44" s="361"/>
      <c r="G44" s="361"/>
      <c r="H44" s="361"/>
      <c r="I44" s="361"/>
      <c r="J44" s="361"/>
    </row>
    <row r="45" spans="1:78" x14ac:dyDescent="0.2">
      <c r="A45" s="360"/>
      <c r="B45" s="361"/>
      <c r="C45" s="361"/>
      <c r="D45" s="361"/>
      <c r="E45" s="361"/>
      <c r="F45" s="361"/>
      <c r="G45" s="361"/>
      <c r="H45" s="361"/>
      <c r="I45" s="361"/>
      <c r="J45" s="361"/>
    </row>
    <row r="46" spans="1:78" x14ac:dyDescent="0.2">
      <c r="A46" s="360"/>
      <c r="B46" s="361"/>
      <c r="C46" s="361"/>
      <c r="D46" s="361"/>
      <c r="E46" s="361"/>
      <c r="F46" s="361"/>
      <c r="G46" s="361"/>
      <c r="H46" s="361"/>
      <c r="I46" s="361"/>
      <c r="J46" s="361"/>
    </row>
    <row r="47" spans="1:78" x14ac:dyDescent="0.2">
      <c r="A47" s="360"/>
      <c r="B47" s="361"/>
      <c r="C47" s="361"/>
      <c r="D47" s="361"/>
      <c r="E47" s="361"/>
      <c r="F47" s="361"/>
      <c r="G47" s="361"/>
      <c r="H47" s="361"/>
      <c r="I47" s="361"/>
      <c r="J47" s="361"/>
    </row>
    <row r="48" spans="1:78" x14ac:dyDescent="0.2">
      <c r="A48" s="360"/>
      <c r="B48" s="361"/>
      <c r="C48" s="361"/>
      <c r="D48" s="361"/>
      <c r="E48" s="361"/>
      <c r="F48" s="361"/>
      <c r="G48" s="361"/>
      <c r="H48" s="361"/>
      <c r="I48" s="361"/>
      <c r="J48" s="361"/>
    </row>
    <row r="49" spans="1:10" x14ac:dyDescent="0.2">
      <c r="A49" s="360"/>
      <c r="B49" s="361"/>
      <c r="C49" s="361"/>
      <c r="D49" s="361"/>
      <c r="E49" s="361"/>
      <c r="F49" s="361"/>
      <c r="G49" s="361"/>
      <c r="H49" s="361"/>
      <c r="I49" s="361"/>
      <c r="J49" s="361"/>
    </row>
    <row r="50" spans="1:10" x14ac:dyDescent="0.2">
      <c r="A50" s="360"/>
      <c r="B50" s="361"/>
      <c r="C50" s="361"/>
      <c r="D50" s="361"/>
      <c r="E50" s="361"/>
      <c r="F50" s="361"/>
      <c r="G50" s="361"/>
      <c r="H50" s="361"/>
      <c r="I50" s="361"/>
      <c r="J50" s="361"/>
    </row>
    <row r="51" spans="1:10" x14ac:dyDescent="0.2">
      <c r="A51" s="360"/>
      <c r="B51" s="361"/>
      <c r="C51" s="361"/>
      <c r="D51" s="361"/>
      <c r="E51" s="361"/>
      <c r="F51" s="361"/>
      <c r="G51" s="361"/>
      <c r="H51" s="361"/>
      <c r="I51" s="361"/>
      <c r="J51" s="361"/>
    </row>
    <row r="52" spans="1:10" x14ac:dyDescent="0.2">
      <c r="A52" s="360"/>
      <c r="B52" s="361"/>
      <c r="C52" s="361"/>
      <c r="D52" s="361"/>
      <c r="E52" s="361"/>
      <c r="F52" s="361"/>
      <c r="G52" s="361"/>
      <c r="H52" s="361"/>
      <c r="I52" s="361"/>
      <c r="J52" s="361"/>
    </row>
    <row r="53" spans="1:10" x14ac:dyDescent="0.2">
      <c r="A53" s="360"/>
      <c r="B53" s="361"/>
      <c r="C53" s="361"/>
      <c r="D53" s="361"/>
      <c r="E53" s="361"/>
      <c r="F53" s="361"/>
      <c r="G53" s="361"/>
      <c r="H53" s="361"/>
      <c r="I53" s="361"/>
      <c r="J53" s="361"/>
    </row>
    <row r="54" spans="1:10" x14ac:dyDescent="0.2">
      <c r="A54" s="360"/>
      <c r="B54" s="361"/>
      <c r="C54" s="361"/>
      <c r="D54" s="361"/>
      <c r="E54" s="361"/>
      <c r="F54" s="361"/>
      <c r="G54" s="361"/>
      <c r="H54" s="361"/>
      <c r="I54" s="361"/>
      <c r="J54" s="361"/>
    </row>
    <row r="55" spans="1:10" x14ac:dyDescent="0.2">
      <c r="A55" s="360"/>
      <c r="B55" s="360"/>
      <c r="C55" s="360"/>
      <c r="D55" s="360"/>
      <c r="E55" s="360"/>
      <c r="F55" s="360"/>
      <c r="G55" s="360"/>
      <c r="H55" s="360"/>
      <c r="I55" s="360"/>
      <c r="J55" s="360"/>
    </row>
    <row r="56" spans="1:10" x14ac:dyDescent="0.2">
      <c r="A56" s="360"/>
      <c r="B56" s="360"/>
      <c r="C56" s="360"/>
      <c r="D56" s="360"/>
      <c r="E56" s="360"/>
      <c r="F56" s="360"/>
      <c r="G56" s="360"/>
      <c r="H56" s="360"/>
      <c r="I56" s="360"/>
      <c r="J56" s="360"/>
    </row>
    <row r="103" spans="1:10" x14ac:dyDescent="0.2">
      <c r="A103" s="362" t="s">
        <v>208</v>
      </c>
      <c r="B103" s="360"/>
      <c r="C103" s="360"/>
      <c r="D103" s="360"/>
      <c r="E103" s="360"/>
      <c r="F103" s="360"/>
      <c r="G103" s="360"/>
      <c r="H103" s="360"/>
      <c r="I103" s="360"/>
      <c r="J103" s="360"/>
    </row>
    <row r="105" spans="1:10" x14ac:dyDescent="0.2">
      <c r="A105" s="358" t="s">
        <v>3</v>
      </c>
      <c r="B105" s="359" t="s">
        <v>205</v>
      </c>
      <c r="C105" s="359"/>
      <c r="D105" s="359"/>
      <c r="E105" s="359"/>
      <c r="F105" s="359"/>
      <c r="G105" s="359"/>
      <c r="H105" s="359"/>
      <c r="I105" s="359"/>
      <c r="J105" s="359"/>
    </row>
    <row r="106" spans="1:10" x14ac:dyDescent="0.2">
      <c r="A106" s="360"/>
      <c r="B106" s="359" t="s">
        <v>199</v>
      </c>
      <c r="C106" s="359"/>
      <c r="D106" s="359"/>
      <c r="E106" s="359"/>
      <c r="F106" s="359"/>
      <c r="G106" s="359" t="s">
        <v>200</v>
      </c>
      <c r="H106" s="359"/>
      <c r="I106" s="359"/>
      <c r="J106" s="359"/>
    </row>
    <row r="107" spans="1:10" x14ac:dyDescent="0.2">
      <c r="A107" s="360"/>
      <c r="B107" s="361" t="s">
        <v>201</v>
      </c>
      <c r="C107" s="361" t="s">
        <v>202</v>
      </c>
      <c r="D107" s="361" t="s">
        <v>203</v>
      </c>
      <c r="E107" s="361" t="s">
        <v>204</v>
      </c>
      <c r="F107" s="361"/>
      <c r="G107" s="361" t="s">
        <v>201</v>
      </c>
      <c r="H107" s="361" t="s">
        <v>202</v>
      </c>
      <c r="I107" s="361" t="s">
        <v>206</v>
      </c>
      <c r="J107" s="361" t="s">
        <v>207</v>
      </c>
    </row>
    <row r="108" spans="1:10" x14ac:dyDescent="0.2">
      <c r="A108" s="360"/>
      <c r="B108" s="361"/>
      <c r="C108" s="361"/>
      <c r="D108" s="361"/>
      <c r="E108" s="361"/>
      <c r="F108" s="361"/>
      <c r="G108" s="361"/>
      <c r="H108" s="361"/>
      <c r="I108" s="361"/>
      <c r="J108" s="361"/>
    </row>
    <row r="109" spans="1:10" x14ac:dyDescent="0.2">
      <c r="A109" s="363" t="s">
        <v>31</v>
      </c>
      <c r="B109" s="360">
        <v>400</v>
      </c>
      <c r="C109" s="360">
        <v>877</v>
      </c>
      <c r="D109" s="360">
        <v>980</v>
      </c>
      <c r="E109" s="360">
        <v>2901</v>
      </c>
      <c r="F109" s="360"/>
      <c r="G109" s="360">
        <v>322</v>
      </c>
      <c r="H109" s="360">
        <v>479</v>
      </c>
      <c r="I109" s="360">
        <v>413</v>
      </c>
      <c r="J109" s="360">
        <v>2118</v>
      </c>
    </row>
    <row r="110" spans="1:10" x14ac:dyDescent="0.2">
      <c r="A110" s="363" t="s">
        <v>32</v>
      </c>
      <c r="B110" s="360">
        <v>3741</v>
      </c>
      <c r="C110" s="360">
        <v>14128</v>
      </c>
      <c r="D110" s="360">
        <v>12275</v>
      </c>
      <c r="E110" s="360">
        <v>42747</v>
      </c>
      <c r="F110" s="360"/>
      <c r="G110" s="360">
        <v>4292</v>
      </c>
      <c r="H110" s="360">
        <v>8283</v>
      </c>
      <c r="I110" s="360">
        <v>5670</v>
      </c>
      <c r="J110" s="360">
        <v>37027</v>
      </c>
    </row>
    <row r="111" spans="1:10" x14ac:dyDescent="0.2">
      <c r="A111" s="363" t="s">
        <v>33</v>
      </c>
      <c r="B111" s="360">
        <v>7798</v>
      </c>
      <c r="C111" s="360">
        <v>27398</v>
      </c>
      <c r="D111" s="360">
        <v>25951</v>
      </c>
      <c r="E111" s="360">
        <v>83283</v>
      </c>
      <c r="F111" s="360"/>
      <c r="G111" s="360">
        <v>6751</v>
      </c>
      <c r="H111" s="360">
        <v>14288</v>
      </c>
      <c r="I111" s="360">
        <v>11587</v>
      </c>
      <c r="J111" s="360">
        <v>62357</v>
      </c>
    </row>
    <row r="112" spans="1:10" x14ac:dyDescent="0.2">
      <c r="A112" s="363" t="s">
        <v>34</v>
      </c>
      <c r="B112" s="360">
        <v>4142</v>
      </c>
      <c r="C112" s="360">
        <v>19595</v>
      </c>
      <c r="D112" s="360">
        <v>19945</v>
      </c>
      <c r="E112" s="360">
        <v>57939</v>
      </c>
      <c r="F112" s="360"/>
      <c r="G112" s="360">
        <v>3329</v>
      </c>
      <c r="H112" s="360">
        <v>8571</v>
      </c>
      <c r="I112" s="360">
        <v>7987</v>
      </c>
      <c r="J112" s="360">
        <v>39215</v>
      </c>
    </row>
    <row r="113" spans="1:10" x14ac:dyDescent="0.2">
      <c r="A113" s="363" t="s">
        <v>35</v>
      </c>
      <c r="B113" s="360">
        <v>6275</v>
      </c>
      <c r="C113" s="360">
        <v>21411</v>
      </c>
      <c r="D113" s="360">
        <v>19372</v>
      </c>
      <c r="E113" s="360">
        <v>64331</v>
      </c>
      <c r="F113" s="360"/>
      <c r="G113" s="360">
        <v>5942</v>
      </c>
      <c r="H113" s="360">
        <v>14893</v>
      </c>
      <c r="I113" s="360">
        <v>9793</v>
      </c>
      <c r="J113" s="360">
        <v>55018</v>
      </c>
    </row>
    <row r="114" spans="1:10" x14ac:dyDescent="0.2">
      <c r="A114" s="363" t="s">
        <v>36</v>
      </c>
      <c r="B114" s="360">
        <v>5825</v>
      </c>
      <c r="C114" s="360">
        <v>26738</v>
      </c>
      <c r="D114" s="360">
        <v>27604</v>
      </c>
      <c r="E114" s="360">
        <v>79480</v>
      </c>
      <c r="F114" s="360"/>
      <c r="G114" s="360">
        <v>4632</v>
      </c>
      <c r="H114" s="360">
        <v>12864</v>
      </c>
      <c r="I114" s="360">
        <v>11520</v>
      </c>
      <c r="J114" s="360">
        <v>57322</v>
      </c>
    </row>
    <row r="115" spans="1:10" x14ac:dyDescent="0.2">
      <c r="A115" s="363" t="s">
        <v>37</v>
      </c>
      <c r="B115" s="360">
        <v>7913</v>
      </c>
      <c r="C115" s="360">
        <v>20030</v>
      </c>
      <c r="D115" s="360">
        <v>14301</v>
      </c>
      <c r="E115" s="360">
        <v>62591</v>
      </c>
      <c r="F115" s="360"/>
      <c r="G115" s="360">
        <v>7483</v>
      </c>
      <c r="H115" s="360">
        <v>14734</v>
      </c>
      <c r="I115" s="360">
        <v>9381</v>
      </c>
      <c r="J115" s="360">
        <v>55487</v>
      </c>
    </row>
    <row r="116" spans="1:10" x14ac:dyDescent="0.2">
      <c r="A116" s="363" t="s">
        <v>38</v>
      </c>
      <c r="B116" s="360">
        <v>8501</v>
      </c>
      <c r="C116" s="360">
        <v>30135</v>
      </c>
      <c r="D116" s="360">
        <v>28340</v>
      </c>
      <c r="E116" s="360">
        <v>89668</v>
      </c>
      <c r="F116" s="360"/>
      <c r="G116" s="360">
        <v>8107</v>
      </c>
      <c r="H116" s="360">
        <v>19058</v>
      </c>
      <c r="I116" s="360">
        <v>13036</v>
      </c>
      <c r="J116" s="360">
        <v>73755</v>
      </c>
    </row>
    <row r="117" spans="1:10" x14ac:dyDescent="0.2">
      <c r="A117" s="363" t="s">
        <v>39</v>
      </c>
      <c r="B117" s="360">
        <v>7166</v>
      </c>
      <c r="C117" s="360">
        <v>27250</v>
      </c>
      <c r="D117" s="360">
        <v>23485</v>
      </c>
      <c r="E117" s="360">
        <v>79108</v>
      </c>
      <c r="F117" s="360"/>
      <c r="G117" s="360">
        <v>6128</v>
      </c>
      <c r="H117" s="360">
        <v>15769</v>
      </c>
      <c r="I117" s="360">
        <v>11950</v>
      </c>
      <c r="J117" s="360">
        <v>59796</v>
      </c>
    </row>
    <row r="118" spans="1:10" x14ac:dyDescent="0.2">
      <c r="A118" s="363" t="s">
        <v>40</v>
      </c>
      <c r="B118" s="360">
        <v>5508</v>
      </c>
      <c r="C118" s="360">
        <v>24427</v>
      </c>
      <c r="D118" s="360">
        <v>22653</v>
      </c>
      <c r="E118" s="360">
        <v>70928</v>
      </c>
      <c r="F118" s="360"/>
      <c r="G118" s="360">
        <v>5135</v>
      </c>
      <c r="H118" s="360">
        <v>13990</v>
      </c>
      <c r="I118" s="360">
        <v>10125</v>
      </c>
      <c r="J118" s="360">
        <v>55753</v>
      </c>
    </row>
    <row r="119" spans="1:10" x14ac:dyDescent="0.2">
      <c r="A119" s="363" t="s">
        <v>41</v>
      </c>
      <c r="B119" s="360">
        <v>5843</v>
      </c>
      <c r="C119" s="360">
        <v>18959</v>
      </c>
      <c r="D119" s="360">
        <v>16714</v>
      </c>
      <c r="E119" s="360">
        <v>57506</v>
      </c>
      <c r="F119" s="360"/>
      <c r="G119" s="360">
        <v>6523</v>
      </c>
      <c r="H119" s="360">
        <v>13793</v>
      </c>
      <c r="I119" s="360">
        <v>8695</v>
      </c>
      <c r="J119" s="360">
        <v>54986</v>
      </c>
    </row>
    <row r="120" spans="1:10" x14ac:dyDescent="0.2">
      <c r="A120" s="363" t="s">
        <v>42</v>
      </c>
      <c r="B120" s="360">
        <v>5711</v>
      </c>
      <c r="C120" s="360">
        <v>18930</v>
      </c>
      <c r="D120" s="360">
        <v>13688</v>
      </c>
      <c r="E120" s="360">
        <v>55688</v>
      </c>
      <c r="F120" s="360"/>
      <c r="G120" s="360">
        <v>6780</v>
      </c>
      <c r="H120" s="360">
        <v>15738</v>
      </c>
      <c r="I120" s="360">
        <v>8650</v>
      </c>
      <c r="J120" s="360">
        <v>55173</v>
      </c>
    </row>
    <row r="121" spans="1:10" x14ac:dyDescent="0.2">
      <c r="A121" s="363" t="s">
        <v>43</v>
      </c>
      <c r="B121" s="360">
        <v>6428</v>
      </c>
      <c r="C121" s="360">
        <v>16297</v>
      </c>
      <c r="D121" s="360">
        <v>11763</v>
      </c>
      <c r="E121" s="360">
        <v>50892</v>
      </c>
      <c r="F121" s="360"/>
      <c r="G121" s="360">
        <v>6095</v>
      </c>
      <c r="H121" s="360">
        <v>12143</v>
      </c>
      <c r="I121" s="360">
        <v>7435</v>
      </c>
      <c r="J121" s="360">
        <v>46311</v>
      </c>
    </row>
    <row r="122" spans="1:10" x14ac:dyDescent="0.2">
      <c r="A122" s="363" t="s">
        <v>44</v>
      </c>
      <c r="B122" s="360">
        <v>7234</v>
      </c>
      <c r="C122" s="360">
        <v>20555</v>
      </c>
      <c r="D122" s="360">
        <v>14456</v>
      </c>
      <c r="E122" s="360">
        <v>61960</v>
      </c>
      <c r="F122" s="360"/>
      <c r="G122" s="360">
        <v>7149</v>
      </c>
      <c r="H122" s="360">
        <v>16569</v>
      </c>
      <c r="I122" s="360">
        <v>8976</v>
      </c>
      <c r="J122" s="360">
        <v>58287</v>
      </c>
    </row>
    <row r="123" spans="1:10" x14ac:dyDescent="0.2">
      <c r="A123" s="363" t="s">
        <v>45</v>
      </c>
      <c r="B123" s="360">
        <v>3826</v>
      </c>
      <c r="C123" s="360">
        <v>17628</v>
      </c>
      <c r="D123" s="360">
        <v>18414</v>
      </c>
      <c r="E123" s="360">
        <v>51334</v>
      </c>
      <c r="F123" s="360"/>
      <c r="G123" s="360">
        <v>2651</v>
      </c>
      <c r="H123" s="360">
        <v>7781</v>
      </c>
      <c r="I123" s="360">
        <v>7371</v>
      </c>
      <c r="J123" s="360">
        <v>33879</v>
      </c>
    </row>
    <row r="124" spans="1:10" x14ac:dyDescent="0.2">
      <c r="A124" s="363" t="s">
        <v>46</v>
      </c>
      <c r="B124" s="360">
        <v>3730</v>
      </c>
      <c r="C124" s="360">
        <v>18780</v>
      </c>
      <c r="D124" s="360">
        <v>21506</v>
      </c>
      <c r="E124" s="360">
        <v>56891</v>
      </c>
      <c r="F124" s="360"/>
      <c r="G124" s="360">
        <v>2803</v>
      </c>
      <c r="H124" s="360">
        <v>7763</v>
      </c>
      <c r="I124" s="360">
        <v>8037</v>
      </c>
      <c r="J124" s="360">
        <v>38361</v>
      </c>
    </row>
    <row r="125" spans="1:10" x14ac:dyDescent="0.2">
      <c r="A125" s="363" t="s">
        <v>47</v>
      </c>
      <c r="B125" s="360">
        <v>4965</v>
      </c>
      <c r="C125" s="360">
        <v>22097</v>
      </c>
      <c r="D125" s="360">
        <v>20886</v>
      </c>
      <c r="E125" s="360">
        <v>64047</v>
      </c>
      <c r="F125" s="360"/>
      <c r="G125" s="360">
        <v>4584</v>
      </c>
      <c r="H125" s="360">
        <v>10494</v>
      </c>
      <c r="I125" s="360">
        <v>8487</v>
      </c>
      <c r="J125" s="360">
        <v>45360</v>
      </c>
    </row>
    <row r="126" spans="1:10" x14ac:dyDescent="0.2">
      <c r="A126" s="363" t="s">
        <v>48</v>
      </c>
      <c r="B126" s="360">
        <v>5417</v>
      </c>
      <c r="C126" s="360">
        <v>19767</v>
      </c>
      <c r="D126" s="360">
        <v>16951</v>
      </c>
      <c r="E126" s="360">
        <v>57574</v>
      </c>
      <c r="F126" s="360"/>
      <c r="G126" s="360">
        <v>4564</v>
      </c>
      <c r="H126" s="360">
        <v>10856</v>
      </c>
      <c r="I126" s="360">
        <v>8206</v>
      </c>
      <c r="J126" s="360">
        <v>41871</v>
      </c>
    </row>
    <row r="127" spans="1:10" x14ac:dyDescent="0.2">
      <c r="A127" s="363" t="s">
        <v>49</v>
      </c>
      <c r="B127" s="360">
        <v>6404</v>
      </c>
      <c r="C127" s="360">
        <v>18140</v>
      </c>
      <c r="D127" s="360">
        <v>12274</v>
      </c>
      <c r="E127" s="360">
        <v>54993</v>
      </c>
      <c r="F127" s="360"/>
      <c r="G127" s="360">
        <v>6776</v>
      </c>
      <c r="H127" s="360">
        <v>14862</v>
      </c>
      <c r="I127" s="360">
        <v>8210</v>
      </c>
      <c r="J127" s="360">
        <v>52993</v>
      </c>
    </row>
    <row r="128" spans="1:10" x14ac:dyDescent="0.2">
      <c r="A128" s="363" t="s">
        <v>50</v>
      </c>
      <c r="B128" s="360">
        <v>5384</v>
      </c>
      <c r="C128" s="360">
        <v>16776</v>
      </c>
      <c r="D128" s="360">
        <v>14701</v>
      </c>
      <c r="E128" s="360">
        <v>50735</v>
      </c>
      <c r="F128" s="360"/>
      <c r="G128" s="360">
        <v>4850</v>
      </c>
      <c r="H128" s="360">
        <v>10438</v>
      </c>
      <c r="I128" s="360">
        <v>9422</v>
      </c>
      <c r="J128" s="360">
        <v>41734</v>
      </c>
    </row>
    <row r="129" spans="1:10" x14ac:dyDescent="0.2">
      <c r="A129" s="363" t="s">
        <v>51</v>
      </c>
      <c r="B129" s="360">
        <v>4582</v>
      </c>
      <c r="C129" s="360">
        <v>14351</v>
      </c>
      <c r="D129" s="360">
        <v>12697</v>
      </c>
      <c r="E129" s="360">
        <v>43438</v>
      </c>
      <c r="F129" s="360"/>
      <c r="G129" s="360">
        <v>3253</v>
      </c>
      <c r="H129" s="360">
        <v>6291</v>
      </c>
      <c r="I129" s="360">
        <v>5640</v>
      </c>
      <c r="J129" s="360">
        <v>28132</v>
      </c>
    </row>
    <row r="130" spans="1:10" x14ac:dyDescent="0.2">
      <c r="A130" s="363" t="s">
        <v>52</v>
      </c>
      <c r="B130" s="360">
        <v>10792</v>
      </c>
      <c r="C130" s="360">
        <v>27460</v>
      </c>
      <c r="D130" s="360">
        <v>16137</v>
      </c>
      <c r="E130" s="360">
        <v>84248</v>
      </c>
      <c r="F130" s="360"/>
      <c r="G130" s="360">
        <v>11251</v>
      </c>
      <c r="H130" s="360">
        <v>22013</v>
      </c>
      <c r="I130" s="360">
        <v>10585</v>
      </c>
      <c r="J130" s="360">
        <v>78990</v>
      </c>
    </row>
    <row r="131" spans="1:10" x14ac:dyDescent="0.2">
      <c r="A131" s="363" t="s">
        <v>53</v>
      </c>
      <c r="B131" s="360">
        <v>7216</v>
      </c>
      <c r="C131" s="360">
        <v>24179</v>
      </c>
      <c r="D131" s="360">
        <v>17073</v>
      </c>
      <c r="E131" s="360">
        <v>70721</v>
      </c>
      <c r="F131" s="360"/>
      <c r="G131" s="360">
        <v>7888</v>
      </c>
      <c r="H131" s="360">
        <v>19045</v>
      </c>
      <c r="I131" s="360">
        <v>9993</v>
      </c>
      <c r="J131" s="360">
        <v>67954</v>
      </c>
    </row>
    <row r="132" spans="1:10" x14ac:dyDescent="0.2">
      <c r="A132" s="363" t="s">
        <v>54</v>
      </c>
      <c r="B132" s="360">
        <v>5311</v>
      </c>
      <c r="C132" s="360">
        <v>18455</v>
      </c>
      <c r="D132" s="360">
        <v>14705</v>
      </c>
      <c r="E132" s="360">
        <v>54528</v>
      </c>
      <c r="F132" s="360"/>
      <c r="G132" s="360">
        <v>4334</v>
      </c>
      <c r="H132" s="360">
        <v>10016</v>
      </c>
      <c r="I132" s="360">
        <v>7467</v>
      </c>
      <c r="J132" s="360">
        <v>40303</v>
      </c>
    </row>
    <row r="133" spans="1:10" x14ac:dyDescent="0.2">
      <c r="A133" s="363" t="s">
        <v>55</v>
      </c>
      <c r="B133" s="360">
        <v>6753</v>
      </c>
      <c r="C133" s="360">
        <v>21495</v>
      </c>
      <c r="D133" s="360">
        <v>15678</v>
      </c>
      <c r="E133" s="360">
        <v>63359</v>
      </c>
      <c r="F133" s="360"/>
      <c r="G133" s="360">
        <v>6895</v>
      </c>
      <c r="H133" s="360">
        <v>15107</v>
      </c>
      <c r="I133" s="360">
        <v>8279</v>
      </c>
      <c r="J133" s="360">
        <v>54757</v>
      </c>
    </row>
    <row r="134" spans="1:10" x14ac:dyDescent="0.2">
      <c r="A134" s="363" t="s">
        <v>56</v>
      </c>
      <c r="B134" s="360">
        <v>4519</v>
      </c>
      <c r="C134" s="360">
        <v>20536</v>
      </c>
      <c r="D134" s="360">
        <v>20696</v>
      </c>
      <c r="E134" s="360">
        <v>59596</v>
      </c>
      <c r="F134" s="360"/>
      <c r="G134" s="360">
        <v>3482</v>
      </c>
      <c r="H134" s="360">
        <v>10223</v>
      </c>
      <c r="I134" s="360">
        <v>8679</v>
      </c>
      <c r="J134" s="360">
        <v>42080</v>
      </c>
    </row>
    <row r="135" spans="1:10" x14ac:dyDescent="0.2">
      <c r="A135" s="363" t="s">
        <v>57</v>
      </c>
      <c r="B135" s="360">
        <v>4021</v>
      </c>
      <c r="C135" s="360">
        <v>18233</v>
      </c>
      <c r="D135" s="360">
        <v>16142</v>
      </c>
      <c r="E135" s="360">
        <v>51321</v>
      </c>
      <c r="F135" s="360"/>
      <c r="G135" s="360">
        <v>2880</v>
      </c>
      <c r="H135" s="360">
        <v>8930</v>
      </c>
      <c r="I135" s="360">
        <v>7700</v>
      </c>
      <c r="J135" s="360">
        <v>35052</v>
      </c>
    </row>
    <row r="136" spans="1:10" x14ac:dyDescent="0.2">
      <c r="A136" s="363" t="s">
        <v>58</v>
      </c>
      <c r="B136" s="360">
        <v>8127</v>
      </c>
      <c r="C136" s="360">
        <v>23892</v>
      </c>
      <c r="D136" s="360">
        <v>15775</v>
      </c>
      <c r="E136" s="360">
        <v>72022</v>
      </c>
      <c r="F136" s="360"/>
      <c r="G136" s="360">
        <v>8287</v>
      </c>
      <c r="H136" s="360">
        <v>18818</v>
      </c>
      <c r="I136" s="360">
        <v>9779</v>
      </c>
      <c r="J136" s="360">
        <v>67358</v>
      </c>
    </row>
    <row r="137" spans="1:10" x14ac:dyDescent="0.2">
      <c r="A137" s="363" t="s">
        <v>59</v>
      </c>
      <c r="B137" s="360">
        <v>5101</v>
      </c>
      <c r="C137" s="360">
        <v>17319</v>
      </c>
      <c r="D137" s="360">
        <v>15919</v>
      </c>
      <c r="E137" s="360">
        <v>52290</v>
      </c>
      <c r="F137" s="360"/>
      <c r="G137" s="360">
        <v>3830</v>
      </c>
      <c r="H137" s="360">
        <v>8215</v>
      </c>
      <c r="I137" s="360">
        <v>6448</v>
      </c>
      <c r="J137" s="360">
        <v>36204</v>
      </c>
    </row>
    <row r="138" spans="1:10" x14ac:dyDescent="0.2">
      <c r="A138" s="363" t="s">
        <v>60</v>
      </c>
      <c r="B138" s="360">
        <v>9217</v>
      </c>
      <c r="C138" s="360">
        <v>19104</v>
      </c>
      <c r="D138" s="360">
        <v>11615</v>
      </c>
      <c r="E138" s="360">
        <v>62959</v>
      </c>
      <c r="F138" s="360"/>
      <c r="G138" s="360">
        <v>7031</v>
      </c>
      <c r="H138" s="360">
        <v>10604</v>
      </c>
      <c r="I138" s="360">
        <v>5868</v>
      </c>
      <c r="J138" s="360">
        <v>44044</v>
      </c>
    </row>
    <row r="139" spans="1:10" x14ac:dyDescent="0.2">
      <c r="A139" s="363" t="s">
        <v>61</v>
      </c>
      <c r="B139" s="360">
        <v>5952</v>
      </c>
      <c r="C139" s="360">
        <v>20106</v>
      </c>
      <c r="D139" s="360">
        <v>15886</v>
      </c>
      <c r="E139" s="360">
        <v>59601</v>
      </c>
      <c r="F139" s="360"/>
      <c r="G139" s="360">
        <v>5762</v>
      </c>
      <c r="H139" s="360">
        <v>13846</v>
      </c>
      <c r="I139" s="360">
        <v>8348</v>
      </c>
      <c r="J139" s="360">
        <v>51620</v>
      </c>
    </row>
    <row r="140" spans="1:10" x14ac:dyDescent="0.2">
      <c r="A140" s="363" t="s">
        <v>62</v>
      </c>
      <c r="B140" s="360">
        <v>11557</v>
      </c>
      <c r="C140" s="360">
        <v>26768</v>
      </c>
      <c r="D140" s="360">
        <v>15533</v>
      </c>
      <c r="E140" s="360">
        <v>84365</v>
      </c>
      <c r="F140" s="360"/>
      <c r="G140" s="360">
        <v>11685</v>
      </c>
      <c r="H140" s="360">
        <v>19059</v>
      </c>
      <c r="I140" s="360">
        <v>9339</v>
      </c>
      <c r="J140" s="360">
        <v>75487</v>
      </c>
    </row>
    <row r="141" spans="1:10" x14ac:dyDescent="0.2">
      <c r="A141" s="363" t="s">
        <v>63</v>
      </c>
      <c r="B141" s="360">
        <v>8324</v>
      </c>
      <c r="C141" s="360">
        <v>19154</v>
      </c>
      <c r="D141" s="360">
        <v>15111</v>
      </c>
      <c r="E141" s="360">
        <v>62450</v>
      </c>
      <c r="F141" s="360"/>
      <c r="G141" s="360">
        <v>7282</v>
      </c>
      <c r="H141" s="360">
        <v>12754</v>
      </c>
      <c r="I141" s="360">
        <v>8948</v>
      </c>
      <c r="J141" s="360">
        <v>52176</v>
      </c>
    </row>
    <row r="142" spans="1:10" x14ac:dyDescent="0.2">
      <c r="A142" s="360"/>
      <c r="B142" s="360"/>
      <c r="C142" s="360"/>
      <c r="D142" s="360"/>
      <c r="E142" s="360"/>
      <c r="F142" s="360"/>
      <c r="G142" s="360"/>
      <c r="H142" s="360"/>
      <c r="I142" s="360"/>
      <c r="J142" s="360"/>
    </row>
    <row r="143" spans="1:10" x14ac:dyDescent="0.2">
      <c r="A143" s="362" t="s">
        <v>64</v>
      </c>
      <c r="B143" s="360">
        <v>22021</v>
      </c>
      <c r="C143" s="360">
        <v>56837</v>
      </c>
      <c r="D143" s="360">
        <v>45093</v>
      </c>
      <c r="E143" s="360">
        <v>178677</v>
      </c>
      <c r="F143" s="360"/>
      <c r="G143" s="360">
        <v>19937</v>
      </c>
      <c r="H143" s="360">
        <v>38405</v>
      </c>
      <c r="I143" s="360">
        <v>28164</v>
      </c>
      <c r="J143" s="360">
        <v>151515</v>
      </c>
    </row>
    <row r="144" spans="1:10" x14ac:dyDescent="0.2">
      <c r="A144" s="362" t="s">
        <v>65</v>
      </c>
      <c r="B144" s="360">
        <v>79433</v>
      </c>
      <c r="C144" s="360">
        <v>216822</v>
      </c>
      <c r="D144" s="360">
        <v>143991</v>
      </c>
      <c r="E144" s="360">
        <v>661206</v>
      </c>
      <c r="F144" s="360"/>
      <c r="G144" s="360">
        <v>79834</v>
      </c>
      <c r="H144" s="360">
        <v>163958</v>
      </c>
      <c r="I144" s="360">
        <v>87114</v>
      </c>
      <c r="J144" s="360">
        <v>601346</v>
      </c>
    </row>
    <row r="145" spans="1:10" x14ac:dyDescent="0.2">
      <c r="A145" s="362" t="s">
        <v>66</v>
      </c>
      <c r="B145" s="360">
        <v>102215</v>
      </c>
      <c r="C145" s="360">
        <v>397313</v>
      </c>
      <c r="D145" s="360">
        <v>370141</v>
      </c>
      <c r="E145" s="360">
        <v>1175604</v>
      </c>
      <c r="F145" s="360"/>
      <c r="G145" s="360">
        <v>88978</v>
      </c>
      <c r="H145" s="360">
        <v>215924</v>
      </c>
      <c r="I145" s="360">
        <v>166746</v>
      </c>
      <c r="J145" s="360">
        <v>888077</v>
      </c>
    </row>
    <row r="146" spans="1:10" x14ac:dyDescent="0.2">
      <c r="A146" s="362" t="s">
        <v>67</v>
      </c>
      <c r="B146" s="360">
        <v>203669</v>
      </c>
      <c r="C146" s="360">
        <v>670972</v>
      </c>
      <c r="D146" s="360">
        <v>559225</v>
      </c>
      <c r="E146" s="360">
        <v>2015487</v>
      </c>
      <c r="F146" s="360"/>
      <c r="G146" s="360">
        <v>188749</v>
      </c>
      <c r="H146" s="360">
        <v>418287</v>
      </c>
      <c r="I146" s="360">
        <v>282024</v>
      </c>
      <c r="J146" s="360">
        <v>1640938</v>
      </c>
    </row>
  </sheetData>
  <hyperlinks>
    <hyperlink ref="A1" location="Contents!A1" display="Back" xr:uid="{00000000-0004-0000-3600-000000000000}"/>
    <hyperlink ref="C1" location="'Table 17'!A1" display="Table 17" xr:uid="{00000000-0004-0000-3600-000001000000}"/>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36">
    <tabColor theme="7" tint="0.39997558519241921"/>
    <pageSetUpPr autoPageBreaks="0"/>
  </sheetPr>
  <dimension ref="A1:AI145"/>
  <sheetViews>
    <sheetView zoomScale="70" zoomScaleNormal="70" workbookViewId="0">
      <selection activeCell="C1" sqref="C1"/>
    </sheetView>
  </sheetViews>
  <sheetFormatPr defaultColWidth="11.140625" defaultRowHeight="12.75" x14ac:dyDescent="0.2"/>
  <cols>
    <col min="1" max="8" width="11.140625" style="315"/>
    <col min="9" max="9" width="0" style="315" hidden="1" customWidth="1"/>
    <col min="10" max="17" width="11.140625" style="315"/>
    <col min="18" max="18" width="0" style="315" hidden="1" customWidth="1"/>
    <col min="19" max="26" width="11.140625" style="315"/>
    <col min="27" max="27" width="0" style="315" hidden="1" customWidth="1"/>
    <col min="28" max="16384" width="11.140625" style="315"/>
  </cols>
  <sheetData>
    <row r="1" spans="1:35" x14ac:dyDescent="0.2">
      <c r="A1" s="325" t="s">
        <v>322</v>
      </c>
      <c r="C1" s="467" t="s">
        <v>468</v>
      </c>
    </row>
    <row r="2" spans="1:35" ht="13.9" customHeight="1" x14ac:dyDescent="0.2">
      <c r="A2" s="40" t="s">
        <v>30</v>
      </c>
      <c r="B2" s="348" t="s">
        <v>73</v>
      </c>
      <c r="C2" s="667" t="s">
        <v>71</v>
      </c>
      <c r="D2" s="667"/>
      <c r="E2" s="667"/>
      <c r="F2" s="667" t="s">
        <v>72</v>
      </c>
      <c r="G2" s="667"/>
      <c r="H2" s="667"/>
      <c r="J2" s="40" t="s">
        <v>4</v>
      </c>
      <c r="K2" s="348" t="s">
        <v>73</v>
      </c>
      <c r="L2" s="667" t="s">
        <v>71</v>
      </c>
      <c r="M2" s="667"/>
      <c r="N2" s="667"/>
      <c r="O2" s="667" t="s">
        <v>72</v>
      </c>
      <c r="P2" s="667"/>
      <c r="Q2" s="667"/>
      <c r="S2" s="40" t="s">
        <v>3</v>
      </c>
      <c r="T2" s="348" t="s">
        <v>73</v>
      </c>
      <c r="U2" s="667" t="s">
        <v>71</v>
      </c>
      <c r="V2" s="667"/>
      <c r="W2" s="667"/>
      <c r="X2" s="667" t="s">
        <v>72</v>
      </c>
      <c r="Y2" s="667"/>
      <c r="Z2" s="667"/>
      <c r="AB2" s="40" t="s">
        <v>1</v>
      </c>
      <c r="AC2" s="348" t="s">
        <v>73</v>
      </c>
      <c r="AD2" s="667" t="s">
        <v>71</v>
      </c>
      <c r="AE2" s="667"/>
      <c r="AF2" s="667"/>
      <c r="AG2" s="667" t="s">
        <v>72</v>
      </c>
      <c r="AH2" s="667"/>
      <c r="AI2" s="667"/>
    </row>
    <row r="3" spans="1:35" ht="13.9" customHeight="1" x14ac:dyDescent="0.2">
      <c r="B3" s="348" t="s">
        <v>210</v>
      </c>
      <c r="C3" s="348" t="s">
        <v>73</v>
      </c>
      <c r="D3" s="348" t="s">
        <v>211</v>
      </c>
      <c r="E3" s="348" t="s">
        <v>212</v>
      </c>
      <c r="F3" s="348" t="s">
        <v>73</v>
      </c>
      <c r="G3" s="348" t="s">
        <v>211</v>
      </c>
      <c r="H3" s="348" t="s">
        <v>212</v>
      </c>
      <c r="K3" s="348" t="s">
        <v>210</v>
      </c>
      <c r="L3" s="348" t="s">
        <v>73</v>
      </c>
      <c r="M3" s="348" t="s">
        <v>211</v>
      </c>
      <c r="N3" s="348" t="s">
        <v>212</v>
      </c>
      <c r="O3" s="348" t="s">
        <v>73</v>
      </c>
      <c r="P3" s="348" t="s">
        <v>211</v>
      </c>
      <c r="Q3" s="348" t="s">
        <v>212</v>
      </c>
      <c r="T3" s="348" t="s">
        <v>210</v>
      </c>
      <c r="U3" s="348" t="s">
        <v>73</v>
      </c>
      <c r="V3" s="348" t="s">
        <v>211</v>
      </c>
      <c r="W3" s="348" t="s">
        <v>212</v>
      </c>
      <c r="X3" s="348" t="s">
        <v>73</v>
      </c>
      <c r="Y3" s="348" t="s">
        <v>211</v>
      </c>
      <c r="Z3" s="348" t="s">
        <v>212</v>
      </c>
      <c r="AC3" s="348" t="s">
        <v>210</v>
      </c>
      <c r="AD3" s="348" t="s">
        <v>73</v>
      </c>
      <c r="AE3" s="348" t="s">
        <v>211</v>
      </c>
      <c r="AF3" s="348" t="s">
        <v>212</v>
      </c>
      <c r="AG3" s="348" t="s">
        <v>73</v>
      </c>
      <c r="AH3" s="348" t="s">
        <v>211</v>
      </c>
      <c r="AI3" s="348" t="s">
        <v>212</v>
      </c>
    </row>
    <row r="4" spans="1:35" ht="13.9" customHeight="1" x14ac:dyDescent="0.2">
      <c r="C4" s="348"/>
      <c r="D4" s="348" t="s">
        <v>213</v>
      </c>
      <c r="E4" s="348"/>
      <c r="F4" s="348"/>
      <c r="G4" s="348" t="s">
        <v>213</v>
      </c>
      <c r="H4" s="348"/>
      <c r="L4" s="348"/>
      <c r="M4" s="348" t="s">
        <v>213</v>
      </c>
      <c r="N4" s="348"/>
      <c r="O4" s="348"/>
      <c r="P4" s="348" t="s">
        <v>213</v>
      </c>
      <c r="Q4" s="348"/>
      <c r="U4" s="348"/>
      <c r="V4" s="348" t="s">
        <v>213</v>
      </c>
      <c r="W4" s="348"/>
      <c r="X4" s="348"/>
      <c r="Y4" s="348" t="s">
        <v>213</v>
      </c>
      <c r="Z4" s="348"/>
      <c r="AD4" s="348"/>
      <c r="AE4" s="348" t="s">
        <v>213</v>
      </c>
      <c r="AF4" s="348"/>
      <c r="AG4" s="348"/>
      <c r="AH4" s="348" t="s">
        <v>213</v>
      </c>
      <c r="AI4" s="348"/>
    </row>
    <row r="5" spans="1:35" ht="13.9" customHeight="1" x14ac:dyDescent="0.2">
      <c r="C5" s="348"/>
      <c r="D5" s="348" t="s">
        <v>214</v>
      </c>
      <c r="E5" s="348"/>
      <c r="F5" s="348"/>
      <c r="G5" s="348" t="s">
        <v>214</v>
      </c>
      <c r="H5" s="348"/>
      <c r="L5" s="348"/>
      <c r="M5" s="348" t="s">
        <v>214</v>
      </c>
      <c r="N5" s="348"/>
      <c r="O5" s="348"/>
      <c r="P5" s="348" t="s">
        <v>214</v>
      </c>
      <c r="Q5" s="348"/>
      <c r="U5" s="348"/>
      <c r="V5" s="348" t="s">
        <v>214</v>
      </c>
      <c r="W5" s="348"/>
      <c r="X5" s="348"/>
      <c r="Y5" s="348" t="s">
        <v>214</v>
      </c>
      <c r="Z5" s="348"/>
      <c r="AD5" s="348"/>
      <c r="AE5" s="348" t="s">
        <v>214</v>
      </c>
      <c r="AF5" s="348"/>
      <c r="AG5" s="348"/>
      <c r="AH5" s="348" t="s">
        <v>214</v>
      </c>
      <c r="AI5" s="348"/>
    </row>
    <row r="6" spans="1:35" ht="13.9" customHeight="1" x14ac:dyDescent="0.2">
      <c r="C6" s="348"/>
      <c r="D6" s="348"/>
      <c r="E6" s="348"/>
      <c r="F6" s="348"/>
      <c r="G6" s="348"/>
      <c r="H6" s="348"/>
      <c r="L6" s="348"/>
      <c r="M6" s="348"/>
      <c r="N6" s="348"/>
      <c r="O6" s="348"/>
      <c r="P6" s="348"/>
      <c r="Q6" s="348"/>
    </row>
    <row r="7" spans="1:35" ht="13.9" customHeight="1" x14ac:dyDescent="0.2">
      <c r="A7" s="44" t="s">
        <v>31</v>
      </c>
      <c r="B7" s="315">
        <v>2001</v>
      </c>
      <c r="C7" s="315">
        <v>1474</v>
      </c>
      <c r="D7" s="315">
        <v>549</v>
      </c>
      <c r="E7" s="315">
        <v>925</v>
      </c>
      <c r="F7" s="315">
        <v>527</v>
      </c>
      <c r="G7" s="315">
        <v>452</v>
      </c>
      <c r="H7" s="315">
        <v>75</v>
      </c>
      <c r="J7" s="44" t="s">
        <v>31</v>
      </c>
      <c r="K7" s="315">
        <v>2169</v>
      </c>
      <c r="L7" s="315">
        <v>1497</v>
      </c>
      <c r="M7" s="315">
        <v>686</v>
      </c>
      <c r="N7" s="315">
        <v>811</v>
      </c>
      <c r="O7" s="315">
        <v>672</v>
      </c>
      <c r="P7" s="315">
        <v>560</v>
      </c>
      <c r="Q7" s="315">
        <v>112</v>
      </c>
      <c r="S7" s="44" t="s">
        <v>31</v>
      </c>
      <c r="T7" s="351">
        <v>4334</v>
      </c>
      <c r="U7" s="351">
        <v>2604</v>
      </c>
      <c r="V7" s="351">
        <v>1637</v>
      </c>
      <c r="W7" s="351">
        <v>967</v>
      </c>
      <c r="X7" s="351">
        <v>1730</v>
      </c>
      <c r="Y7" s="351">
        <v>1397</v>
      </c>
      <c r="Z7" s="351">
        <v>333</v>
      </c>
      <c r="AB7" s="44" t="s">
        <v>31</v>
      </c>
      <c r="AC7" s="351">
        <v>4385</v>
      </c>
      <c r="AD7" s="351">
        <v>2772</v>
      </c>
      <c r="AE7" s="351">
        <v>1674</v>
      </c>
      <c r="AF7" s="351">
        <v>1098</v>
      </c>
      <c r="AG7" s="351">
        <v>1613</v>
      </c>
      <c r="AH7" s="351">
        <v>1233</v>
      </c>
      <c r="AI7" s="351">
        <v>380</v>
      </c>
    </row>
    <row r="8" spans="1:35" ht="13.9" customHeight="1" x14ac:dyDescent="0.2">
      <c r="A8" s="44" t="s">
        <v>32</v>
      </c>
      <c r="B8" s="315">
        <v>55773</v>
      </c>
      <c r="C8" s="315">
        <v>40735</v>
      </c>
      <c r="D8" s="315">
        <v>5310</v>
      </c>
      <c r="E8" s="315">
        <v>35425</v>
      </c>
      <c r="F8" s="315">
        <v>15038</v>
      </c>
      <c r="G8" s="315">
        <v>13151</v>
      </c>
      <c r="H8" s="315">
        <v>1887</v>
      </c>
      <c r="J8" s="44" t="s">
        <v>32</v>
      </c>
      <c r="K8" s="315">
        <v>58119</v>
      </c>
      <c r="L8" s="315">
        <v>38078</v>
      </c>
      <c r="M8" s="315">
        <v>9277</v>
      </c>
      <c r="N8" s="315">
        <v>28801</v>
      </c>
      <c r="O8" s="315">
        <v>20041</v>
      </c>
      <c r="P8" s="315">
        <v>16853</v>
      </c>
      <c r="Q8" s="315">
        <v>3188</v>
      </c>
      <c r="S8" s="44" t="s">
        <v>32</v>
      </c>
      <c r="T8" s="351">
        <v>67275</v>
      </c>
      <c r="U8" s="351">
        <v>37153</v>
      </c>
      <c r="V8" s="351">
        <v>13808</v>
      </c>
      <c r="W8" s="351">
        <v>23345</v>
      </c>
      <c r="X8" s="351">
        <v>30122</v>
      </c>
      <c r="Y8" s="351">
        <v>21799</v>
      </c>
      <c r="Z8" s="351">
        <v>8323</v>
      </c>
      <c r="AB8" s="44" t="s">
        <v>32</v>
      </c>
      <c r="AC8" s="351">
        <v>69681</v>
      </c>
      <c r="AD8" s="351">
        <v>37628</v>
      </c>
      <c r="AE8" s="351">
        <v>14446</v>
      </c>
      <c r="AF8" s="351">
        <v>23182</v>
      </c>
      <c r="AG8" s="351">
        <v>32053</v>
      </c>
      <c r="AH8" s="351">
        <v>22641</v>
      </c>
      <c r="AI8" s="351">
        <v>9412</v>
      </c>
    </row>
    <row r="9" spans="1:35" ht="13.9" customHeight="1" x14ac:dyDescent="0.2">
      <c r="A9" s="44" t="s">
        <v>33</v>
      </c>
      <c r="B9" s="315">
        <v>106271</v>
      </c>
      <c r="C9" s="315">
        <v>76117</v>
      </c>
      <c r="D9" s="315">
        <v>12759</v>
      </c>
      <c r="E9" s="315">
        <v>63358</v>
      </c>
      <c r="F9" s="315">
        <v>30154</v>
      </c>
      <c r="G9" s="315">
        <v>25957</v>
      </c>
      <c r="H9" s="315">
        <v>4197</v>
      </c>
      <c r="J9" s="44" t="s">
        <v>33</v>
      </c>
      <c r="K9" s="315">
        <v>115456</v>
      </c>
      <c r="L9" s="315">
        <v>76275</v>
      </c>
      <c r="M9" s="315">
        <v>19731</v>
      </c>
      <c r="N9" s="315">
        <v>56544</v>
      </c>
      <c r="O9" s="315">
        <v>39181</v>
      </c>
      <c r="P9" s="315">
        <v>32288</v>
      </c>
      <c r="Q9" s="315">
        <v>6893</v>
      </c>
      <c r="S9" s="44" t="s">
        <v>33</v>
      </c>
      <c r="T9" s="351">
        <v>126943</v>
      </c>
      <c r="U9" s="351">
        <v>74038</v>
      </c>
      <c r="V9" s="351">
        <v>25193</v>
      </c>
      <c r="W9" s="351">
        <v>48845</v>
      </c>
      <c r="X9" s="351">
        <v>52905</v>
      </c>
      <c r="Y9" s="351">
        <v>37654</v>
      </c>
      <c r="Z9" s="351">
        <v>15251</v>
      </c>
      <c r="AB9" s="44" t="s">
        <v>33</v>
      </c>
      <c r="AC9" s="351">
        <v>135916</v>
      </c>
      <c r="AD9" s="351">
        <v>80377</v>
      </c>
      <c r="AE9" s="351">
        <v>27045</v>
      </c>
      <c r="AF9" s="351">
        <v>53332</v>
      </c>
      <c r="AG9" s="351">
        <v>55539</v>
      </c>
      <c r="AH9" s="351">
        <v>38151</v>
      </c>
      <c r="AI9" s="351">
        <v>17388</v>
      </c>
    </row>
    <row r="10" spans="1:35" ht="13.9" customHeight="1" x14ac:dyDescent="0.2">
      <c r="A10" s="44" t="s">
        <v>34</v>
      </c>
      <c r="B10" s="315">
        <v>77500</v>
      </c>
      <c r="C10" s="315">
        <v>60475</v>
      </c>
      <c r="D10" s="315">
        <v>7021</v>
      </c>
      <c r="E10" s="315">
        <v>53454</v>
      </c>
      <c r="F10" s="315">
        <v>17025</v>
      </c>
      <c r="G10" s="315">
        <v>14745</v>
      </c>
      <c r="H10" s="315">
        <v>2280</v>
      </c>
      <c r="J10" s="44" t="s">
        <v>34</v>
      </c>
      <c r="K10" s="315">
        <v>84908</v>
      </c>
      <c r="L10" s="315">
        <v>60798</v>
      </c>
      <c r="M10" s="315">
        <v>12423</v>
      </c>
      <c r="N10" s="315">
        <v>48375</v>
      </c>
      <c r="O10" s="315">
        <v>24110</v>
      </c>
      <c r="P10" s="315">
        <v>19997</v>
      </c>
      <c r="Q10" s="315">
        <v>4113</v>
      </c>
      <c r="S10" s="44" t="s">
        <v>34</v>
      </c>
      <c r="T10" s="351">
        <v>89449</v>
      </c>
      <c r="U10" s="351">
        <v>54147</v>
      </c>
      <c r="V10" s="351">
        <v>16527</v>
      </c>
      <c r="W10" s="351">
        <v>37620</v>
      </c>
      <c r="X10" s="351">
        <v>35302</v>
      </c>
      <c r="Y10" s="351">
        <v>23905</v>
      </c>
      <c r="Z10" s="351">
        <v>11397</v>
      </c>
      <c r="AB10" s="44" t="s">
        <v>34</v>
      </c>
      <c r="AC10" s="351">
        <v>92604</v>
      </c>
      <c r="AD10" s="351">
        <v>54174</v>
      </c>
      <c r="AE10" s="351">
        <v>18309</v>
      </c>
      <c r="AF10" s="351">
        <v>35865</v>
      </c>
      <c r="AG10" s="351">
        <v>38430</v>
      </c>
      <c r="AH10" s="351">
        <v>26119</v>
      </c>
      <c r="AI10" s="351">
        <v>12311</v>
      </c>
    </row>
    <row r="11" spans="1:35" ht="13.9" customHeight="1" x14ac:dyDescent="0.2">
      <c r="A11" s="44" t="s">
        <v>35</v>
      </c>
      <c r="B11" s="315">
        <v>89268</v>
      </c>
      <c r="C11" s="315">
        <v>62676</v>
      </c>
      <c r="D11" s="315">
        <v>13990</v>
      </c>
      <c r="E11" s="315">
        <v>48686</v>
      </c>
      <c r="F11" s="315">
        <v>26592</v>
      </c>
      <c r="G11" s="315">
        <v>22549</v>
      </c>
      <c r="H11" s="315">
        <v>4043</v>
      </c>
      <c r="J11" s="44" t="s">
        <v>35</v>
      </c>
      <c r="K11" s="315">
        <v>93968</v>
      </c>
      <c r="L11" s="315">
        <v>59597</v>
      </c>
      <c r="M11" s="315">
        <v>19693</v>
      </c>
      <c r="N11" s="315">
        <v>39904</v>
      </c>
      <c r="O11" s="315">
        <v>34371</v>
      </c>
      <c r="P11" s="315">
        <v>28371</v>
      </c>
      <c r="Q11" s="315">
        <v>6000</v>
      </c>
      <c r="S11" s="44" t="s">
        <v>35</v>
      </c>
      <c r="T11" s="351">
        <v>99993</v>
      </c>
      <c r="U11" s="351">
        <v>56017</v>
      </c>
      <c r="V11" s="351">
        <v>21503</v>
      </c>
      <c r="W11" s="351">
        <v>34514</v>
      </c>
      <c r="X11" s="351">
        <v>43976</v>
      </c>
      <c r="Y11" s="351">
        <v>31004</v>
      </c>
      <c r="Z11" s="351">
        <v>12972</v>
      </c>
      <c r="AB11" s="44" t="s">
        <v>35</v>
      </c>
      <c r="AC11" s="351">
        <v>110286</v>
      </c>
      <c r="AD11" s="351">
        <v>63948</v>
      </c>
      <c r="AE11" s="351">
        <v>23912</v>
      </c>
      <c r="AF11" s="351">
        <v>40036</v>
      </c>
      <c r="AG11" s="351">
        <v>46338</v>
      </c>
      <c r="AH11" s="351">
        <v>31412</v>
      </c>
      <c r="AI11" s="351">
        <v>14926</v>
      </c>
    </row>
    <row r="12" spans="1:35" ht="13.9" customHeight="1" x14ac:dyDescent="0.2">
      <c r="A12" s="44" t="s">
        <v>36</v>
      </c>
      <c r="B12" s="315">
        <v>109298</v>
      </c>
      <c r="C12" s="315">
        <v>82003</v>
      </c>
      <c r="D12" s="315">
        <v>11132</v>
      </c>
      <c r="E12" s="315">
        <v>70871</v>
      </c>
      <c r="F12" s="315">
        <v>27295</v>
      </c>
      <c r="G12" s="315">
        <v>23558</v>
      </c>
      <c r="H12" s="315">
        <v>3737</v>
      </c>
      <c r="J12" s="44" t="s">
        <v>36</v>
      </c>
      <c r="K12" s="315">
        <v>119574</v>
      </c>
      <c r="L12" s="315">
        <v>82369</v>
      </c>
      <c r="M12" s="315">
        <v>18716</v>
      </c>
      <c r="N12" s="315">
        <v>63653</v>
      </c>
      <c r="O12" s="315">
        <v>37205</v>
      </c>
      <c r="P12" s="315">
        <v>31098</v>
      </c>
      <c r="Q12" s="315">
        <v>6107</v>
      </c>
      <c r="S12" s="44" t="s">
        <v>36</v>
      </c>
      <c r="T12" s="351">
        <v>125867</v>
      </c>
      <c r="U12" s="351">
        <v>74521</v>
      </c>
      <c r="V12" s="351">
        <v>24523</v>
      </c>
      <c r="W12" s="351">
        <v>49998</v>
      </c>
      <c r="X12" s="351">
        <v>51346</v>
      </c>
      <c r="Y12" s="351">
        <v>35627</v>
      </c>
      <c r="Z12" s="351">
        <v>15719</v>
      </c>
      <c r="AB12" s="44" t="s">
        <v>36</v>
      </c>
      <c r="AC12" s="351">
        <v>130862</v>
      </c>
      <c r="AD12" s="351">
        <v>76197</v>
      </c>
      <c r="AE12" s="351">
        <v>27146</v>
      </c>
      <c r="AF12" s="351">
        <v>49051</v>
      </c>
      <c r="AG12" s="351">
        <v>54665</v>
      </c>
      <c r="AH12" s="351">
        <v>37963</v>
      </c>
      <c r="AI12" s="351">
        <v>16702</v>
      </c>
    </row>
    <row r="13" spans="1:35" ht="13.9" customHeight="1" x14ac:dyDescent="0.2">
      <c r="A13" s="44" t="s">
        <v>37</v>
      </c>
      <c r="B13" s="315">
        <v>70061</v>
      </c>
      <c r="C13" s="315">
        <v>41370</v>
      </c>
      <c r="D13" s="315">
        <v>15299</v>
      </c>
      <c r="E13" s="315">
        <v>26071</v>
      </c>
      <c r="F13" s="315">
        <v>28691</v>
      </c>
      <c r="G13" s="315">
        <v>24777</v>
      </c>
      <c r="H13" s="315">
        <v>3914</v>
      </c>
      <c r="J13" s="44" t="s">
        <v>37</v>
      </c>
      <c r="K13" s="315">
        <v>80149</v>
      </c>
      <c r="L13" s="315">
        <v>44129</v>
      </c>
      <c r="M13" s="315">
        <v>21169</v>
      </c>
      <c r="N13" s="315">
        <v>22960</v>
      </c>
      <c r="O13" s="315">
        <v>36020</v>
      </c>
      <c r="P13" s="315">
        <v>30031</v>
      </c>
      <c r="Q13" s="315">
        <v>5989</v>
      </c>
      <c r="S13" s="44" t="s">
        <v>37</v>
      </c>
      <c r="T13" s="351">
        <v>91600</v>
      </c>
      <c r="U13" s="351">
        <v>48949</v>
      </c>
      <c r="V13" s="351">
        <v>29759</v>
      </c>
      <c r="W13" s="351">
        <v>19190</v>
      </c>
      <c r="X13" s="351">
        <v>42651</v>
      </c>
      <c r="Y13" s="351">
        <v>34006</v>
      </c>
      <c r="Z13" s="351">
        <v>8645</v>
      </c>
      <c r="AB13" s="44" t="s">
        <v>37</v>
      </c>
      <c r="AC13" s="351">
        <v>97534</v>
      </c>
      <c r="AD13" s="351">
        <v>53379</v>
      </c>
      <c r="AE13" s="351">
        <v>30678</v>
      </c>
      <c r="AF13" s="351">
        <v>22701</v>
      </c>
      <c r="AG13" s="351">
        <v>44155</v>
      </c>
      <c r="AH13" s="351">
        <v>34592</v>
      </c>
      <c r="AI13" s="351">
        <v>9563</v>
      </c>
    </row>
    <row r="14" spans="1:35" ht="13.9" customHeight="1" x14ac:dyDescent="0.2">
      <c r="A14" s="44" t="s">
        <v>38</v>
      </c>
      <c r="B14" s="315">
        <v>114592</v>
      </c>
      <c r="C14" s="315">
        <v>84938</v>
      </c>
      <c r="D14" s="315">
        <v>13489</v>
      </c>
      <c r="E14" s="315">
        <v>71449</v>
      </c>
      <c r="F14" s="315">
        <v>29654</v>
      </c>
      <c r="G14" s="315">
        <v>25474</v>
      </c>
      <c r="H14" s="315">
        <v>4180</v>
      </c>
      <c r="J14" s="44" t="s">
        <v>38</v>
      </c>
      <c r="K14" s="315">
        <v>124872</v>
      </c>
      <c r="L14" s="315">
        <v>83764</v>
      </c>
      <c r="M14" s="315">
        <v>22272</v>
      </c>
      <c r="N14" s="315">
        <v>61492</v>
      </c>
      <c r="O14" s="315">
        <v>41108</v>
      </c>
      <c r="P14" s="315">
        <v>34020</v>
      </c>
      <c r="Q14" s="315">
        <v>7088</v>
      </c>
      <c r="S14" s="44" t="s">
        <v>38</v>
      </c>
      <c r="T14" s="351">
        <v>138998</v>
      </c>
      <c r="U14" s="351">
        <v>79372</v>
      </c>
      <c r="V14" s="351">
        <v>30393</v>
      </c>
      <c r="W14" s="351">
        <v>48979</v>
      </c>
      <c r="X14" s="351">
        <v>59626</v>
      </c>
      <c r="Y14" s="351">
        <v>42634</v>
      </c>
      <c r="Z14" s="351">
        <v>16992</v>
      </c>
      <c r="AB14" s="44" t="s">
        <v>38</v>
      </c>
      <c r="AC14" s="351">
        <v>145010</v>
      </c>
      <c r="AD14" s="351">
        <v>80549</v>
      </c>
      <c r="AE14" s="351">
        <v>31691</v>
      </c>
      <c r="AF14" s="351">
        <v>48858</v>
      </c>
      <c r="AG14" s="351">
        <v>64461</v>
      </c>
      <c r="AH14" s="351">
        <v>45421</v>
      </c>
      <c r="AI14" s="351">
        <v>19040</v>
      </c>
    </row>
    <row r="15" spans="1:35" ht="13.9" customHeight="1" x14ac:dyDescent="0.2">
      <c r="A15" s="44" t="s">
        <v>39</v>
      </c>
      <c r="B15" s="315">
        <v>100294</v>
      </c>
      <c r="C15" s="315">
        <v>72337</v>
      </c>
      <c r="D15" s="315">
        <v>15025</v>
      </c>
      <c r="E15" s="315">
        <v>57312</v>
      </c>
      <c r="F15" s="315">
        <v>27957</v>
      </c>
      <c r="G15" s="315">
        <v>24035</v>
      </c>
      <c r="H15" s="315">
        <v>3922</v>
      </c>
      <c r="J15" s="44" t="s">
        <v>39</v>
      </c>
      <c r="K15" s="315">
        <v>108644</v>
      </c>
      <c r="L15" s="315">
        <v>69897</v>
      </c>
      <c r="M15" s="315">
        <v>22296</v>
      </c>
      <c r="N15" s="315">
        <v>47601</v>
      </c>
      <c r="O15" s="315">
        <v>38747</v>
      </c>
      <c r="P15" s="315">
        <v>32080</v>
      </c>
      <c r="Q15" s="315">
        <v>6667</v>
      </c>
      <c r="S15" s="44" t="s">
        <v>39</v>
      </c>
      <c r="T15" s="351">
        <v>118026</v>
      </c>
      <c r="U15" s="351">
        <v>68177</v>
      </c>
      <c r="V15" s="351">
        <v>26826</v>
      </c>
      <c r="W15" s="351">
        <v>41351</v>
      </c>
      <c r="X15" s="351">
        <v>49849</v>
      </c>
      <c r="Y15" s="351">
        <v>35322</v>
      </c>
      <c r="Z15" s="351">
        <v>14527</v>
      </c>
      <c r="AB15" s="44" t="s">
        <v>39</v>
      </c>
      <c r="AC15" s="351">
        <v>124082</v>
      </c>
      <c r="AD15" s="351">
        <v>72663</v>
      </c>
      <c r="AE15" s="351">
        <v>27253</v>
      </c>
      <c r="AF15" s="351">
        <v>45410</v>
      </c>
      <c r="AG15" s="351">
        <v>51419</v>
      </c>
      <c r="AH15" s="351">
        <v>35108</v>
      </c>
      <c r="AI15" s="351">
        <v>16311</v>
      </c>
    </row>
    <row r="16" spans="1:35" ht="13.9" customHeight="1" x14ac:dyDescent="0.2">
      <c r="A16" s="44" t="s">
        <v>40</v>
      </c>
      <c r="B16" s="315">
        <v>95075</v>
      </c>
      <c r="C16" s="315">
        <v>70486</v>
      </c>
      <c r="D16" s="315">
        <v>10056</v>
      </c>
      <c r="E16" s="315">
        <v>60430</v>
      </c>
      <c r="F16" s="315">
        <v>24589</v>
      </c>
      <c r="G16" s="315">
        <v>21424</v>
      </c>
      <c r="H16" s="315">
        <v>3165</v>
      </c>
      <c r="J16" s="44" t="s">
        <v>40</v>
      </c>
      <c r="K16" s="315">
        <v>101731</v>
      </c>
      <c r="L16" s="315">
        <v>68869</v>
      </c>
      <c r="M16" s="315">
        <v>16749</v>
      </c>
      <c r="N16" s="315">
        <v>52120</v>
      </c>
      <c r="O16" s="315">
        <v>32862</v>
      </c>
      <c r="P16" s="315">
        <v>27210</v>
      </c>
      <c r="Q16" s="315">
        <v>5652</v>
      </c>
      <c r="S16" s="44" t="s">
        <v>40</v>
      </c>
      <c r="T16" s="351">
        <v>110399</v>
      </c>
      <c r="U16" s="351">
        <v>63646</v>
      </c>
      <c r="V16" s="351">
        <v>21793</v>
      </c>
      <c r="W16" s="351">
        <v>41853</v>
      </c>
      <c r="X16" s="351">
        <v>46753</v>
      </c>
      <c r="Y16" s="351">
        <v>32811</v>
      </c>
      <c r="Z16" s="351">
        <v>13942</v>
      </c>
      <c r="AB16" s="44" t="s">
        <v>40</v>
      </c>
      <c r="AC16" s="351">
        <v>119916</v>
      </c>
      <c r="AD16" s="351">
        <v>66407</v>
      </c>
      <c r="AE16" s="351">
        <v>23552</v>
      </c>
      <c r="AF16" s="351">
        <v>42855</v>
      </c>
      <c r="AG16" s="351">
        <v>53509</v>
      </c>
      <c r="AH16" s="351">
        <v>36438</v>
      </c>
      <c r="AI16" s="351">
        <v>17071</v>
      </c>
    </row>
    <row r="17" spans="1:35" ht="13.9" customHeight="1" x14ac:dyDescent="0.2">
      <c r="A17" s="44" t="s">
        <v>41</v>
      </c>
      <c r="B17" s="315">
        <v>78070</v>
      </c>
      <c r="C17" s="315">
        <v>55654</v>
      </c>
      <c r="D17" s="315">
        <v>9223</v>
      </c>
      <c r="E17" s="315">
        <v>46431</v>
      </c>
      <c r="F17" s="315">
        <v>22416</v>
      </c>
      <c r="G17" s="315">
        <v>19199</v>
      </c>
      <c r="H17" s="315">
        <v>3217</v>
      </c>
      <c r="J17" s="44" t="s">
        <v>41</v>
      </c>
      <c r="K17" s="315">
        <v>84757</v>
      </c>
      <c r="L17" s="315">
        <v>52698</v>
      </c>
      <c r="M17" s="315">
        <v>15306</v>
      </c>
      <c r="N17" s="315">
        <v>37392</v>
      </c>
      <c r="O17" s="315">
        <v>32059</v>
      </c>
      <c r="P17" s="315">
        <v>26016</v>
      </c>
      <c r="Q17" s="315">
        <v>6043</v>
      </c>
      <c r="S17" s="44" t="s">
        <v>41</v>
      </c>
      <c r="T17" s="351">
        <v>92783</v>
      </c>
      <c r="U17" s="351">
        <v>49418</v>
      </c>
      <c r="V17" s="351">
        <v>22006</v>
      </c>
      <c r="W17" s="351">
        <v>27412</v>
      </c>
      <c r="X17" s="351">
        <v>43365</v>
      </c>
      <c r="Y17" s="351">
        <v>31685</v>
      </c>
      <c r="Z17" s="351">
        <v>11680</v>
      </c>
      <c r="AB17" s="44" t="s">
        <v>41</v>
      </c>
      <c r="AC17" s="351">
        <v>101045</v>
      </c>
      <c r="AD17" s="351">
        <v>56186</v>
      </c>
      <c r="AE17" s="351">
        <v>25277</v>
      </c>
      <c r="AF17" s="351">
        <v>30909</v>
      </c>
      <c r="AG17" s="351">
        <v>44859</v>
      </c>
      <c r="AH17" s="351">
        <v>31978</v>
      </c>
      <c r="AI17" s="351">
        <v>12881</v>
      </c>
    </row>
    <row r="18" spans="1:35" ht="13.9" customHeight="1" x14ac:dyDescent="0.2">
      <c r="A18" s="44" t="s">
        <v>42</v>
      </c>
      <c r="B18" s="315">
        <v>68499</v>
      </c>
      <c r="C18" s="315">
        <v>43874</v>
      </c>
      <c r="D18" s="315">
        <v>12374</v>
      </c>
      <c r="E18" s="315">
        <v>31500</v>
      </c>
      <c r="F18" s="315">
        <v>24625</v>
      </c>
      <c r="G18" s="315">
        <v>20778</v>
      </c>
      <c r="H18" s="315">
        <v>3847</v>
      </c>
      <c r="J18" s="44" t="s">
        <v>42</v>
      </c>
      <c r="K18" s="315">
        <v>75631</v>
      </c>
      <c r="L18" s="315">
        <v>42246</v>
      </c>
      <c r="M18" s="315">
        <v>18686</v>
      </c>
      <c r="N18" s="315">
        <v>23560</v>
      </c>
      <c r="O18" s="315">
        <v>33385</v>
      </c>
      <c r="P18" s="315">
        <v>27603</v>
      </c>
      <c r="Q18" s="315">
        <v>5782</v>
      </c>
      <c r="S18" s="44" t="s">
        <v>42</v>
      </c>
      <c r="T18" s="351">
        <v>86040</v>
      </c>
      <c r="U18" s="351">
        <v>44735</v>
      </c>
      <c r="V18" s="351">
        <v>25362</v>
      </c>
      <c r="W18" s="351">
        <v>19373</v>
      </c>
      <c r="X18" s="351">
        <v>41305</v>
      </c>
      <c r="Y18" s="351">
        <v>31584</v>
      </c>
      <c r="Z18" s="351">
        <v>9721</v>
      </c>
      <c r="AB18" s="44" t="s">
        <v>42</v>
      </c>
      <c r="AC18" s="351">
        <v>101690</v>
      </c>
      <c r="AD18" s="351">
        <v>54082</v>
      </c>
      <c r="AE18" s="351">
        <v>32971</v>
      </c>
      <c r="AF18" s="351">
        <v>21111</v>
      </c>
      <c r="AG18" s="351">
        <v>47608</v>
      </c>
      <c r="AH18" s="351">
        <v>35766</v>
      </c>
      <c r="AI18" s="351">
        <v>11842</v>
      </c>
    </row>
    <row r="19" spans="1:35" ht="13.9" customHeight="1" x14ac:dyDescent="0.2">
      <c r="A19" s="44" t="s">
        <v>43</v>
      </c>
      <c r="B19" s="315">
        <v>61057</v>
      </c>
      <c r="C19" s="315">
        <v>37400</v>
      </c>
      <c r="D19" s="315">
        <v>13175</v>
      </c>
      <c r="E19" s="315">
        <v>24225</v>
      </c>
      <c r="F19" s="315">
        <v>23657</v>
      </c>
      <c r="G19" s="315">
        <v>20506</v>
      </c>
      <c r="H19" s="315">
        <v>3151</v>
      </c>
      <c r="J19" s="44" t="s">
        <v>43</v>
      </c>
      <c r="K19" s="315">
        <v>69823</v>
      </c>
      <c r="L19" s="315">
        <v>38108</v>
      </c>
      <c r="M19" s="315">
        <v>19032</v>
      </c>
      <c r="N19" s="315">
        <v>19076</v>
      </c>
      <c r="O19" s="315">
        <v>31715</v>
      </c>
      <c r="P19" s="315">
        <v>26939</v>
      </c>
      <c r="Q19" s="315">
        <v>4776</v>
      </c>
      <c r="S19" s="44" t="s">
        <v>43</v>
      </c>
      <c r="T19" s="351">
        <v>75438</v>
      </c>
      <c r="U19" s="351">
        <v>39930</v>
      </c>
      <c r="V19" s="351">
        <v>23831</v>
      </c>
      <c r="W19" s="351">
        <v>16099</v>
      </c>
      <c r="X19" s="351">
        <v>35508</v>
      </c>
      <c r="Y19" s="351">
        <v>28703</v>
      </c>
      <c r="Z19" s="351">
        <v>6805</v>
      </c>
      <c r="AB19" s="44" t="s">
        <v>43</v>
      </c>
      <c r="AC19" s="351">
        <v>80590</v>
      </c>
      <c r="AD19" s="351">
        <v>43309</v>
      </c>
      <c r="AE19" s="351">
        <v>24835</v>
      </c>
      <c r="AF19" s="351">
        <v>18474</v>
      </c>
      <c r="AG19" s="351">
        <v>37281</v>
      </c>
      <c r="AH19" s="351">
        <v>29231</v>
      </c>
      <c r="AI19" s="351">
        <v>8050</v>
      </c>
    </row>
    <row r="20" spans="1:35" ht="13.9" customHeight="1" x14ac:dyDescent="0.2">
      <c r="A20" s="44" t="s">
        <v>44</v>
      </c>
      <c r="B20" s="315">
        <v>77090</v>
      </c>
      <c r="C20" s="315">
        <v>51504</v>
      </c>
      <c r="D20" s="315">
        <v>13473</v>
      </c>
      <c r="E20" s="315">
        <v>38031</v>
      </c>
      <c r="F20" s="315">
        <v>25586</v>
      </c>
      <c r="G20" s="315">
        <v>21695</v>
      </c>
      <c r="H20" s="315">
        <v>3891</v>
      </c>
      <c r="J20" s="44" t="s">
        <v>44</v>
      </c>
      <c r="K20" s="315">
        <v>85281</v>
      </c>
      <c r="L20" s="315">
        <v>49502</v>
      </c>
      <c r="M20" s="315">
        <v>20373</v>
      </c>
      <c r="N20" s="315">
        <v>29129</v>
      </c>
      <c r="O20" s="315">
        <v>35779</v>
      </c>
      <c r="P20" s="315">
        <v>29338</v>
      </c>
      <c r="Q20" s="315">
        <v>6441</v>
      </c>
      <c r="S20" s="44" t="s">
        <v>44</v>
      </c>
      <c r="T20" s="351">
        <v>92172</v>
      </c>
      <c r="U20" s="351">
        <v>48627</v>
      </c>
      <c r="V20" s="351">
        <v>24815</v>
      </c>
      <c r="W20" s="351">
        <v>23812</v>
      </c>
      <c r="X20" s="351">
        <v>43545</v>
      </c>
      <c r="Y20" s="351">
        <v>32697</v>
      </c>
      <c r="Z20" s="351">
        <v>10848</v>
      </c>
      <c r="AB20" s="44" t="s">
        <v>44</v>
      </c>
      <c r="AC20" s="351">
        <v>101955</v>
      </c>
      <c r="AD20" s="351">
        <v>55170</v>
      </c>
      <c r="AE20" s="351">
        <v>28108</v>
      </c>
      <c r="AF20" s="351">
        <v>27062</v>
      </c>
      <c r="AG20" s="351">
        <v>46785</v>
      </c>
      <c r="AH20" s="351">
        <v>34239</v>
      </c>
      <c r="AI20" s="351">
        <v>12546</v>
      </c>
    </row>
    <row r="21" spans="1:35" ht="13.9" customHeight="1" x14ac:dyDescent="0.2">
      <c r="A21" s="44" t="s">
        <v>45</v>
      </c>
      <c r="B21" s="315">
        <v>70408</v>
      </c>
      <c r="C21" s="315">
        <v>52990</v>
      </c>
      <c r="D21" s="315">
        <v>7214</v>
      </c>
      <c r="E21" s="315">
        <v>45776</v>
      </c>
      <c r="F21" s="315">
        <v>17418</v>
      </c>
      <c r="G21" s="315">
        <v>15190</v>
      </c>
      <c r="H21" s="315">
        <v>2228</v>
      </c>
      <c r="J21" s="44" t="s">
        <v>45</v>
      </c>
      <c r="K21" s="315">
        <v>75498</v>
      </c>
      <c r="L21" s="315">
        <v>52712</v>
      </c>
      <c r="M21" s="315">
        <v>11317</v>
      </c>
      <c r="N21" s="315">
        <v>41395</v>
      </c>
      <c r="O21" s="315">
        <v>22786</v>
      </c>
      <c r="P21" s="315">
        <v>18851</v>
      </c>
      <c r="Q21" s="315">
        <v>3935</v>
      </c>
      <c r="S21" s="44" t="s">
        <v>45</v>
      </c>
      <c r="T21" s="351">
        <v>79112</v>
      </c>
      <c r="U21" s="351">
        <v>48294</v>
      </c>
      <c r="V21" s="351">
        <v>12842</v>
      </c>
      <c r="W21" s="351">
        <v>35452</v>
      </c>
      <c r="X21" s="351">
        <v>30818</v>
      </c>
      <c r="Y21" s="351">
        <v>20366</v>
      </c>
      <c r="Z21" s="351">
        <v>10452</v>
      </c>
      <c r="AB21" s="44" t="s">
        <v>45</v>
      </c>
      <c r="AC21" s="351">
        <v>84268</v>
      </c>
      <c r="AD21" s="351">
        <v>52847</v>
      </c>
      <c r="AE21" s="351">
        <v>12801</v>
      </c>
      <c r="AF21" s="351">
        <v>40046</v>
      </c>
      <c r="AG21" s="351">
        <v>31421</v>
      </c>
      <c r="AH21" s="351">
        <v>19793</v>
      </c>
      <c r="AI21" s="351">
        <v>11628</v>
      </c>
    </row>
    <row r="22" spans="1:35" ht="13.9" customHeight="1" x14ac:dyDescent="0.2">
      <c r="A22" s="44" t="s">
        <v>46</v>
      </c>
      <c r="B22" s="315">
        <v>84715</v>
      </c>
      <c r="C22" s="315">
        <v>67124</v>
      </c>
      <c r="D22" s="315">
        <v>6664</v>
      </c>
      <c r="E22" s="315">
        <v>60460</v>
      </c>
      <c r="F22" s="315">
        <v>17591</v>
      </c>
      <c r="G22" s="315">
        <v>15140</v>
      </c>
      <c r="H22" s="315">
        <v>2451</v>
      </c>
      <c r="J22" s="44" t="s">
        <v>46</v>
      </c>
      <c r="K22" s="315">
        <v>89072</v>
      </c>
      <c r="L22" s="315">
        <v>64642</v>
      </c>
      <c r="M22" s="315">
        <v>11491</v>
      </c>
      <c r="N22" s="315">
        <v>53151</v>
      </c>
      <c r="O22" s="315">
        <v>24430</v>
      </c>
      <c r="P22" s="315">
        <v>20255</v>
      </c>
      <c r="Q22" s="315">
        <v>4175</v>
      </c>
      <c r="S22" s="44" t="s">
        <v>46</v>
      </c>
      <c r="T22" s="351">
        <v>91719</v>
      </c>
      <c r="U22" s="351">
        <v>55887</v>
      </c>
      <c r="V22" s="351">
        <v>15532</v>
      </c>
      <c r="W22" s="351">
        <v>40355</v>
      </c>
      <c r="X22" s="351">
        <v>35832</v>
      </c>
      <c r="Y22" s="351">
        <v>24127</v>
      </c>
      <c r="Z22" s="351">
        <v>11705</v>
      </c>
      <c r="AB22" s="44" t="s">
        <v>46</v>
      </c>
      <c r="AC22" s="351">
        <v>97199</v>
      </c>
      <c r="AD22" s="351">
        <v>57417</v>
      </c>
      <c r="AE22" s="351">
        <v>19213</v>
      </c>
      <c r="AF22" s="351">
        <v>38204</v>
      </c>
      <c r="AG22" s="351">
        <v>39782</v>
      </c>
      <c r="AH22" s="351">
        <v>27677</v>
      </c>
      <c r="AI22" s="351">
        <v>12105</v>
      </c>
    </row>
    <row r="23" spans="1:35" ht="13.9" customHeight="1" x14ac:dyDescent="0.2">
      <c r="A23" s="44" t="s">
        <v>47</v>
      </c>
      <c r="B23" s="315">
        <v>81755</v>
      </c>
      <c r="C23" s="315">
        <v>63046</v>
      </c>
      <c r="D23" s="315">
        <v>8209</v>
      </c>
      <c r="E23" s="315">
        <v>54837</v>
      </c>
      <c r="F23" s="315">
        <v>18709</v>
      </c>
      <c r="G23" s="315">
        <v>16141</v>
      </c>
      <c r="H23" s="315">
        <v>2568</v>
      </c>
      <c r="J23" s="44" t="s">
        <v>47</v>
      </c>
      <c r="K23" s="315">
        <v>90999</v>
      </c>
      <c r="L23" s="315">
        <v>64457</v>
      </c>
      <c r="M23" s="315">
        <v>15259</v>
      </c>
      <c r="N23" s="315">
        <v>49198</v>
      </c>
      <c r="O23" s="315">
        <v>26542</v>
      </c>
      <c r="P23" s="315">
        <v>21986</v>
      </c>
      <c r="Q23" s="315">
        <v>4556</v>
      </c>
      <c r="S23" s="44" t="s">
        <v>47</v>
      </c>
      <c r="T23" s="351">
        <v>96640</v>
      </c>
      <c r="U23" s="351">
        <v>57871</v>
      </c>
      <c r="V23" s="351">
        <v>18774</v>
      </c>
      <c r="W23" s="351">
        <v>39097</v>
      </c>
      <c r="X23" s="351">
        <v>38769</v>
      </c>
      <c r="Y23" s="351">
        <v>26369</v>
      </c>
      <c r="Z23" s="351">
        <v>12400</v>
      </c>
      <c r="AB23" s="44" t="s">
        <v>47</v>
      </c>
      <c r="AC23" s="351">
        <v>100214</v>
      </c>
      <c r="AD23" s="351">
        <v>60104</v>
      </c>
      <c r="AE23" s="351">
        <v>19634</v>
      </c>
      <c r="AF23" s="351">
        <v>40470</v>
      </c>
      <c r="AG23" s="351">
        <v>40110</v>
      </c>
      <c r="AH23" s="351">
        <v>26757</v>
      </c>
      <c r="AI23" s="351">
        <v>13353</v>
      </c>
    </row>
    <row r="24" spans="1:35" ht="13.9" customHeight="1" x14ac:dyDescent="0.2">
      <c r="A24" s="44" t="s">
        <v>48</v>
      </c>
      <c r="B24" s="315">
        <v>73112</v>
      </c>
      <c r="C24" s="315">
        <v>53275</v>
      </c>
      <c r="D24" s="315">
        <v>9900</v>
      </c>
      <c r="E24" s="315">
        <v>43375</v>
      </c>
      <c r="F24" s="315">
        <v>19837</v>
      </c>
      <c r="G24" s="315">
        <v>17063</v>
      </c>
      <c r="H24" s="315">
        <v>2774</v>
      </c>
      <c r="J24" s="44" t="s">
        <v>48</v>
      </c>
      <c r="K24" s="315">
        <v>79789</v>
      </c>
      <c r="L24" s="315">
        <v>52853</v>
      </c>
      <c r="M24" s="315">
        <v>15382</v>
      </c>
      <c r="N24" s="315">
        <v>37471</v>
      </c>
      <c r="O24" s="315">
        <v>26936</v>
      </c>
      <c r="P24" s="315">
        <v>22160</v>
      </c>
      <c r="Q24" s="315">
        <v>4776</v>
      </c>
      <c r="S24" s="44" t="s">
        <v>48</v>
      </c>
      <c r="T24" s="351">
        <v>83998</v>
      </c>
      <c r="U24" s="351">
        <v>49341</v>
      </c>
      <c r="V24" s="351">
        <v>18868</v>
      </c>
      <c r="W24" s="351">
        <v>30473</v>
      </c>
      <c r="X24" s="351">
        <v>34657</v>
      </c>
      <c r="Y24" s="351">
        <v>24098</v>
      </c>
      <c r="Z24" s="351">
        <v>10559</v>
      </c>
      <c r="AB24" s="44" t="s">
        <v>48</v>
      </c>
      <c r="AC24" s="351">
        <v>94902</v>
      </c>
      <c r="AD24" s="351">
        <v>56919</v>
      </c>
      <c r="AE24" s="351">
        <v>20732</v>
      </c>
      <c r="AF24" s="351">
        <v>36187</v>
      </c>
      <c r="AG24" s="351">
        <v>37983</v>
      </c>
      <c r="AH24" s="351">
        <v>25647</v>
      </c>
      <c r="AI24" s="351">
        <v>12336</v>
      </c>
    </row>
    <row r="25" spans="1:35" ht="13.9" customHeight="1" x14ac:dyDescent="0.2">
      <c r="A25" s="44" t="s">
        <v>49</v>
      </c>
      <c r="B25" s="315">
        <v>64317</v>
      </c>
      <c r="C25" s="315">
        <v>40785</v>
      </c>
      <c r="D25" s="315">
        <v>12709</v>
      </c>
      <c r="E25" s="315">
        <v>28076</v>
      </c>
      <c r="F25" s="315">
        <v>23532</v>
      </c>
      <c r="G25" s="315">
        <v>19929</v>
      </c>
      <c r="H25" s="315">
        <v>3603</v>
      </c>
      <c r="J25" s="44" t="s">
        <v>49</v>
      </c>
      <c r="K25" s="315">
        <v>74226</v>
      </c>
      <c r="L25" s="315">
        <v>40724</v>
      </c>
      <c r="M25" s="315">
        <v>18855</v>
      </c>
      <c r="N25" s="315">
        <v>21869</v>
      </c>
      <c r="O25" s="315">
        <v>33502</v>
      </c>
      <c r="P25" s="315">
        <v>27598</v>
      </c>
      <c r="Q25" s="315">
        <v>5904</v>
      </c>
      <c r="S25" s="44" t="s">
        <v>49</v>
      </c>
      <c r="T25" s="351">
        <v>82288</v>
      </c>
      <c r="U25" s="351">
        <v>42723</v>
      </c>
      <c r="V25" s="351">
        <v>26555</v>
      </c>
      <c r="W25" s="351">
        <v>16168</v>
      </c>
      <c r="X25" s="351">
        <v>39565</v>
      </c>
      <c r="Y25" s="351">
        <v>31293</v>
      </c>
      <c r="Z25" s="351">
        <v>8272</v>
      </c>
      <c r="AB25" s="44" t="s">
        <v>49</v>
      </c>
      <c r="AC25" s="351">
        <v>93556</v>
      </c>
      <c r="AD25" s="351">
        <v>49389</v>
      </c>
      <c r="AE25" s="351">
        <v>31586</v>
      </c>
      <c r="AF25" s="351">
        <v>17803</v>
      </c>
      <c r="AG25" s="351">
        <v>44167</v>
      </c>
      <c r="AH25" s="351">
        <v>35105</v>
      </c>
      <c r="AI25" s="351">
        <v>9062</v>
      </c>
    </row>
    <row r="26" spans="1:35" ht="13.9" customHeight="1" x14ac:dyDescent="0.2">
      <c r="A26" s="44" t="s">
        <v>50</v>
      </c>
      <c r="B26" s="315">
        <v>56092</v>
      </c>
      <c r="C26" s="315">
        <v>32435</v>
      </c>
      <c r="D26" s="315">
        <v>13863</v>
      </c>
      <c r="E26" s="315">
        <v>18572</v>
      </c>
      <c r="F26" s="315">
        <v>23657</v>
      </c>
      <c r="G26" s="315">
        <v>20564</v>
      </c>
      <c r="H26" s="315">
        <v>3093</v>
      </c>
      <c r="J26" s="44" t="s">
        <v>50</v>
      </c>
      <c r="K26" s="315">
        <v>68222</v>
      </c>
      <c r="L26" s="315">
        <v>38548</v>
      </c>
      <c r="M26" s="315">
        <v>18823</v>
      </c>
      <c r="N26" s="315">
        <v>19725</v>
      </c>
      <c r="O26" s="315">
        <v>29674</v>
      </c>
      <c r="P26" s="315">
        <v>24972</v>
      </c>
      <c r="Q26" s="315">
        <v>4702</v>
      </c>
      <c r="S26" s="44" t="s">
        <v>50</v>
      </c>
      <c r="T26" s="351">
        <v>79144</v>
      </c>
      <c r="U26" s="351">
        <v>43276</v>
      </c>
      <c r="V26" s="351">
        <v>24835</v>
      </c>
      <c r="W26" s="351">
        <v>18441</v>
      </c>
      <c r="X26" s="351">
        <v>35868</v>
      </c>
      <c r="Y26" s="351">
        <v>29080</v>
      </c>
      <c r="Z26" s="351">
        <v>6788</v>
      </c>
      <c r="AB26" s="44" t="s">
        <v>50</v>
      </c>
      <c r="AC26" s="351">
        <v>78536</v>
      </c>
      <c r="AD26" s="351">
        <v>45055</v>
      </c>
      <c r="AE26" s="351">
        <v>24186</v>
      </c>
      <c r="AF26" s="351">
        <v>20869</v>
      </c>
      <c r="AG26" s="351">
        <v>33481</v>
      </c>
      <c r="AH26" s="351">
        <v>25989</v>
      </c>
      <c r="AI26" s="351">
        <v>7492</v>
      </c>
    </row>
    <row r="27" spans="1:35" ht="13.9" customHeight="1" x14ac:dyDescent="0.2">
      <c r="A27" s="44" t="s">
        <v>51</v>
      </c>
      <c r="B27" s="315">
        <v>51435</v>
      </c>
      <c r="C27" s="315">
        <v>37209</v>
      </c>
      <c r="D27" s="315">
        <v>6702</v>
      </c>
      <c r="E27" s="315">
        <v>30507</v>
      </c>
      <c r="F27" s="315">
        <v>14226</v>
      </c>
      <c r="G27" s="315">
        <v>12440</v>
      </c>
      <c r="H27" s="315">
        <v>1786</v>
      </c>
      <c r="J27" s="44" t="s">
        <v>51</v>
      </c>
      <c r="K27" s="315">
        <v>55280</v>
      </c>
      <c r="L27" s="315">
        <v>37197</v>
      </c>
      <c r="M27" s="315">
        <v>10457</v>
      </c>
      <c r="N27" s="315">
        <v>26740</v>
      </c>
      <c r="O27" s="315">
        <v>18083</v>
      </c>
      <c r="P27" s="315">
        <v>15177</v>
      </c>
      <c r="Q27" s="315">
        <v>2906</v>
      </c>
      <c r="S27" s="44" t="s">
        <v>51</v>
      </c>
      <c r="T27" s="351">
        <v>61430</v>
      </c>
      <c r="U27" s="351">
        <v>37202</v>
      </c>
      <c r="V27" s="351">
        <v>14373</v>
      </c>
      <c r="W27" s="351">
        <v>22829</v>
      </c>
      <c r="X27" s="351">
        <v>24228</v>
      </c>
      <c r="Y27" s="351">
        <v>17231</v>
      </c>
      <c r="Z27" s="351">
        <v>6997</v>
      </c>
      <c r="AB27" s="44" t="s">
        <v>51</v>
      </c>
      <c r="AC27" s="351">
        <v>63639</v>
      </c>
      <c r="AD27" s="351">
        <v>38567</v>
      </c>
      <c r="AE27" s="351">
        <v>14569</v>
      </c>
      <c r="AF27" s="351">
        <v>23998</v>
      </c>
      <c r="AG27" s="351">
        <v>25072</v>
      </c>
      <c r="AH27" s="351">
        <v>17310</v>
      </c>
      <c r="AI27" s="351">
        <v>7762</v>
      </c>
    </row>
    <row r="28" spans="1:35" ht="13.9" customHeight="1" x14ac:dyDescent="0.2">
      <c r="A28" s="44" t="s">
        <v>52</v>
      </c>
      <c r="B28" s="315">
        <v>95662</v>
      </c>
      <c r="C28" s="315">
        <v>60355</v>
      </c>
      <c r="D28" s="315">
        <v>18272</v>
      </c>
      <c r="E28" s="315">
        <v>42083</v>
      </c>
      <c r="F28" s="315">
        <v>35307</v>
      </c>
      <c r="G28" s="315">
        <v>30008</v>
      </c>
      <c r="H28" s="315">
        <v>5299</v>
      </c>
      <c r="J28" s="44" t="s">
        <v>52</v>
      </c>
      <c r="K28" s="315">
        <v>108920</v>
      </c>
      <c r="L28" s="315">
        <v>59547</v>
      </c>
      <c r="M28" s="315">
        <v>28892</v>
      </c>
      <c r="N28" s="315">
        <v>30655</v>
      </c>
      <c r="O28" s="315">
        <v>49373</v>
      </c>
      <c r="P28" s="315">
        <v>41115</v>
      </c>
      <c r="Q28" s="315">
        <v>8258</v>
      </c>
      <c r="S28" s="44" t="s">
        <v>52</v>
      </c>
      <c r="T28" s="351">
        <v>118444</v>
      </c>
      <c r="U28" s="351">
        <v>62133</v>
      </c>
      <c r="V28" s="351">
        <v>37603</v>
      </c>
      <c r="W28" s="351">
        <v>24530</v>
      </c>
      <c r="X28" s="351">
        <v>56311</v>
      </c>
      <c r="Y28" s="351">
        <v>43910</v>
      </c>
      <c r="Z28" s="351">
        <v>12401</v>
      </c>
      <c r="AB28" s="44" t="s">
        <v>52</v>
      </c>
      <c r="AC28" s="351">
        <v>130017</v>
      </c>
      <c r="AD28" s="351">
        <v>68832</v>
      </c>
      <c r="AE28" s="351">
        <v>42144</v>
      </c>
      <c r="AF28" s="351">
        <v>26688</v>
      </c>
      <c r="AG28" s="351">
        <v>61185</v>
      </c>
      <c r="AH28" s="351">
        <v>47246</v>
      </c>
      <c r="AI28" s="351">
        <v>13939</v>
      </c>
    </row>
    <row r="29" spans="1:35" ht="13.9" customHeight="1" x14ac:dyDescent="0.2">
      <c r="A29" s="44" t="s">
        <v>53</v>
      </c>
      <c r="B29" s="315">
        <v>88341</v>
      </c>
      <c r="C29" s="315">
        <v>59978</v>
      </c>
      <c r="D29" s="315">
        <v>12357</v>
      </c>
      <c r="E29" s="315">
        <v>47621</v>
      </c>
      <c r="F29" s="315">
        <v>28363</v>
      </c>
      <c r="G29" s="315">
        <v>24347</v>
      </c>
      <c r="H29" s="315">
        <v>4016</v>
      </c>
      <c r="J29" s="44" t="s">
        <v>53</v>
      </c>
      <c r="K29" s="315">
        <v>99198</v>
      </c>
      <c r="L29" s="315">
        <v>58086</v>
      </c>
      <c r="M29" s="315">
        <v>21780</v>
      </c>
      <c r="N29" s="315">
        <v>36306</v>
      </c>
      <c r="O29" s="315">
        <v>41112</v>
      </c>
      <c r="P29" s="315">
        <v>34156</v>
      </c>
      <c r="Q29" s="315">
        <v>6956</v>
      </c>
      <c r="S29" s="44" t="s">
        <v>53</v>
      </c>
      <c r="T29" s="351">
        <v>107413</v>
      </c>
      <c r="U29" s="351">
        <v>56399</v>
      </c>
      <c r="V29" s="351">
        <v>28008</v>
      </c>
      <c r="W29" s="351">
        <v>28391</v>
      </c>
      <c r="X29" s="351">
        <v>51014</v>
      </c>
      <c r="Y29" s="351">
        <v>38248</v>
      </c>
      <c r="Z29" s="351">
        <v>12766</v>
      </c>
      <c r="AB29" s="44" t="s">
        <v>53</v>
      </c>
      <c r="AC29" s="351">
        <v>116091</v>
      </c>
      <c r="AD29" s="351">
        <v>61284</v>
      </c>
      <c r="AE29" s="351">
        <v>32337</v>
      </c>
      <c r="AF29" s="351">
        <v>28947</v>
      </c>
      <c r="AG29" s="351">
        <v>54807</v>
      </c>
      <c r="AH29" s="351">
        <v>40456</v>
      </c>
      <c r="AI29" s="351">
        <v>14351</v>
      </c>
    </row>
    <row r="30" spans="1:35" ht="13.9" customHeight="1" x14ac:dyDescent="0.2">
      <c r="A30" s="44" t="s">
        <v>54</v>
      </c>
      <c r="B30" s="315">
        <v>63985</v>
      </c>
      <c r="C30" s="315">
        <v>45525</v>
      </c>
      <c r="D30" s="315">
        <v>8069</v>
      </c>
      <c r="E30" s="315">
        <v>37456</v>
      </c>
      <c r="F30" s="315">
        <v>18460</v>
      </c>
      <c r="G30" s="315">
        <v>16138</v>
      </c>
      <c r="H30" s="315">
        <v>2322</v>
      </c>
      <c r="J30" s="44" t="s">
        <v>54</v>
      </c>
      <c r="K30" s="315">
        <v>69928</v>
      </c>
      <c r="L30" s="315">
        <v>45483</v>
      </c>
      <c r="M30" s="315">
        <v>13543</v>
      </c>
      <c r="N30" s="315">
        <v>31940</v>
      </c>
      <c r="O30" s="315">
        <v>24445</v>
      </c>
      <c r="P30" s="315">
        <v>20507</v>
      </c>
      <c r="Q30" s="315">
        <v>3938</v>
      </c>
      <c r="S30" s="44" t="s">
        <v>54</v>
      </c>
      <c r="T30" s="351">
        <v>78887</v>
      </c>
      <c r="U30" s="351">
        <v>45467</v>
      </c>
      <c r="V30" s="351">
        <v>18093</v>
      </c>
      <c r="W30" s="351">
        <v>27374</v>
      </c>
      <c r="X30" s="351">
        <v>33420</v>
      </c>
      <c r="Y30" s="351">
        <v>24073</v>
      </c>
      <c r="Z30" s="351">
        <v>9347</v>
      </c>
      <c r="AB30" s="44" t="s">
        <v>54</v>
      </c>
      <c r="AC30" s="351">
        <v>78757</v>
      </c>
      <c r="AD30" s="351">
        <v>46103</v>
      </c>
      <c r="AE30" s="351">
        <v>17660</v>
      </c>
      <c r="AF30" s="351">
        <v>28443</v>
      </c>
      <c r="AG30" s="351">
        <v>32654</v>
      </c>
      <c r="AH30" s="351">
        <v>22560</v>
      </c>
      <c r="AI30" s="351">
        <v>10094</v>
      </c>
    </row>
    <row r="31" spans="1:35" ht="13.9" customHeight="1" x14ac:dyDescent="0.2">
      <c r="A31" s="44" t="s">
        <v>55</v>
      </c>
      <c r="B31" s="315">
        <v>74214</v>
      </c>
      <c r="C31" s="315">
        <v>52729</v>
      </c>
      <c r="D31" s="315">
        <v>9515</v>
      </c>
      <c r="E31" s="315">
        <v>43214</v>
      </c>
      <c r="F31" s="315">
        <v>21485</v>
      </c>
      <c r="G31" s="315">
        <v>18491</v>
      </c>
      <c r="H31" s="315">
        <v>2994</v>
      </c>
      <c r="J31" s="44" t="s">
        <v>55</v>
      </c>
      <c r="K31" s="315">
        <v>80025</v>
      </c>
      <c r="L31" s="315">
        <v>50287</v>
      </c>
      <c r="M31" s="315">
        <v>15774</v>
      </c>
      <c r="N31" s="315">
        <v>34513</v>
      </c>
      <c r="O31" s="315">
        <v>29738</v>
      </c>
      <c r="P31" s="315">
        <v>24174</v>
      </c>
      <c r="Q31" s="315">
        <v>5564</v>
      </c>
      <c r="S31" s="44" t="s">
        <v>55</v>
      </c>
      <c r="T31" s="351">
        <v>91823</v>
      </c>
      <c r="U31" s="351">
        <v>50789</v>
      </c>
      <c r="V31" s="351">
        <v>21059</v>
      </c>
      <c r="W31" s="351">
        <v>29730</v>
      </c>
      <c r="X31" s="351">
        <v>41034</v>
      </c>
      <c r="Y31" s="351">
        <v>29021</v>
      </c>
      <c r="Z31" s="351">
        <v>12013</v>
      </c>
      <c r="AB31" s="44" t="s">
        <v>55</v>
      </c>
      <c r="AC31" s="351">
        <v>101519</v>
      </c>
      <c r="AD31" s="351">
        <v>59595</v>
      </c>
      <c r="AE31" s="351">
        <v>23346</v>
      </c>
      <c r="AF31" s="351">
        <v>36249</v>
      </c>
      <c r="AG31" s="351">
        <v>41924</v>
      </c>
      <c r="AH31" s="351">
        <v>28236</v>
      </c>
      <c r="AI31" s="351">
        <v>13688</v>
      </c>
    </row>
    <row r="32" spans="1:35" ht="13.9" customHeight="1" x14ac:dyDescent="0.2">
      <c r="A32" s="44" t="s">
        <v>56</v>
      </c>
      <c r="B32" s="315">
        <v>82762</v>
      </c>
      <c r="C32" s="315">
        <v>61713</v>
      </c>
      <c r="D32" s="315">
        <v>9104</v>
      </c>
      <c r="E32" s="315">
        <v>52609</v>
      </c>
      <c r="F32" s="315">
        <v>21049</v>
      </c>
      <c r="G32" s="315">
        <v>18312</v>
      </c>
      <c r="H32" s="315">
        <v>2737</v>
      </c>
      <c r="J32" s="44" t="s">
        <v>56</v>
      </c>
      <c r="K32" s="315">
        <v>88164</v>
      </c>
      <c r="L32" s="315">
        <v>60816</v>
      </c>
      <c r="M32" s="315">
        <v>14462</v>
      </c>
      <c r="N32" s="315">
        <v>46354</v>
      </c>
      <c r="O32" s="315">
        <v>27348</v>
      </c>
      <c r="P32" s="315">
        <v>22639</v>
      </c>
      <c r="Q32" s="315">
        <v>4709</v>
      </c>
      <c r="S32" s="44" t="s">
        <v>56</v>
      </c>
      <c r="T32" s="351">
        <v>92291</v>
      </c>
      <c r="U32" s="351">
        <v>55237</v>
      </c>
      <c r="V32" s="351">
        <v>16822</v>
      </c>
      <c r="W32" s="351">
        <v>38415</v>
      </c>
      <c r="X32" s="351">
        <v>37054</v>
      </c>
      <c r="Y32" s="351">
        <v>24977</v>
      </c>
      <c r="Z32" s="351">
        <v>12077</v>
      </c>
      <c r="AB32" s="44" t="s">
        <v>56</v>
      </c>
      <c r="AC32" s="351">
        <v>99105</v>
      </c>
      <c r="AD32" s="351">
        <v>60014</v>
      </c>
      <c r="AE32" s="351">
        <v>17554</v>
      </c>
      <c r="AF32" s="351">
        <v>42460</v>
      </c>
      <c r="AG32" s="351">
        <v>39091</v>
      </c>
      <c r="AH32" s="351">
        <v>25378</v>
      </c>
      <c r="AI32" s="351">
        <v>13713</v>
      </c>
    </row>
    <row r="33" spans="1:35" ht="13.9" customHeight="1" x14ac:dyDescent="0.2">
      <c r="A33" s="44" t="s">
        <v>57</v>
      </c>
      <c r="B33" s="315">
        <v>64133</v>
      </c>
      <c r="C33" s="315">
        <v>43804</v>
      </c>
      <c r="D33" s="315">
        <v>9745</v>
      </c>
      <c r="E33" s="315">
        <v>34059</v>
      </c>
      <c r="F33" s="315">
        <v>20329</v>
      </c>
      <c r="G33" s="315">
        <v>17656</v>
      </c>
      <c r="H33" s="315">
        <v>2673</v>
      </c>
      <c r="J33" s="44" t="s">
        <v>57</v>
      </c>
      <c r="K33" s="315">
        <v>70274</v>
      </c>
      <c r="L33" s="315">
        <v>44670</v>
      </c>
      <c r="M33" s="315">
        <v>13907</v>
      </c>
      <c r="N33" s="315">
        <v>30763</v>
      </c>
      <c r="O33" s="315">
        <v>25604</v>
      </c>
      <c r="P33" s="315">
        <v>21091</v>
      </c>
      <c r="Q33" s="315">
        <v>4513</v>
      </c>
      <c r="S33" s="44" t="s">
        <v>57</v>
      </c>
      <c r="T33" s="351">
        <v>76151</v>
      </c>
      <c r="U33" s="351">
        <v>45209</v>
      </c>
      <c r="V33" s="351">
        <v>18087</v>
      </c>
      <c r="W33" s="351">
        <v>27122</v>
      </c>
      <c r="X33" s="351">
        <v>30942</v>
      </c>
      <c r="Y33" s="351">
        <v>22629</v>
      </c>
      <c r="Z33" s="351">
        <v>8313</v>
      </c>
      <c r="AB33" s="44" t="s">
        <v>57</v>
      </c>
      <c r="AC33" s="351">
        <v>79835</v>
      </c>
      <c r="AD33" s="351">
        <v>47847</v>
      </c>
      <c r="AE33" s="351">
        <v>18627</v>
      </c>
      <c r="AF33" s="351">
        <v>29220</v>
      </c>
      <c r="AG33" s="351">
        <v>31988</v>
      </c>
      <c r="AH33" s="351">
        <v>22470</v>
      </c>
      <c r="AI33" s="351">
        <v>9518</v>
      </c>
    </row>
    <row r="34" spans="1:35" ht="13.9" customHeight="1" x14ac:dyDescent="0.2">
      <c r="A34" s="44" t="s">
        <v>58</v>
      </c>
      <c r="B34" s="315">
        <v>83127</v>
      </c>
      <c r="C34" s="315">
        <v>53926</v>
      </c>
      <c r="D34" s="315">
        <v>13030</v>
      </c>
      <c r="E34" s="315">
        <v>40896</v>
      </c>
      <c r="F34" s="315">
        <v>29201</v>
      </c>
      <c r="G34" s="315">
        <v>24856</v>
      </c>
      <c r="H34" s="315">
        <v>4345</v>
      </c>
      <c r="J34" s="44" t="s">
        <v>58</v>
      </c>
      <c r="K34" s="315">
        <v>96633</v>
      </c>
      <c r="L34" s="315">
        <v>54538</v>
      </c>
      <c r="M34" s="315">
        <v>23139</v>
      </c>
      <c r="N34" s="315">
        <v>31399</v>
      </c>
      <c r="O34" s="315">
        <v>42095</v>
      </c>
      <c r="P34" s="315">
        <v>34667</v>
      </c>
      <c r="Q34" s="315">
        <v>7428</v>
      </c>
      <c r="S34" s="44" t="s">
        <v>58</v>
      </c>
      <c r="T34" s="351">
        <v>105810</v>
      </c>
      <c r="U34" s="351">
        <v>55778</v>
      </c>
      <c r="V34" s="351">
        <v>30434</v>
      </c>
      <c r="W34" s="351">
        <v>25344</v>
      </c>
      <c r="X34" s="351">
        <v>50032</v>
      </c>
      <c r="Y34" s="351">
        <v>37621</v>
      </c>
      <c r="Z34" s="351">
        <v>12411</v>
      </c>
      <c r="AB34" s="44" t="s">
        <v>58</v>
      </c>
      <c r="AC34" s="351">
        <v>120422</v>
      </c>
      <c r="AD34" s="351">
        <v>63954</v>
      </c>
      <c r="AE34" s="351">
        <v>36370</v>
      </c>
      <c r="AF34" s="351">
        <v>27584</v>
      </c>
      <c r="AG34" s="351">
        <v>56468</v>
      </c>
      <c r="AH34" s="351">
        <v>42237</v>
      </c>
      <c r="AI34" s="351">
        <v>14231</v>
      </c>
    </row>
    <row r="35" spans="1:35" ht="13.9" customHeight="1" x14ac:dyDescent="0.2">
      <c r="A35" s="44" t="s">
        <v>59</v>
      </c>
      <c r="B35" s="315">
        <v>63613</v>
      </c>
      <c r="C35" s="315">
        <v>46661</v>
      </c>
      <c r="D35" s="315">
        <v>6889</v>
      </c>
      <c r="E35" s="315">
        <v>39772</v>
      </c>
      <c r="F35" s="315">
        <v>16952</v>
      </c>
      <c r="G35" s="315">
        <v>14848</v>
      </c>
      <c r="H35" s="315">
        <v>2104</v>
      </c>
      <c r="J35" s="44" t="s">
        <v>59</v>
      </c>
      <c r="K35" s="315">
        <v>69270</v>
      </c>
      <c r="L35" s="315">
        <v>46902</v>
      </c>
      <c r="M35" s="315">
        <v>11713</v>
      </c>
      <c r="N35" s="315">
        <v>35189</v>
      </c>
      <c r="O35" s="315">
        <v>22368</v>
      </c>
      <c r="P35" s="315">
        <v>18562</v>
      </c>
      <c r="Q35" s="315">
        <v>3806</v>
      </c>
      <c r="S35" s="44" t="s">
        <v>59</v>
      </c>
      <c r="T35" s="351">
        <v>76396</v>
      </c>
      <c r="U35" s="351">
        <v>45789</v>
      </c>
      <c r="V35" s="351">
        <v>16784</v>
      </c>
      <c r="W35" s="351">
        <v>29005</v>
      </c>
      <c r="X35" s="351">
        <v>30607</v>
      </c>
      <c r="Y35" s="351">
        <v>21834</v>
      </c>
      <c r="Z35" s="351">
        <v>8773</v>
      </c>
      <c r="AB35" s="44" t="s">
        <v>59</v>
      </c>
      <c r="AC35" s="351">
        <v>78174</v>
      </c>
      <c r="AD35" s="351">
        <v>46594</v>
      </c>
      <c r="AE35" s="351">
        <v>16972</v>
      </c>
      <c r="AF35" s="351">
        <v>29622</v>
      </c>
      <c r="AG35" s="351">
        <v>31580</v>
      </c>
      <c r="AH35" s="351">
        <v>21843</v>
      </c>
      <c r="AI35" s="351">
        <v>9737</v>
      </c>
    </row>
    <row r="36" spans="1:35" ht="13.9" customHeight="1" x14ac:dyDescent="0.2">
      <c r="A36" s="44" t="s">
        <v>60</v>
      </c>
      <c r="B36" s="315">
        <v>53116</v>
      </c>
      <c r="C36" s="315">
        <v>35492</v>
      </c>
      <c r="D36" s="315">
        <v>8811</v>
      </c>
      <c r="E36" s="315">
        <v>26681</v>
      </c>
      <c r="F36" s="315">
        <v>17624</v>
      </c>
      <c r="G36" s="315">
        <v>15113</v>
      </c>
      <c r="H36" s="315">
        <v>2511</v>
      </c>
      <c r="J36" s="44" t="s">
        <v>60</v>
      </c>
      <c r="K36" s="315">
        <v>62882</v>
      </c>
      <c r="L36" s="315">
        <v>38080</v>
      </c>
      <c r="M36" s="315">
        <v>14781</v>
      </c>
      <c r="N36" s="315">
        <v>23299</v>
      </c>
      <c r="O36" s="315">
        <v>24802</v>
      </c>
      <c r="P36" s="315">
        <v>20456</v>
      </c>
      <c r="Q36" s="315">
        <v>4346</v>
      </c>
      <c r="S36" s="44" t="s">
        <v>60</v>
      </c>
      <c r="T36" s="351">
        <v>78530</v>
      </c>
      <c r="U36" s="351">
        <v>46253</v>
      </c>
      <c r="V36" s="351">
        <v>23907</v>
      </c>
      <c r="W36" s="351">
        <v>22346</v>
      </c>
      <c r="X36" s="351">
        <v>32277</v>
      </c>
      <c r="Y36" s="351">
        <v>24564</v>
      </c>
      <c r="Z36" s="351">
        <v>7713</v>
      </c>
      <c r="AB36" s="44" t="s">
        <v>60</v>
      </c>
      <c r="AC36" s="351">
        <v>101257</v>
      </c>
      <c r="AD36" s="351">
        <v>60424</v>
      </c>
      <c r="AE36" s="351">
        <v>33104</v>
      </c>
      <c r="AF36" s="351">
        <v>27320</v>
      </c>
      <c r="AG36" s="351">
        <v>40833</v>
      </c>
      <c r="AH36" s="351">
        <v>31112</v>
      </c>
      <c r="AI36" s="351">
        <v>9721</v>
      </c>
    </row>
    <row r="37" spans="1:35" ht="13.9" customHeight="1" x14ac:dyDescent="0.2">
      <c r="A37" s="44" t="s">
        <v>61</v>
      </c>
      <c r="B37" s="315">
        <v>80663</v>
      </c>
      <c r="C37" s="315">
        <v>57682</v>
      </c>
      <c r="D37" s="315">
        <v>10100</v>
      </c>
      <c r="E37" s="315">
        <v>47582</v>
      </c>
      <c r="F37" s="315">
        <v>22981</v>
      </c>
      <c r="G37" s="315">
        <v>19828</v>
      </c>
      <c r="H37" s="315">
        <v>3153</v>
      </c>
      <c r="J37" s="44" t="s">
        <v>61</v>
      </c>
      <c r="K37" s="315">
        <v>86722</v>
      </c>
      <c r="L37" s="315">
        <v>54429</v>
      </c>
      <c r="M37" s="315">
        <v>17150</v>
      </c>
      <c r="N37" s="315">
        <v>37279</v>
      </c>
      <c r="O37" s="315">
        <v>32293</v>
      </c>
      <c r="P37" s="315">
        <v>26774</v>
      </c>
      <c r="Q37" s="315">
        <v>5519</v>
      </c>
      <c r="S37" s="44" t="s">
        <v>61</v>
      </c>
      <c r="T37" s="351">
        <v>89789</v>
      </c>
      <c r="U37" s="351">
        <v>49429</v>
      </c>
      <c r="V37" s="351">
        <v>21204</v>
      </c>
      <c r="W37" s="351">
        <v>28225</v>
      </c>
      <c r="X37" s="351">
        <v>40360</v>
      </c>
      <c r="Y37" s="351">
        <v>29422</v>
      </c>
      <c r="Z37" s="351">
        <v>10938</v>
      </c>
      <c r="AB37" s="44" t="s">
        <v>61</v>
      </c>
      <c r="AC37" s="351">
        <v>96861</v>
      </c>
      <c r="AD37" s="351">
        <v>54665</v>
      </c>
      <c r="AE37" s="351">
        <v>22916</v>
      </c>
      <c r="AF37" s="351">
        <v>31749</v>
      </c>
      <c r="AG37" s="351">
        <v>42196</v>
      </c>
      <c r="AH37" s="351">
        <v>29593</v>
      </c>
      <c r="AI37" s="351">
        <v>12603</v>
      </c>
    </row>
    <row r="38" spans="1:35" ht="13.9" customHeight="1" x14ac:dyDescent="0.2">
      <c r="A38" s="44" t="s">
        <v>62</v>
      </c>
      <c r="B38" s="315">
        <v>98208</v>
      </c>
      <c r="C38" s="315">
        <v>63692</v>
      </c>
      <c r="D38" s="315">
        <v>16947</v>
      </c>
      <c r="E38" s="315">
        <v>46745</v>
      </c>
      <c r="F38" s="315">
        <v>34516</v>
      </c>
      <c r="G38" s="315">
        <v>29899</v>
      </c>
      <c r="H38" s="315">
        <v>4617</v>
      </c>
      <c r="J38" s="44" t="s">
        <v>62</v>
      </c>
      <c r="K38" s="315">
        <v>109815</v>
      </c>
      <c r="L38" s="315">
        <v>63355</v>
      </c>
      <c r="M38" s="315">
        <v>26791</v>
      </c>
      <c r="N38" s="315">
        <v>36564</v>
      </c>
      <c r="O38" s="315">
        <v>46460</v>
      </c>
      <c r="P38" s="315">
        <v>39620</v>
      </c>
      <c r="Q38" s="315">
        <v>6840</v>
      </c>
      <c r="S38" s="44" t="s">
        <v>62</v>
      </c>
      <c r="T38" s="351">
        <v>115655</v>
      </c>
      <c r="U38" s="351">
        <v>61573</v>
      </c>
      <c r="V38" s="351">
        <v>33634</v>
      </c>
      <c r="W38" s="351">
        <v>27939</v>
      </c>
      <c r="X38" s="351">
        <v>54082</v>
      </c>
      <c r="Y38" s="351">
        <v>43128</v>
      </c>
      <c r="Z38" s="351">
        <v>10954</v>
      </c>
      <c r="AB38" s="44" t="s">
        <v>62</v>
      </c>
      <c r="AC38" s="351">
        <v>130493</v>
      </c>
      <c r="AD38" s="351">
        <v>72251</v>
      </c>
      <c r="AE38" s="351">
        <v>38781</v>
      </c>
      <c r="AF38" s="351">
        <v>33470</v>
      </c>
      <c r="AG38" s="351">
        <v>58242</v>
      </c>
      <c r="AH38" s="351">
        <v>44954</v>
      </c>
      <c r="AI38" s="351">
        <v>13288</v>
      </c>
    </row>
    <row r="39" spans="1:35" ht="13.9" customHeight="1" x14ac:dyDescent="0.2">
      <c r="A39" s="44" t="s">
        <v>63</v>
      </c>
      <c r="B39" s="315">
        <v>73149</v>
      </c>
      <c r="C39" s="315">
        <v>43337</v>
      </c>
      <c r="D39" s="315">
        <v>16847</v>
      </c>
      <c r="E39" s="315">
        <v>26490</v>
      </c>
      <c r="F39" s="315">
        <v>29812</v>
      </c>
      <c r="G39" s="315">
        <v>26106</v>
      </c>
      <c r="H39" s="315">
        <v>3706</v>
      </c>
      <c r="J39" s="44" t="s">
        <v>63</v>
      </c>
      <c r="K39" s="315">
        <v>83167</v>
      </c>
      <c r="L39" s="315">
        <v>47596</v>
      </c>
      <c r="M39" s="315">
        <v>22623</v>
      </c>
      <c r="N39" s="315">
        <v>24973</v>
      </c>
      <c r="O39" s="315">
        <v>35571</v>
      </c>
      <c r="P39" s="315">
        <v>30134</v>
      </c>
      <c r="Q39" s="315">
        <v>5437</v>
      </c>
      <c r="S39" s="44" t="s">
        <v>63</v>
      </c>
      <c r="T39" s="351">
        <v>91171</v>
      </c>
      <c r="U39" s="351">
        <v>50083</v>
      </c>
      <c r="V39" s="351">
        <v>29166</v>
      </c>
      <c r="W39" s="351">
        <v>20917</v>
      </c>
      <c r="X39" s="351">
        <v>41088</v>
      </c>
      <c r="Y39" s="351">
        <v>32650</v>
      </c>
      <c r="Z39" s="351">
        <v>8438</v>
      </c>
      <c r="AB39" s="44" t="s">
        <v>63</v>
      </c>
      <c r="AC39" s="351">
        <v>105772</v>
      </c>
      <c r="AD39" s="351">
        <v>60995</v>
      </c>
      <c r="AE39" s="351">
        <v>33877</v>
      </c>
      <c r="AF39" s="351">
        <v>27118</v>
      </c>
      <c r="AG39" s="351">
        <v>44777</v>
      </c>
      <c r="AH39" s="351">
        <v>34138</v>
      </c>
      <c r="AI39" s="351">
        <v>10639</v>
      </c>
    </row>
    <row r="40" spans="1:35" ht="13.9" customHeight="1" x14ac:dyDescent="0.2">
      <c r="A40" s="349" t="s">
        <v>64</v>
      </c>
      <c r="B40" s="327">
        <v>201303</v>
      </c>
      <c r="C40" s="327">
        <v>118616</v>
      </c>
      <c r="D40" s="327">
        <v>46558</v>
      </c>
      <c r="E40" s="327">
        <v>72058</v>
      </c>
      <c r="F40" s="327">
        <v>82687</v>
      </c>
      <c r="G40" s="327">
        <v>71899</v>
      </c>
      <c r="H40" s="327">
        <v>10788</v>
      </c>
      <c r="J40" s="349" t="s">
        <v>64</v>
      </c>
      <c r="K40" s="327">
        <v>233707</v>
      </c>
      <c r="L40" s="327">
        <v>131770</v>
      </c>
      <c r="M40" s="327">
        <v>63301</v>
      </c>
      <c r="N40" s="327">
        <v>68469</v>
      </c>
      <c r="O40" s="327">
        <v>101937</v>
      </c>
      <c r="P40" s="327">
        <v>85697</v>
      </c>
      <c r="Q40" s="327">
        <v>16240</v>
      </c>
      <c r="S40" s="349" t="s">
        <v>64</v>
      </c>
      <c r="T40" s="327">
        <v>266249</v>
      </c>
      <c r="U40" s="327">
        <v>144912</v>
      </c>
      <c r="V40" s="327">
        <v>85397</v>
      </c>
      <c r="W40" s="327">
        <v>59515</v>
      </c>
      <c r="X40" s="327">
        <v>121337</v>
      </c>
      <c r="Y40" s="327">
        <v>97133</v>
      </c>
      <c r="Z40" s="327">
        <v>24204</v>
      </c>
      <c r="AB40" s="349" t="s">
        <v>64</v>
      </c>
      <c r="AC40" s="351">
        <v>286227</v>
      </c>
      <c r="AD40" s="351">
        <v>162201</v>
      </c>
      <c r="AE40" s="351">
        <v>90415</v>
      </c>
      <c r="AF40" s="351">
        <v>71786</v>
      </c>
      <c r="AG40" s="351">
        <v>124026</v>
      </c>
      <c r="AH40" s="351">
        <v>95952</v>
      </c>
      <c r="AI40" s="351">
        <v>28074</v>
      </c>
    </row>
    <row r="41" spans="1:35" ht="13.9" customHeight="1" x14ac:dyDescent="0.2">
      <c r="A41" s="349" t="s">
        <v>65</v>
      </c>
      <c r="B41" s="327">
        <v>618042</v>
      </c>
      <c r="C41" s="327">
        <v>404357</v>
      </c>
      <c r="D41" s="327">
        <v>104816</v>
      </c>
      <c r="E41" s="327">
        <v>299541</v>
      </c>
      <c r="F41" s="327">
        <v>213685</v>
      </c>
      <c r="G41" s="327">
        <v>183149</v>
      </c>
      <c r="H41" s="327">
        <v>30536</v>
      </c>
      <c r="J41" s="349" t="s">
        <v>65</v>
      </c>
      <c r="K41" s="327">
        <v>701522</v>
      </c>
      <c r="L41" s="327">
        <v>402725</v>
      </c>
      <c r="M41" s="327">
        <v>169044</v>
      </c>
      <c r="N41" s="327">
        <v>233681</v>
      </c>
      <c r="O41" s="327">
        <v>298797</v>
      </c>
      <c r="P41" s="327">
        <v>248725</v>
      </c>
      <c r="Q41" s="327">
        <v>50072</v>
      </c>
      <c r="S41" s="349" t="s">
        <v>65</v>
      </c>
      <c r="T41" s="327">
        <v>775390</v>
      </c>
      <c r="U41" s="327">
        <v>415582</v>
      </c>
      <c r="V41" s="327">
        <v>225028</v>
      </c>
      <c r="W41" s="327">
        <v>190554</v>
      </c>
      <c r="X41" s="327">
        <v>359808</v>
      </c>
      <c r="Y41" s="327">
        <v>276484</v>
      </c>
      <c r="Z41" s="327">
        <v>83324</v>
      </c>
      <c r="AB41" s="349" t="s">
        <v>65</v>
      </c>
      <c r="AC41" s="351">
        <v>960738</v>
      </c>
      <c r="AD41" s="351">
        <v>526632</v>
      </c>
      <c r="AE41" s="351">
        <v>285857</v>
      </c>
      <c r="AF41" s="351">
        <v>240775</v>
      </c>
      <c r="AG41" s="351">
        <v>434106</v>
      </c>
      <c r="AH41" s="351">
        <v>325664</v>
      </c>
      <c r="AI41" s="351">
        <v>108442</v>
      </c>
    </row>
    <row r="42" spans="1:35" ht="13.9" customHeight="1" x14ac:dyDescent="0.2">
      <c r="A42" s="349" t="s">
        <v>66</v>
      </c>
      <c r="B42" s="327">
        <v>1688311</v>
      </c>
      <c r="C42" s="327">
        <v>1229828</v>
      </c>
      <c r="D42" s="327">
        <v>206448</v>
      </c>
      <c r="E42" s="327">
        <v>1023380</v>
      </c>
      <c r="F42" s="327">
        <v>458483</v>
      </c>
      <c r="G42" s="327">
        <v>395321</v>
      </c>
      <c r="H42" s="327">
        <v>63162</v>
      </c>
      <c r="J42" s="349" t="s">
        <v>66</v>
      </c>
      <c r="K42" s="327">
        <v>1827937</v>
      </c>
      <c r="L42" s="327">
        <v>1208254</v>
      </c>
      <c r="M42" s="327">
        <v>330203</v>
      </c>
      <c r="N42" s="327">
        <v>878051</v>
      </c>
      <c r="O42" s="327">
        <v>619683</v>
      </c>
      <c r="P42" s="327">
        <v>512876</v>
      </c>
      <c r="Q42" s="327">
        <v>106807</v>
      </c>
      <c r="S42" s="349" t="s">
        <v>66</v>
      </c>
      <c r="T42" s="327">
        <v>1974358</v>
      </c>
      <c r="U42" s="327">
        <v>1139577</v>
      </c>
      <c r="V42" s="327">
        <v>424128</v>
      </c>
      <c r="W42" s="327">
        <v>715449</v>
      </c>
      <c r="X42" s="327">
        <v>834781</v>
      </c>
      <c r="Y42" s="327">
        <v>591848</v>
      </c>
      <c r="Z42" s="327">
        <v>242933</v>
      </c>
      <c r="AB42" s="349" t="s">
        <v>66</v>
      </c>
      <c r="AC42" s="351">
        <v>2019208</v>
      </c>
      <c r="AD42" s="351">
        <v>1170864</v>
      </c>
      <c r="AE42" s="351">
        <v>437034</v>
      </c>
      <c r="AF42" s="351">
        <v>733830</v>
      </c>
      <c r="AG42" s="351">
        <v>848344</v>
      </c>
      <c r="AH42" s="351">
        <v>587177</v>
      </c>
      <c r="AI42" s="351">
        <v>261167</v>
      </c>
    </row>
    <row r="43" spans="1:35" ht="13.9" customHeight="1" x14ac:dyDescent="0.2">
      <c r="A43" s="349" t="s">
        <v>67</v>
      </c>
      <c r="B43" s="315">
        <v>2507656</v>
      </c>
      <c r="C43" s="315">
        <v>1752801</v>
      </c>
      <c r="D43" s="315">
        <v>357822</v>
      </c>
      <c r="E43" s="315">
        <v>1394979</v>
      </c>
      <c r="F43" s="315">
        <v>754855</v>
      </c>
      <c r="G43" s="315">
        <v>650369</v>
      </c>
      <c r="H43" s="315">
        <v>104486</v>
      </c>
      <c r="J43" s="349" t="s">
        <v>67</v>
      </c>
      <c r="K43" s="315">
        <v>2763166</v>
      </c>
      <c r="L43" s="315">
        <v>1742749</v>
      </c>
      <c r="M43" s="315">
        <v>562548</v>
      </c>
      <c r="N43" s="315">
        <v>1180201</v>
      </c>
      <c r="O43" s="315">
        <v>1020417</v>
      </c>
      <c r="P43" s="315">
        <v>847298</v>
      </c>
      <c r="Q43" s="315">
        <v>173119</v>
      </c>
      <c r="S43" s="349" t="s">
        <v>67</v>
      </c>
      <c r="T43" s="351">
        <v>3015997</v>
      </c>
      <c r="U43" s="351">
        <v>1700071</v>
      </c>
      <c r="V43" s="351">
        <v>734553</v>
      </c>
      <c r="W43" s="351">
        <v>965518</v>
      </c>
      <c r="X43" s="351">
        <v>1315926</v>
      </c>
      <c r="Y43" s="351">
        <v>965465</v>
      </c>
      <c r="Z43" s="351">
        <v>350461</v>
      </c>
      <c r="AB43" s="349" t="s">
        <v>67</v>
      </c>
      <c r="AC43" s="351">
        <v>3266173</v>
      </c>
      <c r="AD43" s="351">
        <v>1859697</v>
      </c>
      <c r="AE43" s="351">
        <v>813306</v>
      </c>
      <c r="AF43" s="351">
        <v>1046391</v>
      </c>
      <c r="AG43" s="351">
        <v>1406476</v>
      </c>
      <c r="AH43" s="351">
        <v>1008793</v>
      </c>
      <c r="AI43" s="351">
        <v>397683</v>
      </c>
    </row>
    <row r="44" spans="1:35" x14ac:dyDescent="0.2">
      <c r="A44" s="352"/>
      <c r="B44" s="353"/>
      <c r="C44" s="353"/>
      <c r="D44" s="353"/>
      <c r="E44" s="353"/>
      <c r="F44" s="353"/>
      <c r="G44" s="353"/>
      <c r="H44" s="353"/>
      <c r="I44" s="353"/>
    </row>
    <row r="45" spans="1:35" x14ac:dyDescent="0.2">
      <c r="A45" s="352"/>
      <c r="B45" s="353"/>
      <c r="C45" s="353"/>
      <c r="D45" s="353"/>
      <c r="E45" s="353"/>
      <c r="F45" s="353"/>
      <c r="G45" s="353"/>
      <c r="H45" s="353"/>
      <c r="I45" s="353"/>
    </row>
    <row r="46" spans="1:35" x14ac:dyDescent="0.2">
      <c r="A46" s="352"/>
      <c r="B46" s="353"/>
      <c r="C46" s="353"/>
      <c r="D46" s="353"/>
      <c r="E46" s="353"/>
      <c r="F46" s="353"/>
      <c r="G46" s="353"/>
      <c r="H46" s="353"/>
      <c r="I46" s="353"/>
    </row>
    <row r="47" spans="1:35" x14ac:dyDescent="0.2">
      <c r="A47" s="352"/>
      <c r="B47" s="353"/>
      <c r="C47" s="353"/>
      <c r="D47" s="353"/>
      <c r="E47" s="353"/>
      <c r="F47" s="353"/>
      <c r="G47" s="353"/>
      <c r="H47" s="353"/>
      <c r="I47" s="353"/>
    </row>
    <row r="48" spans="1:35" x14ac:dyDescent="0.2">
      <c r="A48" s="352"/>
      <c r="B48" s="353"/>
      <c r="C48" s="353"/>
      <c r="D48" s="353"/>
      <c r="E48" s="353"/>
      <c r="F48" s="353"/>
      <c r="G48" s="353"/>
      <c r="H48" s="353"/>
      <c r="I48" s="353"/>
    </row>
    <row r="49" spans="1:9" x14ac:dyDescent="0.2">
      <c r="A49" s="352"/>
      <c r="B49" s="353"/>
      <c r="C49" s="353"/>
      <c r="D49" s="353"/>
      <c r="E49" s="353"/>
      <c r="F49" s="353"/>
      <c r="G49" s="353"/>
      <c r="H49" s="353"/>
      <c r="I49" s="353"/>
    </row>
    <row r="50" spans="1:9" x14ac:dyDescent="0.2">
      <c r="A50" s="352"/>
      <c r="B50" s="353"/>
      <c r="C50" s="353"/>
      <c r="D50" s="353"/>
      <c r="E50" s="353"/>
      <c r="F50" s="353"/>
      <c r="G50" s="353"/>
      <c r="H50" s="353"/>
      <c r="I50" s="353"/>
    </row>
    <row r="51" spans="1:9" x14ac:dyDescent="0.2">
      <c r="A51" s="352"/>
      <c r="B51" s="353"/>
      <c r="C51" s="353"/>
      <c r="D51" s="353"/>
      <c r="E51" s="353"/>
      <c r="F51" s="353"/>
      <c r="G51" s="353"/>
      <c r="H51" s="353"/>
      <c r="I51" s="353"/>
    </row>
    <row r="52" spans="1:9" x14ac:dyDescent="0.2">
      <c r="A52" s="352"/>
      <c r="B52" s="353"/>
      <c r="C52" s="353"/>
      <c r="D52" s="353"/>
      <c r="E52" s="353"/>
      <c r="F52" s="353"/>
      <c r="G52" s="353"/>
      <c r="H52" s="353"/>
      <c r="I52" s="353"/>
    </row>
    <row r="53" spans="1:9" x14ac:dyDescent="0.2">
      <c r="A53" s="352"/>
      <c r="B53" s="353"/>
      <c r="C53" s="353"/>
      <c r="D53" s="353"/>
      <c r="E53" s="353"/>
      <c r="F53" s="353"/>
      <c r="G53" s="353"/>
      <c r="H53" s="353"/>
      <c r="I53" s="353"/>
    </row>
    <row r="54" spans="1:9" x14ac:dyDescent="0.2">
      <c r="A54" s="352"/>
      <c r="B54" s="352"/>
      <c r="C54" s="352"/>
      <c r="D54" s="352"/>
      <c r="E54" s="352"/>
      <c r="F54" s="352"/>
      <c r="G54" s="352"/>
      <c r="H54" s="352"/>
      <c r="I54" s="352"/>
    </row>
    <row r="55" spans="1:9" x14ac:dyDescent="0.2">
      <c r="A55" s="352"/>
      <c r="B55" s="352"/>
      <c r="C55" s="352"/>
      <c r="D55" s="352"/>
      <c r="E55" s="352"/>
      <c r="F55" s="352"/>
      <c r="G55" s="352"/>
      <c r="H55" s="352"/>
      <c r="I55" s="352"/>
    </row>
    <row r="102" spans="1:9" x14ac:dyDescent="0.2">
      <c r="A102" s="354" t="s">
        <v>208</v>
      </c>
      <c r="B102" s="352"/>
      <c r="C102" s="352"/>
      <c r="D102" s="352"/>
      <c r="E102" s="352"/>
      <c r="F102" s="352"/>
      <c r="G102" s="352"/>
      <c r="H102" s="352"/>
      <c r="I102" s="352"/>
    </row>
    <row r="104" spans="1:9" x14ac:dyDescent="0.2">
      <c r="A104" s="355" t="s">
        <v>3</v>
      </c>
      <c r="B104" s="356" t="s">
        <v>205</v>
      </c>
      <c r="C104" s="356"/>
      <c r="D104" s="356"/>
      <c r="E104" s="356"/>
      <c r="F104" s="356"/>
      <c r="G104" s="356"/>
      <c r="H104" s="356"/>
      <c r="I104" s="356"/>
    </row>
    <row r="105" spans="1:9" x14ac:dyDescent="0.2">
      <c r="A105" s="352"/>
      <c r="B105" s="356" t="s">
        <v>199</v>
      </c>
      <c r="C105" s="356"/>
      <c r="D105" s="356"/>
      <c r="E105" s="356"/>
      <c r="F105" s="356" t="s">
        <v>200</v>
      </c>
      <c r="G105" s="356"/>
      <c r="H105" s="356"/>
      <c r="I105" s="356"/>
    </row>
    <row r="106" spans="1:9" x14ac:dyDescent="0.2">
      <c r="A106" s="352"/>
      <c r="B106" s="353" t="s">
        <v>201</v>
      </c>
      <c r="C106" s="353" t="s">
        <v>202</v>
      </c>
      <c r="D106" s="353" t="s">
        <v>203</v>
      </c>
      <c r="E106" s="353" t="s">
        <v>204</v>
      </c>
      <c r="F106" s="353" t="s">
        <v>201</v>
      </c>
      <c r="G106" s="353" t="s">
        <v>202</v>
      </c>
      <c r="H106" s="353" t="s">
        <v>206</v>
      </c>
      <c r="I106" s="353" t="s">
        <v>207</v>
      </c>
    </row>
    <row r="107" spans="1:9" x14ac:dyDescent="0.2">
      <c r="A107" s="352"/>
      <c r="B107" s="353"/>
      <c r="C107" s="353"/>
      <c r="D107" s="353"/>
      <c r="E107" s="353"/>
      <c r="F107" s="353"/>
      <c r="G107" s="353"/>
      <c r="H107" s="353"/>
      <c r="I107" s="353"/>
    </row>
    <row r="108" spans="1:9" x14ac:dyDescent="0.2">
      <c r="A108" s="357" t="s">
        <v>31</v>
      </c>
      <c r="B108" s="352">
        <v>400</v>
      </c>
      <c r="C108" s="352">
        <v>877</v>
      </c>
      <c r="D108" s="352">
        <v>980</v>
      </c>
      <c r="E108" s="352">
        <v>2901</v>
      </c>
      <c r="F108" s="352">
        <v>322</v>
      </c>
      <c r="G108" s="352">
        <v>479</v>
      </c>
      <c r="H108" s="352">
        <v>413</v>
      </c>
      <c r="I108" s="352">
        <v>2118</v>
      </c>
    </row>
    <row r="109" spans="1:9" x14ac:dyDescent="0.2">
      <c r="A109" s="357" t="s">
        <v>32</v>
      </c>
      <c r="B109" s="352">
        <v>3741</v>
      </c>
      <c r="C109" s="352">
        <v>14128</v>
      </c>
      <c r="D109" s="352">
        <v>12275</v>
      </c>
      <c r="E109" s="352">
        <v>42747</v>
      </c>
      <c r="F109" s="352">
        <v>4292</v>
      </c>
      <c r="G109" s="352">
        <v>8283</v>
      </c>
      <c r="H109" s="352">
        <v>5670</v>
      </c>
      <c r="I109" s="352">
        <v>37027</v>
      </c>
    </row>
    <row r="110" spans="1:9" x14ac:dyDescent="0.2">
      <c r="A110" s="357" t="s">
        <v>33</v>
      </c>
      <c r="B110" s="352">
        <v>7798</v>
      </c>
      <c r="C110" s="352">
        <v>27398</v>
      </c>
      <c r="D110" s="352">
        <v>25951</v>
      </c>
      <c r="E110" s="352">
        <v>83283</v>
      </c>
      <c r="F110" s="352">
        <v>6751</v>
      </c>
      <c r="G110" s="352">
        <v>14288</v>
      </c>
      <c r="H110" s="352">
        <v>11587</v>
      </c>
      <c r="I110" s="352">
        <v>62357</v>
      </c>
    </row>
    <row r="111" spans="1:9" x14ac:dyDescent="0.2">
      <c r="A111" s="357" t="s">
        <v>34</v>
      </c>
      <c r="B111" s="352">
        <v>4142</v>
      </c>
      <c r="C111" s="352">
        <v>19595</v>
      </c>
      <c r="D111" s="352">
        <v>19945</v>
      </c>
      <c r="E111" s="352">
        <v>57939</v>
      </c>
      <c r="F111" s="352">
        <v>3329</v>
      </c>
      <c r="G111" s="352">
        <v>8571</v>
      </c>
      <c r="H111" s="352">
        <v>7987</v>
      </c>
      <c r="I111" s="352">
        <v>39215</v>
      </c>
    </row>
    <row r="112" spans="1:9" x14ac:dyDescent="0.2">
      <c r="A112" s="357" t="s">
        <v>35</v>
      </c>
      <c r="B112" s="352">
        <v>6275</v>
      </c>
      <c r="C112" s="352">
        <v>21411</v>
      </c>
      <c r="D112" s="352">
        <v>19372</v>
      </c>
      <c r="E112" s="352">
        <v>64331</v>
      </c>
      <c r="F112" s="352">
        <v>5942</v>
      </c>
      <c r="G112" s="352">
        <v>14893</v>
      </c>
      <c r="H112" s="352">
        <v>9793</v>
      </c>
      <c r="I112" s="352">
        <v>55018</v>
      </c>
    </row>
    <row r="113" spans="1:9" x14ac:dyDescent="0.2">
      <c r="A113" s="357" t="s">
        <v>36</v>
      </c>
      <c r="B113" s="352">
        <v>5825</v>
      </c>
      <c r="C113" s="352">
        <v>26738</v>
      </c>
      <c r="D113" s="352">
        <v>27604</v>
      </c>
      <c r="E113" s="352">
        <v>79480</v>
      </c>
      <c r="F113" s="352">
        <v>4632</v>
      </c>
      <c r="G113" s="352">
        <v>12864</v>
      </c>
      <c r="H113" s="352">
        <v>11520</v>
      </c>
      <c r="I113" s="352">
        <v>57322</v>
      </c>
    </row>
    <row r="114" spans="1:9" x14ac:dyDescent="0.2">
      <c r="A114" s="357" t="s">
        <v>37</v>
      </c>
      <c r="B114" s="352">
        <v>7913</v>
      </c>
      <c r="C114" s="352">
        <v>20030</v>
      </c>
      <c r="D114" s="352">
        <v>14301</v>
      </c>
      <c r="E114" s="352">
        <v>62591</v>
      </c>
      <c r="F114" s="352">
        <v>7483</v>
      </c>
      <c r="G114" s="352">
        <v>14734</v>
      </c>
      <c r="H114" s="352">
        <v>9381</v>
      </c>
      <c r="I114" s="352">
        <v>55487</v>
      </c>
    </row>
    <row r="115" spans="1:9" x14ac:dyDescent="0.2">
      <c r="A115" s="357" t="s">
        <v>38</v>
      </c>
      <c r="B115" s="352">
        <v>8501</v>
      </c>
      <c r="C115" s="352">
        <v>30135</v>
      </c>
      <c r="D115" s="352">
        <v>28340</v>
      </c>
      <c r="E115" s="352">
        <v>89668</v>
      </c>
      <c r="F115" s="352">
        <v>8107</v>
      </c>
      <c r="G115" s="352">
        <v>19058</v>
      </c>
      <c r="H115" s="352">
        <v>13036</v>
      </c>
      <c r="I115" s="352">
        <v>73755</v>
      </c>
    </row>
    <row r="116" spans="1:9" x14ac:dyDescent="0.2">
      <c r="A116" s="357" t="s">
        <v>39</v>
      </c>
      <c r="B116" s="352">
        <v>7166</v>
      </c>
      <c r="C116" s="352">
        <v>27250</v>
      </c>
      <c r="D116" s="352">
        <v>23485</v>
      </c>
      <c r="E116" s="352">
        <v>79108</v>
      </c>
      <c r="F116" s="352">
        <v>6128</v>
      </c>
      <c r="G116" s="352">
        <v>15769</v>
      </c>
      <c r="H116" s="352">
        <v>11950</v>
      </c>
      <c r="I116" s="352">
        <v>59796</v>
      </c>
    </row>
    <row r="117" spans="1:9" x14ac:dyDescent="0.2">
      <c r="A117" s="357" t="s">
        <v>40</v>
      </c>
      <c r="B117" s="352">
        <v>5508</v>
      </c>
      <c r="C117" s="352">
        <v>24427</v>
      </c>
      <c r="D117" s="352">
        <v>22653</v>
      </c>
      <c r="E117" s="352">
        <v>70928</v>
      </c>
      <c r="F117" s="352">
        <v>5135</v>
      </c>
      <c r="G117" s="352">
        <v>13990</v>
      </c>
      <c r="H117" s="352">
        <v>10125</v>
      </c>
      <c r="I117" s="352">
        <v>55753</v>
      </c>
    </row>
    <row r="118" spans="1:9" x14ac:dyDescent="0.2">
      <c r="A118" s="357" t="s">
        <v>41</v>
      </c>
      <c r="B118" s="352">
        <v>5843</v>
      </c>
      <c r="C118" s="352">
        <v>18959</v>
      </c>
      <c r="D118" s="352">
        <v>16714</v>
      </c>
      <c r="E118" s="352">
        <v>57506</v>
      </c>
      <c r="F118" s="352">
        <v>6523</v>
      </c>
      <c r="G118" s="352">
        <v>13793</v>
      </c>
      <c r="H118" s="352">
        <v>8695</v>
      </c>
      <c r="I118" s="352">
        <v>54986</v>
      </c>
    </row>
    <row r="119" spans="1:9" x14ac:dyDescent="0.2">
      <c r="A119" s="357" t="s">
        <v>42</v>
      </c>
      <c r="B119" s="352">
        <v>5711</v>
      </c>
      <c r="C119" s="352">
        <v>18930</v>
      </c>
      <c r="D119" s="352">
        <v>13688</v>
      </c>
      <c r="E119" s="352">
        <v>55688</v>
      </c>
      <c r="F119" s="352">
        <v>6780</v>
      </c>
      <c r="G119" s="352">
        <v>15738</v>
      </c>
      <c r="H119" s="352">
        <v>8650</v>
      </c>
      <c r="I119" s="352">
        <v>55173</v>
      </c>
    </row>
    <row r="120" spans="1:9" x14ac:dyDescent="0.2">
      <c r="A120" s="357" t="s">
        <v>43</v>
      </c>
      <c r="B120" s="352">
        <v>6428</v>
      </c>
      <c r="C120" s="352">
        <v>16297</v>
      </c>
      <c r="D120" s="352">
        <v>11763</v>
      </c>
      <c r="E120" s="352">
        <v>50892</v>
      </c>
      <c r="F120" s="352">
        <v>6095</v>
      </c>
      <c r="G120" s="352">
        <v>12143</v>
      </c>
      <c r="H120" s="352">
        <v>7435</v>
      </c>
      <c r="I120" s="352">
        <v>46311</v>
      </c>
    </row>
    <row r="121" spans="1:9" x14ac:dyDescent="0.2">
      <c r="A121" s="357" t="s">
        <v>44</v>
      </c>
      <c r="B121" s="352">
        <v>7234</v>
      </c>
      <c r="C121" s="352">
        <v>20555</v>
      </c>
      <c r="D121" s="352">
        <v>14456</v>
      </c>
      <c r="E121" s="352">
        <v>61960</v>
      </c>
      <c r="F121" s="352">
        <v>7149</v>
      </c>
      <c r="G121" s="352">
        <v>16569</v>
      </c>
      <c r="H121" s="352">
        <v>8976</v>
      </c>
      <c r="I121" s="352">
        <v>58287</v>
      </c>
    </row>
    <row r="122" spans="1:9" x14ac:dyDescent="0.2">
      <c r="A122" s="357" t="s">
        <v>45</v>
      </c>
      <c r="B122" s="352">
        <v>3826</v>
      </c>
      <c r="C122" s="352">
        <v>17628</v>
      </c>
      <c r="D122" s="352">
        <v>18414</v>
      </c>
      <c r="E122" s="352">
        <v>51334</v>
      </c>
      <c r="F122" s="352">
        <v>2651</v>
      </c>
      <c r="G122" s="352">
        <v>7781</v>
      </c>
      <c r="H122" s="352">
        <v>7371</v>
      </c>
      <c r="I122" s="352">
        <v>33879</v>
      </c>
    </row>
    <row r="123" spans="1:9" x14ac:dyDescent="0.2">
      <c r="A123" s="357" t="s">
        <v>46</v>
      </c>
      <c r="B123" s="352">
        <v>3730</v>
      </c>
      <c r="C123" s="352">
        <v>18780</v>
      </c>
      <c r="D123" s="352">
        <v>21506</v>
      </c>
      <c r="E123" s="352">
        <v>56891</v>
      </c>
      <c r="F123" s="352">
        <v>2803</v>
      </c>
      <c r="G123" s="352">
        <v>7763</v>
      </c>
      <c r="H123" s="352">
        <v>8037</v>
      </c>
      <c r="I123" s="352">
        <v>38361</v>
      </c>
    </row>
    <row r="124" spans="1:9" x14ac:dyDescent="0.2">
      <c r="A124" s="357" t="s">
        <v>47</v>
      </c>
      <c r="B124" s="352">
        <v>4965</v>
      </c>
      <c r="C124" s="352">
        <v>22097</v>
      </c>
      <c r="D124" s="352">
        <v>20886</v>
      </c>
      <c r="E124" s="352">
        <v>64047</v>
      </c>
      <c r="F124" s="352">
        <v>4584</v>
      </c>
      <c r="G124" s="352">
        <v>10494</v>
      </c>
      <c r="H124" s="352">
        <v>8487</v>
      </c>
      <c r="I124" s="352">
        <v>45360</v>
      </c>
    </row>
    <row r="125" spans="1:9" x14ac:dyDescent="0.2">
      <c r="A125" s="357" t="s">
        <v>48</v>
      </c>
      <c r="B125" s="352">
        <v>5417</v>
      </c>
      <c r="C125" s="352">
        <v>19767</v>
      </c>
      <c r="D125" s="352">
        <v>16951</v>
      </c>
      <c r="E125" s="352">
        <v>57574</v>
      </c>
      <c r="F125" s="352">
        <v>4564</v>
      </c>
      <c r="G125" s="352">
        <v>10856</v>
      </c>
      <c r="H125" s="352">
        <v>8206</v>
      </c>
      <c r="I125" s="352">
        <v>41871</v>
      </c>
    </row>
    <row r="126" spans="1:9" x14ac:dyDescent="0.2">
      <c r="A126" s="357" t="s">
        <v>49</v>
      </c>
      <c r="B126" s="352">
        <v>6404</v>
      </c>
      <c r="C126" s="352">
        <v>18140</v>
      </c>
      <c r="D126" s="352">
        <v>12274</v>
      </c>
      <c r="E126" s="352">
        <v>54993</v>
      </c>
      <c r="F126" s="352">
        <v>6776</v>
      </c>
      <c r="G126" s="352">
        <v>14862</v>
      </c>
      <c r="H126" s="352">
        <v>8210</v>
      </c>
      <c r="I126" s="352">
        <v>52993</v>
      </c>
    </row>
    <row r="127" spans="1:9" x14ac:dyDescent="0.2">
      <c r="A127" s="357" t="s">
        <v>50</v>
      </c>
      <c r="B127" s="352">
        <v>5384</v>
      </c>
      <c r="C127" s="352">
        <v>16776</v>
      </c>
      <c r="D127" s="352">
        <v>14701</v>
      </c>
      <c r="E127" s="352">
        <v>50735</v>
      </c>
      <c r="F127" s="352">
        <v>4850</v>
      </c>
      <c r="G127" s="352">
        <v>10438</v>
      </c>
      <c r="H127" s="352">
        <v>9422</v>
      </c>
      <c r="I127" s="352">
        <v>41734</v>
      </c>
    </row>
    <row r="128" spans="1:9" x14ac:dyDescent="0.2">
      <c r="A128" s="357" t="s">
        <v>51</v>
      </c>
      <c r="B128" s="352">
        <v>4582</v>
      </c>
      <c r="C128" s="352">
        <v>14351</v>
      </c>
      <c r="D128" s="352">
        <v>12697</v>
      </c>
      <c r="E128" s="352">
        <v>43438</v>
      </c>
      <c r="F128" s="352">
        <v>3253</v>
      </c>
      <c r="G128" s="352">
        <v>6291</v>
      </c>
      <c r="H128" s="352">
        <v>5640</v>
      </c>
      <c r="I128" s="352">
        <v>28132</v>
      </c>
    </row>
    <row r="129" spans="1:9" x14ac:dyDescent="0.2">
      <c r="A129" s="357" t="s">
        <v>52</v>
      </c>
      <c r="B129" s="352">
        <v>10792</v>
      </c>
      <c r="C129" s="352">
        <v>27460</v>
      </c>
      <c r="D129" s="352">
        <v>16137</v>
      </c>
      <c r="E129" s="352">
        <v>84248</v>
      </c>
      <c r="F129" s="352">
        <v>11251</v>
      </c>
      <c r="G129" s="352">
        <v>22013</v>
      </c>
      <c r="H129" s="352">
        <v>10585</v>
      </c>
      <c r="I129" s="352">
        <v>78990</v>
      </c>
    </row>
    <row r="130" spans="1:9" x14ac:dyDescent="0.2">
      <c r="A130" s="357" t="s">
        <v>53</v>
      </c>
      <c r="B130" s="352">
        <v>7216</v>
      </c>
      <c r="C130" s="352">
        <v>24179</v>
      </c>
      <c r="D130" s="352">
        <v>17073</v>
      </c>
      <c r="E130" s="352">
        <v>70721</v>
      </c>
      <c r="F130" s="352">
        <v>7888</v>
      </c>
      <c r="G130" s="352">
        <v>19045</v>
      </c>
      <c r="H130" s="352">
        <v>9993</v>
      </c>
      <c r="I130" s="352">
        <v>67954</v>
      </c>
    </row>
    <row r="131" spans="1:9" x14ac:dyDescent="0.2">
      <c r="A131" s="357" t="s">
        <v>54</v>
      </c>
      <c r="B131" s="352">
        <v>5311</v>
      </c>
      <c r="C131" s="352">
        <v>18455</v>
      </c>
      <c r="D131" s="352">
        <v>14705</v>
      </c>
      <c r="E131" s="352">
        <v>54528</v>
      </c>
      <c r="F131" s="352">
        <v>4334</v>
      </c>
      <c r="G131" s="352">
        <v>10016</v>
      </c>
      <c r="H131" s="352">
        <v>7467</v>
      </c>
      <c r="I131" s="352">
        <v>40303</v>
      </c>
    </row>
    <row r="132" spans="1:9" x14ac:dyDescent="0.2">
      <c r="A132" s="357" t="s">
        <v>55</v>
      </c>
      <c r="B132" s="352">
        <v>6753</v>
      </c>
      <c r="C132" s="352">
        <v>21495</v>
      </c>
      <c r="D132" s="352">
        <v>15678</v>
      </c>
      <c r="E132" s="352">
        <v>63359</v>
      </c>
      <c r="F132" s="352">
        <v>6895</v>
      </c>
      <c r="G132" s="352">
        <v>15107</v>
      </c>
      <c r="H132" s="352">
        <v>8279</v>
      </c>
      <c r="I132" s="352">
        <v>54757</v>
      </c>
    </row>
    <row r="133" spans="1:9" x14ac:dyDescent="0.2">
      <c r="A133" s="357" t="s">
        <v>56</v>
      </c>
      <c r="B133" s="352">
        <v>4519</v>
      </c>
      <c r="C133" s="352">
        <v>20536</v>
      </c>
      <c r="D133" s="352">
        <v>20696</v>
      </c>
      <c r="E133" s="352">
        <v>59596</v>
      </c>
      <c r="F133" s="352">
        <v>3482</v>
      </c>
      <c r="G133" s="352">
        <v>10223</v>
      </c>
      <c r="H133" s="352">
        <v>8679</v>
      </c>
      <c r="I133" s="352">
        <v>42080</v>
      </c>
    </row>
    <row r="134" spans="1:9" x14ac:dyDescent="0.2">
      <c r="A134" s="357" t="s">
        <v>57</v>
      </c>
      <c r="B134" s="352">
        <v>4021</v>
      </c>
      <c r="C134" s="352">
        <v>18233</v>
      </c>
      <c r="D134" s="352">
        <v>16142</v>
      </c>
      <c r="E134" s="352">
        <v>51321</v>
      </c>
      <c r="F134" s="352">
        <v>2880</v>
      </c>
      <c r="G134" s="352">
        <v>8930</v>
      </c>
      <c r="H134" s="352">
        <v>7700</v>
      </c>
      <c r="I134" s="352">
        <v>35052</v>
      </c>
    </row>
    <row r="135" spans="1:9" x14ac:dyDescent="0.2">
      <c r="A135" s="357" t="s">
        <v>58</v>
      </c>
      <c r="B135" s="352">
        <v>8127</v>
      </c>
      <c r="C135" s="352">
        <v>23892</v>
      </c>
      <c r="D135" s="352">
        <v>15775</v>
      </c>
      <c r="E135" s="352">
        <v>72022</v>
      </c>
      <c r="F135" s="352">
        <v>8287</v>
      </c>
      <c r="G135" s="352">
        <v>18818</v>
      </c>
      <c r="H135" s="352">
        <v>9779</v>
      </c>
      <c r="I135" s="352">
        <v>67358</v>
      </c>
    </row>
    <row r="136" spans="1:9" x14ac:dyDescent="0.2">
      <c r="A136" s="357" t="s">
        <v>59</v>
      </c>
      <c r="B136" s="352">
        <v>5101</v>
      </c>
      <c r="C136" s="352">
        <v>17319</v>
      </c>
      <c r="D136" s="352">
        <v>15919</v>
      </c>
      <c r="E136" s="352">
        <v>52290</v>
      </c>
      <c r="F136" s="352">
        <v>3830</v>
      </c>
      <c r="G136" s="352">
        <v>8215</v>
      </c>
      <c r="H136" s="352">
        <v>6448</v>
      </c>
      <c r="I136" s="352">
        <v>36204</v>
      </c>
    </row>
    <row r="137" spans="1:9" x14ac:dyDescent="0.2">
      <c r="A137" s="357" t="s">
        <v>60</v>
      </c>
      <c r="B137" s="352">
        <v>9217</v>
      </c>
      <c r="C137" s="352">
        <v>19104</v>
      </c>
      <c r="D137" s="352">
        <v>11615</v>
      </c>
      <c r="E137" s="352">
        <v>62959</v>
      </c>
      <c r="F137" s="352">
        <v>7031</v>
      </c>
      <c r="G137" s="352">
        <v>10604</v>
      </c>
      <c r="H137" s="352">
        <v>5868</v>
      </c>
      <c r="I137" s="352">
        <v>44044</v>
      </c>
    </row>
    <row r="138" spans="1:9" x14ac:dyDescent="0.2">
      <c r="A138" s="357" t="s">
        <v>61</v>
      </c>
      <c r="B138" s="352">
        <v>5952</v>
      </c>
      <c r="C138" s="352">
        <v>20106</v>
      </c>
      <c r="D138" s="352">
        <v>15886</v>
      </c>
      <c r="E138" s="352">
        <v>59601</v>
      </c>
      <c r="F138" s="352">
        <v>5762</v>
      </c>
      <c r="G138" s="352">
        <v>13846</v>
      </c>
      <c r="H138" s="352">
        <v>8348</v>
      </c>
      <c r="I138" s="352">
        <v>51620</v>
      </c>
    </row>
    <row r="139" spans="1:9" x14ac:dyDescent="0.2">
      <c r="A139" s="357" t="s">
        <v>62</v>
      </c>
      <c r="B139" s="352">
        <v>11557</v>
      </c>
      <c r="C139" s="352">
        <v>26768</v>
      </c>
      <c r="D139" s="352">
        <v>15533</v>
      </c>
      <c r="E139" s="352">
        <v>84365</v>
      </c>
      <c r="F139" s="352">
        <v>11685</v>
      </c>
      <c r="G139" s="352">
        <v>19059</v>
      </c>
      <c r="H139" s="352">
        <v>9339</v>
      </c>
      <c r="I139" s="352">
        <v>75487</v>
      </c>
    </row>
    <row r="140" spans="1:9" x14ac:dyDescent="0.2">
      <c r="A140" s="357" t="s">
        <v>63</v>
      </c>
      <c r="B140" s="352">
        <v>8324</v>
      </c>
      <c r="C140" s="352">
        <v>19154</v>
      </c>
      <c r="D140" s="352">
        <v>15111</v>
      </c>
      <c r="E140" s="352">
        <v>62450</v>
      </c>
      <c r="F140" s="352">
        <v>7282</v>
      </c>
      <c r="G140" s="352">
        <v>12754</v>
      </c>
      <c r="H140" s="352">
        <v>8948</v>
      </c>
      <c r="I140" s="352">
        <v>52176</v>
      </c>
    </row>
    <row r="141" spans="1:9" x14ac:dyDescent="0.2">
      <c r="A141" s="352"/>
      <c r="B141" s="352"/>
      <c r="C141" s="352"/>
      <c r="D141" s="352"/>
      <c r="E141" s="352"/>
      <c r="F141" s="352"/>
      <c r="G141" s="352"/>
      <c r="H141" s="352"/>
      <c r="I141" s="352"/>
    </row>
    <row r="142" spans="1:9" x14ac:dyDescent="0.2">
      <c r="A142" s="354" t="s">
        <v>64</v>
      </c>
      <c r="B142" s="352">
        <v>22021</v>
      </c>
      <c r="C142" s="352">
        <v>56837</v>
      </c>
      <c r="D142" s="352">
        <v>45093</v>
      </c>
      <c r="E142" s="352">
        <v>178677</v>
      </c>
      <c r="F142" s="352">
        <v>19937</v>
      </c>
      <c r="G142" s="352">
        <v>38405</v>
      </c>
      <c r="H142" s="352">
        <v>28164</v>
      </c>
      <c r="I142" s="352">
        <v>151515</v>
      </c>
    </row>
    <row r="143" spans="1:9" x14ac:dyDescent="0.2">
      <c r="A143" s="354" t="s">
        <v>65</v>
      </c>
      <c r="B143" s="352">
        <v>79433</v>
      </c>
      <c r="C143" s="352">
        <v>216822</v>
      </c>
      <c r="D143" s="352">
        <v>143991</v>
      </c>
      <c r="E143" s="352">
        <v>661206</v>
      </c>
      <c r="F143" s="352">
        <v>79834</v>
      </c>
      <c r="G143" s="352">
        <v>163958</v>
      </c>
      <c r="H143" s="352">
        <v>87114</v>
      </c>
      <c r="I143" s="352">
        <v>601346</v>
      </c>
    </row>
    <row r="144" spans="1:9" x14ac:dyDescent="0.2">
      <c r="A144" s="354" t="s">
        <v>66</v>
      </c>
      <c r="B144" s="352">
        <v>102215</v>
      </c>
      <c r="C144" s="352">
        <v>397313</v>
      </c>
      <c r="D144" s="352">
        <v>370141</v>
      </c>
      <c r="E144" s="352">
        <v>1175604</v>
      </c>
      <c r="F144" s="352">
        <v>88978</v>
      </c>
      <c r="G144" s="352">
        <v>215924</v>
      </c>
      <c r="H144" s="352">
        <v>166746</v>
      </c>
      <c r="I144" s="352">
        <v>888077</v>
      </c>
    </row>
    <row r="145" spans="1:9" x14ac:dyDescent="0.2">
      <c r="A145" s="354" t="s">
        <v>67</v>
      </c>
      <c r="B145" s="352">
        <v>203669</v>
      </c>
      <c r="C145" s="352">
        <v>670972</v>
      </c>
      <c r="D145" s="352">
        <v>559225</v>
      </c>
      <c r="E145" s="352">
        <v>2015487</v>
      </c>
      <c r="F145" s="352">
        <v>188749</v>
      </c>
      <c r="G145" s="352">
        <v>418287</v>
      </c>
      <c r="H145" s="352">
        <v>282024</v>
      </c>
      <c r="I145" s="352">
        <v>1640938</v>
      </c>
    </row>
  </sheetData>
  <mergeCells count="8">
    <mergeCell ref="AD2:AF2"/>
    <mergeCell ref="AG2:AI2"/>
    <mergeCell ref="C2:E2"/>
    <mergeCell ref="F2:H2"/>
    <mergeCell ref="L2:N2"/>
    <mergeCell ref="O2:Q2"/>
    <mergeCell ref="U2:W2"/>
    <mergeCell ref="X2:Z2"/>
  </mergeCells>
  <hyperlinks>
    <hyperlink ref="A1" location="Contents!A1" display="Back" xr:uid="{00000000-0004-0000-3700-000000000000}"/>
    <hyperlink ref="C1" location="'Table 18'!A1" display="Table 18" xr:uid="{00000000-0004-0000-3700-000001000000}"/>
  </hyperlink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2">
    <tabColor theme="7" tint="0.39997558519241921"/>
  </sheetPr>
  <dimension ref="A1:O1148"/>
  <sheetViews>
    <sheetView zoomScale="85" zoomScaleNormal="85" workbookViewId="0"/>
  </sheetViews>
  <sheetFormatPr defaultColWidth="8.85546875" defaultRowHeight="12.75" x14ac:dyDescent="0.2"/>
  <cols>
    <col min="1" max="1" width="24.7109375" style="302" customWidth="1"/>
    <col min="2" max="3" width="8.85546875" style="302"/>
    <col min="4" max="4" width="22.5703125" style="312" customWidth="1"/>
    <col min="5" max="5" width="10" style="314" customWidth="1"/>
    <col min="6" max="12" width="8.85546875" style="312"/>
    <col min="13" max="16384" width="8.85546875" style="302"/>
  </cols>
  <sheetData>
    <row r="1" spans="1:12" x14ac:dyDescent="0.2">
      <c r="A1" s="296" t="s">
        <v>322</v>
      </c>
      <c r="B1" s="315"/>
      <c r="C1" s="296" t="s">
        <v>467</v>
      </c>
      <c r="D1" s="309"/>
      <c r="F1" s="347"/>
      <c r="G1" s="347"/>
      <c r="H1" s="347"/>
      <c r="I1" s="347"/>
      <c r="J1" s="347"/>
    </row>
    <row r="2" spans="1:12" x14ac:dyDescent="0.2">
      <c r="D2" s="169" t="s">
        <v>31</v>
      </c>
      <c r="F2" s="350" t="s">
        <v>569</v>
      </c>
      <c r="G2" s="350"/>
      <c r="H2" s="350"/>
      <c r="I2" s="350"/>
      <c r="J2" s="350"/>
      <c r="K2" s="350"/>
      <c r="L2" s="350"/>
    </row>
    <row r="3" spans="1:12" x14ac:dyDescent="0.2">
      <c r="A3" s="302" t="str">
        <f>CONCATENATE(B3,C3,D3)</f>
        <v>City of London19611961</v>
      </c>
      <c r="B3" s="302" t="s">
        <v>31</v>
      </c>
      <c r="C3" s="302">
        <v>1961</v>
      </c>
      <c r="D3" s="293" t="s">
        <v>28</v>
      </c>
      <c r="E3" s="314" t="s">
        <v>570</v>
      </c>
      <c r="F3" s="312">
        <v>1</v>
      </c>
      <c r="G3" s="312">
        <v>2</v>
      </c>
      <c r="H3" s="312">
        <v>3</v>
      </c>
      <c r="I3" s="312">
        <v>4</v>
      </c>
      <c r="J3" s="312">
        <v>5</v>
      </c>
      <c r="K3" s="312">
        <v>6</v>
      </c>
      <c r="L3" s="314" t="s">
        <v>565</v>
      </c>
    </row>
    <row r="4" spans="1:12" x14ac:dyDescent="0.2">
      <c r="A4" s="302" t="str">
        <f t="shared" ref="A4:A22" si="0">CONCATENATE(B4,C4,D4)</f>
        <v>City of London1961Total Households</v>
      </c>
      <c r="B4" s="302" t="s">
        <v>31</v>
      </c>
      <c r="C4" s="302">
        <v>1961</v>
      </c>
      <c r="D4" s="312" t="s">
        <v>124</v>
      </c>
      <c r="E4" s="314">
        <v>1225</v>
      </c>
      <c r="F4" s="314">
        <v>260</v>
      </c>
      <c r="G4" s="314">
        <v>507</v>
      </c>
      <c r="H4" s="314">
        <v>257</v>
      </c>
      <c r="I4" s="314">
        <v>128</v>
      </c>
      <c r="J4" s="314">
        <v>47</v>
      </c>
      <c r="K4" s="314">
        <v>16</v>
      </c>
      <c r="L4" s="314">
        <v>10</v>
      </c>
    </row>
    <row r="5" spans="1:12" x14ac:dyDescent="0.2">
      <c r="A5" s="302" t="str">
        <f t="shared" si="0"/>
        <v>City of London1961Total Persons</v>
      </c>
      <c r="B5" s="302" t="s">
        <v>31</v>
      </c>
      <c r="C5" s="302">
        <v>1961</v>
      </c>
      <c r="D5" s="312" t="s">
        <v>209</v>
      </c>
      <c r="E5" s="314">
        <v>2968</v>
      </c>
      <c r="F5" s="314">
        <v>260</v>
      </c>
      <c r="G5" s="314">
        <v>1014</v>
      </c>
      <c r="H5" s="314">
        <v>771</v>
      </c>
      <c r="I5" s="314">
        <v>512</v>
      </c>
      <c r="J5" s="314">
        <v>235</v>
      </c>
      <c r="K5" s="314">
        <v>96</v>
      </c>
      <c r="L5" s="314">
        <v>80</v>
      </c>
    </row>
    <row r="6" spans="1:12" x14ac:dyDescent="0.2">
      <c r="A6" s="302" t="str">
        <f t="shared" si="0"/>
        <v>City of London1961Total Rooms</v>
      </c>
      <c r="B6" s="302" t="s">
        <v>31</v>
      </c>
      <c r="C6" s="302">
        <v>1961</v>
      </c>
      <c r="D6" s="312" t="s">
        <v>566</v>
      </c>
      <c r="E6" s="314">
        <v>4378</v>
      </c>
      <c r="F6" s="314">
        <v>593</v>
      </c>
      <c r="G6" s="314">
        <v>1743</v>
      </c>
      <c r="H6" s="314">
        <v>1030</v>
      </c>
      <c r="I6" s="314">
        <v>559</v>
      </c>
      <c r="J6" s="314">
        <v>228</v>
      </c>
      <c r="K6" s="314">
        <v>116</v>
      </c>
      <c r="L6" s="314">
        <v>109</v>
      </c>
    </row>
    <row r="7" spans="1:12" x14ac:dyDescent="0.2">
      <c r="A7" s="302" t="str">
        <f t="shared" si="0"/>
        <v>City of London1961Persons per Room</v>
      </c>
      <c r="B7" s="302" t="s">
        <v>31</v>
      </c>
      <c r="C7" s="302">
        <v>1961</v>
      </c>
      <c r="D7" s="312" t="s">
        <v>567</v>
      </c>
      <c r="E7" s="314">
        <v>0.6779351301964367</v>
      </c>
      <c r="F7" s="312">
        <v>0.43844856661045534</v>
      </c>
      <c r="G7" s="312">
        <v>0.58175559380378661</v>
      </c>
      <c r="H7" s="312">
        <v>0.74854368932038839</v>
      </c>
      <c r="I7" s="312">
        <v>0.91592128801431127</v>
      </c>
      <c r="J7" s="312">
        <v>1.0307017543859649</v>
      </c>
      <c r="K7" s="312">
        <v>0.82758620689655171</v>
      </c>
      <c r="L7" s="312">
        <v>0.73394495412844041</v>
      </c>
    </row>
    <row r="8" spans="1:12" x14ac:dyDescent="0.2">
      <c r="A8" s="302" t="str">
        <f t="shared" si="0"/>
        <v>City of London19711971</v>
      </c>
      <c r="B8" s="302" t="s">
        <v>31</v>
      </c>
      <c r="C8" s="302">
        <v>1971</v>
      </c>
      <c r="D8" s="293" t="s">
        <v>29</v>
      </c>
      <c r="E8" s="314" t="s">
        <v>570</v>
      </c>
      <c r="F8" s="312">
        <v>1</v>
      </c>
      <c r="G8" s="312">
        <v>2</v>
      </c>
      <c r="H8" s="312">
        <v>3</v>
      </c>
      <c r="I8" s="312">
        <v>4</v>
      </c>
      <c r="J8" s="312">
        <v>5</v>
      </c>
      <c r="K8" s="314" t="s">
        <v>568</v>
      </c>
    </row>
    <row r="9" spans="1:12" x14ac:dyDescent="0.2">
      <c r="A9" s="302" t="str">
        <f t="shared" si="0"/>
        <v>City of London1971Total Households</v>
      </c>
      <c r="B9" s="302" t="s">
        <v>31</v>
      </c>
      <c r="C9" s="302">
        <v>1971</v>
      </c>
      <c r="D9" s="312" t="s">
        <v>124</v>
      </c>
      <c r="E9" s="314">
        <v>1180</v>
      </c>
      <c r="F9" s="314">
        <v>335</v>
      </c>
      <c r="G9" s="314">
        <v>530</v>
      </c>
      <c r="H9" s="314">
        <v>165</v>
      </c>
      <c r="I9" s="314">
        <v>85</v>
      </c>
      <c r="J9" s="314">
        <v>40</v>
      </c>
      <c r="K9" s="314">
        <v>20</v>
      </c>
      <c r="L9" s="314"/>
    </row>
    <row r="10" spans="1:12" x14ac:dyDescent="0.2">
      <c r="A10" s="302" t="str">
        <f t="shared" si="0"/>
        <v>City of London1971Total Persons</v>
      </c>
      <c r="B10" s="302" t="s">
        <v>31</v>
      </c>
      <c r="C10" s="302">
        <v>1971</v>
      </c>
      <c r="D10" s="312" t="s">
        <v>209</v>
      </c>
      <c r="E10" s="314">
        <v>2590</v>
      </c>
      <c r="F10" s="314">
        <v>335</v>
      </c>
      <c r="G10" s="314">
        <v>1060</v>
      </c>
      <c r="H10" s="314">
        <v>500</v>
      </c>
      <c r="I10" s="314">
        <v>345</v>
      </c>
      <c r="J10" s="314">
        <v>200</v>
      </c>
      <c r="K10" s="314">
        <v>150</v>
      </c>
      <c r="L10" s="314"/>
    </row>
    <row r="11" spans="1:12" x14ac:dyDescent="0.2">
      <c r="A11" s="302" t="str">
        <f t="shared" si="0"/>
        <v>City of London1971Total Rooms</v>
      </c>
      <c r="B11" s="302" t="s">
        <v>31</v>
      </c>
      <c r="C11" s="302">
        <v>1971</v>
      </c>
      <c r="D11" s="312" t="s">
        <v>566</v>
      </c>
      <c r="E11" s="314">
        <v>4335</v>
      </c>
      <c r="F11" s="314">
        <v>915</v>
      </c>
      <c r="G11" s="314">
        <v>1910</v>
      </c>
      <c r="H11" s="314">
        <v>715</v>
      </c>
      <c r="I11" s="314">
        <v>405</v>
      </c>
      <c r="J11" s="314">
        <v>235</v>
      </c>
      <c r="K11" s="314">
        <v>155</v>
      </c>
      <c r="L11" s="314"/>
    </row>
    <row r="12" spans="1:12" x14ac:dyDescent="0.2">
      <c r="A12" s="302" t="str">
        <f t="shared" si="0"/>
        <v>City of London1971Persons per Room</v>
      </c>
      <c r="B12" s="302" t="s">
        <v>31</v>
      </c>
      <c r="C12" s="302">
        <v>1971</v>
      </c>
      <c r="D12" s="312" t="s">
        <v>567</v>
      </c>
      <c r="E12" s="314">
        <v>0.59746251441753173</v>
      </c>
      <c r="F12" s="312">
        <v>0.36612021857923499</v>
      </c>
      <c r="G12" s="312">
        <v>0.55497382198952883</v>
      </c>
      <c r="H12" s="312">
        <v>0.69930069930069927</v>
      </c>
      <c r="I12" s="312">
        <v>0.85185185185185186</v>
      </c>
      <c r="J12" s="312">
        <v>0.85106382978723405</v>
      </c>
      <c r="K12" s="312">
        <v>0.967741935483871</v>
      </c>
    </row>
    <row r="13" spans="1:12" x14ac:dyDescent="0.2">
      <c r="A13" s="302" t="str">
        <f t="shared" si="0"/>
        <v>City of London19811981</v>
      </c>
      <c r="B13" s="302" t="s">
        <v>31</v>
      </c>
      <c r="C13" s="302">
        <v>1981</v>
      </c>
      <c r="D13" s="293" t="s">
        <v>30</v>
      </c>
      <c r="E13" s="314" t="s">
        <v>570</v>
      </c>
      <c r="F13" s="312">
        <v>1</v>
      </c>
      <c r="G13" s="312">
        <v>2</v>
      </c>
      <c r="H13" s="312">
        <v>3</v>
      </c>
      <c r="I13" s="312">
        <v>4</v>
      </c>
      <c r="J13" s="312">
        <v>5</v>
      </c>
      <c r="K13" s="312">
        <v>6</v>
      </c>
      <c r="L13" s="314" t="s">
        <v>565</v>
      </c>
    </row>
    <row r="14" spans="1:12" x14ac:dyDescent="0.2">
      <c r="A14" s="302" t="str">
        <f t="shared" si="0"/>
        <v>City of London1981Total Households</v>
      </c>
      <c r="B14" s="302" t="s">
        <v>31</v>
      </c>
      <c r="C14" s="302">
        <v>1981</v>
      </c>
      <c r="D14" s="312" t="s">
        <v>124</v>
      </c>
      <c r="E14" s="314">
        <v>2001</v>
      </c>
      <c r="F14" s="312">
        <v>819</v>
      </c>
      <c r="G14" s="312">
        <v>755</v>
      </c>
      <c r="H14" s="312">
        <v>222</v>
      </c>
      <c r="I14" s="312">
        <v>137</v>
      </c>
      <c r="J14" s="312">
        <v>48</v>
      </c>
      <c r="K14" s="312">
        <v>15</v>
      </c>
      <c r="L14" s="312">
        <v>5</v>
      </c>
    </row>
    <row r="15" spans="1:12" x14ac:dyDescent="0.2">
      <c r="A15" s="302" t="str">
        <f t="shared" si="0"/>
        <v>City of London1981Total Persons</v>
      </c>
      <c r="B15" s="302" t="s">
        <v>31</v>
      </c>
      <c r="C15" s="302">
        <v>1981</v>
      </c>
      <c r="D15" s="312" t="s">
        <v>209</v>
      </c>
      <c r="E15" s="314">
        <v>3909</v>
      </c>
      <c r="F15" s="314">
        <v>819</v>
      </c>
      <c r="G15" s="314">
        <v>1510</v>
      </c>
      <c r="H15" s="314">
        <v>666</v>
      </c>
      <c r="I15" s="314">
        <v>548</v>
      </c>
      <c r="J15" s="314">
        <v>240</v>
      </c>
      <c r="K15" s="314">
        <v>90</v>
      </c>
      <c r="L15" s="312">
        <v>36</v>
      </c>
    </row>
    <row r="16" spans="1:12" x14ac:dyDescent="0.2">
      <c r="A16" s="302" t="str">
        <f t="shared" si="0"/>
        <v>City of London1981Total Rooms</v>
      </c>
      <c r="B16" s="302" t="s">
        <v>31</v>
      </c>
      <c r="C16" s="302">
        <v>1981</v>
      </c>
      <c r="D16" s="312" t="s">
        <v>566</v>
      </c>
      <c r="E16" s="314">
        <v>6762</v>
      </c>
      <c r="F16" s="312">
        <v>1938</v>
      </c>
      <c r="G16" s="312">
        <v>2697</v>
      </c>
      <c r="H16" s="312">
        <v>1003</v>
      </c>
      <c r="I16" s="312">
        <v>707</v>
      </c>
      <c r="J16" s="312">
        <v>278</v>
      </c>
      <c r="K16" s="312">
        <v>99</v>
      </c>
      <c r="L16" s="312">
        <v>40</v>
      </c>
    </row>
    <row r="17" spans="1:15" x14ac:dyDescent="0.2">
      <c r="A17" s="302" t="str">
        <f t="shared" si="0"/>
        <v>City of London1981Persons per Room</v>
      </c>
      <c r="B17" s="302" t="s">
        <v>31</v>
      </c>
      <c r="C17" s="302">
        <v>1981</v>
      </c>
      <c r="D17" s="312" t="s">
        <v>567</v>
      </c>
      <c r="E17" s="314">
        <v>0.57808340727595386</v>
      </c>
      <c r="F17" s="312">
        <v>0.42260061919504643</v>
      </c>
      <c r="G17" s="312">
        <v>0.55988134964775682</v>
      </c>
      <c r="H17" s="312">
        <v>0.66400797607178463</v>
      </c>
      <c r="I17" s="312">
        <v>0.77510608203677511</v>
      </c>
      <c r="J17" s="312">
        <v>0.86330935251798557</v>
      </c>
      <c r="K17" s="312">
        <v>0.90909090909090906</v>
      </c>
      <c r="L17" s="312">
        <v>0.9</v>
      </c>
    </row>
    <row r="18" spans="1:15" x14ac:dyDescent="0.2">
      <c r="A18" s="302" t="str">
        <f t="shared" si="0"/>
        <v>City of London19911991</v>
      </c>
      <c r="B18" s="302" t="s">
        <v>31</v>
      </c>
      <c r="C18" s="302">
        <v>1991</v>
      </c>
      <c r="D18" s="293" t="s">
        <v>4</v>
      </c>
      <c r="E18" s="314" t="s">
        <v>570</v>
      </c>
      <c r="F18" s="312">
        <v>1</v>
      </c>
      <c r="G18" s="312">
        <v>2</v>
      </c>
      <c r="H18" s="312">
        <v>3</v>
      </c>
      <c r="I18" s="312">
        <v>4</v>
      </c>
      <c r="J18" s="312">
        <v>5</v>
      </c>
      <c r="K18" s="312">
        <v>6</v>
      </c>
      <c r="L18" s="314" t="s">
        <v>565</v>
      </c>
    </row>
    <row r="19" spans="1:15" x14ac:dyDescent="0.2">
      <c r="A19" s="302" t="str">
        <f t="shared" si="0"/>
        <v>City of London1991Total Households</v>
      </c>
      <c r="B19" s="302" t="s">
        <v>31</v>
      </c>
      <c r="C19" s="302">
        <v>1991</v>
      </c>
      <c r="D19" s="312" t="s">
        <v>124</v>
      </c>
      <c r="E19" s="314">
        <v>2169</v>
      </c>
      <c r="F19" s="312">
        <v>1237</v>
      </c>
      <c r="G19" s="312">
        <v>658</v>
      </c>
      <c r="H19" s="312">
        <v>145</v>
      </c>
      <c r="I19" s="312">
        <v>92</v>
      </c>
      <c r="J19" s="312">
        <v>24</v>
      </c>
      <c r="K19" s="312">
        <v>8</v>
      </c>
      <c r="L19" s="312">
        <v>5</v>
      </c>
    </row>
    <row r="20" spans="1:15" x14ac:dyDescent="0.2">
      <c r="A20" s="302" t="str">
        <f t="shared" si="0"/>
        <v>City of London1991Total Persons</v>
      </c>
      <c r="B20" s="302" t="s">
        <v>31</v>
      </c>
      <c r="C20" s="302">
        <v>1991</v>
      </c>
      <c r="D20" s="312" t="s">
        <v>209</v>
      </c>
      <c r="E20" s="314">
        <v>3561</v>
      </c>
      <c r="F20" s="314">
        <v>1237</v>
      </c>
      <c r="G20" s="314">
        <v>1316</v>
      </c>
      <c r="H20" s="314">
        <v>435</v>
      </c>
      <c r="I20" s="314">
        <v>368</v>
      </c>
      <c r="J20" s="314">
        <v>120</v>
      </c>
      <c r="K20" s="314">
        <v>48</v>
      </c>
      <c r="L20" s="312">
        <v>37</v>
      </c>
    </row>
    <row r="21" spans="1:15" x14ac:dyDescent="0.2">
      <c r="A21" s="302" t="str">
        <f t="shared" si="0"/>
        <v>City of London1991Total Rooms</v>
      </c>
      <c r="B21" s="302" t="s">
        <v>31</v>
      </c>
      <c r="C21" s="302">
        <v>1991</v>
      </c>
      <c r="D21" s="312" t="s">
        <v>566</v>
      </c>
      <c r="E21" s="314">
        <v>7205</v>
      </c>
      <c r="F21" s="312">
        <v>3388</v>
      </c>
      <c r="G21" s="312">
        <v>2445</v>
      </c>
      <c r="H21" s="312">
        <v>665</v>
      </c>
      <c r="I21" s="312">
        <v>488</v>
      </c>
      <c r="J21" s="312">
        <v>135</v>
      </c>
      <c r="K21" s="312">
        <v>49</v>
      </c>
      <c r="L21" s="312">
        <v>35</v>
      </c>
    </row>
    <row r="22" spans="1:15" x14ac:dyDescent="0.2">
      <c r="A22" s="302" t="str">
        <f t="shared" si="0"/>
        <v>City of London1991Persons per Room</v>
      </c>
      <c r="B22" s="302" t="s">
        <v>31</v>
      </c>
      <c r="C22" s="302">
        <v>1991</v>
      </c>
      <c r="D22" s="312" t="s">
        <v>567</v>
      </c>
      <c r="E22" s="314">
        <v>0.49424011103400417</v>
      </c>
      <c r="F22" s="312">
        <v>0.36511216056670603</v>
      </c>
      <c r="G22" s="312">
        <v>0.538241308793456</v>
      </c>
      <c r="H22" s="312">
        <v>0.65413533834586468</v>
      </c>
      <c r="I22" s="312">
        <v>0.75409836065573765</v>
      </c>
      <c r="J22" s="312">
        <v>0.88888888888888884</v>
      </c>
      <c r="K22" s="312">
        <v>0.97959183673469385</v>
      </c>
      <c r="L22" s="312">
        <v>1.0571428571428572</v>
      </c>
    </row>
    <row r="23" spans="1:15" x14ac:dyDescent="0.2">
      <c r="A23" s="302" t="str">
        <f t="shared" ref="A23:A86" si="1">CONCATENATE(B23,C23,D23)</f>
        <v>City of London20012001</v>
      </c>
      <c r="B23" s="302" t="s">
        <v>31</v>
      </c>
      <c r="C23" s="302">
        <v>2001</v>
      </c>
      <c r="D23" s="293">
        <v>2001</v>
      </c>
      <c r="E23" s="314" t="s">
        <v>570</v>
      </c>
      <c r="F23" s="312">
        <v>1</v>
      </c>
      <c r="G23" s="312">
        <v>2</v>
      </c>
      <c r="H23" s="312">
        <v>3</v>
      </c>
      <c r="I23" s="312">
        <v>4</v>
      </c>
      <c r="J23" s="312">
        <v>5</v>
      </c>
      <c r="K23" s="312">
        <v>6</v>
      </c>
      <c r="L23" s="314">
        <v>7</v>
      </c>
      <c r="M23" s="302" t="s">
        <v>2666</v>
      </c>
      <c r="N23" s="312"/>
    </row>
    <row r="24" spans="1:15" x14ac:dyDescent="0.2">
      <c r="A24" s="302" t="str">
        <f t="shared" si="1"/>
        <v>City of London2001Total Households</v>
      </c>
      <c r="B24" s="302" t="s">
        <v>31</v>
      </c>
      <c r="C24" s="302">
        <v>2001</v>
      </c>
      <c r="D24" s="312" t="s">
        <v>124</v>
      </c>
      <c r="E24" s="314">
        <v>4327</v>
      </c>
      <c r="F24" s="314">
        <v>2623</v>
      </c>
      <c r="G24" s="314">
        <v>1177</v>
      </c>
      <c r="H24" s="314">
        <v>355</v>
      </c>
      <c r="I24" s="314">
        <v>121</v>
      </c>
      <c r="J24" s="314">
        <v>26</v>
      </c>
      <c r="K24" s="314">
        <v>16</v>
      </c>
      <c r="L24" s="314">
        <v>6</v>
      </c>
      <c r="M24" s="314">
        <v>3</v>
      </c>
      <c r="N24" s="314"/>
      <c r="O24" s="314"/>
    </row>
    <row r="25" spans="1:15" x14ac:dyDescent="0.2">
      <c r="A25" s="302" t="str">
        <f t="shared" si="1"/>
        <v>City of London2001Total Persons</v>
      </c>
      <c r="B25" s="302" t="s">
        <v>31</v>
      </c>
      <c r="C25" s="302">
        <v>2001</v>
      </c>
      <c r="D25" s="312" t="s">
        <v>209</v>
      </c>
      <c r="E25" s="314">
        <v>6864</v>
      </c>
      <c r="F25" s="314">
        <v>2623</v>
      </c>
      <c r="G25" s="314">
        <v>2354</v>
      </c>
      <c r="H25" s="314">
        <v>1065</v>
      </c>
      <c r="I25" s="314">
        <v>484</v>
      </c>
      <c r="J25" s="314">
        <v>130</v>
      </c>
      <c r="K25" s="314">
        <v>96</v>
      </c>
      <c r="L25" s="314">
        <v>42</v>
      </c>
      <c r="M25" s="314">
        <v>70</v>
      </c>
      <c r="N25" s="314"/>
      <c r="O25" s="314"/>
    </row>
    <row r="26" spans="1:15" x14ac:dyDescent="0.2">
      <c r="A26" s="302" t="str">
        <f t="shared" si="1"/>
        <v>City of London2001Total Rooms</v>
      </c>
      <c r="B26" s="302" t="s">
        <v>31</v>
      </c>
      <c r="C26" s="302">
        <v>2001</v>
      </c>
      <c r="D26" s="312" t="s">
        <v>566</v>
      </c>
      <c r="E26" s="314">
        <v>14426</v>
      </c>
      <c r="F26" s="314">
        <v>7718</v>
      </c>
      <c r="G26" s="314">
        <v>4284</v>
      </c>
      <c r="H26" s="314">
        <v>1493</v>
      </c>
      <c r="I26" s="314">
        <v>627</v>
      </c>
      <c r="J26" s="314">
        <v>146</v>
      </c>
      <c r="K26" s="314">
        <v>104</v>
      </c>
      <c r="L26" s="314">
        <v>39</v>
      </c>
      <c r="M26" s="314">
        <v>15</v>
      </c>
      <c r="N26" s="314"/>
      <c r="O26" s="314"/>
    </row>
    <row r="27" spans="1:15" x14ac:dyDescent="0.2">
      <c r="A27" s="302" t="str">
        <f t="shared" si="1"/>
        <v>City of London2001Persons per Room</v>
      </c>
      <c r="B27" s="302" t="s">
        <v>31</v>
      </c>
      <c r="C27" s="302">
        <v>2001</v>
      </c>
      <c r="D27" s="312" t="s">
        <v>567</v>
      </c>
      <c r="E27" s="314">
        <v>0.52085040856369369</v>
      </c>
      <c r="F27" s="314">
        <v>0.3098654609778117</v>
      </c>
      <c r="G27" s="314">
        <v>0.49536971367200955</v>
      </c>
      <c r="H27" s="314">
        <v>0.63366086265443244</v>
      </c>
      <c r="I27" s="314">
        <v>0.75067130780706115</v>
      </c>
      <c r="J27" s="314">
        <v>0.8846326668164457</v>
      </c>
      <c r="K27" s="314">
        <v>0.59602441696666142</v>
      </c>
      <c r="L27" s="314">
        <v>1.2357333333333334</v>
      </c>
      <c r="M27" s="314">
        <v>1.5776431718061674</v>
      </c>
      <c r="N27" s="314"/>
      <c r="O27" s="314"/>
    </row>
    <row r="28" spans="1:15" x14ac:dyDescent="0.2">
      <c r="A28" s="302" t="str">
        <f t="shared" si="1"/>
        <v>City of London20112011</v>
      </c>
      <c r="B28" s="302" t="s">
        <v>31</v>
      </c>
      <c r="C28" s="302">
        <v>2011</v>
      </c>
      <c r="D28" s="293">
        <v>2011</v>
      </c>
      <c r="E28" s="314" t="s">
        <v>570</v>
      </c>
      <c r="F28" s="312">
        <v>1</v>
      </c>
      <c r="G28" s="312">
        <v>2</v>
      </c>
      <c r="H28" s="312">
        <v>3</v>
      </c>
      <c r="I28" s="312">
        <v>4</v>
      </c>
      <c r="J28" s="312">
        <v>5</v>
      </c>
      <c r="K28" s="312" t="s">
        <v>568</v>
      </c>
      <c r="L28" s="314"/>
      <c r="N28" s="312"/>
    </row>
    <row r="29" spans="1:15" x14ac:dyDescent="0.2">
      <c r="A29" s="302" t="str">
        <f t="shared" si="1"/>
        <v>City of London2011Total Households</v>
      </c>
      <c r="B29" s="302" t="s">
        <v>31</v>
      </c>
      <c r="C29" s="302">
        <v>2011</v>
      </c>
      <c r="D29" s="312" t="s">
        <v>124</v>
      </c>
      <c r="E29" s="314">
        <v>4385</v>
      </c>
      <c r="F29" s="314">
        <v>2472</v>
      </c>
      <c r="G29" s="314">
        <v>1356</v>
      </c>
      <c r="H29" s="314">
        <v>339</v>
      </c>
      <c r="I29" s="314">
        <v>153</v>
      </c>
      <c r="J29" s="314">
        <v>36</v>
      </c>
      <c r="K29" s="314">
        <v>29</v>
      </c>
      <c r="L29" s="314"/>
      <c r="M29" s="314"/>
      <c r="N29" s="314"/>
      <c r="O29" s="314"/>
    </row>
    <row r="30" spans="1:15" x14ac:dyDescent="0.2">
      <c r="A30" s="302" t="str">
        <f t="shared" si="1"/>
        <v>City of London2011Total Persons</v>
      </c>
      <c r="B30" s="302" t="s">
        <v>31</v>
      </c>
      <c r="C30" s="302">
        <v>2011</v>
      </c>
      <c r="D30" s="312" t="s">
        <v>209</v>
      </c>
      <c r="E30" s="314">
        <v>7187</v>
      </c>
      <c r="F30" s="314">
        <v>2472</v>
      </c>
      <c r="G30" s="314">
        <v>2712</v>
      </c>
      <c r="H30" s="314">
        <v>1017</v>
      </c>
      <c r="I30" s="314">
        <v>612</v>
      </c>
      <c r="J30" s="314">
        <v>180</v>
      </c>
      <c r="K30" s="314">
        <v>194</v>
      </c>
      <c r="L30" s="314"/>
      <c r="M30" s="314"/>
      <c r="N30" s="314"/>
      <c r="O30" s="314"/>
    </row>
    <row r="31" spans="1:15" x14ac:dyDescent="0.2">
      <c r="A31" s="302" t="str">
        <f t="shared" si="1"/>
        <v>City of London2011Total Rooms</v>
      </c>
      <c r="B31" s="302" t="s">
        <v>31</v>
      </c>
      <c r="C31" s="302">
        <v>2011</v>
      </c>
      <c r="D31" s="312" t="s">
        <v>566</v>
      </c>
      <c r="E31" s="314">
        <v>14658</v>
      </c>
      <c r="F31" s="314">
        <v>7302</v>
      </c>
      <c r="G31" s="314">
        <v>4810</v>
      </c>
      <c r="H31" s="314">
        <v>1447</v>
      </c>
      <c r="I31" s="314">
        <v>763</v>
      </c>
      <c r="J31" s="314">
        <v>182</v>
      </c>
      <c r="K31" s="314">
        <v>154</v>
      </c>
      <c r="L31" s="314"/>
      <c r="M31" s="314"/>
      <c r="N31" s="314"/>
      <c r="O31" s="314"/>
    </row>
    <row r="32" spans="1:15" x14ac:dyDescent="0.2">
      <c r="A32" s="302" t="str">
        <f t="shared" si="1"/>
        <v>City of London2011Persons per Room</v>
      </c>
      <c r="B32" s="302" t="s">
        <v>31</v>
      </c>
      <c r="C32" s="302">
        <v>2011</v>
      </c>
      <c r="D32" s="312" t="s">
        <v>567</v>
      </c>
      <c r="E32" s="314">
        <v>0.49031245736116796</v>
      </c>
      <c r="F32" s="314">
        <v>0.33853738701725555</v>
      </c>
      <c r="G32" s="314">
        <v>0.56382536382536386</v>
      </c>
      <c r="H32" s="314">
        <v>0.70283344851416729</v>
      </c>
      <c r="I32" s="314">
        <v>0.80209698558322406</v>
      </c>
      <c r="J32" s="314">
        <v>0.98901098901098905</v>
      </c>
      <c r="K32" s="314">
        <v>1.2597402597402598</v>
      </c>
      <c r="L32" s="314"/>
      <c r="M32" s="314"/>
      <c r="N32" s="314"/>
      <c r="O32" s="314"/>
    </row>
    <row r="33" spans="1:12" x14ac:dyDescent="0.2">
      <c r="A33" s="302" t="str">
        <f t="shared" si="1"/>
        <v>Barking and DagenhamBarking and Dagenham</v>
      </c>
      <c r="B33" s="169" t="s">
        <v>32</v>
      </c>
      <c r="D33" s="169" t="s">
        <v>32</v>
      </c>
      <c r="F33" s="350" t="s">
        <v>569</v>
      </c>
      <c r="G33" s="350"/>
      <c r="H33" s="350"/>
      <c r="I33" s="350"/>
      <c r="J33" s="350"/>
      <c r="K33" s="350"/>
      <c r="L33" s="350"/>
    </row>
    <row r="34" spans="1:12" x14ac:dyDescent="0.2">
      <c r="A34" s="302" t="str">
        <f t="shared" si="1"/>
        <v>Barking and Dagenham19611961</v>
      </c>
      <c r="B34" s="169" t="s">
        <v>32</v>
      </c>
      <c r="C34" s="302">
        <v>1961</v>
      </c>
      <c r="D34" s="293" t="s">
        <v>28</v>
      </c>
      <c r="E34" s="314" t="s">
        <v>570</v>
      </c>
      <c r="F34" s="312">
        <v>1</v>
      </c>
      <c r="G34" s="312">
        <v>2</v>
      </c>
      <c r="H34" s="312">
        <v>3</v>
      </c>
      <c r="I34" s="312">
        <v>4</v>
      </c>
      <c r="J34" s="312">
        <v>5</v>
      </c>
      <c r="K34" s="312">
        <v>6</v>
      </c>
      <c r="L34" s="314" t="s">
        <v>565</v>
      </c>
    </row>
    <row r="35" spans="1:12" x14ac:dyDescent="0.2">
      <c r="A35" s="302" t="str">
        <f t="shared" si="1"/>
        <v>Barking and Dagenham1961Total households</v>
      </c>
      <c r="B35" s="169" t="s">
        <v>32</v>
      </c>
      <c r="C35" s="302">
        <v>1961</v>
      </c>
      <c r="D35" s="312" t="s">
        <v>571</v>
      </c>
      <c r="E35" s="314">
        <v>54120</v>
      </c>
      <c r="F35" s="314">
        <v>4574</v>
      </c>
      <c r="G35" s="314">
        <v>14984</v>
      </c>
      <c r="H35" s="314">
        <v>13216</v>
      </c>
      <c r="I35" s="314">
        <v>11671</v>
      </c>
      <c r="J35" s="314">
        <v>5683</v>
      </c>
      <c r="K35" s="314">
        <v>2375</v>
      </c>
      <c r="L35" s="314">
        <v>1617</v>
      </c>
    </row>
    <row r="36" spans="1:12" x14ac:dyDescent="0.2">
      <c r="A36" s="302" t="str">
        <f t="shared" si="1"/>
        <v>Barking and Dagenham1961Total persons</v>
      </c>
      <c r="B36" s="169" t="s">
        <v>32</v>
      </c>
      <c r="C36" s="302">
        <v>1961</v>
      </c>
      <c r="D36" s="312" t="s">
        <v>572</v>
      </c>
      <c r="E36" s="314">
        <v>176009</v>
      </c>
      <c r="F36" s="314">
        <v>4574</v>
      </c>
      <c r="G36" s="314">
        <v>29968</v>
      </c>
      <c r="H36" s="314">
        <v>39648</v>
      </c>
      <c r="I36" s="314">
        <v>46684</v>
      </c>
      <c r="J36" s="314">
        <v>28415</v>
      </c>
      <c r="K36" s="314">
        <v>14250</v>
      </c>
      <c r="L36" s="314">
        <v>12470</v>
      </c>
    </row>
    <row r="37" spans="1:12" x14ac:dyDescent="0.2">
      <c r="A37" s="302" t="str">
        <f t="shared" si="1"/>
        <v>Barking and Dagenham1961Total rooms</v>
      </c>
      <c r="B37" s="169" t="s">
        <v>32</v>
      </c>
      <c r="C37" s="302">
        <v>1961</v>
      </c>
      <c r="D37" s="312" t="s">
        <v>573</v>
      </c>
      <c r="E37" s="314">
        <v>221766</v>
      </c>
      <c r="F37" s="314">
        <v>15515</v>
      </c>
      <c r="G37" s="314">
        <v>58294</v>
      </c>
      <c r="H37" s="314">
        <v>53955</v>
      </c>
      <c r="I37" s="314">
        <v>49881</v>
      </c>
      <c r="J37" s="314">
        <v>25286</v>
      </c>
      <c r="K37" s="314">
        <v>11025</v>
      </c>
      <c r="L37" s="314">
        <v>7810</v>
      </c>
    </row>
    <row r="38" spans="1:12" x14ac:dyDescent="0.2">
      <c r="A38" s="302" t="str">
        <f t="shared" si="1"/>
        <v>Barking and Dagenham1961Persons per room</v>
      </c>
      <c r="B38" s="169" t="s">
        <v>32</v>
      </c>
      <c r="C38" s="302">
        <v>1961</v>
      </c>
      <c r="D38" s="312" t="s">
        <v>574</v>
      </c>
      <c r="E38" s="314">
        <v>0.79366990431355577</v>
      </c>
      <c r="F38" s="312">
        <v>0.29481147276828873</v>
      </c>
      <c r="G38" s="312">
        <v>0.51408378220743134</v>
      </c>
      <c r="H38" s="312">
        <v>0.73483458437586879</v>
      </c>
      <c r="I38" s="312">
        <v>0.93590745975421508</v>
      </c>
      <c r="J38" s="312">
        <v>1.1237443644704579</v>
      </c>
      <c r="K38" s="312">
        <v>1.2925170068027212</v>
      </c>
      <c r="L38" s="312">
        <v>1.5966709346991037</v>
      </c>
    </row>
    <row r="39" spans="1:12" x14ac:dyDescent="0.2">
      <c r="A39" s="302" t="str">
        <f t="shared" si="1"/>
        <v>Barking and Dagenham19711971</v>
      </c>
      <c r="B39" s="169" t="s">
        <v>32</v>
      </c>
      <c r="C39" s="302">
        <v>1971</v>
      </c>
      <c r="D39" s="293" t="s">
        <v>29</v>
      </c>
      <c r="E39" s="314" t="s">
        <v>570</v>
      </c>
      <c r="F39" s="312">
        <v>1</v>
      </c>
      <c r="G39" s="312">
        <v>2</v>
      </c>
      <c r="H39" s="312">
        <v>3</v>
      </c>
      <c r="I39" s="312">
        <v>4</v>
      </c>
      <c r="J39" s="312">
        <v>5</v>
      </c>
      <c r="K39" s="314" t="s">
        <v>568</v>
      </c>
    </row>
    <row r="40" spans="1:12" x14ac:dyDescent="0.2">
      <c r="A40" s="302" t="str">
        <f t="shared" si="1"/>
        <v>Barking and Dagenham1971Total households</v>
      </c>
      <c r="B40" s="169" t="s">
        <v>32</v>
      </c>
      <c r="C40" s="302">
        <v>1971</v>
      </c>
      <c r="D40" s="312" t="s">
        <v>571</v>
      </c>
      <c r="E40" s="314">
        <v>54840</v>
      </c>
      <c r="F40" s="314">
        <v>8725</v>
      </c>
      <c r="G40" s="314">
        <v>18180</v>
      </c>
      <c r="H40" s="314">
        <v>10985</v>
      </c>
      <c r="I40" s="314">
        <v>9375</v>
      </c>
      <c r="J40" s="314">
        <v>4405</v>
      </c>
      <c r="K40" s="314">
        <v>3175</v>
      </c>
      <c r="L40" s="314"/>
    </row>
    <row r="41" spans="1:12" x14ac:dyDescent="0.2">
      <c r="A41" s="302" t="str">
        <f t="shared" si="1"/>
        <v>Barking and Dagenham1971Total persons</v>
      </c>
      <c r="B41" s="169" t="s">
        <v>32</v>
      </c>
      <c r="C41" s="302">
        <v>1971</v>
      </c>
      <c r="D41" s="312" t="s">
        <v>572</v>
      </c>
      <c r="E41" s="314">
        <v>158905</v>
      </c>
      <c r="F41" s="314">
        <v>8725</v>
      </c>
      <c r="G41" s="314">
        <v>36360</v>
      </c>
      <c r="H41" s="314">
        <v>32955</v>
      </c>
      <c r="I41" s="314">
        <v>37490</v>
      </c>
      <c r="J41" s="314">
        <v>22015</v>
      </c>
      <c r="K41" s="314">
        <v>21360</v>
      </c>
      <c r="L41" s="314"/>
    </row>
    <row r="42" spans="1:12" x14ac:dyDescent="0.2">
      <c r="A42" s="302" t="str">
        <f t="shared" si="1"/>
        <v>Barking and Dagenham1971Total rooms</v>
      </c>
      <c r="B42" s="169" t="s">
        <v>32</v>
      </c>
      <c r="C42" s="302">
        <v>1971</v>
      </c>
      <c r="D42" s="312" t="s">
        <v>573</v>
      </c>
      <c r="E42" s="314">
        <v>241570</v>
      </c>
      <c r="F42" s="314">
        <v>32530</v>
      </c>
      <c r="G42" s="314">
        <v>76565</v>
      </c>
      <c r="H42" s="314">
        <v>49825</v>
      </c>
      <c r="I42" s="314">
        <v>44715</v>
      </c>
      <c r="J42" s="314">
        <v>21680</v>
      </c>
      <c r="K42" s="314">
        <v>16250</v>
      </c>
      <c r="L42" s="314"/>
    </row>
    <row r="43" spans="1:12" x14ac:dyDescent="0.2">
      <c r="A43" s="302" t="str">
        <f t="shared" si="1"/>
        <v>Barking and Dagenham1971Persons per room</v>
      </c>
      <c r="B43" s="169" t="s">
        <v>32</v>
      </c>
      <c r="C43" s="302">
        <v>1971</v>
      </c>
      <c r="D43" s="312" t="s">
        <v>574</v>
      </c>
      <c r="E43" s="314">
        <v>0.65780105145506473</v>
      </c>
      <c r="F43" s="312">
        <v>0.26821395634798645</v>
      </c>
      <c r="G43" s="312">
        <v>0.47489061581662639</v>
      </c>
      <c r="H43" s="312">
        <v>0.66141495233316605</v>
      </c>
      <c r="I43" s="312">
        <v>0.83842111148384213</v>
      </c>
      <c r="J43" s="312">
        <v>1.0154520295202951</v>
      </c>
      <c r="K43" s="312">
        <v>1.3144615384615386</v>
      </c>
    </row>
    <row r="44" spans="1:12" x14ac:dyDescent="0.2">
      <c r="A44" s="302" t="str">
        <f t="shared" si="1"/>
        <v>Barking and Dagenham19811981</v>
      </c>
      <c r="B44" s="169" t="s">
        <v>32</v>
      </c>
      <c r="C44" s="302">
        <v>1981</v>
      </c>
      <c r="D44" s="293" t="s">
        <v>30</v>
      </c>
      <c r="E44" s="314" t="s">
        <v>570</v>
      </c>
      <c r="F44" s="312">
        <v>1</v>
      </c>
      <c r="G44" s="312">
        <v>2</v>
      </c>
      <c r="H44" s="312">
        <v>3</v>
      </c>
      <c r="I44" s="312">
        <v>4</v>
      </c>
      <c r="J44" s="312">
        <v>5</v>
      </c>
      <c r="K44" s="312">
        <v>6</v>
      </c>
      <c r="L44" s="314" t="s">
        <v>565</v>
      </c>
    </row>
    <row r="45" spans="1:12" x14ac:dyDescent="0.2">
      <c r="A45" s="302" t="str">
        <f t="shared" si="1"/>
        <v>Barking and Dagenham1981Total households</v>
      </c>
      <c r="B45" s="169" t="s">
        <v>32</v>
      </c>
      <c r="C45" s="302">
        <v>1981</v>
      </c>
      <c r="D45" s="312" t="s">
        <v>571</v>
      </c>
      <c r="E45" s="314">
        <v>55773</v>
      </c>
      <c r="F45" s="312">
        <v>12181</v>
      </c>
      <c r="G45" s="312">
        <v>18773</v>
      </c>
      <c r="H45" s="312">
        <v>9701</v>
      </c>
      <c r="I45" s="312">
        <v>9322</v>
      </c>
      <c r="J45" s="312">
        <v>3828</v>
      </c>
      <c r="K45" s="312">
        <v>1396</v>
      </c>
      <c r="L45" s="312">
        <v>572</v>
      </c>
    </row>
    <row r="46" spans="1:12" x14ac:dyDescent="0.2">
      <c r="A46" s="302" t="str">
        <f t="shared" si="1"/>
        <v>Barking and Dagenham1981Total persons</v>
      </c>
      <c r="B46" s="169" t="s">
        <v>32</v>
      </c>
      <c r="C46" s="302">
        <v>1981</v>
      </c>
      <c r="D46" s="312" t="s">
        <v>572</v>
      </c>
      <c r="E46" s="314">
        <v>147975</v>
      </c>
      <c r="F46" s="314">
        <v>12181</v>
      </c>
      <c r="G46" s="314">
        <v>37546</v>
      </c>
      <c r="H46" s="314">
        <v>29103</v>
      </c>
      <c r="I46" s="314">
        <v>37288</v>
      </c>
      <c r="J46" s="314">
        <v>19140</v>
      </c>
      <c r="K46" s="314">
        <v>8376</v>
      </c>
      <c r="L46" s="312">
        <v>4341</v>
      </c>
    </row>
    <row r="47" spans="1:12" x14ac:dyDescent="0.2">
      <c r="A47" s="302" t="str">
        <f t="shared" si="1"/>
        <v>Barking and Dagenham1981Total rooms</v>
      </c>
      <c r="B47" s="169" t="s">
        <v>32</v>
      </c>
      <c r="C47" s="302">
        <v>1981</v>
      </c>
      <c r="D47" s="312" t="s">
        <v>573</v>
      </c>
      <c r="E47" s="314">
        <v>241290</v>
      </c>
      <c r="F47" s="312">
        <v>45139</v>
      </c>
      <c r="G47" s="312">
        <v>78786</v>
      </c>
      <c r="H47" s="312">
        <v>43989</v>
      </c>
      <c r="I47" s="312">
        <v>44299</v>
      </c>
      <c r="J47" s="312">
        <v>18833</v>
      </c>
      <c r="K47" s="312">
        <v>7140</v>
      </c>
      <c r="L47" s="312">
        <v>3104</v>
      </c>
    </row>
    <row r="48" spans="1:12" x14ac:dyDescent="0.2">
      <c r="A48" s="302" t="str">
        <f t="shared" si="1"/>
        <v>Barking and Dagenham1981Persons per room</v>
      </c>
      <c r="B48" s="169" t="s">
        <v>32</v>
      </c>
      <c r="C48" s="302">
        <v>1981</v>
      </c>
      <c r="D48" s="312" t="s">
        <v>574</v>
      </c>
      <c r="E48" s="314">
        <v>0.61326619420614203</v>
      </c>
      <c r="F48" s="312">
        <v>0.26985533574071202</v>
      </c>
      <c r="G48" s="312">
        <v>0.47655674866092962</v>
      </c>
      <c r="H48" s="312">
        <v>0.66159721748618971</v>
      </c>
      <c r="I48" s="312">
        <v>0.84173457640127314</v>
      </c>
      <c r="J48" s="312">
        <v>1.0163011734720968</v>
      </c>
      <c r="K48" s="312">
        <v>1.173109243697479</v>
      </c>
      <c r="L48" s="312">
        <v>1.3985180412371134</v>
      </c>
    </row>
    <row r="49" spans="1:14" x14ac:dyDescent="0.2">
      <c r="A49" s="302" t="str">
        <f t="shared" si="1"/>
        <v>Barking and Dagenham19911991</v>
      </c>
      <c r="B49" s="169" t="s">
        <v>32</v>
      </c>
      <c r="C49" s="302">
        <v>1991</v>
      </c>
      <c r="D49" s="293" t="s">
        <v>4</v>
      </c>
      <c r="E49" s="314" t="s">
        <v>570</v>
      </c>
      <c r="F49" s="312">
        <v>1</v>
      </c>
      <c r="G49" s="312">
        <v>2</v>
      </c>
      <c r="H49" s="312">
        <v>3</v>
      </c>
      <c r="I49" s="312">
        <v>4</v>
      </c>
      <c r="J49" s="312">
        <v>5</v>
      </c>
      <c r="K49" s="312">
        <v>6</v>
      </c>
      <c r="L49" s="314" t="s">
        <v>565</v>
      </c>
    </row>
    <row r="50" spans="1:14" x14ac:dyDescent="0.2">
      <c r="A50" s="302" t="str">
        <f t="shared" si="1"/>
        <v>Barking and Dagenham1991Total households</v>
      </c>
      <c r="B50" s="169" t="s">
        <v>32</v>
      </c>
      <c r="C50" s="302">
        <v>1991</v>
      </c>
      <c r="D50" s="312" t="s">
        <v>571</v>
      </c>
      <c r="E50" s="314">
        <v>58119</v>
      </c>
      <c r="F50" s="312">
        <v>15916</v>
      </c>
      <c r="G50" s="312">
        <v>19465</v>
      </c>
      <c r="H50" s="312">
        <v>9681</v>
      </c>
      <c r="I50" s="312">
        <v>8470</v>
      </c>
      <c r="J50" s="312">
        <v>3232</v>
      </c>
      <c r="K50" s="312">
        <v>1000</v>
      </c>
      <c r="L50" s="312">
        <v>355</v>
      </c>
    </row>
    <row r="51" spans="1:14" x14ac:dyDescent="0.2">
      <c r="A51" s="302" t="str">
        <f t="shared" si="1"/>
        <v>Barking and Dagenham1991Total persons</v>
      </c>
      <c r="B51" s="169" t="s">
        <v>32</v>
      </c>
      <c r="C51" s="302">
        <v>1991</v>
      </c>
      <c r="D51" s="312" t="s">
        <v>572</v>
      </c>
      <c r="E51" s="314">
        <v>142606</v>
      </c>
      <c r="F51" s="314">
        <v>15916</v>
      </c>
      <c r="G51" s="314">
        <v>38930</v>
      </c>
      <c r="H51" s="314">
        <v>29043</v>
      </c>
      <c r="I51" s="314">
        <v>33880</v>
      </c>
      <c r="J51" s="314">
        <v>16160</v>
      </c>
      <c r="K51" s="314">
        <v>6000</v>
      </c>
      <c r="L51" s="312">
        <v>2677</v>
      </c>
    </row>
    <row r="52" spans="1:14" x14ac:dyDescent="0.2">
      <c r="A52" s="302" t="str">
        <f t="shared" si="1"/>
        <v>Barking and Dagenham1991Total rooms</v>
      </c>
      <c r="B52" s="169" t="s">
        <v>32</v>
      </c>
      <c r="C52" s="302">
        <v>1991</v>
      </c>
      <c r="D52" s="312" t="s">
        <v>573</v>
      </c>
      <c r="E52" s="314">
        <v>259904</v>
      </c>
      <c r="F52" s="312">
        <v>62523</v>
      </c>
      <c r="G52" s="312">
        <v>86569</v>
      </c>
      <c r="H52" s="312">
        <v>45623</v>
      </c>
      <c r="I52" s="312">
        <v>41550</v>
      </c>
      <c r="J52" s="312">
        <v>16409</v>
      </c>
      <c r="K52" s="312">
        <v>5284</v>
      </c>
      <c r="L52" s="312">
        <v>1946</v>
      </c>
    </row>
    <row r="53" spans="1:14" x14ac:dyDescent="0.2">
      <c r="A53" s="302" t="str">
        <f t="shared" si="1"/>
        <v>Barking and Dagenham1991Persons per room</v>
      </c>
      <c r="B53" s="169" t="s">
        <v>32</v>
      </c>
      <c r="C53" s="302">
        <v>1991</v>
      </c>
      <c r="D53" s="312" t="s">
        <v>574</v>
      </c>
      <c r="E53" s="314">
        <v>0.54868720758433887</v>
      </c>
      <c r="F53" s="312">
        <v>0.25456232106584775</v>
      </c>
      <c r="G53" s="312">
        <v>0.44969908396770208</v>
      </c>
      <c r="H53" s="312">
        <v>0.63658680928479061</v>
      </c>
      <c r="I53" s="312">
        <v>0.81540312876052945</v>
      </c>
      <c r="J53" s="312">
        <v>0.98482540069474067</v>
      </c>
      <c r="K53" s="312">
        <v>1.1355034065102196</v>
      </c>
      <c r="L53" s="312">
        <v>1.3756423432682425</v>
      </c>
    </row>
    <row r="54" spans="1:14" x14ac:dyDescent="0.2">
      <c r="A54" s="302" t="str">
        <f t="shared" si="1"/>
        <v>Barking and Dagenham20012001</v>
      </c>
      <c r="B54" s="169" t="s">
        <v>32</v>
      </c>
      <c r="C54" s="302">
        <v>2001</v>
      </c>
      <c r="D54" s="293">
        <v>2001</v>
      </c>
      <c r="E54" s="314" t="s">
        <v>570</v>
      </c>
      <c r="F54" s="312">
        <v>1</v>
      </c>
      <c r="G54" s="312">
        <v>2</v>
      </c>
      <c r="H54" s="312">
        <v>3</v>
      </c>
      <c r="I54" s="312">
        <v>4</v>
      </c>
      <c r="J54" s="312">
        <v>5</v>
      </c>
      <c r="K54" s="312">
        <v>6</v>
      </c>
      <c r="L54" s="314">
        <v>7</v>
      </c>
      <c r="M54" s="302" t="s">
        <v>2666</v>
      </c>
      <c r="N54" s="312"/>
    </row>
    <row r="55" spans="1:14" x14ac:dyDescent="0.2">
      <c r="A55" s="302" t="str">
        <f t="shared" si="1"/>
        <v>Barking and Dagenham2001Total households</v>
      </c>
      <c r="B55" s="169" t="s">
        <v>32</v>
      </c>
      <c r="C55" s="302">
        <v>2001</v>
      </c>
      <c r="D55" s="312" t="s">
        <v>571</v>
      </c>
      <c r="E55" s="314">
        <v>67260</v>
      </c>
      <c r="F55" s="312">
        <v>20713</v>
      </c>
      <c r="G55" s="312">
        <v>20487</v>
      </c>
      <c r="H55" s="302">
        <v>10959</v>
      </c>
      <c r="I55" s="312">
        <v>9528</v>
      </c>
      <c r="J55" s="312">
        <v>3994</v>
      </c>
      <c r="K55" s="312">
        <v>1232</v>
      </c>
      <c r="L55" s="312">
        <v>226</v>
      </c>
      <c r="M55" s="302">
        <v>121</v>
      </c>
    </row>
    <row r="56" spans="1:14" x14ac:dyDescent="0.2">
      <c r="A56" s="302" t="str">
        <f t="shared" si="1"/>
        <v>Barking and Dagenham2001Total persons</v>
      </c>
      <c r="B56" s="169" t="s">
        <v>32</v>
      </c>
      <c r="C56" s="302">
        <v>2001</v>
      </c>
      <c r="D56" s="312" t="s">
        <v>572</v>
      </c>
      <c r="E56" s="314">
        <v>162730</v>
      </c>
      <c r="F56" s="314">
        <v>20713</v>
      </c>
      <c r="G56" s="314">
        <v>40974</v>
      </c>
      <c r="H56" s="302">
        <v>32877</v>
      </c>
      <c r="I56" s="314">
        <v>38112</v>
      </c>
      <c r="J56" s="314">
        <v>19970</v>
      </c>
      <c r="K56" s="314">
        <v>7392</v>
      </c>
      <c r="L56" s="312">
        <v>1582</v>
      </c>
      <c r="M56" s="302">
        <v>1110</v>
      </c>
    </row>
    <row r="57" spans="1:14" x14ac:dyDescent="0.2">
      <c r="A57" s="302" t="str">
        <f t="shared" si="1"/>
        <v>Barking and Dagenham2001Total rooms</v>
      </c>
      <c r="B57" s="169" t="s">
        <v>32</v>
      </c>
      <c r="C57" s="302">
        <v>2001</v>
      </c>
      <c r="D57" s="312" t="s">
        <v>573</v>
      </c>
      <c r="E57" s="314">
        <v>309581</v>
      </c>
      <c r="F57" s="312">
        <v>85760</v>
      </c>
      <c r="G57" s="312">
        <v>93805</v>
      </c>
      <c r="H57" s="312">
        <v>52430</v>
      </c>
      <c r="I57" s="312">
        <v>48032</v>
      </c>
      <c r="J57" s="312">
        <v>20847</v>
      </c>
      <c r="K57" s="312">
        <v>7280</v>
      </c>
      <c r="L57" s="312">
        <v>1295</v>
      </c>
      <c r="M57" s="302">
        <v>720</v>
      </c>
    </row>
    <row r="58" spans="1:14" x14ac:dyDescent="0.2">
      <c r="A58" s="302" t="str">
        <f t="shared" si="1"/>
        <v>Barking and Dagenham2001Persons per room</v>
      </c>
      <c r="B58" s="169" t="s">
        <v>32</v>
      </c>
      <c r="C58" s="302">
        <v>2001</v>
      </c>
      <c r="D58" s="312" t="s">
        <v>574</v>
      </c>
      <c r="E58" s="314">
        <v>0.52564595372455025</v>
      </c>
      <c r="F58" s="312">
        <v>0.24152285447761193</v>
      </c>
      <c r="G58" s="312">
        <v>0.43679974415009859</v>
      </c>
      <c r="H58" s="312">
        <v>0.62706465763875641</v>
      </c>
      <c r="I58" s="312">
        <v>0.79347101932045305</v>
      </c>
      <c r="J58" s="312">
        <v>0.95793159687245166</v>
      </c>
      <c r="K58" s="312">
        <v>1.0153846153846153</v>
      </c>
      <c r="L58" s="312">
        <v>1.2216216216216216</v>
      </c>
      <c r="M58" s="302">
        <v>1.5416666666666667</v>
      </c>
    </row>
    <row r="59" spans="1:14" x14ac:dyDescent="0.2">
      <c r="A59" s="302" t="str">
        <f t="shared" si="1"/>
        <v>Barking and Dagenham20112011</v>
      </c>
      <c r="B59" s="169" t="s">
        <v>32</v>
      </c>
      <c r="C59" s="302">
        <v>2011</v>
      </c>
      <c r="D59" s="293">
        <v>2011</v>
      </c>
      <c r="E59" s="314" t="s">
        <v>570</v>
      </c>
      <c r="F59" s="312">
        <v>1</v>
      </c>
      <c r="G59" s="312">
        <v>2</v>
      </c>
      <c r="H59" s="312">
        <v>3</v>
      </c>
      <c r="I59" s="312">
        <v>4</v>
      </c>
      <c r="J59" s="312">
        <v>5</v>
      </c>
      <c r="K59" s="312" t="s">
        <v>568</v>
      </c>
      <c r="L59" s="314"/>
      <c r="N59" s="312"/>
    </row>
    <row r="60" spans="1:14" x14ac:dyDescent="0.2">
      <c r="A60" s="302" t="str">
        <f t="shared" si="1"/>
        <v>Barking and Dagenham2011Total households</v>
      </c>
      <c r="B60" s="169" t="s">
        <v>32</v>
      </c>
      <c r="C60" s="302">
        <v>2011</v>
      </c>
      <c r="D60" s="312" t="s">
        <v>571</v>
      </c>
      <c r="E60" s="314">
        <v>69681</v>
      </c>
      <c r="F60" s="312">
        <v>19215</v>
      </c>
      <c r="G60" s="312">
        <v>18641</v>
      </c>
      <c r="H60" s="312">
        <v>12616</v>
      </c>
      <c r="I60" s="312">
        <v>10516</v>
      </c>
      <c r="J60" s="312">
        <v>5414</v>
      </c>
      <c r="K60" s="312">
        <v>3279</v>
      </c>
    </row>
    <row r="61" spans="1:14" x14ac:dyDescent="0.2">
      <c r="A61" s="302" t="str">
        <f t="shared" si="1"/>
        <v>Barking and Dagenham2011Total persons</v>
      </c>
      <c r="B61" s="169" t="s">
        <v>32</v>
      </c>
      <c r="C61" s="302">
        <v>2011</v>
      </c>
      <c r="D61" s="312" t="s">
        <v>572</v>
      </c>
      <c r="E61" s="314">
        <v>184901</v>
      </c>
      <c r="F61" s="314">
        <v>19215</v>
      </c>
      <c r="G61" s="314">
        <v>37282</v>
      </c>
      <c r="H61" s="314">
        <v>37848</v>
      </c>
      <c r="I61" s="314">
        <v>42064</v>
      </c>
      <c r="J61" s="314">
        <v>27070</v>
      </c>
      <c r="K61" s="314">
        <v>21422</v>
      </c>
    </row>
    <row r="62" spans="1:14" x14ac:dyDescent="0.2">
      <c r="A62" s="302" t="str">
        <f t="shared" si="1"/>
        <v>Barking and Dagenham2011Total rooms</v>
      </c>
      <c r="B62" s="169" t="s">
        <v>32</v>
      </c>
      <c r="C62" s="302">
        <v>2011</v>
      </c>
      <c r="D62" s="312" t="s">
        <v>573</v>
      </c>
      <c r="E62" s="314">
        <v>318399</v>
      </c>
      <c r="F62" s="312">
        <v>78185</v>
      </c>
      <c r="G62" s="312">
        <v>82827</v>
      </c>
      <c r="H62" s="312">
        <v>58625</v>
      </c>
      <c r="I62" s="312">
        <v>51847</v>
      </c>
      <c r="J62" s="312">
        <v>28130</v>
      </c>
      <c r="K62" s="312">
        <v>18785</v>
      </c>
    </row>
    <row r="63" spans="1:14" x14ac:dyDescent="0.2">
      <c r="A63" s="302" t="str">
        <f t="shared" si="1"/>
        <v>Barking and Dagenham2011Persons per room</v>
      </c>
      <c r="B63" s="169" t="s">
        <v>32</v>
      </c>
      <c r="C63" s="302">
        <v>2011</v>
      </c>
      <c r="D63" s="312" t="s">
        <v>574</v>
      </c>
      <c r="E63" s="314">
        <v>0.58072104497815635</v>
      </c>
      <c r="F63" s="312">
        <v>0.24576325382106542</v>
      </c>
      <c r="G63" s="312">
        <v>0.45011892257355696</v>
      </c>
      <c r="H63" s="312">
        <v>0.64559488272921106</v>
      </c>
      <c r="I63" s="312">
        <v>0.81131020116882369</v>
      </c>
      <c r="J63" s="312">
        <v>0.9623178101670814</v>
      </c>
      <c r="K63" s="312">
        <v>1.1403779611392069</v>
      </c>
    </row>
    <row r="64" spans="1:14" x14ac:dyDescent="0.2">
      <c r="A64" s="302" t="str">
        <f t="shared" si="1"/>
        <v>BarnetBarnet</v>
      </c>
      <c r="B64" s="312" t="s">
        <v>33</v>
      </c>
      <c r="D64" s="312" t="s">
        <v>33</v>
      </c>
      <c r="F64" s="350" t="s">
        <v>569</v>
      </c>
      <c r="G64" s="350"/>
      <c r="H64" s="350"/>
      <c r="I64" s="350"/>
      <c r="J64" s="350"/>
      <c r="K64" s="350"/>
      <c r="L64" s="350"/>
    </row>
    <row r="65" spans="1:12" x14ac:dyDescent="0.2">
      <c r="A65" s="302" t="str">
        <f t="shared" si="1"/>
        <v>Barnet19611961</v>
      </c>
      <c r="B65" s="312" t="s">
        <v>33</v>
      </c>
      <c r="C65" s="302">
        <v>1961</v>
      </c>
      <c r="D65" s="293" t="s">
        <v>28</v>
      </c>
      <c r="E65" s="314" t="s">
        <v>570</v>
      </c>
      <c r="F65" s="312">
        <v>1</v>
      </c>
      <c r="G65" s="312">
        <v>2</v>
      </c>
      <c r="H65" s="312">
        <v>3</v>
      </c>
      <c r="I65" s="312">
        <v>4</v>
      </c>
      <c r="J65" s="312">
        <v>5</v>
      </c>
      <c r="K65" s="312">
        <v>6</v>
      </c>
      <c r="L65" s="314" t="s">
        <v>565</v>
      </c>
    </row>
    <row r="66" spans="1:12" x14ac:dyDescent="0.2">
      <c r="A66" s="302" t="str">
        <f t="shared" si="1"/>
        <v>Barnet1961Total households</v>
      </c>
      <c r="B66" s="312" t="s">
        <v>33</v>
      </c>
      <c r="C66" s="302">
        <v>1961</v>
      </c>
      <c r="D66" s="312" t="s">
        <v>571</v>
      </c>
      <c r="E66" s="314">
        <v>100619</v>
      </c>
      <c r="F66" s="314">
        <v>12303</v>
      </c>
      <c r="G66" s="314">
        <v>30649</v>
      </c>
      <c r="H66" s="314">
        <v>22809</v>
      </c>
      <c r="I66" s="314">
        <v>18907</v>
      </c>
      <c r="J66" s="314">
        <v>9731</v>
      </c>
      <c r="K66" s="312">
        <v>3887</v>
      </c>
      <c r="L66" s="314">
        <v>2333</v>
      </c>
    </row>
    <row r="67" spans="1:12" x14ac:dyDescent="0.2">
      <c r="A67" s="302" t="str">
        <f t="shared" si="1"/>
        <v>Barnet1961Total persons</v>
      </c>
      <c r="B67" s="312" t="s">
        <v>33</v>
      </c>
      <c r="C67" s="302">
        <v>1961</v>
      </c>
      <c r="D67" s="312" t="s">
        <v>572</v>
      </c>
      <c r="E67" s="314">
        <v>307551</v>
      </c>
      <c r="F67" s="314">
        <v>12303</v>
      </c>
      <c r="G67" s="314">
        <v>61298</v>
      </c>
      <c r="H67" s="314">
        <v>68427</v>
      </c>
      <c r="I67" s="314">
        <v>75628</v>
      </c>
      <c r="J67" s="314">
        <v>48655</v>
      </c>
      <c r="K67" s="314">
        <v>23322</v>
      </c>
      <c r="L67" s="314">
        <v>17918</v>
      </c>
    </row>
    <row r="68" spans="1:12" x14ac:dyDescent="0.2">
      <c r="A68" s="302" t="str">
        <f t="shared" si="1"/>
        <v>Barnet1961Total rooms</v>
      </c>
      <c r="B68" s="312" t="s">
        <v>33</v>
      </c>
      <c r="C68" s="302">
        <v>1961</v>
      </c>
      <c r="D68" s="312" t="s">
        <v>573</v>
      </c>
      <c r="E68" s="314">
        <v>479155</v>
      </c>
      <c r="F68" s="314">
        <v>41333</v>
      </c>
      <c r="G68" s="314">
        <v>134937</v>
      </c>
      <c r="H68" s="314">
        <v>110726</v>
      </c>
      <c r="I68" s="314">
        <v>98739</v>
      </c>
      <c r="J68" s="314">
        <v>55597</v>
      </c>
      <c r="K68" s="314">
        <v>23277</v>
      </c>
      <c r="L68" s="314">
        <v>14546</v>
      </c>
    </row>
    <row r="69" spans="1:12" x14ac:dyDescent="0.2">
      <c r="A69" s="302" t="str">
        <f t="shared" si="1"/>
        <v>Barnet1961Persons per room</v>
      </c>
      <c r="B69" s="312" t="s">
        <v>33</v>
      </c>
      <c r="C69" s="302">
        <v>1961</v>
      </c>
      <c r="D69" s="312" t="s">
        <v>574</v>
      </c>
      <c r="E69" s="314">
        <v>0.64186119314209389</v>
      </c>
      <c r="F69" s="312">
        <v>0.29765562625505043</v>
      </c>
      <c r="G69" s="312">
        <v>0.45427125251043077</v>
      </c>
      <c r="H69" s="312">
        <v>0.61798493578743929</v>
      </c>
      <c r="I69" s="312">
        <v>0.76593848428685729</v>
      </c>
      <c r="J69" s="312">
        <v>0.87513714768782491</v>
      </c>
      <c r="K69" s="312">
        <v>1.0019332388194355</v>
      </c>
      <c r="L69" s="312">
        <v>1.2318163068884918</v>
      </c>
    </row>
    <row r="70" spans="1:12" x14ac:dyDescent="0.2">
      <c r="A70" s="302" t="str">
        <f t="shared" si="1"/>
        <v>Barnet19711971</v>
      </c>
      <c r="B70" s="312" t="s">
        <v>33</v>
      </c>
      <c r="C70" s="302">
        <v>1971</v>
      </c>
      <c r="D70" s="293" t="s">
        <v>29</v>
      </c>
      <c r="E70" s="314" t="s">
        <v>570</v>
      </c>
      <c r="F70" s="312">
        <v>1</v>
      </c>
      <c r="G70" s="312">
        <v>2</v>
      </c>
      <c r="H70" s="312">
        <v>3</v>
      </c>
      <c r="I70" s="312">
        <v>4</v>
      </c>
      <c r="J70" s="312">
        <v>5</v>
      </c>
      <c r="K70" s="314" t="s">
        <v>568</v>
      </c>
    </row>
    <row r="71" spans="1:12" x14ac:dyDescent="0.2">
      <c r="A71" s="302" t="str">
        <f t="shared" si="1"/>
        <v>Barnet1971Total households</v>
      </c>
      <c r="B71" s="312" t="s">
        <v>33</v>
      </c>
      <c r="C71" s="302">
        <v>1971</v>
      </c>
      <c r="D71" s="312" t="s">
        <v>571</v>
      </c>
      <c r="E71" s="314">
        <v>105760</v>
      </c>
      <c r="F71" s="314">
        <v>20025</v>
      </c>
      <c r="G71" s="314">
        <v>34355</v>
      </c>
      <c r="H71" s="314">
        <v>20245</v>
      </c>
      <c r="I71" s="314">
        <v>17000</v>
      </c>
      <c r="J71" s="314">
        <v>8480</v>
      </c>
      <c r="K71" s="314">
        <v>5650</v>
      </c>
      <c r="L71" s="314"/>
    </row>
    <row r="72" spans="1:12" x14ac:dyDescent="0.2">
      <c r="A72" s="302" t="str">
        <f t="shared" si="1"/>
        <v>Barnet1971Total persons</v>
      </c>
      <c r="B72" s="312" t="s">
        <v>33</v>
      </c>
      <c r="C72" s="302">
        <v>1971</v>
      </c>
      <c r="D72" s="312" t="s">
        <v>572</v>
      </c>
      <c r="E72" s="314">
        <v>297240</v>
      </c>
      <c r="F72" s="314">
        <v>20025</v>
      </c>
      <c r="G72" s="314">
        <v>68715</v>
      </c>
      <c r="H72" s="314">
        <v>60730</v>
      </c>
      <c r="I72" s="314">
        <v>67995</v>
      </c>
      <c r="J72" s="314">
        <v>42410</v>
      </c>
      <c r="K72" s="314">
        <v>37360</v>
      </c>
      <c r="L72" s="314"/>
    </row>
    <row r="73" spans="1:12" x14ac:dyDescent="0.2">
      <c r="A73" s="302" t="str">
        <f t="shared" si="1"/>
        <v>Barnet1971Total rooms</v>
      </c>
      <c r="B73" s="312" t="s">
        <v>33</v>
      </c>
      <c r="C73" s="302">
        <v>1971</v>
      </c>
      <c r="D73" s="312" t="s">
        <v>573</v>
      </c>
      <c r="E73" s="314">
        <v>523740</v>
      </c>
      <c r="F73" s="314">
        <v>72590</v>
      </c>
      <c r="G73" s="314">
        <v>161030</v>
      </c>
      <c r="H73" s="314">
        <v>105935</v>
      </c>
      <c r="I73" s="314">
        <v>96300</v>
      </c>
      <c r="J73" s="314">
        <v>51420</v>
      </c>
      <c r="K73" s="314">
        <v>36465</v>
      </c>
      <c r="L73" s="314"/>
    </row>
    <row r="74" spans="1:12" x14ac:dyDescent="0.2">
      <c r="A74" s="302" t="str">
        <f t="shared" si="1"/>
        <v>Barnet1971Persons per room</v>
      </c>
      <c r="B74" s="312" t="s">
        <v>33</v>
      </c>
      <c r="C74" s="302">
        <v>1971</v>
      </c>
      <c r="D74" s="312" t="s">
        <v>574</v>
      </c>
      <c r="E74" s="314">
        <v>0.5675335089930118</v>
      </c>
      <c r="F74" s="312">
        <v>0.27586444413831107</v>
      </c>
      <c r="G74" s="312">
        <v>0.42672172887039683</v>
      </c>
      <c r="H74" s="312">
        <v>0.57327606551187049</v>
      </c>
      <c r="I74" s="312">
        <v>0.70607476635514022</v>
      </c>
      <c r="J74" s="312">
        <v>0.82477635161415797</v>
      </c>
      <c r="K74" s="312">
        <v>1.0245440833676127</v>
      </c>
    </row>
    <row r="75" spans="1:12" x14ac:dyDescent="0.2">
      <c r="A75" s="302" t="str">
        <f t="shared" si="1"/>
        <v>Barnet19811981</v>
      </c>
      <c r="B75" s="312" t="s">
        <v>33</v>
      </c>
      <c r="C75" s="302">
        <v>1981</v>
      </c>
      <c r="D75" s="293" t="s">
        <v>30</v>
      </c>
      <c r="E75" s="314" t="s">
        <v>570</v>
      </c>
      <c r="F75" s="312">
        <v>1</v>
      </c>
      <c r="G75" s="312">
        <v>2</v>
      </c>
      <c r="H75" s="312">
        <v>3</v>
      </c>
      <c r="I75" s="312">
        <v>4</v>
      </c>
      <c r="J75" s="312">
        <v>5</v>
      </c>
      <c r="K75" s="312">
        <v>6</v>
      </c>
      <c r="L75" s="314" t="s">
        <v>565</v>
      </c>
    </row>
    <row r="76" spans="1:12" x14ac:dyDescent="0.2">
      <c r="A76" s="302" t="str">
        <f t="shared" si="1"/>
        <v>Barnet1981Total households</v>
      </c>
      <c r="B76" s="312" t="s">
        <v>33</v>
      </c>
      <c r="C76" s="302">
        <v>1981</v>
      </c>
      <c r="D76" s="312" t="s">
        <v>571</v>
      </c>
      <c r="E76" s="314">
        <v>106271</v>
      </c>
      <c r="F76" s="312">
        <v>24616</v>
      </c>
      <c r="G76" s="312">
        <v>34219</v>
      </c>
      <c r="H76" s="312">
        <v>17359</v>
      </c>
      <c r="I76" s="312">
        <v>17785</v>
      </c>
      <c r="J76" s="312">
        <v>8120</v>
      </c>
      <c r="K76" s="312">
        <v>2854</v>
      </c>
      <c r="L76" s="312">
        <v>1318</v>
      </c>
    </row>
    <row r="77" spans="1:12" x14ac:dyDescent="0.2">
      <c r="A77" s="302" t="str">
        <f t="shared" si="1"/>
        <v>Barnet1981Total persons</v>
      </c>
      <c r="B77" s="312" t="s">
        <v>33</v>
      </c>
      <c r="C77" s="302">
        <v>1981</v>
      </c>
      <c r="D77" s="312" t="s">
        <v>572</v>
      </c>
      <c r="E77" s="314">
        <v>284319</v>
      </c>
      <c r="F77" s="314">
        <v>24616</v>
      </c>
      <c r="G77" s="314">
        <v>68438</v>
      </c>
      <c r="H77" s="314">
        <v>52077</v>
      </c>
      <c r="I77" s="314">
        <v>71140</v>
      </c>
      <c r="J77" s="314">
        <v>40600</v>
      </c>
      <c r="K77" s="314">
        <v>17124</v>
      </c>
      <c r="L77" s="312">
        <v>10324</v>
      </c>
    </row>
    <row r="78" spans="1:12" x14ac:dyDescent="0.2">
      <c r="A78" s="302" t="str">
        <f t="shared" si="1"/>
        <v>Barnet1981Total rooms</v>
      </c>
      <c r="B78" s="312" t="s">
        <v>33</v>
      </c>
      <c r="C78" s="302">
        <v>1981</v>
      </c>
      <c r="D78" s="312" t="s">
        <v>573</v>
      </c>
      <c r="E78" s="314">
        <v>529713</v>
      </c>
      <c r="F78" s="312">
        <v>93452</v>
      </c>
      <c r="G78" s="312">
        <v>162898</v>
      </c>
      <c r="H78" s="312">
        <v>91992</v>
      </c>
      <c r="I78" s="312">
        <v>103118</v>
      </c>
      <c r="J78" s="312">
        <v>50738</v>
      </c>
      <c r="K78" s="312">
        <v>18632</v>
      </c>
      <c r="L78" s="312">
        <v>8883</v>
      </c>
    </row>
    <row r="79" spans="1:12" x14ac:dyDescent="0.2">
      <c r="A79" s="302" t="str">
        <f t="shared" si="1"/>
        <v>Barnet1981Persons per room</v>
      </c>
      <c r="B79" s="312" t="s">
        <v>33</v>
      </c>
      <c r="C79" s="302">
        <v>1981</v>
      </c>
      <c r="D79" s="312" t="s">
        <v>574</v>
      </c>
      <c r="E79" s="314">
        <v>0.53674159403299526</v>
      </c>
      <c r="F79" s="312">
        <v>0.26340795274579465</v>
      </c>
      <c r="G79" s="312">
        <v>0.42012793281685473</v>
      </c>
      <c r="H79" s="312">
        <v>0.56610357422384561</v>
      </c>
      <c r="I79" s="312">
        <v>0.68988925308869453</v>
      </c>
      <c r="J79" s="312">
        <v>0.80018920730024834</v>
      </c>
      <c r="K79" s="312">
        <v>0.91906397595534561</v>
      </c>
      <c r="L79" s="312">
        <v>1.1622199707306091</v>
      </c>
    </row>
    <row r="80" spans="1:12" x14ac:dyDescent="0.2">
      <c r="A80" s="302" t="str">
        <f t="shared" si="1"/>
        <v>Barnet19911991</v>
      </c>
      <c r="B80" s="312" t="s">
        <v>33</v>
      </c>
      <c r="C80" s="302">
        <v>1991</v>
      </c>
      <c r="D80" s="293" t="s">
        <v>4</v>
      </c>
      <c r="E80" s="314" t="s">
        <v>570</v>
      </c>
      <c r="F80" s="312">
        <v>1</v>
      </c>
      <c r="G80" s="312">
        <v>2</v>
      </c>
      <c r="H80" s="312">
        <v>3</v>
      </c>
      <c r="I80" s="312">
        <v>4</v>
      </c>
      <c r="J80" s="312">
        <v>5</v>
      </c>
      <c r="K80" s="312">
        <v>6</v>
      </c>
      <c r="L80" s="314" t="s">
        <v>565</v>
      </c>
    </row>
    <row r="81" spans="1:14" x14ac:dyDescent="0.2">
      <c r="A81" s="302" t="str">
        <f t="shared" si="1"/>
        <v>Barnet1991Total households</v>
      </c>
      <c r="B81" s="312" t="s">
        <v>33</v>
      </c>
      <c r="C81" s="302">
        <v>1991</v>
      </c>
      <c r="D81" s="312" t="s">
        <v>571</v>
      </c>
      <c r="E81" s="314">
        <v>115456</v>
      </c>
      <c r="F81" s="312">
        <v>33303</v>
      </c>
      <c r="G81" s="312">
        <v>36152</v>
      </c>
      <c r="H81" s="312">
        <v>17718</v>
      </c>
      <c r="I81" s="312">
        <v>17400</v>
      </c>
      <c r="J81" s="312">
        <v>7242</v>
      </c>
      <c r="K81" s="312">
        <v>2497</v>
      </c>
      <c r="L81" s="312">
        <v>1144</v>
      </c>
    </row>
    <row r="82" spans="1:14" x14ac:dyDescent="0.2">
      <c r="A82" s="302" t="str">
        <f t="shared" si="1"/>
        <v>Barnet1991Total persons</v>
      </c>
      <c r="B82" s="312" t="s">
        <v>33</v>
      </c>
      <c r="C82" s="302">
        <v>1991</v>
      </c>
      <c r="D82" s="312" t="s">
        <v>572</v>
      </c>
      <c r="E82" s="314">
        <v>288597</v>
      </c>
      <c r="F82" s="314">
        <v>33303</v>
      </c>
      <c r="G82" s="314">
        <v>72304</v>
      </c>
      <c r="H82" s="314">
        <v>53154</v>
      </c>
      <c r="I82" s="314">
        <v>69600</v>
      </c>
      <c r="J82" s="314">
        <v>36210</v>
      </c>
      <c r="K82" s="314">
        <v>14982</v>
      </c>
      <c r="L82" s="312">
        <v>9044</v>
      </c>
    </row>
    <row r="83" spans="1:14" x14ac:dyDescent="0.2">
      <c r="A83" s="302" t="str">
        <f t="shared" si="1"/>
        <v>Barnet1991Total rooms</v>
      </c>
      <c r="B83" s="312" t="s">
        <v>33</v>
      </c>
      <c r="C83" s="302">
        <v>1991</v>
      </c>
      <c r="D83" s="312" t="s">
        <v>573</v>
      </c>
      <c r="E83" s="314">
        <v>582878</v>
      </c>
      <c r="F83" s="312">
        <v>131681</v>
      </c>
      <c r="G83" s="312">
        <v>177341</v>
      </c>
      <c r="H83" s="312">
        <v>96847</v>
      </c>
      <c r="I83" s="312">
        <v>105123</v>
      </c>
      <c r="J83" s="312">
        <v>46605</v>
      </c>
      <c r="K83" s="312">
        <v>16941</v>
      </c>
      <c r="L83" s="312">
        <v>8340</v>
      </c>
    </row>
    <row r="84" spans="1:14" x14ac:dyDescent="0.2">
      <c r="A84" s="302" t="str">
        <f t="shared" si="1"/>
        <v>Barnet1991Persons per room</v>
      </c>
      <c r="B84" s="312" t="s">
        <v>33</v>
      </c>
      <c r="C84" s="302">
        <v>1991</v>
      </c>
      <c r="D84" s="312" t="s">
        <v>574</v>
      </c>
      <c r="E84" s="314">
        <v>0.49512419408521163</v>
      </c>
      <c r="F84" s="312">
        <v>0.25290664560566822</v>
      </c>
      <c r="G84" s="312">
        <v>0.40771169667476781</v>
      </c>
      <c r="H84" s="312">
        <v>0.5488450855473066</v>
      </c>
      <c r="I84" s="312">
        <v>0.66208156159926945</v>
      </c>
      <c r="J84" s="312">
        <v>0.77695526231091083</v>
      </c>
      <c r="K84" s="312">
        <v>0.88436337878519566</v>
      </c>
      <c r="L84" s="312">
        <v>1.0844124700239808</v>
      </c>
    </row>
    <row r="85" spans="1:14" x14ac:dyDescent="0.2">
      <c r="A85" s="302" t="str">
        <f t="shared" si="1"/>
        <v>Barnet20012001</v>
      </c>
      <c r="B85" s="312" t="s">
        <v>33</v>
      </c>
      <c r="C85" s="302">
        <v>2001</v>
      </c>
      <c r="D85" s="293">
        <v>2001</v>
      </c>
      <c r="E85" s="314" t="s">
        <v>570</v>
      </c>
      <c r="F85" s="312">
        <v>1</v>
      </c>
      <c r="G85" s="312">
        <v>2</v>
      </c>
      <c r="H85" s="312">
        <v>3</v>
      </c>
      <c r="I85" s="312">
        <v>4</v>
      </c>
      <c r="J85" s="312">
        <v>5</v>
      </c>
      <c r="K85" s="312">
        <v>6</v>
      </c>
      <c r="L85" s="314">
        <v>7</v>
      </c>
      <c r="M85" s="302" t="s">
        <v>2666</v>
      </c>
      <c r="N85" s="312"/>
    </row>
    <row r="86" spans="1:14" x14ac:dyDescent="0.2">
      <c r="A86" s="302" t="str">
        <f t="shared" si="1"/>
        <v>Barnet2001Total households</v>
      </c>
      <c r="B86" s="312" t="s">
        <v>33</v>
      </c>
      <c r="C86" s="302">
        <v>2001</v>
      </c>
      <c r="D86" s="312" t="s">
        <v>571</v>
      </c>
      <c r="E86" s="314">
        <v>126950</v>
      </c>
      <c r="F86" s="312">
        <v>39751</v>
      </c>
      <c r="G86" s="312">
        <v>37241</v>
      </c>
      <c r="H86" s="312">
        <v>20465</v>
      </c>
      <c r="I86" s="312">
        <v>18057</v>
      </c>
      <c r="J86" s="312">
        <v>8090</v>
      </c>
      <c r="K86" s="312">
        <v>2266</v>
      </c>
      <c r="L86" s="312">
        <v>636</v>
      </c>
      <c r="M86" s="302">
        <v>444</v>
      </c>
    </row>
    <row r="87" spans="1:14" x14ac:dyDescent="0.2">
      <c r="A87" s="302" t="str">
        <f t="shared" ref="A87:A150" si="2">CONCATENATE(B87,C87,D87)</f>
        <v>Barnet2001Total persons</v>
      </c>
      <c r="B87" s="312" t="s">
        <v>33</v>
      </c>
      <c r="C87" s="302">
        <v>2001</v>
      </c>
      <c r="D87" s="312" t="s">
        <v>572</v>
      </c>
      <c r="E87" s="314">
        <v>310256</v>
      </c>
      <c r="F87" s="314">
        <v>39751</v>
      </c>
      <c r="G87" s="314">
        <v>74482</v>
      </c>
      <c r="H87" s="314">
        <v>61395</v>
      </c>
      <c r="I87" s="314">
        <v>72228</v>
      </c>
      <c r="J87" s="314">
        <v>40450</v>
      </c>
      <c r="K87" s="314">
        <v>13596</v>
      </c>
      <c r="L87" s="312">
        <v>4452</v>
      </c>
      <c r="M87" s="302">
        <v>3902</v>
      </c>
    </row>
    <row r="88" spans="1:14" x14ac:dyDescent="0.2">
      <c r="A88" s="302" t="str">
        <f t="shared" si="2"/>
        <v>Barnet2001Total rooms</v>
      </c>
      <c r="B88" s="312" t="s">
        <v>33</v>
      </c>
      <c r="C88" s="302">
        <v>2001</v>
      </c>
      <c r="D88" s="312" t="s">
        <v>573</v>
      </c>
      <c r="E88" s="314">
        <v>648078</v>
      </c>
      <c r="F88" s="312">
        <v>164201</v>
      </c>
      <c r="G88" s="312">
        <v>187402</v>
      </c>
      <c r="H88" s="312">
        <v>112808</v>
      </c>
      <c r="I88" s="312">
        <v>109147</v>
      </c>
      <c r="J88" s="312">
        <v>51705</v>
      </c>
      <c r="K88" s="312">
        <v>16943</v>
      </c>
      <c r="L88" s="312">
        <v>4397</v>
      </c>
      <c r="M88" s="302">
        <v>3337</v>
      </c>
    </row>
    <row r="89" spans="1:14" x14ac:dyDescent="0.2">
      <c r="A89" s="302" t="str">
        <f t="shared" si="2"/>
        <v>Barnet2001Persons per room</v>
      </c>
      <c r="B89" s="312" t="s">
        <v>33</v>
      </c>
      <c r="C89" s="302">
        <v>2001</v>
      </c>
      <c r="D89" s="312" t="s">
        <v>574</v>
      </c>
      <c r="E89" s="314">
        <v>0.47873249824866759</v>
      </c>
      <c r="F89" s="312">
        <v>0.24208744161119602</v>
      </c>
      <c r="G89" s="312">
        <v>0.3974450646204416</v>
      </c>
      <c r="H89" s="312">
        <v>0.54424331607687393</v>
      </c>
      <c r="I89" s="312">
        <v>0.66174975033670191</v>
      </c>
      <c r="J89" s="312">
        <v>0.78232279276665695</v>
      </c>
      <c r="K89" s="312">
        <v>0.80245529127073123</v>
      </c>
      <c r="L89" s="312">
        <v>1.0125085285421878</v>
      </c>
      <c r="M89" s="302">
        <v>1.1693137548696433</v>
      </c>
    </row>
    <row r="90" spans="1:14" x14ac:dyDescent="0.2">
      <c r="A90" s="302" t="str">
        <f t="shared" si="2"/>
        <v>Barnet20112011</v>
      </c>
      <c r="B90" s="312" t="s">
        <v>33</v>
      </c>
      <c r="C90" s="302">
        <v>2011</v>
      </c>
      <c r="D90" s="293">
        <v>2011</v>
      </c>
      <c r="E90" s="314" t="s">
        <v>570</v>
      </c>
      <c r="F90" s="312">
        <v>1</v>
      </c>
      <c r="G90" s="312">
        <v>2</v>
      </c>
      <c r="H90" s="312">
        <v>3</v>
      </c>
      <c r="I90" s="312">
        <v>4</v>
      </c>
      <c r="J90" s="312">
        <v>5</v>
      </c>
      <c r="K90" s="312" t="s">
        <v>568</v>
      </c>
      <c r="L90" s="314"/>
      <c r="N90" s="312"/>
    </row>
    <row r="91" spans="1:14" x14ac:dyDescent="0.2">
      <c r="A91" s="302" t="str">
        <f t="shared" si="2"/>
        <v>Barnet2011Total households</v>
      </c>
      <c r="B91" s="312" t="s">
        <v>33</v>
      </c>
      <c r="C91" s="302">
        <v>2011</v>
      </c>
      <c r="D91" s="312" t="s">
        <v>571</v>
      </c>
      <c r="E91" s="314">
        <v>135916</v>
      </c>
      <c r="F91" s="312">
        <v>37957</v>
      </c>
      <c r="G91" s="312">
        <v>38861</v>
      </c>
      <c r="H91" s="312">
        <v>23078</v>
      </c>
      <c r="I91" s="312">
        <v>21249</v>
      </c>
      <c r="J91" s="312">
        <v>9089</v>
      </c>
      <c r="K91" s="312">
        <v>5682</v>
      </c>
    </row>
    <row r="92" spans="1:14" x14ac:dyDescent="0.2">
      <c r="A92" s="302" t="str">
        <f t="shared" si="2"/>
        <v>Barnet2011Total persons</v>
      </c>
      <c r="B92" s="312" t="s">
        <v>33</v>
      </c>
      <c r="C92" s="302">
        <v>2011</v>
      </c>
      <c r="D92" s="312" t="s">
        <v>572</v>
      </c>
      <c r="E92" s="314">
        <v>352597</v>
      </c>
      <c r="F92" s="314">
        <v>37957</v>
      </c>
      <c r="G92" s="314">
        <v>77722</v>
      </c>
      <c r="H92" s="314">
        <v>69234</v>
      </c>
      <c r="I92" s="314">
        <v>84996</v>
      </c>
      <c r="J92" s="314">
        <v>45445</v>
      </c>
      <c r="K92" s="314">
        <v>37243</v>
      </c>
    </row>
    <row r="93" spans="1:14" x14ac:dyDescent="0.2">
      <c r="A93" s="302" t="str">
        <f t="shared" si="2"/>
        <v>Barnet2011Total rooms</v>
      </c>
      <c r="B93" s="312" t="s">
        <v>33</v>
      </c>
      <c r="C93" s="302">
        <v>2011</v>
      </c>
      <c r="D93" s="312" t="s">
        <v>573</v>
      </c>
      <c r="E93" s="314">
        <v>692200</v>
      </c>
      <c r="F93" s="312">
        <v>156639</v>
      </c>
      <c r="G93" s="312">
        <v>192317</v>
      </c>
      <c r="H93" s="312">
        <v>122640</v>
      </c>
      <c r="I93" s="312">
        <v>125482</v>
      </c>
      <c r="J93" s="312">
        <v>57427</v>
      </c>
      <c r="K93" s="312">
        <v>37695</v>
      </c>
    </row>
    <row r="94" spans="1:14" x14ac:dyDescent="0.2">
      <c r="A94" s="302" t="str">
        <f t="shared" si="2"/>
        <v>Barnet2011Persons per room</v>
      </c>
      <c r="B94" s="312" t="s">
        <v>33</v>
      </c>
      <c r="C94" s="302">
        <v>2011</v>
      </c>
      <c r="D94" s="312" t="s">
        <v>574</v>
      </c>
      <c r="E94" s="314">
        <v>0.50938601560242702</v>
      </c>
      <c r="F94" s="312">
        <v>0.24232151635288784</v>
      </c>
      <c r="G94" s="312">
        <v>0.4041348398737501</v>
      </c>
      <c r="H94" s="312">
        <v>0.5645303326810176</v>
      </c>
      <c r="I94" s="312">
        <v>0.67735611482124924</v>
      </c>
      <c r="J94" s="312">
        <v>0.79135249969526533</v>
      </c>
      <c r="K94" s="312">
        <v>0.98800901976389444</v>
      </c>
    </row>
    <row r="95" spans="1:14" x14ac:dyDescent="0.2">
      <c r="A95" s="302" t="str">
        <f t="shared" si="2"/>
        <v>BexleyBexley</v>
      </c>
      <c r="B95" s="312" t="s">
        <v>34</v>
      </c>
      <c r="D95" s="312" t="s">
        <v>34</v>
      </c>
      <c r="F95" s="350" t="s">
        <v>569</v>
      </c>
      <c r="G95" s="350"/>
      <c r="H95" s="350"/>
      <c r="I95" s="350"/>
      <c r="J95" s="350"/>
      <c r="K95" s="350"/>
      <c r="L95" s="350"/>
    </row>
    <row r="96" spans="1:14" x14ac:dyDescent="0.2">
      <c r="A96" s="302" t="str">
        <f t="shared" si="2"/>
        <v>Bexley19611961</v>
      </c>
      <c r="B96" s="312" t="s">
        <v>34</v>
      </c>
      <c r="C96" s="302">
        <v>1961</v>
      </c>
      <c r="D96" s="293" t="s">
        <v>28</v>
      </c>
      <c r="E96" s="314" t="s">
        <v>570</v>
      </c>
      <c r="F96" s="312">
        <v>1</v>
      </c>
      <c r="G96" s="312">
        <v>2</v>
      </c>
      <c r="H96" s="312">
        <v>3</v>
      </c>
      <c r="I96" s="312">
        <v>4</v>
      </c>
      <c r="J96" s="312">
        <v>5</v>
      </c>
      <c r="K96" s="312">
        <v>6</v>
      </c>
      <c r="L96" s="314" t="s">
        <v>565</v>
      </c>
    </row>
    <row r="97" spans="1:12" x14ac:dyDescent="0.2">
      <c r="A97" s="302" t="str">
        <f t="shared" si="2"/>
        <v>Bexley1961Total households</v>
      </c>
      <c r="B97" s="312" t="s">
        <v>34</v>
      </c>
      <c r="C97" s="302">
        <v>1961</v>
      </c>
      <c r="D97" s="312" t="s">
        <v>571</v>
      </c>
      <c r="E97" s="314">
        <v>67252</v>
      </c>
      <c r="F97" s="314">
        <v>5852</v>
      </c>
      <c r="G97" s="314">
        <v>20595</v>
      </c>
      <c r="H97" s="314">
        <v>17049</v>
      </c>
      <c r="I97" s="312">
        <v>14265</v>
      </c>
      <c r="J97" s="312">
        <v>6118</v>
      </c>
      <c r="K97" s="312">
        <v>2203</v>
      </c>
      <c r="L97" s="312">
        <v>1170</v>
      </c>
    </row>
    <row r="98" spans="1:12" x14ac:dyDescent="0.2">
      <c r="A98" s="302" t="str">
        <f t="shared" si="2"/>
        <v>Bexley1961Total persons</v>
      </c>
      <c r="B98" s="312" t="s">
        <v>34</v>
      </c>
      <c r="C98" s="302">
        <v>1961</v>
      </c>
      <c r="D98" s="312" t="s">
        <v>572</v>
      </c>
      <c r="E98" s="314">
        <v>208004</v>
      </c>
      <c r="F98" s="314">
        <v>5852</v>
      </c>
      <c r="G98" s="314">
        <v>41190</v>
      </c>
      <c r="H98" s="314">
        <v>51147</v>
      </c>
      <c r="I98" s="314">
        <v>57060</v>
      </c>
      <c r="J98" s="314">
        <v>30590</v>
      </c>
      <c r="K98" s="314">
        <v>13218</v>
      </c>
      <c r="L98" s="312">
        <v>8947</v>
      </c>
    </row>
    <row r="99" spans="1:12" x14ac:dyDescent="0.2">
      <c r="A99" s="302" t="str">
        <f t="shared" si="2"/>
        <v>Bexley1961Total rooms</v>
      </c>
      <c r="B99" s="312" t="s">
        <v>34</v>
      </c>
      <c r="C99" s="302">
        <v>1961</v>
      </c>
      <c r="D99" s="312" t="s">
        <v>573</v>
      </c>
      <c r="E99" s="314">
        <v>315089</v>
      </c>
      <c r="F99" s="314">
        <v>23220</v>
      </c>
      <c r="G99" s="314">
        <v>92530</v>
      </c>
      <c r="H99" s="314">
        <v>79976</v>
      </c>
      <c r="I99" s="314">
        <v>69884</v>
      </c>
      <c r="J99" s="314">
        <v>31358</v>
      </c>
      <c r="K99" s="314">
        <v>11628</v>
      </c>
      <c r="L99" s="314">
        <v>6493</v>
      </c>
    </row>
    <row r="100" spans="1:12" x14ac:dyDescent="0.2">
      <c r="A100" s="302" t="str">
        <f t="shared" si="2"/>
        <v>Bexley1961Persons per room</v>
      </c>
      <c r="B100" s="312" t="s">
        <v>34</v>
      </c>
      <c r="C100" s="302">
        <v>1961</v>
      </c>
      <c r="D100" s="312" t="s">
        <v>574</v>
      </c>
      <c r="E100" s="314">
        <v>0.66014364195513009</v>
      </c>
      <c r="F100" s="312">
        <v>0.25202411714039619</v>
      </c>
      <c r="G100" s="312">
        <v>0.44515292337620233</v>
      </c>
      <c r="H100" s="312">
        <v>0.63952935880764228</v>
      </c>
      <c r="I100" s="312">
        <v>0.81649590750386358</v>
      </c>
      <c r="J100" s="312">
        <v>0.97550864213278909</v>
      </c>
      <c r="K100" s="312">
        <v>1.1367389060887514</v>
      </c>
      <c r="L100" s="312">
        <v>1.3779454797474202</v>
      </c>
    </row>
    <row r="101" spans="1:12" x14ac:dyDescent="0.2">
      <c r="A101" s="302" t="str">
        <f t="shared" si="2"/>
        <v>Bexley19711971</v>
      </c>
      <c r="B101" s="312" t="s">
        <v>34</v>
      </c>
      <c r="C101" s="302">
        <v>1971</v>
      </c>
      <c r="D101" s="293" t="s">
        <v>29</v>
      </c>
      <c r="E101" s="314" t="s">
        <v>570</v>
      </c>
      <c r="F101" s="312">
        <v>1</v>
      </c>
      <c r="G101" s="312">
        <v>2</v>
      </c>
      <c r="H101" s="312">
        <v>3</v>
      </c>
      <c r="I101" s="312">
        <v>4</v>
      </c>
      <c r="J101" s="312">
        <v>5</v>
      </c>
      <c r="K101" s="314" t="s">
        <v>568</v>
      </c>
    </row>
    <row r="102" spans="1:12" x14ac:dyDescent="0.2">
      <c r="A102" s="302" t="str">
        <f t="shared" si="2"/>
        <v>Bexley1971Total households</v>
      </c>
      <c r="B102" s="312" t="s">
        <v>34</v>
      </c>
      <c r="C102" s="302">
        <v>1971</v>
      </c>
      <c r="D102" s="312" t="s">
        <v>571</v>
      </c>
      <c r="E102" s="314">
        <v>73705</v>
      </c>
      <c r="F102" s="314">
        <v>10040</v>
      </c>
      <c r="G102" s="314">
        <v>24450</v>
      </c>
      <c r="H102" s="314">
        <v>15190</v>
      </c>
      <c r="I102" s="314">
        <v>14620</v>
      </c>
      <c r="J102" s="314">
        <v>6080</v>
      </c>
      <c r="K102" s="314">
        <v>3325</v>
      </c>
      <c r="L102" s="314"/>
    </row>
    <row r="103" spans="1:12" x14ac:dyDescent="0.2">
      <c r="A103" s="302" t="str">
        <f t="shared" si="2"/>
        <v>Bexley1971Total persons</v>
      </c>
      <c r="B103" s="312" t="s">
        <v>34</v>
      </c>
      <c r="C103" s="302">
        <v>1971</v>
      </c>
      <c r="D103" s="312" t="s">
        <v>572</v>
      </c>
      <c r="E103" s="314">
        <v>215195</v>
      </c>
      <c r="F103" s="314">
        <v>10040</v>
      </c>
      <c r="G103" s="314">
        <v>48900</v>
      </c>
      <c r="H103" s="314">
        <v>45565</v>
      </c>
      <c r="I103" s="314">
        <v>58485</v>
      </c>
      <c r="J103" s="314">
        <v>30405</v>
      </c>
      <c r="K103" s="314">
        <v>21800</v>
      </c>
      <c r="L103" s="314"/>
    </row>
    <row r="104" spans="1:12" x14ac:dyDescent="0.2">
      <c r="A104" s="302" t="str">
        <f t="shared" si="2"/>
        <v>Bexley1971Total rooms</v>
      </c>
      <c r="B104" s="312" t="s">
        <v>34</v>
      </c>
      <c r="C104" s="302">
        <v>1971</v>
      </c>
      <c r="D104" s="312" t="s">
        <v>573</v>
      </c>
      <c r="E104" s="314">
        <v>372685</v>
      </c>
      <c r="F104" s="314">
        <v>43625</v>
      </c>
      <c r="G104" s="314">
        <v>118815</v>
      </c>
      <c r="H104" s="314">
        <v>77755</v>
      </c>
      <c r="I104" s="314">
        <v>78580</v>
      </c>
      <c r="J104" s="314">
        <v>34245</v>
      </c>
      <c r="K104" s="314">
        <v>19665</v>
      </c>
      <c r="L104" s="314"/>
    </row>
    <row r="105" spans="1:12" x14ac:dyDescent="0.2">
      <c r="A105" s="302" t="str">
        <f t="shared" si="2"/>
        <v>Bexley1971Persons per room</v>
      </c>
      <c r="B105" s="312" t="s">
        <v>34</v>
      </c>
      <c r="C105" s="302">
        <v>1971</v>
      </c>
      <c r="D105" s="312" t="s">
        <v>574</v>
      </c>
      <c r="E105" s="314">
        <v>0.57741792666729275</v>
      </c>
      <c r="F105" s="312">
        <v>0.2301432664756447</v>
      </c>
      <c r="G105" s="312">
        <v>0.41156419643984343</v>
      </c>
      <c r="H105" s="312">
        <v>0.58600733071828182</v>
      </c>
      <c r="I105" s="312">
        <v>0.74427335199796385</v>
      </c>
      <c r="J105" s="312">
        <v>0.8878668418747262</v>
      </c>
      <c r="K105" s="312">
        <v>1.1085685227561657</v>
      </c>
    </row>
    <row r="106" spans="1:12" x14ac:dyDescent="0.2">
      <c r="A106" s="302" t="str">
        <f t="shared" si="2"/>
        <v>Bexley19811981</v>
      </c>
      <c r="B106" s="312" t="s">
        <v>34</v>
      </c>
      <c r="C106" s="302">
        <v>1981</v>
      </c>
      <c r="D106" s="293" t="s">
        <v>30</v>
      </c>
      <c r="E106" s="314" t="s">
        <v>570</v>
      </c>
      <c r="F106" s="312">
        <v>1</v>
      </c>
      <c r="G106" s="312">
        <v>2</v>
      </c>
      <c r="H106" s="312">
        <v>3</v>
      </c>
      <c r="I106" s="312">
        <v>4</v>
      </c>
      <c r="J106" s="312">
        <v>5</v>
      </c>
      <c r="K106" s="312">
        <v>6</v>
      </c>
      <c r="L106" s="314" t="s">
        <v>565</v>
      </c>
    </row>
    <row r="107" spans="1:12" x14ac:dyDescent="0.2">
      <c r="A107" s="302" t="str">
        <f t="shared" si="2"/>
        <v>Bexley1981Total households</v>
      </c>
      <c r="B107" s="312" t="s">
        <v>34</v>
      </c>
      <c r="C107" s="302">
        <v>1981</v>
      </c>
      <c r="D107" s="312" t="s">
        <v>571</v>
      </c>
      <c r="E107" s="314">
        <v>77500</v>
      </c>
      <c r="F107" s="312">
        <v>14310</v>
      </c>
      <c r="G107" s="312">
        <v>25760</v>
      </c>
      <c r="H107" s="312">
        <v>13485</v>
      </c>
      <c r="I107" s="312">
        <v>15860</v>
      </c>
      <c r="J107" s="312">
        <v>5822</v>
      </c>
      <c r="K107" s="312">
        <v>1674</v>
      </c>
      <c r="L107" s="312">
        <v>589</v>
      </c>
    </row>
    <row r="108" spans="1:12" x14ac:dyDescent="0.2">
      <c r="A108" s="302" t="str">
        <f t="shared" si="2"/>
        <v>Bexley1981Total persons</v>
      </c>
      <c r="B108" s="312" t="s">
        <v>34</v>
      </c>
      <c r="C108" s="302">
        <v>1981</v>
      </c>
      <c r="D108" s="312" t="s">
        <v>572</v>
      </c>
      <c r="E108" s="314">
        <v>213298</v>
      </c>
      <c r="F108" s="314">
        <v>14310</v>
      </c>
      <c r="G108" s="314">
        <v>51520</v>
      </c>
      <c r="H108" s="314">
        <v>40455</v>
      </c>
      <c r="I108" s="314">
        <v>63440</v>
      </c>
      <c r="J108" s="314">
        <v>29110</v>
      </c>
      <c r="K108" s="314">
        <v>10044</v>
      </c>
      <c r="L108" s="312">
        <v>4419</v>
      </c>
    </row>
    <row r="109" spans="1:12" x14ac:dyDescent="0.2">
      <c r="A109" s="302" t="str">
        <f t="shared" si="2"/>
        <v>Bexley1981Total rooms</v>
      </c>
      <c r="B109" s="312" t="s">
        <v>34</v>
      </c>
      <c r="C109" s="302">
        <v>1981</v>
      </c>
      <c r="D109" s="312" t="s">
        <v>573</v>
      </c>
      <c r="E109" s="314">
        <v>387021</v>
      </c>
      <c r="F109" s="312">
        <v>59863</v>
      </c>
      <c r="G109" s="312">
        <v>122548</v>
      </c>
      <c r="H109" s="312">
        <v>69344</v>
      </c>
      <c r="I109" s="312">
        <v>87588</v>
      </c>
      <c r="J109" s="312">
        <v>33906</v>
      </c>
      <c r="K109" s="312">
        <v>10144</v>
      </c>
      <c r="L109" s="312">
        <v>3628</v>
      </c>
    </row>
    <row r="110" spans="1:12" x14ac:dyDescent="0.2">
      <c r="A110" s="302" t="str">
        <f t="shared" si="2"/>
        <v>Bexley1981Persons per room</v>
      </c>
      <c r="B110" s="312" t="s">
        <v>34</v>
      </c>
      <c r="C110" s="302">
        <v>1981</v>
      </c>
      <c r="D110" s="312" t="s">
        <v>574</v>
      </c>
      <c r="E110" s="314">
        <v>0.55112771658385462</v>
      </c>
      <c r="F110" s="312">
        <v>0.23904582129194996</v>
      </c>
      <c r="G110" s="312">
        <v>0.42040669778372558</v>
      </c>
      <c r="H110" s="312">
        <v>0.58339582371942778</v>
      </c>
      <c r="I110" s="312">
        <v>0.72430013243823355</v>
      </c>
      <c r="J110" s="312">
        <v>0.85855010912522856</v>
      </c>
      <c r="K110" s="312">
        <v>0.9901419558359621</v>
      </c>
      <c r="L110" s="312">
        <v>1.218026460859978</v>
      </c>
    </row>
    <row r="111" spans="1:12" x14ac:dyDescent="0.2">
      <c r="A111" s="302" t="str">
        <f t="shared" si="2"/>
        <v>Bexley19911991</v>
      </c>
      <c r="B111" s="312" t="s">
        <v>34</v>
      </c>
      <c r="C111" s="302">
        <v>1991</v>
      </c>
      <c r="D111" s="293" t="s">
        <v>4</v>
      </c>
      <c r="E111" s="314" t="s">
        <v>570</v>
      </c>
      <c r="F111" s="312">
        <v>1</v>
      </c>
      <c r="G111" s="312">
        <v>2</v>
      </c>
      <c r="H111" s="312">
        <v>3</v>
      </c>
      <c r="I111" s="312">
        <v>4</v>
      </c>
      <c r="J111" s="312">
        <v>5</v>
      </c>
      <c r="K111" s="312">
        <v>6</v>
      </c>
      <c r="L111" s="314" t="s">
        <v>565</v>
      </c>
    </row>
    <row r="112" spans="1:12" x14ac:dyDescent="0.2">
      <c r="A112" s="302" t="str">
        <f t="shared" si="2"/>
        <v>Bexley1991Total households</v>
      </c>
      <c r="B112" s="312" t="s">
        <v>34</v>
      </c>
      <c r="C112" s="302">
        <v>1991</v>
      </c>
      <c r="D112" s="312" t="s">
        <v>571</v>
      </c>
      <c r="E112" s="314">
        <v>84908</v>
      </c>
      <c r="F112" s="312">
        <v>20475</v>
      </c>
      <c r="G112" s="312">
        <v>28765</v>
      </c>
      <c r="H112" s="312">
        <v>14572</v>
      </c>
      <c r="I112" s="312">
        <v>14632</v>
      </c>
      <c r="J112" s="312">
        <v>4869</v>
      </c>
      <c r="K112" s="312">
        <v>1214</v>
      </c>
      <c r="L112" s="312">
        <v>381</v>
      </c>
    </row>
    <row r="113" spans="1:14" x14ac:dyDescent="0.2">
      <c r="A113" s="302" t="str">
        <f t="shared" si="2"/>
        <v>Bexley1991Total persons</v>
      </c>
      <c r="B113" s="312" t="s">
        <v>34</v>
      </c>
      <c r="C113" s="302">
        <v>1991</v>
      </c>
      <c r="D113" s="312" t="s">
        <v>572</v>
      </c>
      <c r="E113" s="314">
        <v>214710</v>
      </c>
      <c r="F113" s="314">
        <v>20475</v>
      </c>
      <c r="G113" s="314">
        <v>57530</v>
      </c>
      <c r="H113" s="314">
        <v>43716</v>
      </c>
      <c r="I113" s="314">
        <v>58528</v>
      </c>
      <c r="J113" s="314">
        <v>24345</v>
      </c>
      <c r="K113" s="314">
        <v>7284</v>
      </c>
      <c r="L113" s="312">
        <v>2832</v>
      </c>
    </row>
    <row r="114" spans="1:14" x14ac:dyDescent="0.2">
      <c r="A114" s="302" t="str">
        <f t="shared" si="2"/>
        <v>Bexley1991Total rooms</v>
      </c>
      <c r="B114" s="312" t="s">
        <v>34</v>
      </c>
      <c r="C114" s="302">
        <v>1991</v>
      </c>
      <c r="D114" s="312" t="s">
        <v>573</v>
      </c>
      <c r="E114" s="314">
        <v>428031</v>
      </c>
      <c r="F114" s="312">
        <v>86112</v>
      </c>
      <c r="G114" s="312">
        <v>141313</v>
      </c>
      <c r="H114" s="312">
        <v>77767</v>
      </c>
      <c r="I114" s="312">
        <v>83807</v>
      </c>
      <c r="J114" s="312">
        <v>29126</v>
      </c>
      <c r="K114" s="312">
        <v>7474</v>
      </c>
      <c r="L114" s="312">
        <v>2432</v>
      </c>
    </row>
    <row r="115" spans="1:14" x14ac:dyDescent="0.2">
      <c r="A115" s="302" t="str">
        <f t="shared" si="2"/>
        <v>Bexley1991Persons per room</v>
      </c>
      <c r="B115" s="312" t="s">
        <v>34</v>
      </c>
      <c r="C115" s="302">
        <v>1991</v>
      </c>
      <c r="D115" s="312" t="s">
        <v>574</v>
      </c>
      <c r="E115" s="314">
        <v>0.50162254603054457</v>
      </c>
      <c r="F115" s="312">
        <v>0.23777173913043478</v>
      </c>
      <c r="G115" s="312">
        <v>0.40711045692894499</v>
      </c>
      <c r="H115" s="312">
        <v>0.56214075379016804</v>
      </c>
      <c r="I115" s="312">
        <v>0.69836648489982933</v>
      </c>
      <c r="J115" s="312">
        <v>0.83585112957495022</v>
      </c>
      <c r="K115" s="312">
        <v>0.97457853893497459</v>
      </c>
      <c r="L115" s="312">
        <v>1.1644736842105263</v>
      </c>
    </row>
    <row r="116" spans="1:14" x14ac:dyDescent="0.2">
      <c r="A116" s="302" t="str">
        <f t="shared" si="2"/>
        <v>Bexley20012001</v>
      </c>
      <c r="B116" s="312" t="s">
        <v>34</v>
      </c>
      <c r="C116" s="302">
        <v>2001</v>
      </c>
      <c r="D116" s="293">
        <v>2001</v>
      </c>
      <c r="E116" s="314" t="s">
        <v>570</v>
      </c>
      <c r="F116" s="312">
        <v>1</v>
      </c>
      <c r="G116" s="312">
        <v>2</v>
      </c>
      <c r="H116" s="312">
        <v>3</v>
      </c>
      <c r="I116" s="312">
        <v>4</v>
      </c>
      <c r="J116" s="312">
        <v>5</v>
      </c>
      <c r="K116" s="312">
        <v>6</v>
      </c>
      <c r="L116" s="314">
        <v>7</v>
      </c>
      <c r="M116" s="302" t="s">
        <v>2666</v>
      </c>
      <c r="N116" s="312"/>
    </row>
    <row r="117" spans="1:14" x14ac:dyDescent="0.2">
      <c r="A117" s="302" t="str">
        <f t="shared" si="2"/>
        <v>Bexley2001Total households</v>
      </c>
      <c r="B117" s="312" t="s">
        <v>34</v>
      </c>
      <c r="C117" s="302">
        <v>2001</v>
      </c>
      <c r="D117" s="312" t="s">
        <v>571</v>
      </c>
      <c r="E117" s="314">
        <v>89442</v>
      </c>
      <c r="F117" s="312">
        <v>25763</v>
      </c>
      <c r="G117" s="312">
        <v>28810</v>
      </c>
      <c r="H117" s="312">
        <v>14449</v>
      </c>
      <c r="I117" s="312">
        <v>13727</v>
      </c>
      <c r="J117" s="312">
        <v>5105</v>
      </c>
      <c r="K117" s="312">
        <v>1234</v>
      </c>
      <c r="L117" s="312">
        <v>244</v>
      </c>
      <c r="M117" s="302">
        <v>110</v>
      </c>
    </row>
    <row r="118" spans="1:14" x14ac:dyDescent="0.2">
      <c r="A118" s="302" t="str">
        <f t="shared" si="2"/>
        <v>Bexley2001Total persons</v>
      </c>
      <c r="B118" s="312" t="s">
        <v>34</v>
      </c>
      <c r="C118" s="302">
        <v>2001</v>
      </c>
      <c r="D118" s="312" t="s">
        <v>572</v>
      </c>
      <c r="E118" s="314">
        <v>217267</v>
      </c>
      <c r="F118" s="314">
        <v>25763</v>
      </c>
      <c r="G118" s="314">
        <v>57620</v>
      </c>
      <c r="H118" s="314">
        <v>43347</v>
      </c>
      <c r="I118" s="314">
        <v>54908</v>
      </c>
      <c r="J118" s="314">
        <v>25525</v>
      </c>
      <c r="K118" s="314">
        <v>7404</v>
      </c>
      <c r="L118" s="312">
        <v>1708</v>
      </c>
      <c r="M118" s="302">
        <v>992</v>
      </c>
    </row>
    <row r="119" spans="1:14" x14ac:dyDescent="0.2">
      <c r="A119" s="302" t="str">
        <f t="shared" si="2"/>
        <v>Bexley2001Total rooms</v>
      </c>
      <c r="B119" s="312" t="s">
        <v>34</v>
      </c>
      <c r="C119" s="302">
        <v>2001</v>
      </c>
      <c r="D119" s="312" t="s">
        <v>573</v>
      </c>
      <c r="E119" s="314">
        <v>464079</v>
      </c>
      <c r="F119" s="312">
        <v>112280</v>
      </c>
      <c r="G119" s="312">
        <v>148786</v>
      </c>
      <c r="H119" s="312">
        <v>79601</v>
      </c>
      <c r="I119" s="312">
        <v>81216</v>
      </c>
      <c r="J119" s="312">
        <v>31765</v>
      </c>
      <c r="K119" s="312">
        <v>8404</v>
      </c>
      <c r="L119" s="312">
        <v>1588</v>
      </c>
      <c r="M119" s="302">
        <v>733</v>
      </c>
    </row>
    <row r="120" spans="1:14" x14ac:dyDescent="0.2">
      <c r="A120" s="302" t="str">
        <f t="shared" si="2"/>
        <v>Bexley2001Persons per room</v>
      </c>
      <c r="B120" s="312" t="s">
        <v>34</v>
      </c>
      <c r="C120" s="302">
        <v>2001</v>
      </c>
      <c r="D120" s="312" t="s">
        <v>574</v>
      </c>
      <c r="E120" s="314">
        <v>0.46816813516664191</v>
      </c>
      <c r="F120" s="312">
        <v>0.22945315283220521</v>
      </c>
      <c r="G120" s="312">
        <v>0.38726761926525344</v>
      </c>
      <c r="H120" s="312">
        <v>0.54455346038366348</v>
      </c>
      <c r="I120" s="312">
        <v>0.6760736800630418</v>
      </c>
      <c r="J120" s="312">
        <v>0.80355737446875497</v>
      </c>
      <c r="K120" s="312">
        <v>0.88100904331270824</v>
      </c>
      <c r="L120" s="312">
        <v>1.0755667506297228</v>
      </c>
      <c r="M120" s="302">
        <v>1.3533424283765347</v>
      </c>
    </row>
    <row r="121" spans="1:14" x14ac:dyDescent="0.2">
      <c r="A121" s="302" t="str">
        <f t="shared" si="2"/>
        <v>Bexley20112011</v>
      </c>
      <c r="B121" s="312" t="s">
        <v>34</v>
      </c>
      <c r="C121" s="302">
        <v>2011</v>
      </c>
      <c r="D121" s="293">
        <v>2011</v>
      </c>
      <c r="E121" s="314" t="s">
        <v>570</v>
      </c>
      <c r="F121" s="312">
        <v>1</v>
      </c>
      <c r="G121" s="312">
        <v>2</v>
      </c>
      <c r="H121" s="312">
        <v>3</v>
      </c>
      <c r="I121" s="312">
        <v>4</v>
      </c>
      <c r="J121" s="312">
        <v>5</v>
      </c>
      <c r="K121" s="312" t="s">
        <v>568</v>
      </c>
      <c r="L121" s="314"/>
      <c r="N121" s="312"/>
    </row>
    <row r="122" spans="1:14" x14ac:dyDescent="0.2">
      <c r="A122" s="302" t="str">
        <f t="shared" si="2"/>
        <v>Bexley2011Total households</v>
      </c>
      <c r="B122" s="312" t="s">
        <v>34</v>
      </c>
      <c r="C122" s="302">
        <v>2011</v>
      </c>
      <c r="D122" s="312" t="s">
        <v>571</v>
      </c>
      <c r="E122" s="314">
        <v>92604</v>
      </c>
      <c r="F122" s="312">
        <v>25789</v>
      </c>
      <c r="G122" s="312">
        <v>28734</v>
      </c>
      <c r="H122" s="312">
        <v>15633</v>
      </c>
      <c r="I122" s="312">
        <v>14650</v>
      </c>
      <c r="J122" s="312">
        <v>5523</v>
      </c>
      <c r="K122" s="312">
        <v>2275</v>
      </c>
    </row>
    <row r="123" spans="1:14" x14ac:dyDescent="0.2">
      <c r="A123" s="302" t="str">
        <f t="shared" si="2"/>
        <v>Bexley2011Total persons</v>
      </c>
      <c r="B123" s="312" t="s">
        <v>34</v>
      </c>
      <c r="C123" s="302">
        <v>2011</v>
      </c>
      <c r="D123" s="312" t="s">
        <v>572</v>
      </c>
      <c r="E123" s="314">
        <v>230902</v>
      </c>
      <c r="F123" s="314">
        <v>25789</v>
      </c>
      <c r="G123" s="314">
        <v>57468</v>
      </c>
      <c r="H123" s="314">
        <v>46899</v>
      </c>
      <c r="I123" s="314">
        <v>58600</v>
      </c>
      <c r="J123" s="314">
        <v>27615</v>
      </c>
      <c r="K123" s="314">
        <v>14531</v>
      </c>
    </row>
    <row r="124" spans="1:14" x14ac:dyDescent="0.2">
      <c r="A124" s="302" t="str">
        <f t="shared" si="2"/>
        <v>Bexley2011Total rooms</v>
      </c>
      <c r="B124" s="312" t="s">
        <v>34</v>
      </c>
      <c r="C124" s="302">
        <v>2011</v>
      </c>
      <c r="D124" s="312" t="s">
        <v>573</v>
      </c>
      <c r="E124" s="314">
        <v>491222</v>
      </c>
      <c r="F124" s="312">
        <v>114696</v>
      </c>
      <c r="G124" s="312">
        <v>151556</v>
      </c>
      <c r="H124" s="312">
        <v>87085</v>
      </c>
      <c r="I124" s="312">
        <v>88034</v>
      </c>
      <c r="J124" s="312">
        <v>34834</v>
      </c>
      <c r="K124" s="312">
        <v>15017</v>
      </c>
    </row>
    <row r="125" spans="1:14" x14ac:dyDescent="0.2">
      <c r="A125" s="302" t="str">
        <f t="shared" si="2"/>
        <v>Bexley2011Persons per room</v>
      </c>
      <c r="B125" s="312" t="s">
        <v>34</v>
      </c>
      <c r="C125" s="302">
        <v>2011</v>
      </c>
      <c r="D125" s="312" t="s">
        <v>574</v>
      </c>
      <c r="E125" s="314">
        <v>0.47005630855295572</v>
      </c>
      <c r="F125" s="312">
        <v>0.22484655088233244</v>
      </c>
      <c r="G125" s="312">
        <v>0.37918657130037742</v>
      </c>
      <c r="H125" s="312">
        <v>0.53854280300855484</v>
      </c>
      <c r="I125" s="312">
        <v>0.66565190721766587</v>
      </c>
      <c r="J125" s="312">
        <v>0.79275994717804443</v>
      </c>
      <c r="K125" s="312">
        <v>0.96763667843111145</v>
      </c>
    </row>
    <row r="126" spans="1:14" x14ac:dyDescent="0.2">
      <c r="A126" s="302" t="str">
        <f t="shared" si="2"/>
        <v>BrentBrent</v>
      </c>
      <c r="B126" s="312" t="s">
        <v>35</v>
      </c>
      <c r="D126" s="312" t="s">
        <v>35</v>
      </c>
      <c r="F126" s="350" t="s">
        <v>569</v>
      </c>
      <c r="G126" s="350"/>
      <c r="H126" s="350"/>
      <c r="I126" s="350"/>
      <c r="J126" s="350"/>
      <c r="K126" s="350"/>
      <c r="L126" s="350"/>
    </row>
    <row r="127" spans="1:14" x14ac:dyDescent="0.2">
      <c r="A127" s="302" t="str">
        <f t="shared" si="2"/>
        <v>Brent19611961</v>
      </c>
      <c r="B127" s="312" t="s">
        <v>35</v>
      </c>
      <c r="C127" s="302">
        <v>1961</v>
      </c>
      <c r="D127" s="293" t="s">
        <v>28</v>
      </c>
      <c r="E127" s="314" t="s">
        <v>570</v>
      </c>
      <c r="F127" s="312">
        <v>1</v>
      </c>
      <c r="G127" s="312">
        <v>2</v>
      </c>
      <c r="H127" s="312">
        <v>3</v>
      </c>
      <c r="I127" s="312">
        <v>4</v>
      </c>
      <c r="J127" s="312">
        <v>5</v>
      </c>
      <c r="K127" s="312">
        <v>6</v>
      </c>
      <c r="L127" s="314" t="s">
        <v>565</v>
      </c>
    </row>
    <row r="128" spans="1:14" x14ac:dyDescent="0.2">
      <c r="A128" s="302" t="str">
        <f t="shared" si="2"/>
        <v>Brent1961Total households</v>
      </c>
      <c r="B128" s="312" t="s">
        <v>35</v>
      </c>
      <c r="C128" s="302">
        <v>1961</v>
      </c>
      <c r="D128" s="312" t="s">
        <v>571</v>
      </c>
      <c r="E128" s="314">
        <v>97701</v>
      </c>
      <c r="F128" s="314">
        <v>14094</v>
      </c>
      <c r="G128" s="314">
        <v>30704</v>
      </c>
      <c r="H128" s="314">
        <v>22243</v>
      </c>
      <c r="I128" s="314">
        <v>16682</v>
      </c>
      <c r="J128" s="314">
        <v>7963</v>
      </c>
      <c r="K128" s="314">
        <v>3346</v>
      </c>
      <c r="L128" s="314">
        <v>2669</v>
      </c>
    </row>
    <row r="129" spans="1:12" x14ac:dyDescent="0.2">
      <c r="A129" s="302" t="str">
        <f t="shared" si="2"/>
        <v>Brent1961Total persons</v>
      </c>
      <c r="B129" s="312" t="s">
        <v>35</v>
      </c>
      <c r="C129" s="302">
        <v>1961</v>
      </c>
      <c r="D129" s="312" t="s">
        <v>572</v>
      </c>
      <c r="E129" s="314">
        <v>290010</v>
      </c>
      <c r="F129" s="314">
        <v>14094</v>
      </c>
      <c r="G129" s="314">
        <v>61408</v>
      </c>
      <c r="H129" s="314">
        <v>66729</v>
      </c>
      <c r="I129" s="314">
        <v>66728</v>
      </c>
      <c r="J129" s="314">
        <v>39815</v>
      </c>
      <c r="K129" s="314">
        <v>20076</v>
      </c>
      <c r="L129" s="314">
        <v>21160</v>
      </c>
    </row>
    <row r="130" spans="1:12" x14ac:dyDescent="0.2">
      <c r="A130" s="302" t="str">
        <f t="shared" si="2"/>
        <v>Brent1961Total rooms</v>
      </c>
      <c r="B130" s="312" t="s">
        <v>35</v>
      </c>
      <c r="C130" s="302">
        <v>1961</v>
      </c>
      <c r="D130" s="312" t="s">
        <v>573</v>
      </c>
      <c r="E130" s="314">
        <v>401116</v>
      </c>
      <c r="F130" s="314">
        <v>38980</v>
      </c>
      <c r="G130" s="314">
        <v>117837</v>
      </c>
      <c r="H130" s="314">
        <v>95695</v>
      </c>
      <c r="I130" s="314">
        <v>77536</v>
      </c>
      <c r="J130" s="314">
        <v>39467</v>
      </c>
      <c r="K130" s="314">
        <v>16959</v>
      </c>
      <c r="L130" s="314">
        <v>14642</v>
      </c>
    </row>
    <row r="131" spans="1:12" x14ac:dyDescent="0.2">
      <c r="A131" s="302" t="str">
        <f t="shared" si="2"/>
        <v>Brent1961Persons per room</v>
      </c>
      <c r="B131" s="312" t="s">
        <v>35</v>
      </c>
      <c r="C131" s="302">
        <v>1961</v>
      </c>
      <c r="D131" s="312" t="s">
        <v>574</v>
      </c>
      <c r="E131" s="314">
        <v>0.72300780821507993</v>
      </c>
      <c r="F131" s="312">
        <v>0.36157003591585429</v>
      </c>
      <c r="G131" s="312">
        <v>0.52112664103804407</v>
      </c>
      <c r="H131" s="312">
        <v>0.6973091593082188</v>
      </c>
      <c r="I131" s="312">
        <v>0.86060668592653733</v>
      </c>
      <c r="J131" s="312">
        <v>1.0088174930954974</v>
      </c>
      <c r="K131" s="312">
        <v>1.1837962143994338</v>
      </c>
      <c r="L131" s="312">
        <v>1.4451577653326049</v>
      </c>
    </row>
    <row r="132" spans="1:12" x14ac:dyDescent="0.2">
      <c r="A132" s="302" t="str">
        <f t="shared" si="2"/>
        <v>Brent19711971</v>
      </c>
      <c r="B132" s="312" t="s">
        <v>35</v>
      </c>
      <c r="C132" s="302">
        <v>1971</v>
      </c>
      <c r="D132" s="293" t="s">
        <v>29</v>
      </c>
      <c r="E132" s="314" t="s">
        <v>570</v>
      </c>
      <c r="F132" s="312">
        <v>1</v>
      </c>
      <c r="G132" s="312">
        <v>2</v>
      </c>
      <c r="H132" s="312">
        <v>3</v>
      </c>
      <c r="I132" s="312">
        <v>4</v>
      </c>
      <c r="J132" s="312">
        <v>5</v>
      </c>
      <c r="K132" s="314" t="s">
        <v>568</v>
      </c>
    </row>
    <row r="133" spans="1:12" x14ac:dyDescent="0.2">
      <c r="A133" s="302" t="str">
        <f t="shared" si="2"/>
        <v>Brent1971Total households</v>
      </c>
      <c r="B133" s="312" t="s">
        <v>35</v>
      </c>
      <c r="C133" s="302">
        <v>1971</v>
      </c>
      <c r="D133" s="312" t="s">
        <v>571</v>
      </c>
      <c r="E133" s="314">
        <v>98200</v>
      </c>
      <c r="F133" s="314">
        <v>21630</v>
      </c>
      <c r="G133" s="314">
        <v>30485</v>
      </c>
      <c r="H133" s="314">
        <v>17485</v>
      </c>
      <c r="I133" s="314">
        <v>14115</v>
      </c>
      <c r="J133" s="314">
        <v>7535</v>
      </c>
      <c r="K133" s="314">
        <v>6945</v>
      </c>
      <c r="L133" s="314"/>
    </row>
    <row r="134" spans="1:12" x14ac:dyDescent="0.2">
      <c r="A134" s="302" t="str">
        <f t="shared" si="2"/>
        <v>Brent1971Total persons</v>
      </c>
      <c r="B134" s="312" t="s">
        <v>35</v>
      </c>
      <c r="C134" s="302">
        <v>1971</v>
      </c>
      <c r="D134" s="312" t="s">
        <v>572</v>
      </c>
      <c r="E134" s="314">
        <v>276665</v>
      </c>
      <c r="F134" s="314">
        <v>21630</v>
      </c>
      <c r="G134" s="314">
        <v>60970</v>
      </c>
      <c r="H134" s="314">
        <v>52460</v>
      </c>
      <c r="I134" s="314">
        <v>56460</v>
      </c>
      <c r="J134" s="314">
        <v>37680</v>
      </c>
      <c r="K134" s="314">
        <v>47465</v>
      </c>
      <c r="L134" s="314"/>
    </row>
    <row r="135" spans="1:12" x14ac:dyDescent="0.2">
      <c r="A135" s="302" t="str">
        <f t="shared" si="2"/>
        <v>Brent1971Total rooms</v>
      </c>
      <c r="B135" s="312" t="s">
        <v>35</v>
      </c>
      <c r="C135" s="302">
        <v>1971</v>
      </c>
      <c r="D135" s="312" t="s">
        <v>573</v>
      </c>
      <c r="E135" s="314">
        <v>419245</v>
      </c>
      <c r="F135" s="314">
        <v>63570</v>
      </c>
      <c r="G135" s="314">
        <v>126025</v>
      </c>
      <c r="H135" s="314">
        <v>81125</v>
      </c>
      <c r="I135" s="314">
        <v>71075</v>
      </c>
      <c r="J135" s="314">
        <v>39350</v>
      </c>
      <c r="K135" s="314">
        <v>38105</v>
      </c>
      <c r="L135" s="314"/>
    </row>
    <row r="136" spans="1:12" x14ac:dyDescent="0.2">
      <c r="A136" s="302" t="str">
        <f t="shared" si="2"/>
        <v>Brent1971Persons per room</v>
      </c>
      <c r="B136" s="312" t="s">
        <v>35</v>
      </c>
      <c r="C136" s="302">
        <v>1971</v>
      </c>
      <c r="D136" s="312" t="s">
        <v>574</v>
      </c>
      <c r="E136" s="314">
        <v>0.6599124616870804</v>
      </c>
      <c r="F136" s="312">
        <v>0.3402548371873525</v>
      </c>
      <c r="G136" s="312">
        <v>0.4837928982344773</v>
      </c>
      <c r="H136" s="312">
        <v>0.6466563944530046</v>
      </c>
      <c r="I136" s="312">
        <v>0.79437214210341189</v>
      </c>
      <c r="J136" s="312">
        <v>0.95756035578144849</v>
      </c>
      <c r="K136" s="312">
        <v>1.2456370555045269</v>
      </c>
    </row>
    <row r="137" spans="1:12" x14ac:dyDescent="0.2">
      <c r="A137" s="302" t="str">
        <f t="shared" si="2"/>
        <v>Brent19811981</v>
      </c>
      <c r="B137" s="312" t="s">
        <v>35</v>
      </c>
      <c r="C137" s="302">
        <v>1981</v>
      </c>
      <c r="D137" s="293" t="s">
        <v>30</v>
      </c>
      <c r="E137" s="314" t="s">
        <v>570</v>
      </c>
      <c r="F137" s="312">
        <v>1</v>
      </c>
      <c r="G137" s="312">
        <v>2</v>
      </c>
      <c r="H137" s="312">
        <v>3</v>
      </c>
      <c r="I137" s="312">
        <v>4</v>
      </c>
      <c r="J137" s="312">
        <v>5</v>
      </c>
      <c r="K137" s="312">
        <v>6</v>
      </c>
      <c r="L137" s="314" t="s">
        <v>565</v>
      </c>
    </row>
    <row r="138" spans="1:12" x14ac:dyDescent="0.2">
      <c r="A138" s="302" t="str">
        <f t="shared" si="2"/>
        <v>Brent1981Total households</v>
      </c>
      <c r="B138" s="312" t="s">
        <v>35</v>
      </c>
      <c r="C138" s="302">
        <v>1981</v>
      </c>
      <c r="D138" s="312" t="s">
        <v>571</v>
      </c>
      <c r="E138" s="314">
        <v>89268</v>
      </c>
      <c r="F138" s="312">
        <v>21864</v>
      </c>
      <c r="G138" s="312">
        <v>26441</v>
      </c>
      <c r="H138" s="312">
        <v>14427</v>
      </c>
      <c r="I138" s="312">
        <v>13569</v>
      </c>
      <c r="J138" s="312">
        <v>6969</v>
      </c>
      <c r="K138" s="312">
        <v>3602</v>
      </c>
      <c r="L138" s="312">
        <v>2396</v>
      </c>
    </row>
    <row r="139" spans="1:12" x14ac:dyDescent="0.2">
      <c r="A139" s="302" t="str">
        <f t="shared" si="2"/>
        <v>Brent1981Total persons</v>
      </c>
      <c r="B139" s="312" t="s">
        <v>35</v>
      </c>
      <c r="C139" s="302">
        <v>1981</v>
      </c>
      <c r="D139" s="312" t="s">
        <v>572</v>
      </c>
      <c r="E139" s="314">
        <v>248092</v>
      </c>
      <c r="F139" s="314">
        <v>21864</v>
      </c>
      <c r="G139" s="314">
        <v>52882</v>
      </c>
      <c r="H139" s="314">
        <v>43281</v>
      </c>
      <c r="I139" s="314">
        <v>54276</v>
      </c>
      <c r="J139" s="314">
        <v>34845</v>
      </c>
      <c r="K139" s="314">
        <v>21612</v>
      </c>
      <c r="L139" s="312">
        <v>19332</v>
      </c>
    </row>
    <row r="140" spans="1:12" x14ac:dyDescent="0.2">
      <c r="A140" s="302" t="str">
        <f t="shared" si="2"/>
        <v>Brent1981Total rooms</v>
      </c>
      <c r="B140" s="312" t="s">
        <v>35</v>
      </c>
      <c r="C140" s="302">
        <v>1981</v>
      </c>
      <c r="D140" s="312" t="s">
        <v>573</v>
      </c>
      <c r="E140" s="314">
        <v>402425</v>
      </c>
      <c r="F140" s="312">
        <v>73480</v>
      </c>
      <c r="G140" s="312">
        <v>114553</v>
      </c>
      <c r="H140" s="312">
        <v>69838</v>
      </c>
      <c r="I140" s="312">
        <v>71341</v>
      </c>
      <c r="J140" s="312">
        <v>38528</v>
      </c>
      <c r="K140" s="312">
        <v>20424</v>
      </c>
      <c r="L140" s="312">
        <v>14261</v>
      </c>
    </row>
    <row r="141" spans="1:12" x14ac:dyDescent="0.2">
      <c r="A141" s="302" t="str">
        <f t="shared" si="2"/>
        <v>Brent1981Persons per room</v>
      </c>
      <c r="B141" s="312" t="s">
        <v>35</v>
      </c>
      <c r="C141" s="302">
        <v>1981</v>
      </c>
      <c r="D141" s="312" t="s">
        <v>574</v>
      </c>
      <c r="E141" s="314">
        <v>0.61649251413306827</v>
      </c>
      <c r="F141" s="312">
        <v>0.297550353837779</v>
      </c>
      <c r="G141" s="312">
        <v>0.46163784449119621</v>
      </c>
      <c r="H141" s="312">
        <v>0.61973424210315298</v>
      </c>
      <c r="I141" s="312">
        <v>0.76079673679931592</v>
      </c>
      <c r="J141" s="312">
        <v>0.90440718438538203</v>
      </c>
      <c r="K141" s="312">
        <v>1.0581668625146885</v>
      </c>
      <c r="L141" s="312">
        <v>1.3555851623308324</v>
      </c>
    </row>
    <row r="142" spans="1:12" x14ac:dyDescent="0.2">
      <c r="A142" s="302" t="str">
        <f t="shared" si="2"/>
        <v>Brent19911991</v>
      </c>
      <c r="B142" s="312" t="s">
        <v>35</v>
      </c>
      <c r="C142" s="302">
        <v>1991</v>
      </c>
      <c r="D142" s="293" t="s">
        <v>4</v>
      </c>
      <c r="E142" s="314" t="s">
        <v>570</v>
      </c>
      <c r="F142" s="312">
        <v>1</v>
      </c>
      <c r="G142" s="312">
        <v>2</v>
      </c>
      <c r="H142" s="312">
        <v>3</v>
      </c>
      <c r="I142" s="312">
        <v>4</v>
      </c>
      <c r="J142" s="312">
        <v>5</v>
      </c>
      <c r="K142" s="312">
        <v>6</v>
      </c>
      <c r="L142" s="314" t="s">
        <v>565</v>
      </c>
    </row>
    <row r="143" spans="1:12" x14ac:dyDescent="0.2">
      <c r="A143" s="302" t="str">
        <f t="shared" si="2"/>
        <v>Brent1991Total households</v>
      </c>
      <c r="B143" s="312" t="s">
        <v>35</v>
      </c>
      <c r="C143" s="302">
        <v>1991</v>
      </c>
      <c r="D143" s="312" t="s">
        <v>571</v>
      </c>
      <c r="E143" s="314">
        <v>93968</v>
      </c>
      <c r="F143" s="312">
        <v>27990</v>
      </c>
      <c r="G143" s="312">
        <v>27113</v>
      </c>
      <c r="H143" s="312">
        <v>15002</v>
      </c>
      <c r="I143" s="312">
        <v>13205</v>
      </c>
      <c r="J143" s="312">
        <v>6371</v>
      </c>
      <c r="K143" s="312">
        <v>2947</v>
      </c>
      <c r="L143" s="312">
        <v>1340</v>
      </c>
    </row>
    <row r="144" spans="1:12" x14ac:dyDescent="0.2">
      <c r="A144" s="302" t="str">
        <f t="shared" si="2"/>
        <v>Brent1991Total persons</v>
      </c>
      <c r="B144" s="312" t="s">
        <v>35</v>
      </c>
      <c r="C144" s="302">
        <v>1991</v>
      </c>
      <c r="D144" s="312" t="s">
        <v>572</v>
      </c>
      <c r="E144" s="314">
        <v>240291</v>
      </c>
      <c r="F144" s="314">
        <v>27990</v>
      </c>
      <c r="G144" s="314">
        <v>54226</v>
      </c>
      <c r="H144" s="314">
        <v>45006</v>
      </c>
      <c r="I144" s="314">
        <v>52820</v>
      </c>
      <c r="J144" s="314">
        <v>31855</v>
      </c>
      <c r="K144" s="314">
        <v>17682</v>
      </c>
      <c r="L144" s="312">
        <v>10712</v>
      </c>
    </row>
    <row r="145" spans="1:14" x14ac:dyDescent="0.2">
      <c r="A145" s="302" t="str">
        <f t="shared" si="2"/>
        <v>Brent1991Total rooms</v>
      </c>
      <c r="B145" s="312" t="s">
        <v>35</v>
      </c>
      <c r="C145" s="302">
        <v>1991</v>
      </c>
      <c r="D145" s="312" t="s">
        <v>573</v>
      </c>
      <c r="E145" s="314">
        <v>426481</v>
      </c>
      <c r="F145" s="312">
        <v>100002</v>
      </c>
      <c r="G145" s="312">
        <v>121048</v>
      </c>
      <c r="H145" s="312">
        <v>74003</v>
      </c>
      <c r="I145" s="312">
        <v>70638</v>
      </c>
      <c r="J145" s="312">
        <v>35520</v>
      </c>
      <c r="K145" s="312">
        <v>17045</v>
      </c>
      <c r="L145" s="312">
        <v>8225</v>
      </c>
    </row>
    <row r="146" spans="1:14" x14ac:dyDescent="0.2">
      <c r="A146" s="302" t="str">
        <f t="shared" si="2"/>
        <v>Brent1991Persons per room</v>
      </c>
      <c r="B146" s="312" t="s">
        <v>35</v>
      </c>
      <c r="C146" s="302">
        <v>1991</v>
      </c>
      <c r="D146" s="312" t="s">
        <v>574</v>
      </c>
      <c r="E146" s="314">
        <v>0.56342721012190466</v>
      </c>
      <c r="F146" s="312">
        <v>0.27989440211195776</v>
      </c>
      <c r="G146" s="312">
        <v>0.44797105280549865</v>
      </c>
      <c r="H146" s="312">
        <v>0.60816453387024849</v>
      </c>
      <c r="I146" s="312">
        <v>0.74775616523684141</v>
      </c>
      <c r="J146" s="312">
        <v>0.89681869369369371</v>
      </c>
      <c r="K146" s="312">
        <v>1.0373716632443533</v>
      </c>
      <c r="L146" s="312">
        <v>1.302370820668693</v>
      </c>
    </row>
    <row r="147" spans="1:14" x14ac:dyDescent="0.2">
      <c r="A147" s="302" t="str">
        <f t="shared" si="2"/>
        <v>Brent20012001</v>
      </c>
      <c r="B147" s="312" t="s">
        <v>35</v>
      </c>
      <c r="C147" s="302">
        <v>2001</v>
      </c>
      <c r="D147" s="293">
        <v>2001</v>
      </c>
      <c r="E147" s="314" t="s">
        <v>570</v>
      </c>
      <c r="F147" s="312">
        <v>1</v>
      </c>
      <c r="G147" s="312">
        <v>2</v>
      </c>
      <c r="H147" s="312">
        <v>3</v>
      </c>
      <c r="I147" s="312">
        <v>4</v>
      </c>
      <c r="J147" s="312">
        <v>5</v>
      </c>
      <c r="K147" s="312">
        <v>6</v>
      </c>
      <c r="L147" s="314">
        <v>7</v>
      </c>
      <c r="M147" s="302" t="s">
        <v>2666</v>
      </c>
      <c r="N147" s="312"/>
    </row>
    <row r="148" spans="1:14" x14ac:dyDescent="0.2">
      <c r="A148" s="302" t="str">
        <f t="shared" si="2"/>
        <v>Brent2001Total households</v>
      </c>
      <c r="B148" s="312" t="s">
        <v>35</v>
      </c>
      <c r="C148" s="302">
        <v>2001</v>
      </c>
      <c r="D148" s="312" t="s">
        <v>571</v>
      </c>
      <c r="E148" s="314">
        <v>99997</v>
      </c>
      <c r="F148" s="312">
        <v>28948</v>
      </c>
      <c r="G148" s="312">
        <v>27183</v>
      </c>
      <c r="H148" s="312">
        <v>16529</v>
      </c>
      <c r="I148" s="312">
        <v>15259</v>
      </c>
      <c r="J148" s="312">
        <v>7695</v>
      </c>
      <c r="K148" s="312">
        <v>2943</v>
      </c>
      <c r="L148" s="312">
        <v>821</v>
      </c>
      <c r="M148" s="302">
        <v>619</v>
      </c>
    </row>
    <row r="149" spans="1:14" x14ac:dyDescent="0.2">
      <c r="A149" s="302" t="str">
        <f t="shared" si="2"/>
        <v>Brent2001Total persons</v>
      </c>
      <c r="B149" s="312" t="s">
        <v>35</v>
      </c>
      <c r="C149" s="302">
        <v>2001</v>
      </c>
      <c r="D149" s="312" t="s">
        <v>572</v>
      </c>
      <c r="E149" s="314">
        <v>261232</v>
      </c>
      <c r="F149" s="314">
        <v>28948</v>
      </c>
      <c r="G149" s="314">
        <v>54366</v>
      </c>
      <c r="H149" s="314">
        <v>49587</v>
      </c>
      <c r="I149" s="314">
        <v>61036</v>
      </c>
      <c r="J149" s="314">
        <v>38475</v>
      </c>
      <c r="K149" s="314">
        <v>17658</v>
      </c>
      <c r="L149" s="312">
        <v>5747</v>
      </c>
      <c r="M149" s="302">
        <v>5415</v>
      </c>
    </row>
    <row r="150" spans="1:14" x14ac:dyDescent="0.2">
      <c r="A150" s="302" t="str">
        <f t="shared" si="2"/>
        <v>Brent2001Total rooms</v>
      </c>
      <c r="B150" s="312" t="s">
        <v>35</v>
      </c>
      <c r="C150" s="302">
        <v>2001</v>
      </c>
      <c r="D150" s="312" t="s">
        <v>573</v>
      </c>
      <c r="E150" s="314">
        <v>464287</v>
      </c>
      <c r="F150" s="312">
        <v>113144</v>
      </c>
      <c r="G150" s="312">
        <v>122982</v>
      </c>
      <c r="H150" s="312">
        <v>80400</v>
      </c>
      <c r="I150" s="312">
        <v>80202</v>
      </c>
      <c r="J150" s="312">
        <v>42317</v>
      </c>
      <c r="K150" s="312">
        <v>26107</v>
      </c>
      <c r="L150" s="312">
        <v>4928</v>
      </c>
      <c r="M150" s="302">
        <v>3811</v>
      </c>
    </row>
    <row r="151" spans="1:14" x14ac:dyDescent="0.2">
      <c r="A151" s="302" t="str">
        <f t="shared" ref="A151:A214" si="3">CONCATENATE(B151,C151,D151)</f>
        <v>Brent2001Persons per room</v>
      </c>
      <c r="B151" s="312" t="s">
        <v>35</v>
      </c>
      <c r="C151" s="302">
        <v>2001</v>
      </c>
      <c r="D151" s="312" t="s">
        <v>574</v>
      </c>
      <c r="E151" s="314">
        <v>0.56265198034836206</v>
      </c>
      <c r="F151" s="312">
        <v>0.25585095100049493</v>
      </c>
      <c r="G151" s="312">
        <v>0.44206469239400886</v>
      </c>
      <c r="H151" s="312">
        <v>0.6167537313432836</v>
      </c>
      <c r="I151" s="312">
        <v>0.76102840328171373</v>
      </c>
      <c r="J151" s="312">
        <v>0.90920906491480968</v>
      </c>
      <c r="K151" s="312">
        <v>0.6763703221358256</v>
      </c>
      <c r="L151" s="312">
        <v>1.1661931818181819</v>
      </c>
      <c r="M151" s="302">
        <v>1.4208869063237994</v>
      </c>
    </row>
    <row r="152" spans="1:14" x14ac:dyDescent="0.2">
      <c r="A152" s="302" t="str">
        <f t="shared" si="3"/>
        <v>Brent20112011</v>
      </c>
      <c r="B152" s="312" t="s">
        <v>35</v>
      </c>
      <c r="C152" s="302">
        <v>2011</v>
      </c>
      <c r="D152" s="293">
        <v>2011</v>
      </c>
      <c r="E152" s="314" t="s">
        <v>570</v>
      </c>
      <c r="F152" s="312">
        <v>1</v>
      </c>
      <c r="G152" s="312">
        <v>2</v>
      </c>
      <c r="H152" s="312">
        <v>3</v>
      </c>
      <c r="I152" s="312">
        <v>4</v>
      </c>
      <c r="J152" s="312">
        <v>5</v>
      </c>
      <c r="K152" s="312" t="s">
        <v>568</v>
      </c>
      <c r="L152" s="314"/>
      <c r="N152" s="312"/>
    </row>
    <row r="153" spans="1:14" x14ac:dyDescent="0.2">
      <c r="A153" s="302" t="str">
        <f t="shared" si="3"/>
        <v>Brent2011Total households</v>
      </c>
      <c r="B153" s="312" t="s">
        <v>35</v>
      </c>
      <c r="C153" s="302">
        <v>2011</v>
      </c>
      <c r="D153" s="312" t="s">
        <v>571</v>
      </c>
      <c r="E153" s="314">
        <v>110286</v>
      </c>
      <c r="F153" s="312">
        <v>30616</v>
      </c>
      <c r="G153" s="312">
        <v>26666</v>
      </c>
      <c r="H153" s="312">
        <v>19007</v>
      </c>
      <c r="I153" s="312">
        <v>16509</v>
      </c>
      <c r="J153" s="312">
        <v>9124</v>
      </c>
      <c r="K153" s="312">
        <v>8364</v>
      </c>
    </row>
    <row r="154" spans="1:14" x14ac:dyDescent="0.2">
      <c r="A154" s="302" t="str">
        <f t="shared" si="3"/>
        <v>Brent2011Total persons</v>
      </c>
      <c r="B154" s="312" t="s">
        <v>35</v>
      </c>
      <c r="C154" s="302">
        <v>2011</v>
      </c>
      <c r="D154" s="312" t="s">
        <v>572</v>
      </c>
      <c r="E154" s="314">
        <v>308895</v>
      </c>
      <c r="F154" s="314">
        <v>30616</v>
      </c>
      <c r="G154" s="314">
        <v>53332</v>
      </c>
      <c r="H154" s="314">
        <v>57021</v>
      </c>
      <c r="I154" s="314">
        <v>66036</v>
      </c>
      <c r="J154" s="314">
        <v>45620</v>
      </c>
      <c r="K154" s="314">
        <v>56270</v>
      </c>
    </row>
    <row r="155" spans="1:14" x14ac:dyDescent="0.2">
      <c r="A155" s="302" t="str">
        <f t="shared" si="3"/>
        <v>Brent2011Total rooms</v>
      </c>
      <c r="B155" s="312" t="s">
        <v>35</v>
      </c>
      <c r="C155" s="302">
        <v>2011</v>
      </c>
      <c r="D155" s="312" t="s">
        <v>573</v>
      </c>
      <c r="E155" s="314">
        <v>506146</v>
      </c>
      <c r="F155" s="312">
        <v>113117</v>
      </c>
      <c r="G155" s="312">
        <v>116994</v>
      </c>
      <c r="H155" s="312">
        <v>90688</v>
      </c>
      <c r="I155" s="312">
        <v>85265</v>
      </c>
      <c r="J155" s="312">
        <v>50095</v>
      </c>
      <c r="K155" s="312">
        <v>49987</v>
      </c>
    </row>
    <row r="156" spans="1:14" x14ac:dyDescent="0.2">
      <c r="A156" s="302" t="str">
        <f t="shared" si="3"/>
        <v>Brent2011Persons per room</v>
      </c>
      <c r="B156" s="312" t="s">
        <v>35</v>
      </c>
      <c r="C156" s="302">
        <v>2011</v>
      </c>
      <c r="D156" s="312" t="s">
        <v>574</v>
      </c>
      <c r="E156" s="314">
        <v>0.61028833577663366</v>
      </c>
      <c r="F156" s="312">
        <v>0.27065781447527781</v>
      </c>
      <c r="G156" s="312">
        <v>0.45585243687710481</v>
      </c>
      <c r="H156" s="312">
        <v>0.62876014467184194</v>
      </c>
      <c r="I156" s="312">
        <v>0.77447956371312965</v>
      </c>
      <c r="J156" s="312">
        <v>0.91066972751771635</v>
      </c>
      <c r="K156" s="312">
        <v>1.1256926800968252</v>
      </c>
    </row>
    <row r="157" spans="1:14" x14ac:dyDescent="0.2">
      <c r="A157" s="302" t="str">
        <f t="shared" si="3"/>
        <v>BromleyBromley</v>
      </c>
      <c r="B157" s="312" t="s">
        <v>36</v>
      </c>
      <c r="D157" s="312" t="s">
        <v>36</v>
      </c>
      <c r="F157" s="350" t="s">
        <v>569</v>
      </c>
      <c r="G157" s="350"/>
      <c r="H157" s="350"/>
      <c r="I157" s="350"/>
      <c r="J157" s="350"/>
      <c r="K157" s="350"/>
      <c r="L157" s="350"/>
    </row>
    <row r="158" spans="1:14" x14ac:dyDescent="0.2">
      <c r="A158" s="302" t="str">
        <f t="shared" si="3"/>
        <v>Bromley19611961</v>
      </c>
      <c r="B158" s="312" t="s">
        <v>36</v>
      </c>
      <c r="C158" s="302">
        <v>1961</v>
      </c>
      <c r="D158" s="293" t="s">
        <v>28</v>
      </c>
      <c r="E158" s="314" t="s">
        <v>570</v>
      </c>
      <c r="F158" s="312">
        <v>1</v>
      </c>
      <c r="G158" s="312">
        <v>2</v>
      </c>
      <c r="H158" s="312">
        <v>3</v>
      </c>
      <c r="I158" s="312">
        <v>4</v>
      </c>
      <c r="J158" s="312">
        <v>5</v>
      </c>
      <c r="K158" s="312">
        <v>6</v>
      </c>
      <c r="L158" s="314" t="s">
        <v>565</v>
      </c>
    </row>
    <row r="159" spans="1:14" x14ac:dyDescent="0.2">
      <c r="A159" s="302" t="str">
        <f t="shared" si="3"/>
        <v>Bromley1961Total households</v>
      </c>
      <c r="B159" s="312" t="s">
        <v>36</v>
      </c>
      <c r="C159" s="302">
        <v>1961</v>
      </c>
      <c r="D159" s="312" t="s">
        <v>571</v>
      </c>
      <c r="E159" s="314">
        <v>93822</v>
      </c>
      <c r="F159" s="314">
        <v>10302</v>
      </c>
      <c r="G159" s="314">
        <v>28422</v>
      </c>
      <c r="H159" s="314">
        <v>21991</v>
      </c>
      <c r="I159" s="314">
        <v>19314</v>
      </c>
      <c r="J159" s="314">
        <v>8547</v>
      </c>
      <c r="K159" s="314">
        <v>3336</v>
      </c>
      <c r="L159" s="314">
        <v>1910</v>
      </c>
    </row>
    <row r="160" spans="1:14" x14ac:dyDescent="0.2">
      <c r="A160" s="302" t="str">
        <f t="shared" si="3"/>
        <v>Bromley1961Total persons</v>
      </c>
      <c r="B160" s="312" t="s">
        <v>36</v>
      </c>
      <c r="C160" s="302">
        <v>1961</v>
      </c>
      <c r="D160" s="312" t="s">
        <v>572</v>
      </c>
      <c r="E160" s="314">
        <v>287785</v>
      </c>
      <c r="F160" s="314">
        <v>10302</v>
      </c>
      <c r="G160" s="314">
        <v>56844</v>
      </c>
      <c r="H160" s="314">
        <v>65973</v>
      </c>
      <c r="I160" s="314">
        <v>77256</v>
      </c>
      <c r="J160" s="314">
        <v>42735</v>
      </c>
      <c r="K160" s="314">
        <v>20016</v>
      </c>
      <c r="L160" s="314">
        <v>14659</v>
      </c>
    </row>
    <row r="161" spans="1:12" x14ac:dyDescent="0.2">
      <c r="A161" s="302" t="str">
        <f t="shared" si="3"/>
        <v>Bromley1961Total rooms</v>
      </c>
      <c r="B161" s="312" t="s">
        <v>36</v>
      </c>
      <c r="C161" s="302">
        <v>1961</v>
      </c>
      <c r="D161" s="312" t="s">
        <v>573</v>
      </c>
      <c r="E161" s="314">
        <v>442465</v>
      </c>
      <c r="F161" s="314">
        <v>37694</v>
      </c>
      <c r="G161" s="314">
        <v>127384</v>
      </c>
      <c r="H161" s="314">
        <v>104805</v>
      </c>
      <c r="I161" s="314">
        <v>97215</v>
      </c>
      <c r="J161" s="314">
        <v>45602</v>
      </c>
      <c r="K161" s="314">
        <v>18525</v>
      </c>
      <c r="L161" s="314">
        <v>11240</v>
      </c>
    </row>
    <row r="162" spans="1:12" x14ac:dyDescent="0.2">
      <c r="A162" s="302" t="str">
        <f t="shared" si="3"/>
        <v>Bromley1961Persons per room</v>
      </c>
      <c r="B162" s="312" t="s">
        <v>36</v>
      </c>
      <c r="C162" s="302">
        <v>1961</v>
      </c>
      <c r="D162" s="312" t="s">
        <v>574</v>
      </c>
      <c r="E162" s="314">
        <v>0.65041302701908621</v>
      </c>
      <c r="F162" s="312">
        <v>0.2733060964609752</v>
      </c>
      <c r="G162" s="312">
        <v>0.44624128618978837</v>
      </c>
      <c r="H162" s="312">
        <v>0.62948332617718616</v>
      </c>
      <c r="I162" s="312">
        <v>0.79469217713315843</v>
      </c>
      <c r="J162" s="312">
        <v>0.93712995044077019</v>
      </c>
      <c r="K162" s="312">
        <v>1.0804858299595141</v>
      </c>
      <c r="L162" s="312">
        <v>1.3041814946619217</v>
      </c>
    </row>
    <row r="163" spans="1:12" x14ac:dyDescent="0.2">
      <c r="A163" s="302" t="str">
        <f t="shared" si="3"/>
        <v>Bromley19711971</v>
      </c>
      <c r="B163" s="312" t="s">
        <v>36</v>
      </c>
      <c r="C163" s="302">
        <v>1971</v>
      </c>
      <c r="D163" s="293" t="s">
        <v>29</v>
      </c>
      <c r="E163" s="314" t="s">
        <v>570</v>
      </c>
      <c r="F163" s="312">
        <v>1</v>
      </c>
      <c r="G163" s="312">
        <v>2</v>
      </c>
      <c r="H163" s="312">
        <v>3</v>
      </c>
      <c r="I163" s="312">
        <v>4</v>
      </c>
      <c r="J163" s="312">
        <v>5</v>
      </c>
      <c r="K163" s="314" t="s">
        <v>568</v>
      </c>
    </row>
    <row r="164" spans="1:12" x14ac:dyDescent="0.2">
      <c r="A164" s="302" t="str">
        <f t="shared" si="3"/>
        <v>Bromley1971Total households</v>
      </c>
      <c r="B164" s="312" t="s">
        <v>36</v>
      </c>
      <c r="C164" s="302">
        <v>1971</v>
      </c>
      <c r="D164" s="312" t="s">
        <v>571</v>
      </c>
      <c r="E164" s="314">
        <v>104445</v>
      </c>
      <c r="F164" s="314">
        <v>17025</v>
      </c>
      <c r="G164" s="314">
        <v>34270</v>
      </c>
      <c r="H164" s="314">
        <v>20530</v>
      </c>
      <c r="I164" s="314">
        <v>19115</v>
      </c>
      <c r="J164" s="314">
        <v>8615</v>
      </c>
      <c r="K164" s="314">
        <v>4890</v>
      </c>
      <c r="L164" s="314"/>
    </row>
    <row r="165" spans="1:12" x14ac:dyDescent="0.2">
      <c r="A165" s="302" t="str">
        <f t="shared" si="3"/>
        <v>Bromley1971Total persons</v>
      </c>
      <c r="B165" s="312" t="s">
        <v>36</v>
      </c>
      <c r="C165" s="302">
        <v>1971</v>
      </c>
      <c r="D165" s="312" t="s">
        <v>572</v>
      </c>
      <c r="E165" s="314">
        <v>298690</v>
      </c>
      <c r="F165" s="314">
        <v>17025</v>
      </c>
      <c r="G165" s="314">
        <v>68540</v>
      </c>
      <c r="H165" s="314">
        <v>61595</v>
      </c>
      <c r="I165" s="314">
        <v>76465</v>
      </c>
      <c r="J165" s="314">
        <v>43085</v>
      </c>
      <c r="K165" s="314">
        <v>31985</v>
      </c>
      <c r="L165" s="314"/>
    </row>
    <row r="166" spans="1:12" x14ac:dyDescent="0.2">
      <c r="A166" s="302" t="str">
        <f t="shared" si="3"/>
        <v>Bromley1971Total rooms</v>
      </c>
      <c r="B166" s="312" t="s">
        <v>36</v>
      </c>
      <c r="C166" s="302">
        <v>1971</v>
      </c>
      <c r="D166" s="312" t="s">
        <v>573</v>
      </c>
      <c r="E166" s="314">
        <v>530345</v>
      </c>
      <c r="F166" s="314">
        <v>66085</v>
      </c>
      <c r="G166" s="314">
        <v>166155</v>
      </c>
      <c r="H166" s="314">
        <v>108305</v>
      </c>
      <c r="I166" s="314">
        <v>107950</v>
      </c>
      <c r="J166" s="314">
        <v>51235</v>
      </c>
      <c r="K166" s="314">
        <v>30615</v>
      </c>
      <c r="L166" s="314"/>
    </row>
    <row r="167" spans="1:12" x14ac:dyDescent="0.2">
      <c r="A167" s="302" t="str">
        <f t="shared" si="3"/>
        <v>Bromley1971Persons per room</v>
      </c>
      <c r="B167" s="312" t="s">
        <v>36</v>
      </c>
      <c r="C167" s="302">
        <v>1971</v>
      </c>
      <c r="D167" s="312" t="s">
        <v>574</v>
      </c>
      <c r="E167" s="314">
        <v>0.56319942678822277</v>
      </c>
      <c r="F167" s="312">
        <v>0.25762275856851025</v>
      </c>
      <c r="G167" s="312">
        <v>0.41250639463151878</v>
      </c>
      <c r="H167" s="312">
        <v>0.56871797239277966</v>
      </c>
      <c r="I167" s="312">
        <v>0.70833719314497456</v>
      </c>
      <c r="J167" s="312">
        <v>0.84092905240558213</v>
      </c>
      <c r="K167" s="312">
        <v>1.0447493058958026</v>
      </c>
    </row>
    <row r="168" spans="1:12" x14ac:dyDescent="0.2">
      <c r="A168" s="302" t="str">
        <f t="shared" si="3"/>
        <v>Bromley19811981</v>
      </c>
      <c r="B168" s="312" t="s">
        <v>36</v>
      </c>
      <c r="C168" s="302">
        <v>1981</v>
      </c>
      <c r="D168" s="293" t="s">
        <v>30</v>
      </c>
      <c r="E168" s="314" t="s">
        <v>570</v>
      </c>
      <c r="F168" s="312">
        <v>1</v>
      </c>
      <c r="G168" s="312">
        <v>2</v>
      </c>
      <c r="H168" s="312">
        <v>3</v>
      </c>
      <c r="I168" s="312">
        <v>4</v>
      </c>
      <c r="J168" s="312">
        <v>5</v>
      </c>
      <c r="K168" s="312">
        <v>6</v>
      </c>
      <c r="L168" s="314" t="s">
        <v>565</v>
      </c>
    </row>
    <row r="169" spans="1:12" x14ac:dyDescent="0.2">
      <c r="A169" s="302" t="str">
        <f t="shared" si="3"/>
        <v>Bromley1981Total households</v>
      </c>
      <c r="B169" s="312" t="s">
        <v>36</v>
      </c>
      <c r="C169" s="302">
        <v>1981</v>
      </c>
      <c r="D169" s="312" t="s">
        <v>571</v>
      </c>
      <c r="E169" s="314">
        <v>109298</v>
      </c>
      <c r="F169" s="312">
        <v>23389</v>
      </c>
      <c r="G169" s="312">
        <v>36301</v>
      </c>
      <c r="H169" s="312">
        <v>18191</v>
      </c>
      <c r="I169" s="312">
        <v>20635</v>
      </c>
      <c r="J169" s="312">
        <v>7719</v>
      </c>
      <c r="K169" s="312">
        <v>2284</v>
      </c>
      <c r="L169" s="312">
        <v>779</v>
      </c>
    </row>
    <row r="170" spans="1:12" x14ac:dyDescent="0.2">
      <c r="A170" s="302" t="str">
        <f t="shared" si="3"/>
        <v>Bromley1981Total persons</v>
      </c>
      <c r="B170" s="312" t="s">
        <v>36</v>
      </c>
      <c r="C170" s="302">
        <v>1981</v>
      </c>
      <c r="D170" s="312" t="s">
        <v>572</v>
      </c>
      <c r="E170" s="314">
        <v>291241</v>
      </c>
      <c r="F170" s="314">
        <v>23389</v>
      </c>
      <c r="G170" s="314">
        <v>72602</v>
      </c>
      <c r="H170" s="314">
        <v>54573</v>
      </c>
      <c r="I170" s="314">
        <v>82540</v>
      </c>
      <c r="J170" s="314">
        <v>38595</v>
      </c>
      <c r="K170" s="314">
        <v>13704</v>
      </c>
      <c r="L170" s="312">
        <v>5838</v>
      </c>
    </row>
    <row r="171" spans="1:12" x14ac:dyDescent="0.2">
      <c r="A171" s="302" t="str">
        <f t="shared" si="3"/>
        <v>Bromley1981Total rooms</v>
      </c>
      <c r="B171" s="312" t="s">
        <v>36</v>
      </c>
      <c r="C171" s="302">
        <v>1981</v>
      </c>
      <c r="D171" s="312" t="s">
        <v>573</v>
      </c>
      <c r="E171" s="314">
        <v>559916</v>
      </c>
      <c r="F171" s="312">
        <v>92081</v>
      </c>
      <c r="G171" s="312">
        <v>177655</v>
      </c>
      <c r="H171" s="312">
        <v>98649</v>
      </c>
      <c r="I171" s="312">
        <v>122415</v>
      </c>
      <c r="J171" s="312">
        <v>48850</v>
      </c>
      <c r="K171" s="312">
        <v>15024</v>
      </c>
      <c r="L171" s="312">
        <v>5242</v>
      </c>
    </row>
    <row r="172" spans="1:12" x14ac:dyDescent="0.2">
      <c r="A172" s="302" t="str">
        <f t="shared" si="3"/>
        <v>Bromley1981Persons per room</v>
      </c>
      <c r="B172" s="312" t="s">
        <v>36</v>
      </c>
      <c r="C172" s="302">
        <v>1981</v>
      </c>
      <c r="D172" s="312" t="s">
        <v>574</v>
      </c>
      <c r="E172" s="314">
        <v>0.52015123697125998</v>
      </c>
      <c r="F172" s="312">
        <v>0.25400462636157295</v>
      </c>
      <c r="G172" s="312">
        <v>0.40866848667360894</v>
      </c>
      <c r="H172" s="312">
        <v>0.55320378310981355</v>
      </c>
      <c r="I172" s="312">
        <v>0.67426377486419153</v>
      </c>
      <c r="J172" s="312">
        <v>0.79007164790174</v>
      </c>
      <c r="K172" s="312">
        <v>0.91214057507987223</v>
      </c>
      <c r="L172" s="312">
        <v>1.1136970621900038</v>
      </c>
    </row>
    <row r="173" spans="1:12" x14ac:dyDescent="0.2">
      <c r="A173" s="302" t="str">
        <f t="shared" si="3"/>
        <v>Bromley19911991</v>
      </c>
      <c r="B173" s="312" t="s">
        <v>36</v>
      </c>
      <c r="C173" s="302">
        <v>1991</v>
      </c>
      <c r="D173" s="293" t="s">
        <v>4</v>
      </c>
      <c r="E173" s="314" t="s">
        <v>570</v>
      </c>
      <c r="F173" s="312">
        <v>1</v>
      </c>
      <c r="G173" s="312">
        <v>2</v>
      </c>
      <c r="H173" s="312">
        <v>3</v>
      </c>
      <c r="I173" s="312">
        <v>4</v>
      </c>
      <c r="J173" s="312">
        <v>5</v>
      </c>
      <c r="K173" s="312">
        <v>6</v>
      </c>
      <c r="L173" s="314" t="s">
        <v>565</v>
      </c>
    </row>
    <row r="174" spans="1:12" x14ac:dyDescent="0.2">
      <c r="A174" s="302" t="str">
        <f t="shared" si="3"/>
        <v>Bromley1991Total households</v>
      </c>
      <c r="B174" s="312" t="s">
        <v>36</v>
      </c>
      <c r="C174" s="302">
        <v>1991</v>
      </c>
      <c r="D174" s="312" t="s">
        <v>571</v>
      </c>
      <c r="E174" s="314">
        <v>119574</v>
      </c>
      <c r="F174" s="312">
        <v>32986</v>
      </c>
      <c r="G174" s="312">
        <v>41805</v>
      </c>
      <c r="H174" s="312">
        <v>18585</v>
      </c>
      <c r="I174" s="312">
        <v>18450</v>
      </c>
      <c r="J174" s="312">
        <v>5938</v>
      </c>
      <c r="K174" s="312">
        <v>1442</v>
      </c>
      <c r="L174" s="312">
        <v>368</v>
      </c>
    </row>
    <row r="175" spans="1:12" x14ac:dyDescent="0.2">
      <c r="A175" s="302" t="str">
        <f t="shared" si="3"/>
        <v>Bromley1991Total persons</v>
      </c>
      <c r="B175" s="312" t="s">
        <v>36</v>
      </c>
      <c r="C175" s="302">
        <v>1991</v>
      </c>
      <c r="D175" s="312" t="s">
        <v>572</v>
      </c>
      <c r="E175" s="314">
        <v>287251</v>
      </c>
      <c r="F175" s="314">
        <v>32986</v>
      </c>
      <c r="G175" s="314">
        <v>83610</v>
      </c>
      <c r="H175" s="314">
        <v>55755</v>
      </c>
      <c r="I175" s="314">
        <v>73800</v>
      </c>
      <c r="J175" s="314">
        <v>29690</v>
      </c>
      <c r="K175" s="314">
        <v>8652</v>
      </c>
      <c r="L175" s="312">
        <v>2758</v>
      </c>
    </row>
    <row r="176" spans="1:12" x14ac:dyDescent="0.2">
      <c r="A176" s="302" t="str">
        <f t="shared" si="3"/>
        <v>Bromley1991Total rooms</v>
      </c>
      <c r="B176" s="312" t="s">
        <v>36</v>
      </c>
      <c r="C176" s="302">
        <v>1991</v>
      </c>
      <c r="D176" s="312" t="s">
        <v>573</v>
      </c>
      <c r="E176" s="314">
        <v>620702</v>
      </c>
      <c r="F176" s="312">
        <v>135840</v>
      </c>
      <c r="G176" s="312">
        <v>213998</v>
      </c>
      <c r="H176" s="312">
        <v>105475</v>
      </c>
      <c r="I176" s="312">
        <v>114160</v>
      </c>
      <c r="J176" s="312">
        <v>38836</v>
      </c>
      <c r="K176" s="312">
        <v>9802</v>
      </c>
      <c r="L176" s="312">
        <v>2591</v>
      </c>
    </row>
    <row r="177" spans="1:14" x14ac:dyDescent="0.2">
      <c r="A177" s="302" t="str">
        <f t="shared" si="3"/>
        <v>Bromley1991Persons per room</v>
      </c>
      <c r="B177" s="312" t="s">
        <v>36</v>
      </c>
      <c r="C177" s="302">
        <v>1991</v>
      </c>
      <c r="D177" s="312" t="s">
        <v>574</v>
      </c>
      <c r="E177" s="314">
        <v>0.46278407351676004</v>
      </c>
      <c r="F177" s="312">
        <v>0.24282979976442873</v>
      </c>
      <c r="G177" s="312">
        <v>0.39070458602416847</v>
      </c>
      <c r="H177" s="312">
        <v>0.52860867504147901</v>
      </c>
      <c r="I177" s="312">
        <v>0.6464611072179397</v>
      </c>
      <c r="J177" s="312">
        <v>0.7644968585848182</v>
      </c>
      <c r="K177" s="312">
        <v>0.88267700469291976</v>
      </c>
      <c r="L177" s="312">
        <v>1.0644538788112698</v>
      </c>
    </row>
    <row r="178" spans="1:14" x14ac:dyDescent="0.2">
      <c r="A178" s="302" t="str">
        <f t="shared" si="3"/>
        <v>Bromley20012001</v>
      </c>
      <c r="B178" s="312" t="s">
        <v>36</v>
      </c>
      <c r="C178" s="302">
        <v>2001</v>
      </c>
      <c r="D178" s="293">
        <v>2001</v>
      </c>
      <c r="E178" s="314" t="s">
        <v>570</v>
      </c>
      <c r="F178" s="312">
        <v>1</v>
      </c>
      <c r="G178" s="312">
        <v>2</v>
      </c>
      <c r="H178" s="312">
        <v>3</v>
      </c>
      <c r="I178" s="312">
        <v>4</v>
      </c>
      <c r="J178" s="312">
        <v>5</v>
      </c>
      <c r="K178" s="312">
        <v>6</v>
      </c>
      <c r="L178" s="314">
        <v>7</v>
      </c>
      <c r="M178" s="302" t="s">
        <v>2666</v>
      </c>
      <c r="N178" s="312"/>
    </row>
    <row r="179" spans="1:14" x14ac:dyDescent="0.2">
      <c r="A179" s="302" t="str">
        <f t="shared" si="3"/>
        <v>Bromley2001Total households</v>
      </c>
      <c r="B179" s="312" t="s">
        <v>36</v>
      </c>
      <c r="C179" s="302">
        <v>2001</v>
      </c>
      <c r="D179" s="312" t="s">
        <v>571</v>
      </c>
      <c r="E179" s="314">
        <v>125857</v>
      </c>
      <c r="F179" s="312">
        <v>38806</v>
      </c>
      <c r="G179" s="312">
        <v>42298</v>
      </c>
      <c r="H179" s="312">
        <v>19559</v>
      </c>
      <c r="I179" s="312">
        <v>17497</v>
      </c>
      <c r="J179" s="312">
        <v>6136</v>
      </c>
      <c r="K179" s="312">
        <v>1193</v>
      </c>
      <c r="L179" s="312">
        <v>254</v>
      </c>
      <c r="M179" s="302">
        <v>114</v>
      </c>
    </row>
    <row r="180" spans="1:14" x14ac:dyDescent="0.2">
      <c r="A180" s="302" t="str">
        <f t="shared" si="3"/>
        <v>Bromley2001Total persons</v>
      </c>
      <c r="B180" s="312" t="s">
        <v>36</v>
      </c>
      <c r="C180" s="302">
        <v>2001</v>
      </c>
      <c r="D180" s="312" t="s">
        <v>572</v>
      </c>
      <c r="E180" s="314">
        <v>292731</v>
      </c>
      <c r="F180" s="314">
        <v>38806</v>
      </c>
      <c r="G180" s="314">
        <v>84596</v>
      </c>
      <c r="H180" s="314">
        <v>58677</v>
      </c>
      <c r="I180" s="314">
        <v>69988</v>
      </c>
      <c r="J180" s="314">
        <v>30680</v>
      </c>
      <c r="K180" s="314">
        <v>7158</v>
      </c>
      <c r="L180" s="312">
        <v>1778</v>
      </c>
      <c r="M180" s="302">
        <v>1048</v>
      </c>
    </row>
    <row r="181" spans="1:14" x14ac:dyDescent="0.2">
      <c r="A181" s="302" t="str">
        <f t="shared" si="3"/>
        <v>Bromley2001Total rooms</v>
      </c>
      <c r="B181" s="312" t="s">
        <v>36</v>
      </c>
      <c r="C181" s="302">
        <v>2001</v>
      </c>
      <c r="D181" s="312" t="s">
        <v>573</v>
      </c>
      <c r="E181" s="314">
        <v>679637</v>
      </c>
      <c r="F181" s="312">
        <v>169392</v>
      </c>
      <c r="G181" s="312">
        <v>229930</v>
      </c>
      <c r="H181" s="312">
        <v>115612</v>
      </c>
      <c r="I181" s="312">
        <v>112537</v>
      </c>
      <c r="J181" s="312">
        <v>41248</v>
      </c>
      <c r="K181" s="312">
        <v>8333</v>
      </c>
      <c r="L181" s="312">
        <v>1804</v>
      </c>
      <c r="M181" s="302">
        <v>781</v>
      </c>
    </row>
    <row r="182" spans="1:14" x14ac:dyDescent="0.2">
      <c r="A182" s="302" t="str">
        <f t="shared" si="3"/>
        <v>Bromley2001Persons per room</v>
      </c>
      <c r="B182" s="312" t="s">
        <v>36</v>
      </c>
      <c r="C182" s="302">
        <v>2001</v>
      </c>
      <c r="D182" s="312" t="s">
        <v>574</v>
      </c>
      <c r="E182" s="314">
        <v>0.43071669141026753</v>
      </c>
      <c r="F182" s="312">
        <v>0.22908992160196467</v>
      </c>
      <c r="G182" s="312">
        <v>0.36792067150872004</v>
      </c>
      <c r="H182" s="312">
        <v>0.50753382001868319</v>
      </c>
      <c r="I182" s="312">
        <v>0.62191101593253773</v>
      </c>
      <c r="J182" s="312">
        <v>0.74379363847944147</v>
      </c>
      <c r="K182" s="312">
        <v>0.85899435977439098</v>
      </c>
      <c r="L182" s="312">
        <v>0.98558758314855877</v>
      </c>
      <c r="M182" s="302">
        <v>1.3418693982074263</v>
      </c>
    </row>
    <row r="183" spans="1:14" x14ac:dyDescent="0.2">
      <c r="A183" s="302" t="str">
        <f t="shared" si="3"/>
        <v>Bromley20112011</v>
      </c>
      <c r="B183" s="312" t="s">
        <v>36</v>
      </c>
      <c r="C183" s="302">
        <v>2011</v>
      </c>
      <c r="D183" s="293">
        <v>2011</v>
      </c>
      <c r="E183" s="314" t="s">
        <v>570</v>
      </c>
      <c r="F183" s="312">
        <v>1</v>
      </c>
      <c r="G183" s="312">
        <v>2</v>
      </c>
      <c r="H183" s="312">
        <v>3</v>
      </c>
      <c r="I183" s="312">
        <v>4</v>
      </c>
      <c r="J183" s="312">
        <v>5</v>
      </c>
      <c r="K183" s="312" t="s">
        <v>568</v>
      </c>
      <c r="L183" s="314"/>
      <c r="N183" s="312"/>
    </row>
    <row r="184" spans="1:14" x14ac:dyDescent="0.2">
      <c r="A184" s="302" t="str">
        <f t="shared" si="3"/>
        <v>Bromley2011Total households</v>
      </c>
      <c r="B184" s="312" t="s">
        <v>36</v>
      </c>
      <c r="C184" s="302">
        <v>2011</v>
      </c>
      <c r="D184" s="312" t="s">
        <v>571</v>
      </c>
      <c r="E184" s="314">
        <v>130862</v>
      </c>
      <c r="F184" s="312">
        <v>40815</v>
      </c>
      <c r="G184" s="312">
        <v>41993</v>
      </c>
      <c r="H184" s="312">
        <v>21331</v>
      </c>
      <c r="I184" s="312">
        <v>18166</v>
      </c>
      <c r="J184" s="312">
        <v>6504</v>
      </c>
      <c r="K184" s="312">
        <v>2053</v>
      </c>
    </row>
    <row r="185" spans="1:14" x14ac:dyDescent="0.2">
      <c r="A185" s="302" t="str">
        <f t="shared" si="3"/>
        <v>Bromley2011Total persons</v>
      </c>
      <c r="B185" s="312" t="s">
        <v>36</v>
      </c>
      <c r="C185" s="302">
        <v>2011</v>
      </c>
      <c r="D185" s="312" t="s">
        <v>572</v>
      </c>
      <c r="E185" s="314">
        <v>307023</v>
      </c>
      <c r="F185" s="314">
        <v>40815</v>
      </c>
      <c r="G185" s="314">
        <v>83986</v>
      </c>
      <c r="H185" s="314">
        <v>63993</v>
      </c>
      <c r="I185" s="314">
        <v>72664</v>
      </c>
      <c r="J185" s="314">
        <v>32520</v>
      </c>
      <c r="K185" s="314">
        <v>13045</v>
      </c>
    </row>
    <row r="186" spans="1:14" x14ac:dyDescent="0.2">
      <c r="A186" s="302" t="str">
        <f t="shared" si="3"/>
        <v>Bromley2011Total rooms</v>
      </c>
      <c r="B186" s="312" t="s">
        <v>36</v>
      </c>
      <c r="C186" s="302">
        <v>2011</v>
      </c>
      <c r="D186" s="312" t="s">
        <v>573</v>
      </c>
      <c r="E186" s="314">
        <v>714211</v>
      </c>
      <c r="F186" s="312">
        <v>180874</v>
      </c>
      <c r="G186" s="312">
        <v>231886</v>
      </c>
      <c r="H186" s="312">
        <v>125943</v>
      </c>
      <c r="I186" s="312">
        <v>117633</v>
      </c>
      <c r="J186" s="312">
        <v>43669</v>
      </c>
      <c r="K186" s="312">
        <v>14206</v>
      </c>
    </row>
    <row r="187" spans="1:14" x14ac:dyDescent="0.2">
      <c r="A187" s="302" t="str">
        <f t="shared" si="3"/>
        <v>Bromley2011Persons per room</v>
      </c>
      <c r="B187" s="312" t="s">
        <v>36</v>
      </c>
      <c r="C187" s="302">
        <v>2011</v>
      </c>
      <c r="D187" s="312" t="s">
        <v>574</v>
      </c>
      <c r="E187" s="314">
        <v>0.42987716515147484</v>
      </c>
      <c r="F187" s="312">
        <v>0.22565432289881354</v>
      </c>
      <c r="G187" s="312">
        <v>0.36218659168729461</v>
      </c>
      <c r="H187" s="312">
        <v>0.50811081203401542</v>
      </c>
      <c r="I187" s="312">
        <v>0.61771781727916486</v>
      </c>
      <c r="J187" s="312">
        <v>0.7446930316700634</v>
      </c>
      <c r="K187" s="312">
        <v>0.91827396874560041</v>
      </c>
    </row>
    <row r="188" spans="1:14" x14ac:dyDescent="0.2">
      <c r="A188" s="302" t="str">
        <f t="shared" si="3"/>
        <v>CamdenCamden</v>
      </c>
      <c r="B188" s="169" t="s">
        <v>37</v>
      </c>
      <c r="D188" s="169" t="s">
        <v>37</v>
      </c>
      <c r="F188" s="350" t="s">
        <v>569</v>
      </c>
      <c r="G188" s="350"/>
      <c r="H188" s="350"/>
      <c r="I188" s="350"/>
      <c r="J188" s="350"/>
      <c r="K188" s="350"/>
      <c r="L188" s="350"/>
    </row>
    <row r="189" spans="1:14" x14ac:dyDescent="0.2">
      <c r="A189" s="302" t="str">
        <f t="shared" si="3"/>
        <v>Camden19611961</v>
      </c>
      <c r="B189" s="169" t="s">
        <v>37</v>
      </c>
      <c r="C189" s="302">
        <v>1961</v>
      </c>
      <c r="D189" s="293" t="s">
        <v>28</v>
      </c>
      <c r="E189" s="314" t="s">
        <v>570</v>
      </c>
      <c r="F189" s="312">
        <v>1</v>
      </c>
      <c r="G189" s="312">
        <v>2</v>
      </c>
      <c r="H189" s="312">
        <v>3</v>
      </c>
      <c r="I189" s="312">
        <v>4</v>
      </c>
      <c r="J189" s="312">
        <v>5</v>
      </c>
      <c r="K189" s="312">
        <v>6</v>
      </c>
      <c r="L189" s="314" t="s">
        <v>565</v>
      </c>
    </row>
    <row r="190" spans="1:14" x14ac:dyDescent="0.2">
      <c r="A190" s="302" t="str">
        <f t="shared" si="3"/>
        <v>Camden1961Total households</v>
      </c>
      <c r="B190" s="169" t="s">
        <v>37</v>
      </c>
      <c r="C190" s="302">
        <v>1961</v>
      </c>
      <c r="D190" s="312" t="s">
        <v>571</v>
      </c>
      <c r="E190" s="314">
        <v>89317</v>
      </c>
      <c r="F190" s="314">
        <v>28053</v>
      </c>
      <c r="G190" s="314">
        <v>26943</v>
      </c>
      <c r="H190" s="314">
        <v>15333</v>
      </c>
      <c r="I190" s="312">
        <v>10180</v>
      </c>
      <c r="J190" s="312">
        <v>4879</v>
      </c>
      <c r="K190" s="312">
        <v>2152</v>
      </c>
      <c r="L190" s="314">
        <v>1777</v>
      </c>
    </row>
    <row r="191" spans="1:14" x14ac:dyDescent="0.2">
      <c r="A191" s="302" t="str">
        <f t="shared" si="3"/>
        <v>Camden1961Total persons</v>
      </c>
      <c r="B191" s="169" t="s">
        <v>37</v>
      </c>
      <c r="C191" s="302">
        <v>1961</v>
      </c>
      <c r="D191" s="312" t="s">
        <v>572</v>
      </c>
      <c r="E191" s="314">
        <v>219870</v>
      </c>
      <c r="F191" s="314">
        <v>28053</v>
      </c>
      <c r="G191" s="314">
        <v>53886</v>
      </c>
      <c r="H191" s="314">
        <v>45999</v>
      </c>
      <c r="I191" s="314">
        <v>40720</v>
      </c>
      <c r="J191" s="314">
        <v>24395</v>
      </c>
      <c r="K191" s="314">
        <v>12912</v>
      </c>
      <c r="L191" s="314">
        <v>13905</v>
      </c>
    </row>
    <row r="192" spans="1:14" x14ac:dyDescent="0.2">
      <c r="A192" s="302" t="str">
        <f t="shared" si="3"/>
        <v>Camden1961Total rooms</v>
      </c>
      <c r="B192" s="169" t="s">
        <v>37</v>
      </c>
      <c r="C192" s="302">
        <v>1961</v>
      </c>
      <c r="D192" s="312" t="s">
        <v>573</v>
      </c>
      <c r="E192" s="314">
        <v>273869</v>
      </c>
      <c r="F192" s="314">
        <v>53515</v>
      </c>
      <c r="G192" s="314">
        <v>79645</v>
      </c>
      <c r="H192" s="314">
        <v>55299</v>
      </c>
      <c r="I192" s="314">
        <v>41178</v>
      </c>
      <c r="J192" s="314">
        <v>22697</v>
      </c>
      <c r="K192" s="314">
        <v>11019</v>
      </c>
      <c r="L192" s="314">
        <v>10516</v>
      </c>
    </row>
    <row r="193" spans="1:12" x14ac:dyDescent="0.2">
      <c r="A193" s="302" t="str">
        <f t="shared" si="3"/>
        <v>Camden1961Persons per room</v>
      </c>
      <c r="B193" s="169" t="s">
        <v>37</v>
      </c>
      <c r="C193" s="302">
        <v>1961</v>
      </c>
      <c r="D193" s="312" t="s">
        <v>574</v>
      </c>
      <c r="E193" s="314">
        <v>0.80282908982031553</v>
      </c>
      <c r="F193" s="312">
        <v>0.52420816593478459</v>
      </c>
      <c r="G193" s="312">
        <v>0.67657731182120662</v>
      </c>
      <c r="H193" s="312">
        <v>0.83182336027776271</v>
      </c>
      <c r="I193" s="312">
        <v>0.9888775559764923</v>
      </c>
      <c r="J193" s="312">
        <v>1.0748116491166233</v>
      </c>
      <c r="K193" s="312">
        <v>1.1717941736999729</v>
      </c>
      <c r="L193" s="312">
        <v>1.3222708254089006</v>
      </c>
    </row>
    <row r="194" spans="1:12" x14ac:dyDescent="0.2">
      <c r="A194" s="302" t="str">
        <f t="shared" si="3"/>
        <v>Camden19711971</v>
      </c>
      <c r="B194" s="169" t="s">
        <v>37</v>
      </c>
      <c r="C194" s="302">
        <v>1971</v>
      </c>
      <c r="D194" s="293" t="s">
        <v>29</v>
      </c>
      <c r="E194" s="314" t="s">
        <v>570</v>
      </c>
      <c r="F194" s="312">
        <v>1</v>
      </c>
      <c r="G194" s="312">
        <v>2</v>
      </c>
      <c r="H194" s="312">
        <v>3</v>
      </c>
      <c r="I194" s="312">
        <v>4</v>
      </c>
      <c r="J194" s="312">
        <v>5</v>
      </c>
      <c r="K194" s="314" t="s">
        <v>568</v>
      </c>
    </row>
    <row r="195" spans="1:12" x14ac:dyDescent="0.2">
      <c r="A195" s="302" t="str">
        <f t="shared" si="3"/>
        <v>Camden1971Total households</v>
      </c>
      <c r="B195" s="169" t="s">
        <v>37</v>
      </c>
      <c r="C195" s="302">
        <v>1971</v>
      </c>
      <c r="D195" s="312" t="s">
        <v>571</v>
      </c>
      <c r="E195" s="314">
        <v>82145</v>
      </c>
      <c r="F195" s="314">
        <v>31700</v>
      </c>
      <c r="G195" s="314">
        <v>25035</v>
      </c>
      <c r="H195" s="314">
        <v>11270</v>
      </c>
      <c r="I195" s="314">
        <v>7510</v>
      </c>
      <c r="J195" s="314">
        <v>3775</v>
      </c>
      <c r="K195" s="314">
        <v>2855</v>
      </c>
      <c r="L195" s="314"/>
    </row>
    <row r="196" spans="1:12" x14ac:dyDescent="0.2">
      <c r="A196" s="302" t="str">
        <f t="shared" si="3"/>
        <v>Camden1971Total persons</v>
      </c>
      <c r="B196" s="169" t="s">
        <v>37</v>
      </c>
      <c r="C196" s="302">
        <v>1971</v>
      </c>
      <c r="D196" s="312" t="s">
        <v>572</v>
      </c>
      <c r="E196" s="314">
        <v>183510</v>
      </c>
      <c r="F196" s="314">
        <v>31700</v>
      </c>
      <c r="G196" s="314">
        <v>50070</v>
      </c>
      <c r="H196" s="314">
        <v>33805</v>
      </c>
      <c r="I196" s="314">
        <v>30050</v>
      </c>
      <c r="J196" s="314">
        <v>18870</v>
      </c>
      <c r="K196" s="314">
        <v>19015</v>
      </c>
      <c r="L196" s="314"/>
    </row>
    <row r="197" spans="1:12" x14ac:dyDescent="0.2">
      <c r="A197" s="302" t="str">
        <f t="shared" si="3"/>
        <v>Camden1971Total rooms</v>
      </c>
      <c r="B197" s="169" t="s">
        <v>37</v>
      </c>
      <c r="C197" s="302">
        <v>1971</v>
      </c>
      <c r="D197" s="312" t="s">
        <v>573</v>
      </c>
      <c r="E197" s="314">
        <v>268150</v>
      </c>
      <c r="F197" s="314">
        <v>68810</v>
      </c>
      <c r="G197" s="314">
        <v>82280</v>
      </c>
      <c r="H197" s="314">
        <v>45800</v>
      </c>
      <c r="I197" s="314">
        <v>35025</v>
      </c>
      <c r="J197" s="314">
        <v>19595</v>
      </c>
      <c r="K197" s="314">
        <v>16640</v>
      </c>
      <c r="L197" s="314"/>
    </row>
    <row r="198" spans="1:12" x14ac:dyDescent="0.2">
      <c r="A198" s="302" t="str">
        <f t="shared" si="3"/>
        <v>Camden1971Persons per room</v>
      </c>
      <c r="B198" s="169" t="s">
        <v>37</v>
      </c>
      <c r="C198" s="302">
        <v>1971</v>
      </c>
      <c r="D198" s="312" t="s">
        <v>574</v>
      </c>
      <c r="E198" s="314">
        <v>0.68435577102368073</v>
      </c>
      <c r="F198" s="312">
        <v>0.46068885336433657</v>
      </c>
      <c r="G198" s="312">
        <v>0.60853184248906178</v>
      </c>
      <c r="H198" s="312">
        <v>0.73810043668122272</v>
      </c>
      <c r="I198" s="312">
        <v>0.85795860099928622</v>
      </c>
      <c r="J198" s="312">
        <v>0.96300076550140346</v>
      </c>
      <c r="K198" s="312">
        <v>1.1427283653846154</v>
      </c>
    </row>
    <row r="199" spans="1:12" x14ac:dyDescent="0.2">
      <c r="A199" s="302" t="str">
        <f t="shared" si="3"/>
        <v>Camden19811981</v>
      </c>
      <c r="B199" s="169" t="s">
        <v>37</v>
      </c>
      <c r="C199" s="302">
        <v>1981</v>
      </c>
      <c r="D199" s="293" t="s">
        <v>30</v>
      </c>
      <c r="E199" s="314" t="s">
        <v>570</v>
      </c>
      <c r="F199" s="312">
        <v>1</v>
      </c>
      <c r="G199" s="312">
        <v>2</v>
      </c>
      <c r="H199" s="312">
        <v>3</v>
      </c>
      <c r="I199" s="312">
        <v>4</v>
      </c>
      <c r="J199" s="312">
        <v>5</v>
      </c>
      <c r="K199" s="312">
        <v>6</v>
      </c>
      <c r="L199" s="314" t="s">
        <v>565</v>
      </c>
    </row>
    <row r="200" spans="1:12" x14ac:dyDescent="0.2">
      <c r="A200" s="302" t="str">
        <f t="shared" si="3"/>
        <v>Camden1981Total households</v>
      </c>
      <c r="B200" s="169" t="s">
        <v>37</v>
      </c>
      <c r="C200" s="302">
        <v>1981</v>
      </c>
      <c r="D200" s="312" t="s">
        <v>571</v>
      </c>
      <c r="E200" s="314">
        <v>70061</v>
      </c>
      <c r="F200" s="312">
        <v>27886</v>
      </c>
      <c r="G200" s="312">
        <v>21615</v>
      </c>
      <c r="H200" s="312">
        <v>9312</v>
      </c>
      <c r="I200" s="312">
        <v>6645</v>
      </c>
      <c r="J200" s="312">
        <v>2854</v>
      </c>
      <c r="K200" s="312">
        <v>1221</v>
      </c>
      <c r="L200" s="312">
        <v>528</v>
      </c>
    </row>
    <row r="201" spans="1:12" x14ac:dyDescent="0.2">
      <c r="A201" s="302" t="str">
        <f t="shared" si="3"/>
        <v>Camden1981Total persons</v>
      </c>
      <c r="B201" s="169" t="s">
        <v>37</v>
      </c>
      <c r="C201" s="302">
        <v>1981</v>
      </c>
      <c r="D201" s="312" t="s">
        <v>572</v>
      </c>
      <c r="E201" s="314">
        <v>151307</v>
      </c>
      <c r="F201" s="314">
        <v>27886</v>
      </c>
      <c r="G201" s="314">
        <v>43230</v>
      </c>
      <c r="H201" s="314">
        <v>27936</v>
      </c>
      <c r="I201" s="314">
        <v>26580</v>
      </c>
      <c r="J201" s="314">
        <v>14270</v>
      </c>
      <c r="K201" s="314">
        <v>7326</v>
      </c>
      <c r="L201" s="312">
        <v>4079</v>
      </c>
    </row>
    <row r="202" spans="1:12" x14ac:dyDescent="0.2">
      <c r="A202" s="302" t="str">
        <f t="shared" si="3"/>
        <v>Camden1981Total rooms</v>
      </c>
      <c r="B202" s="169" t="s">
        <v>37</v>
      </c>
      <c r="C202" s="302">
        <v>1981</v>
      </c>
      <c r="D202" s="312" t="s">
        <v>573</v>
      </c>
      <c r="E202" s="314">
        <v>254813</v>
      </c>
      <c r="F202" s="312">
        <v>71147</v>
      </c>
      <c r="G202" s="312">
        <v>78665</v>
      </c>
      <c r="H202" s="312">
        <v>41757</v>
      </c>
      <c r="I202" s="312">
        <v>34813</v>
      </c>
      <c r="J202" s="312">
        <v>17011</v>
      </c>
      <c r="K202" s="312">
        <v>7829</v>
      </c>
      <c r="L202" s="312">
        <v>3591</v>
      </c>
    </row>
    <row r="203" spans="1:12" x14ac:dyDescent="0.2">
      <c r="A203" s="302" t="str">
        <f t="shared" si="3"/>
        <v>Camden1981Persons per room</v>
      </c>
      <c r="B203" s="169" t="s">
        <v>37</v>
      </c>
      <c r="C203" s="302">
        <v>1981</v>
      </c>
      <c r="D203" s="312" t="s">
        <v>574</v>
      </c>
      <c r="E203" s="314">
        <v>0.59379623488597522</v>
      </c>
      <c r="F203" s="312">
        <v>0.39194906320716266</v>
      </c>
      <c r="G203" s="312">
        <v>0.5495455412190936</v>
      </c>
      <c r="H203" s="312">
        <v>0.66901357856167831</v>
      </c>
      <c r="I203" s="312">
        <v>0.76350788498549393</v>
      </c>
      <c r="J203" s="312">
        <v>0.83886896713891013</v>
      </c>
      <c r="K203" s="312">
        <v>0.93575169242559719</v>
      </c>
      <c r="L203" s="312">
        <v>1.1358952937900306</v>
      </c>
    </row>
    <row r="204" spans="1:12" x14ac:dyDescent="0.2">
      <c r="A204" s="302" t="str">
        <f t="shared" si="3"/>
        <v>Camden19911991</v>
      </c>
      <c r="B204" s="169" t="s">
        <v>37</v>
      </c>
      <c r="C204" s="302">
        <v>1991</v>
      </c>
      <c r="D204" s="293" t="s">
        <v>4</v>
      </c>
      <c r="E204" s="314" t="s">
        <v>570</v>
      </c>
      <c r="F204" s="312">
        <v>1</v>
      </c>
      <c r="G204" s="312">
        <v>2</v>
      </c>
      <c r="H204" s="312">
        <v>3</v>
      </c>
      <c r="I204" s="312">
        <v>4</v>
      </c>
      <c r="J204" s="312">
        <v>5</v>
      </c>
      <c r="K204" s="312">
        <v>6</v>
      </c>
      <c r="L204" s="314" t="s">
        <v>565</v>
      </c>
    </row>
    <row r="205" spans="1:12" x14ac:dyDescent="0.2">
      <c r="A205" s="302" t="str">
        <f t="shared" si="3"/>
        <v>Camden1991Total households</v>
      </c>
      <c r="B205" s="169" t="s">
        <v>37</v>
      </c>
      <c r="C205" s="302">
        <v>1991</v>
      </c>
      <c r="D205" s="312" t="s">
        <v>571</v>
      </c>
      <c r="E205" s="314">
        <v>80149</v>
      </c>
      <c r="F205" s="312">
        <v>36373</v>
      </c>
      <c r="G205" s="312">
        <v>23499</v>
      </c>
      <c r="H205" s="312">
        <v>9589</v>
      </c>
      <c r="I205" s="312">
        <v>6397</v>
      </c>
      <c r="J205" s="312">
        <v>2565</v>
      </c>
      <c r="K205" s="312">
        <v>1104</v>
      </c>
      <c r="L205" s="312">
        <v>622</v>
      </c>
    </row>
    <row r="206" spans="1:12" x14ac:dyDescent="0.2">
      <c r="A206" s="302" t="str">
        <f t="shared" si="3"/>
        <v>Camden1991Total persons</v>
      </c>
      <c r="B206" s="169" t="s">
        <v>37</v>
      </c>
      <c r="C206" s="302">
        <v>1991</v>
      </c>
      <c r="D206" s="312" t="s">
        <v>572</v>
      </c>
      <c r="E206" s="314">
        <v>162070</v>
      </c>
      <c r="F206" s="314">
        <v>36373</v>
      </c>
      <c r="G206" s="314">
        <v>46998</v>
      </c>
      <c r="H206" s="314">
        <v>28767</v>
      </c>
      <c r="I206" s="314">
        <v>25588</v>
      </c>
      <c r="J206" s="314">
        <v>12825</v>
      </c>
      <c r="K206" s="314">
        <v>6624</v>
      </c>
      <c r="L206" s="312">
        <v>4895</v>
      </c>
    </row>
    <row r="207" spans="1:12" x14ac:dyDescent="0.2">
      <c r="A207" s="302" t="str">
        <f t="shared" si="3"/>
        <v>Camden1991Total rooms</v>
      </c>
      <c r="B207" s="169" t="s">
        <v>37</v>
      </c>
      <c r="C207" s="302">
        <v>1991</v>
      </c>
      <c r="D207" s="312" t="s">
        <v>573</v>
      </c>
      <c r="E207" s="314">
        <v>306389</v>
      </c>
      <c r="F207" s="312">
        <v>106297</v>
      </c>
      <c r="G207" s="312">
        <v>93628</v>
      </c>
      <c r="H207" s="312">
        <v>45913</v>
      </c>
      <c r="I207" s="312">
        <v>34718</v>
      </c>
      <c r="J207" s="312">
        <v>15364</v>
      </c>
      <c r="K207" s="312">
        <v>6805</v>
      </c>
      <c r="L207" s="312">
        <v>3664</v>
      </c>
    </row>
    <row r="208" spans="1:12" x14ac:dyDescent="0.2">
      <c r="A208" s="302" t="str">
        <f t="shared" si="3"/>
        <v>Camden1991Persons per room</v>
      </c>
      <c r="B208" s="169" t="s">
        <v>37</v>
      </c>
      <c r="C208" s="302">
        <v>1991</v>
      </c>
      <c r="D208" s="312" t="s">
        <v>574</v>
      </c>
      <c r="E208" s="314">
        <v>0.52896807653016265</v>
      </c>
      <c r="F208" s="312">
        <v>0.3421827521002474</v>
      </c>
      <c r="G208" s="312">
        <v>0.50196522407826716</v>
      </c>
      <c r="H208" s="312">
        <v>0.62655457060091913</v>
      </c>
      <c r="I208" s="312">
        <v>0.73702402212108997</v>
      </c>
      <c r="J208" s="312">
        <v>0.83474355636552977</v>
      </c>
      <c r="K208" s="312">
        <v>0.97340191036002943</v>
      </c>
      <c r="L208" s="312">
        <v>1.3359716157205239</v>
      </c>
    </row>
    <row r="209" spans="1:14" x14ac:dyDescent="0.2">
      <c r="A209" s="302" t="str">
        <f t="shared" si="3"/>
        <v>Camden20012001</v>
      </c>
      <c r="B209" s="169" t="s">
        <v>37</v>
      </c>
      <c r="C209" s="302">
        <v>2001</v>
      </c>
      <c r="D209" s="293">
        <v>2001</v>
      </c>
      <c r="E209" s="314" t="s">
        <v>570</v>
      </c>
      <c r="F209" s="312">
        <v>1</v>
      </c>
      <c r="G209" s="312">
        <v>2</v>
      </c>
      <c r="H209" s="312">
        <v>3</v>
      </c>
      <c r="I209" s="312">
        <v>4</v>
      </c>
      <c r="J209" s="312">
        <v>5</v>
      </c>
      <c r="K209" s="312">
        <v>6</v>
      </c>
      <c r="L209" s="314">
        <v>7</v>
      </c>
      <c r="M209" s="302" t="s">
        <v>2666</v>
      </c>
      <c r="N209" s="312"/>
    </row>
    <row r="210" spans="1:14" x14ac:dyDescent="0.2">
      <c r="A210" s="302" t="str">
        <f t="shared" si="3"/>
        <v>Camden2001Total households</v>
      </c>
      <c r="B210" s="169" t="s">
        <v>37</v>
      </c>
      <c r="C210" s="302">
        <v>2001</v>
      </c>
      <c r="D210" s="312" t="s">
        <v>571</v>
      </c>
      <c r="E210" s="314">
        <v>91603</v>
      </c>
      <c r="F210" s="312">
        <v>42217</v>
      </c>
      <c r="G210" s="312">
        <v>24446</v>
      </c>
      <c r="H210" s="312">
        <v>11694</v>
      </c>
      <c r="I210" s="312">
        <v>7548</v>
      </c>
      <c r="J210" s="312">
        <v>3150</v>
      </c>
      <c r="K210" s="312">
        <v>1904</v>
      </c>
      <c r="L210" s="312">
        <v>331</v>
      </c>
      <c r="M210" s="302">
        <v>313</v>
      </c>
    </row>
    <row r="211" spans="1:14" x14ac:dyDescent="0.2">
      <c r="A211" s="302" t="str">
        <f t="shared" si="3"/>
        <v>Camden2001Total persons</v>
      </c>
      <c r="B211" s="169" t="s">
        <v>37</v>
      </c>
      <c r="C211" s="302">
        <v>2001</v>
      </c>
      <c r="D211" s="312" t="s">
        <v>572</v>
      </c>
      <c r="E211" s="314">
        <v>188739</v>
      </c>
      <c r="F211" s="314">
        <v>42217</v>
      </c>
      <c r="G211" s="314">
        <v>48892</v>
      </c>
      <c r="H211" s="314">
        <v>35082</v>
      </c>
      <c r="I211" s="314">
        <v>30192</v>
      </c>
      <c r="J211" s="314">
        <v>15750</v>
      </c>
      <c r="K211" s="314">
        <v>11424</v>
      </c>
      <c r="L211" s="312">
        <v>2317</v>
      </c>
      <c r="M211" s="302">
        <v>2865</v>
      </c>
    </row>
    <row r="212" spans="1:14" x14ac:dyDescent="0.2">
      <c r="A212" s="302" t="str">
        <f t="shared" si="3"/>
        <v>Camden2001Total rooms</v>
      </c>
      <c r="B212" s="169" t="s">
        <v>37</v>
      </c>
      <c r="C212" s="302">
        <v>2001</v>
      </c>
      <c r="D212" s="312" t="s">
        <v>573</v>
      </c>
      <c r="E212" s="314">
        <v>362367</v>
      </c>
      <c r="F212" s="312">
        <v>136243</v>
      </c>
      <c r="G212" s="312">
        <v>98698</v>
      </c>
      <c r="H212" s="312">
        <v>55364</v>
      </c>
      <c r="I212" s="312">
        <v>40220</v>
      </c>
      <c r="J212" s="312">
        <v>17804</v>
      </c>
      <c r="K212" s="312">
        <v>19167</v>
      </c>
      <c r="L212" s="312">
        <v>1875</v>
      </c>
      <c r="M212" s="302">
        <v>1816</v>
      </c>
    </row>
    <row r="213" spans="1:14" x14ac:dyDescent="0.2">
      <c r="A213" s="302" t="str">
        <f t="shared" si="3"/>
        <v>Camden2001Persons per room</v>
      </c>
      <c r="B213" s="169" t="s">
        <v>37</v>
      </c>
      <c r="C213" s="302">
        <v>2001</v>
      </c>
      <c r="D213" s="312" t="s">
        <v>574</v>
      </c>
      <c r="E213" s="314">
        <v>0.52085040856369369</v>
      </c>
      <c r="F213" s="312">
        <v>0.3098654609778117</v>
      </c>
      <c r="G213" s="312">
        <v>0.49536971367200955</v>
      </c>
      <c r="H213" s="312">
        <v>0.63366086265443244</v>
      </c>
      <c r="I213" s="312">
        <v>0.75067130780706115</v>
      </c>
      <c r="J213" s="312">
        <v>0.8846326668164457</v>
      </c>
      <c r="K213" s="312">
        <v>0.59602441696666142</v>
      </c>
      <c r="L213" s="312">
        <v>1.2357333333333334</v>
      </c>
      <c r="M213" s="302">
        <v>1.5776431718061674</v>
      </c>
    </row>
    <row r="214" spans="1:14" x14ac:dyDescent="0.2">
      <c r="A214" s="302" t="str">
        <f t="shared" si="3"/>
        <v>Camden20112011</v>
      </c>
      <c r="B214" s="169" t="s">
        <v>37</v>
      </c>
      <c r="C214" s="302">
        <v>2011</v>
      </c>
      <c r="D214" s="293">
        <v>2011</v>
      </c>
      <c r="E214" s="314" t="s">
        <v>570</v>
      </c>
      <c r="F214" s="312">
        <v>1</v>
      </c>
      <c r="G214" s="312">
        <v>2</v>
      </c>
      <c r="H214" s="312">
        <v>3</v>
      </c>
      <c r="I214" s="312">
        <v>4</v>
      </c>
      <c r="J214" s="312">
        <v>5</v>
      </c>
      <c r="K214" s="312" t="s">
        <v>568</v>
      </c>
      <c r="L214" s="314"/>
      <c r="N214" s="312"/>
    </row>
    <row r="215" spans="1:14" x14ac:dyDescent="0.2">
      <c r="A215" s="302" t="str">
        <f t="shared" ref="A215:A278" si="4">CONCATENATE(B215,C215,D215)</f>
        <v>Camden2011Total households</v>
      </c>
      <c r="B215" s="169" t="s">
        <v>37</v>
      </c>
      <c r="C215" s="302">
        <v>2011</v>
      </c>
      <c r="D215" s="312" t="s">
        <v>571</v>
      </c>
      <c r="E215" s="314">
        <v>97534</v>
      </c>
      <c r="F215" s="312">
        <v>39531</v>
      </c>
      <c r="G215" s="312">
        <v>28215</v>
      </c>
      <c r="H215" s="312">
        <v>13085</v>
      </c>
      <c r="I215" s="312">
        <v>10245</v>
      </c>
      <c r="J215" s="312">
        <v>4095</v>
      </c>
      <c r="K215" s="312">
        <v>2363</v>
      </c>
    </row>
    <row r="216" spans="1:14" x14ac:dyDescent="0.2">
      <c r="A216" s="302" t="str">
        <f t="shared" si="4"/>
        <v>Camden2011Total persons</v>
      </c>
      <c r="B216" s="169" t="s">
        <v>37</v>
      </c>
      <c r="C216" s="302">
        <v>2011</v>
      </c>
      <c r="D216" s="312" t="s">
        <v>572</v>
      </c>
      <c r="E216" s="314">
        <v>212443</v>
      </c>
      <c r="F216" s="314">
        <v>39531</v>
      </c>
      <c r="G216" s="314">
        <v>56430</v>
      </c>
      <c r="H216" s="314">
        <v>39255</v>
      </c>
      <c r="I216" s="314">
        <v>40980</v>
      </c>
      <c r="J216" s="314">
        <v>20475</v>
      </c>
      <c r="K216" s="314">
        <v>15772</v>
      </c>
    </row>
    <row r="217" spans="1:14" x14ac:dyDescent="0.2">
      <c r="A217" s="302" t="str">
        <f t="shared" si="4"/>
        <v>Camden2011Total rooms</v>
      </c>
      <c r="B217" s="169" t="s">
        <v>37</v>
      </c>
      <c r="C217" s="302">
        <v>2011</v>
      </c>
      <c r="D217" s="312" t="s">
        <v>573</v>
      </c>
      <c r="E217" s="314">
        <v>390147</v>
      </c>
      <c r="F217" s="312">
        <v>126461</v>
      </c>
      <c r="G217" s="312">
        <v>111804</v>
      </c>
      <c r="H217" s="312">
        <v>60796</v>
      </c>
      <c r="I217" s="312">
        <v>53851</v>
      </c>
      <c r="J217" s="312">
        <v>23400</v>
      </c>
      <c r="K217" s="312">
        <v>13835</v>
      </c>
    </row>
    <row r="218" spans="1:14" x14ac:dyDescent="0.2">
      <c r="A218" s="302" t="str">
        <f t="shared" si="4"/>
        <v>Camden2011Persons per room</v>
      </c>
      <c r="B218" s="169" t="s">
        <v>37</v>
      </c>
      <c r="C218" s="302">
        <v>2011</v>
      </c>
      <c r="D218" s="312" t="s">
        <v>574</v>
      </c>
      <c r="E218" s="314">
        <v>0.54452039872150748</v>
      </c>
      <c r="F218" s="312">
        <v>0.3125943966914701</v>
      </c>
      <c r="G218" s="312">
        <v>0.50472255017709566</v>
      </c>
      <c r="H218" s="312">
        <v>0.64568392657411677</v>
      </c>
      <c r="I218" s="312">
        <v>0.76098865387829384</v>
      </c>
      <c r="J218" s="312">
        <v>0.875</v>
      </c>
      <c r="K218" s="312">
        <v>1.1400072280448139</v>
      </c>
    </row>
    <row r="219" spans="1:14" x14ac:dyDescent="0.2">
      <c r="A219" s="302" t="str">
        <f t="shared" si="4"/>
        <v>CroydonCroydon</v>
      </c>
      <c r="B219" s="169" t="s">
        <v>38</v>
      </c>
      <c r="D219" s="169" t="s">
        <v>38</v>
      </c>
      <c r="F219" s="350" t="s">
        <v>569</v>
      </c>
      <c r="G219" s="350"/>
      <c r="H219" s="350"/>
      <c r="I219" s="350"/>
      <c r="J219" s="350"/>
      <c r="K219" s="350"/>
      <c r="L219" s="350"/>
    </row>
    <row r="220" spans="1:14" x14ac:dyDescent="0.2">
      <c r="A220" s="302" t="str">
        <f t="shared" si="4"/>
        <v>Croydon19611961</v>
      </c>
      <c r="B220" s="169" t="s">
        <v>38</v>
      </c>
      <c r="C220" s="302">
        <v>1961</v>
      </c>
      <c r="D220" s="293" t="s">
        <v>28</v>
      </c>
      <c r="E220" s="314" t="s">
        <v>570</v>
      </c>
      <c r="F220" s="312">
        <v>1</v>
      </c>
      <c r="G220" s="312">
        <v>2</v>
      </c>
      <c r="H220" s="312">
        <v>3</v>
      </c>
      <c r="I220" s="312">
        <v>4</v>
      </c>
      <c r="J220" s="312">
        <v>5</v>
      </c>
      <c r="K220" s="312">
        <v>6</v>
      </c>
      <c r="L220" s="314" t="s">
        <v>565</v>
      </c>
    </row>
    <row r="221" spans="1:14" x14ac:dyDescent="0.2">
      <c r="A221" s="302" t="str">
        <f t="shared" si="4"/>
        <v>Croydon1961Total households</v>
      </c>
      <c r="B221" s="169" t="s">
        <v>38</v>
      </c>
      <c r="C221" s="302">
        <v>1961</v>
      </c>
      <c r="D221" s="312" t="s">
        <v>571</v>
      </c>
      <c r="E221" s="314">
        <v>103805</v>
      </c>
      <c r="F221" s="314">
        <v>12734</v>
      </c>
      <c r="G221" s="314">
        <v>31856</v>
      </c>
      <c r="H221" s="314">
        <v>23538</v>
      </c>
      <c r="I221" s="314">
        <v>20313</v>
      </c>
      <c r="J221" s="314">
        <v>9169</v>
      </c>
      <c r="K221" s="314">
        <v>3692</v>
      </c>
      <c r="L221" s="314">
        <v>2503</v>
      </c>
    </row>
    <row r="222" spans="1:14" x14ac:dyDescent="0.2">
      <c r="A222" s="302" t="str">
        <f t="shared" si="4"/>
        <v>Croydon1961Total persons</v>
      </c>
      <c r="B222" s="169" t="s">
        <v>38</v>
      </c>
      <c r="C222" s="302">
        <v>1961</v>
      </c>
      <c r="D222" s="312" t="s">
        <v>572</v>
      </c>
      <c r="E222" s="314">
        <v>315821</v>
      </c>
      <c r="F222" s="314">
        <v>12734</v>
      </c>
      <c r="G222" s="314">
        <v>63712</v>
      </c>
      <c r="H222" s="314">
        <v>70614</v>
      </c>
      <c r="I222" s="314">
        <v>81252</v>
      </c>
      <c r="J222" s="314">
        <v>45845</v>
      </c>
      <c r="K222" s="314">
        <v>22152</v>
      </c>
      <c r="L222" s="314">
        <v>19512</v>
      </c>
    </row>
    <row r="223" spans="1:14" x14ac:dyDescent="0.2">
      <c r="A223" s="302" t="str">
        <f t="shared" si="4"/>
        <v>Croydon1961Total rooms</v>
      </c>
      <c r="B223" s="169" t="s">
        <v>38</v>
      </c>
      <c r="C223" s="302">
        <v>1961</v>
      </c>
      <c r="D223" s="312" t="s">
        <v>573</v>
      </c>
      <c r="E223" s="314">
        <v>491214</v>
      </c>
      <c r="F223" s="314">
        <v>46089</v>
      </c>
      <c r="G223" s="314">
        <v>143577</v>
      </c>
      <c r="H223" s="314">
        <v>113492</v>
      </c>
      <c r="I223" s="314">
        <v>103227</v>
      </c>
      <c r="J223" s="314">
        <v>49147</v>
      </c>
      <c r="K223" s="314">
        <v>20857</v>
      </c>
      <c r="L223" s="314">
        <v>14825</v>
      </c>
    </row>
    <row r="224" spans="1:14" x14ac:dyDescent="0.2">
      <c r="A224" s="302" t="str">
        <f t="shared" si="4"/>
        <v>Croydon1961Persons per room</v>
      </c>
      <c r="B224" s="169" t="s">
        <v>38</v>
      </c>
      <c r="C224" s="302">
        <v>1961</v>
      </c>
      <c r="D224" s="312" t="s">
        <v>574</v>
      </c>
      <c r="E224" s="314">
        <v>0.64293973705961149</v>
      </c>
      <c r="F224" s="312">
        <v>0.27629152292304021</v>
      </c>
      <c r="G224" s="312">
        <v>0.44374795405949419</v>
      </c>
      <c r="H224" s="312">
        <v>0.62219363479364187</v>
      </c>
      <c r="I224" s="312">
        <v>0.78711964892905928</v>
      </c>
      <c r="J224" s="312">
        <v>0.93281380348749665</v>
      </c>
      <c r="K224" s="312">
        <v>1.0620894663662079</v>
      </c>
      <c r="L224" s="312">
        <v>1.3161551433389544</v>
      </c>
    </row>
    <row r="225" spans="1:14" x14ac:dyDescent="0.2">
      <c r="A225" s="302" t="str">
        <f t="shared" si="4"/>
        <v>Croydon19711971</v>
      </c>
      <c r="B225" s="169" t="s">
        <v>38</v>
      </c>
      <c r="C225" s="302">
        <v>1971</v>
      </c>
      <c r="D225" s="293" t="s">
        <v>29</v>
      </c>
      <c r="E225" s="314" t="s">
        <v>570</v>
      </c>
      <c r="F225" s="312">
        <v>1</v>
      </c>
      <c r="G225" s="312">
        <v>2</v>
      </c>
      <c r="H225" s="312">
        <v>3</v>
      </c>
      <c r="I225" s="312">
        <v>4</v>
      </c>
      <c r="J225" s="312">
        <v>5</v>
      </c>
      <c r="K225" s="314" t="s">
        <v>568</v>
      </c>
    </row>
    <row r="226" spans="1:14" x14ac:dyDescent="0.2">
      <c r="A226" s="302" t="str">
        <f t="shared" si="4"/>
        <v>Croydon1971Total households</v>
      </c>
      <c r="B226" s="169" t="s">
        <v>38</v>
      </c>
      <c r="C226" s="302">
        <v>1971</v>
      </c>
      <c r="D226" s="312" t="s">
        <v>571</v>
      </c>
      <c r="E226" s="314">
        <v>112900</v>
      </c>
      <c r="F226" s="314">
        <v>19955</v>
      </c>
      <c r="G226" s="314">
        <v>35780</v>
      </c>
      <c r="H226" s="314">
        <v>21470</v>
      </c>
      <c r="I226" s="314">
        <v>19445</v>
      </c>
      <c r="J226" s="314">
        <v>9440</v>
      </c>
      <c r="K226" s="314">
        <v>6810</v>
      </c>
      <c r="L226" s="314"/>
    </row>
    <row r="227" spans="1:14" x14ac:dyDescent="0.2">
      <c r="A227" s="302" t="str">
        <f t="shared" si="4"/>
        <v>Croydon1971Total persons</v>
      </c>
      <c r="B227" s="169" t="s">
        <v>38</v>
      </c>
      <c r="C227" s="302">
        <v>1971</v>
      </c>
      <c r="D227" s="312" t="s">
        <v>572</v>
      </c>
      <c r="E227" s="314">
        <v>326360</v>
      </c>
      <c r="F227" s="314">
        <v>19955</v>
      </c>
      <c r="G227" s="314">
        <v>71565</v>
      </c>
      <c r="H227" s="314">
        <v>64405</v>
      </c>
      <c r="I227" s="314">
        <v>77775</v>
      </c>
      <c r="J227" s="314">
        <v>47210</v>
      </c>
      <c r="K227" s="314">
        <v>45450</v>
      </c>
      <c r="L227" s="314"/>
    </row>
    <row r="228" spans="1:14" x14ac:dyDescent="0.2">
      <c r="A228" s="302" t="str">
        <f t="shared" si="4"/>
        <v>Croydon1971Total rooms</v>
      </c>
      <c r="B228" s="169" t="s">
        <v>38</v>
      </c>
      <c r="C228" s="302">
        <v>1971</v>
      </c>
      <c r="D228" s="312" t="s">
        <v>573</v>
      </c>
      <c r="E228" s="314">
        <v>568145</v>
      </c>
      <c r="F228" s="314">
        <v>77185</v>
      </c>
      <c r="G228" s="314">
        <v>172990</v>
      </c>
      <c r="H228" s="314">
        <v>112580</v>
      </c>
      <c r="I228" s="314">
        <v>108000</v>
      </c>
      <c r="J228" s="314">
        <v>55410</v>
      </c>
      <c r="K228" s="314">
        <v>41980</v>
      </c>
      <c r="L228" s="314"/>
    </row>
    <row r="229" spans="1:14" x14ac:dyDescent="0.2">
      <c r="A229" s="302" t="str">
        <f t="shared" si="4"/>
        <v>Croydon1971Persons per room</v>
      </c>
      <c r="B229" s="169" t="s">
        <v>38</v>
      </c>
      <c r="C229" s="302">
        <v>1971</v>
      </c>
      <c r="D229" s="312" t="s">
        <v>574</v>
      </c>
      <c r="E229" s="314">
        <v>0.57443082311733795</v>
      </c>
      <c r="F229" s="312">
        <v>0.25853468938265206</v>
      </c>
      <c r="G229" s="312">
        <v>0.41369443320423144</v>
      </c>
      <c r="H229" s="312">
        <v>0.57208207496891095</v>
      </c>
      <c r="I229" s="312">
        <v>0.72013888888888888</v>
      </c>
      <c r="J229" s="312">
        <v>0.85201227215304098</v>
      </c>
      <c r="K229" s="312">
        <v>1.0826584087660791</v>
      </c>
    </row>
    <row r="230" spans="1:14" x14ac:dyDescent="0.2">
      <c r="A230" s="302" t="str">
        <f t="shared" si="4"/>
        <v>Croydon19811981</v>
      </c>
      <c r="B230" s="169" t="s">
        <v>38</v>
      </c>
      <c r="C230" s="302">
        <v>1981</v>
      </c>
      <c r="D230" s="293" t="s">
        <v>30</v>
      </c>
      <c r="E230" s="314" t="s">
        <v>570</v>
      </c>
      <c r="F230" s="312">
        <v>1</v>
      </c>
      <c r="G230" s="312">
        <v>2</v>
      </c>
      <c r="H230" s="312">
        <v>3</v>
      </c>
      <c r="I230" s="312">
        <v>4</v>
      </c>
      <c r="J230" s="312">
        <v>5</v>
      </c>
      <c r="K230" s="312">
        <v>6</v>
      </c>
      <c r="L230" s="314" t="s">
        <v>565</v>
      </c>
    </row>
    <row r="231" spans="1:14" x14ac:dyDescent="0.2">
      <c r="A231" s="302" t="str">
        <f t="shared" si="4"/>
        <v>Croydon1981Total households</v>
      </c>
      <c r="B231" s="169" t="s">
        <v>38</v>
      </c>
      <c r="C231" s="302">
        <v>1981</v>
      </c>
      <c r="D231" s="312" t="s">
        <v>571</v>
      </c>
      <c r="E231" s="314">
        <v>114592</v>
      </c>
      <c r="F231" s="312">
        <v>24642</v>
      </c>
      <c r="G231" s="312">
        <v>37004</v>
      </c>
      <c r="H231" s="312">
        <v>19371</v>
      </c>
      <c r="I231" s="312">
        <v>20289</v>
      </c>
      <c r="J231" s="312">
        <v>8604</v>
      </c>
      <c r="K231" s="312">
        <v>3183</v>
      </c>
      <c r="L231" s="312">
        <v>1499</v>
      </c>
    </row>
    <row r="232" spans="1:14" x14ac:dyDescent="0.2">
      <c r="A232" s="302" t="str">
        <f t="shared" si="4"/>
        <v>Croydon1981Total persons</v>
      </c>
      <c r="B232" s="169" t="s">
        <v>38</v>
      </c>
      <c r="C232" s="302">
        <v>1981</v>
      </c>
      <c r="D232" s="312" t="s">
        <v>572</v>
      </c>
      <c r="E232" s="314">
        <v>311504</v>
      </c>
      <c r="F232" s="314">
        <v>24642</v>
      </c>
      <c r="G232" s="314">
        <v>74008</v>
      </c>
      <c r="H232" s="314">
        <v>58113</v>
      </c>
      <c r="I232" s="314">
        <v>81156</v>
      </c>
      <c r="J232" s="314">
        <v>43020</v>
      </c>
      <c r="K232" s="314">
        <v>19098</v>
      </c>
      <c r="L232" s="312">
        <v>11467</v>
      </c>
    </row>
    <row r="233" spans="1:14" x14ac:dyDescent="0.2">
      <c r="A233" s="302" t="str">
        <f t="shared" si="4"/>
        <v>Croydon1981Total rooms</v>
      </c>
      <c r="B233" s="169" t="s">
        <v>38</v>
      </c>
      <c r="C233" s="302">
        <v>1981</v>
      </c>
      <c r="D233" s="312" t="s">
        <v>573</v>
      </c>
      <c r="E233" s="314">
        <v>576432</v>
      </c>
      <c r="F233" s="312">
        <v>96368</v>
      </c>
      <c r="G233" s="312">
        <v>179219</v>
      </c>
      <c r="H233" s="312">
        <v>102746</v>
      </c>
      <c r="I233" s="312">
        <v>116464</v>
      </c>
      <c r="J233" s="312">
        <v>52153</v>
      </c>
      <c r="K233" s="312">
        <v>19800</v>
      </c>
      <c r="L233" s="312">
        <v>9682</v>
      </c>
    </row>
    <row r="234" spans="1:14" x14ac:dyDescent="0.2">
      <c r="A234" s="302" t="str">
        <f t="shared" si="4"/>
        <v>Croydon1981Persons per room</v>
      </c>
      <c r="B234" s="169" t="s">
        <v>38</v>
      </c>
      <c r="C234" s="302">
        <v>1981</v>
      </c>
      <c r="D234" s="312" t="s">
        <v>574</v>
      </c>
      <c r="E234" s="314">
        <v>0.54040025536403258</v>
      </c>
      <c r="F234" s="312">
        <v>0.25570728872654824</v>
      </c>
      <c r="G234" s="312">
        <v>0.41294728795496011</v>
      </c>
      <c r="H234" s="312">
        <v>0.56559866077511534</v>
      </c>
      <c r="I234" s="312">
        <v>0.69683335623025144</v>
      </c>
      <c r="J234" s="312">
        <v>0.82488063965639558</v>
      </c>
      <c r="K234" s="312">
        <v>0.96454545454545459</v>
      </c>
      <c r="L234" s="312">
        <v>1.1843627349721133</v>
      </c>
    </row>
    <row r="235" spans="1:14" x14ac:dyDescent="0.2">
      <c r="A235" s="302" t="str">
        <f t="shared" si="4"/>
        <v>Croydon19911991</v>
      </c>
      <c r="B235" s="169" t="s">
        <v>38</v>
      </c>
      <c r="C235" s="302">
        <v>1991</v>
      </c>
      <c r="D235" s="293" t="s">
        <v>4</v>
      </c>
      <c r="E235" s="314" t="s">
        <v>570</v>
      </c>
      <c r="F235" s="312">
        <v>1</v>
      </c>
      <c r="G235" s="312">
        <v>2</v>
      </c>
      <c r="H235" s="312">
        <v>3</v>
      </c>
      <c r="I235" s="312">
        <v>4</v>
      </c>
      <c r="J235" s="312">
        <v>5</v>
      </c>
      <c r="K235" s="312">
        <v>6</v>
      </c>
      <c r="L235" s="314" t="s">
        <v>565</v>
      </c>
    </row>
    <row r="236" spans="1:14" x14ac:dyDescent="0.2">
      <c r="A236" s="302" t="str">
        <f t="shared" si="4"/>
        <v>Croydon1991Total households</v>
      </c>
      <c r="B236" s="169" t="s">
        <v>38</v>
      </c>
      <c r="C236" s="302">
        <v>1991</v>
      </c>
      <c r="D236" s="312" t="s">
        <v>571</v>
      </c>
      <c r="E236" s="314">
        <v>124872</v>
      </c>
      <c r="F236" s="312">
        <v>33792</v>
      </c>
      <c r="G236" s="312">
        <v>41333</v>
      </c>
      <c r="H236" s="312">
        <v>20688</v>
      </c>
      <c r="I236" s="312">
        <v>18917</v>
      </c>
      <c r="J236" s="312">
        <v>7120</v>
      </c>
      <c r="K236" s="312">
        <v>2229</v>
      </c>
      <c r="L236" s="312">
        <v>793</v>
      </c>
    </row>
    <row r="237" spans="1:14" x14ac:dyDescent="0.2">
      <c r="A237" s="302" t="str">
        <f t="shared" si="4"/>
        <v>Croydon1991Total persons</v>
      </c>
      <c r="B237" s="169" t="s">
        <v>38</v>
      </c>
      <c r="C237" s="302">
        <v>1991</v>
      </c>
      <c r="D237" s="312" t="s">
        <v>572</v>
      </c>
      <c r="E237" s="314">
        <v>309246</v>
      </c>
      <c r="F237" s="314">
        <v>33792</v>
      </c>
      <c r="G237" s="314">
        <v>82666</v>
      </c>
      <c r="H237" s="314">
        <v>62064</v>
      </c>
      <c r="I237" s="314">
        <v>75668</v>
      </c>
      <c r="J237" s="314">
        <v>35600</v>
      </c>
      <c r="K237" s="314">
        <v>13374</v>
      </c>
      <c r="L237" s="312">
        <v>6082</v>
      </c>
    </row>
    <row r="238" spans="1:14" x14ac:dyDescent="0.2">
      <c r="A238" s="302" t="str">
        <f t="shared" si="4"/>
        <v>Croydon1991Total rooms</v>
      </c>
      <c r="B238" s="169" t="s">
        <v>38</v>
      </c>
      <c r="C238" s="302">
        <v>1991</v>
      </c>
      <c r="D238" s="312" t="s">
        <v>573</v>
      </c>
      <c r="E238" s="314">
        <v>624057</v>
      </c>
      <c r="F238" s="312">
        <v>135132</v>
      </c>
      <c r="G238" s="312">
        <v>202805</v>
      </c>
      <c r="H238" s="312">
        <v>111608</v>
      </c>
      <c r="I238" s="312">
        <v>111562</v>
      </c>
      <c r="J238" s="312">
        <v>43513</v>
      </c>
      <c r="K238" s="312">
        <v>14164</v>
      </c>
      <c r="L238" s="312">
        <v>5273</v>
      </c>
    </row>
    <row r="239" spans="1:14" x14ac:dyDescent="0.2">
      <c r="A239" s="302" t="str">
        <f t="shared" si="4"/>
        <v>Croydon1991Persons per room</v>
      </c>
      <c r="B239" s="169" t="s">
        <v>38</v>
      </c>
      <c r="C239" s="302">
        <v>1991</v>
      </c>
      <c r="D239" s="312" t="s">
        <v>574</v>
      </c>
      <c r="E239" s="314">
        <v>0.49554127267220782</v>
      </c>
      <c r="F239" s="312">
        <v>0.25006660154515586</v>
      </c>
      <c r="G239" s="312">
        <v>0.40761322452602256</v>
      </c>
      <c r="H239" s="312">
        <v>0.55608916923518026</v>
      </c>
      <c r="I239" s="312">
        <v>0.67825962245208937</v>
      </c>
      <c r="J239" s="312">
        <v>0.81814630110541675</v>
      </c>
      <c r="K239" s="312">
        <v>0.94422479525557756</v>
      </c>
      <c r="L239" s="312">
        <v>1.1534230988052343</v>
      </c>
    </row>
    <row r="240" spans="1:14" x14ac:dyDescent="0.2">
      <c r="A240" s="302" t="str">
        <f t="shared" si="4"/>
        <v>Croydon20012001</v>
      </c>
      <c r="B240" s="169" t="s">
        <v>38</v>
      </c>
      <c r="C240" s="302">
        <v>2001</v>
      </c>
      <c r="D240" s="293">
        <v>2001</v>
      </c>
      <c r="E240" s="314" t="s">
        <v>570</v>
      </c>
      <c r="F240" s="312">
        <v>1</v>
      </c>
      <c r="G240" s="312">
        <v>2</v>
      </c>
      <c r="H240" s="312">
        <v>3</v>
      </c>
      <c r="I240" s="312">
        <v>4</v>
      </c>
      <c r="J240" s="312">
        <v>5</v>
      </c>
      <c r="K240" s="312">
        <v>6</v>
      </c>
      <c r="L240" s="314">
        <v>7</v>
      </c>
      <c r="M240" s="302" t="s">
        <v>2666</v>
      </c>
      <c r="N240" s="312"/>
    </row>
    <row r="241" spans="1:14" x14ac:dyDescent="0.2">
      <c r="A241" s="302" t="str">
        <f t="shared" si="4"/>
        <v>Croydon2001Total households</v>
      </c>
      <c r="B241" s="169" t="s">
        <v>38</v>
      </c>
      <c r="C241" s="302">
        <v>2001</v>
      </c>
      <c r="D241" s="312" t="s">
        <v>571</v>
      </c>
      <c r="E241" s="314">
        <v>138991</v>
      </c>
      <c r="F241" s="312">
        <v>46069</v>
      </c>
      <c r="G241" s="312">
        <v>41463</v>
      </c>
      <c r="H241" s="312">
        <v>22298</v>
      </c>
      <c r="I241" s="312">
        <v>18522</v>
      </c>
      <c r="J241" s="312">
        <v>7590</v>
      </c>
      <c r="K241" s="312">
        <v>2308</v>
      </c>
      <c r="L241" s="312">
        <v>484</v>
      </c>
      <c r="M241" s="302">
        <v>257</v>
      </c>
    </row>
    <row r="242" spans="1:14" x14ac:dyDescent="0.2">
      <c r="A242" s="302" t="str">
        <f t="shared" si="4"/>
        <v>Croydon2001Total persons</v>
      </c>
      <c r="B242" s="169" t="s">
        <v>38</v>
      </c>
      <c r="C242" s="302">
        <v>2001</v>
      </c>
      <c r="D242" s="312" t="s">
        <v>572</v>
      </c>
      <c r="E242" s="314">
        <v>327465</v>
      </c>
      <c r="F242" s="314">
        <v>46069</v>
      </c>
      <c r="G242" s="314">
        <v>82926</v>
      </c>
      <c r="H242" s="314">
        <v>66894</v>
      </c>
      <c r="I242" s="314">
        <v>74088</v>
      </c>
      <c r="J242" s="314">
        <v>37950</v>
      </c>
      <c r="K242" s="314">
        <v>13848</v>
      </c>
      <c r="L242" s="312">
        <v>3388</v>
      </c>
      <c r="M242" s="302">
        <v>2302</v>
      </c>
    </row>
    <row r="243" spans="1:14" x14ac:dyDescent="0.2">
      <c r="A243" s="302" t="str">
        <f t="shared" si="4"/>
        <v>Croydon2001Total rooms</v>
      </c>
      <c r="B243" s="169" t="s">
        <v>38</v>
      </c>
      <c r="C243" s="302">
        <v>2001</v>
      </c>
      <c r="D243" s="312" t="s">
        <v>573</v>
      </c>
      <c r="E243" s="314">
        <v>707702</v>
      </c>
      <c r="F243" s="312">
        <v>193882</v>
      </c>
      <c r="G243" s="312">
        <v>214792</v>
      </c>
      <c r="H243" s="312">
        <v>122844</v>
      </c>
      <c r="I243" s="312">
        <v>110112</v>
      </c>
      <c r="J243" s="312">
        <v>46504</v>
      </c>
      <c r="K243" s="312">
        <v>16023</v>
      </c>
      <c r="L243" s="312">
        <v>3167</v>
      </c>
      <c r="M243" s="302">
        <v>1750</v>
      </c>
    </row>
    <row r="244" spans="1:14" x14ac:dyDescent="0.2">
      <c r="A244" s="302" t="str">
        <f t="shared" si="4"/>
        <v>Croydon2001Persons per room</v>
      </c>
      <c r="B244" s="169" t="s">
        <v>38</v>
      </c>
      <c r="C244" s="302">
        <v>2001</v>
      </c>
      <c r="D244" s="312" t="s">
        <v>574</v>
      </c>
      <c r="E244" s="314">
        <v>0.46271594541205197</v>
      </c>
      <c r="F244" s="312">
        <v>0.23761360002475732</v>
      </c>
      <c r="G244" s="312">
        <v>0.38607583150210434</v>
      </c>
      <c r="H244" s="312">
        <v>0.54454430008791643</v>
      </c>
      <c r="I244" s="312">
        <v>0.67284219703574544</v>
      </c>
      <c r="J244" s="312">
        <v>0.81605883364871834</v>
      </c>
      <c r="K244" s="312">
        <v>0.86425762965736752</v>
      </c>
      <c r="L244" s="312">
        <v>1.0697821281970319</v>
      </c>
      <c r="M244" s="302">
        <v>1.3154285714285714</v>
      </c>
    </row>
    <row r="245" spans="1:14" x14ac:dyDescent="0.2">
      <c r="A245" s="302" t="str">
        <f t="shared" si="4"/>
        <v>Croydon20112011</v>
      </c>
      <c r="B245" s="169" t="s">
        <v>38</v>
      </c>
      <c r="C245" s="302">
        <v>2011</v>
      </c>
      <c r="D245" s="293">
        <v>2011</v>
      </c>
      <c r="E245" s="314" t="s">
        <v>570</v>
      </c>
      <c r="F245" s="312">
        <v>1</v>
      </c>
      <c r="G245" s="312">
        <v>2</v>
      </c>
      <c r="H245" s="312">
        <v>3</v>
      </c>
      <c r="I245" s="312">
        <v>4</v>
      </c>
      <c r="J245" s="312">
        <v>5</v>
      </c>
      <c r="K245" s="312" t="s">
        <v>568</v>
      </c>
      <c r="L245" s="314"/>
      <c r="N245" s="312"/>
    </row>
    <row r="246" spans="1:14" x14ac:dyDescent="0.2">
      <c r="A246" s="302" t="str">
        <f t="shared" si="4"/>
        <v>Croydon2011Total households</v>
      </c>
      <c r="B246" s="169" t="s">
        <v>38</v>
      </c>
      <c r="C246" s="302">
        <v>2011</v>
      </c>
      <c r="D246" s="312" t="s">
        <v>571</v>
      </c>
      <c r="E246" s="314">
        <v>145010</v>
      </c>
      <c r="F246" s="312">
        <v>43043</v>
      </c>
      <c r="G246" s="312">
        <v>43020</v>
      </c>
      <c r="H246" s="312">
        <v>25094</v>
      </c>
      <c r="I246" s="312">
        <v>20435</v>
      </c>
      <c r="J246" s="312">
        <v>8706</v>
      </c>
      <c r="K246" s="312">
        <v>4712</v>
      </c>
    </row>
    <row r="247" spans="1:14" x14ac:dyDescent="0.2">
      <c r="A247" s="302" t="str">
        <f t="shared" si="4"/>
        <v>Croydon2011Total persons</v>
      </c>
      <c r="B247" s="169" t="s">
        <v>38</v>
      </c>
      <c r="C247" s="302">
        <v>2011</v>
      </c>
      <c r="D247" s="312" t="s">
        <v>572</v>
      </c>
      <c r="E247" s="314">
        <v>360230</v>
      </c>
      <c r="F247" s="314">
        <v>43043</v>
      </c>
      <c r="G247" s="314">
        <v>86040</v>
      </c>
      <c r="H247" s="314">
        <v>75282</v>
      </c>
      <c r="I247" s="314">
        <v>81740</v>
      </c>
      <c r="J247" s="314">
        <v>43530</v>
      </c>
      <c r="K247" s="314">
        <v>30595</v>
      </c>
    </row>
    <row r="248" spans="1:14" x14ac:dyDescent="0.2">
      <c r="A248" s="302" t="str">
        <f t="shared" si="4"/>
        <v>Croydon2011Total rooms</v>
      </c>
      <c r="B248" s="169" t="s">
        <v>38</v>
      </c>
      <c r="C248" s="302">
        <v>2011</v>
      </c>
      <c r="D248" s="312" t="s">
        <v>573</v>
      </c>
      <c r="E248" s="314">
        <v>733636</v>
      </c>
      <c r="F248" s="312">
        <v>181233</v>
      </c>
      <c r="G248" s="312">
        <v>217160</v>
      </c>
      <c r="H248" s="312">
        <v>133207</v>
      </c>
      <c r="I248" s="312">
        <v>119654</v>
      </c>
      <c r="J248" s="312">
        <v>52507</v>
      </c>
      <c r="K248" s="312">
        <v>29875</v>
      </c>
    </row>
    <row r="249" spans="1:14" x14ac:dyDescent="0.2">
      <c r="A249" s="302" t="str">
        <f t="shared" si="4"/>
        <v>Croydon2011Persons per room</v>
      </c>
      <c r="B249" s="169" t="s">
        <v>38</v>
      </c>
      <c r="C249" s="302">
        <v>2011</v>
      </c>
      <c r="D249" s="312" t="s">
        <v>574</v>
      </c>
      <c r="E249" s="314">
        <v>0.49102006989842373</v>
      </c>
      <c r="F249" s="312">
        <v>0.23750089663582238</v>
      </c>
      <c r="G249" s="312">
        <v>0.39620556271873275</v>
      </c>
      <c r="H249" s="312">
        <v>0.56515048007987567</v>
      </c>
      <c r="I249" s="312">
        <v>0.68313637655239279</v>
      </c>
      <c r="J249" s="312">
        <v>0.82903231950025713</v>
      </c>
      <c r="K249" s="312">
        <v>1.0241004184100417</v>
      </c>
    </row>
    <row r="250" spans="1:14" x14ac:dyDescent="0.2">
      <c r="A250" s="302" t="str">
        <f t="shared" si="4"/>
        <v>EalingEaling</v>
      </c>
      <c r="B250" s="312" t="s">
        <v>39</v>
      </c>
      <c r="D250" s="312" t="s">
        <v>39</v>
      </c>
      <c r="F250" s="350" t="s">
        <v>569</v>
      </c>
      <c r="G250" s="350"/>
      <c r="H250" s="350"/>
      <c r="I250" s="350"/>
      <c r="J250" s="350"/>
      <c r="K250" s="350"/>
      <c r="L250" s="350"/>
    </row>
    <row r="251" spans="1:14" x14ac:dyDescent="0.2">
      <c r="A251" s="302" t="str">
        <f t="shared" si="4"/>
        <v>Ealing19611961</v>
      </c>
      <c r="B251" s="312" t="s">
        <v>39</v>
      </c>
      <c r="C251" s="302">
        <v>1961</v>
      </c>
      <c r="D251" s="293" t="s">
        <v>28</v>
      </c>
      <c r="E251" s="314" t="s">
        <v>570</v>
      </c>
      <c r="F251" s="312">
        <v>1</v>
      </c>
      <c r="G251" s="312">
        <v>2</v>
      </c>
      <c r="H251" s="312">
        <v>3</v>
      </c>
      <c r="I251" s="312">
        <v>4</v>
      </c>
      <c r="J251" s="312">
        <v>5</v>
      </c>
      <c r="K251" s="312">
        <v>6</v>
      </c>
      <c r="L251" s="314" t="s">
        <v>565</v>
      </c>
    </row>
    <row r="252" spans="1:14" x14ac:dyDescent="0.2">
      <c r="A252" s="302" t="str">
        <f t="shared" si="4"/>
        <v>Ealing1961Total households</v>
      </c>
      <c r="B252" s="312" t="s">
        <v>39</v>
      </c>
      <c r="C252" s="302">
        <v>1961</v>
      </c>
      <c r="D252" s="312" t="s">
        <v>571</v>
      </c>
      <c r="E252" s="314">
        <v>98482</v>
      </c>
      <c r="F252" s="314">
        <v>13350</v>
      </c>
      <c r="G252" s="314">
        <v>31011</v>
      </c>
      <c r="H252" s="314">
        <v>22869</v>
      </c>
      <c r="I252" s="314">
        <v>17421</v>
      </c>
      <c r="J252" s="314">
        <v>8124</v>
      </c>
      <c r="K252" s="314">
        <v>3273</v>
      </c>
      <c r="L252" s="314">
        <v>2434</v>
      </c>
    </row>
    <row r="253" spans="1:14" x14ac:dyDescent="0.2">
      <c r="A253" s="302" t="str">
        <f t="shared" si="4"/>
        <v>Ealing1961Total persons</v>
      </c>
      <c r="B253" s="312" t="s">
        <v>39</v>
      </c>
      <c r="C253" s="302">
        <v>1961</v>
      </c>
      <c r="D253" s="312" t="s">
        <v>572</v>
      </c>
      <c r="E253" s="314">
        <v>292878</v>
      </c>
      <c r="F253" s="314">
        <v>13350</v>
      </c>
      <c r="G253" s="314">
        <v>62022</v>
      </c>
      <c r="H253" s="314">
        <v>68607</v>
      </c>
      <c r="I253" s="314">
        <v>69684</v>
      </c>
      <c r="J253" s="314">
        <v>40620</v>
      </c>
      <c r="K253" s="314">
        <v>19638</v>
      </c>
      <c r="L253" s="314">
        <v>18957</v>
      </c>
    </row>
    <row r="254" spans="1:14" x14ac:dyDescent="0.2">
      <c r="A254" s="302" t="str">
        <f t="shared" si="4"/>
        <v>Ealing1961Total rooms</v>
      </c>
      <c r="B254" s="312" t="s">
        <v>39</v>
      </c>
      <c r="C254" s="302">
        <v>1961</v>
      </c>
      <c r="D254" s="312" t="s">
        <v>573</v>
      </c>
      <c r="E254" s="314">
        <v>426263</v>
      </c>
      <c r="F254" s="314">
        <v>40352</v>
      </c>
      <c r="G254" s="314">
        <v>126721</v>
      </c>
      <c r="H254" s="314">
        <v>103077</v>
      </c>
      <c r="I254" s="314">
        <v>83415</v>
      </c>
      <c r="J254" s="314">
        <v>41355</v>
      </c>
      <c r="K254" s="314">
        <v>17442</v>
      </c>
      <c r="L254" s="314">
        <v>13901</v>
      </c>
    </row>
    <row r="255" spans="1:14" x14ac:dyDescent="0.2">
      <c r="A255" s="302" t="str">
        <f t="shared" si="4"/>
        <v>Ealing1961Persons per room</v>
      </c>
      <c r="B255" s="312" t="s">
        <v>39</v>
      </c>
      <c r="C255" s="302">
        <v>1961</v>
      </c>
      <c r="D255" s="312" t="s">
        <v>574</v>
      </c>
      <c r="E255" s="314">
        <v>0.6870828572970209</v>
      </c>
      <c r="F255" s="312">
        <v>0.33083862014274384</v>
      </c>
      <c r="G255" s="312">
        <v>0.48943742552536673</v>
      </c>
      <c r="H255" s="312">
        <v>0.66558980179865534</v>
      </c>
      <c r="I255" s="312">
        <v>0.83538931846790143</v>
      </c>
      <c r="J255" s="312">
        <v>0.98222705839680813</v>
      </c>
      <c r="K255" s="312">
        <v>1.1259029927760578</v>
      </c>
      <c r="L255" s="312">
        <v>1.3637148406589454</v>
      </c>
    </row>
    <row r="256" spans="1:14" x14ac:dyDescent="0.2">
      <c r="A256" s="302" t="str">
        <f t="shared" si="4"/>
        <v>Ealing19711971</v>
      </c>
      <c r="B256" s="312" t="s">
        <v>39</v>
      </c>
      <c r="C256" s="302">
        <v>1971</v>
      </c>
      <c r="D256" s="293" t="s">
        <v>29</v>
      </c>
      <c r="E256" s="314" t="s">
        <v>570</v>
      </c>
      <c r="F256" s="312">
        <v>1</v>
      </c>
      <c r="G256" s="312">
        <v>2</v>
      </c>
      <c r="H256" s="312">
        <v>3</v>
      </c>
      <c r="I256" s="312">
        <v>4</v>
      </c>
      <c r="J256" s="312">
        <v>5</v>
      </c>
      <c r="K256" s="314" t="s">
        <v>568</v>
      </c>
    </row>
    <row r="257" spans="1:14" x14ac:dyDescent="0.2">
      <c r="A257" s="302" t="str">
        <f t="shared" si="4"/>
        <v>Ealing1971Total households</v>
      </c>
      <c r="B257" s="312" t="s">
        <v>39</v>
      </c>
      <c r="C257" s="302">
        <v>1971</v>
      </c>
      <c r="D257" s="312" t="s">
        <v>571</v>
      </c>
      <c r="E257" s="314">
        <v>104535</v>
      </c>
      <c r="F257" s="314">
        <v>21640</v>
      </c>
      <c r="G257" s="314">
        <v>33805</v>
      </c>
      <c r="H257" s="314">
        <v>19195</v>
      </c>
      <c r="I257" s="314">
        <v>15170</v>
      </c>
      <c r="J257" s="314">
        <v>7670</v>
      </c>
      <c r="K257" s="314">
        <v>7060</v>
      </c>
      <c r="L257" s="314"/>
    </row>
    <row r="258" spans="1:14" x14ac:dyDescent="0.2">
      <c r="A258" s="302" t="str">
        <f t="shared" si="4"/>
        <v>Ealing1971Total persons</v>
      </c>
      <c r="B258" s="312" t="s">
        <v>39</v>
      </c>
      <c r="C258" s="302">
        <v>1971</v>
      </c>
      <c r="D258" s="312" t="s">
        <v>572</v>
      </c>
      <c r="E258" s="314">
        <v>294745</v>
      </c>
      <c r="F258" s="314">
        <v>21640</v>
      </c>
      <c r="G258" s="314">
        <v>67605</v>
      </c>
      <c r="H258" s="314">
        <v>57580</v>
      </c>
      <c r="I258" s="314">
        <v>60680</v>
      </c>
      <c r="J258" s="314">
        <v>38350</v>
      </c>
      <c r="K258" s="314">
        <v>48890</v>
      </c>
      <c r="L258" s="314"/>
    </row>
    <row r="259" spans="1:14" x14ac:dyDescent="0.2">
      <c r="A259" s="302" t="str">
        <f t="shared" si="4"/>
        <v>Ealing1971Total rooms</v>
      </c>
      <c r="B259" s="312" t="s">
        <v>39</v>
      </c>
      <c r="C259" s="302">
        <v>1971</v>
      </c>
      <c r="D259" s="312" t="s">
        <v>573</v>
      </c>
      <c r="E259" s="314">
        <v>466460</v>
      </c>
      <c r="F259" s="314">
        <v>69995</v>
      </c>
      <c r="G259" s="314">
        <v>147195</v>
      </c>
      <c r="H259" s="314">
        <v>92420</v>
      </c>
      <c r="I259" s="314">
        <v>77115</v>
      </c>
      <c r="J259" s="314">
        <v>40880</v>
      </c>
      <c r="K259" s="314">
        <v>38855</v>
      </c>
      <c r="L259" s="314"/>
    </row>
    <row r="260" spans="1:14" x14ac:dyDescent="0.2">
      <c r="A260" s="302" t="str">
        <f t="shared" si="4"/>
        <v>Ealing1971Persons per room</v>
      </c>
      <c r="B260" s="312" t="s">
        <v>39</v>
      </c>
      <c r="C260" s="302">
        <v>1971</v>
      </c>
      <c r="D260" s="312" t="s">
        <v>574</v>
      </c>
      <c r="E260" s="314">
        <v>0.63187625948634396</v>
      </c>
      <c r="F260" s="312">
        <v>0.30916494035288233</v>
      </c>
      <c r="G260" s="312">
        <v>0.45928869866503619</v>
      </c>
      <c r="H260" s="312">
        <v>0.62302531919497939</v>
      </c>
      <c r="I260" s="312">
        <v>0.78687674252739415</v>
      </c>
      <c r="J260" s="312">
        <v>0.9381115459882583</v>
      </c>
      <c r="K260" s="312">
        <v>1.2582679191867199</v>
      </c>
    </row>
    <row r="261" spans="1:14" x14ac:dyDescent="0.2">
      <c r="A261" s="302" t="str">
        <f t="shared" si="4"/>
        <v>Ealing19811981</v>
      </c>
      <c r="B261" s="312" t="s">
        <v>39</v>
      </c>
      <c r="C261" s="302">
        <v>1981</v>
      </c>
      <c r="D261" s="293" t="s">
        <v>30</v>
      </c>
      <c r="E261" s="314" t="s">
        <v>570</v>
      </c>
      <c r="F261" s="312">
        <v>1</v>
      </c>
      <c r="G261" s="312">
        <v>2</v>
      </c>
      <c r="H261" s="312">
        <v>3</v>
      </c>
      <c r="I261" s="312">
        <v>4</v>
      </c>
      <c r="J261" s="312">
        <v>5</v>
      </c>
      <c r="K261" s="312">
        <v>6</v>
      </c>
      <c r="L261" s="314" t="s">
        <v>565</v>
      </c>
    </row>
    <row r="262" spans="1:14" x14ac:dyDescent="0.2">
      <c r="A262" s="302" t="str">
        <f t="shared" si="4"/>
        <v>Ealing1981Total households</v>
      </c>
      <c r="B262" s="312" t="s">
        <v>39</v>
      </c>
      <c r="C262" s="302">
        <v>1981</v>
      </c>
      <c r="D262" s="312" t="s">
        <v>571</v>
      </c>
      <c r="E262" s="314">
        <v>100294</v>
      </c>
      <c r="F262" s="312">
        <v>23935</v>
      </c>
      <c r="G262" s="312">
        <v>31496</v>
      </c>
      <c r="H262" s="312">
        <v>16223</v>
      </c>
      <c r="I262" s="312">
        <v>14980</v>
      </c>
      <c r="J262" s="312">
        <v>7559</v>
      </c>
      <c r="K262" s="312">
        <v>3639</v>
      </c>
      <c r="L262" s="312">
        <v>2462</v>
      </c>
    </row>
    <row r="263" spans="1:14" x14ac:dyDescent="0.2">
      <c r="A263" s="302" t="str">
        <f t="shared" si="4"/>
        <v>Ealing1981Total persons</v>
      </c>
      <c r="B263" s="312" t="s">
        <v>39</v>
      </c>
      <c r="C263" s="302">
        <v>1981</v>
      </c>
      <c r="D263" s="312" t="s">
        <v>572</v>
      </c>
      <c r="E263" s="314">
        <v>274548</v>
      </c>
      <c r="F263" s="314">
        <v>23935</v>
      </c>
      <c r="G263" s="314">
        <v>62992</v>
      </c>
      <c r="H263" s="314">
        <v>48669</v>
      </c>
      <c r="I263" s="314">
        <v>59920</v>
      </c>
      <c r="J263" s="314">
        <v>37795</v>
      </c>
      <c r="K263" s="314">
        <v>21834</v>
      </c>
      <c r="L263" s="312">
        <v>19403</v>
      </c>
    </row>
    <row r="264" spans="1:14" x14ac:dyDescent="0.2">
      <c r="A264" s="302" t="str">
        <f t="shared" si="4"/>
        <v>Ealing1981Total rooms</v>
      </c>
      <c r="B264" s="312" t="s">
        <v>39</v>
      </c>
      <c r="C264" s="302">
        <v>1981</v>
      </c>
      <c r="D264" s="312" t="s">
        <v>573</v>
      </c>
      <c r="E264" s="314">
        <v>458938</v>
      </c>
      <c r="F264" s="312">
        <v>85307</v>
      </c>
      <c r="G264" s="312">
        <v>139554</v>
      </c>
      <c r="H264" s="312">
        <v>79647</v>
      </c>
      <c r="I264" s="312">
        <v>78264</v>
      </c>
      <c r="J264" s="312">
        <v>41524</v>
      </c>
      <c r="K264" s="312">
        <v>20420</v>
      </c>
      <c r="L264" s="312">
        <v>14222</v>
      </c>
    </row>
    <row r="265" spans="1:14" x14ac:dyDescent="0.2">
      <c r="A265" s="302" t="str">
        <f t="shared" si="4"/>
        <v>Ealing1981Persons per room</v>
      </c>
      <c r="B265" s="312" t="s">
        <v>39</v>
      </c>
      <c r="C265" s="302">
        <v>1981</v>
      </c>
      <c r="D265" s="312" t="s">
        <v>574</v>
      </c>
      <c r="E265" s="314">
        <v>0.59822459678649409</v>
      </c>
      <c r="F265" s="312">
        <v>0.28057486489971517</v>
      </c>
      <c r="G265" s="312">
        <v>0.45138082749330011</v>
      </c>
      <c r="H265" s="312">
        <v>0.61105879694150433</v>
      </c>
      <c r="I265" s="312">
        <v>0.76561381989164878</v>
      </c>
      <c r="J265" s="312">
        <v>0.91019651286003278</v>
      </c>
      <c r="K265" s="312">
        <v>1.0692458374142997</v>
      </c>
      <c r="L265" s="312">
        <v>1.3642947546055406</v>
      </c>
    </row>
    <row r="266" spans="1:14" x14ac:dyDescent="0.2">
      <c r="A266" s="302" t="str">
        <f t="shared" si="4"/>
        <v>Ealing19911991</v>
      </c>
      <c r="B266" s="312" t="s">
        <v>39</v>
      </c>
      <c r="C266" s="302">
        <v>1991</v>
      </c>
      <c r="D266" s="293" t="s">
        <v>4</v>
      </c>
      <c r="E266" s="314" t="s">
        <v>570</v>
      </c>
      <c r="F266" s="312">
        <v>1</v>
      </c>
      <c r="G266" s="312">
        <v>2</v>
      </c>
      <c r="H266" s="312">
        <v>3</v>
      </c>
      <c r="I266" s="312">
        <v>4</v>
      </c>
      <c r="J266" s="312">
        <v>5</v>
      </c>
      <c r="K266" s="312">
        <v>6</v>
      </c>
      <c r="L266" s="314" t="s">
        <v>565</v>
      </c>
    </row>
    <row r="267" spans="1:14" x14ac:dyDescent="0.2">
      <c r="A267" s="302" t="str">
        <f t="shared" si="4"/>
        <v>Ealing1991Total households</v>
      </c>
      <c r="B267" s="312" t="s">
        <v>39</v>
      </c>
      <c r="C267" s="302">
        <v>1991</v>
      </c>
      <c r="D267" s="312" t="s">
        <v>571</v>
      </c>
      <c r="E267" s="314">
        <v>108644</v>
      </c>
      <c r="F267" s="312">
        <v>32418</v>
      </c>
      <c r="G267" s="312">
        <v>33346</v>
      </c>
      <c r="H267" s="312">
        <v>16880</v>
      </c>
      <c r="I267" s="312">
        <v>14870</v>
      </c>
      <c r="J267" s="312">
        <v>6901</v>
      </c>
      <c r="K267" s="312">
        <v>2932</v>
      </c>
      <c r="L267" s="312">
        <v>1297</v>
      </c>
    </row>
    <row r="268" spans="1:14" x14ac:dyDescent="0.2">
      <c r="A268" s="302" t="str">
        <f t="shared" si="4"/>
        <v>Ealing1991Total persons</v>
      </c>
      <c r="B268" s="312" t="s">
        <v>39</v>
      </c>
      <c r="C268" s="302">
        <v>1991</v>
      </c>
      <c r="D268" s="312" t="s">
        <v>572</v>
      </c>
      <c r="E268" s="314">
        <v>271461</v>
      </c>
      <c r="F268" s="314">
        <v>32418</v>
      </c>
      <c r="G268" s="314">
        <v>66692</v>
      </c>
      <c r="H268" s="314">
        <v>50640</v>
      </c>
      <c r="I268" s="314">
        <v>59480</v>
      </c>
      <c r="J268" s="314">
        <v>34505</v>
      </c>
      <c r="K268" s="314">
        <v>17592</v>
      </c>
      <c r="L268" s="312">
        <v>10134</v>
      </c>
    </row>
    <row r="269" spans="1:14" x14ac:dyDescent="0.2">
      <c r="A269" s="302" t="str">
        <f t="shared" si="4"/>
        <v>Ealing1991Total rooms</v>
      </c>
      <c r="B269" s="312" t="s">
        <v>39</v>
      </c>
      <c r="C269" s="302">
        <v>1991</v>
      </c>
      <c r="D269" s="312" t="s">
        <v>573</v>
      </c>
      <c r="E269" s="314">
        <v>504698</v>
      </c>
      <c r="F269" s="312">
        <v>120347</v>
      </c>
      <c r="G269" s="312">
        <v>152370</v>
      </c>
      <c r="H269" s="312">
        <v>85931</v>
      </c>
      <c r="I269" s="312">
        <v>81891</v>
      </c>
      <c r="J269" s="312">
        <v>39221</v>
      </c>
      <c r="K269" s="312">
        <v>17040</v>
      </c>
      <c r="L269" s="312">
        <v>7898</v>
      </c>
    </row>
    <row r="270" spans="1:14" x14ac:dyDescent="0.2">
      <c r="A270" s="302" t="str">
        <f t="shared" si="4"/>
        <v>Ealing1991Persons per room</v>
      </c>
      <c r="B270" s="312" t="s">
        <v>39</v>
      </c>
      <c r="C270" s="302">
        <v>1991</v>
      </c>
      <c r="D270" s="312" t="s">
        <v>574</v>
      </c>
      <c r="E270" s="314">
        <v>0.537868190482229</v>
      </c>
      <c r="F270" s="312">
        <v>0.2693710686597921</v>
      </c>
      <c r="G270" s="312">
        <v>0.43769770952287196</v>
      </c>
      <c r="H270" s="312">
        <v>0.58931002781301278</v>
      </c>
      <c r="I270" s="312">
        <v>0.72633134288261225</v>
      </c>
      <c r="J270" s="312">
        <v>0.87975829275133222</v>
      </c>
      <c r="K270" s="312">
        <v>1.0323943661971831</v>
      </c>
      <c r="L270" s="312">
        <v>1.2831096480121549</v>
      </c>
    </row>
    <row r="271" spans="1:14" x14ac:dyDescent="0.2">
      <c r="A271" s="302" t="str">
        <f t="shared" si="4"/>
        <v>Ealing20012001</v>
      </c>
      <c r="B271" s="312" t="s">
        <v>39</v>
      </c>
      <c r="C271" s="302">
        <v>2001</v>
      </c>
      <c r="D271" s="293">
        <v>2001</v>
      </c>
      <c r="E271" s="314" t="s">
        <v>570</v>
      </c>
      <c r="F271" s="312">
        <v>1</v>
      </c>
      <c r="G271" s="312">
        <v>2</v>
      </c>
      <c r="H271" s="312">
        <v>3</v>
      </c>
      <c r="I271" s="312">
        <v>4</v>
      </c>
      <c r="J271" s="312">
        <v>5</v>
      </c>
      <c r="K271" s="312">
        <v>6</v>
      </c>
      <c r="L271" s="314">
        <v>7</v>
      </c>
      <c r="M271" s="302" t="s">
        <v>2666</v>
      </c>
      <c r="N271" s="312"/>
    </row>
    <row r="272" spans="1:14" x14ac:dyDescent="0.2">
      <c r="A272" s="302" t="str">
        <f t="shared" si="4"/>
        <v>Ealing2001Total households</v>
      </c>
      <c r="B272" s="312" t="s">
        <v>39</v>
      </c>
      <c r="C272" s="302">
        <v>2001</v>
      </c>
      <c r="D272" s="312" t="s">
        <v>571</v>
      </c>
      <c r="E272" s="314">
        <v>118015</v>
      </c>
      <c r="F272" s="312">
        <v>36055</v>
      </c>
      <c r="G272" s="312">
        <v>33435</v>
      </c>
      <c r="H272" s="312">
        <v>18444</v>
      </c>
      <c r="I272" s="312">
        <v>17451</v>
      </c>
      <c r="J272" s="312">
        <v>7994</v>
      </c>
      <c r="K272" s="312">
        <v>3291</v>
      </c>
      <c r="L272" s="312">
        <v>794</v>
      </c>
      <c r="M272" s="302">
        <v>551</v>
      </c>
    </row>
    <row r="273" spans="1:14" x14ac:dyDescent="0.2">
      <c r="A273" s="302" t="str">
        <f t="shared" si="4"/>
        <v>Ealing2001Total persons</v>
      </c>
      <c r="B273" s="312" t="s">
        <v>39</v>
      </c>
      <c r="C273" s="302">
        <v>2001</v>
      </c>
      <c r="D273" s="312" t="s">
        <v>572</v>
      </c>
      <c r="E273" s="314">
        <v>298264</v>
      </c>
      <c r="F273" s="314">
        <v>36055</v>
      </c>
      <c r="G273" s="314">
        <v>66870</v>
      </c>
      <c r="H273" s="314">
        <v>55332</v>
      </c>
      <c r="I273" s="314">
        <v>69804</v>
      </c>
      <c r="J273" s="314">
        <v>39970</v>
      </c>
      <c r="K273" s="314">
        <v>19746</v>
      </c>
      <c r="L273" s="312">
        <v>5558</v>
      </c>
      <c r="M273" s="302">
        <v>4929</v>
      </c>
    </row>
    <row r="274" spans="1:14" x14ac:dyDescent="0.2">
      <c r="A274" s="302" t="str">
        <f t="shared" si="4"/>
        <v>Ealing2001Total rooms</v>
      </c>
      <c r="B274" s="312" t="s">
        <v>39</v>
      </c>
      <c r="C274" s="302">
        <v>2001</v>
      </c>
      <c r="D274" s="312" t="s">
        <v>573</v>
      </c>
      <c r="E274" s="314">
        <v>559734</v>
      </c>
      <c r="F274" s="312">
        <v>144792</v>
      </c>
      <c r="G274" s="312">
        <v>154154</v>
      </c>
      <c r="H274" s="312">
        <v>93249</v>
      </c>
      <c r="I274" s="312">
        <v>95706</v>
      </c>
      <c r="J274" s="312">
        <v>44981</v>
      </c>
      <c r="K274" s="312">
        <v>23546</v>
      </c>
      <c r="L274" s="312">
        <v>4689</v>
      </c>
      <c r="M274" s="302">
        <v>3419</v>
      </c>
    </row>
    <row r="275" spans="1:14" x14ac:dyDescent="0.2">
      <c r="A275" s="302" t="str">
        <f t="shared" si="4"/>
        <v>Ealing2001Persons per room</v>
      </c>
      <c r="B275" s="312" t="s">
        <v>39</v>
      </c>
      <c r="C275" s="302">
        <v>2001</v>
      </c>
      <c r="D275" s="312" t="s">
        <v>574</v>
      </c>
      <c r="E275" s="314">
        <v>0.53286739772820657</v>
      </c>
      <c r="F275" s="312">
        <v>0.24901237637438534</v>
      </c>
      <c r="G275" s="312">
        <v>0.43378699222855066</v>
      </c>
      <c r="H275" s="312">
        <v>0.59337901746935628</v>
      </c>
      <c r="I275" s="312">
        <v>0.72935866089900325</v>
      </c>
      <c r="J275" s="312">
        <v>0.88859740779440211</v>
      </c>
      <c r="K275" s="312">
        <v>0.8386137772870127</v>
      </c>
      <c r="L275" s="312">
        <v>1.1853273619108553</v>
      </c>
      <c r="M275" s="302">
        <v>1.4416496051477039</v>
      </c>
    </row>
    <row r="276" spans="1:14" x14ac:dyDescent="0.2">
      <c r="A276" s="302" t="str">
        <f t="shared" si="4"/>
        <v>Ealing20112011</v>
      </c>
      <c r="B276" s="312" t="s">
        <v>39</v>
      </c>
      <c r="C276" s="302">
        <v>2011</v>
      </c>
      <c r="D276" s="293">
        <v>2011</v>
      </c>
      <c r="E276" s="314" t="s">
        <v>570</v>
      </c>
      <c r="F276" s="312">
        <v>1</v>
      </c>
      <c r="G276" s="312">
        <v>2</v>
      </c>
      <c r="H276" s="312">
        <v>3</v>
      </c>
      <c r="I276" s="312">
        <v>4</v>
      </c>
      <c r="J276" s="312">
        <v>5</v>
      </c>
      <c r="K276" s="312" t="s">
        <v>568</v>
      </c>
      <c r="L276" s="314"/>
      <c r="N276" s="312"/>
    </row>
    <row r="277" spans="1:14" x14ac:dyDescent="0.2">
      <c r="A277" s="302" t="str">
        <f t="shared" si="4"/>
        <v>Ealing2011Total households</v>
      </c>
      <c r="B277" s="312" t="s">
        <v>39</v>
      </c>
      <c r="C277" s="302">
        <v>2011</v>
      </c>
      <c r="D277" s="312" t="s">
        <v>571</v>
      </c>
      <c r="E277" s="314">
        <v>124082</v>
      </c>
      <c r="F277" s="312">
        <v>35329</v>
      </c>
      <c r="G277" s="312">
        <v>31666</v>
      </c>
      <c r="H277" s="312">
        <v>21170</v>
      </c>
      <c r="I277" s="312">
        <v>19108</v>
      </c>
      <c r="J277" s="312">
        <v>9533</v>
      </c>
      <c r="K277" s="312">
        <v>7276</v>
      </c>
    </row>
    <row r="278" spans="1:14" x14ac:dyDescent="0.2">
      <c r="A278" s="302" t="str">
        <f t="shared" si="4"/>
        <v>Ealing2011Total persons</v>
      </c>
      <c r="B278" s="312" t="s">
        <v>39</v>
      </c>
      <c r="C278" s="302">
        <v>2011</v>
      </c>
      <c r="D278" s="312" t="s">
        <v>572</v>
      </c>
      <c r="E278" s="314">
        <v>334725</v>
      </c>
      <c r="F278" s="314">
        <v>35329</v>
      </c>
      <c r="G278" s="314">
        <v>63332</v>
      </c>
      <c r="H278" s="314">
        <v>63510</v>
      </c>
      <c r="I278" s="314">
        <v>76432</v>
      </c>
      <c r="J278" s="314">
        <v>47665</v>
      </c>
      <c r="K278" s="314">
        <v>48457</v>
      </c>
    </row>
    <row r="279" spans="1:14" x14ac:dyDescent="0.2">
      <c r="A279" s="302" t="str">
        <f t="shared" ref="A279:A342" si="5">CONCATENATE(B279,C279,D279)</f>
        <v>Ealing2011Total rooms</v>
      </c>
      <c r="B279" s="312" t="s">
        <v>39</v>
      </c>
      <c r="C279" s="302">
        <v>2011</v>
      </c>
      <c r="D279" s="312" t="s">
        <v>573</v>
      </c>
      <c r="E279" s="314">
        <v>590367</v>
      </c>
      <c r="F279" s="312">
        <v>138216</v>
      </c>
      <c r="G279" s="312">
        <v>145404</v>
      </c>
      <c r="H279" s="312">
        <v>105912</v>
      </c>
      <c r="I279" s="312">
        <v>103291</v>
      </c>
      <c r="J279" s="312">
        <v>54158</v>
      </c>
      <c r="K279" s="312">
        <v>43386</v>
      </c>
    </row>
    <row r="280" spans="1:14" x14ac:dyDescent="0.2">
      <c r="A280" s="302" t="str">
        <f t="shared" si="5"/>
        <v>Ealing2011Persons per room</v>
      </c>
      <c r="B280" s="312" t="s">
        <v>39</v>
      </c>
      <c r="C280" s="302">
        <v>2011</v>
      </c>
      <c r="D280" s="312" t="s">
        <v>574</v>
      </c>
      <c r="E280" s="314">
        <v>0.56697782904532268</v>
      </c>
      <c r="F280" s="312">
        <v>0.25560716559587893</v>
      </c>
      <c r="G280" s="312">
        <v>0.43555885670270417</v>
      </c>
      <c r="H280" s="312">
        <v>0.59964876501246323</v>
      </c>
      <c r="I280" s="312">
        <v>0.73996766417209636</v>
      </c>
      <c r="J280" s="312">
        <v>0.88011004837697104</v>
      </c>
      <c r="K280" s="312">
        <v>1.1168810215276816</v>
      </c>
    </row>
    <row r="281" spans="1:14" x14ac:dyDescent="0.2">
      <c r="A281" s="302" t="str">
        <f t="shared" si="5"/>
        <v>EnfieldEnfield</v>
      </c>
      <c r="B281" s="169" t="s">
        <v>40</v>
      </c>
      <c r="D281" s="169" t="s">
        <v>40</v>
      </c>
      <c r="E281" s="314" t="s">
        <v>575</v>
      </c>
      <c r="F281" s="350" t="s">
        <v>569</v>
      </c>
      <c r="G281" s="350"/>
      <c r="H281" s="350"/>
      <c r="I281" s="350"/>
      <c r="J281" s="350"/>
      <c r="K281" s="350"/>
      <c r="L281" s="350"/>
    </row>
    <row r="282" spans="1:14" x14ac:dyDescent="0.2">
      <c r="A282" s="302" t="str">
        <f t="shared" si="5"/>
        <v>Enfield19611961</v>
      </c>
      <c r="B282" s="169" t="s">
        <v>40</v>
      </c>
      <c r="C282" s="302">
        <v>1961</v>
      </c>
      <c r="D282" s="293" t="s">
        <v>28</v>
      </c>
      <c r="E282" s="314" t="s">
        <v>570</v>
      </c>
      <c r="F282" s="312">
        <v>1</v>
      </c>
      <c r="G282" s="312">
        <v>2</v>
      </c>
      <c r="H282" s="312">
        <v>3</v>
      </c>
      <c r="I282" s="312">
        <v>4</v>
      </c>
      <c r="J282" s="312">
        <v>5</v>
      </c>
      <c r="K282" s="312">
        <v>6</v>
      </c>
      <c r="L282" s="314" t="s">
        <v>565</v>
      </c>
    </row>
    <row r="283" spans="1:14" x14ac:dyDescent="0.2">
      <c r="A283" s="302" t="str">
        <f t="shared" si="5"/>
        <v>Enfield1961Total households</v>
      </c>
      <c r="B283" s="169" t="s">
        <v>40</v>
      </c>
      <c r="C283" s="302">
        <v>1961</v>
      </c>
      <c r="D283" s="312" t="s">
        <v>571</v>
      </c>
      <c r="E283" s="314">
        <v>90218</v>
      </c>
      <c r="F283" s="314">
        <v>10328</v>
      </c>
      <c r="G283" s="314">
        <v>28613</v>
      </c>
      <c r="H283" s="314">
        <v>22264</v>
      </c>
      <c r="I283" s="314">
        <v>17181</v>
      </c>
      <c r="J283" s="314">
        <v>7297</v>
      </c>
      <c r="K283" s="314">
        <v>2862</v>
      </c>
      <c r="L283" s="314">
        <v>1673</v>
      </c>
    </row>
    <row r="284" spans="1:14" x14ac:dyDescent="0.2">
      <c r="A284" s="302" t="str">
        <f t="shared" si="5"/>
        <v>Enfield1961Total persons</v>
      </c>
      <c r="B284" s="169" t="s">
        <v>40</v>
      </c>
      <c r="C284" s="302">
        <v>1961</v>
      </c>
      <c r="D284" s="312" t="s">
        <v>572</v>
      </c>
      <c r="E284" s="314">
        <v>269592</v>
      </c>
      <c r="F284" s="314">
        <v>10328</v>
      </c>
      <c r="G284" s="314">
        <v>57226</v>
      </c>
      <c r="H284" s="314">
        <v>66792</v>
      </c>
      <c r="I284" s="314">
        <v>68724</v>
      </c>
      <c r="J284" s="314">
        <v>36485</v>
      </c>
      <c r="K284" s="314">
        <v>17172</v>
      </c>
      <c r="L284" s="314">
        <v>12865</v>
      </c>
    </row>
    <row r="285" spans="1:14" x14ac:dyDescent="0.2">
      <c r="A285" s="302" t="str">
        <f t="shared" si="5"/>
        <v>Enfield1961Total rooms</v>
      </c>
      <c r="B285" s="169" t="s">
        <v>40</v>
      </c>
      <c r="C285" s="302">
        <v>1961</v>
      </c>
      <c r="D285" s="312" t="s">
        <v>573</v>
      </c>
      <c r="E285" s="314">
        <v>431083</v>
      </c>
      <c r="F285" s="314">
        <v>39487</v>
      </c>
      <c r="G285" s="314">
        <v>131117</v>
      </c>
      <c r="H285" s="314">
        <v>108136</v>
      </c>
      <c r="I285" s="314">
        <v>87993</v>
      </c>
      <c r="J285" s="314">
        <v>38999</v>
      </c>
      <c r="K285" s="314">
        <v>15852</v>
      </c>
      <c r="L285" s="314">
        <v>9499</v>
      </c>
    </row>
    <row r="286" spans="1:14" x14ac:dyDescent="0.2">
      <c r="A286" s="302" t="str">
        <f t="shared" si="5"/>
        <v>Enfield1961Persons per room</v>
      </c>
      <c r="B286" s="169" t="s">
        <v>40</v>
      </c>
      <c r="C286" s="302">
        <v>1961</v>
      </c>
      <c r="D286" s="312" t="s">
        <v>574</v>
      </c>
      <c r="E286" s="314">
        <v>0.62538304688424273</v>
      </c>
      <c r="F286" s="312">
        <v>0.26155443563704511</v>
      </c>
      <c r="G286" s="312">
        <v>0.43644988826773035</v>
      </c>
      <c r="H286" s="312">
        <v>0.61766664200636234</v>
      </c>
      <c r="I286" s="312">
        <v>0.78101667178070988</v>
      </c>
      <c r="J286" s="312">
        <v>0.93553680863611888</v>
      </c>
      <c r="K286" s="312">
        <v>1.0832702498107494</v>
      </c>
      <c r="L286" s="312">
        <v>1.3543530897989262</v>
      </c>
    </row>
    <row r="287" spans="1:14" x14ac:dyDescent="0.2">
      <c r="A287" s="302" t="str">
        <f t="shared" si="5"/>
        <v>Enfield19711971</v>
      </c>
      <c r="B287" s="169" t="s">
        <v>40</v>
      </c>
      <c r="C287" s="302">
        <v>1971</v>
      </c>
      <c r="D287" s="293" t="s">
        <v>29</v>
      </c>
      <c r="E287" s="314" t="s">
        <v>570</v>
      </c>
      <c r="F287" s="312">
        <v>1</v>
      </c>
      <c r="G287" s="312">
        <v>2</v>
      </c>
      <c r="H287" s="312">
        <v>3</v>
      </c>
      <c r="I287" s="312">
        <v>4</v>
      </c>
      <c r="J287" s="312">
        <v>5</v>
      </c>
      <c r="K287" s="314" t="s">
        <v>568</v>
      </c>
    </row>
    <row r="288" spans="1:14" x14ac:dyDescent="0.2">
      <c r="A288" s="302" t="str">
        <f t="shared" si="5"/>
        <v>Enfield1971Total households</v>
      </c>
      <c r="B288" s="169" t="s">
        <v>40</v>
      </c>
      <c r="C288" s="302">
        <v>1971</v>
      </c>
      <c r="D288" s="312" t="s">
        <v>571</v>
      </c>
      <c r="E288" s="314">
        <v>94245</v>
      </c>
      <c r="F288" s="314">
        <v>16305</v>
      </c>
      <c r="G288" s="314">
        <v>31580</v>
      </c>
      <c r="H288" s="314">
        <v>18960</v>
      </c>
      <c r="I288" s="314">
        <v>15985</v>
      </c>
      <c r="J288" s="314">
        <v>7285</v>
      </c>
      <c r="K288" s="314">
        <v>4130</v>
      </c>
      <c r="L288" s="314"/>
    </row>
    <row r="289" spans="1:14" x14ac:dyDescent="0.2">
      <c r="A289" s="302" t="str">
        <f t="shared" si="5"/>
        <v>Enfield1971Total persons</v>
      </c>
      <c r="B289" s="169" t="s">
        <v>40</v>
      </c>
      <c r="C289" s="302">
        <v>1971</v>
      </c>
      <c r="D289" s="312" t="s">
        <v>572</v>
      </c>
      <c r="E289" s="314">
        <v>263975</v>
      </c>
      <c r="F289" s="314">
        <v>16305</v>
      </c>
      <c r="G289" s="314">
        <v>63160</v>
      </c>
      <c r="H289" s="314">
        <v>56885</v>
      </c>
      <c r="I289" s="314">
        <v>63930</v>
      </c>
      <c r="J289" s="314">
        <v>36415</v>
      </c>
      <c r="K289" s="314">
        <v>27275</v>
      </c>
      <c r="L289" s="314"/>
    </row>
    <row r="290" spans="1:14" x14ac:dyDescent="0.2">
      <c r="A290" s="302" t="str">
        <f t="shared" si="5"/>
        <v>Enfield1971Total rooms</v>
      </c>
      <c r="B290" s="169" t="s">
        <v>40</v>
      </c>
      <c r="C290" s="302">
        <v>1971</v>
      </c>
      <c r="D290" s="312" t="s">
        <v>573</v>
      </c>
      <c r="E290" s="314">
        <v>470360</v>
      </c>
      <c r="F290" s="314">
        <v>66830</v>
      </c>
      <c r="G290" s="314">
        <v>152715</v>
      </c>
      <c r="H290" s="314">
        <v>97740</v>
      </c>
      <c r="I290" s="314">
        <v>86965</v>
      </c>
      <c r="J290" s="314">
        <v>41445</v>
      </c>
      <c r="K290" s="314">
        <v>24670</v>
      </c>
      <c r="L290" s="314"/>
    </row>
    <row r="291" spans="1:14" x14ac:dyDescent="0.2">
      <c r="A291" s="302" t="str">
        <f t="shared" si="5"/>
        <v>Enfield1971Persons per room</v>
      </c>
      <c r="B291" s="169" t="s">
        <v>40</v>
      </c>
      <c r="C291" s="302">
        <v>1971</v>
      </c>
      <c r="D291" s="312" t="s">
        <v>574</v>
      </c>
      <c r="E291" s="314">
        <v>0.56121906624712981</v>
      </c>
      <c r="F291" s="312">
        <v>0.24397725572347748</v>
      </c>
      <c r="G291" s="312">
        <v>0.4135808532233245</v>
      </c>
      <c r="H291" s="312">
        <v>0.58200327399222429</v>
      </c>
      <c r="I291" s="312">
        <v>0.73512332547576609</v>
      </c>
      <c r="J291" s="312">
        <v>0.87863433466039331</v>
      </c>
      <c r="K291" s="312">
        <v>1.10559383867045</v>
      </c>
    </row>
    <row r="292" spans="1:14" x14ac:dyDescent="0.2">
      <c r="A292" s="302" t="str">
        <f t="shared" si="5"/>
        <v>Enfield19811981</v>
      </c>
      <c r="B292" s="169" t="s">
        <v>40</v>
      </c>
      <c r="C292" s="302">
        <v>1981</v>
      </c>
      <c r="D292" s="293" t="s">
        <v>30</v>
      </c>
      <c r="E292" s="314" t="s">
        <v>570</v>
      </c>
      <c r="F292" s="312">
        <v>1</v>
      </c>
      <c r="G292" s="312">
        <v>2</v>
      </c>
      <c r="H292" s="312">
        <v>3</v>
      </c>
      <c r="I292" s="312">
        <v>4</v>
      </c>
      <c r="J292" s="312">
        <v>5</v>
      </c>
      <c r="K292" s="312">
        <v>6</v>
      </c>
      <c r="L292" s="314" t="s">
        <v>565</v>
      </c>
    </row>
    <row r="293" spans="1:14" x14ac:dyDescent="0.2">
      <c r="A293" s="302" t="str">
        <f t="shared" si="5"/>
        <v>Enfield1981Total households</v>
      </c>
      <c r="B293" s="169" t="s">
        <v>40</v>
      </c>
      <c r="C293" s="302">
        <v>1981</v>
      </c>
      <c r="D293" s="312" t="s">
        <v>571</v>
      </c>
      <c r="E293" s="314">
        <v>95075</v>
      </c>
      <c r="F293" s="312">
        <v>20819</v>
      </c>
      <c r="G293" s="312">
        <v>30821</v>
      </c>
      <c r="H293" s="312">
        <v>16234</v>
      </c>
      <c r="I293" s="312">
        <v>16987</v>
      </c>
      <c r="J293" s="312">
        <v>7006</v>
      </c>
      <c r="K293" s="312">
        <v>2264</v>
      </c>
      <c r="L293" s="312">
        <v>944</v>
      </c>
    </row>
    <row r="294" spans="1:14" x14ac:dyDescent="0.2">
      <c r="A294" s="302" t="str">
        <f t="shared" si="5"/>
        <v>Enfield1981Total persons</v>
      </c>
      <c r="B294" s="169" t="s">
        <v>40</v>
      </c>
      <c r="C294" s="302">
        <v>1981</v>
      </c>
      <c r="D294" s="312" t="s">
        <v>572</v>
      </c>
      <c r="E294" s="314">
        <v>254903</v>
      </c>
      <c r="F294" s="314">
        <v>20819</v>
      </c>
      <c r="G294" s="314">
        <v>61642</v>
      </c>
      <c r="H294" s="314">
        <v>48702</v>
      </c>
      <c r="I294" s="314">
        <v>67948</v>
      </c>
      <c r="J294" s="314">
        <v>35030</v>
      </c>
      <c r="K294" s="314">
        <v>13584</v>
      </c>
      <c r="L294" s="312">
        <v>7178</v>
      </c>
    </row>
    <row r="295" spans="1:14" x14ac:dyDescent="0.2">
      <c r="A295" s="302" t="str">
        <f t="shared" si="5"/>
        <v>Enfield1981Total rooms</v>
      </c>
      <c r="B295" s="169" t="s">
        <v>40</v>
      </c>
      <c r="C295" s="302">
        <v>1981</v>
      </c>
      <c r="D295" s="312" t="s">
        <v>573</v>
      </c>
      <c r="E295" s="314">
        <v>466493</v>
      </c>
      <c r="F295" s="312">
        <v>84045</v>
      </c>
      <c r="G295" s="312">
        <v>146497</v>
      </c>
      <c r="H295" s="312">
        <v>83269</v>
      </c>
      <c r="I295" s="312">
        <v>92847</v>
      </c>
      <c r="J295" s="312">
        <v>40375</v>
      </c>
      <c r="K295" s="312">
        <v>13503</v>
      </c>
      <c r="L295" s="312">
        <v>5957</v>
      </c>
    </row>
    <row r="296" spans="1:14" x14ac:dyDescent="0.2">
      <c r="A296" s="302" t="str">
        <f t="shared" si="5"/>
        <v>Enfield1981Persons per room</v>
      </c>
      <c r="B296" s="169" t="s">
        <v>40</v>
      </c>
      <c r="C296" s="302">
        <v>1981</v>
      </c>
      <c r="D296" s="312" t="s">
        <v>574</v>
      </c>
      <c r="E296" s="314">
        <v>0.5464240620973948</v>
      </c>
      <c r="F296" s="312">
        <v>0.24771253495151407</v>
      </c>
      <c r="G296" s="312">
        <v>0.42077312163389013</v>
      </c>
      <c r="H296" s="312">
        <v>0.58487552390445419</v>
      </c>
      <c r="I296" s="312">
        <v>0.73182763040270549</v>
      </c>
      <c r="J296" s="312">
        <v>0.8676160990712074</v>
      </c>
      <c r="K296" s="312">
        <v>1.0059986669628971</v>
      </c>
      <c r="L296" s="312">
        <v>1.2049689440993789</v>
      </c>
    </row>
    <row r="297" spans="1:14" x14ac:dyDescent="0.2">
      <c r="A297" s="302" t="str">
        <f t="shared" si="5"/>
        <v>Enfield19911991</v>
      </c>
      <c r="B297" s="169" t="s">
        <v>40</v>
      </c>
      <c r="C297" s="302">
        <v>1991</v>
      </c>
      <c r="D297" s="293" t="s">
        <v>4</v>
      </c>
      <c r="E297" s="314" t="s">
        <v>570</v>
      </c>
      <c r="F297" s="312">
        <v>1</v>
      </c>
      <c r="G297" s="312">
        <v>2</v>
      </c>
      <c r="H297" s="312">
        <v>3</v>
      </c>
      <c r="I297" s="312">
        <v>4</v>
      </c>
      <c r="J297" s="312">
        <v>5</v>
      </c>
      <c r="K297" s="312">
        <v>6</v>
      </c>
      <c r="L297" s="314" t="s">
        <v>565</v>
      </c>
    </row>
    <row r="298" spans="1:14" x14ac:dyDescent="0.2">
      <c r="A298" s="302" t="str">
        <f t="shared" si="5"/>
        <v>Enfield1991Total households</v>
      </c>
      <c r="B298" s="169" t="s">
        <v>40</v>
      </c>
      <c r="C298" s="302">
        <v>1991</v>
      </c>
      <c r="D298" s="312" t="s">
        <v>571</v>
      </c>
      <c r="E298" s="314">
        <v>101731</v>
      </c>
      <c r="F298" s="312">
        <v>27120</v>
      </c>
      <c r="G298" s="312">
        <v>32642</v>
      </c>
      <c r="H298" s="312">
        <v>17181</v>
      </c>
      <c r="I298" s="312">
        <v>16123</v>
      </c>
      <c r="J298" s="312">
        <v>6212</v>
      </c>
      <c r="K298" s="312">
        <v>1837</v>
      </c>
      <c r="L298" s="312">
        <v>616</v>
      </c>
    </row>
    <row r="299" spans="1:14" x14ac:dyDescent="0.2">
      <c r="A299" s="302" t="str">
        <f t="shared" si="5"/>
        <v>Enfield1991Total persons</v>
      </c>
      <c r="B299" s="169" t="s">
        <v>40</v>
      </c>
      <c r="C299" s="302">
        <v>1991</v>
      </c>
      <c r="D299" s="312" t="s">
        <v>572</v>
      </c>
      <c r="E299" s="314">
        <v>255291</v>
      </c>
      <c r="F299" s="314">
        <v>27120</v>
      </c>
      <c r="G299" s="314">
        <v>65284</v>
      </c>
      <c r="H299" s="314">
        <v>51543</v>
      </c>
      <c r="I299" s="314">
        <v>64492</v>
      </c>
      <c r="J299" s="314">
        <v>31060</v>
      </c>
      <c r="K299" s="314">
        <v>11022</v>
      </c>
      <c r="L299" s="312">
        <v>4770</v>
      </c>
    </row>
    <row r="300" spans="1:14" x14ac:dyDescent="0.2">
      <c r="A300" s="302" t="str">
        <f t="shared" si="5"/>
        <v>Enfield1991Total rooms</v>
      </c>
      <c r="B300" s="169" t="s">
        <v>40</v>
      </c>
      <c r="C300" s="302">
        <v>1991</v>
      </c>
      <c r="D300" s="312" t="s">
        <v>573</v>
      </c>
      <c r="E300" s="314">
        <v>497843</v>
      </c>
      <c r="F300" s="312">
        <v>109550</v>
      </c>
      <c r="G300" s="312">
        <v>156879</v>
      </c>
      <c r="H300" s="312">
        <v>89988</v>
      </c>
      <c r="I300" s="312">
        <v>90171</v>
      </c>
      <c r="J300" s="312">
        <v>36415</v>
      </c>
      <c r="K300" s="312">
        <v>11020</v>
      </c>
      <c r="L300" s="312">
        <v>3820</v>
      </c>
    </row>
    <row r="301" spans="1:14" x14ac:dyDescent="0.2">
      <c r="A301" s="302" t="str">
        <f t="shared" si="5"/>
        <v>Enfield1991Persons per room</v>
      </c>
      <c r="B301" s="169" t="s">
        <v>40</v>
      </c>
      <c r="C301" s="302">
        <v>1991</v>
      </c>
      <c r="D301" s="312" t="s">
        <v>574</v>
      </c>
      <c r="E301" s="314">
        <v>0.51279419415357852</v>
      </c>
      <c r="F301" s="312">
        <v>0.24755819260611592</v>
      </c>
      <c r="G301" s="312">
        <v>0.41614237724615788</v>
      </c>
      <c r="H301" s="312">
        <v>0.57277637018269101</v>
      </c>
      <c r="I301" s="312">
        <v>0.71521886194009165</v>
      </c>
      <c r="J301" s="312">
        <v>0.85294521488397634</v>
      </c>
      <c r="K301" s="312">
        <v>1.0001814882032667</v>
      </c>
      <c r="L301" s="312">
        <v>1.2486910994764397</v>
      </c>
    </row>
    <row r="302" spans="1:14" x14ac:dyDescent="0.2">
      <c r="A302" s="302" t="str">
        <f t="shared" si="5"/>
        <v>Enfield20012001</v>
      </c>
      <c r="B302" s="169" t="s">
        <v>40</v>
      </c>
      <c r="C302" s="302">
        <v>2001</v>
      </c>
      <c r="D302" s="293">
        <v>2001</v>
      </c>
      <c r="E302" s="314" t="s">
        <v>570</v>
      </c>
      <c r="F302" s="312">
        <v>1</v>
      </c>
      <c r="G302" s="312">
        <v>2</v>
      </c>
      <c r="H302" s="312">
        <v>3</v>
      </c>
      <c r="I302" s="312">
        <v>4</v>
      </c>
      <c r="J302" s="312">
        <v>5</v>
      </c>
      <c r="K302" s="312">
        <v>6</v>
      </c>
      <c r="L302" s="314">
        <v>7</v>
      </c>
      <c r="M302" s="302" t="s">
        <v>2666</v>
      </c>
      <c r="N302" s="312"/>
    </row>
    <row r="303" spans="1:14" x14ac:dyDescent="0.2">
      <c r="A303" s="302" t="str">
        <f t="shared" si="5"/>
        <v>Enfield2001Total households</v>
      </c>
      <c r="B303" s="169" t="s">
        <v>40</v>
      </c>
      <c r="C303" s="302">
        <v>2001</v>
      </c>
      <c r="D303" s="312" t="s">
        <v>571</v>
      </c>
      <c r="E303" s="314">
        <v>110398</v>
      </c>
      <c r="F303" s="312">
        <v>34681</v>
      </c>
      <c r="G303" s="312">
        <v>31330</v>
      </c>
      <c r="H303" s="312">
        <v>17624</v>
      </c>
      <c r="I303" s="312">
        <v>16911</v>
      </c>
      <c r="J303" s="312">
        <v>7609</v>
      </c>
      <c r="K303" s="312">
        <v>1681</v>
      </c>
      <c r="L303" s="312">
        <v>342</v>
      </c>
      <c r="M303" s="302">
        <v>220</v>
      </c>
    </row>
    <row r="304" spans="1:14" x14ac:dyDescent="0.2">
      <c r="A304" s="302" t="str">
        <f t="shared" si="5"/>
        <v>Enfield2001Total persons</v>
      </c>
      <c r="B304" s="169" t="s">
        <v>40</v>
      </c>
      <c r="C304" s="302">
        <v>2001</v>
      </c>
      <c r="D304" s="312" t="s">
        <v>572</v>
      </c>
      <c r="E304" s="314">
        <v>270317</v>
      </c>
      <c r="F304" s="314">
        <v>34681</v>
      </c>
      <c r="G304" s="314">
        <v>62660</v>
      </c>
      <c r="H304" s="314">
        <v>52872</v>
      </c>
      <c r="I304" s="314">
        <v>67644</v>
      </c>
      <c r="J304" s="314">
        <v>38045</v>
      </c>
      <c r="K304" s="314">
        <v>10086</v>
      </c>
      <c r="L304" s="312">
        <v>2394</v>
      </c>
      <c r="M304" s="302">
        <v>1935</v>
      </c>
    </row>
    <row r="305" spans="1:14" x14ac:dyDescent="0.2">
      <c r="A305" s="302" t="str">
        <f t="shared" si="5"/>
        <v>Enfield2001Total rooms</v>
      </c>
      <c r="B305" s="169" t="s">
        <v>40</v>
      </c>
      <c r="C305" s="302">
        <v>2001</v>
      </c>
      <c r="D305" s="312" t="s">
        <v>573</v>
      </c>
      <c r="E305" s="314">
        <v>541816</v>
      </c>
      <c r="F305" s="312">
        <v>144640</v>
      </c>
      <c r="G305" s="312">
        <v>153557</v>
      </c>
      <c r="H305" s="312">
        <v>91797</v>
      </c>
      <c r="I305" s="312">
        <v>94414</v>
      </c>
      <c r="J305" s="312">
        <v>44108</v>
      </c>
      <c r="K305" s="312">
        <v>12978</v>
      </c>
      <c r="L305" s="312">
        <v>2016</v>
      </c>
      <c r="M305" s="302">
        <v>1344</v>
      </c>
    </row>
    <row r="306" spans="1:14" x14ac:dyDescent="0.2">
      <c r="A306" s="302" t="str">
        <f t="shared" si="5"/>
        <v>Enfield2001Persons per room</v>
      </c>
      <c r="B306" s="169" t="s">
        <v>40</v>
      </c>
      <c r="C306" s="302">
        <v>2001</v>
      </c>
      <c r="D306" s="312" t="s">
        <v>574</v>
      </c>
      <c r="E306" s="314">
        <v>0.49890922379553204</v>
      </c>
      <c r="F306" s="312">
        <v>0.23977461283185841</v>
      </c>
      <c r="G306" s="312">
        <v>0.40805694302441436</v>
      </c>
      <c r="H306" s="312">
        <v>0.57596653485408023</v>
      </c>
      <c r="I306" s="312">
        <v>0.71646154172050758</v>
      </c>
      <c r="J306" s="312">
        <v>0.86254194250476102</v>
      </c>
      <c r="K306" s="312">
        <v>0.77716134997688391</v>
      </c>
      <c r="L306" s="312">
        <v>1.1875</v>
      </c>
      <c r="M306" s="302">
        <v>1.4397321428571428</v>
      </c>
    </row>
    <row r="307" spans="1:14" x14ac:dyDescent="0.2">
      <c r="A307" s="302" t="str">
        <f t="shared" si="5"/>
        <v>Enfield20112011</v>
      </c>
      <c r="B307" s="169" t="s">
        <v>40</v>
      </c>
      <c r="C307" s="302">
        <v>2011</v>
      </c>
      <c r="D307" s="293">
        <v>2011</v>
      </c>
      <c r="E307" s="314" t="s">
        <v>570</v>
      </c>
      <c r="F307" s="312">
        <v>1</v>
      </c>
      <c r="G307" s="312">
        <v>2</v>
      </c>
      <c r="H307" s="312">
        <v>3</v>
      </c>
      <c r="I307" s="312">
        <v>4</v>
      </c>
      <c r="J307" s="312">
        <v>5</v>
      </c>
      <c r="K307" s="312" t="s">
        <v>568</v>
      </c>
      <c r="L307" s="314"/>
      <c r="N307" s="312"/>
    </row>
    <row r="308" spans="1:14" x14ac:dyDescent="0.2">
      <c r="A308" s="302" t="str">
        <f t="shared" si="5"/>
        <v>Enfield2011Total households</v>
      </c>
      <c r="B308" s="169" t="s">
        <v>40</v>
      </c>
      <c r="C308" s="302">
        <v>2011</v>
      </c>
      <c r="D308" s="312" t="s">
        <v>571</v>
      </c>
      <c r="E308" s="314">
        <v>119916</v>
      </c>
      <c r="F308" s="312">
        <v>33359</v>
      </c>
      <c r="G308" s="312">
        <v>33792</v>
      </c>
      <c r="H308" s="312">
        <v>20930</v>
      </c>
      <c r="I308" s="312">
        <v>19313</v>
      </c>
      <c r="J308" s="312">
        <v>8215</v>
      </c>
      <c r="K308" s="312">
        <v>4307</v>
      </c>
    </row>
    <row r="309" spans="1:14" x14ac:dyDescent="0.2">
      <c r="A309" s="302" t="str">
        <f t="shared" si="5"/>
        <v>Enfield2011Total persons</v>
      </c>
      <c r="B309" s="169" t="s">
        <v>40</v>
      </c>
      <c r="C309" s="302">
        <v>2011</v>
      </c>
      <c r="D309" s="312" t="s">
        <v>572</v>
      </c>
      <c r="E309" s="314">
        <v>310066</v>
      </c>
      <c r="F309" s="314">
        <v>33359</v>
      </c>
      <c r="G309" s="314">
        <v>67584</v>
      </c>
      <c r="H309" s="314">
        <v>62790</v>
      </c>
      <c r="I309" s="314">
        <v>77252</v>
      </c>
      <c r="J309" s="314">
        <v>41075</v>
      </c>
      <c r="K309" s="314">
        <v>28006</v>
      </c>
    </row>
    <row r="310" spans="1:14" x14ac:dyDescent="0.2">
      <c r="A310" s="302" t="str">
        <f t="shared" si="5"/>
        <v>Enfield2011Total rooms</v>
      </c>
      <c r="B310" s="169" t="s">
        <v>40</v>
      </c>
      <c r="C310" s="302">
        <v>2011</v>
      </c>
      <c r="D310" s="312" t="s">
        <v>573</v>
      </c>
      <c r="E310" s="314">
        <v>586069</v>
      </c>
      <c r="F310" s="312">
        <v>137464</v>
      </c>
      <c r="G310" s="312">
        <v>162704</v>
      </c>
      <c r="H310" s="312">
        <v>106706</v>
      </c>
      <c r="I310" s="312">
        <v>106338</v>
      </c>
      <c r="J310" s="312">
        <v>47193</v>
      </c>
      <c r="K310" s="312">
        <v>25664</v>
      </c>
    </row>
    <row r="311" spans="1:14" x14ac:dyDescent="0.2">
      <c r="A311" s="302" t="str">
        <f t="shared" si="5"/>
        <v>Enfield2011Persons per room</v>
      </c>
      <c r="B311" s="169" t="s">
        <v>40</v>
      </c>
      <c r="C311" s="302">
        <v>2011</v>
      </c>
      <c r="D311" s="312" t="s">
        <v>574</v>
      </c>
      <c r="E311" s="314">
        <v>0.52906057136617024</v>
      </c>
      <c r="F311" s="312">
        <v>0.24267444567304894</v>
      </c>
      <c r="G311" s="312">
        <v>0.41538007670370736</v>
      </c>
      <c r="H311" s="312">
        <v>0.58843926302176075</v>
      </c>
      <c r="I311" s="312">
        <v>0.72647595403336529</v>
      </c>
      <c r="J311" s="312">
        <v>0.87036212997690332</v>
      </c>
      <c r="K311" s="312">
        <v>1.0912562344139651</v>
      </c>
    </row>
    <row r="312" spans="1:14" x14ac:dyDescent="0.2">
      <c r="A312" s="302" t="str">
        <f t="shared" si="5"/>
        <v>GreenwichGreenwich</v>
      </c>
      <c r="B312" s="169" t="s">
        <v>41</v>
      </c>
      <c r="D312" s="169" t="s">
        <v>41</v>
      </c>
      <c r="F312" s="350" t="s">
        <v>569</v>
      </c>
      <c r="G312" s="350"/>
      <c r="H312" s="350"/>
      <c r="I312" s="350"/>
      <c r="J312" s="350"/>
      <c r="K312" s="350"/>
      <c r="L312" s="350"/>
    </row>
    <row r="313" spans="1:14" x14ac:dyDescent="0.2">
      <c r="A313" s="302" t="str">
        <f t="shared" si="5"/>
        <v>Greenwich19611961</v>
      </c>
      <c r="B313" s="169" t="s">
        <v>41</v>
      </c>
      <c r="C313" s="302">
        <v>1961</v>
      </c>
      <c r="D313" s="293" t="s">
        <v>28</v>
      </c>
      <c r="E313" s="314" t="s">
        <v>570</v>
      </c>
      <c r="F313" s="312">
        <v>1</v>
      </c>
      <c r="G313" s="312">
        <v>2</v>
      </c>
      <c r="H313" s="312">
        <v>3</v>
      </c>
      <c r="I313" s="312">
        <v>4</v>
      </c>
      <c r="J313" s="312">
        <v>5</v>
      </c>
      <c r="K313" s="312">
        <v>6</v>
      </c>
      <c r="L313" s="314" t="s">
        <v>565</v>
      </c>
    </row>
    <row r="314" spans="1:14" x14ac:dyDescent="0.2">
      <c r="A314" s="302" t="str">
        <f t="shared" si="5"/>
        <v>Greenwich1961Total households</v>
      </c>
      <c r="B314" s="169" t="s">
        <v>41</v>
      </c>
      <c r="C314" s="302">
        <v>1961</v>
      </c>
      <c r="D314" s="312" t="s">
        <v>571</v>
      </c>
      <c r="E314" s="314">
        <v>73116</v>
      </c>
      <c r="F314" s="314">
        <v>9476</v>
      </c>
      <c r="G314" s="314">
        <v>21496</v>
      </c>
      <c r="H314" s="314">
        <v>16876</v>
      </c>
      <c r="I314" s="314">
        <v>13972</v>
      </c>
      <c r="J314" s="314">
        <v>6611</v>
      </c>
      <c r="K314" s="314">
        <v>2740</v>
      </c>
      <c r="L314" s="314">
        <v>1945</v>
      </c>
    </row>
    <row r="315" spans="1:14" x14ac:dyDescent="0.2">
      <c r="A315" s="302" t="str">
        <f t="shared" si="5"/>
        <v>Greenwich1961Total persons</v>
      </c>
      <c r="B315" s="169" t="s">
        <v>41</v>
      </c>
      <c r="C315" s="302">
        <v>1961</v>
      </c>
      <c r="D315" s="312" t="s">
        <v>572</v>
      </c>
      <c r="E315" s="314">
        <v>223569</v>
      </c>
      <c r="F315" s="314">
        <v>9476</v>
      </c>
      <c r="G315" s="314">
        <v>42992</v>
      </c>
      <c r="H315" s="314">
        <v>50628</v>
      </c>
      <c r="I315" s="314">
        <v>55888</v>
      </c>
      <c r="J315" s="314">
        <v>33055</v>
      </c>
      <c r="K315" s="314">
        <v>16440</v>
      </c>
      <c r="L315" s="314">
        <v>15090</v>
      </c>
    </row>
    <row r="316" spans="1:14" x14ac:dyDescent="0.2">
      <c r="A316" s="302" t="str">
        <f t="shared" si="5"/>
        <v>Greenwich1961Total rooms</v>
      </c>
      <c r="B316" s="169" t="s">
        <v>41</v>
      </c>
      <c r="C316" s="302">
        <v>1961</v>
      </c>
      <c r="D316" s="312" t="s">
        <v>573</v>
      </c>
      <c r="E316" s="314">
        <v>322551</v>
      </c>
      <c r="F316" s="314">
        <v>32162</v>
      </c>
      <c r="G316" s="314">
        <v>89861</v>
      </c>
      <c r="H316" s="314">
        <v>75661</v>
      </c>
      <c r="I316" s="314">
        <v>66633</v>
      </c>
      <c r="J316" s="314">
        <v>33107</v>
      </c>
      <c r="K316" s="314">
        <v>14391</v>
      </c>
      <c r="L316" s="314">
        <v>10736</v>
      </c>
    </row>
    <row r="317" spans="1:14" x14ac:dyDescent="0.2">
      <c r="A317" s="302" t="str">
        <f t="shared" si="5"/>
        <v>Greenwich1961Persons per room</v>
      </c>
      <c r="B317" s="169" t="s">
        <v>41</v>
      </c>
      <c r="C317" s="302">
        <v>1961</v>
      </c>
      <c r="D317" s="312" t="s">
        <v>574</v>
      </c>
      <c r="E317" s="314">
        <v>0.69312759842629534</v>
      </c>
      <c r="F317" s="312">
        <v>0.29463341831975626</v>
      </c>
      <c r="G317" s="312">
        <v>0.47842779403745783</v>
      </c>
      <c r="H317" s="312">
        <v>0.66914262301582061</v>
      </c>
      <c r="I317" s="312">
        <v>0.83874356550057783</v>
      </c>
      <c r="J317" s="312">
        <v>0.99842933518591237</v>
      </c>
      <c r="K317" s="312">
        <v>1.1423806545757764</v>
      </c>
      <c r="L317" s="312">
        <v>1.4055514157973175</v>
      </c>
    </row>
    <row r="318" spans="1:14" x14ac:dyDescent="0.2">
      <c r="A318" s="302" t="str">
        <f t="shared" si="5"/>
        <v>Greenwich19711971</v>
      </c>
      <c r="B318" s="169" t="s">
        <v>41</v>
      </c>
      <c r="C318" s="302">
        <v>1971</v>
      </c>
      <c r="D318" s="293" t="s">
        <v>29</v>
      </c>
      <c r="E318" s="314" t="s">
        <v>570</v>
      </c>
      <c r="F318" s="312">
        <v>1</v>
      </c>
      <c r="G318" s="312">
        <v>2</v>
      </c>
      <c r="H318" s="312">
        <v>3</v>
      </c>
      <c r="I318" s="312">
        <v>4</v>
      </c>
      <c r="J318" s="312">
        <v>5</v>
      </c>
      <c r="K318" s="314" t="s">
        <v>568</v>
      </c>
    </row>
    <row r="319" spans="1:14" x14ac:dyDescent="0.2">
      <c r="A319" s="302" t="str">
        <f t="shared" si="5"/>
        <v>Greenwich1971Total households</v>
      </c>
      <c r="B319" s="169" t="s">
        <v>41</v>
      </c>
      <c r="C319" s="302">
        <v>1971</v>
      </c>
      <c r="D319" s="312" t="s">
        <v>571</v>
      </c>
      <c r="E319" s="314">
        <v>74155</v>
      </c>
      <c r="F319" s="314">
        <v>14095</v>
      </c>
      <c r="G319" s="314">
        <v>23390</v>
      </c>
      <c r="H319" s="314">
        <v>14315</v>
      </c>
      <c r="I319" s="314">
        <v>11980</v>
      </c>
      <c r="J319" s="314">
        <v>5995</v>
      </c>
      <c r="K319" s="314">
        <v>4380</v>
      </c>
      <c r="L319" s="314"/>
    </row>
    <row r="320" spans="1:14" x14ac:dyDescent="0.2">
      <c r="A320" s="302" t="str">
        <f t="shared" si="5"/>
        <v>Greenwich1971Total persons</v>
      </c>
      <c r="B320" s="169" t="s">
        <v>41</v>
      </c>
      <c r="C320" s="302">
        <v>1971</v>
      </c>
      <c r="D320" s="312" t="s">
        <v>572</v>
      </c>
      <c r="E320" s="314">
        <v>211245</v>
      </c>
      <c r="F320" s="314">
        <v>14095</v>
      </c>
      <c r="G320" s="314">
        <v>46780</v>
      </c>
      <c r="H320" s="314">
        <v>42940</v>
      </c>
      <c r="I320" s="314">
        <v>47920</v>
      </c>
      <c r="J320" s="314">
        <v>29975</v>
      </c>
      <c r="K320" s="314">
        <v>29530</v>
      </c>
      <c r="L320" s="314"/>
    </row>
    <row r="321" spans="1:14" x14ac:dyDescent="0.2">
      <c r="A321" s="302" t="str">
        <f t="shared" si="5"/>
        <v>Greenwich1971Total rooms</v>
      </c>
      <c r="B321" s="169" t="s">
        <v>41</v>
      </c>
      <c r="C321" s="302">
        <v>1971</v>
      </c>
      <c r="D321" s="312" t="s">
        <v>573</v>
      </c>
      <c r="E321" s="314">
        <v>345525</v>
      </c>
      <c r="F321" s="314">
        <v>51330</v>
      </c>
      <c r="G321" s="314">
        <v>104925</v>
      </c>
      <c r="H321" s="314">
        <v>69780</v>
      </c>
      <c r="I321" s="314">
        <v>61785</v>
      </c>
      <c r="J321" s="314">
        <v>32410</v>
      </c>
      <c r="K321" s="314">
        <v>25300</v>
      </c>
      <c r="L321" s="314"/>
    </row>
    <row r="322" spans="1:14" x14ac:dyDescent="0.2">
      <c r="A322" s="302" t="str">
        <f t="shared" si="5"/>
        <v>Greenwich1971Persons per room</v>
      </c>
      <c r="B322" s="169" t="s">
        <v>41</v>
      </c>
      <c r="C322" s="302">
        <v>1971</v>
      </c>
      <c r="D322" s="312" t="s">
        <v>574</v>
      </c>
      <c r="E322" s="314">
        <v>0.61137399609290211</v>
      </c>
      <c r="F322" s="312">
        <v>0.27459575297097216</v>
      </c>
      <c r="G322" s="312">
        <v>0.44584226828687157</v>
      </c>
      <c r="H322" s="312">
        <v>0.61536256807108058</v>
      </c>
      <c r="I322" s="312">
        <v>0.77559278141943833</v>
      </c>
      <c r="J322" s="312">
        <v>0.92486886763344645</v>
      </c>
      <c r="K322" s="312">
        <v>1.167193675889328</v>
      </c>
    </row>
    <row r="323" spans="1:14" x14ac:dyDescent="0.2">
      <c r="A323" s="302" t="str">
        <f t="shared" si="5"/>
        <v>Greenwich19811981</v>
      </c>
      <c r="B323" s="169" t="s">
        <v>41</v>
      </c>
      <c r="C323" s="302">
        <v>1981</v>
      </c>
      <c r="D323" s="293" t="s">
        <v>30</v>
      </c>
      <c r="E323" s="314" t="s">
        <v>570</v>
      </c>
      <c r="F323" s="312">
        <v>1</v>
      </c>
      <c r="G323" s="312">
        <v>2</v>
      </c>
      <c r="H323" s="312">
        <v>3</v>
      </c>
      <c r="I323" s="312">
        <v>4</v>
      </c>
      <c r="J323" s="312">
        <v>5</v>
      </c>
      <c r="K323" s="312">
        <v>6</v>
      </c>
      <c r="L323" s="314" t="s">
        <v>565</v>
      </c>
    </row>
    <row r="324" spans="1:14" x14ac:dyDescent="0.2">
      <c r="A324" s="302" t="str">
        <f t="shared" si="5"/>
        <v>Greenwich1981Total households</v>
      </c>
      <c r="B324" s="169" t="s">
        <v>41</v>
      </c>
      <c r="C324" s="302">
        <v>1981</v>
      </c>
      <c r="D324" s="312" t="s">
        <v>571</v>
      </c>
      <c r="E324" s="314">
        <v>78070</v>
      </c>
      <c r="F324" s="312">
        <v>18512</v>
      </c>
      <c r="G324" s="312">
        <v>24888</v>
      </c>
      <c r="H324" s="312">
        <v>13153</v>
      </c>
      <c r="I324" s="312">
        <v>12864</v>
      </c>
      <c r="J324" s="312">
        <v>5558</v>
      </c>
      <c r="K324" s="312">
        <v>2099</v>
      </c>
      <c r="L324" s="312">
        <v>996</v>
      </c>
    </row>
    <row r="325" spans="1:14" x14ac:dyDescent="0.2">
      <c r="A325" s="302" t="str">
        <f t="shared" si="5"/>
        <v>Greenwich1981Total persons</v>
      </c>
      <c r="B325" s="169" t="s">
        <v>41</v>
      </c>
      <c r="C325" s="302">
        <v>1981</v>
      </c>
      <c r="D325" s="312" t="s">
        <v>572</v>
      </c>
      <c r="E325" s="314">
        <v>207237</v>
      </c>
      <c r="F325" s="314">
        <v>18512</v>
      </c>
      <c r="G325" s="314">
        <v>49776</v>
      </c>
      <c r="H325" s="314">
        <v>39459</v>
      </c>
      <c r="I325" s="314">
        <v>51456</v>
      </c>
      <c r="J325" s="314">
        <v>27790</v>
      </c>
      <c r="K325" s="314">
        <v>12594</v>
      </c>
      <c r="L325" s="312">
        <v>7650</v>
      </c>
    </row>
    <row r="326" spans="1:14" x14ac:dyDescent="0.2">
      <c r="A326" s="302" t="str">
        <f t="shared" si="5"/>
        <v>Greenwich1981Total rooms</v>
      </c>
      <c r="B326" s="169" t="s">
        <v>41</v>
      </c>
      <c r="C326" s="302">
        <v>1981</v>
      </c>
      <c r="D326" s="312" t="s">
        <v>573</v>
      </c>
      <c r="E326" s="314">
        <v>356423</v>
      </c>
      <c r="F326" s="312">
        <v>65674</v>
      </c>
      <c r="G326" s="312">
        <v>109677</v>
      </c>
      <c r="H326" s="312">
        <v>63749</v>
      </c>
      <c r="I326" s="312">
        <v>67606</v>
      </c>
      <c r="J326" s="312">
        <v>31077</v>
      </c>
      <c r="K326" s="312">
        <v>12366</v>
      </c>
      <c r="L326" s="312">
        <v>6274</v>
      </c>
    </row>
    <row r="327" spans="1:14" x14ac:dyDescent="0.2">
      <c r="A327" s="302" t="str">
        <f t="shared" si="5"/>
        <v>Greenwich1981Persons per room</v>
      </c>
      <c r="B327" s="169" t="s">
        <v>41</v>
      </c>
      <c r="C327" s="302">
        <v>1981</v>
      </c>
      <c r="D327" s="312" t="s">
        <v>574</v>
      </c>
      <c r="E327" s="314">
        <v>0.58143554147740184</v>
      </c>
      <c r="F327" s="312">
        <v>0.28187715077504033</v>
      </c>
      <c r="G327" s="312">
        <v>0.4538417352772231</v>
      </c>
      <c r="H327" s="312">
        <v>0.61897441528494568</v>
      </c>
      <c r="I327" s="312">
        <v>0.76111587728899799</v>
      </c>
      <c r="J327" s="312">
        <v>0.89423045982559446</v>
      </c>
      <c r="K327" s="312">
        <v>1.0184376516254245</v>
      </c>
      <c r="L327" s="312">
        <v>1.2193178195728402</v>
      </c>
    </row>
    <row r="328" spans="1:14" x14ac:dyDescent="0.2">
      <c r="A328" s="302" t="str">
        <f t="shared" si="5"/>
        <v>Greenwich19911991</v>
      </c>
      <c r="B328" s="169" t="s">
        <v>41</v>
      </c>
      <c r="C328" s="302">
        <v>1991</v>
      </c>
      <c r="D328" s="293" t="s">
        <v>4</v>
      </c>
      <c r="E328" s="314" t="s">
        <v>570</v>
      </c>
      <c r="F328" s="312">
        <v>1</v>
      </c>
      <c r="G328" s="312">
        <v>2</v>
      </c>
      <c r="H328" s="312">
        <v>3</v>
      </c>
      <c r="I328" s="312">
        <v>4</v>
      </c>
      <c r="J328" s="312">
        <v>5</v>
      </c>
      <c r="K328" s="312">
        <v>6</v>
      </c>
      <c r="L328" s="314" t="s">
        <v>565</v>
      </c>
    </row>
    <row r="329" spans="1:14" x14ac:dyDescent="0.2">
      <c r="A329" s="302" t="str">
        <f t="shared" si="5"/>
        <v>Greenwich1991Total households</v>
      </c>
      <c r="B329" s="169" t="s">
        <v>41</v>
      </c>
      <c r="C329" s="302">
        <v>1991</v>
      </c>
      <c r="D329" s="312" t="s">
        <v>571</v>
      </c>
      <c r="E329" s="314">
        <v>84757</v>
      </c>
      <c r="F329" s="312">
        <v>25398</v>
      </c>
      <c r="G329" s="312">
        <v>26946</v>
      </c>
      <c r="H329" s="312">
        <v>13780</v>
      </c>
      <c r="I329" s="312">
        <v>11670</v>
      </c>
      <c r="J329" s="312">
        <v>4767</v>
      </c>
      <c r="K329" s="312">
        <v>1590</v>
      </c>
      <c r="L329" s="312">
        <v>606</v>
      </c>
    </row>
    <row r="330" spans="1:14" x14ac:dyDescent="0.2">
      <c r="A330" s="302" t="str">
        <f t="shared" si="5"/>
        <v>Greenwich1991Total persons</v>
      </c>
      <c r="B330" s="169" t="s">
        <v>41</v>
      </c>
      <c r="C330" s="302">
        <v>1991</v>
      </c>
      <c r="D330" s="312" t="s">
        <v>572</v>
      </c>
      <c r="E330" s="314">
        <v>205301</v>
      </c>
      <c r="F330" s="314">
        <v>25398</v>
      </c>
      <c r="G330" s="314">
        <v>53892</v>
      </c>
      <c r="H330" s="314">
        <v>41340</v>
      </c>
      <c r="I330" s="314">
        <v>46680</v>
      </c>
      <c r="J330" s="314">
        <v>23835</v>
      </c>
      <c r="K330" s="314">
        <v>9540</v>
      </c>
      <c r="L330" s="312">
        <v>4616</v>
      </c>
    </row>
    <row r="331" spans="1:14" x14ac:dyDescent="0.2">
      <c r="A331" s="302" t="str">
        <f t="shared" si="5"/>
        <v>Greenwich1991Total rooms</v>
      </c>
      <c r="B331" s="169" t="s">
        <v>41</v>
      </c>
      <c r="C331" s="302">
        <v>1991</v>
      </c>
      <c r="D331" s="312" t="s">
        <v>573</v>
      </c>
      <c r="E331" s="314">
        <v>390837</v>
      </c>
      <c r="F331" s="312">
        <v>95336</v>
      </c>
      <c r="G331" s="312">
        <v>123982</v>
      </c>
      <c r="H331" s="312">
        <v>69144</v>
      </c>
      <c r="I331" s="312">
        <v>62630</v>
      </c>
      <c r="J331" s="312">
        <v>26725</v>
      </c>
      <c r="K331" s="312">
        <v>9284</v>
      </c>
      <c r="L331" s="312">
        <v>3736</v>
      </c>
    </row>
    <row r="332" spans="1:14" x14ac:dyDescent="0.2">
      <c r="A332" s="302" t="str">
        <f t="shared" si="5"/>
        <v>Greenwich1991Persons per room</v>
      </c>
      <c r="B332" s="169" t="s">
        <v>41</v>
      </c>
      <c r="C332" s="302">
        <v>1991</v>
      </c>
      <c r="D332" s="312" t="s">
        <v>574</v>
      </c>
      <c r="E332" s="314">
        <v>0.5252854770658868</v>
      </c>
      <c r="F332" s="312">
        <v>0.26640513552068473</v>
      </c>
      <c r="G332" s="312">
        <v>0.43467600135503542</v>
      </c>
      <c r="H332" s="312">
        <v>0.5978826796251302</v>
      </c>
      <c r="I332" s="312">
        <v>0.74532971419447547</v>
      </c>
      <c r="J332" s="312">
        <v>0.89186155285313373</v>
      </c>
      <c r="K332" s="312">
        <v>1.0275743214131841</v>
      </c>
      <c r="L332" s="312">
        <v>1.2355460385438972</v>
      </c>
    </row>
    <row r="333" spans="1:14" x14ac:dyDescent="0.2">
      <c r="A333" s="302" t="str">
        <f t="shared" si="5"/>
        <v>Greenwich20012001</v>
      </c>
      <c r="B333" s="169" t="s">
        <v>41</v>
      </c>
      <c r="C333" s="302">
        <v>2001</v>
      </c>
      <c r="D333" s="293">
        <v>2001</v>
      </c>
      <c r="E333" s="314" t="s">
        <v>570</v>
      </c>
      <c r="F333" s="312">
        <v>1</v>
      </c>
      <c r="G333" s="312">
        <v>2</v>
      </c>
      <c r="H333" s="312">
        <v>3</v>
      </c>
      <c r="I333" s="312">
        <v>4</v>
      </c>
      <c r="J333" s="312">
        <v>5</v>
      </c>
      <c r="K333" s="312">
        <v>6</v>
      </c>
      <c r="L333" s="314">
        <v>7</v>
      </c>
      <c r="M333" s="302" t="s">
        <v>2666</v>
      </c>
      <c r="N333" s="312"/>
    </row>
    <row r="334" spans="1:14" x14ac:dyDescent="0.2">
      <c r="A334" s="302" t="str">
        <f t="shared" si="5"/>
        <v>Greenwich2001Total households</v>
      </c>
      <c r="B334" s="169" t="s">
        <v>41</v>
      </c>
      <c r="C334" s="302">
        <v>2001</v>
      </c>
      <c r="D334" s="312" t="s">
        <v>571</v>
      </c>
      <c r="E334" s="314">
        <v>92781</v>
      </c>
      <c r="F334" s="312">
        <v>34002</v>
      </c>
      <c r="G334" s="312">
        <v>26598</v>
      </c>
      <c r="H334" s="312">
        <v>13889</v>
      </c>
      <c r="I334" s="312">
        <v>11608</v>
      </c>
      <c r="J334" s="312">
        <v>4472</v>
      </c>
      <c r="K334" s="312">
        <v>1699</v>
      </c>
      <c r="L334" s="312">
        <v>319</v>
      </c>
      <c r="M334" s="302">
        <v>194</v>
      </c>
    </row>
    <row r="335" spans="1:14" x14ac:dyDescent="0.2">
      <c r="A335" s="302" t="str">
        <f t="shared" si="5"/>
        <v>Greenwich2001Total persons</v>
      </c>
      <c r="B335" s="169" t="s">
        <v>41</v>
      </c>
      <c r="C335" s="302">
        <v>2001</v>
      </c>
      <c r="D335" s="312" t="s">
        <v>572</v>
      </c>
      <c r="E335" s="314">
        <v>211795</v>
      </c>
      <c r="F335" s="314">
        <v>34002</v>
      </c>
      <c r="G335" s="314">
        <v>53196</v>
      </c>
      <c r="H335" s="314">
        <v>41667</v>
      </c>
      <c r="I335" s="314">
        <v>46432</v>
      </c>
      <c r="J335" s="314">
        <v>22360</v>
      </c>
      <c r="K335" s="314">
        <v>10194</v>
      </c>
      <c r="L335" s="312">
        <v>2233</v>
      </c>
      <c r="M335" s="302">
        <v>1711</v>
      </c>
    </row>
    <row r="336" spans="1:14" x14ac:dyDescent="0.2">
      <c r="A336" s="302" t="str">
        <f t="shared" si="5"/>
        <v>Greenwich2001Total rooms</v>
      </c>
      <c r="B336" s="169" t="s">
        <v>41</v>
      </c>
      <c r="C336" s="302">
        <v>2001</v>
      </c>
      <c r="D336" s="312" t="s">
        <v>573</v>
      </c>
      <c r="E336" s="314">
        <v>435502</v>
      </c>
      <c r="F336" s="312">
        <v>135984</v>
      </c>
      <c r="G336" s="312">
        <v>126568</v>
      </c>
      <c r="H336" s="312">
        <v>71062</v>
      </c>
      <c r="I336" s="312">
        <v>63497</v>
      </c>
      <c r="J336" s="312">
        <v>25340</v>
      </c>
      <c r="K336" s="312">
        <v>11942</v>
      </c>
      <c r="L336" s="312">
        <v>1999</v>
      </c>
      <c r="M336" s="302">
        <v>1168</v>
      </c>
    </row>
    <row r="337" spans="1:14" x14ac:dyDescent="0.2">
      <c r="A337" s="302" t="str">
        <f t="shared" si="5"/>
        <v>Greenwich2001Persons per room</v>
      </c>
      <c r="B337" s="169" t="s">
        <v>41</v>
      </c>
      <c r="C337" s="302">
        <v>2001</v>
      </c>
      <c r="D337" s="312" t="s">
        <v>574</v>
      </c>
      <c r="E337" s="314">
        <v>0.48632382859320966</v>
      </c>
      <c r="F337" s="312">
        <v>0.25004412283798094</v>
      </c>
      <c r="G337" s="312">
        <v>0.42029580936729666</v>
      </c>
      <c r="H337" s="312">
        <v>0.58634713348906586</v>
      </c>
      <c r="I337" s="312">
        <v>0.73124714553443471</v>
      </c>
      <c r="J337" s="312">
        <v>0.88239936858721391</v>
      </c>
      <c r="K337" s="312">
        <v>0.85362585831519011</v>
      </c>
      <c r="L337" s="312">
        <v>1.1170585292646322</v>
      </c>
      <c r="M337" s="302">
        <v>1.4648972602739727</v>
      </c>
    </row>
    <row r="338" spans="1:14" x14ac:dyDescent="0.2">
      <c r="A338" s="302" t="str">
        <f t="shared" si="5"/>
        <v>Greenwich20112011</v>
      </c>
      <c r="B338" s="169" t="s">
        <v>41</v>
      </c>
      <c r="C338" s="302">
        <v>2011</v>
      </c>
      <c r="D338" s="293">
        <v>2011</v>
      </c>
      <c r="E338" s="314" t="s">
        <v>570</v>
      </c>
      <c r="F338" s="312">
        <v>1</v>
      </c>
      <c r="G338" s="312">
        <v>2</v>
      </c>
      <c r="H338" s="312">
        <v>3</v>
      </c>
      <c r="I338" s="312">
        <v>4</v>
      </c>
      <c r="J338" s="312">
        <v>5</v>
      </c>
      <c r="K338" s="312" t="s">
        <v>568</v>
      </c>
      <c r="L338" s="314"/>
      <c r="N338" s="312"/>
    </row>
    <row r="339" spans="1:14" x14ac:dyDescent="0.2">
      <c r="A339" s="302" t="str">
        <f t="shared" si="5"/>
        <v>Greenwich2011Total households</v>
      </c>
      <c r="B339" s="169" t="s">
        <v>41</v>
      </c>
      <c r="C339" s="302">
        <v>2011</v>
      </c>
      <c r="D339" s="312" t="s">
        <v>571</v>
      </c>
      <c r="E339" s="314">
        <v>101045</v>
      </c>
      <c r="F339" s="312">
        <v>32370</v>
      </c>
      <c r="G339" s="312">
        <v>28490</v>
      </c>
      <c r="H339" s="312">
        <v>16256</v>
      </c>
      <c r="I339" s="312">
        <v>13828</v>
      </c>
      <c r="J339" s="312">
        <v>6166</v>
      </c>
      <c r="K339" s="312">
        <v>3935</v>
      </c>
    </row>
    <row r="340" spans="1:14" x14ac:dyDescent="0.2">
      <c r="A340" s="302" t="str">
        <f t="shared" si="5"/>
        <v>Greenwich2011Total persons</v>
      </c>
      <c r="B340" s="169" t="s">
        <v>41</v>
      </c>
      <c r="C340" s="302">
        <v>2011</v>
      </c>
      <c r="D340" s="312" t="s">
        <v>572</v>
      </c>
      <c r="E340" s="314">
        <v>249991</v>
      </c>
      <c r="F340" s="314">
        <v>32370</v>
      </c>
      <c r="G340" s="314">
        <v>56980</v>
      </c>
      <c r="H340" s="314">
        <v>48768</v>
      </c>
      <c r="I340" s="314">
        <v>55312</v>
      </c>
      <c r="J340" s="314">
        <v>30830</v>
      </c>
      <c r="K340" s="314">
        <v>25731</v>
      </c>
    </row>
    <row r="341" spans="1:14" x14ac:dyDescent="0.2">
      <c r="A341" s="302" t="str">
        <f t="shared" si="5"/>
        <v>Greenwich2011Total rooms</v>
      </c>
      <c r="B341" s="169" t="s">
        <v>41</v>
      </c>
      <c r="C341" s="302">
        <v>2011</v>
      </c>
      <c r="D341" s="312" t="s">
        <v>573</v>
      </c>
      <c r="E341" s="314">
        <v>469317</v>
      </c>
      <c r="F341" s="312">
        <v>127573</v>
      </c>
      <c r="G341" s="312">
        <v>131462</v>
      </c>
      <c r="H341" s="312">
        <v>80375</v>
      </c>
      <c r="I341" s="312">
        <v>73475</v>
      </c>
      <c r="J341" s="312">
        <v>33865</v>
      </c>
      <c r="K341" s="312">
        <v>22567</v>
      </c>
    </row>
    <row r="342" spans="1:14" x14ac:dyDescent="0.2">
      <c r="A342" s="302" t="str">
        <f t="shared" si="5"/>
        <v>Greenwich2011Persons per room</v>
      </c>
      <c r="B342" s="169" t="s">
        <v>41</v>
      </c>
      <c r="C342" s="302">
        <v>2011</v>
      </c>
      <c r="D342" s="312" t="s">
        <v>574</v>
      </c>
      <c r="E342" s="314">
        <v>0.53266981592399165</v>
      </c>
      <c r="F342" s="312">
        <v>0.25373707602705903</v>
      </c>
      <c r="G342" s="312">
        <v>0.43343323545967655</v>
      </c>
      <c r="H342" s="312">
        <v>0.60675583203732508</v>
      </c>
      <c r="I342" s="312">
        <v>0.75280027220142909</v>
      </c>
      <c r="J342" s="312">
        <v>0.91037944780747082</v>
      </c>
      <c r="K342" s="312">
        <v>1.1402047237116144</v>
      </c>
    </row>
    <row r="343" spans="1:14" x14ac:dyDescent="0.2">
      <c r="A343" s="302" t="str">
        <f t="shared" ref="A343:A406" si="6">CONCATENATE(B343,C343,D343)</f>
        <v>HackneyHackney</v>
      </c>
      <c r="B343" s="312" t="s">
        <v>42</v>
      </c>
      <c r="D343" s="312" t="s">
        <v>42</v>
      </c>
      <c r="F343" s="350" t="s">
        <v>569</v>
      </c>
      <c r="G343" s="350"/>
      <c r="H343" s="350"/>
      <c r="I343" s="350"/>
      <c r="J343" s="350"/>
      <c r="K343" s="350"/>
      <c r="L343" s="350"/>
    </row>
    <row r="344" spans="1:14" x14ac:dyDescent="0.2">
      <c r="A344" s="302" t="str">
        <f t="shared" si="6"/>
        <v>Hackney19611961</v>
      </c>
      <c r="B344" s="312" t="s">
        <v>42</v>
      </c>
      <c r="C344" s="302">
        <v>1961</v>
      </c>
      <c r="D344" s="293" t="s">
        <v>28</v>
      </c>
      <c r="E344" s="314" t="s">
        <v>570</v>
      </c>
      <c r="F344" s="312">
        <v>1</v>
      </c>
      <c r="G344" s="312">
        <v>2</v>
      </c>
      <c r="H344" s="312">
        <v>3</v>
      </c>
      <c r="I344" s="312">
        <v>4</v>
      </c>
      <c r="J344" s="312">
        <v>5</v>
      </c>
      <c r="K344" s="312">
        <v>6</v>
      </c>
      <c r="L344" s="314" t="s">
        <v>565</v>
      </c>
    </row>
    <row r="345" spans="1:14" x14ac:dyDescent="0.2">
      <c r="A345" s="302" t="str">
        <f t="shared" si="6"/>
        <v>Hackney1961Total households</v>
      </c>
      <c r="B345" s="312" t="s">
        <v>42</v>
      </c>
      <c r="C345" s="302">
        <v>1961</v>
      </c>
      <c r="D345" s="312" t="s">
        <v>571</v>
      </c>
      <c r="E345" s="314">
        <v>89381</v>
      </c>
      <c r="F345" s="314">
        <v>17057</v>
      </c>
      <c r="G345" s="314">
        <v>27083</v>
      </c>
      <c r="H345" s="314">
        <v>20316</v>
      </c>
      <c r="I345" s="314">
        <v>14024</v>
      </c>
      <c r="J345" s="314">
        <v>6106</v>
      </c>
      <c r="K345" s="314">
        <v>2593</v>
      </c>
      <c r="L345" s="314">
        <v>2202</v>
      </c>
    </row>
    <row r="346" spans="1:14" x14ac:dyDescent="0.2">
      <c r="A346" s="302" t="str">
        <f t="shared" si="6"/>
        <v>Hackney1961Total persons</v>
      </c>
      <c r="B346" s="312" t="s">
        <v>42</v>
      </c>
      <c r="C346" s="302">
        <v>1961</v>
      </c>
      <c r="D346" s="312" t="s">
        <v>572</v>
      </c>
      <c r="E346" s="314">
        <v>251760</v>
      </c>
      <c r="F346" s="314">
        <v>17057</v>
      </c>
      <c r="G346" s="314">
        <v>54166</v>
      </c>
      <c r="H346" s="314">
        <v>60948</v>
      </c>
      <c r="I346" s="314">
        <v>56096</v>
      </c>
      <c r="J346" s="314">
        <v>30530</v>
      </c>
      <c r="K346" s="314">
        <v>15558</v>
      </c>
      <c r="L346" s="314">
        <v>17405</v>
      </c>
    </row>
    <row r="347" spans="1:14" x14ac:dyDescent="0.2">
      <c r="A347" s="302" t="str">
        <f t="shared" si="6"/>
        <v>Hackney1961Total rooms</v>
      </c>
      <c r="B347" s="312" t="s">
        <v>42</v>
      </c>
      <c r="C347" s="302">
        <v>1961</v>
      </c>
      <c r="D347" s="312" t="s">
        <v>573</v>
      </c>
      <c r="E347" s="314">
        <v>309897</v>
      </c>
      <c r="F347" s="314">
        <v>41114</v>
      </c>
      <c r="G347" s="314">
        <v>86907</v>
      </c>
      <c r="H347" s="314">
        <v>74966</v>
      </c>
      <c r="I347" s="314">
        <v>56381</v>
      </c>
      <c r="J347" s="314">
        <v>26632</v>
      </c>
      <c r="K347" s="314">
        <v>12226</v>
      </c>
      <c r="L347" s="314">
        <v>11671</v>
      </c>
    </row>
    <row r="348" spans="1:14" x14ac:dyDescent="0.2">
      <c r="A348" s="302" t="str">
        <f t="shared" si="6"/>
        <v>Hackney1961Persons per room</v>
      </c>
      <c r="B348" s="312" t="s">
        <v>42</v>
      </c>
      <c r="C348" s="302">
        <v>1961</v>
      </c>
      <c r="D348" s="312" t="s">
        <v>574</v>
      </c>
      <c r="E348" s="314">
        <v>0.81239895836358533</v>
      </c>
      <c r="F348" s="312">
        <v>0.41487084691346016</v>
      </c>
      <c r="G348" s="312">
        <v>0.62326394881885239</v>
      </c>
      <c r="H348" s="312">
        <v>0.81300856388229326</v>
      </c>
      <c r="I348" s="312">
        <v>0.99494510562068783</v>
      </c>
      <c r="J348" s="312">
        <v>1.1463652748573145</v>
      </c>
      <c r="K348" s="312">
        <v>1.2725339440536561</v>
      </c>
      <c r="L348" s="312">
        <v>1.4913032302287721</v>
      </c>
    </row>
    <row r="349" spans="1:14" x14ac:dyDescent="0.2">
      <c r="A349" s="302" t="str">
        <f t="shared" si="6"/>
        <v>Hackney19711971</v>
      </c>
      <c r="B349" s="312" t="s">
        <v>42</v>
      </c>
      <c r="C349" s="302">
        <v>1971</v>
      </c>
      <c r="D349" s="293" t="s">
        <v>29</v>
      </c>
      <c r="E349" s="314" t="s">
        <v>570</v>
      </c>
      <c r="F349" s="312">
        <v>1</v>
      </c>
      <c r="G349" s="312">
        <v>2</v>
      </c>
      <c r="H349" s="312">
        <v>3</v>
      </c>
      <c r="I349" s="312">
        <v>4</v>
      </c>
      <c r="J349" s="312">
        <v>5</v>
      </c>
      <c r="K349" s="314" t="s">
        <v>568</v>
      </c>
    </row>
    <row r="350" spans="1:14" x14ac:dyDescent="0.2">
      <c r="A350" s="302" t="str">
        <f t="shared" si="6"/>
        <v>Hackney1971Total households</v>
      </c>
      <c r="B350" s="312" t="s">
        <v>42</v>
      </c>
      <c r="C350" s="302">
        <v>1971</v>
      </c>
      <c r="D350" s="312" t="s">
        <v>571</v>
      </c>
      <c r="E350" s="314">
        <v>79810</v>
      </c>
      <c r="F350" s="314">
        <v>20230</v>
      </c>
      <c r="G350" s="314">
        <v>24640</v>
      </c>
      <c r="H350" s="314">
        <v>14145</v>
      </c>
      <c r="I350" s="314">
        <v>10220</v>
      </c>
      <c r="J350" s="314">
        <v>5340</v>
      </c>
      <c r="K350" s="314">
        <v>5245</v>
      </c>
      <c r="L350" s="314"/>
    </row>
    <row r="351" spans="1:14" x14ac:dyDescent="0.2">
      <c r="A351" s="302" t="str">
        <f t="shared" si="6"/>
        <v>Hackney1971Total persons</v>
      </c>
      <c r="B351" s="312" t="s">
        <v>42</v>
      </c>
      <c r="C351" s="302">
        <v>1971</v>
      </c>
      <c r="D351" s="312" t="s">
        <v>572</v>
      </c>
      <c r="E351" s="314">
        <v>215600</v>
      </c>
      <c r="F351" s="314">
        <v>20230</v>
      </c>
      <c r="G351" s="314">
        <v>49280</v>
      </c>
      <c r="H351" s="314">
        <v>42430</v>
      </c>
      <c r="I351" s="314">
        <v>40870</v>
      </c>
      <c r="J351" s="314">
        <v>26690</v>
      </c>
      <c r="K351" s="314">
        <v>36100</v>
      </c>
      <c r="L351" s="314"/>
    </row>
    <row r="352" spans="1:14" x14ac:dyDescent="0.2">
      <c r="A352" s="302" t="str">
        <f t="shared" si="6"/>
        <v>Hackney1971Total rooms</v>
      </c>
      <c r="B352" s="312" t="s">
        <v>42</v>
      </c>
      <c r="C352" s="302">
        <v>1971</v>
      </c>
      <c r="D352" s="312" t="s">
        <v>573</v>
      </c>
      <c r="E352" s="314">
        <v>291535</v>
      </c>
      <c r="F352" s="314">
        <v>53760</v>
      </c>
      <c r="G352" s="314">
        <v>86290</v>
      </c>
      <c r="H352" s="314">
        <v>55770</v>
      </c>
      <c r="I352" s="314">
        <v>43625</v>
      </c>
      <c r="J352" s="314">
        <v>24575</v>
      </c>
      <c r="K352" s="314">
        <v>27510</v>
      </c>
      <c r="L352" s="314"/>
    </row>
    <row r="353" spans="1:14" x14ac:dyDescent="0.2">
      <c r="A353" s="302" t="str">
        <f t="shared" si="6"/>
        <v>Hackney1971Persons per room</v>
      </c>
      <c r="B353" s="312" t="s">
        <v>42</v>
      </c>
      <c r="C353" s="302">
        <v>1971</v>
      </c>
      <c r="D353" s="312" t="s">
        <v>574</v>
      </c>
      <c r="E353" s="314">
        <v>0.73953384670794242</v>
      </c>
      <c r="F353" s="312">
        <v>0.37630208333333331</v>
      </c>
      <c r="G353" s="312">
        <v>0.57109746204658707</v>
      </c>
      <c r="H353" s="312">
        <v>0.7608032992648377</v>
      </c>
      <c r="I353" s="312">
        <v>0.93684813753581664</v>
      </c>
      <c r="J353" s="312">
        <v>1.0860630722278739</v>
      </c>
      <c r="K353" s="312">
        <v>1.312250090876045</v>
      </c>
    </row>
    <row r="354" spans="1:14" x14ac:dyDescent="0.2">
      <c r="A354" s="302" t="str">
        <f t="shared" si="6"/>
        <v>Hackney19811981</v>
      </c>
      <c r="B354" s="312" t="s">
        <v>42</v>
      </c>
      <c r="C354" s="302">
        <v>1981</v>
      </c>
      <c r="D354" s="293" t="s">
        <v>30</v>
      </c>
      <c r="E354" s="314" t="s">
        <v>570</v>
      </c>
      <c r="F354" s="312">
        <v>1</v>
      </c>
      <c r="G354" s="312">
        <v>2</v>
      </c>
      <c r="H354" s="312">
        <v>3</v>
      </c>
      <c r="I354" s="312">
        <v>4</v>
      </c>
      <c r="J354" s="312">
        <v>5</v>
      </c>
      <c r="K354" s="312">
        <v>6</v>
      </c>
      <c r="L354" s="314" t="s">
        <v>565</v>
      </c>
    </row>
    <row r="355" spans="1:14" x14ac:dyDescent="0.2">
      <c r="A355" s="302" t="str">
        <f t="shared" si="6"/>
        <v>Hackney1981Total households</v>
      </c>
      <c r="B355" s="312" t="s">
        <v>42</v>
      </c>
      <c r="C355" s="302">
        <v>1981</v>
      </c>
      <c r="D355" s="312" t="s">
        <v>571</v>
      </c>
      <c r="E355" s="314">
        <v>68499</v>
      </c>
      <c r="F355" s="312">
        <v>20532</v>
      </c>
      <c r="G355" s="312">
        <v>20587</v>
      </c>
      <c r="H355" s="312">
        <v>10710</v>
      </c>
      <c r="I355" s="312">
        <v>8163</v>
      </c>
      <c r="J355" s="312">
        <v>4408</v>
      </c>
      <c r="K355" s="312">
        <v>2449</v>
      </c>
      <c r="L355" s="312">
        <v>1650</v>
      </c>
    </row>
    <row r="356" spans="1:14" x14ac:dyDescent="0.2">
      <c r="A356" s="302" t="str">
        <f t="shared" si="6"/>
        <v>Hackney1981Total persons</v>
      </c>
      <c r="B356" s="312" t="s">
        <v>42</v>
      </c>
      <c r="C356" s="302">
        <v>1981</v>
      </c>
      <c r="D356" s="312" t="s">
        <v>572</v>
      </c>
      <c r="E356" s="314">
        <v>176676</v>
      </c>
      <c r="F356" s="314">
        <v>20532</v>
      </c>
      <c r="G356" s="314">
        <v>41174</v>
      </c>
      <c r="H356" s="314">
        <v>32130</v>
      </c>
      <c r="I356" s="314">
        <v>32652</v>
      </c>
      <c r="J356" s="314">
        <v>22040</v>
      </c>
      <c r="K356" s="314">
        <v>14694</v>
      </c>
      <c r="L356" s="312">
        <v>13454</v>
      </c>
    </row>
    <row r="357" spans="1:14" x14ac:dyDescent="0.2">
      <c r="A357" s="302" t="str">
        <f t="shared" si="6"/>
        <v>Hackney1981Total rooms</v>
      </c>
      <c r="B357" s="312" t="s">
        <v>42</v>
      </c>
      <c r="C357" s="302">
        <v>1981</v>
      </c>
      <c r="D357" s="312" t="s">
        <v>573</v>
      </c>
      <c r="E357" s="314">
        <v>266859</v>
      </c>
      <c r="F357" s="312">
        <v>57695</v>
      </c>
      <c r="G357" s="312">
        <v>76459</v>
      </c>
      <c r="H357" s="312">
        <v>46292</v>
      </c>
      <c r="I357" s="312">
        <v>39088</v>
      </c>
      <c r="J357" s="312">
        <v>22823</v>
      </c>
      <c r="K357" s="312">
        <v>13800</v>
      </c>
      <c r="L357" s="312">
        <v>10702</v>
      </c>
    </row>
    <row r="358" spans="1:14" x14ac:dyDescent="0.2">
      <c r="A358" s="302" t="str">
        <f t="shared" si="6"/>
        <v>Hackney1981Persons per room</v>
      </c>
      <c r="B358" s="312" t="s">
        <v>42</v>
      </c>
      <c r="C358" s="302">
        <v>1981</v>
      </c>
      <c r="D358" s="312" t="s">
        <v>574</v>
      </c>
      <c r="E358" s="314">
        <v>0.66205749103459133</v>
      </c>
      <c r="F358" s="312">
        <v>0.35587139266834217</v>
      </c>
      <c r="G358" s="312">
        <v>0.53851083587282078</v>
      </c>
      <c r="H358" s="312">
        <v>0.69407240991964059</v>
      </c>
      <c r="I358" s="312">
        <v>0.83534588620548511</v>
      </c>
      <c r="J358" s="312">
        <v>0.96569250317662003</v>
      </c>
      <c r="K358" s="312">
        <v>1.0647826086956522</v>
      </c>
      <c r="L358" s="312">
        <v>1.2571481965987665</v>
      </c>
    </row>
    <row r="359" spans="1:14" x14ac:dyDescent="0.2">
      <c r="A359" s="302" t="str">
        <f t="shared" si="6"/>
        <v>Hackney19911991</v>
      </c>
      <c r="B359" s="312" t="s">
        <v>42</v>
      </c>
      <c r="C359" s="302">
        <v>1991</v>
      </c>
      <c r="D359" s="293" t="s">
        <v>4</v>
      </c>
      <c r="E359" s="314" t="s">
        <v>570</v>
      </c>
      <c r="F359" s="312">
        <v>1</v>
      </c>
      <c r="G359" s="312">
        <v>2</v>
      </c>
      <c r="H359" s="312">
        <v>3</v>
      </c>
      <c r="I359" s="312">
        <v>4</v>
      </c>
      <c r="J359" s="312">
        <v>5</v>
      </c>
      <c r="K359" s="312">
        <v>6</v>
      </c>
      <c r="L359" s="314" t="s">
        <v>565</v>
      </c>
    </row>
    <row r="360" spans="1:14" x14ac:dyDescent="0.2">
      <c r="A360" s="302" t="str">
        <f t="shared" si="6"/>
        <v>Hackney1991Total households</v>
      </c>
      <c r="B360" s="312" t="s">
        <v>42</v>
      </c>
      <c r="C360" s="302">
        <v>1991</v>
      </c>
      <c r="D360" s="312" t="s">
        <v>571</v>
      </c>
      <c r="E360" s="314">
        <v>75631</v>
      </c>
      <c r="F360" s="312">
        <v>27314</v>
      </c>
      <c r="G360" s="312">
        <v>22144</v>
      </c>
      <c r="H360" s="312">
        <v>11369</v>
      </c>
      <c r="I360" s="312">
        <v>7720</v>
      </c>
      <c r="J360" s="312">
        <v>3659</v>
      </c>
      <c r="K360" s="312">
        <v>1894</v>
      </c>
      <c r="L360" s="312">
        <v>1531</v>
      </c>
    </row>
    <row r="361" spans="1:14" x14ac:dyDescent="0.2">
      <c r="A361" s="302" t="str">
        <f t="shared" si="6"/>
        <v>Hackney1991Total persons</v>
      </c>
      <c r="B361" s="312" t="s">
        <v>42</v>
      </c>
      <c r="C361" s="302">
        <v>1991</v>
      </c>
      <c r="D361" s="312" t="s">
        <v>572</v>
      </c>
      <c r="E361" s="314">
        <v>179114</v>
      </c>
      <c r="F361" s="314">
        <v>27314</v>
      </c>
      <c r="G361" s="314">
        <v>44288</v>
      </c>
      <c r="H361" s="314">
        <v>34107</v>
      </c>
      <c r="I361" s="314">
        <v>30880</v>
      </c>
      <c r="J361" s="314">
        <v>18295</v>
      </c>
      <c r="K361" s="314">
        <v>11364</v>
      </c>
      <c r="L361" s="312">
        <v>12866</v>
      </c>
    </row>
    <row r="362" spans="1:14" x14ac:dyDescent="0.2">
      <c r="A362" s="302" t="str">
        <f t="shared" si="6"/>
        <v>Hackney1991Total rooms</v>
      </c>
      <c r="B362" s="312" t="s">
        <v>42</v>
      </c>
      <c r="C362" s="302">
        <v>1991</v>
      </c>
      <c r="D362" s="312" t="s">
        <v>573</v>
      </c>
      <c r="E362" s="314">
        <v>306933</v>
      </c>
      <c r="F362" s="312">
        <v>87279</v>
      </c>
      <c r="G362" s="312">
        <v>89354</v>
      </c>
      <c r="H362" s="312">
        <v>52197</v>
      </c>
      <c r="I362" s="312">
        <v>37833</v>
      </c>
      <c r="J362" s="312">
        <v>19243</v>
      </c>
      <c r="K362" s="312">
        <v>10656</v>
      </c>
      <c r="L362" s="312">
        <v>10371</v>
      </c>
    </row>
    <row r="363" spans="1:14" x14ac:dyDescent="0.2">
      <c r="A363" s="302" t="str">
        <f t="shared" si="6"/>
        <v>Hackney1991Persons per room</v>
      </c>
      <c r="B363" s="312" t="s">
        <v>42</v>
      </c>
      <c r="C363" s="302">
        <v>1991</v>
      </c>
      <c r="D363" s="312" t="s">
        <v>574</v>
      </c>
      <c r="E363" s="314">
        <v>0.58356058162530589</v>
      </c>
      <c r="F363" s="312">
        <v>0.31295042335498802</v>
      </c>
      <c r="G363" s="312">
        <v>0.49564652953421223</v>
      </c>
      <c r="H363" s="312">
        <v>0.65342835795160636</v>
      </c>
      <c r="I363" s="312">
        <v>0.81621864509819475</v>
      </c>
      <c r="J363" s="312">
        <v>0.95073533232863894</v>
      </c>
      <c r="K363" s="312">
        <v>1.0664414414414414</v>
      </c>
      <c r="L363" s="312">
        <v>1.2405746793944654</v>
      </c>
    </row>
    <row r="364" spans="1:14" x14ac:dyDescent="0.2">
      <c r="A364" s="302" t="str">
        <f t="shared" si="6"/>
        <v>Hackney20012001</v>
      </c>
      <c r="B364" s="312" t="s">
        <v>42</v>
      </c>
      <c r="C364" s="302">
        <v>2001</v>
      </c>
      <c r="D364" s="293">
        <v>2001</v>
      </c>
      <c r="E364" s="314" t="s">
        <v>570</v>
      </c>
      <c r="F364" s="312">
        <v>1</v>
      </c>
      <c r="G364" s="312">
        <v>2</v>
      </c>
      <c r="H364" s="312">
        <v>3</v>
      </c>
      <c r="I364" s="312">
        <v>4</v>
      </c>
      <c r="J364" s="312">
        <v>5</v>
      </c>
      <c r="K364" s="312">
        <v>6</v>
      </c>
      <c r="L364" s="314">
        <v>7</v>
      </c>
      <c r="M364" s="302" t="s">
        <v>2666</v>
      </c>
      <c r="N364" s="312"/>
    </row>
    <row r="365" spans="1:14" x14ac:dyDescent="0.2">
      <c r="A365" s="302" t="str">
        <f t="shared" si="6"/>
        <v>Hackney2001Total households</v>
      </c>
      <c r="B365" s="312" t="s">
        <v>42</v>
      </c>
      <c r="C365" s="302">
        <v>2001</v>
      </c>
      <c r="D365" s="312" t="s">
        <v>571</v>
      </c>
      <c r="E365" s="314">
        <v>86041</v>
      </c>
      <c r="F365" s="312">
        <v>34805</v>
      </c>
      <c r="G365" s="312">
        <v>21847</v>
      </c>
      <c r="H365" s="312">
        <v>11133</v>
      </c>
      <c r="I365" s="312">
        <v>9130</v>
      </c>
      <c r="J365" s="312">
        <v>5135</v>
      </c>
      <c r="K365" s="312">
        <v>2620</v>
      </c>
      <c r="L365" s="312">
        <v>566</v>
      </c>
      <c r="M365" s="302">
        <v>805</v>
      </c>
    </row>
    <row r="366" spans="1:14" x14ac:dyDescent="0.2">
      <c r="A366" s="302" t="str">
        <f t="shared" si="6"/>
        <v>Hackney2001Total persons</v>
      </c>
      <c r="B366" s="312" t="s">
        <v>42</v>
      </c>
      <c r="C366" s="302">
        <v>2001</v>
      </c>
      <c r="D366" s="312" t="s">
        <v>572</v>
      </c>
      <c r="E366" s="314">
        <v>201212</v>
      </c>
      <c r="F366" s="314">
        <v>34805</v>
      </c>
      <c r="G366" s="314">
        <v>43694</v>
      </c>
      <c r="H366" s="314">
        <v>33399</v>
      </c>
      <c r="I366" s="314">
        <v>36520</v>
      </c>
      <c r="J366" s="314">
        <v>25675</v>
      </c>
      <c r="K366" s="314">
        <v>15720</v>
      </c>
      <c r="L366" s="312">
        <v>3962</v>
      </c>
      <c r="M366" s="302">
        <v>7437</v>
      </c>
    </row>
    <row r="367" spans="1:14" x14ac:dyDescent="0.2">
      <c r="A367" s="302" t="str">
        <f t="shared" si="6"/>
        <v>Hackney2001Total rooms</v>
      </c>
      <c r="B367" s="312" t="s">
        <v>42</v>
      </c>
      <c r="C367" s="302">
        <v>2001</v>
      </c>
      <c r="D367" s="312" t="s">
        <v>573</v>
      </c>
      <c r="E367" s="314">
        <v>356695</v>
      </c>
      <c r="F367" s="312">
        <v>122606</v>
      </c>
      <c r="G367" s="312">
        <v>89319</v>
      </c>
      <c r="H367" s="312">
        <v>50536</v>
      </c>
      <c r="I367" s="312">
        <v>44799</v>
      </c>
      <c r="J367" s="312">
        <v>26196</v>
      </c>
      <c r="K367" s="312">
        <v>25534</v>
      </c>
      <c r="L367" s="312">
        <v>3507</v>
      </c>
      <c r="M367" s="302">
        <v>5762</v>
      </c>
    </row>
    <row r="368" spans="1:14" x14ac:dyDescent="0.2">
      <c r="A368" s="302" t="str">
        <f t="shared" si="6"/>
        <v>Hackney2001Persons per room</v>
      </c>
      <c r="B368" s="312" t="s">
        <v>42</v>
      </c>
      <c r="C368" s="302">
        <v>2001</v>
      </c>
      <c r="D368" s="312" t="s">
        <v>574</v>
      </c>
      <c r="E368" s="314">
        <v>0.56410098263222086</v>
      </c>
      <c r="F368" s="312">
        <v>0.28387680863905518</v>
      </c>
      <c r="G368" s="312">
        <v>0.48919042980776767</v>
      </c>
      <c r="H368" s="312">
        <v>0.6608952034193446</v>
      </c>
      <c r="I368" s="312">
        <v>0.81519676778499517</v>
      </c>
      <c r="J368" s="312">
        <v>0.98011146739960298</v>
      </c>
      <c r="K368" s="312">
        <v>0.61564972193937495</v>
      </c>
      <c r="L368" s="312">
        <v>1.1297405189620759</v>
      </c>
      <c r="M368" s="302">
        <v>1.2906976744186047</v>
      </c>
    </row>
    <row r="369" spans="1:14" x14ac:dyDescent="0.2">
      <c r="A369" s="302" t="str">
        <f t="shared" si="6"/>
        <v>Hackney20112011</v>
      </c>
      <c r="B369" s="312" t="s">
        <v>42</v>
      </c>
      <c r="C369" s="302">
        <v>2011</v>
      </c>
      <c r="D369" s="293">
        <v>2011</v>
      </c>
      <c r="E369" s="314" t="s">
        <v>570</v>
      </c>
      <c r="F369" s="312">
        <v>1</v>
      </c>
      <c r="G369" s="312">
        <v>2</v>
      </c>
      <c r="H369" s="312">
        <v>3</v>
      </c>
      <c r="I369" s="312">
        <v>4</v>
      </c>
      <c r="J369" s="312">
        <v>5</v>
      </c>
      <c r="K369" s="312" t="s">
        <v>568</v>
      </c>
      <c r="L369" s="314"/>
      <c r="N369" s="312"/>
    </row>
    <row r="370" spans="1:14" x14ac:dyDescent="0.2">
      <c r="A370" s="302" t="str">
        <f t="shared" si="6"/>
        <v>Hackney2011Total households</v>
      </c>
      <c r="B370" s="312" t="s">
        <v>42</v>
      </c>
      <c r="C370" s="302">
        <v>2011</v>
      </c>
      <c r="D370" s="312" t="s">
        <v>571</v>
      </c>
      <c r="E370" s="314">
        <v>101690</v>
      </c>
      <c r="F370" s="312">
        <v>35635</v>
      </c>
      <c r="G370" s="312">
        <v>28827</v>
      </c>
      <c r="H370" s="312">
        <v>16124</v>
      </c>
      <c r="I370" s="312">
        <v>11336</v>
      </c>
      <c r="J370" s="312">
        <v>5317</v>
      </c>
      <c r="K370" s="312">
        <v>4451</v>
      </c>
    </row>
    <row r="371" spans="1:14" x14ac:dyDescent="0.2">
      <c r="A371" s="302" t="str">
        <f t="shared" si="6"/>
        <v>Hackney2011Total persons</v>
      </c>
      <c r="B371" s="312" t="s">
        <v>42</v>
      </c>
      <c r="C371" s="302">
        <v>2011</v>
      </c>
      <c r="D371" s="312" t="s">
        <v>572</v>
      </c>
      <c r="E371" s="314">
        <v>244433</v>
      </c>
      <c r="F371" s="314">
        <v>35635</v>
      </c>
      <c r="G371" s="314">
        <v>57654</v>
      </c>
      <c r="H371" s="314">
        <v>48372</v>
      </c>
      <c r="I371" s="314">
        <v>45344</v>
      </c>
      <c r="J371" s="314">
        <v>26585</v>
      </c>
      <c r="K371" s="314">
        <v>30843</v>
      </c>
    </row>
    <row r="372" spans="1:14" x14ac:dyDescent="0.2">
      <c r="A372" s="302" t="str">
        <f t="shared" si="6"/>
        <v>Hackney2011Total rooms</v>
      </c>
      <c r="B372" s="312" t="s">
        <v>42</v>
      </c>
      <c r="C372" s="302">
        <v>2011</v>
      </c>
      <c r="D372" s="312" t="s">
        <v>573</v>
      </c>
      <c r="E372" s="314">
        <v>412928</v>
      </c>
      <c r="F372" s="312">
        <v>119095</v>
      </c>
      <c r="G372" s="312">
        <v>111120</v>
      </c>
      <c r="H372" s="312">
        <v>71867</v>
      </c>
      <c r="I372" s="312">
        <v>55704</v>
      </c>
      <c r="J372" s="312">
        <v>27922</v>
      </c>
      <c r="K372" s="312">
        <v>27220</v>
      </c>
    </row>
    <row r="373" spans="1:14" x14ac:dyDescent="0.2">
      <c r="A373" s="302" t="str">
        <f t="shared" si="6"/>
        <v>Hackney2011Persons per room</v>
      </c>
      <c r="B373" s="312" t="s">
        <v>42</v>
      </c>
      <c r="C373" s="302">
        <v>2011</v>
      </c>
      <c r="D373" s="312" t="s">
        <v>574</v>
      </c>
      <c r="E373" s="314">
        <v>0.59195065483570986</v>
      </c>
      <c r="F373" s="312">
        <v>0.299214912464839</v>
      </c>
      <c r="G373" s="312">
        <v>0.51884449244060471</v>
      </c>
      <c r="H373" s="312">
        <v>0.67307665548861095</v>
      </c>
      <c r="I373" s="312">
        <v>0.81401694671836855</v>
      </c>
      <c r="J373" s="312">
        <v>0.95211661055798291</v>
      </c>
      <c r="K373" s="312">
        <v>1.1331006612784718</v>
      </c>
    </row>
    <row r="374" spans="1:14" x14ac:dyDescent="0.2">
      <c r="A374" s="302" t="str">
        <f t="shared" si="6"/>
        <v>Hammersmith and FulhamHammersmith and Fulham</v>
      </c>
      <c r="B374" s="169" t="s">
        <v>43</v>
      </c>
      <c r="D374" s="169" t="s">
        <v>43</v>
      </c>
      <c r="F374" s="350" t="s">
        <v>569</v>
      </c>
      <c r="G374" s="350"/>
      <c r="H374" s="350"/>
      <c r="I374" s="350"/>
      <c r="J374" s="350"/>
      <c r="K374" s="350"/>
      <c r="L374" s="350"/>
    </row>
    <row r="375" spans="1:14" x14ac:dyDescent="0.2">
      <c r="A375" s="302" t="str">
        <f t="shared" si="6"/>
        <v>Hammersmith and Fulham19611961</v>
      </c>
      <c r="B375" s="169" t="s">
        <v>43</v>
      </c>
      <c r="C375" s="302">
        <v>1961</v>
      </c>
      <c r="D375" s="293" t="s">
        <v>28</v>
      </c>
      <c r="E375" s="314" t="s">
        <v>570</v>
      </c>
      <c r="F375" s="312">
        <v>1</v>
      </c>
      <c r="G375" s="312">
        <v>2</v>
      </c>
      <c r="H375" s="312">
        <v>3</v>
      </c>
      <c r="I375" s="312">
        <v>4</v>
      </c>
      <c r="J375" s="312">
        <v>5</v>
      </c>
      <c r="K375" s="312">
        <v>6</v>
      </c>
      <c r="L375" s="314" t="s">
        <v>565</v>
      </c>
    </row>
    <row r="376" spans="1:14" x14ac:dyDescent="0.2">
      <c r="A376" s="302" t="str">
        <f t="shared" si="6"/>
        <v>Hammersmith and Fulham1961Total households</v>
      </c>
      <c r="B376" s="169" t="s">
        <v>43</v>
      </c>
      <c r="C376" s="302">
        <v>1961</v>
      </c>
      <c r="D376" s="312" t="s">
        <v>571</v>
      </c>
      <c r="E376" s="314">
        <v>78976</v>
      </c>
      <c r="F376" s="314">
        <v>18091</v>
      </c>
      <c r="G376" s="314">
        <v>24906</v>
      </c>
      <c r="H376" s="314">
        <v>16101</v>
      </c>
      <c r="I376" s="314">
        <v>10485</v>
      </c>
      <c r="J376" s="314">
        <v>5059</v>
      </c>
      <c r="K376" s="314">
        <v>2315</v>
      </c>
      <c r="L376" s="314">
        <v>2019</v>
      </c>
    </row>
    <row r="377" spans="1:14" x14ac:dyDescent="0.2">
      <c r="A377" s="302" t="str">
        <f t="shared" si="6"/>
        <v>Hammersmith and Fulham1961Total persons</v>
      </c>
      <c r="B377" s="169" t="s">
        <v>43</v>
      </c>
      <c r="C377" s="302">
        <v>1961</v>
      </c>
      <c r="D377" s="312" t="s">
        <v>572</v>
      </c>
      <c r="E377" s="314">
        <v>213341</v>
      </c>
      <c r="F377" s="314">
        <v>18091</v>
      </c>
      <c r="G377" s="314">
        <v>49812</v>
      </c>
      <c r="H377" s="314">
        <v>48303</v>
      </c>
      <c r="I377" s="314">
        <v>41940</v>
      </c>
      <c r="J377" s="314">
        <v>25295</v>
      </c>
      <c r="K377" s="314">
        <v>13890</v>
      </c>
      <c r="L377" s="314">
        <v>16010</v>
      </c>
    </row>
    <row r="378" spans="1:14" x14ac:dyDescent="0.2">
      <c r="A378" s="302" t="str">
        <f t="shared" si="6"/>
        <v>Hammersmith and Fulham1961Total rooms</v>
      </c>
      <c r="B378" s="169" t="s">
        <v>43</v>
      </c>
      <c r="C378" s="302">
        <v>1961</v>
      </c>
      <c r="D378" s="312" t="s">
        <v>573</v>
      </c>
      <c r="E378" s="314">
        <v>269196</v>
      </c>
      <c r="F378" s="314">
        <v>42523</v>
      </c>
      <c r="G378" s="314">
        <v>80556</v>
      </c>
      <c r="H378" s="314">
        <v>59611</v>
      </c>
      <c r="I378" s="314">
        <v>42441</v>
      </c>
      <c r="J378" s="314">
        <v>22384</v>
      </c>
      <c r="K378" s="314">
        <v>11039</v>
      </c>
      <c r="L378" s="314">
        <v>10642</v>
      </c>
    </row>
    <row r="379" spans="1:14" x14ac:dyDescent="0.2">
      <c r="A379" s="302" t="str">
        <f t="shared" si="6"/>
        <v>Hammersmith and Fulham1961Persons per room</v>
      </c>
      <c r="B379" s="169" t="s">
        <v>43</v>
      </c>
      <c r="C379" s="302">
        <v>1961</v>
      </c>
      <c r="D379" s="312" t="s">
        <v>574</v>
      </c>
      <c r="E379" s="314">
        <v>0.79251177580647558</v>
      </c>
      <c r="F379" s="312">
        <v>0.42544034992827412</v>
      </c>
      <c r="G379" s="312">
        <v>0.61835245046923881</v>
      </c>
      <c r="H379" s="312">
        <v>0.81030346748083404</v>
      </c>
      <c r="I379" s="312">
        <v>0.98819537711175509</v>
      </c>
      <c r="J379" s="312">
        <v>1.1300482487491066</v>
      </c>
      <c r="K379" s="312">
        <v>1.2582661472959507</v>
      </c>
      <c r="L379" s="312">
        <v>1.5044164630708514</v>
      </c>
    </row>
    <row r="380" spans="1:14" x14ac:dyDescent="0.2">
      <c r="A380" s="302" t="str">
        <f t="shared" si="6"/>
        <v>Hammersmith and Fulham19711971</v>
      </c>
      <c r="B380" s="169" t="s">
        <v>43</v>
      </c>
      <c r="C380" s="302">
        <v>1971</v>
      </c>
      <c r="D380" s="293" t="s">
        <v>29</v>
      </c>
      <c r="E380" s="314" t="s">
        <v>570</v>
      </c>
      <c r="F380" s="312">
        <v>1</v>
      </c>
      <c r="G380" s="312">
        <v>2</v>
      </c>
      <c r="H380" s="312">
        <v>3</v>
      </c>
      <c r="I380" s="312">
        <v>4</v>
      </c>
      <c r="J380" s="312">
        <v>5</v>
      </c>
      <c r="K380" s="314" t="s">
        <v>568</v>
      </c>
    </row>
    <row r="381" spans="1:14" x14ac:dyDescent="0.2">
      <c r="A381" s="302" t="str">
        <f t="shared" si="6"/>
        <v>Hammersmith and Fulham1971Total households</v>
      </c>
      <c r="B381" s="169" t="s">
        <v>43</v>
      </c>
      <c r="C381" s="302">
        <v>1971</v>
      </c>
      <c r="D381" s="312" t="s">
        <v>571</v>
      </c>
      <c r="E381" s="314">
        <v>74050</v>
      </c>
      <c r="F381" s="314">
        <v>23540</v>
      </c>
      <c r="G381" s="314">
        <v>23500</v>
      </c>
      <c r="H381" s="314">
        <v>11515</v>
      </c>
      <c r="I381" s="314">
        <v>7935</v>
      </c>
      <c r="J381" s="314">
        <v>4000</v>
      </c>
      <c r="K381" s="314">
        <v>3565</v>
      </c>
      <c r="L381" s="314"/>
    </row>
    <row r="382" spans="1:14" x14ac:dyDescent="0.2">
      <c r="A382" s="302" t="str">
        <f t="shared" si="6"/>
        <v>Hammersmith and Fulham1971Total persons</v>
      </c>
      <c r="B382" s="169" t="s">
        <v>43</v>
      </c>
      <c r="C382" s="302">
        <v>1971</v>
      </c>
      <c r="D382" s="312" t="s">
        <v>572</v>
      </c>
      <c r="E382" s="314">
        <v>180830</v>
      </c>
      <c r="F382" s="314">
        <v>23540</v>
      </c>
      <c r="G382" s="314">
        <v>47000</v>
      </c>
      <c r="H382" s="314">
        <v>34540</v>
      </c>
      <c r="I382" s="314">
        <v>31730</v>
      </c>
      <c r="J382" s="314">
        <v>20010</v>
      </c>
      <c r="K382" s="314">
        <v>24010</v>
      </c>
      <c r="L382" s="314"/>
    </row>
    <row r="383" spans="1:14" x14ac:dyDescent="0.2">
      <c r="A383" s="302" t="str">
        <f t="shared" si="6"/>
        <v>Hammersmith and Fulham1971Total rooms</v>
      </c>
      <c r="B383" s="169" t="s">
        <v>43</v>
      </c>
      <c r="C383" s="302">
        <v>1971</v>
      </c>
      <c r="D383" s="312" t="s">
        <v>573</v>
      </c>
      <c r="E383" s="314">
        <v>261505</v>
      </c>
      <c r="F383" s="314">
        <v>59410</v>
      </c>
      <c r="G383" s="314">
        <v>82940</v>
      </c>
      <c r="H383" s="314">
        <v>46180</v>
      </c>
      <c r="I383" s="314">
        <v>35140</v>
      </c>
      <c r="J383" s="314">
        <v>19245</v>
      </c>
      <c r="K383" s="314">
        <v>18585</v>
      </c>
      <c r="L383" s="314"/>
    </row>
    <row r="384" spans="1:14" x14ac:dyDescent="0.2">
      <c r="A384" s="302" t="str">
        <f t="shared" si="6"/>
        <v>Hammersmith and Fulham1971Persons per room</v>
      </c>
      <c r="B384" s="169" t="s">
        <v>43</v>
      </c>
      <c r="C384" s="302">
        <v>1971</v>
      </c>
      <c r="D384" s="312" t="s">
        <v>574</v>
      </c>
      <c r="E384" s="314">
        <v>0.6914972945067972</v>
      </c>
      <c r="F384" s="312">
        <v>0.39622959097794985</v>
      </c>
      <c r="G384" s="312">
        <v>0.5666747046057391</v>
      </c>
      <c r="H384" s="312">
        <v>0.74794283239497616</v>
      </c>
      <c r="I384" s="312">
        <v>0.90295959021058625</v>
      </c>
      <c r="J384" s="312">
        <v>1.0397505845674202</v>
      </c>
      <c r="K384" s="312">
        <v>1.2919020715630884</v>
      </c>
    </row>
    <row r="385" spans="1:14" x14ac:dyDescent="0.2">
      <c r="A385" s="302" t="str">
        <f t="shared" si="6"/>
        <v>Hammersmith and Fulham19811981</v>
      </c>
      <c r="B385" s="169" t="s">
        <v>43</v>
      </c>
      <c r="C385" s="302">
        <v>1981</v>
      </c>
      <c r="D385" s="293" t="s">
        <v>30</v>
      </c>
      <c r="E385" s="314" t="s">
        <v>570</v>
      </c>
      <c r="F385" s="312">
        <v>1</v>
      </c>
      <c r="G385" s="312">
        <v>2</v>
      </c>
      <c r="H385" s="312">
        <v>3</v>
      </c>
      <c r="I385" s="312">
        <v>4</v>
      </c>
      <c r="J385" s="312">
        <v>5</v>
      </c>
      <c r="K385" s="312">
        <v>6</v>
      </c>
      <c r="L385" s="314" t="s">
        <v>565</v>
      </c>
    </row>
    <row r="386" spans="1:14" x14ac:dyDescent="0.2">
      <c r="A386" s="302" t="str">
        <f t="shared" si="6"/>
        <v>Hammersmith and Fulham1981Total households</v>
      </c>
      <c r="B386" s="169" t="s">
        <v>43</v>
      </c>
      <c r="C386" s="302">
        <v>1981</v>
      </c>
      <c r="D386" s="312" t="s">
        <v>571</v>
      </c>
      <c r="E386" s="314">
        <v>61057</v>
      </c>
      <c r="F386" s="312">
        <v>21472</v>
      </c>
      <c r="G386" s="312">
        <v>19407</v>
      </c>
      <c r="H386" s="312">
        <v>8860</v>
      </c>
      <c r="I386" s="312">
        <v>6349</v>
      </c>
      <c r="J386" s="312">
        <v>2933</v>
      </c>
      <c r="K386" s="312">
        <v>1345</v>
      </c>
      <c r="L386" s="312">
        <v>691</v>
      </c>
    </row>
    <row r="387" spans="1:14" x14ac:dyDescent="0.2">
      <c r="A387" s="302" t="str">
        <f t="shared" si="6"/>
        <v>Hammersmith and Fulham1981Total persons</v>
      </c>
      <c r="B387" s="169" t="s">
        <v>43</v>
      </c>
      <c r="C387" s="302">
        <v>1981</v>
      </c>
      <c r="D387" s="312" t="s">
        <v>572</v>
      </c>
      <c r="E387" s="314">
        <v>140357</v>
      </c>
      <c r="F387" s="314">
        <v>21472</v>
      </c>
      <c r="G387" s="314">
        <v>38814</v>
      </c>
      <c r="H387" s="314">
        <v>26580</v>
      </c>
      <c r="I387" s="314">
        <v>25396</v>
      </c>
      <c r="J387" s="314">
        <v>14665</v>
      </c>
      <c r="K387" s="314">
        <v>8070</v>
      </c>
      <c r="L387" s="312">
        <v>5360</v>
      </c>
    </row>
    <row r="388" spans="1:14" x14ac:dyDescent="0.2">
      <c r="A388" s="302" t="str">
        <f t="shared" si="6"/>
        <v>Hammersmith and Fulham1981Total rooms</v>
      </c>
      <c r="B388" s="169" t="s">
        <v>43</v>
      </c>
      <c r="C388" s="302">
        <v>1981</v>
      </c>
      <c r="D388" s="312" t="s">
        <v>573</v>
      </c>
      <c r="E388" s="314">
        <v>235490</v>
      </c>
      <c r="F388" s="312">
        <v>62988</v>
      </c>
      <c r="G388" s="312">
        <v>73604</v>
      </c>
      <c r="H388" s="312">
        <v>39706</v>
      </c>
      <c r="I388" s="312">
        <v>31482</v>
      </c>
      <c r="J388" s="312">
        <v>15859</v>
      </c>
      <c r="K388" s="312">
        <v>7708</v>
      </c>
      <c r="L388" s="312">
        <v>4143</v>
      </c>
    </row>
    <row r="389" spans="1:14" x14ac:dyDescent="0.2">
      <c r="A389" s="302" t="str">
        <f t="shared" si="6"/>
        <v>Hammersmith and Fulham1981Persons per room</v>
      </c>
      <c r="B389" s="169" t="s">
        <v>43</v>
      </c>
      <c r="C389" s="302">
        <v>1981</v>
      </c>
      <c r="D389" s="312" t="s">
        <v>574</v>
      </c>
      <c r="E389" s="314">
        <v>0.59602106246549746</v>
      </c>
      <c r="F389" s="312">
        <v>0.34089032831650473</v>
      </c>
      <c r="G389" s="312">
        <v>0.52733547089832078</v>
      </c>
      <c r="H389" s="312">
        <v>0.66942023875484813</v>
      </c>
      <c r="I389" s="312">
        <v>0.80668318404167461</v>
      </c>
      <c r="J389" s="312">
        <v>0.92471152027240056</v>
      </c>
      <c r="K389" s="312">
        <v>1.0469641930461857</v>
      </c>
      <c r="L389" s="312">
        <v>1.29374849143133</v>
      </c>
    </row>
    <row r="390" spans="1:14" x14ac:dyDescent="0.2">
      <c r="A390" s="302" t="str">
        <f t="shared" si="6"/>
        <v>Hammersmith and Fulham19911991</v>
      </c>
      <c r="B390" s="169" t="s">
        <v>43</v>
      </c>
      <c r="C390" s="302">
        <v>1991</v>
      </c>
      <c r="D390" s="293" t="s">
        <v>4</v>
      </c>
      <c r="E390" s="314" t="s">
        <v>570</v>
      </c>
      <c r="F390" s="312">
        <v>1</v>
      </c>
      <c r="G390" s="312">
        <v>2</v>
      </c>
      <c r="H390" s="312">
        <v>3</v>
      </c>
      <c r="I390" s="312">
        <v>4</v>
      </c>
      <c r="J390" s="312">
        <v>5</v>
      </c>
      <c r="K390" s="312">
        <v>6</v>
      </c>
      <c r="L390" s="314" t="s">
        <v>565</v>
      </c>
    </row>
    <row r="391" spans="1:14" x14ac:dyDescent="0.2">
      <c r="A391" s="302" t="str">
        <f t="shared" si="6"/>
        <v>Hammersmith and Fulham1991Total households</v>
      </c>
      <c r="B391" s="169" t="s">
        <v>43</v>
      </c>
      <c r="C391" s="302">
        <v>1991</v>
      </c>
      <c r="D391" s="312" t="s">
        <v>571</v>
      </c>
      <c r="E391" s="314">
        <v>69823</v>
      </c>
      <c r="F391" s="312">
        <v>29118</v>
      </c>
      <c r="G391" s="312">
        <v>21343</v>
      </c>
      <c r="H391" s="312">
        <v>9325</v>
      </c>
      <c r="I391" s="312">
        <v>6117</v>
      </c>
      <c r="J391" s="312">
        <v>2549</v>
      </c>
      <c r="K391" s="312">
        <v>995</v>
      </c>
      <c r="L391" s="312">
        <v>376</v>
      </c>
    </row>
    <row r="392" spans="1:14" x14ac:dyDescent="0.2">
      <c r="A392" s="302" t="str">
        <f t="shared" si="6"/>
        <v>Hammersmith and Fulham1991Total persons</v>
      </c>
      <c r="B392" s="169" t="s">
        <v>43</v>
      </c>
      <c r="C392" s="302">
        <v>1991</v>
      </c>
      <c r="D392" s="312" t="s">
        <v>572</v>
      </c>
      <c r="E392" s="314">
        <v>145802</v>
      </c>
      <c r="F392" s="314">
        <v>29118</v>
      </c>
      <c r="G392" s="314">
        <v>42686</v>
      </c>
      <c r="H392" s="314">
        <v>27975</v>
      </c>
      <c r="I392" s="314">
        <v>24468</v>
      </c>
      <c r="J392" s="314">
        <v>12745</v>
      </c>
      <c r="K392" s="314">
        <v>5970</v>
      </c>
      <c r="L392" s="312">
        <v>2840</v>
      </c>
    </row>
    <row r="393" spans="1:14" x14ac:dyDescent="0.2">
      <c r="A393" s="302" t="str">
        <f t="shared" si="6"/>
        <v>Hammersmith and Fulham1991Total rooms</v>
      </c>
      <c r="B393" s="169" t="s">
        <v>43</v>
      </c>
      <c r="C393" s="302">
        <v>1991</v>
      </c>
      <c r="D393" s="312" t="s">
        <v>573</v>
      </c>
      <c r="E393" s="314">
        <v>279858</v>
      </c>
      <c r="F393" s="312">
        <v>93735</v>
      </c>
      <c r="G393" s="312">
        <v>86529</v>
      </c>
      <c r="H393" s="312">
        <v>44328</v>
      </c>
      <c r="I393" s="312">
        <v>32568</v>
      </c>
      <c r="J393" s="312">
        <v>14508</v>
      </c>
      <c r="K393" s="312">
        <v>5881</v>
      </c>
      <c r="L393" s="312">
        <v>2309</v>
      </c>
    </row>
    <row r="394" spans="1:14" x14ac:dyDescent="0.2">
      <c r="A394" s="302" t="str">
        <f t="shared" si="6"/>
        <v>Hammersmith and Fulham1991Persons per room</v>
      </c>
      <c r="B394" s="169" t="s">
        <v>43</v>
      </c>
      <c r="C394" s="302">
        <v>1991</v>
      </c>
      <c r="D394" s="312" t="s">
        <v>574</v>
      </c>
      <c r="E394" s="314">
        <v>0.52098564271880743</v>
      </c>
      <c r="F394" s="312">
        <v>0.31064170267242758</v>
      </c>
      <c r="G394" s="312">
        <v>0.4933143801500075</v>
      </c>
      <c r="H394" s="312">
        <v>0.63109095831077422</v>
      </c>
      <c r="I394" s="312">
        <v>0.75128960943257184</v>
      </c>
      <c r="J394" s="312">
        <v>0.8784808381582575</v>
      </c>
      <c r="K394" s="312">
        <v>1.0151334807005612</v>
      </c>
      <c r="L394" s="312">
        <v>1.2299696838458207</v>
      </c>
    </row>
    <row r="395" spans="1:14" x14ac:dyDescent="0.2">
      <c r="A395" s="302" t="str">
        <f t="shared" si="6"/>
        <v>Hammersmith and Fulham20012001</v>
      </c>
      <c r="B395" s="169" t="s">
        <v>43</v>
      </c>
      <c r="C395" s="302">
        <v>2001</v>
      </c>
      <c r="D395" s="293">
        <v>2001</v>
      </c>
      <c r="E395" s="314" t="s">
        <v>570</v>
      </c>
      <c r="F395" s="312">
        <v>1</v>
      </c>
      <c r="G395" s="312">
        <v>2</v>
      </c>
      <c r="H395" s="312">
        <v>3</v>
      </c>
      <c r="I395" s="312">
        <v>4</v>
      </c>
      <c r="J395" s="312">
        <v>5</v>
      </c>
      <c r="K395" s="312">
        <v>6</v>
      </c>
      <c r="L395" s="314">
        <v>7</v>
      </c>
      <c r="M395" s="302" t="s">
        <v>2666</v>
      </c>
      <c r="N395" s="312"/>
    </row>
    <row r="396" spans="1:14" x14ac:dyDescent="0.2">
      <c r="A396" s="302" t="str">
        <f t="shared" si="6"/>
        <v>Hammersmith and Fulham2001Total households</v>
      </c>
      <c r="B396" s="169" t="s">
        <v>43</v>
      </c>
      <c r="C396" s="302">
        <v>2001</v>
      </c>
      <c r="D396" s="312" t="s">
        <v>571</v>
      </c>
      <c r="E396" s="314">
        <v>75454</v>
      </c>
      <c r="F396" s="312">
        <v>30385</v>
      </c>
      <c r="G396" s="312">
        <v>22273</v>
      </c>
      <c r="H396" s="312">
        <v>10313</v>
      </c>
      <c r="I396" s="312">
        <v>7269</v>
      </c>
      <c r="J396" s="312">
        <v>3497</v>
      </c>
      <c r="K396" s="312">
        <v>1369</v>
      </c>
      <c r="L396" s="312">
        <v>210</v>
      </c>
      <c r="M396" s="302">
        <v>138</v>
      </c>
    </row>
    <row r="397" spans="1:14" x14ac:dyDescent="0.2">
      <c r="A397" s="302" t="str">
        <f t="shared" si="6"/>
        <v>Hammersmith and Fulham2001Total persons</v>
      </c>
      <c r="B397" s="169" t="s">
        <v>43</v>
      </c>
      <c r="C397" s="302">
        <v>2001</v>
      </c>
      <c r="D397" s="312" t="s">
        <v>572</v>
      </c>
      <c r="E397" s="314">
        <v>163182</v>
      </c>
      <c r="F397" s="314">
        <v>30385</v>
      </c>
      <c r="G397" s="314">
        <v>44546</v>
      </c>
      <c r="H397" s="314">
        <v>30939</v>
      </c>
      <c r="I397" s="314">
        <v>29076</v>
      </c>
      <c r="J397" s="314">
        <v>17485</v>
      </c>
      <c r="K397" s="314">
        <v>8214</v>
      </c>
      <c r="L397" s="312">
        <v>1470</v>
      </c>
      <c r="M397" s="302">
        <v>1067</v>
      </c>
    </row>
    <row r="398" spans="1:14" x14ac:dyDescent="0.2">
      <c r="A398" s="302" t="str">
        <f t="shared" si="6"/>
        <v>Hammersmith and Fulham2001Total rooms</v>
      </c>
      <c r="B398" s="169" t="s">
        <v>43</v>
      </c>
      <c r="C398" s="302">
        <v>2001</v>
      </c>
      <c r="D398" s="312" t="s">
        <v>573</v>
      </c>
      <c r="E398" s="314">
        <v>320931</v>
      </c>
      <c r="F398" s="312">
        <v>111357</v>
      </c>
      <c r="G398" s="312">
        <v>91858</v>
      </c>
      <c r="H398" s="312">
        <v>49005</v>
      </c>
      <c r="I398" s="312">
        <v>38855</v>
      </c>
      <c r="J398" s="312">
        <v>20124</v>
      </c>
      <c r="K398" s="312">
        <v>11446</v>
      </c>
      <c r="L398" s="312">
        <v>1223</v>
      </c>
      <c r="M398" s="302">
        <v>787</v>
      </c>
    </row>
    <row r="399" spans="1:14" x14ac:dyDescent="0.2">
      <c r="A399" s="302" t="str">
        <f t="shared" si="6"/>
        <v>Hammersmith and Fulham2001Persons per room</v>
      </c>
      <c r="B399" s="169" t="s">
        <v>43</v>
      </c>
      <c r="C399" s="302">
        <v>2001</v>
      </c>
      <c r="D399" s="312" t="s">
        <v>574</v>
      </c>
      <c r="E399" s="314">
        <v>0.50846443628069582</v>
      </c>
      <c r="F399" s="312">
        <v>0.27286115825677776</v>
      </c>
      <c r="G399" s="312">
        <v>0.4849441529316989</v>
      </c>
      <c r="H399" s="312">
        <v>0.63134374043464958</v>
      </c>
      <c r="I399" s="312">
        <v>0.74832067944923431</v>
      </c>
      <c r="J399" s="312">
        <v>0.86886304909560719</v>
      </c>
      <c r="K399" s="312">
        <v>0.71763061331469513</v>
      </c>
      <c r="L399" s="312">
        <v>1.2019623875715453</v>
      </c>
      <c r="M399" s="302">
        <v>1.3557814485387547</v>
      </c>
    </row>
    <row r="400" spans="1:14" x14ac:dyDescent="0.2">
      <c r="A400" s="302" t="str">
        <f t="shared" si="6"/>
        <v>Hammersmith and Fulham20112011</v>
      </c>
      <c r="B400" s="169" t="s">
        <v>43</v>
      </c>
      <c r="C400" s="302">
        <v>2011</v>
      </c>
      <c r="D400" s="293">
        <v>2011</v>
      </c>
      <c r="E400" s="314" t="s">
        <v>570</v>
      </c>
      <c r="F400" s="312">
        <v>1</v>
      </c>
      <c r="G400" s="312">
        <v>2</v>
      </c>
      <c r="H400" s="312">
        <v>3</v>
      </c>
      <c r="I400" s="312">
        <v>4</v>
      </c>
      <c r="J400" s="312">
        <v>5</v>
      </c>
      <c r="K400" s="312" t="s">
        <v>568</v>
      </c>
      <c r="L400" s="314"/>
      <c r="N400" s="312"/>
    </row>
    <row r="401" spans="1:12" x14ac:dyDescent="0.2">
      <c r="A401" s="302" t="str">
        <f t="shared" si="6"/>
        <v>Hammersmith and Fulham2011Total households</v>
      </c>
      <c r="B401" s="169" t="s">
        <v>43</v>
      </c>
      <c r="C401" s="302">
        <v>2011</v>
      </c>
      <c r="D401" s="312" t="s">
        <v>571</v>
      </c>
      <c r="E401" s="314">
        <v>80590</v>
      </c>
      <c r="F401" s="312">
        <v>30148</v>
      </c>
      <c r="G401" s="312">
        <v>24049</v>
      </c>
      <c r="H401" s="312">
        <v>11863</v>
      </c>
      <c r="I401" s="312">
        <v>9029</v>
      </c>
      <c r="J401" s="312">
        <v>3430</v>
      </c>
      <c r="K401" s="312">
        <v>2071</v>
      </c>
    </row>
    <row r="402" spans="1:12" x14ac:dyDescent="0.2">
      <c r="A402" s="302" t="str">
        <f t="shared" si="6"/>
        <v>Hammersmith and Fulham2011Total persons</v>
      </c>
      <c r="B402" s="169" t="s">
        <v>43</v>
      </c>
      <c r="C402" s="302">
        <v>2011</v>
      </c>
      <c r="D402" s="312" t="s">
        <v>572</v>
      </c>
      <c r="E402" s="314">
        <v>180652</v>
      </c>
      <c r="F402" s="314">
        <v>30148</v>
      </c>
      <c r="G402" s="314">
        <v>48098</v>
      </c>
      <c r="H402" s="314">
        <v>35589</v>
      </c>
      <c r="I402" s="314">
        <v>36116</v>
      </c>
      <c r="J402" s="314">
        <v>17150</v>
      </c>
      <c r="K402" s="314">
        <v>13551</v>
      </c>
    </row>
    <row r="403" spans="1:12" x14ac:dyDescent="0.2">
      <c r="A403" s="302" t="str">
        <f t="shared" si="6"/>
        <v>Hammersmith and Fulham2011Total rooms</v>
      </c>
      <c r="B403" s="169" t="s">
        <v>43</v>
      </c>
      <c r="C403" s="302">
        <v>2011</v>
      </c>
      <c r="D403" s="312" t="s">
        <v>573</v>
      </c>
      <c r="E403" s="314">
        <v>339227</v>
      </c>
      <c r="F403" s="312">
        <v>104207</v>
      </c>
      <c r="G403" s="312">
        <v>97489</v>
      </c>
      <c r="H403" s="312">
        <v>56156</v>
      </c>
      <c r="I403" s="312">
        <v>48747</v>
      </c>
      <c r="J403" s="312">
        <v>20382</v>
      </c>
      <c r="K403" s="312">
        <v>12246</v>
      </c>
    </row>
    <row r="404" spans="1:12" x14ac:dyDescent="0.2">
      <c r="A404" s="302" t="str">
        <f t="shared" si="6"/>
        <v>Hammersmith and Fulham2011Persons per room</v>
      </c>
      <c r="B404" s="169" t="s">
        <v>43</v>
      </c>
      <c r="C404" s="302">
        <v>2011</v>
      </c>
      <c r="D404" s="312" t="s">
        <v>574</v>
      </c>
      <c r="E404" s="314">
        <v>0.53254015747567263</v>
      </c>
      <c r="F404" s="312">
        <v>0.28930877964052321</v>
      </c>
      <c r="G404" s="312">
        <v>0.49336848259803673</v>
      </c>
      <c r="H404" s="312">
        <v>0.6337524040173802</v>
      </c>
      <c r="I404" s="312">
        <v>0.74088661866371264</v>
      </c>
      <c r="J404" s="312">
        <v>0.84142871160828181</v>
      </c>
      <c r="K404" s="312">
        <v>1.1065654091131798</v>
      </c>
    </row>
    <row r="405" spans="1:12" x14ac:dyDescent="0.2">
      <c r="A405" s="302" t="str">
        <f t="shared" si="6"/>
        <v>HaringeyHaringey</v>
      </c>
      <c r="B405" s="169" t="s">
        <v>44</v>
      </c>
      <c r="D405" s="169" t="s">
        <v>44</v>
      </c>
      <c r="F405" s="350" t="s">
        <v>569</v>
      </c>
      <c r="G405" s="350"/>
      <c r="H405" s="350"/>
      <c r="I405" s="350"/>
      <c r="J405" s="350"/>
      <c r="K405" s="350"/>
      <c r="L405" s="350"/>
    </row>
    <row r="406" spans="1:12" x14ac:dyDescent="0.2">
      <c r="A406" s="302" t="str">
        <f t="shared" si="6"/>
        <v>Haringey19611961</v>
      </c>
      <c r="B406" s="169" t="s">
        <v>44</v>
      </c>
      <c r="C406" s="302">
        <v>1961</v>
      </c>
      <c r="D406" s="293" t="s">
        <v>28</v>
      </c>
      <c r="E406" s="314" t="s">
        <v>570</v>
      </c>
      <c r="F406" s="312">
        <v>1</v>
      </c>
      <c r="G406" s="312">
        <v>2</v>
      </c>
      <c r="H406" s="312">
        <v>3</v>
      </c>
      <c r="I406" s="312">
        <v>4</v>
      </c>
      <c r="J406" s="312">
        <v>5</v>
      </c>
      <c r="K406" s="312">
        <v>6</v>
      </c>
      <c r="L406" s="314" t="s">
        <v>565</v>
      </c>
    </row>
    <row r="407" spans="1:12" x14ac:dyDescent="0.2">
      <c r="A407" s="302" t="str">
        <f t="shared" ref="A407:A470" si="7">CONCATENATE(B407,C407,D407)</f>
        <v>Haringey1961Total households</v>
      </c>
      <c r="B407" s="169" t="s">
        <v>44</v>
      </c>
      <c r="C407" s="302">
        <v>1961</v>
      </c>
      <c r="D407" s="312" t="s">
        <v>571</v>
      </c>
      <c r="E407" s="314">
        <v>90231</v>
      </c>
      <c r="F407" s="314">
        <v>16548</v>
      </c>
      <c r="G407" s="314">
        <v>29047</v>
      </c>
      <c r="H407" s="314">
        <v>19482</v>
      </c>
      <c r="I407" s="314">
        <v>13733</v>
      </c>
      <c r="J407" s="314">
        <v>6489</v>
      </c>
      <c r="K407" s="314">
        <v>2765</v>
      </c>
      <c r="L407" s="314">
        <v>2167</v>
      </c>
    </row>
    <row r="408" spans="1:12" x14ac:dyDescent="0.2">
      <c r="A408" s="302" t="str">
        <f t="shared" si="7"/>
        <v>Haringey1961Total persons</v>
      </c>
      <c r="B408" s="169" t="s">
        <v>44</v>
      </c>
      <c r="C408" s="302">
        <v>1961</v>
      </c>
      <c r="D408" s="312" t="s">
        <v>572</v>
      </c>
      <c r="E408" s="314">
        <v>254151</v>
      </c>
      <c r="F408" s="314">
        <v>16548</v>
      </c>
      <c r="G408" s="314">
        <v>58094</v>
      </c>
      <c r="H408" s="314">
        <v>58446</v>
      </c>
      <c r="I408" s="314">
        <v>54932</v>
      </c>
      <c r="J408" s="314">
        <v>32445</v>
      </c>
      <c r="K408" s="314">
        <v>16590</v>
      </c>
      <c r="L408" s="314">
        <v>17096</v>
      </c>
    </row>
    <row r="409" spans="1:12" x14ac:dyDescent="0.2">
      <c r="A409" s="302" t="str">
        <f t="shared" si="7"/>
        <v>Haringey1961Total rooms</v>
      </c>
      <c r="B409" s="169" t="s">
        <v>44</v>
      </c>
      <c r="C409" s="302">
        <v>1961</v>
      </c>
      <c r="D409" s="312" t="s">
        <v>573</v>
      </c>
      <c r="E409" s="314">
        <v>365260</v>
      </c>
      <c r="F409" s="314">
        <v>47354</v>
      </c>
      <c r="G409" s="314">
        <v>110402</v>
      </c>
      <c r="H409" s="314">
        <v>83404</v>
      </c>
      <c r="I409" s="314">
        <v>64029</v>
      </c>
      <c r="J409" s="314">
        <v>32765</v>
      </c>
      <c r="K409" s="314">
        <v>14922</v>
      </c>
      <c r="L409" s="314">
        <v>12384</v>
      </c>
    </row>
    <row r="410" spans="1:12" x14ac:dyDescent="0.2">
      <c r="A410" s="302" t="str">
        <f t="shared" si="7"/>
        <v>Haringey1961Persons per room</v>
      </c>
      <c r="B410" s="169" t="s">
        <v>44</v>
      </c>
      <c r="C410" s="302">
        <v>1961</v>
      </c>
      <c r="D410" s="312" t="s">
        <v>574</v>
      </c>
      <c r="E410" s="314">
        <v>0.69580846520286921</v>
      </c>
      <c r="F410" s="312">
        <v>0.34945305570807111</v>
      </c>
      <c r="G410" s="312">
        <v>0.52620423543051753</v>
      </c>
      <c r="H410" s="312">
        <v>0.70075775742170643</v>
      </c>
      <c r="I410" s="312">
        <v>0.85792375329928627</v>
      </c>
      <c r="J410" s="312">
        <v>0.9902334808484663</v>
      </c>
      <c r="K410" s="312">
        <v>1.1117812625653398</v>
      </c>
      <c r="L410" s="312">
        <v>1.3804909560723515</v>
      </c>
    </row>
    <row r="411" spans="1:12" x14ac:dyDescent="0.2">
      <c r="A411" s="302" t="str">
        <f t="shared" si="7"/>
        <v>Haringey19711971</v>
      </c>
      <c r="B411" s="169" t="s">
        <v>44</v>
      </c>
      <c r="C411" s="302">
        <v>1971</v>
      </c>
      <c r="D411" s="293" t="s">
        <v>29</v>
      </c>
      <c r="E411" s="314" t="s">
        <v>570</v>
      </c>
      <c r="F411" s="312">
        <v>1</v>
      </c>
      <c r="G411" s="312">
        <v>2</v>
      </c>
      <c r="H411" s="312">
        <v>3</v>
      </c>
      <c r="I411" s="312">
        <v>4</v>
      </c>
      <c r="J411" s="312">
        <v>5</v>
      </c>
      <c r="K411" s="314" t="s">
        <v>568</v>
      </c>
    </row>
    <row r="412" spans="1:12" x14ac:dyDescent="0.2">
      <c r="A412" s="302" t="str">
        <f t="shared" si="7"/>
        <v>Haringey1971Total households</v>
      </c>
      <c r="B412" s="169" t="s">
        <v>44</v>
      </c>
      <c r="C412" s="302">
        <v>1971</v>
      </c>
      <c r="D412" s="312" t="s">
        <v>571</v>
      </c>
      <c r="E412" s="314">
        <v>86995</v>
      </c>
      <c r="F412" s="314">
        <v>21540</v>
      </c>
      <c r="G412" s="314">
        <v>27095</v>
      </c>
      <c r="H412" s="314">
        <v>15035</v>
      </c>
      <c r="I412" s="314">
        <v>11250</v>
      </c>
      <c r="J412" s="314">
        <v>6280</v>
      </c>
      <c r="K412" s="314">
        <v>5790</v>
      </c>
      <c r="L412" s="314"/>
    </row>
    <row r="413" spans="1:12" x14ac:dyDescent="0.2">
      <c r="A413" s="302" t="str">
        <f t="shared" si="7"/>
        <v>Haringey1971Total persons</v>
      </c>
      <c r="B413" s="169" t="s">
        <v>44</v>
      </c>
      <c r="C413" s="302">
        <v>1971</v>
      </c>
      <c r="D413" s="312" t="s">
        <v>572</v>
      </c>
      <c r="E413" s="314">
        <v>236395</v>
      </c>
      <c r="F413" s="314">
        <v>21540</v>
      </c>
      <c r="G413" s="314">
        <v>54190</v>
      </c>
      <c r="H413" s="314">
        <v>45100</v>
      </c>
      <c r="I413" s="314">
        <v>45010</v>
      </c>
      <c r="J413" s="314">
        <v>31410</v>
      </c>
      <c r="K413" s="314">
        <v>39145</v>
      </c>
      <c r="L413" s="314"/>
    </row>
    <row r="414" spans="1:12" x14ac:dyDescent="0.2">
      <c r="A414" s="302" t="str">
        <f t="shared" si="7"/>
        <v>Haringey1971Total rooms</v>
      </c>
      <c r="B414" s="169" t="s">
        <v>44</v>
      </c>
      <c r="C414" s="302">
        <v>1971</v>
      </c>
      <c r="D414" s="312" t="s">
        <v>573</v>
      </c>
      <c r="E414" s="314">
        <v>369795</v>
      </c>
      <c r="F414" s="314">
        <v>65650</v>
      </c>
      <c r="G414" s="314">
        <v>110495</v>
      </c>
      <c r="H414" s="314">
        <v>69465</v>
      </c>
      <c r="I414" s="314">
        <v>56320</v>
      </c>
      <c r="J414" s="314">
        <v>34030</v>
      </c>
      <c r="K414" s="314">
        <v>33845</v>
      </c>
      <c r="L414" s="314"/>
    </row>
    <row r="415" spans="1:12" x14ac:dyDescent="0.2">
      <c r="A415" s="302" t="str">
        <f t="shared" si="7"/>
        <v>Haringey1971Persons per room</v>
      </c>
      <c r="B415" s="169" t="s">
        <v>44</v>
      </c>
      <c r="C415" s="302">
        <v>1971</v>
      </c>
      <c r="D415" s="312" t="s">
        <v>574</v>
      </c>
      <c r="E415" s="314">
        <v>0.63925958977271191</v>
      </c>
      <c r="F415" s="312">
        <v>0.3281035795887281</v>
      </c>
      <c r="G415" s="312">
        <v>0.4904294311959817</v>
      </c>
      <c r="H415" s="312">
        <v>0.64924782264449721</v>
      </c>
      <c r="I415" s="312">
        <v>0.79918323863636365</v>
      </c>
      <c r="J415" s="312">
        <v>0.92300910960916838</v>
      </c>
      <c r="K415" s="312">
        <v>1.1565962475993499</v>
      </c>
    </row>
    <row r="416" spans="1:12" x14ac:dyDescent="0.2">
      <c r="A416" s="302" t="str">
        <f t="shared" si="7"/>
        <v>Haringey19811981</v>
      </c>
      <c r="B416" s="169" t="s">
        <v>44</v>
      </c>
      <c r="C416" s="302">
        <v>1981</v>
      </c>
      <c r="D416" s="293" t="s">
        <v>30</v>
      </c>
      <c r="E416" s="314" t="s">
        <v>570</v>
      </c>
      <c r="F416" s="312">
        <v>1</v>
      </c>
      <c r="G416" s="312">
        <v>2</v>
      </c>
      <c r="H416" s="312">
        <v>3</v>
      </c>
      <c r="I416" s="312">
        <v>4</v>
      </c>
      <c r="J416" s="312">
        <v>5</v>
      </c>
      <c r="K416" s="312">
        <v>6</v>
      </c>
      <c r="L416" s="314" t="s">
        <v>565</v>
      </c>
    </row>
    <row r="417" spans="1:14" x14ac:dyDescent="0.2">
      <c r="A417" s="302" t="str">
        <f t="shared" si="7"/>
        <v>Haringey1981Total households</v>
      </c>
      <c r="B417" s="169" t="s">
        <v>44</v>
      </c>
      <c r="C417" s="302">
        <v>1981</v>
      </c>
      <c r="D417" s="312" t="s">
        <v>571</v>
      </c>
      <c r="E417" s="314">
        <v>77090</v>
      </c>
      <c r="F417" s="312">
        <v>21603</v>
      </c>
      <c r="G417" s="312">
        <v>23337</v>
      </c>
      <c r="H417" s="312">
        <v>12162</v>
      </c>
      <c r="I417" s="312">
        <v>10498</v>
      </c>
      <c r="J417" s="312">
        <v>5629</v>
      </c>
      <c r="K417" s="312">
        <v>2573</v>
      </c>
      <c r="L417" s="312">
        <v>1288</v>
      </c>
    </row>
    <row r="418" spans="1:14" x14ac:dyDescent="0.2">
      <c r="A418" s="302" t="str">
        <f t="shared" si="7"/>
        <v>Haringey1981Total persons</v>
      </c>
      <c r="B418" s="169" t="s">
        <v>44</v>
      </c>
      <c r="C418" s="302">
        <v>1981</v>
      </c>
      <c r="D418" s="312" t="s">
        <v>572</v>
      </c>
      <c r="E418" s="314">
        <v>200247</v>
      </c>
      <c r="F418" s="314">
        <v>21603</v>
      </c>
      <c r="G418" s="314">
        <v>46674</v>
      </c>
      <c r="H418" s="314">
        <v>36486</v>
      </c>
      <c r="I418" s="314">
        <v>41992</v>
      </c>
      <c r="J418" s="314">
        <v>28145</v>
      </c>
      <c r="K418" s="314">
        <v>15438</v>
      </c>
      <c r="L418" s="312">
        <v>9909</v>
      </c>
    </row>
    <row r="419" spans="1:14" x14ac:dyDescent="0.2">
      <c r="A419" s="302" t="str">
        <f t="shared" si="7"/>
        <v>Haringey1981Total rooms</v>
      </c>
      <c r="B419" s="169" t="s">
        <v>44</v>
      </c>
      <c r="C419" s="302">
        <v>1981</v>
      </c>
      <c r="D419" s="312" t="s">
        <v>573</v>
      </c>
      <c r="E419" s="314">
        <v>344085</v>
      </c>
      <c r="F419" s="312">
        <v>70513</v>
      </c>
      <c r="G419" s="312">
        <v>98987</v>
      </c>
      <c r="H419" s="312">
        <v>60102</v>
      </c>
      <c r="I419" s="312">
        <v>57421</v>
      </c>
      <c r="J419" s="312">
        <v>32998</v>
      </c>
      <c r="K419" s="312">
        <v>15770</v>
      </c>
      <c r="L419" s="312">
        <v>8294</v>
      </c>
    </row>
    <row r="420" spans="1:14" x14ac:dyDescent="0.2">
      <c r="A420" s="302" t="str">
        <f t="shared" si="7"/>
        <v>Haringey1981Persons per room</v>
      </c>
      <c r="B420" s="169" t="s">
        <v>44</v>
      </c>
      <c r="C420" s="302">
        <v>1981</v>
      </c>
      <c r="D420" s="312" t="s">
        <v>574</v>
      </c>
      <c r="E420" s="314">
        <v>0.58196957147216533</v>
      </c>
      <c r="F420" s="312">
        <v>0.30636903833335699</v>
      </c>
      <c r="G420" s="312">
        <v>0.47151646175760453</v>
      </c>
      <c r="H420" s="312">
        <v>0.60706798442647503</v>
      </c>
      <c r="I420" s="312">
        <v>0.73130039532575186</v>
      </c>
      <c r="J420" s="312">
        <v>0.85293048063519006</v>
      </c>
      <c r="K420" s="312">
        <v>0.97894736842105268</v>
      </c>
      <c r="L420" s="312">
        <v>1.1947190740294189</v>
      </c>
    </row>
    <row r="421" spans="1:14" x14ac:dyDescent="0.2">
      <c r="A421" s="302" t="str">
        <f t="shared" si="7"/>
        <v>Haringey19911991</v>
      </c>
      <c r="B421" s="169" t="s">
        <v>44</v>
      </c>
      <c r="C421" s="302">
        <v>1991</v>
      </c>
      <c r="D421" s="293" t="s">
        <v>4</v>
      </c>
      <c r="E421" s="314" t="s">
        <v>570</v>
      </c>
      <c r="F421" s="312">
        <v>1</v>
      </c>
      <c r="G421" s="312">
        <v>2</v>
      </c>
      <c r="H421" s="312">
        <v>3</v>
      </c>
      <c r="I421" s="312">
        <v>4</v>
      </c>
      <c r="J421" s="312">
        <v>5</v>
      </c>
      <c r="K421" s="312">
        <v>6</v>
      </c>
      <c r="L421" s="314" t="s">
        <v>565</v>
      </c>
    </row>
    <row r="422" spans="1:14" x14ac:dyDescent="0.2">
      <c r="A422" s="302" t="str">
        <f t="shared" si="7"/>
        <v>Haringey1991Total households</v>
      </c>
      <c r="B422" s="169" t="s">
        <v>44</v>
      </c>
      <c r="C422" s="302">
        <v>1991</v>
      </c>
      <c r="D422" s="312" t="s">
        <v>571</v>
      </c>
      <c r="E422" s="314">
        <v>85281</v>
      </c>
      <c r="F422" s="312">
        <v>29362</v>
      </c>
      <c r="G422" s="312">
        <v>25513</v>
      </c>
      <c r="H422" s="312">
        <v>13360</v>
      </c>
      <c r="I422" s="312">
        <v>9923</v>
      </c>
      <c r="J422" s="312">
        <v>4476</v>
      </c>
      <c r="K422" s="312">
        <v>1831</v>
      </c>
      <c r="L422" s="312">
        <v>816</v>
      </c>
    </row>
    <row r="423" spans="1:14" x14ac:dyDescent="0.2">
      <c r="A423" s="302" t="str">
        <f t="shared" si="7"/>
        <v>Haringey1991Total persons</v>
      </c>
      <c r="B423" s="169" t="s">
        <v>44</v>
      </c>
      <c r="C423" s="302">
        <v>1991</v>
      </c>
      <c r="D423" s="312" t="s">
        <v>572</v>
      </c>
      <c r="E423" s="314">
        <v>200048</v>
      </c>
      <c r="F423" s="314">
        <v>29362</v>
      </c>
      <c r="G423" s="314">
        <v>51026</v>
      </c>
      <c r="H423" s="314">
        <v>40080</v>
      </c>
      <c r="I423" s="314">
        <v>39692</v>
      </c>
      <c r="J423" s="314">
        <v>22380</v>
      </c>
      <c r="K423" s="314">
        <v>10986</v>
      </c>
      <c r="L423" s="312">
        <v>6522</v>
      </c>
    </row>
    <row r="424" spans="1:14" x14ac:dyDescent="0.2">
      <c r="A424" s="302" t="str">
        <f t="shared" si="7"/>
        <v>Haringey1991Total rooms</v>
      </c>
      <c r="B424" s="169" t="s">
        <v>44</v>
      </c>
      <c r="C424" s="302">
        <v>1991</v>
      </c>
      <c r="D424" s="312" t="s">
        <v>573</v>
      </c>
      <c r="E424" s="314">
        <v>376022</v>
      </c>
      <c r="F424" s="312">
        <v>100619</v>
      </c>
      <c r="G424" s="312">
        <v>111294</v>
      </c>
      <c r="H424" s="312">
        <v>66144</v>
      </c>
      <c r="I424" s="312">
        <v>55138</v>
      </c>
      <c r="J424" s="312">
        <v>26386</v>
      </c>
      <c r="K424" s="312">
        <v>11283</v>
      </c>
      <c r="L424" s="312">
        <v>5158</v>
      </c>
    </row>
    <row r="425" spans="1:14" x14ac:dyDescent="0.2">
      <c r="A425" s="302" t="str">
        <f t="shared" si="7"/>
        <v>Haringey1991Persons per room</v>
      </c>
      <c r="B425" s="169" t="s">
        <v>44</v>
      </c>
      <c r="C425" s="302">
        <v>1991</v>
      </c>
      <c r="D425" s="312" t="s">
        <v>574</v>
      </c>
      <c r="E425" s="314">
        <v>0.53201142486343889</v>
      </c>
      <c r="F425" s="312">
        <v>0.2918136733618899</v>
      </c>
      <c r="G425" s="312">
        <v>0.45847934300141968</v>
      </c>
      <c r="H425" s="312">
        <v>0.60595065312046448</v>
      </c>
      <c r="I425" s="312">
        <v>0.7198665167398165</v>
      </c>
      <c r="J425" s="312">
        <v>0.84817706359433032</v>
      </c>
      <c r="K425" s="312">
        <v>0.97367721350704595</v>
      </c>
      <c r="L425" s="312">
        <v>1.2644435827840248</v>
      </c>
    </row>
    <row r="426" spans="1:14" x14ac:dyDescent="0.2">
      <c r="A426" s="302" t="str">
        <f t="shared" si="7"/>
        <v>Haringey20012001</v>
      </c>
      <c r="B426" s="169" t="s">
        <v>44</v>
      </c>
      <c r="C426" s="302">
        <v>2001</v>
      </c>
      <c r="D426" s="293">
        <v>2001</v>
      </c>
      <c r="E426" s="314" t="s">
        <v>570</v>
      </c>
      <c r="F426" s="312">
        <v>1</v>
      </c>
      <c r="G426" s="312">
        <v>2</v>
      </c>
      <c r="H426" s="312">
        <v>3</v>
      </c>
      <c r="I426" s="312">
        <v>4</v>
      </c>
      <c r="J426" s="312">
        <v>5</v>
      </c>
      <c r="K426" s="312">
        <v>6</v>
      </c>
      <c r="L426" s="314">
        <v>7</v>
      </c>
      <c r="M426" s="302" t="s">
        <v>2666</v>
      </c>
      <c r="N426" s="312"/>
    </row>
    <row r="427" spans="1:14" x14ac:dyDescent="0.2">
      <c r="A427" s="302" t="str">
        <f t="shared" si="7"/>
        <v>Haringey2001Total households</v>
      </c>
      <c r="B427" s="169" t="s">
        <v>44</v>
      </c>
      <c r="C427" s="302">
        <v>2001</v>
      </c>
      <c r="D427" s="312" t="s">
        <v>571</v>
      </c>
      <c r="E427" s="314">
        <v>92172</v>
      </c>
      <c r="F427" s="312">
        <v>33053</v>
      </c>
      <c r="G427" s="312">
        <v>26285</v>
      </c>
      <c r="H427" s="312">
        <v>14270</v>
      </c>
      <c r="I427" s="312">
        <v>10858</v>
      </c>
      <c r="J427" s="312">
        <v>5180</v>
      </c>
      <c r="K427" s="312">
        <v>1716</v>
      </c>
      <c r="L427" s="312">
        <v>468</v>
      </c>
      <c r="M427" s="302">
        <v>342</v>
      </c>
    </row>
    <row r="428" spans="1:14" x14ac:dyDescent="0.2">
      <c r="A428" s="302" t="str">
        <f t="shared" si="7"/>
        <v>Haringey2001Total persons</v>
      </c>
      <c r="B428" s="169" t="s">
        <v>44</v>
      </c>
      <c r="C428" s="302">
        <v>2001</v>
      </c>
      <c r="D428" s="312" t="s">
        <v>572</v>
      </c>
      <c r="E428" s="314">
        <v>214382</v>
      </c>
      <c r="F428" s="314">
        <v>33053</v>
      </c>
      <c r="G428" s="314">
        <v>52570</v>
      </c>
      <c r="H428" s="314">
        <v>42810</v>
      </c>
      <c r="I428" s="314">
        <v>43432</v>
      </c>
      <c r="J428" s="314">
        <v>25900</v>
      </c>
      <c r="K428" s="314">
        <v>10296</v>
      </c>
      <c r="L428" s="312">
        <v>3276</v>
      </c>
      <c r="M428" s="302">
        <v>3045</v>
      </c>
    </row>
    <row r="429" spans="1:14" x14ac:dyDescent="0.2">
      <c r="A429" s="302" t="str">
        <f t="shared" si="7"/>
        <v>Haringey2001Total rooms</v>
      </c>
      <c r="B429" s="169" t="s">
        <v>44</v>
      </c>
      <c r="C429" s="302">
        <v>2001</v>
      </c>
      <c r="D429" s="312" t="s">
        <v>573</v>
      </c>
      <c r="E429" s="314">
        <v>413783</v>
      </c>
      <c r="F429" s="312">
        <v>121508</v>
      </c>
      <c r="G429" s="312">
        <v>118272</v>
      </c>
      <c r="H429" s="312">
        <v>71156</v>
      </c>
      <c r="I429" s="312">
        <v>59036</v>
      </c>
      <c r="J429" s="312">
        <v>29090</v>
      </c>
      <c r="K429" s="312">
        <v>15354</v>
      </c>
      <c r="L429" s="312">
        <v>2822</v>
      </c>
      <c r="M429" s="302">
        <v>2131</v>
      </c>
    </row>
    <row r="430" spans="1:14" x14ac:dyDescent="0.2">
      <c r="A430" s="302" t="str">
        <f t="shared" si="7"/>
        <v>Haringey2001Persons per room</v>
      </c>
      <c r="B430" s="169" t="s">
        <v>44</v>
      </c>
      <c r="C430" s="302">
        <v>2001</v>
      </c>
      <c r="D430" s="312" t="s">
        <v>574</v>
      </c>
      <c r="E430" s="314">
        <v>0.51810248366897627</v>
      </c>
      <c r="F430" s="312">
        <v>0.27202324126806465</v>
      </c>
      <c r="G430" s="312">
        <v>0.44448390151515149</v>
      </c>
      <c r="H430" s="312">
        <v>0.60163584237450107</v>
      </c>
      <c r="I430" s="312">
        <v>0.73568669964089706</v>
      </c>
      <c r="J430" s="312">
        <v>0.89034032313509792</v>
      </c>
      <c r="K430" s="312">
        <v>0.67057444314185233</v>
      </c>
      <c r="L430" s="312">
        <v>1.1608788093550673</v>
      </c>
      <c r="M430" s="302">
        <v>1.4289066166119193</v>
      </c>
    </row>
    <row r="431" spans="1:14" x14ac:dyDescent="0.2">
      <c r="A431" s="302" t="str">
        <f t="shared" si="7"/>
        <v>Haringey20112011</v>
      </c>
      <c r="B431" s="169" t="s">
        <v>44</v>
      </c>
      <c r="C431" s="302">
        <v>2011</v>
      </c>
      <c r="D431" s="293">
        <v>2011</v>
      </c>
      <c r="E431" s="314" t="s">
        <v>570</v>
      </c>
      <c r="F431" s="312">
        <v>1</v>
      </c>
      <c r="G431" s="312">
        <v>2</v>
      </c>
      <c r="H431" s="312">
        <v>3</v>
      </c>
      <c r="I431" s="312">
        <v>4</v>
      </c>
      <c r="J431" s="312">
        <v>5</v>
      </c>
      <c r="K431" s="312" t="s">
        <v>568</v>
      </c>
      <c r="L431" s="314"/>
      <c r="N431" s="312"/>
    </row>
    <row r="432" spans="1:14" x14ac:dyDescent="0.2">
      <c r="A432" s="302" t="str">
        <f t="shared" si="7"/>
        <v>Haringey2011Total households</v>
      </c>
      <c r="B432" s="169" t="s">
        <v>44</v>
      </c>
      <c r="C432" s="302">
        <v>2011</v>
      </c>
      <c r="D432" s="312" t="s">
        <v>571</v>
      </c>
      <c r="E432" s="314">
        <v>101955</v>
      </c>
      <c r="F432" s="312">
        <v>32524</v>
      </c>
      <c r="G432" s="312">
        <v>29431</v>
      </c>
      <c r="H432" s="312">
        <v>16563</v>
      </c>
      <c r="I432" s="312">
        <v>12753</v>
      </c>
      <c r="J432" s="312">
        <v>6454</v>
      </c>
      <c r="K432" s="312">
        <v>4230</v>
      </c>
    </row>
    <row r="433" spans="1:12" x14ac:dyDescent="0.2">
      <c r="A433" s="302" t="str">
        <f t="shared" si="7"/>
        <v>Haringey2011Total persons</v>
      </c>
      <c r="B433" s="169" t="s">
        <v>44</v>
      </c>
      <c r="C433" s="302">
        <v>2011</v>
      </c>
      <c r="D433" s="312" t="s">
        <v>572</v>
      </c>
      <c r="E433" s="314">
        <v>253236</v>
      </c>
      <c r="F433" s="314">
        <v>32524</v>
      </c>
      <c r="G433" s="314">
        <v>58862</v>
      </c>
      <c r="H433" s="314">
        <v>49689</v>
      </c>
      <c r="I433" s="314">
        <v>51012</v>
      </c>
      <c r="J433" s="314">
        <v>32270</v>
      </c>
      <c r="K433" s="314">
        <v>28879</v>
      </c>
    </row>
    <row r="434" spans="1:12" x14ac:dyDescent="0.2">
      <c r="A434" s="302" t="str">
        <f t="shared" si="7"/>
        <v>Haringey2011Total rooms</v>
      </c>
      <c r="B434" s="169" t="s">
        <v>44</v>
      </c>
      <c r="C434" s="302">
        <v>2011</v>
      </c>
      <c r="D434" s="312" t="s">
        <v>573</v>
      </c>
      <c r="E434" s="314">
        <v>450932</v>
      </c>
      <c r="F434" s="312">
        <v>117897</v>
      </c>
      <c r="G434" s="312">
        <v>124935</v>
      </c>
      <c r="H434" s="312">
        <v>78677</v>
      </c>
      <c r="I434" s="312">
        <v>67843</v>
      </c>
      <c r="J434" s="312">
        <v>36181</v>
      </c>
      <c r="K434" s="312">
        <v>25399</v>
      </c>
    </row>
    <row r="435" spans="1:12" x14ac:dyDescent="0.2">
      <c r="A435" s="302" t="str">
        <f t="shared" si="7"/>
        <v>Haringey2011Persons per room</v>
      </c>
      <c r="B435" s="169" t="s">
        <v>44</v>
      </c>
      <c r="C435" s="302">
        <v>2011</v>
      </c>
      <c r="D435" s="312" t="s">
        <v>574</v>
      </c>
      <c r="E435" s="314">
        <v>0.56158356470598669</v>
      </c>
      <c r="F435" s="312">
        <v>0.27586791860691962</v>
      </c>
      <c r="G435" s="312">
        <v>0.47114099331652459</v>
      </c>
      <c r="H435" s="312">
        <v>0.63155687176684416</v>
      </c>
      <c r="I435" s="312">
        <v>0.75191250386922748</v>
      </c>
      <c r="J435" s="312">
        <v>0.89190459080732987</v>
      </c>
      <c r="K435" s="312">
        <v>1.1370132682389071</v>
      </c>
    </row>
    <row r="436" spans="1:12" x14ac:dyDescent="0.2">
      <c r="A436" s="302" t="str">
        <f t="shared" si="7"/>
        <v>HarrowHarrow</v>
      </c>
      <c r="B436" s="312" t="s">
        <v>45</v>
      </c>
      <c r="D436" s="312" t="s">
        <v>45</v>
      </c>
      <c r="F436" s="350" t="s">
        <v>569</v>
      </c>
      <c r="G436" s="350"/>
      <c r="H436" s="350"/>
      <c r="I436" s="350"/>
      <c r="J436" s="350"/>
      <c r="K436" s="350"/>
      <c r="L436" s="350"/>
    </row>
    <row r="437" spans="1:12" x14ac:dyDescent="0.2">
      <c r="A437" s="302" t="str">
        <f t="shared" si="7"/>
        <v>Harrow19611961</v>
      </c>
      <c r="B437" s="312" t="s">
        <v>45</v>
      </c>
      <c r="C437" s="302">
        <v>1961</v>
      </c>
      <c r="D437" s="293" t="s">
        <v>28</v>
      </c>
      <c r="E437" s="314" t="s">
        <v>570</v>
      </c>
      <c r="F437" s="312">
        <v>1</v>
      </c>
      <c r="G437" s="312">
        <v>2</v>
      </c>
      <c r="H437" s="312">
        <v>3</v>
      </c>
      <c r="I437" s="312">
        <v>4</v>
      </c>
      <c r="J437" s="312">
        <v>5</v>
      </c>
      <c r="K437" s="312">
        <v>6</v>
      </c>
      <c r="L437" s="314" t="s">
        <v>565</v>
      </c>
    </row>
    <row r="438" spans="1:12" x14ac:dyDescent="0.2">
      <c r="A438" s="302" t="str">
        <f t="shared" si="7"/>
        <v>Harrow1961Total households</v>
      </c>
      <c r="B438" s="312" t="s">
        <v>45</v>
      </c>
      <c r="C438" s="302">
        <v>1961</v>
      </c>
      <c r="D438" s="312" t="s">
        <v>571</v>
      </c>
      <c r="E438" s="314">
        <v>66653</v>
      </c>
      <c r="F438" s="314">
        <v>5879</v>
      </c>
      <c r="G438" s="314">
        <v>20746</v>
      </c>
      <c r="H438" s="314">
        <v>16582</v>
      </c>
      <c r="I438" s="314">
        <v>13734</v>
      </c>
      <c r="J438" s="314">
        <v>6114</v>
      </c>
      <c r="K438" s="314">
        <v>2342</v>
      </c>
      <c r="L438" s="314">
        <v>1256</v>
      </c>
    </row>
    <row r="439" spans="1:12" x14ac:dyDescent="0.2">
      <c r="A439" s="302" t="str">
        <f t="shared" si="7"/>
        <v>Harrow1961Total persons</v>
      </c>
      <c r="B439" s="312" t="s">
        <v>45</v>
      </c>
      <c r="C439" s="302">
        <v>1961</v>
      </c>
      <c r="D439" s="312" t="s">
        <v>572</v>
      </c>
      <c r="E439" s="314">
        <v>206329</v>
      </c>
      <c r="F439" s="314">
        <v>5879</v>
      </c>
      <c r="G439" s="314">
        <v>41492</v>
      </c>
      <c r="H439" s="314">
        <v>49746</v>
      </c>
      <c r="I439" s="314">
        <v>54936</v>
      </c>
      <c r="J439" s="314">
        <v>30570</v>
      </c>
      <c r="K439" s="314">
        <v>14052</v>
      </c>
      <c r="L439" s="314">
        <v>9654</v>
      </c>
    </row>
    <row r="440" spans="1:12" x14ac:dyDescent="0.2">
      <c r="A440" s="302" t="str">
        <f t="shared" si="7"/>
        <v>Harrow1961Total rooms</v>
      </c>
      <c r="B440" s="312" t="s">
        <v>45</v>
      </c>
      <c r="C440" s="302">
        <v>1961</v>
      </c>
      <c r="D440" s="312" t="s">
        <v>573</v>
      </c>
      <c r="E440" s="314">
        <v>326623</v>
      </c>
      <c r="F440" s="314">
        <v>23113</v>
      </c>
      <c r="G440" s="314">
        <v>96528</v>
      </c>
      <c r="H440" s="312">
        <v>82046</v>
      </c>
      <c r="I440" s="312">
        <v>71272</v>
      </c>
      <c r="J440" s="312">
        <v>33187</v>
      </c>
      <c r="K440" s="312">
        <v>13139</v>
      </c>
      <c r="L440" s="312">
        <v>7338</v>
      </c>
    </row>
    <row r="441" spans="1:12" x14ac:dyDescent="0.2">
      <c r="A441" s="302" t="str">
        <f t="shared" si="7"/>
        <v>Harrow1961Persons per room</v>
      </c>
      <c r="B441" s="312" t="s">
        <v>45</v>
      </c>
      <c r="C441" s="302">
        <v>1961</v>
      </c>
      <c r="D441" s="312" t="s">
        <v>574</v>
      </c>
      <c r="E441" s="314">
        <v>0.6317038297976566</v>
      </c>
      <c r="F441" s="312">
        <v>0.25435901873404576</v>
      </c>
      <c r="G441" s="312">
        <v>0.42984419028675619</v>
      </c>
      <c r="H441" s="312">
        <v>0.60631840674743431</v>
      </c>
      <c r="I441" s="312">
        <v>0.77079357952632166</v>
      </c>
      <c r="J441" s="312">
        <v>0.92114382137583994</v>
      </c>
      <c r="K441" s="312">
        <v>1.0694877844584825</v>
      </c>
      <c r="L441" s="312">
        <v>1.3156173344235487</v>
      </c>
    </row>
    <row r="442" spans="1:12" x14ac:dyDescent="0.2">
      <c r="A442" s="302" t="str">
        <f t="shared" si="7"/>
        <v>Harrow19711971</v>
      </c>
      <c r="B442" s="312" t="s">
        <v>45</v>
      </c>
      <c r="C442" s="302">
        <v>1971</v>
      </c>
      <c r="D442" s="293" t="s">
        <v>29</v>
      </c>
      <c r="E442" s="314" t="s">
        <v>570</v>
      </c>
      <c r="F442" s="312">
        <v>1</v>
      </c>
      <c r="G442" s="312">
        <v>2</v>
      </c>
      <c r="H442" s="312">
        <v>3</v>
      </c>
      <c r="I442" s="312">
        <v>4</v>
      </c>
      <c r="J442" s="312">
        <v>5</v>
      </c>
      <c r="K442" s="314" t="s">
        <v>568</v>
      </c>
    </row>
    <row r="443" spans="1:12" x14ac:dyDescent="0.2">
      <c r="A443" s="302" t="str">
        <f t="shared" si="7"/>
        <v>Harrow1971Total households</v>
      </c>
      <c r="B443" s="312" t="s">
        <v>45</v>
      </c>
      <c r="C443" s="302">
        <v>1971</v>
      </c>
      <c r="D443" s="312" t="s">
        <v>571</v>
      </c>
      <c r="E443" s="314">
        <v>69945</v>
      </c>
      <c r="F443" s="314">
        <v>10720</v>
      </c>
      <c r="G443" s="314">
        <v>23805</v>
      </c>
      <c r="H443" s="314">
        <v>14045</v>
      </c>
      <c r="I443" s="314">
        <v>12485</v>
      </c>
      <c r="J443" s="314">
        <v>5625</v>
      </c>
      <c r="K443" s="314">
        <v>3265</v>
      </c>
      <c r="L443" s="314"/>
    </row>
    <row r="444" spans="1:12" x14ac:dyDescent="0.2">
      <c r="A444" s="302" t="str">
        <f t="shared" si="7"/>
        <v>Harrow1971Total persons</v>
      </c>
      <c r="B444" s="312" t="s">
        <v>45</v>
      </c>
      <c r="C444" s="302">
        <v>1971</v>
      </c>
      <c r="D444" s="312" t="s">
        <v>572</v>
      </c>
      <c r="E444" s="314">
        <v>199975</v>
      </c>
      <c r="F444" s="314">
        <v>10720</v>
      </c>
      <c r="G444" s="314">
        <v>47610</v>
      </c>
      <c r="H444" s="314">
        <v>42140</v>
      </c>
      <c r="I444" s="314">
        <v>49935</v>
      </c>
      <c r="J444" s="314">
        <v>28115</v>
      </c>
      <c r="K444" s="314">
        <v>21455</v>
      </c>
      <c r="L444" s="314"/>
    </row>
    <row r="445" spans="1:12" x14ac:dyDescent="0.2">
      <c r="A445" s="302" t="str">
        <f t="shared" si="7"/>
        <v>Harrow1971Total rooms</v>
      </c>
      <c r="B445" s="312" t="s">
        <v>45</v>
      </c>
      <c r="C445" s="302">
        <v>1971</v>
      </c>
      <c r="D445" s="312" t="s">
        <v>573</v>
      </c>
      <c r="E445" s="314">
        <v>361630</v>
      </c>
      <c r="F445" s="314">
        <v>44490</v>
      </c>
      <c r="G445" s="314">
        <v>118405</v>
      </c>
      <c r="H445" s="314">
        <v>75050</v>
      </c>
      <c r="I445" s="314">
        <v>70540</v>
      </c>
      <c r="J445" s="314">
        <v>33230</v>
      </c>
      <c r="K445" s="314">
        <v>19915</v>
      </c>
      <c r="L445" s="314"/>
    </row>
    <row r="446" spans="1:12" x14ac:dyDescent="0.2">
      <c r="A446" s="302" t="str">
        <f t="shared" si="7"/>
        <v>Harrow1971Persons per room</v>
      </c>
      <c r="B446" s="312" t="s">
        <v>45</v>
      </c>
      <c r="C446" s="302">
        <v>1971</v>
      </c>
      <c r="D446" s="312" t="s">
        <v>574</v>
      </c>
      <c r="E446" s="314">
        <v>0.55298233000580699</v>
      </c>
      <c r="F446" s="312">
        <v>0.24095302315126996</v>
      </c>
      <c r="G446" s="312">
        <v>0.4020945061441662</v>
      </c>
      <c r="H446" s="312">
        <v>0.5614923384410393</v>
      </c>
      <c r="I446" s="312">
        <v>0.70789622908987804</v>
      </c>
      <c r="J446" s="312">
        <v>0.84607282575985554</v>
      </c>
      <c r="K446" s="312">
        <v>1.077328646748682</v>
      </c>
    </row>
    <row r="447" spans="1:12" x14ac:dyDescent="0.2">
      <c r="A447" s="302" t="str">
        <f t="shared" si="7"/>
        <v>Harrow19811981</v>
      </c>
      <c r="B447" s="312" t="s">
        <v>45</v>
      </c>
      <c r="C447" s="302">
        <v>1981</v>
      </c>
      <c r="D447" s="293" t="s">
        <v>30</v>
      </c>
      <c r="E447" s="314" t="s">
        <v>570</v>
      </c>
      <c r="F447" s="312">
        <v>1</v>
      </c>
      <c r="G447" s="312">
        <v>2</v>
      </c>
      <c r="H447" s="312">
        <v>3</v>
      </c>
      <c r="I447" s="312">
        <v>4</v>
      </c>
      <c r="J447" s="312">
        <v>5</v>
      </c>
      <c r="K447" s="312">
        <v>6</v>
      </c>
      <c r="L447" s="314" t="s">
        <v>565</v>
      </c>
    </row>
    <row r="448" spans="1:12" x14ac:dyDescent="0.2">
      <c r="A448" s="302" t="str">
        <f t="shared" si="7"/>
        <v>Harrow1981Total households</v>
      </c>
      <c r="B448" s="312" t="s">
        <v>45</v>
      </c>
      <c r="C448" s="302">
        <v>1981</v>
      </c>
      <c r="D448" s="312" t="s">
        <v>571</v>
      </c>
      <c r="E448" s="314">
        <v>70408</v>
      </c>
      <c r="F448" s="312">
        <v>14094</v>
      </c>
      <c r="G448" s="312">
        <v>22681</v>
      </c>
      <c r="H448" s="312">
        <v>11964</v>
      </c>
      <c r="I448" s="312">
        <v>13340</v>
      </c>
      <c r="J448" s="312">
        <v>5513</v>
      </c>
      <c r="K448" s="312">
        <v>1882</v>
      </c>
      <c r="L448" s="312">
        <v>934</v>
      </c>
    </row>
    <row r="449" spans="1:14" x14ac:dyDescent="0.2">
      <c r="A449" s="302" t="str">
        <f t="shared" si="7"/>
        <v>Harrow1981Total persons</v>
      </c>
      <c r="B449" s="312" t="s">
        <v>45</v>
      </c>
      <c r="C449" s="302">
        <v>1981</v>
      </c>
      <c r="D449" s="312" t="s">
        <v>572</v>
      </c>
      <c r="E449" s="314">
        <v>194718</v>
      </c>
      <c r="F449" s="314">
        <v>14094</v>
      </c>
      <c r="G449" s="314">
        <v>45362</v>
      </c>
      <c r="H449" s="314">
        <v>35892</v>
      </c>
      <c r="I449" s="314">
        <v>53360</v>
      </c>
      <c r="J449" s="314">
        <v>27565</v>
      </c>
      <c r="K449" s="314">
        <v>11292</v>
      </c>
      <c r="L449" s="312">
        <v>7153</v>
      </c>
    </row>
    <row r="450" spans="1:14" x14ac:dyDescent="0.2">
      <c r="A450" s="302" t="str">
        <f t="shared" si="7"/>
        <v>Harrow1981Total rooms</v>
      </c>
      <c r="B450" s="312" t="s">
        <v>45</v>
      </c>
      <c r="C450" s="302">
        <v>1981</v>
      </c>
      <c r="D450" s="312" t="s">
        <v>573</v>
      </c>
      <c r="E450" s="314">
        <v>359666</v>
      </c>
      <c r="F450" s="312">
        <v>58814</v>
      </c>
      <c r="G450" s="312">
        <v>111288</v>
      </c>
      <c r="H450" s="312">
        <v>63648</v>
      </c>
      <c r="I450" s="312">
        <v>75939</v>
      </c>
      <c r="J450" s="312">
        <v>33000</v>
      </c>
      <c r="K450" s="312">
        <v>11298</v>
      </c>
      <c r="L450" s="312">
        <v>5679</v>
      </c>
    </row>
    <row r="451" spans="1:14" x14ac:dyDescent="0.2">
      <c r="A451" s="302" t="str">
        <f t="shared" si="7"/>
        <v>Harrow1981Persons per room</v>
      </c>
      <c r="B451" s="312" t="s">
        <v>45</v>
      </c>
      <c r="C451" s="302">
        <v>1981</v>
      </c>
      <c r="D451" s="312" t="s">
        <v>574</v>
      </c>
      <c r="E451" s="314">
        <v>0.54138561887973846</v>
      </c>
      <c r="F451" s="312">
        <v>0.23963682116502874</v>
      </c>
      <c r="G451" s="312">
        <v>0.40760908633455539</v>
      </c>
      <c r="H451" s="312">
        <v>0.56391402714932126</v>
      </c>
      <c r="I451" s="312">
        <v>0.70266924768564243</v>
      </c>
      <c r="J451" s="312">
        <v>0.83530303030303032</v>
      </c>
      <c r="K451" s="312">
        <v>0.99946893255443436</v>
      </c>
      <c r="L451" s="312">
        <v>1.2595527381581264</v>
      </c>
    </row>
    <row r="452" spans="1:14" x14ac:dyDescent="0.2">
      <c r="A452" s="302" t="str">
        <f t="shared" si="7"/>
        <v>Harrow19911991</v>
      </c>
      <c r="B452" s="312" t="s">
        <v>45</v>
      </c>
      <c r="C452" s="302">
        <v>1991</v>
      </c>
      <c r="D452" s="293" t="s">
        <v>4</v>
      </c>
      <c r="E452" s="314" t="s">
        <v>570</v>
      </c>
      <c r="F452" s="312">
        <v>1</v>
      </c>
      <c r="G452" s="312">
        <v>2</v>
      </c>
      <c r="H452" s="312">
        <v>3</v>
      </c>
      <c r="I452" s="312">
        <v>4</v>
      </c>
      <c r="J452" s="312">
        <v>5</v>
      </c>
      <c r="K452" s="312">
        <v>6</v>
      </c>
      <c r="L452" s="314" t="s">
        <v>565</v>
      </c>
    </row>
    <row r="453" spans="1:14" x14ac:dyDescent="0.2">
      <c r="A453" s="302" t="str">
        <f t="shared" si="7"/>
        <v>Harrow1991Total households</v>
      </c>
      <c r="B453" s="312" t="s">
        <v>45</v>
      </c>
      <c r="C453" s="302">
        <v>1991</v>
      </c>
      <c r="D453" s="312" t="s">
        <v>571</v>
      </c>
      <c r="E453" s="314">
        <v>75498</v>
      </c>
      <c r="F453" s="312">
        <v>18705</v>
      </c>
      <c r="G453" s="312">
        <v>23457</v>
      </c>
      <c r="H453" s="312">
        <v>12164</v>
      </c>
      <c r="I453" s="312">
        <v>13468</v>
      </c>
      <c r="J453" s="312">
        <v>5264</v>
      </c>
      <c r="K453" s="312">
        <v>1750</v>
      </c>
      <c r="L453" s="312">
        <v>690</v>
      </c>
    </row>
    <row r="454" spans="1:14" x14ac:dyDescent="0.2">
      <c r="A454" s="302" t="str">
        <f t="shared" si="7"/>
        <v>Harrow1991Total persons</v>
      </c>
      <c r="B454" s="312" t="s">
        <v>45</v>
      </c>
      <c r="C454" s="302">
        <v>1991</v>
      </c>
      <c r="D454" s="312" t="s">
        <v>572</v>
      </c>
      <c r="E454" s="314">
        <v>198137</v>
      </c>
      <c r="F454" s="314">
        <v>18705</v>
      </c>
      <c r="G454" s="314">
        <v>46914</v>
      </c>
      <c r="H454" s="314">
        <v>36492</v>
      </c>
      <c r="I454" s="314">
        <v>53872</v>
      </c>
      <c r="J454" s="314">
        <v>26320</v>
      </c>
      <c r="K454" s="314">
        <v>10500</v>
      </c>
      <c r="L454" s="312">
        <v>5334</v>
      </c>
    </row>
    <row r="455" spans="1:14" x14ac:dyDescent="0.2">
      <c r="A455" s="302" t="str">
        <f t="shared" si="7"/>
        <v>Harrow1991Total rooms</v>
      </c>
      <c r="B455" s="312" t="s">
        <v>45</v>
      </c>
      <c r="C455" s="302">
        <v>1991</v>
      </c>
      <c r="D455" s="312" t="s">
        <v>573</v>
      </c>
      <c r="E455" s="314">
        <v>389344</v>
      </c>
      <c r="F455" s="312">
        <v>78701</v>
      </c>
      <c r="G455" s="312">
        <v>117033</v>
      </c>
      <c r="H455" s="312">
        <v>66520</v>
      </c>
      <c r="I455" s="312">
        <v>79324</v>
      </c>
      <c r="J455" s="312">
        <v>32293</v>
      </c>
      <c r="K455" s="312">
        <v>11012</v>
      </c>
      <c r="L455" s="312">
        <v>4461</v>
      </c>
    </row>
    <row r="456" spans="1:14" x14ac:dyDescent="0.2">
      <c r="A456" s="302" t="str">
        <f t="shared" si="7"/>
        <v>Harrow1991Persons per room</v>
      </c>
      <c r="B456" s="312" t="s">
        <v>45</v>
      </c>
      <c r="C456" s="302">
        <v>1991</v>
      </c>
      <c r="D456" s="312" t="s">
        <v>574</v>
      </c>
      <c r="E456" s="314">
        <v>0.50889958494287824</v>
      </c>
      <c r="F456" s="312">
        <v>0.23767169413349259</v>
      </c>
      <c r="G456" s="312">
        <v>0.40086129553202943</v>
      </c>
      <c r="H456" s="312">
        <v>0.54858689116055326</v>
      </c>
      <c r="I456" s="312">
        <v>0.67913872220261207</v>
      </c>
      <c r="J456" s="312">
        <v>0.81503731458830087</v>
      </c>
      <c r="K456" s="312">
        <v>0.95350526698147475</v>
      </c>
      <c r="L456" s="312">
        <v>1.1956960322797578</v>
      </c>
    </row>
    <row r="457" spans="1:14" x14ac:dyDescent="0.2">
      <c r="A457" s="302" t="str">
        <f t="shared" si="7"/>
        <v>Harrow20012001</v>
      </c>
      <c r="B457" s="312" t="s">
        <v>45</v>
      </c>
      <c r="C457" s="302">
        <v>2001</v>
      </c>
      <c r="D457" s="293">
        <v>2001</v>
      </c>
      <c r="E457" s="314" t="s">
        <v>570</v>
      </c>
      <c r="F457" s="312">
        <v>1</v>
      </c>
      <c r="G457" s="312">
        <v>2</v>
      </c>
      <c r="H457" s="312">
        <v>3</v>
      </c>
      <c r="I457" s="312">
        <v>4</v>
      </c>
      <c r="J457" s="312">
        <v>5</v>
      </c>
      <c r="K457" s="312">
        <v>6</v>
      </c>
      <c r="L457" s="314">
        <v>7</v>
      </c>
      <c r="M457" s="302" t="s">
        <v>2666</v>
      </c>
      <c r="N457" s="312"/>
    </row>
    <row r="458" spans="1:14" x14ac:dyDescent="0.2">
      <c r="A458" s="302" t="str">
        <f t="shared" si="7"/>
        <v>Harrow2001Total households</v>
      </c>
      <c r="B458" s="312" t="s">
        <v>45</v>
      </c>
      <c r="C458" s="302">
        <v>2001</v>
      </c>
      <c r="D458" s="312" t="s">
        <v>571</v>
      </c>
      <c r="E458" s="314">
        <v>79119</v>
      </c>
      <c r="F458" s="312">
        <v>20705</v>
      </c>
      <c r="G458" s="312">
        <v>23728</v>
      </c>
      <c r="H458" s="312">
        <v>13456</v>
      </c>
      <c r="I458" s="312">
        <v>13228</v>
      </c>
      <c r="J458" s="312">
        <v>5408</v>
      </c>
      <c r="K458" s="312">
        <v>1942</v>
      </c>
      <c r="L458" s="312">
        <v>400</v>
      </c>
      <c r="M458" s="302">
        <v>252</v>
      </c>
    </row>
    <row r="459" spans="1:14" x14ac:dyDescent="0.2">
      <c r="A459" s="302" t="str">
        <f t="shared" si="7"/>
        <v>Harrow2001Total persons</v>
      </c>
      <c r="B459" s="312" t="s">
        <v>45</v>
      </c>
      <c r="C459" s="302">
        <v>2001</v>
      </c>
      <c r="D459" s="312" t="s">
        <v>572</v>
      </c>
      <c r="E459" s="314">
        <v>205101</v>
      </c>
      <c r="F459" s="314">
        <v>20705</v>
      </c>
      <c r="G459" s="314">
        <v>47456</v>
      </c>
      <c r="H459" s="314">
        <v>40368</v>
      </c>
      <c r="I459" s="314">
        <v>52912</v>
      </c>
      <c r="J459" s="314">
        <v>27040</v>
      </c>
      <c r="K459" s="314">
        <v>11652</v>
      </c>
      <c r="L459" s="312">
        <v>2800</v>
      </c>
      <c r="M459" s="302">
        <v>2168</v>
      </c>
    </row>
    <row r="460" spans="1:14" x14ac:dyDescent="0.2">
      <c r="A460" s="302" t="str">
        <f t="shared" si="7"/>
        <v>Harrow2001Total rooms</v>
      </c>
      <c r="B460" s="312" t="s">
        <v>45</v>
      </c>
      <c r="C460" s="302">
        <v>2001</v>
      </c>
      <c r="D460" s="312" t="s">
        <v>573</v>
      </c>
      <c r="E460" s="314">
        <v>414291</v>
      </c>
      <c r="F460" s="312">
        <v>89858</v>
      </c>
      <c r="G460" s="312">
        <v>122949</v>
      </c>
      <c r="H460" s="312">
        <v>74928</v>
      </c>
      <c r="I460" s="312">
        <v>77881</v>
      </c>
      <c r="J460" s="312">
        <v>32590</v>
      </c>
      <c r="K460" s="312">
        <v>13355</v>
      </c>
      <c r="L460" s="312">
        <v>2538</v>
      </c>
      <c r="M460" s="302">
        <v>1662</v>
      </c>
    </row>
    <row r="461" spans="1:14" x14ac:dyDescent="0.2">
      <c r="A461" s="302" t="str">
        <f t="shared" si="7"/>
        <v>Harrow2001Persons per room</v>
      </c>
      <c r="B461" s="312" t="s">
        <v>45</v>
      </c>
      <c r="C461" s="302">
        <v>2001</v>
      </c>
      <c r="D461" s="312" t="s">
        <v>574</v>
      </c>
      <c r="E461" s="314">
        <v>0.4950650629629898</v>
      </c>
      <c r="F461" s="312">
        <v>0.2304191057001046</v>
      </c>
      <c r="G461" s="312">
        <v>0.38598117918811864</v>
      </c>
      <c r="H461" s="312">
        <v>0.53875720691864193</v>
      </c>
      <c r="I461" s="312">
        <v>0.67939548798808436</v>
      </c>
      <c r="J461" s="312">
        <v>0.82970236268794106</v>
      </c>
      <c r="K461" s="312">
        <v>0.87248221639835266</v>
      </c>
      <c r="L461" s="312">
        <v>1.1032308904649331</v>
      </c>
      <c r="M461" s="302">
        <v>1.3044524669073405</v>
      </c>
    </row>
    <row r="462" spans="1:14" x14ac:dyDescent="0.2">
      <c r="A462" s="302" t="str">
        <f t="shared" si="7"/>
        <v>Harrow20112011</v>
      </c>
      <c r="B462" s="312" t="s">
        <v>45</v>
      </c>
      <c r="C462" s="302">
        <v>2011</v>
      </c>
      <c r="D462" s="293">
        <v>2011</v>
      </c>
      <c r="E462" s="314" t="s">
        <v>570</v>
      </c>
      <c r="F462" s="312">
        <v>1</v>
      </c>
      <c r="G462" s="312">
        <v>2</v>
      </c>
      <c r="H462" s="312">
        <v>3</v>
      </c>
      <c r="I462" s="312">
        <v>4</v>
      </c>
      <c r="J462" s="312">
        <v>5</v>
      </c>
      <c r="K462" s="312" t="s">
        <v>568</v>
      </c>
      <c r="L462" s="314"/>
      <c r="N462" s="312"/>
    </row>
    <row r="463" spans="1:14" x14ac:dyDescent="0.2">
      <c r="A463" s="302" t="str">
        <f t="shared" si="7"/>
        <v>Harrow2011Total households</v>
      </c>
      <c r="B463" s="312" t="s">
        <v>45</v>
      </c>
      <c r="C463" s="302">
        <v>2011</v>
      </c>
      <c r="D463" s="312" t="s">
        <v>571</v>
      </c>
      <c r="E463" s="314">
        <v>84268</v>
      </c>
      <c r="F463" s="312">
        <v>19008</v>
      </c>
      <c r="G463" s="312">
        <v>23449</v>
      </c>
      <c r="H463" s="312">
        <v>14861</v>
      </c>
      <c r="I463" s="312">
        <v>15376</v>
      </c>
      <c r="J463" s="312">
        <v>6934</v>
      </c>
      <c r="K463" s="312">
        <v>4640</v>
      </c>
    </row>
    <row r="464" spans="1:14" x14ac:dyDescent="0.2">
      <c r="A464" s="302" t="str">
        <f t="shared" si="7"/>
        <v>Harrow2011Total persons</v>
      </c>
      <c r="B464" s="312" t="s">
        <v>45</v>
      </c>
      <c r="C464" s="302">
        <v>2011</v>
      </c>
      <c r="D464" s="312" t="s">
        <v>572</v>
      </c>
      <c r="E464" s="314">
        <v>236970</v>
      </c>
      <c r="F464" s="314">
        <v>19008</v>
      </c>
      <c r="G464" s="314">
        <v>46898</v>
      </c>
      <c r="H464" s="314">
        <v>44583</v>
      </c>
      <c r="I464" s="314">
        <v>61504</v>
      </c>
      <c r="J464" s="314">
        <v>34670</v>
      </c>
      <c r="K464" s="314">
        <v>30307</v>
      </c>
    </row>
    <row r="465" spans="1:12" x14ac:dyDescent="0.2">
      <c r="A465" s="302" t="str">
        <f t="shared" si="7"/>
        <v>Harrow2011Total rooms</v>
      </c>
      <c r="B465" s="312" t="s">
        <v>45</v>
      </c>
      <c r="C465" s="302">
        <v>2011</v>
      </c>
      <c r="D465" s="312" t="s">
        <v>573</v>
      </c>
      <c r="E465" s="314">
        <v>446370</v>
      </c>
      <c r="F465" s="312">
        <v>83351</v>
      </c>
      <c r="G465" s="312">
        <v>121457</v>
      </c>
      <c r="H465" s="312">
        <v>81018</v>
      </c>
      <c r="I465" s="312">
        <v>89787</v>
      </c>
      <c r="J465" s="312">
        <v>41638</v>
      </c>
      <c r="K465" s="312">
        <v>29119</v>
      </c>
    </row>
    <row r="466" spans="1:12" x14ac:dyDescent="0.2">
      <c r="A466" s="302" t="str">
        <f t="shared" si="7"/>
        <v>Harrow2011Persons per room</v>
      </c>
      <c r="B466" s="312" t="s">
        <v>45</v>
      </c>
      <c r="C466" s="302">
        <v>2011</v>
      </c>
      <c r="D466" s="312" t="s">
        <v>574</v>
      </c>
      <c r="E466" s="314">
        <v>0.53088245177767324</v>
      </c>
      <c r="F466" s="312">
        <v>0.22804765389737375</v>
      </c>
      <c r="G466" s="312">
        <v>0.38612842405131031</v>
      </c>
      <c r="H466" s="312">
        <v>0.55028512182477973</v>
      </c>
      <c r="I466" s="312">
        <v>0.68499894194037003</v>
      </c>
      <c r="J466" s="312">
        <v>0.83265286517123782</v>
      </c>
      <c r="K466" s="312">
        <v>1.0407981043305059</v>
      </c>
    </row>
    <row r="467" spans="1:12" x14ac:dyDescent="0.2">
      <c r="A467" s="302" t="str">
        <f t="shared" si="7"/>
        <v>HaveringHavering</v>
      </c>
      <c r="B467" s="169" t="s">
        <v>46</v>
      </c>
      <c r="D467" s="169" t="s">
        <v>46</v>
      </c>
      <c r="F467" s="350" t="s">
        <v>569</v>
      </c>
      <c r="G467" s="350"/>
      <c r="H467" s="350"/>
      <c r="I467" s="350"/>
      <c r="J467" s="350"/>
      <c r="K467" s="350"/>
      <c r="L467" s="350"/>
    </row>
    <row r="468" spans="1:12" x14ac:dyDescent="0.2">
      <c r="A468" s="302" t="str">
        <f t="shared" si="7"/>
        <v>Havering19611961</v>
      </c>
      <c r="B468" s="169" t="s">
        <v>46</v>
      </c>
      <c r="C468" s="302">
        <v>1961</v>
      </c>
      <c r="D468" s="293" t="s">
        <v>28</v>
      </c>
      <c r="E468" s="314" t="s">
        <v>570</v>
      </c>
      <c r="F468" s="312">
        <v>1</v>
      </c>
      <c r="G468" s="312">
        <v>2</v>
      </c>
      <c r="H468" s="312">
        <v>3</v>
      </c>
      <c r="I468" s="312">
        <v>4</v>
      </c>
      <c r="J468" s="312">
        <v>5</v>
      </c>
      <c r="K468" s="312">
        <v>6</v>
      </c>
      <c r="L468" s="314" t="s">
        <v>565</v>
      </c>
    </row>
    <row r="469" spans="1:12" x14ac:dyDescent="0.2">
      <c r="A469" s="302" t="str">
        <f t="shared" si="7"/>
        <v>Havering1961Total households</v>
      </c>
      <c r="B469" s="169" t="s">
        <v>46</v>
      </c>
      <c r="C469" s="302">
        <v>1961</v>
      </c>
      <c r="D469" s="312" t="s">
        <v>571</v>
      </c>
      <c r="E469" s="314">
        <v>74175</v>
      </c>
      <c r="F469" s="314">
        <v>5065</v>
      </c>
      <c r="G469" s="314">
        <v>20309</v>
      </c>
      <c r="H469" s="314">
        <v>18771</v>
      </c>
      <c r="I469" s="314">
        <v>17507</v>
      </c>
      <c r="J469" s="312">
        <v>7843</v>
      </c>
      <c r="K469" s="314">
        <v>2935</v>
      </c>
      <c r="L469" s="314">
        <v>1745</v>
      </c>
    </row>
    <row r="470" spans="1:12" x14ac:dyDescent="0.2">
      <c r="A470" s="302" t="str">
        <f t="shared" si="7"/>
        <v>Havering1961Total persons</v>
      </c>
      <c r="B470" s="169" t="s">
        <v>46</v>
      </c>
      <c r="C470" s="302">
        <v>1961</v>
      </c>
      <c r="D470" s="312" t="s">
        <v>572</v>
      </c>
      <c r="E470" s="314">
        <v>242246</v>
      </c>
      <c r="F470" s="314">
        <v>5065</v>
      </c>
      <c r="G470" s="314">
        <v>40618</v>
      </c>
      <c r="H470" s="314">
        <v>56313</v>
      </c>
      <c r="I470" s="314">
        <v>70028</v>
      </c>
      <c r="J470" s="314">
        <v>39215</v>
      </c>
      <c r="K470" s="314">
        <v>17610</v>
      </c>
      <c r="L470" s="314">
        <v>13397</v>
      </c>
    </row>
    <row r="471" spans="1:12" x14ac:dyDescent="0.2">
      <c r="A471" s="302" t="str">
        <f t="shared" ref="A471:A534" si="8">CONCATENATE(B471,C471,D471)</f>
        <v>Havering1961Total rooms</v>
      </c>
      <c r="B471" s="169" t="s">
        <v>46</v>
      </c>
      <c r="C471" s="302">
        <v>1961</v>
      </c>
      <c r="D471" s="312" t="s">
        <v>573</v>
      </c>
      <c r="E471" s="314">
        <v>342533</v>
      </c>
      <c r="F471" s="314">
        <v>19421</v>
      </c>
      <c r="G471" s="314">
        <v>89062</v>
      </c>
      <c r="H471" s="314">
        <v>86916</v>
      </c>
      <c r="I471" s="314">
        <v>84070</v>
      </c>
      <c r="J471" s="314">
        <v>38931</v>
      </c>
      <c r="K471" s="314">
        <v>14980</v>
      </c>
      <c r="L471" s="314">
        <v>9153</v>
      </c>
    </row>
    <row r="472" spans="1:12" x14ac:dyDescent="0.2">
      <c r="A472" s="302" t="str">
        <f t="shared" si="8"/>
        <v>Havering1961Persons per room</v>
      </c>
      <c r="B472" s="169" t="s">
        <v>46</v>
      </c>
      <c r="C472" s="302">
        <v>1961</v>
      </c>
      <c r="D472" s="312" t="s">
        <v>574</v>
      </c>
      <c r="E472" s="314">
        <v>0.70721945038872169</v>
      </c>
      <c r="F472" s="312">
        <v>0.26080016477009421</v>
      </c>
      <c r="G472" s="312">
        <v>0.45606431474703019</v>
      </c>
      <c r="H472" s="312">
        <v>0.6479014220626812</v>
      </c>
      <c r="I472" s="312">
        <v>0.83297252289758539</v>
      </c>
      <c r="J472" s="312">
        <v>1.0072949577457553</v>
      </c>
      <c r="K472" s="312">
        <v>1.1755674232309747</v>
      </c>
      <c r="L472" s="312">
        <v>1.4636731126406644</v>
      </c>
    </row>
    <row r="473" spans="1:12" x14ac:dyDescent="0.2">
      <c r="A473" s="302" t="str">
        <f t="shared" si="8"/>
        <v>Havering19711971</v>
      </c>
      <c r="B473" s="169" t="s">
        <v>46</v>
      </c>
      <c r="C473" s="302">
        <v>1971</v>
      </c>
      <c r="D473" s="293" t="s">
        <v>29</v>
      </c>
      <c r="E473" s="314" t="s">
        <v>570</v>
      </c>
      <c r="F473" s="312">
        <v>1</v>
      </c>
      <c r="G473" s="312">
        <v>2</v>
      </c>
      <c r="H473" s="312">
        <v>3</v>
      </c>
      <c r="I473" s="312">
        <v>4</v>
      </c>
      <c r="J473" s="312">
        <v>5</v>
      </c>
      <c r="K473" s="314" t="s">
        <v>568</v>
      </c>
    </row>
    <row r="474" spans="1:12" x14ac:dyDescent="0.2">
      <c r="A474" s="302" t="str">
        <f t="shared" si="8"/>
        <v>Havering1971Total households</v>
      </c>
      <c r="B474" s="169" t="s">
        <v>46</v>
      </c>
      <c r="C474" s="302">
        <v>1971</v>
      </c>
      <c r="D474" s="312" t="s">
        <v>571</v>
      </c>
      <c r="E474" s="314">
        <v>80435</v>
      </c>
      <c r="F474" s="314">
        <v>9310</v>
      </c>
      <c r="G474" s="314">
        <v>24790</v>
      </c>
      <c r="H474" s="314">
        <v>17455</v>
      </c>
      <c r="I474" s="314">
        <v>17600</v>
      </c>
      <c r="J474" s="314">
        <v>7410</v>
      </c>
      <c r="K474" s="314">
        <v>3875</v>
      </c>
      <c r="L474" s="314"/>
    </row>
    <row r="475" spans="1:12" x14ac:dyDescent="0.2">
      <c r="A475" s="302" t="str">
        <f t="shared" si="8"/>
        <v>Havering1971Total persons</v>
      </c>
      <c r="B475" s="169" t="s">
        <v>46</v>
      </c>
      <c r="C475" s="302">
        <v>1971</v>
      </c>
      <c r="D475" s="312" t="s">
        <v>572</v>
      </c>
      <c r="E475" s="314">
        <v>244180</v>
      </c>
      <c r="F475" s="314">
        <v>9310</v>
      </c>
      <c r="G475" s="314">
        <v>49580</v>
      </c>
      <c r="H475" s="314">
        <v>52360</v>
      </c>
      <c r="I475" s="314">
        <v>70390</v>
      </c>
      <c r="J475" s="314">
        <v>37045</v>
      </c>
      <c r="K475" s="314">
        <v>25495</v>
      </c>
      <c r="L475" s="314"/>
    </row>
    <row r="476" spans="1:12" x14ac:dyDescent="0.2">
      <c r="A476" s="302" t="str">
        <f t="shared" si="8"/>
        <v>Havering1971Total rooms</v>
      </c>
      <c r="B476" s="169" t="s">
        <v>46</v>
      </c>
      <c r="C476" s="302">
        <v>1971</v>
      </c>
      <c r="D476" s="312" t="s">
        <v>573</v>
      </c>
      <c r="E476" s="314">
        <v>398975</v>
      </c>
      <c r="F476" s="314">
        <v>38625</v>
      </c>
      <c r="G476" s="314">
        <v>118075</v>
      </c>
      <c r="H476" s="314">
        <v>87480</v>
      </c>
      <c r="I476" s="314">
        <v>92465</v>
      </c>
      <c r="J476" s="314">
        <v>40340</v>
      </c>
      <c r="K476" s="314">
        <v>21980</v>
      </c>
      <c r="L476" s="314"/>
    </row>
    <row r="477" spans="1:12" x14ac:dyDescent="0.2">
      <c r="A477" s="302" t="str">
        <f t="shared" si="8"/>
        <v>Havering1971Persons per room</v>
      </c>
      <c r="B477" s="169" t="s">
        <v>46</v>
      </c>
      <c r="C477" s="302">
        <v>1971</v>
      </c>
      <c r="D477" s="312" t="s">
        <v>574</v>
      </c>
      <c r="E477" s="314">
        <v>0.61201829688576981</v>
      </c>
      <c r="F477" s="312">
        <v>0.24103559870550162</v>
      </c>
      <c r="G477" s="312">
        <v>0.41990260427694265</v>
      </c>
      <c r="H477" s="312">
        <v>0.59853680841335166</v>
      </c>
      <c r="I477" s="312">
        <v>0.76126101768236631</v>
      </c>
      <c r="J477" s="312">
        <v>0.91831928606841839</v>
      </c>
      <c r="K477" s="312">
        <v>1.1599181073703366</v>
      </c>
    </row>
    <row r="478" spans="1:12" x14ac:dyDescent="0.2">
      <c r="A478" s="302" t="str">
        <f t="shared" si="8"/>
        <v>Havering19811981</v>
      </c>
      <c r="B478" s="169" t="s">
        <v>46</v>
      </c>
      <c r="C478" s="302">
        <v>1981</v>
      </c>
      <c r="D478" s="293" t="s">
        <v>30</v>
      </c>
      <c r="E478" s="314" t="s">
        <v>570</v>
      </c>
      <c r="F478" s="312">
        <v>1</v>
      </c>
      <c r="G478" s="312">
        <v>2</v>
      </c>
      <c r="H478" s="312">
        <v>3</v>
      </c>
      <c r="I478" s="312">
        <v>4</v>
      </c>
      <c r="J478" s="312">
        <v>5</v>
      </c>
      <c r="K478" s="312">
        <v>6</v>
      </c>
      <c r="L478" s="314" t="s">
        <v>565</v>
      </c>
    </row>
    <row r="479" spans="1:12" x14ac:dyDescent="0.2">
      <c r="A479" s="302" t="str">
        <f t="shared" si="8"/>
        <v>Havering1981Total households</v>
      </c>
      <c r="B479" s="169" t="s">
        <v>46</v>
      </c>
      <c r="C479" s="302">
        <v>1981</v>
      </c>
      <c r="D479" s="312" t="s">
        <v>571</v>
      </c>
      <c r="E479" s="314">
        <v>84715</v>
      </c>
      <c r="F479" s="312">
        <v>14177</v>
      </c>
      <c r="G479" s="312">
        <v>27370</v>
      </c>
      <c r="H479" s="312">
        <v>15831</v>
      </c>
      <c r="I479" s="312">
        <v>18348</v>
      </c>
      <c r="J479" s="312">
        <v>6480</v>
      </c>
      <c r="K479" s="312">
        <v>1833</v>
      </c>
      <c r="L479" s="312">
        <v>676</v>
      </c>
    </row>
    <row r="480" spans="1:12" x14ac:dyDescent="0.2">
      <c r="A480" s="302" t="str">
        <f t="shared" si="8"/>
        <v>Havering1981Total persons</v>
      </c>
      <c r="B480" s="169" t="s">
        <v>46</v>
      </c>
      <c r="C480" s="302">
        <v>1981</v>
      </c>
      <c r="D480" s="312" t="s">
        <v>572</v>
      </c>
      <c r="E480" s="314">
        <v>238247</v>
      </c>
      <c r="F480" s="314">
        <v>14177</v>
      </c>
      <c r="G480" s="314">
        <v>54740</v>
      </c>
      <c r="H480" s="314">
        <v>47493</v>
      </c>
      <c r="I480" s="314">
        <v>73392</v>
      </c>
      <c r="J480" s="314">
        <v>32400</v>
      </c>
      <c r="K480" s="314">
        <v>10998</v>
      </c>
      <c r="L480" s="312">
        <v>5047</v>
      </c>
    </row>
    <row r="481" spans="1:14" x14ac:dyDescent="0.2">
      <c r="A481" s="302" t="str">
        <f t="shared" si="8"/>
        <v>Havering1981Total rooms</v>
      </c>
      <c r="B481" s="169" t="s">
        <v>46</v>
      </c>
      <c r="C481" s="302">
        <v>1981</v>
      </c>
      <c r="D481" s="312" t="s">
        <v>573</v>
      </c>
      <c r="E481" s="314">
        <v>418423</v>
      </c>
      <c r="F481" s="312">
        <v>57672</v>
      </c>
      <c r="G481" s="312">
        <v>129422</v>
      </c>
      <c r="H481" s="312">
        <v>80621</v>
      </c>
      <c r="I481" s="312">
        <v>99293</v>
      </c>
      <c r="J481" s="312">
        <v>36591</v>
      </c>
      <c r="K481" s="312">
        <v>10655</v>
      </c>
      <c r="L481" s="312">
        <v>4169</v>
      </c>
    </row>
    <row r="482" spans="1:14" x14ac:dyDescent="0.2">
      <c r="A482" s="302" t="str">
        <f t="shared" si="8"/>
        <v>Havering1981Persons per room</v>
      </c>
      <c r="B482" s="169" t="s">
        <v>46</v>
      </c>
      <c r="C482" s="302">
        <v>1981</v>
      </c>
      <c r="D482" s="312" t="s">
        <v>574</v>
      </c>
      <c r="E482" s="314">
        <v>0.56939269590820774</v>
      </c>
      <c r="F482" s="312">
        <v>0.24582119572756278</v>
      </c>
      <c r="G482" s="312">
        <v>0.42295745700112808</v>
      </c>
      <c r="H482" s="312">
        <v>0.5890896912715049</v>
      </c>
      <c r="I482" s="312">
        <v>0.73914576052692538</v>
      </c>
      <c r="J482" s="312">
        <v>0.8854636385996556</v>
      </c>
      <c r="K482" s="312">
        <v>1.0321914594087283</v>
      </c>
      <c r="L482" s="312">
        <v>1.2106020628448069</v>
      </c>
    </row>
    <row r="483" spans="1:14" x14ac:dyDescent="0.2">
      <c r="A483" s="302" t="str">
        <f t="shared" si="8"/>
        <v>Havering19911991</v>
      </c>
      <c r="B483" s="169" t="s">
        <v>46</v>
      </c>
      <c r="C483" s="302">
        <v>1991</v>
      </c>
      <c r="D483" s="293" t="s">
        <v>4</v>
      </c>
      <c r="E483" s="314" t="s">
        <v>570</v>
      </c>
      <c r="F483" s="312">
        <v>1</v>
      </c>
      <c r="G483" s="312">
        <v>2</v>
      </c>
      <c r="H483" s="312">
        <v>3</v>
      </c>
      <c r="I483" s="312">
        <v>4</v>
      </c>
      <c r="J483" s="312">
        <v>5</v>
      </c>
      <c r="K483" s="312">
        <v>6</v>
      </c>
      <c r="L483" s="314" t="s">
        <v>565</v>
      </c>
    </row>
    <row r="484" spans="1:14" x14ac:dyDescent="0.2">
      <c r="A484" s="302" t="str">
        <f t="shared" si="8"/>
        <v>Havering1991Total households</v>
      </c>
      <c r="B484" s="169" t="s">
        <v>46</v>
      </c>
      <c r="C484" s="302">
        <v>1991</v>
      </c>
      <c r="D484" s="312" t="s">
        <v>571</v>
      </c>
      <c r="E484" s="314">
        <v>89072</v>
      </c>
      <c r="F484" s="312">
        <v>20319</v>
      </c>
      <c r="G484" s="312">
        <v>30757</v>
      </c>
      <c r="H484" s="312">
        <v>15014</v>
      </c>
      <c r="I484" s="312">
        <v>16128</v>
      </c>
      <c r="J484" s="312">
        <v>5261</v>
      </c>
      <c r="K484" s="312">
        <v>1252</v>
      </c>
      <c r="L484" s="312">
        <v>341</v>
      </c>
    </row>
    <row r="485" spans="1:14" x14ac:dyDescent="0.2">
      <c r="A485" s="302" t="str">
        <f t="shared" si="8"/>
        <v>Havering1991Total persons</v>
      </c>
      <c r="B485" s="169" t="s">
        <v>46</v>
      </c>
      <c r="C485" s="302">
        <v>1991</v>
      </c>
      <c r="D485" s="312" t="s">
        <v>572</v>
      </c>
      <c r="E485" s="314">
        <v>227758</v>
      </c>
      <c r="F485" s="314">
        <v>20319</v>
      </c>
      <c r="G485" s="314">
        <v>61514</v>
      </c>
      <c r="H485" s="314">
        <v>45042</v>
      </c>
      <c r="I485" s="314">
        <v>64512</v>
      </c>
      <c r="J485" s="314">
        <v>26305</v>
      </c>
      <c r="K485" s="314">
        <v>7512</v>
      </c>
      <c r="L485" s="312">
        <v>2554</v>
      </c>
    </row>
    <row r="486" spans="1:14" x14ac:dyDescent="0.2">
      <c r="A486" s="302" t="str">
        <f t="shared" si="8"/>
        <v>Havering1991Total rooms</v>
      </c>
      <c r="B486" s="169" t="s">
        <v>46</v>
      </c>
      <c r="C486" s="302">
        <v>1991</v>
      </c>
      <c r="D486" s="312" t="s">
        <v>573</v>
      </c>
      <c r="E486" s="314">
        <v>451724</v>
      </c>
      <c r="F486" s="312">
        <v>86304</v>
      </c>
      <c r="G486" s="312">
        <v>152735</v>
      </c>
      <c r="H486" s="312">
        <v>80406</v>
      </c>
      <c r="I486" s="312">
        <v>91513</v>
      </c>
      <c r="J486" s="312">
        <v>30946</v>
      </c>
      <c r="K486" s="312">
        <v>7605</v>
      </c>
      <c r="L486" s="312">
        <v>2215</v>
      </c>
    </row>
    <row r="487" spans="1:14" x14ac:dyDescent="0.2">
      <c r="A487" s="302" t="str">
        <f t="shared" si="8"/>
        <v>Havering1991Persons per room</v>
      </c>
      <c r="B487" s="169" t="s">
        <v>46</v>
      </c>
      <c r="C487" s="302">
        <v>1991</v>
      </c>
      <c r="D487" s="312" t="s">
        <v>574</v>
      </c>
      <c r="E487" s="314">
        <v>0.50419725319000097</v>
      </c>
      <c r="F487" s="312">
        <v>0.23543520578420468</v>
      </c>
      <c r="G487" s="312">
        <v>0.40274986087013454</v>
      </c>
      <c r="H487" s="312">
        <v>0.56018207596448022</v>
      </c>
      <c r="I487" s="312">
        <v>0.70494902363598611</v>
      </c>
      <c r="J487" s="312">
        <v>0.85002908291863244</v>
      </c>
      <c r="K487" s="312">
        <v>0.98777120315581857</v>
      </c>
      <c r="L487" s="312">
        <v>1.1530474040632055</v>
      </c>
    </row>
    <row r="488" spans="1:14" x14ac:dyDescent="0.2">
      <c r="A488" s="302" t="str">
        <f t="shared" si="8"/>
        <v>Havering20012001</v>
      </c>
      <c r="B488" s="169" t="s">
        <v>46</v>
      </c>
      <c r="C488" s="302">
        <v>2001</v>
      </c>
      <c r="D488" s="293">
        <v>2001</v>
      </c>
      <c r="E488" s="314" t="s">
        <v>570</v>
      </c>
      <c r="F488" s="312">
        <v>1</v>
      </c>
      <c r="G488" s="312">
        <v>2</v>
      </c>
      <c r="H488" s="312">
        <v>3</v>
      </c>
      <c r="I488" s="312">
        <v>4</v>
      </c>
      <c r="J488" s="312">
        <v>5</v>
      </c>
      <c r="K488" s="312">
        <v>6</v>
      </c>
      <c r="L488" s="314">
        <v>7</v>
      </c>
      <c r="M488" s="302" t="s">
        <v>2666</v>
      </c>
      <c r="N488" s="312"/>
    </row>
    <row r="489" spans="1:14" x14ac:dyDescent="0.2">
      <c r="A489" s="302" t="str">
        <f t="shared" si="8"/>
        <v>Havering2001Total households</v>
      </c>
      <c r="B489" s="169" t="s">
        <v>46</v>
      </c>
      <c r="C489" s="302">
        <v>2001</v>
      </c>
      <c r="D489" s="312" t="s">
        <v>571</v>
      </c>
      <c r="E489" s="314">
        <v>91710</v>
      </c>
      <c r="F489" s="312">
        <v>25616</v>
      </c>
      <c r="G489" s="312">
        <v>30730</v>
      </c>
      <c r="H489" s="312">
        <v>14672</v>
      </c>
      <c r="I489" s="312">
        <v>13985</v>
      </c>
      <c r="J489" s="312">
        <v>5224</v>
      </c>
      <c r="K489" s="312">
        <v>1165</v>
      </c>
      <c r="L489" s="312">
        <v>233</v>
      </c>
      <c r="M489" s="302">
        <v>85</v>
      </c>
    </row>
    <row r="490" spans="1:14" x14ac:dyDescent="0.2">
      <c r="A490" s="302" t="str">
        <f t="shared" si="8"/>
        <v>Havering2001Total persons</v>
      </c>
      <c r="B490" s="169" t="s">
        <v>46</v>
      </c>
      <c r="C490" s="302">
        <v>2001</v>
      </c>
      <c r="D490" s="312" t="s">
        <v>572</v>
      </c>
      <c r="E490" s="314">
        <v>222565</v>
      </c>
      <c r="F490" s="314">
        <v>25616</v>
      </c>
      <c r="G490" s="314">
        <v>61460</v>
      </c>
      <c r="H490" s="314">
        <v>44016</v>
      </c>
      <c r="I490" s="314">
        <v>55940</v>
      </c>
      <c r="J490" s="314">
        <v>26120</v>
      </c>
      <c r="K490" s="314">
        <v>6990</v>
      </c>
      <c r="L490" s="312">
        <v>1631</v>
      </c>
      <c r="M490" s="302">
        <v>792</v>
      </c>
    </row>
    <row r="491" spans="1:14" x14ac:dyDescent="0.2">
      <c r="A491" s="302" t="str">
        <f t="shared" si="8"/>
        <v>Havering2001Total rooms</v>
      </c>
      <c r="B491" s="169" t="s">
        <v>46</v>
      </c>
      <c r="C491" s="302">
        <v>2001</v>
      </c>
      <c r="D491" s="312" t="s">
        <v>573</v>
      </c>
      <c r="E491" s="314">
        <v>479883</v>
      </c>
      <c r="F491" s="312">
        <v>113203</v>
      </c>
      <c r="G491" s="312">
        <v>160047</v>
      </c>
      <c r="H491" s="312">
        <v>81658</v>
      </c>
      <c r="I491" s="312">
        <v>82688</v>
      </c>
      <c r="J491" s="312">
        <v>32644</v>
      </c>
      <c r="K491" s="312">
        <v>7850</v>
      </c>
      <c r="L491" s="312">
        <v>1521</v>
      </c>
      <c r="M491" s="302">
        <v>566</v>
      </c>
    </row>
    <row r="492" spans="1:14" x14ac:dyDescent="0.2">
      <c r="A492" s="302" t="str">
        <f t="shared" si="8"/>
        <v>Havering2001Persons per room</v>
      </c>
      <c r="B492" s="169" t="s">
        <v>46</v>
      </c>
      <c r="C492" s="302">
        <v>2001</v>
      </c>
      <c r="D492" s="312" t="s">
        <v>574</v>
      </c>
      <c r="E492" s="314">
        <v>0.46379013217805171</v>
      </c>
      <c r="F492" s="312">
        <v>0.22628375573085519</v>
      </c>
      <c r="G492" s="312">
        <v>0.38401219641730244</v>
      </c>
      <c r="H492" s="312">
        <v>0.53902863160988512</v>
      </c>
      <c r="I492" s="312">
        <v>0.67651896284829727</v>
      </c>
      <c r="J492" s="312">
        <v>0.80014704080382304</v>
      </c>
      <c r="K492" s="312">
        <v>0.89044585987261149</v>
      </c>
      <c r="L492" s="312">
        <v>1.0723208415516108</v>
      </c>
      <c r="M492" s="302">
        <v>1.3992932862190812</v>
      </c>
    </row>
    <row r="493" spans="1:14" x14ac:dyDescent="0.2">
      <c r="A493" s="302" t="str">
        <f t="shared" si="8"/>
        <v>Havering20112011</v>
      </c>
      <c r="B493" s="169" t="s">
        <v>46</v>
      </c>
      <c r="C493" s="302">
        <v>2011</v>
      </c>
      <c r="D493" s="293">
        <v>2011</v>
      </c>
      <c r="E493" s="314" t="s">
        <v>570</v>
      </c>
      <c r="F493" s="312">
        <v>1</v>
      </c>
      <c r="G493" s="312">
        <v>2</v>
      </c>
      <c r="H493" s="312">
        <v>3</v>
      </c>
      <c r="I493" s="312">
        <v>4</v>
      </c>
      <c r="J493" s="312">
        <v>5</v>
      </c>
      <c r="K493" s="312" t="s">
        <v>568</v>
      </c>
      <c r="L493" s="314"/>
      <c r="N493" s="312"/>
    </row>
    <row r="494" spans="1:14" x14ac:dyDescent="0.2">
      <c r="A494" s="302" t="str">
        <f t="shared" si="8"/>
        <v>Havering2011Total households</v>
      </c>
      <c r="B494" s="169" t="s">
        <v>46</v>
      </c>
      <c r="C494" s="302">
        <v>2011</v>
      </c>
      <c r="D494" s="312" t="s">
        <v>571</v>
      </c>
      <c r="E494" s="314">
        <v>97199</v>
      </c>
      <c r="F494" s="312">
        <v>28215</v>
      </c>
      <c r="G494" s="312">
        <v>31228</v>
      </c>
      <c r="H494" s="312">
        <v>16132</v>
      </c>
      <c r="I494" s="312">
        <v>14344</v>
      </c>
      <c r="J494" s="312">
        <v>5252</v>
      </c>
      <c r="K494" s="312">
        <v>2028</v>
      </c>
    </row>
    <row r="495" spans="1:14" x14ac:dyDescent="0.2">
      <c r="A495" s="302" t="str">
        <f t="shared" si="8"/>
        <v>Havering2011Total persons</v>
      </c>
      <c r="B495" s="169" t="s">
        <v>46</v>
      </c>
      <c r="C495" s="302">
        <v>2011</v>
      </c>
      <c r="D495" s="312" t="s">
        <v>572</v>
      </c>
      <c r="E495" s="314">
        <v>235671</v>
      </c>
      <c r="F495" s="314">
        <v>28215</v>
      </c>
      <c r="G495" s="314">
        <v>62456</v>
      </c>
      <c r="H495" s="314">
        <v>48396</v>
      </c>
      <c r="I495" s="314">
        <v>57376</v>
      </c>
      <c r="J495" s="314">
        <v>26260</v>
      </c>
      <c r="K495" s="314">
        <v>12968</v>
      </c>
    </row>
    <row r="496" spans="1:14" x14ac:dyDescent="0.2">
      <c r="A496" s="302" t="str">
        <f t="shared" si="8"/>
        <v>Havering2011Total rooms</v>
      </c>
      <c r="B496" s="169" t="s">
        <v>46</v>
      </c>
      <c r="C496" s="302">
        <v>2011</v>
      </c>
      <c r="D496" s="312" t="s">
        <v>573</v>
      </c>
      <c r="E496" s="314">
        <v>515084</v>
      </c>
      <c r="F496" s="312">
        <v>126549</v>
      </c>
      <c r="G496" s="312">
        <v>165266</v>
      </c>
      <c r="H496" s="312">
        <v>90034</v>
      </c>
      <c r="I496" s="312">
        <v>86440</v>
      </c>
      <c r="J496" s="312">
        <v>33294</v>
      </c>
      <c r="K496" s="312">
        <v>13501</v>
      </c>
    </row>
    <row r="497" spans="1:12" x14ac:dyDescent="0.2">
      <c r="A497" s="302" t="str">
        <f t="shared" si="8"/>
        <v>Havering2011Persons per room</v>
      </c>
      <c r="B497" s="169" t="s">
        <v>46</v>
      </c>
      <c r="C497" s="302">
        <v>2011</v>
      </c>
      <c r="D497" s="312" t="s">
        <v>574</v>
      </c>
      <c r="E497" s="314">
        <v>0.45753896451840864</v>
      </c>
      <c r="F497" s="312">
        <v>0.22295711542564539</v>
      </c>
      <c r="G497" s="312">
        <v>0.37791197221449058</v>
      </c>
      <c r="H497" s="312">
        <v>0.53753026634382561</v>
      </c>
      <c r="I497" s="312">
        <v>0.66376677464136968</v>
      </c>
      <c r="J497" s="312">
        <v>0.78873070222862973</v>
      </c>
      <c r="K497" s="312">
        <v>0.96052144285608476</v>
      </c>
    </row>
    <row r="498" spans="1:12" x14ac:dyDescent="0.2">
      <c r="A498" s="302" t="str">
        <f t="shared" si="8"/>
        <v>HillingdonHillingdon</v>
      </c>
      <c r="B498" s="312" t="s">
        <v>47</v>
      </c>
      <c r="D498" s="312" t="s">
        <v>47</v>
      </c>
      <c r="F498" s="350" t="s">
        <v>569</v>
      </c>
      <c r="G498" s="350"/>
      <c r="H498" s="350"/>
      <c r="I498" s="350"/>
      <c r="J498" s="350"/>
      <c r="K498" s="350"/>
      <c r="L498" s="350"/>
    </row>
    <row r="499" spans="1:12" x14ac:dyDescent="0.2">
      <c r="A499" s="302" t="str">
        <f t="shared" si="8"/>
        <v>Hillingdon19611961</v>
      </c>
      <c r="B499" s="312" t="s">
        <v>47</v>
      </c>
      <c r="C499" s="302">
        <v>1961</v>
      </c>
      <c r="D499" s="293" t="s">
        <v>28</v>
      </c>
      <c r="E499" s="314" t="s">
        <v>570</v>
      </c>
      <c r="F499" s="312">
        <v>1</v>
      </c>
      <c r="G499" s="312">
        <v>2</v>
      </c>
      <c r="H499" s="312">
        <v>3</v>
      </c>
      <c r="I499" s="312">
        <v>4</v>
      </c>
      <c r="J499" s="312">
        <v>5</v>
      </c>
      <c r="K499" s="312">
        <v>6</v>
      </c>
      <c r="L499" s="314" t="s">
        <v>565</v>
      </c>
    </row>
    <row r="500" spans="1:12" x14ac:dyDescent="0.2">
      <c r="A500" s="302" t="str">
        <f t="shared" si="8"/>
        <v>Hillingdon1961Total households</v>
      </c>
      <c r="B500" s="312" t="s">
        <v>47</v>
      </c>
      <c r="C500" s="302">
        <v>1961</v>
      </c>
      <c r="D500" s="312" t="s">
        <v>571</v>
      </c>
      <c r="E500" s="314">
        <v>69453</v>
      </c>
      <c r="F500" s="314">
        <v>5211</v>
      </c>
      <c r="G500" s="314">
        <v>19954</v>
      </c>
      <c r="H500" s="314">
        <v>17649</v>
      </c>
      <c r="I500" s="314">
        <v>15509</v>
      </c>
      <c r="J500" s="314">
        <v>6926</v>
      </c>
      <c r="K500" s="314">
        <v>2599</v>
      </c>
      <c r="L500" s="314">
        <v>1605</v>
      </c>
    </row>
    <row r="501" spans="1:12" x14ac:dyDescent="0.2">
      <c r="A501" s="302" t="str">
        <f t="shared" si="8"/>
        <v>Hillingdon1961Total persons</v>
      </c>
      <c r="B501" s="312" t="s">
        <v>47</v>
      </c>
      <c r="C501" s="302">
        <v>1961</v>
      </c>
      <c r="D501" s="312" t="s">
        <v>572</v>
      </c>
      <c r="E501" s="314">
        <v>222663</v>
      </c>
      <c r="F501" s="314">
        <v>5211</v>
      </c>
      <c r="G501" s="314">
        <v>39908</v>
      </c>
      <c r="H501" s="314">
        <v>52947</v>
      </c>
      <c r="I501" s="314">
        <v>62036</v>
      </c>
      <c r="J501" s="314">
        <v>34630</v>
      </c>
      <c r="K501" s="314">
        <v>15594</v>
      </c>
      <c r="L501" s="314">
        <v>12337</v>
      </c>
    </row>
    <row r="502" spans="1:12" x14ac:dyDescent="0.2">
      <c r="A502" s="302" t="str">
        <f t="shared" si="8"/>
        <v>Hillingdon1961Total rooms</v>
      </c>
      <c r="B502" s="312" t="s">
        <v>47</v>
      </c>
      <c r="C502" s="302">
        <v>1961</v>
      </c>
      <c r="D502" s="312" t="s">
        <v>573</v>
      </c>
      <c r="E502" s="314">
        <v>323138</v>
      </c>
      <c r="F502" s="314">
        <v>19932</v>
      </c>
      <c r="G502" s="314">
        <v>88063</v>
      </c>
      <c r="H502" s="314">
        <v>81896</v>
      </c>
      <c r="I502" s="314">
        <v>75659</v>
      </c>
      <c r="J502" s="314">
        <v>35199</v>
      </c>
      <c r="K502" s="314">
        <v>13710</v>
      </c>
      <c r="L502" s="314">
        <v>8679</v>
      </c>
    </row>
    <row r="503" spans="1:12" x14ac:dyDescent="0.2">
      <c r="A503" s="302" t="str">
        <f t="shared" si="8"/>
        <v>Hillingdon1961Persons per room</v>
      </c>
      <c r="B503" s="312" t="s">
        <v>47</v>
      </c>
      <c r="C503" s="302">
        <v>1961</v>
      </c>
      <c r="D503" s="312" t="s">
        <v>574</v>
      </c>
      <c r="E503" s="314">
        <v>0.68906473395267653</v>
      </c>
      <c r="F503" s="312">
        <v>0.26143889223359423</v>
      </c>
      <c r="G503" s="312">
        <v>0.45317556749145499</v>
      </c>
      <c r="H503" s="312">
        <v>0.64651509231220083</v>
      </c>
      <c r="I503" s="312">
        <v>0.81994210867180373</v>
      </c>
      <c r="J503" s="312">
        <v>0.98383476803318282</v>
      </c>
      <c r="K503" s="312">
        <v>1.1374179431072211</v>
      </c>
      <c r="L503" s="312">
        <v>1.4214771287014634</v>
      </c>
    </row>
    <row r="504" spans="1:12" x14ac:dyDescent="0.2">
      <c r="A504" s="302" t="str">
        <f t="shared" si="8"/>
        <v>Hillingdon19711971</v>
      </c>
      <c r="B504" s="312" t="s">
        <v>47</v>
      </c>
      <c r="C504" s="302">
        <v>1971</v>
      </c>
      <c r="D504" s="293" t="s">
        <v>29</v>
      </c>
      <c r="E504" s="314" t="s">
        <v>570</v>
      </c>
      <c r="F504" s="312">
        <v>1</v>
      </c>
      <c r="G504" s="312">
        <v>2</v>
      </c>
      <c r="H504" s="312">
        <v>3</v>
      </c>
      <c r="I504" s="312">
        <v>4</v>
      </c>
      <c r="J504" s="312">
        <v>5</v>
      </c>
      <c r="K504" s="314" t="s">
        <v>568</v>
      </c>
    </row>
    <row r="505" spans="1:12" x14ac:dyDescent="0.2">
      <c r="A505" s="302" t="str">
        <f t="shared" si="8"/>
        <v>Hillingdon1971Total households</v>
      </c>
      <c r="B505" s="312" t="s">
        <v>47</v>
      </c>
      <c r="C505" s="302">
        <v>1971</v>
      </c>
      <c r="D505" s="312" t="s">
        <v>571</v>
      </c>
      <c r="E505" s="314">
        <v>77335</v>
      </c>
      <c r="F505" s="314">
        <v>10135</v>
      </c>
      <c r="G505" s="314">
        <v>25420</v>
      </c>
      <c r="H505" s="314">
        <v>16230</v>
      </c>
      <c r="I505" s="314">
        <v>14960</v>
      </c>
      <c r="J505" s="314">
        <v>6720</v>
      </c>
      <c r="K505" s="314">
        <v>3870</v>
      </c>
      <c r="L505" s="314"/>
    </row>
    <row r="506" spans="1:12" x14ac:dyDescent="0.2">
      <c r="A506" s="302" t="str">
        <f t="shared" si="8"/>
        <v>Hillingdon1971Total persons</v>
      </c>
      <c r="B506" s="312" t="s">
        <v>47</v>
      </c>
      <c r="C506" s="302">
        <v>1971</v>
      </c>
      <c r="D506" s="312" t="s">
        <v>572</v>
      </c>
      <c r="E506" s="314">
        <v>228495</v>
      </c>
      <c r="F506" s="314">
        <v>10135</v>
      </c>
      <c r="G506" s="314">
        <v>50845</v>
      </c>
      <c r="H506" s="314">
        <v>48695</v>
      </c>
      <c r="I506" s="314">
        <v>59835</v>
      </c>
      <c r="J506" s="314">
        <v>33590</v>
      </c>
      <c r="K506" s="314">
        <v>25395</v>
      </c>
      <c r="L506" s="314"/>
    </row>
    <row r="507" spans="1:12" x14ac:dyDescent="0.2">
      <c r="A507" s="302" t="str">
        <f t="shared" si="8"/>
        <v>Hillingdon1971Total rooms</v>
      </c>
      <c r="B507" s="312" t="s">
        <v>47</v>
      </c>
      <c r="C507" s="302">
        <v>1971</v>
      </c>
      <c r="D507" s="312" t="s">
        <v>573</v>
      </c>
      <c r="E507" s="314">
        <v>382605</v>
      </c>
      <c r="F507" s="314">
        <v>41295</v>
      </c>
      <c r="G507" s="314">
        <v>120505</v>
      </c>
      <c r="H507" s="314">
        <v>81505</v>
      </c>
      <c r="I507" s="314">
        <v>79575</v>
      </c>
      <c r="J507" s="314">
        <v>37330</v>
      </c>
      <c r="K507" s="314">
        <v>22390</v>
      </c>
      <c r="L507" s="314"/>
    </row>
    <row r="508" spans="1:12" x14ac:dyDescent="0.2">
      <c r="A508" s="302" t="str">
        <f t="shared" si="8"/>
        <v>Hillingdon1971Persons per room</v>
      </c>
      <c r="B508" s="312" t="s">
        <v>47</v>
      </c>
      <c r="C508" s="302">
        <v>1971</v>
      </c>
      <c r="D508" s="312" t="s">
        <v>574</v>
      </c>
      <c r="E508" s="314">
        <v>0.5972086094013408</v>
      </c>
      <c r="F508" s="312">
        <v>0.24542922872018405</v>
      </c>
      <c r="G508" s="312">
        <v>0.42193269988797144</v>
      </c>
      <c r="H508" s="312">
        <v>0.59744800932458131</v>
      </c>
      <c r="I508" s="312">
        <v>0.7519321394910462</v>
      </c>
      <c r="J508" s="312">
        <v>0.89981248325743368</v>
      </c>
      <c r="K508" s="312">
        <v>1.1342117016525235</v>
      </c>
    </row>
    <row r="509" spans="1:12" x14ac:dyDescent="0.2">
      <c r="A509" s="302" t="str">
        <f t="shared" si="8"/>
        <v>Hillingdon19811981</v>
      </c>
      <c r="B509" s="312" t="s">
        <v>47</v>
      </c>
      <c r="C509" s="302">
        <v>1981</v>
      </c>
      <c r="D509" s="293" t="s">
        <v>30</v>
      </c>
      <c r="E509" s="314" t="s">
        <v>570</v>
      </c>
      <c r="F509" s="312">
        <v>1</v>
      </c>
      <c r="G509" s="312">
        <v>2</v>
      </c>
      <c r="H509" s="312">
        <v>3</v>
      </c>
      <c r="I509" s="312">
        <v>4</v>
      </c>
      <c r="J509" s="312">
        <v>5</v>
      </c>
      <c r="K509" s="312">
        <v>6</v>
      </c>
      <c r="L509" s="314" t="s">
        <v>565</v>
      </c>
    </row>
    <row r="510" spans="1:12" x14ac:dyDescent="0.2">
      <c r="A510" s="302" t="str">
        <f t="shared" si="8"/>
        <v>Hillingdon1981Total households</v>
      </c>
      <c r="B510" s="312" t="s">
        <v>47</v>
      </c>
      <c r="C510" s="302">
        <v>1981</v>
      </c>
      <c r="D510" s="312" t="s">
        <v>571</v>
      </c>
      <c r="E510" s="314">
        <v>81755</v>
      </c>
      <c r="F510" s="312">
        <v>15821</v>
      </c>
      <c r="G510" s="312">
        <v>27271</v>
      </c>
      <c r="H510" s="312">
        <v>14556</v>
      </c>
      <c r="I510" s="312">
        <v>15604</v>
      </c>
      <c r="J510" s="312">
        <v>5929</v>
      </c>
      <c r="K510" s="312">
        <v>1862</v>
      </c>
      <c r="L510" s="312">
        <v>712</v>
      </c>
    </row>
    <row r="511" spans="1:12" x14ac:dyDescent="0.2">
      <c r="A511" s="302" t="str">
        <f t="shared" si="8"/>
        <v>Hillingdon1981Total persons</v>
      </c>
      <c r="B511" s="312" t="s">
        <v>47</v>
      </c>
      <c r="C511" s="302">
        <v>1981</v>
      </c>
      <c r="D511" s="312" t="s">
        <v>572</v>
      </c>
      <c r="E511" s="314">
        <v>222658</v>
      </c>
      <c r="F511" s="314">
        <v>15821</v>
      </c>
      <c r="G511" s="314">
        <v>54542</v>
      </c>
      <c r="H511" s="314">
        <v>43668</v>
      </c>
      <c r="I511" s="314">
        <v>62416</v>
      </c>
      <c r="J511" s="314">
        <v>29645</v>
      </c>
      <c r="K511" s="314">
        <v>11172</v>
      </c>
      <c r="L511" s="312">
        <v>5394</v>
      </c>
    </row>
    <row r="512" spans="1:12" x14ac:dyDescent="0.2">
      <c r="A512" s="302" t="str">
        <f t="shared" si="8"/>
        <v>Hillingdon1981Total rooms</v>
      </c>
      <c r="B512" s="312" t="s">
        <v>47</v>
      </c>
      <c r="C512" s="302">
        <v>1981</v>
      </c>
      <c r="D512" s="312" t="s">
        <v>573</v>
      </c>
      <c r="E512" s="314">
        <v>394097</v>
      </c>
      <c r="F512" s="312">
        <v>62317</v>
      </c>
      <c r="G512" s="312">
        <v>126415</v>
      </c>
      <c r="H512" s="312">
        <v>72864</v>
      </c>
      <c r="I512" s="312">
        <v>84070</v>
      </c>
      <c r="J512" s="312">
        <v>33432</v>
      </c>
      <c r="K512" s="312">
        <v>10757</v>
      </c>
      <c r="L512" s="312">
        <v>4242</v>
      </c>
    </row>
    <row r="513" spans="1:14" x14ac:dyDescent="0.2">
      <c r="A513" s="302" t="str">
        <f t="shared" si="8"/>
        <v>Hillingdon1981Persons per room</v>
      </c>
      <c r="B513" s="312" t="s">
        <v>47</v>
      </c>
      <c r="C513" s="302">
        <v>1981</v>
      </c>
      <c r="D513" s="312" t="s">
        <v>574</v>
      </c>
      <c r="E513" s="314">
        <v>0.564982732677488</v>
      </c>
      <c r="F513" s="312">
        <v>0.25387935876245649</v>
      </c>
      <c r="G513" s="312">
        <v>0.43145196377012224</v>
      </c>
      <c r="H513" s="312">
        <v>0.59930830039525695</v>
      </c>
      <c r="I513" s="312">
        <v>0.74242892827405738</v>
      </c>
      <c r="J513" s="312">
        <v>0.88672529313232828</v>
      </c>
      <c r="K513" s="312">
        <v>1.0385795296086269</v>
      </c>
      <c r="L513" s="312">
        <v>1.2715700141442716</v>
      </c>
    </row>
    <row r="514" spans="1:14" x14ac:dyDescent="0.2">
      <c r="A514" s="302" t="str">
        <f t="shared" si="8"/>
        <v>Hillingdon19911991</v>
      </c>
      <c r="B514" s="312" t="s">
        <v>47</v>
      </c>
      <c r="C514" s="302">
        <v>1991</v>
      </c>
      <c r="D514" s="293" t="s">
        <v>4</v>
      </c>
      <c r="E514" s="314" t="s">
        <v>570</v>
      </c>
      <c r="F514" s="312">
        <v>1</v>
      </c>
      <c r="G514" s="312">
        <v>2</v>
      </c>
      <c r="H514" s="312">
        <v>3</v>
      </c>
      <c r="I514" s="312">
        <v>4</v>
      </c>
      <c r="J514" s="312">
        <v>5</v>
      </c>
      <c r="K514" s="312">
        <v>6</v>
      </c>
      <c r="L514" s="314" t="s">
        <v>565</v>
      </c>
    </row>
    <row r="515" spans="1:14" x14ac:dyDescent="0.2">
      <c r="A515" s="302" t="str">
        <f t="shared" si="8"/>
        <v>Hillingdon1991Total households</v>
      </c>
      <c r="B515" s="312" t="s">
        <v>47</v>
      </c>
      <c r="C515" s="302">
        <v>1991</v>
      </c>
      <c r="D515" s="312" t="s">
        <v>571</v>
      </c>
      <c r="E515" s="314">
        <v>90999</v>
      </c>
      <c r="F515" s="312">
        <v>22918</v>
      </c>
      <c r="G515" s="312">
        <v>31102</v>
      </c>
      <c r="H515" s="312">
        <v>15059</v>
      </c>
      <c r="I515" s="312">
        <v>14452</v>
      </c>
      <c r="J515" s="312">
        <v>5283</v>
      </c>
      <c r="K515" s="312">
        <v>1583</v>
      </c>
      <c r="L515" s="312">
        <v>602</v>
      </c>
    </row>
    <row r="516" spans="1:14" x14ac:dyDescent="0.2">
      <c r="A516" s="302" t="str">
        <f t="shared" si="8"/>
        <v>Hillingdon1991Total persons</v>
      </c>
      <c r="B516" s="312" t="s">
        <v>47</v>
      </c>
      <c r="C516" s="302">
        <v>1991</v>
      </c>
      <c r="D516" s="312" t="s">
        <v>572</v>
      </c>
      <c r="E516" s="314">
        <v>228664</v>
      </c>
      <c r="F516" s="314">
        <v>22918</v>
      </c>
      <c r="G516" s="314">
        <v>62204</v>
      </c>
      <c r="H516" s="314">
        <v>45177</v>
      </c>
      <c r="I516" s="314">
        <v>57808</v>
      </c>
      <c r="J516" s="314">
        <v>26415</v>
      </c>
      <c r="K516" s="314">
        <v>9498</v>
      </c>
      <c r="L516" s="312">
        <v>4644</v>
      </c>
    </row>
    <row r="517" spans="1:14" x14ac:dyDescent="0.2">
      <c r="A517" s="302" t="str">
        <f t="shared" si="8"/>
        <v>Hillingdon1991Total rooms</v>
      </c>
      <c r="B517" s="312" t="s">
        <v>47</v>
      </c>
      <c r="C517" s="302">
        <v>1991</v>
      </c>
      <c r="D517" s="312" t="s">
        <v>573</v>
      </c>
      <c r="E517" s="314">
        <v>440866</v>
      </c>
      <c r="F517" s="312">
        <v>91517</v>
      </c>
      <c r="G517" s="312">
        <v>147402</v>
      </c>
      <c r="H517" s="312">
        <v>77989</v>
      </c>
      <c r="I517" s="312">
        <v>80268</v>
      </c>
      <c r="J517" s="312">
        <v>30493</v>
      </c>
      <c r="K517" s="312">
        <v>9399</v>
      </c>
      <c r="L517" s="312">
        <v>3798</v>
      </c>
    </row>
    <row r="518" spans="1:14" x14ac:dyDescent="0.2">
      <c r="A518" s="302" t="str">
        <f t="shared" si="8"/>
        <v>Hillingdon1991Persons per room</v>
      </c>
      <c r="B518" s="312" t="s">
        <v>47</v>
      </c>
      <c r="C518" s="302">
        <v>1991</v>
      </c>
      <c r="D518" s="312" t="s">
        <v>574</v>
      </c>
      <c r="E518" s="314">
        <v>0.51867007208539562</v>
      </c>
      <c r="F518" s="312">
        <v>0.25042341859982298</v>
      </c>
      <c r="G518" s="312">
        <v>0.42200241516397335</v>
      </c>
      <c r="H518" s="312">
        <v>0.57927400017951247</v>
      </c>
      <c r="I518" s="312">
        <v>0.72018737230278562</v>
      </c>
      <c r="J518" s="312">
        <v>0.86626438854819143</v>
      </c>
      <c r="K518" s="312">
        <v>1.010533035429301</v>
      </c>
      <c r="L518" s="312">
        <v>1.2227488151658767</v>
      </c>
    </row>
    <row r="519" spans="1:14" x14ac:dyDescent="0.2">
      <c r="A519" s="302" t="str">
        <f t="shared" si="8"/>
        <v>Hillingdon20012001</v>
      </c>
      <c r="B519" s="312" t="s">
        <v>47</v>
      </c>
      <c r="C519" s="302">
        <v>2001</v>
      </c>
      <c r="D519" s="293">
        <v>2001</v>
      </c>
      <c r="E519" s="314" t="s">
        <v>570</v>
      </c>
      <c r="F519" s="312">
        <v>1</v>
      </c>
      <c r="G519" s="312">
        <v>2</v>
      </c>
      <c r="H519" s="312">
        <v>3</v>
      </c>
      <c r="I519" s="312">
        <v>4</v>
      </c>
      <c r="J519" s="312">
        <v>5</v>
      </c>
      <c r="K519" s="312">
        <v>6</v>
      </c>
      <c r="L519" s="314">
        <v>7</v>
      </c>
      <c r="M519" s="302" t="s">
        <v>2666</v>
      </c>
      <c r="N519" s="312"/>
    </row>
    <row r="520" spans="1:14" x14ac:dyDescent="0.2">
      <c r="A520" s="302" t="str">
        <f t="shared" si="8"/>
        <v>Hillingdon2001Total households</v>
      </c>
      <c r="B520" s="312" t="s">
        <v>47</v>
      </c>
      <c r="C520" s="302">
        <v>2001</v>
      </c>
      <c r="D520" s="312" t="s">
        <v>571</v>
      </c>
      <c r="E520" s="314">
        <v>96642</v>
      </c>
      <c r="F520" s="312">
        <v>27694</v>
      </c>
      <c r="G520" s="312">
        <v>30642</v>
      </c>
      <c r="H520" s="312">
        <v>15425</v>
      </c>
      <c r="I520" s="312">
        <v>14602</v>
      </c>
      <c r="J520" s="312">
        <v>5619</v>
      </c>
      <c r="K520" s="312">
        <v>2001</v>
      </c>
      <c r="L520" s="312">
        <v>437</v>
      </c>
      <c r="M520" s="302">
        <v>222</v>
      </c>
    </row>
    <row r="521" spans="1:14" x14ac:dyDescent="0.2">
      <c r="A521" s="302" t="str">
        <f t="shared" si="8"/>
        <v>Hillingdon2001Total persons</v>
      </c>
      <c r="B521" s="312" t="s">
        <v>47</v>
      </c>
      <c r="C521" s="302">
        <v>2001</v>
      </c>
      <c r="D521" s="312" t="s">
        <v>572</v>
      </c>
      <c r="E521" s="314">
        <v>238770</v>
      </c>
      <c r="F521" s="314">
        <v>27694</v>
      </c>
      <c r="G521" s="314">
        <v>61284</v>
      </c>
      <c r="H521" s="314">
        <v>46275</v>
      </c>
      <c r="I521" s="314">
        <v>58408</v>
      </c>
      <c r="J521" s="314">
        <v>28095</v>
      </c>
      <c r="K521" s="314">
        <v>12006</v>
      </c>
      <c r="L521" s="312">
        <v>3059</v>
      </c>
      <c r="M521" s="302">
        <v>1949</v>
      </c>
    </row>
    <row r="522" spans="1:14" x14ac:dyDescent="0.2">
      <c r="A522" s="302" t="str">
        <f t="shared" si="8"/>
        <v>Hillingdon2001Total rooms</v>
      </c>
      <c r="B522" s="312" t="s">
        <v>47</v>
      </c>
      <c r="C522" s="302">
        <v>2001</v>
      </c>
      <c r="D522" s="312" t="s">
        <v>573</v>
      </c>
      <c r="E522" s="314">
        <v>481536</v>
      </c>
      <c r="F522" s="312">
        <v>115613</v>
      </c>
      <c r="G522" s="312">
        <v>152101</v>
      </c>
      <c r="H522" s="312">
        <v>81765</v>
      </c>
      <c r="I522" s="312">
        <v>82778</v>
      </c>
      <c r="J522" s="312">
        <v>33209</v>
      </c>
      <c r="K522" s="312">
        <v>12969</v>
      </c>
      <c r="L522" s="312">
        <v>2677</v>
      </c>
      <c r="M522" s="302">
        <v>1404</v>
      </c>
    </row>
    <row r="523" spans="1:14" x14ac:dyDescent="0.2">
      <c r="A523" s="302" t="str">
        <f t="shared" si="8"/>
        <v>Hillingdon2001Persons per room</v>
      </c>
      <c r="B523" s="312" t="s">
        <v>47</v>
      </c>
      <c r="C523" s="302">
        <v>2001</v>
      </c>
      <c r="D523" s="312" t="s">
        <v>574</v>
      </c>
      <c r="E523" s="314">
        <v>0.49585077751196172</v>
      </c>
      <c r="F523" s="312">
        <v>0.23954053609888162</v>
      </c>
      <c r="G523" s="312">
        <v>0.40291648312634371</v>
      </c>
      <c r="H523" s="312">
        <v>0.56595120161438273</v>
      </c>
      <c r="I523" s="312">
        <v>0.70559810577689719</v>
      </c>
      <c r="J523" s="312">
        <v>0.84600560089132459</v>
      </c>
      <c r="K523" s="312">
        <v>0.92574600971547538</v>
      </c>
      <c r="L523" s="312">
        <v>1.1426970489353754</v>
      </c>
      <c r="M523" s="302">
        <v>1.3881766381766383</v>
      </c>
    </row>
    <row r="524" spans="1:14" x14ac:dyDescent="0.2">
      <c r="A524" s="302" t="str">
        <f t="shared" si="8"/>
        <v>Hillingdon20112011</v>
      </c>
      <c r="B524" s="312" t="s">
        <v>47</v>
      </c>
      <c r="C524" s="302">
        <v>2011</v>
      </c>
      <c r="D524" s="293">
        <v>2011</v>
      </c>
      <c r="E524" s="314" t="s">
        <v>570</v>
      </c>
      <c r="F524" s="312">
        <v>1</v>
      </c>
      <c r="G524" s="312">
        <v>2</v>
      </c>
      <c r="H524" s="312">
        <v>3</v>
      </c>
      <c r="I524" s="312">
        <v>4</v>
      </c>
      <c r="J524" s="312">
        <v>5</v>
      </c>
      <c r="K524" s="312" t="s">
        <v>568</v>
      </c>
      <c r="L524" s="314"/>
      <c r="N524" s="312"/>
    </row>
    <row r="525" spans="1:14" x14ac:dyDescent="0.2">
      <c r="A525" s="302" t="str">
        <f t="shared" si="8"/>
        <v>Hillingdon2011Total households</v>
      </c>
      <c r="B525" s="312" t="s">
        <v>47</v>
      </c>
      <c r="C525" s="302">
        <v>2011</v>
      </c>
      <c r="D525" s="312" t="s">
        <v>571</v>
      </c>
      <c r="E525" s="314">
        <v>100214</v>
      </c>
      <c r="F525" s="312">
        <v>25290</v>
      </c>
      <c r="G525" s="312">
        <v>29274</v>
      </c>
      <c r="H525" s="312">
        <v>17348</v>
      </c>
      <c r="I525" s="312">
        <v>16715</v>
      </c>
      <c r="J525" s="312">
        <v>7337</v>
      </c>
      <c r="K525" s="312">
        <v>4250</v>
      </c>
    </row>
    <row r="526" spans="1:14" x14ac:dyDescent="0.2">
      <c r="A526" s="302" t="str">
        <f t="shared" si="8"/>
        <v>Hillingdon2011Total persons</v>
      </c>
      <c r="B526" s="312" t="s">
        <v>47</v>
      </c>
      <c r="C526" s="302">
        <v>2011</v>
      </c>
      <c r="D526" s="312" t="s">
        <v>572</v>
      </c>
      <c r="E526" s="314">
        <v>267227</v>
      </c>
      <c r="F526" s="314">
        <v>25290</v>
      </c>
      <c r="G526" s="314">
        <v>58548</v>
      </c>
      <c r="H526" s="314">
        <v>52044</v>
      </c>
      <c r="I526" s="314">
        <v>66860</v>
      </c>
      <c r="J526" s="314">
        <v>36685</v>
      </c>
      <c r="K526" s="314">
        <v>27800</v>
      </c>
    </row>
    <row r="527" spans="1:14" x14ac:dyDescent="0.2">
      <c r="A527" s="302" t="str">
        <f t="shared" si="8"/>
        <v>Hillingdon2011Total rooms</v>
      </c>
      <c r="B527" s="312" t="s">
        <v>47</v>
      </c>
      <c r="C527" s="302">
        <v>2011</v>
      </c>
      <c r="D527" s="312" t="s">
        <v>573</v>
      </c>
      <c r="E527" s="314">
        <v>505122</v>
      </c>
      <c r="F527" s="312">
        <v>106795</v>
      </c>
      <c r="G527" s="312">
        <v>145153</v>
      </c>
      <c r="H527" s="312">
        <v>90380</v>
      </c>
      <c r="I527" s="312">
        <v>93757</v>
      </c>
      <c r="J527" s="312">
        <v>43012</v>
      </c>
      <c r="K527" s="312">
        <v>26025</v>
      </c>
    </row>
    <row r="528" spans="1:14" x14ac:dyDescent="0.2">
      <c r="A528" s="302" t="str">
        <f t="shared" si="8"/>
        <v>Hillingdon2011Persons per room</v>
      </c>
      <c r="B528" s="312" t="s">
        <v>47</v>
      </c>
      <c r="C528" s="302">
        <v>2011</v>
      </c>
      <c r="D528" s="312" t="s">
        <v>574</v>
      </c>
      <c r="E528" s="314">
        <v>0.52903456986628972</v>
      </c>
      <c r="F528" s="312">
        <v>0.23680883936513883</v>
      </c>
      <c r="G528" s="312">
        <v>0.40335370264479548</v>
      </c>
      <c r="H528" s="312">
        <v>0.57583536180570927</v>
      </c>
      <c r="I528" s="312">
        <v>0.71312008703350149</v>
      </c>
      <c r="J528" s="312">
        <v>0.85290151585604013</v>
      </c>
      <c r="K528" s="312">
        <v>1.0682036503362151</v>
      </c>
    </row>
    <row r="529" spans="1:12" x14ac:dyDescent="0.2">
      <c r="A529" s="302" t="str">
        <f t="shared" si="8"/>
        <v>HounslowHounslow</v>
      </c>
      <c r="B529" s="312" t="s">
        <v>48</v>
      </c>
      <c r="D529" s="312" t="s">
        <v>48</v>
      </c>
      <c r="F529" s="350" t="s">
        <v>569</v>
      </c>
      <c r="G529" s="350"/>
      <c r="H529" s="350"/>
      <c r="I529" s="350"/>
      <c r="J529" s="350"/>
      <c r="K529" s="350"/>
      <c r="L529" s="350"/>
    </row>
    <row r="530" spans="1:12" x14ac:dyDescent="0.2">
      <c r="A530" s="302" t="str">
        <f t="shared" si="8"/>
        <v>Hounslow19611961</v>
      </c>
      <c r="B530" s="312" t="s">
        <v>48</v>
      </c>
      <c r="C530" s="302">
        <v>1961</v>
      </c>
      <c r="D530" s="293" t="s">
        <v>28</v>
      </c>
      <c r="E530" s="314" t="s">
        <v>570</v>
      </c>
      <c r="F530" s="312">
        <v>1</v>
      </c>
      <c r="G530" s="312">
        <v>2</v>
      </c>
      <c r="H530" s="312">
        <v>3</v>
      </c>
      <c r="I530" s="312">
        <v>4</v>
      </c>
      <c r="J530" s="312">
        <v>5</v>
      </c>
      <c r="K530" s="312">
        <v>6</v>
      </c>
      <c r="L530" s="314" t="s">
        <v>565</v>
      </c>
    </row>
    <row r="531" spans="1:12" x14ac:dyDescent="0.2">
      <c r="A531" s="302" t="str">
        <f t="shared" si="8"/>
        <v>Hounslow1961Total households</v>
      </c>
      <c r="B531" s="312" t="s">
        <v>48</v>
      </c>
      <c r="C531" s="302">
        <v>1961</v>
      </c>
      <c r="D531" s="312" t="s">
        <v>571</v>
      </c>
      <c r="E531" s="314">
        <v>67306</v>
      </c>
      <c r="F531" s="314">
        <v>7982</v>
      </c>
      <c r="G531" s="314">
        <v>20725</v>
      </c>
      <c r="H531" s="314">
        <v>16134</v>
      </c>
      <c r="I531" s="314">
        <v>12608</v>
      </c>
      <c r="J531" s="314">
        <v>5958</v>
      </c>
      <c r="K531" s="314">
        <v>2381</v>
      </c>
      <c r="L531" s="314">
        <v>1518</v>
      </c>
    </row>
    <row r="532" spans="1:12" x14ac:dyDescent="0.2">
      <c r="A532" s="302" t="str">
        <f t="shared" si="8"/>
        <v>Hounslow1961Total persons</v>
      </c>
      <c r="B532" s="312" t="s">
        <v>48</v>
      </c>
      <c r="C532" s="302">
        <v>1961</v>
      </c>
      <c r="D532" s="312" t="s">
        <v>572</v>
      </c>
      <c r="E532" s="314">
        <v>204168</v>
      </c>
      <c r="F532" s="314">
        <v>7982</v>
      </c>
      <c r="G532" s="314">
        <v>41450</v>
      </c>
      <c r="H532" s="314">
        <v>48402</v>
      </c>
      <c r="I532" s="314">
        <v>50432</v>
      </c>
      <c r="J532" s="314">
        <v>29790</v>
      </c>
      <c r="K532" s="314">
        <v>14286</v>
      </c>
      <c r="L532" s="314">
        <v>11826</v>
      </c>
    </row>
    <row r="533" spans="1:12" x14ac:dyDescent="0.2">
      <c r="A533" s="302" t="str">
        <f t="shared" si="8"/>
        <v>Hounslow1961Total rooms</v>
      </c>
      <c r="B533" s="312" t="s">
        <v>48</v>
      </c>
      <c r="C533" s="302">
        <v>1961</v>
      </c>
      <c r="D533" s="312" t="s">
        <v>573</v>
      </c>
      <c r="E533" s="314">
        <v>297263</v>
      </c>
      <c r="F533" s="314">
        <v>26162</v>
      </c>
      <c r="G533" s="314">
        <v>86435</v>
      </c>
      <c r="H533" s="314">
        <v>73369</v>
      </c>
      <c r="I533" s="314">
        <v>60663</v>
      </c>
      <c r="J533" s="314">
        <v>29968</v>
      </c>
      <c r="K533" s="314">
        <v>12430</v>
      </c>
      <c r="L533" s="312">
        <v>8236</v>
      </c>
    </row>
    <row r="534" spans="1:12" x14ac:dyDescent="0.2">
      <c r="A534" s="302" t="str">
        <f t="shared" si="8"/>
        <v>Hounslow1961Persons per room</v>
      </c>
      <c r="B534" s="312" t="s">
        <v>48</v>
      </c>
      <c r="C534" s="302">
        <v>1961</v>
      </c>
      <c r="D534" s="312" t="s">
        <v>574</v>
      </c>
      <c r="E534" s="314">
        <v>0.68682614385241347</v>
      </c>
      <c r="F534" s="312">
        <v>0.30509899854751166</v>
      </c>
      <c r="G534" s="312">
        <v>0.47955110776884363</v>
      </c>
      <c r="H534" s="312">
        <v>0.65970641551608988</v>
      </c>
      <c r="I534" s="312">
        <v>0.83134694954090627</v>
      </c>
      <c r="J534" s="312">
        <v>0.99406033101975444</v>
      </c>
      <c r="K534" s="312">
        <v>1.1493161705551087</v>
      </c>
      <c r="L534" s="312">
        <v>1.435891209324915</v>
      </c>
    </row>
    <row r="535" spans="1:12" x14ac:dyDescent="0.2">
      <c r="A535" s="302" t="str">
        <f t="shared" ref="A535:A598" si="9">CONCATENATE(B535,C535,D535)</f>
        <v>Hounslow19711971</v>
      </c>
      <c r="B535" s="312" t="s">
        <v>48</v>
      </c>
      <c r="C535" s="302">
        <v>1971</v>
      </c>
      <c r="D535" s="293" t="s">
        <v>29</v>
      </c>
      <c r="E535" s="314" t="s">
        <v>570</v>
      </c>
      <c r="F535" s="312">
        <v>1</v>
      </c>
      <c r="G535" s="312">
        <v>2</v>
      </c>
      <c r="H535" s="312">
        <v>3</v>
      </c>
      <c r="I535" s="312">
        <v>4</v>
      </c>
      <c r="J535" s="312">
        <v>5</v>
      </c>
      <c r="K535" s="314" t="s">
        <v>568</v>
      </c>
    </row>
    <row r="536" spans="1:12" x14ac:dyDescent="0.2">
      <c r="A536" s="302" t="str">
        <f t="shared" si="9"/>
        <v>Hounslow1971Total households</v>
      </c>
      <c r="B536" s="312" t="s">
        <v>48</v>
      </c>
      <c r="C536" s="302">
        <v>1971</v>
      </c>
      <c r="D536" s="312" t="s">
        <v>571</v>
      </c>
      <c r="E536" s="314">
        <v>71765</v>
      </c>
      <c r="F536" s="314">
        <v>13760</v>
      </c>
      <c r="G536" s="314">
        <v>23360</v>
      </c>
      <c r="H536" s="314">
        <v>13565</v>
      </c>
      <c r="I536" s="314">
        <v>11495</v>
      </c>
      <c r="J536" s="314">
        <v>5460</v>
      </c>
      <c r="K536" s="314">
        <v>4125</v>
      </c>
      <c r="L536" s="314"/>
    </row>
    <row r="537" spans="1:12" x14ac:dyDescent="0.2">
      <c r="A537" s="302" t="str">
        <f t="shared" si="9"/>
        <v>Hounslow1971Total persons</v>
      </c>
      <c r="B537" s="312" t="s">
        <v>48</v>
      </c>
      <c r="C537" s="302">
        <v>1971</v>
      </c>
      <c r="D537" s="312" t="s">
        <v>572</v>
      </c>
      <c r="E537" s="314">
        <v>202315</v>
      </c>
      <c r="F537" s="314">
        <v>13760</v>
      </c>
      <c r="G537" s="314">
        <v>46720</v>
      </c>
      <c r="H537" s="314">
        <v>40690</v>
      </c>
      <c r="I537" s="314">
        <v>45985</v>
      </c>
      <c r="J537" s="314">
        <v>27305</v>
      </c>
      <c r="K537" s="314">
        <v>27855</v>
      </c>
      <c r="L537" s="314"/>
    </row>
    <row r="538" spans="1:12" x14ac:dyDescent="0.2">
      <c r="A538" s="302" t="str">
        <f t="shared" si="9"/>
        <v>Hounslow1971Total rooms</v>
      </c>
      <c r="B538" s="312" t="s">
        <v>48</v>
      </c>
      <c r="C538" s="302">
        <v>1971</v>
      </c>
      <c r="D538" s="312" t="s">
        <v>573</v>
      </c>
      <c r="E538" s="314">
        <v>331670</v>
      </c>
      <c r="F538" s="314">
        <v>47715</v>
      </c>
      <c r="G538" s="314">
        <v>105165</v>
      </c>
      <c r="H538" s="314">
        <v>66370</v>
      </c>
      <c r="I538" s="314">
        <v>59710</v>
      </c>
      <c r="J538" s="314">
        <v>29515</v>
      </c>
      <c r="K538" s="314">
        <v>23195</v>
      </c>
      <c r="L538" s="314"/>
    </row>
    <row r="539" spans="1:12" x14ac:dyDescent="0.2">
      <c r="A539" s="302" t="str">
        <f t="shared" si="9"/>
        <v>Hounslow1971Persons per room</v>
      </c>
      <c r="B539" s="312" t="s">
        <v>48</v>
      </c>
      <c r="C539" s="302">
        <v>1971</v>
      </c>
      <c r="D539" s="312" t="s">
        <v>574</v>
      </c>
      <c r="E539" s="314">
        <v>0.60998884433322276</v>
      </c>
      <c r="F539" s="312">
        <v>0.28837891648328617</v>
      </c>
      <c r="G539" s="312">
        <v>0.44425426710407456</v>
      </c>
      <c r="H539" s="312">
        <v>0.61307819798101548</v>
      </c>
      <c r="I539" s="312">
        <v>0.77013900519176015</v>
      </c>
      <c r="J539" s="312">
        <v>0.92512281890564119</v>
      </c>
      <c r="K539" s="312">
        <v>1.200905367536107</v>
      </c>
    </row>
    <row r="540" spans="1:12" x14ac:dyDescent="0.2">
      <c r="A540" s="302" t="str">
        <f t="shared" si="9"/>
        <v>Hounslow19811981</v>
      </c>
      <c r="B540" s="312" t="s">
        <v>48</v>
      </c>
      <c r="C540" s="302">
        <v>1981</v>
      </c>
      <c r="D540" s="293" t="s">
        <v>30</v>
      </c>
      <c r="E540" s="314" t="s">
        <v>570</v>
      </c>
      <c r="F540" s="312">
        <v>1</v>
      </c>
      <c r="G540" s="312">
        <v>2</v>
      </c>
      <c r="H540" s="312">
        <v>3</v>
      </c>
      <c r="I540" s="312">
        <v>4</v>
      </c>
      <c r="J540" s="312">
        <v>5</v>
      </c>
      <c r="K540" s="312">
        <v>6</v>
      </c>
      <c r="L540" s="314" t="s">
        <v>565</v>
      </c>
    </row>
    <row r="541" spans="1:12" x14ac:dyDescent="0.2">
      <c r="A541" s="302" t="str">
        <f t="shared" si="9"/>
        <v>Hounslow1981Total households</v>
      </c>
      <c r="B541" s="312" t="s">
        <v>48</v>
      </c>
      <c r="C541" s="302">
        <v>1981</v>
      </c>
      <c r="D541" s="312" t="s">
        <v>571</v>
      </c>
      <c r="E541" s="314">
        <v>73112</v>
      </c>
      <c r="F541" s="312">
        <v>16893</v>
      </c>
      <c r="G541" s="312">
        <v>23335</v>
      </c>
      <c r="H541" s="312">
        <v>12311</v>
      </c>
      <c r="I541" s="312">
        <v>11868</v>
      </c>
      <c r="J541" s="312">
        <v>5388</v>
      </c>
      <c r="K541" s="312">
        <v>2194</v>
      </c>
      <c r="L541" s="312">
        <v>1123</v>
      </c>
    </row>
    <row r="542" spans="1:12" x14ac:dyDescent="0.2">
      <c r="A542" s="302" t="str">
        <f t="shared" si="9"/>
        <v>Hounslow1981Total persons</v>
      </c>
      <c r="B542" s="312" t="s">
        <v>48</v>
      </c>
      <c r="C542" s="302">
        <v>1981</v>
      </c>
      <c r="D542" s="312" t="s">
        <v>572</v>
      </c>
      <c r="E542" s="314">
        <v>196770</v>
      </c>
      <c r="F542" s="314">
        <v>16893</v>
      </c>
      <c r="G542" s="314">
        <v>46670</v>
      </c>
      <c r="H542" s="314">
        <v>36933</v>
      </c>
      <c r="I542" s="314">
        <v>47472</v>
      </c>
      <c r="J542" s="314">
        <v>26940</v>
      </c>
      <c r="K542" s="314">
        <v>13164</v>
      </c>
      <c r="L542" s="312">
        <v>8698</v>
      </c>
    </row>
    <row r="543" spans="1:12" x14ac:dyDescent="0.2">
      <c r="A543" s="302" t="str">
        <f t="shared" si="9"/>
        <v>Hounslow1981Total rooms</v>
      </c>
      <c r="B543" s="312" t="s">
        <v>48</v>
      </c>
      <c r="C543" s="302">
        <v>1981</v>
      </c>
      <c r="D543" s="312" t="s">
        <v>573</v>
      </c>
      <c r="E543" s="314">
        <v>336585</v>
      </c>
      <c r="F543" s="312">
        <v>62266</v>
      </c>
      <c r="G543" s="312">
        <v>104659</v>
      </c>
      <c r="H543" s="312">
        <v>59961</v>
      </c>
      <c r="I543" s="312">
        <v>61614</v>
      </c>
      <c r="J543" s="312">
        <v>29343</v>
      </c>
      <c r="K543" s="312">
        <v>12303</v>
      </c>
      <c r="L543" s="312">
        <v>6439</v>
      </c>
    </row>
    <row r="544" spans="1:12" x14ac:dyDescent="0.2">
      <c r="A544" s="302" t="str">
        <f t="shared" si="9"/>
        <v>Hounslow1981Persons per room</v>
      </c>
      <c r="B544" s="312" t="s">
        <v>48</v>
      </c>
      <c r="C544" s="302">
        <v>1981</v>
      </c>
      <c r="D544" s="312" t="s">
        <v>574</v>
      </c>
      <c r="E544" s="314">
        <v>0.58460715718169254</v>
      </c>
      <c r="F544" s="312">
        <v>0.27130376128224071</v>
      </c>
      <c r="G544" s="312">
        <v>0.44592438299620674</v>
      </c>
      <c r="H544" s="312">
        <v>0.61595036773903034</v>
      </c>
      <c r="I544" s="312">
        <v>0.77047424286688093</v>
      </c>
      <c r="J544" s="312">
        <v>0.91810653307432777</v>
      </c>
      <c r="K544" s="312">
        <v>1.0699829309924409</v>
      </c>
      <c r="L544" s="312">
        <v>1.3508308743593727</v>
      </c>
    </row>
    <row r="545" spans="1:14" x14ac:dyDescent="0.2">
      <c r="A545" s="302" t="str">
        <f t="shared" si="9"/>
        <v>Hounslow19911991</v>
      </c>
      <c r="B545" s="312" t="s">
        <v>48</v>
      </c>
      <c r="C545" s="302">
        <v>1991</v>
      </c>
      <c r="D545" s="293" t="s">
        <v>4</v>
      </c>
      <c r="E545" s="314" t="s">
        <v>570</v>
      </c>
      <c r="F545" s="312">
        <v>1</v>
      </c>
      <c r="G545" s="312">
        <v>2</v>
      </c>
      <c r="H545" s="312">
        <v>3</v>
      </c>
      <c r="I545" s="312">
        <v>4</v>
      </c>
      <c r="J545" s="312">
        <v>5</v>
      </c>
      <c r="K545" s="312">
        <v>6</v>
      </c>
      <c r="L545" s="314" t="s">
        <v>565</v>
      </c>
    </row>
    <row r="546" spans="1:14" x14ac:dyDescent="0.2">
      <c r="A546" s="302" t="str">
        <f t="shared" si="9"/>
        <v>Hounslow1991Total households</v>
      </c>
      <c r="B546" s="312" t="s">
        <v>48</v>
      </c>
      <c r="C546" s="302">
        <v>1991</v>
      </c>
      <c r="D546" s="312" t="s">
        <v>571</v>
      </c>
      <c r="E546" s="314">
        <v>79789</v>
      </c>
      <c r="F546" s="312">
        <v>22040</v>
      </c>
      <c r="G546" s="312">
        <v>24910</v>
      </c>
      <c r="H546" s="312">
        <v>13060</v>
      </c>
      <c r="I546" s="312">
        <v>12017</v>
      </c>
      <c r="J546" s="312">
        <v>5082</v>
      </c>
      <c r="K546" s="312">
        <v>1898</v>
      </c>
      <c r="L546" s="312">
        <v>782</v>
      </c>
    </row>
    <row r="547" spans="1:14" x14ac:dyDescent="0.2">
      <c r="A547" s="302" t="str">
        <f t="shared" si="9"/>
        <v>Hounslow1991Total persons</v>
      </c>
      <c r="B547" s="312" t="s">
        <v>48</v>
      </c>
      <c r="C547" s="302">
        <v>1991</v>
      </c>
      <c r="D547" s="312" t="s">
        <v>572</v>
      </c>
      <c r="E547" s="314">
        <v>201915</v>
      </c>
      <c r="F547" s="314">
        <v>22040</v>
      </c>
      <c r="G547" s="314">
        <v>49820</v>
      </c>
      <c r="H547" s="314">
        <v>39180</v>
      </c>
      <c r="I547" s="314">
        <v>48068</v>
      </c>
      <c r="J547" s="314">
        <v>25410</v>
      </c>
      <c r="K547" s="314">
        <v>11388</v>
      </c>
      <c r="L547" s="312">
        <v>6009</v>
      </c>
    </row>
    <row r="548" spans="1:14" x14ac:dyDescent="0.2">
      <c r="A548" s="302" t="str">
        <f t="shared" si="9"/>
        <v>Hounslow1991Total rooms</v>
      </c>
      <c r="B548" s="312" t="s">
        <v>48</v>
      </c>
      <c r="C548" s="302">
        <v>1991</v>
      </c>
      <c r="D548" s="312" t="s">
        <v>573</v>
      </c>
      <c r="E548" s="314">
        <v>374267</v>
      </c>
      <c r="F548" s="312">
        <v>84278</v>
      </c>
      <c r="G548" s="312">
        <v>115169</v>
      </c>
      <c r="H548" s="312">
        <v>65930</v>
      </c>
      <c r="I548" s="312">
        <v>64706</v>
      </c>
      <c r="J548" s="312">
        <v>28383</v>
      </c>
      <c r="K548" s="312">
        <v>11093</v>
      </c>
      <c r="L548" s="312">
        <v>4708</v>
      </c>
    </row>
    <row r="549" spans="1:14" x14ac:dyDescent="0.2">
      <c r="A549" s="302" t="str">
        <f t="shared" si="9"/>
        <v>Hounslow1991Persons per room</v>
      </c>
      <c r="B549" s="312" t="s">
        <v>48</v>
      </c>
      <c r="C549" s="302">
        <v>1991</v>
      </c>
      <c r="D549" s="312" t="s">
        <v>574</v>
      </c>
      <c r="E549" s="314">
        <v>0.53949453197850727</v>
      </c>
      <c r="F549" s="312">
        <v>0.26151546073708443</v>
      </c>
      <c r="G549" s="312">
        <v>0.43258168430740912</v>
      </c>
      <c r="H549" s="312">
        <v>0.59426664644319738</v>
      </c>
      <c r="I549" s="312">
        <v>0.74286774024047231</v>
      </c>
      <c r="J549" s="312">
        <v>0.89525420145861956</v>
      </c>
      <c r="K549" s="312">
        <v>1.0265933471558641</v>
      </c>
      <c r="L549" s="312">
        <v>1.276338147833475</v>
      </c>
    </row>
    <row r="550" spans="1:14" x14ac:dyDescent="0.2">
      <c r="A550" s="302" t="str">
        <f t="shared" si="9"/>
        <v>Hounslow20012001</v>
      </c>
      <c r="B550" s="312" t="s">
        <v>48</v>
      </c>
      <c r="C550" s="302">
        <v>2001</v>
      </c>
      <c r="D550" s="293">
        <v>2001</v>
      </c>
      <c r="E550" s="314" t="s">
        <v>570</v>
      </c>
      <c r="F550" s="312">
        <v>1</v>
      </c>
      <c r="G550" s="312">
        <v>2</v>
      </c>
      <c r="H550" s="312">
        <v>3</v>
      </c>
      <c r="I550" s="312">
        <v>4</v>
      </c>
      <c r="J550" s="312">
        <v>5</v>
      </c>
      <c r="K550" s="312">
        <v>6</v>
      </c>
      <c r="L550" s="314">
        <v>7</v>
      </c>
      <c r="M550" s="302" t="s">
        <v>2666</v>
      </c>
      <c r="N550" s="312"/>
    </row>
    <row r="551" spans="1:14" x14ac:dyDescent="0.2">
      <c r="A551" s="302" t="str">
        <f t="shared" si="9"/>
        <v>Hounslow2001Total households</v>
      </c>
      <c r="B551" s="312" t="s">
        <v>48</v>
      </c>
      <c r="C551" s="302">
        <v>2001</v>
      </c>
      <c r="D551" s="312" t="s">
        <v>571</v>
      </c>
      <c r="E551" s="314">
        <v>83999</v>
      </c>
      <c r="F551" s="312">
        <v>25383</v>
      </c>
      <c r="G551" s="312">
        <v>23908</v>
      </c>
      <c r="H551" s="312">
        <v>13790</v>
      </c>
      <c r="I551" s="312">
        <v>12608</v>
      </c>
      <c r="J551" s="312">
        <v>5488</v>
      </c>
      <c r="K551" s="312">
        <v>2082</v>
      </c>
      <c r="L551" s="312">
        <v>474</v>
      </c>
      <c r="M551" s="302">
        <v>266</v>
      </c>
    </row>
    <row r="552" spans="1:14" x14ac:dyDescent="0.2">
      <c r="A552" s="302" t="str">
        <f t="shared" si="9"/>
        <v>Hounslow2001Total persons</v>
      </c>
      <c r="B552" s="312" t="s">
        <v>48</v>
      </c>
      <c r="C552" s="302">
        <v>2001</v>
      </c>
      <c r="D552" s="312" t="s">
        <v>572</v>
      </c>
      <c r="E552" s="314">
        <v>210529</v>
      </c>
      <c r="F552" s="314">
        <v>25383</v>
      </c>
      <c r="G552" s="314">
        <v>47816</v>
      </c>
      <c r="H552" s="314">
        <v>41370</v>
      </c>
      <c r="I552" s="314">
        <v>50432</v>
      </c>
      <c r="J552" s="314">
        <v>27440</v>
      </c>
      <c r="K552" s="314">
        <v>12492</v>
      </c>
      <c r="L552" s="312">
        <v>3318</v>
      </c>
      <c r="M552" s="302">
        <v>2278</v>
      </c>
    </row>
    <row r="553" spans="1:14" x14ac:dyDescent="0.2">
      <c r="A553" s="302" t="str">
        <f t="shared" si="9"/>
        <v>Hounslow2001Total rooms</v>
      </c>
      <c r="B553" s="312" t="s">
        <v>48</v>
      </c>
      <c r="C553" s="302">
        <v>2001</v>
      </c>
      <c r="D553" s="312" t="s">
        <v>573</v>
      </c>
      <c r="E553" s="314">
        <v>398211</v>
      </c>
      <c r="F553" s="312">
        <v>101628</v>
      </c>
      <c r="G553" s="312">
        <v>111722</v>
      </c>
      <c r="H553" s="312">
        <v>69499</v>
      </c>
      <c r="I553" s="312">
        <v>67794</v>
      </c>
      <c r="J553" s="312">
        <v>31013</v>
      </c>
      <c r="K553" s="312">
        <v>14341</v>
      </c>
      <c r="L553" s="312">
        <v>2874</v>
      </c>
      <c r="M553" s="302">
        <v>1692</v>
      </c>
    </row>
    <row r="554" spans="1:14" x14ac:dyDescent="0.2">
      <c r="A554" s="302" t="str">
        <f t="shared" si="9"/>
        <v>Hounslow2001Persons per room</v>
      </c>
      <c r="B554" s="312" t="s">
        <v>48</v>
      </c>
      <c r="C554" s="302">
        <v>2001</v>
      </c>
      <c r="D554" s="312" t="s">
        <v>574</v>
      </c>
      <c r="E554" s="314">
        <v>0.5286870528438441</v>
      </c>
      <c r="F554" s="312">
        <v>0.24976384460975321</v>
      </c>
      <c r="G554" s="312">
        <v>0.4279909059988185</v>
      </c>
      <c r="H554" s="312">
        <v>0.595260363458467</v>
      </c>
      <c r="I554" s="312">
        <v>0.74390064017464674</v>
      </c>
      <c r="J554" s="312">
        <v>0.88479024925031435</v>
      </c>
      <c r="K554" s="312">
        <v>0.87106896311275361</v>
      </c>
      <c r="L554" s="312">
        <v>1.1544885177453028</v>
      </c>
      <c r="M554" s="302">
        <v>1.3463356973995271</v>
      </c>
    </row>
    <row r="555" spans="1:14" x14ac:dyDescent="0.2">
      <c r="A555" s="302" t="str">
        <f t="shared" si="9"/>
        <v>Hounslow20112011</v>
      </c>
      <c r="B555" s="312" t="s">
        <v>48</v>
      </c>
      <c r="C555" s="302">
        <v>2011</v>
      </c>
      <c r="D555" s="293">
        <v>2011</v>
      </c>
      <c r="E555" s="314" t="s">
        <v>570</v>
      </c>
      <c r="F555" s="312">
        <v>1</v>
      </c>
      <c r="G555" s="312">
        <v>2</v>
      </c>
      <c r="H555" s="312">
        <v>3</v>
      </c>
      <c r="I555" s="312">
        <v>4</v>
      </c>
      <c r="J555" s="312">
        <v>5</v>
      </c>
      <c r="K555" s="312" t="s">
        <v>568</v>
      </c>
      <c r="L555" s="314"/>
      <c r="N555" s="312"/>
    </row>
    <row r="556" spans="1:14" x14ac:dyDescent="0.2">
      <c r="A556" s="302" t="str">
        <f t="shared" si="9"/>
        <v>Hounslow2011Total households</v>
      </c>
      <c r="B556" s="312" t="s">
        <v>48</v>
      </c>
      <c r="C556" s="302">
        <v>2011</v>
      </c>
      <c r="D556" s="312" t="s">
        <v>571</v>
      </c>
      <c r="E556" s="314">
        <v>94902</v>
      </c>
      <c r="F556" s="312">
        <v>25985</v>
      </c>
      <c r="G556" s="312">
        <v>26019</v>
      </c>
      <c r="H556" s="312">
        <v>16929</v>
      </c>
      <c r="I556" s="312">
        <v>14224</v>
      </c>
      <c r="J556" s="312">
        <v>6999</v>
      </c>
      <c r="K556" s="312">
        <v>4746</v>
      </c>
    </row>
    <row r="557" spans="1:14" x14ac:dyDescent="0.2">
      <c r="A557" s="302" t="str">
        <f t="shared" si="9"/>
        <v>Hounslow2011Total persons</v>
      </c>
      <c r="B557" s="312" t="s">
        <v>48</v>
      </c>
      <c r="C557" s="302">
        <v>2011</v>
      </c>
      <c r="D557" s="312" t="s">
        <v>572</v>
      </c>
      <c r="E557" s="314">
        <v>251961</v>
      </c>
      <c r="F557" s="314">
        <v>25985</v>
      </c>
      <c r="G557" s="314">
        <v>52038</v>
      </c>
      <c r="H557" s="314">
        <v>50787</v>
      </c>
      <c r="I557" s="314">
        <v>56896</v>
      </c>
      <c r="J557" s="314">
        <v>34995</v>
      </c>
      <c r="K557" s="314">
        <v>31260</v>
      </c>
    </row>
    <row r="558" spans="1:14" x14ac:dyDescent="0.2">
      <c r="A558" s="302" t="str">
        <f t="shared" si="9"/>
        <v>Hounslow2011Total rooms</v>
      </c>
      <c r="B558" s="312" t="s">
        <v>48</v>
      </c>
      <c r="C558" s="302">
        <v>2011</v>
      </c>
      <c r="D558" s="312" t="s">
        <v>573</v>
      </c>
      <c r="E558" s="314">
        <v>446217</v>
      </c>
      <c r="F558" s="312">
        <v>102556</v>
      </c>
      <c r="G558" s="312">
        <v>118070</v>
      </c>
      <c r="H558" s="312">
        <v>82330</v>
      </c>
      <c r="I558" s="312">
        <v>75802</v>
      </c>
      <c r="J558" s="312">
        <v>39337</v>
      </c>
      <c r="K558" s="312">
        <v>28122</v>
      </c>
    </row>
    <row r="559" spans="1:14" x14ac:dyDescent="0.2">
      <c r="A559" s="302" t="str">
        <f t="shared" si="9"/>
        <v>Hounslow2011Persons per room</v>
      </c>
      <c r="B559" s="312" t="s">
        <v>48</v>
      </c>
      <c r="C559" s="302">
        <v>2011</v>
      </c>
      <c r="D559" s="312" t="s">
        <v>574</v>
      </c>
      <c r="E559" s="314">
        <v>0.5646602437827335</v>
      </c>
      <c r="F559" s="312">
        <v>0.25337376652755567</v>
      </c>
      <c r="G559" s="312">
        <v>0.44073854493097314</v>
      </c>
      <c r="H559" s="312">
        <v>0.61687112838576463</v>
      </c>
      <c r="I559" s="312">
        <v>0.75058705575050788</v>
      </c>
      <c r="J559" s="312">
        <v>0.88962045910974397</v>
      </c>
      <c r="K559" s="312">
        <v>1.111585235758481</v>
      </c>
    </row>
    <row r="560" spans="1:14" x14ac:dyDescent="0.2">
      <c r="A560" s="302" t="str">
        <f t="shared" si="9"/>
        <v>IslingtonIslington</v>
      </c>
      <c r="B560" s="312" t="s">
        <v>49</v>
      </c>
      <c r="D560" s="312" t="s">
        <v>49</v>
      </c>
      <c r="F560" s="350" t="s">
        <v>569</v>
      </c>
      <c r="G560" s="350"/>
      <c r="H560" s="350"/>
      <c r="I560" s="350"/>
      <c r="J560" s="350"/>
      <c r="K560" s="350"/>
      <c r="L560" s="350"/>
    </row>
    <row r="561" spans="1:12" x14ac:dyDescent="0.2">
      <c r="A561" s="302" t="str">
        <f t="shared" si="9"/>
        <v>Islington19611961</v>
      </c>
      <c r="B561" s="312" t="s">
        <v>49</v>
      </c>
      <c r="C561" s="302">
        <v>1961</v>
      </c>
      <c r="D561" s="293" t="s">
        <v>28</v>
      </c>
      <c r="E561" s="314" t="s">
        <v>570</v>
      </c>
      <c r="F561" s="312">
        <v>1</v>
      </c>
      <c r="G561" s="312">
        <v>2</v>
      </c>
      <c r="H561" s="312">
        <v>3</v>
      </c>
      <c r="I561" s="312">
        <v>4</v>
      </c>
      <c r="J561" s="312">
        <v>5</v>
      </c>
      <c r="K561" s="312">
        <v>6</v>
      </c>
      <c r="L561" s="314" t="s">
        <v>565</v>
      </c>
    </row>
    <row r="562" spans="1:12" x14ac:dyDescent="0.2">
      <c r="A562" s="302" t="str">
        <f t="shared" si="9"/>
        <v>Islington1961Total households</v>
      </c>
      <c r="B562" s="312" t="s">
        <v>49</v>
      </c>
      <c r="C562" s="302">
        <v>1961</v>
      </c>
      <c r="D562" s="312" t="s">
        <v>571</v>
      </c>
      <c r="E562" s="314">
        <v>92506</v>
      </c>
      <c r="F562" s="314">
        <v>21343</v>
      </c>
      <c r="G562" s="314">
        <v>27807</v>
      </c>
      <c r="H562" s="314">
        <v>18920</v>
      </c>
      <c r="I562" s="314">
        <v>13145</v>
      </c>
      <c r="J562" s="314">
        <v>6175</v>
      </c>
      <c r="K562" s="314">
        <v>2787</v>
      </c>
      <c r="L562" s="314">
        <v>2329</v>
      </c>
    </row>
    <row r="563" spans="1:12" x14ac:dyDescent="0.2">
      <c r="A563" s="302" t="str">
        <f t="shared" si="9"/>
        <v>Islington1961Total persons</v>
      </c>
      <c r="B563" s="312" t="s">
        <v>49</v>
      </c>
      <c r="C563" s="302">
        <v>1961</v>
      </c>
      <c r="D563" s="312" t="s">
        <v>572</v>
      </c>
      <c r="E563" s="314">
        <v>252325</v>
      </c>
      <c r="F563" s="314">
        <v>21343</v>
      </c>
      <c r="G563" s="314">
        <v>55614</v>
      </c>
      <c r="H563" s="314">
        <v>56760</v>
      </c>
      <c r="I563" s="314">
        <v>52580</v>
      </c>
      <c r="J563" s="314">
        <v>30875</v>
      </c>
      <c r="K563" s="314">
        <v>16722</v>
      </c>
      <c r="L563" s="314">
        <v>18431</v>
      </c>
    </row>
    <row r="564" spans="1:12" x14ac:dyDescent="0.2">
      <c r="A564" s="302" t="str">
        <f t="shared" si="9"/>
        <v>Islington1961Total rooms</v>
      </c>
      <c r="B564" s="312" t="s">
        <v>49</v>
      </c>
      <c r="C564" s="302">
        <v>1961</v>
      </c>
      <c r="D564" s="312" t="s">
        <v>573</v>
      </c>
      <c r="E564" s="314">
        <v>290666</v>
      </c>
      <c r="F564" s="314">
        <v>45857</v>
      </c>
      <c r="G564" s="314">
        <v>82278</v>
      </c>
      <c r="H564" s="314">
        <v>64721</v>
      </c>
      <c r="I564" s="314">
        <v>48905</v>
      </c>
      <c r="J564" s="314">
        <v>25057</v>
      </c>
      <c r="K564" s="314">
        <v>12151</v>
      </c>
      <c r="L564" s="314">
        <v>11697</v>
      </c>
    </row>
    <row r="565" spans="1:12" x14ac:dyDescent="0.2">
      <c r="A565" s="302" t="str">
        <f t="shared" si="9"/>
        <v>Islington1961Persons per room</v>
      </c>
      <c r="B565" s="312" t="s">
        <v>49</v>
      </c>
      <c r="C565" s="302">
        <v>1961</v>
      </c>
      <c r="D565" s="312" t="s">
        <v>574</v>
      </c>
      <c r="E565" s="314">
        <v>0.86809258736831962</v>
      </c>
      <c r="F565" s="312">
        <v>0.46542512593497176</v>
      </c>
      <c r="G565" s="312">
        <v>0.67592795157879382</v>
      </c>
      <c r="H565" s="312">
        <v>0.87699510205342934</v>
      </c>
      <c r="I565" s="312">
        <v>1.0751456906246806</v>
      </c>
      <c r="J565" s="312">
        <v>1.2321906054196432</v>
      </c>
      <c r="K565" s="312">
        <v>1.3761830302032754</v>
      </c>
      <c r="L565" s="312">
        <v>1.5757031717534411</v>
      </c>
    </row>
    <row r="566" spans="1:12" x14ac:dyDescent="0.2">
      <c r="A566" s="302" t="str">
        <f t="shared" si="9"/>
        <v>Islington19711971</v>
      </c>
      <c r="B566" s="312" t="s">
        <v>49</v>
      </c>
      <c r="C566" s="302">
        <v>1971</v>
      </c>
      <c r="D566" s="293" t="s">
        <v>29</v>
      </c>
      <c r="E566" s="314" t="s">
        <v>570</v>
      </c>
      <c r="F566" s="312">
        <v>1</v>
      </c>
      <c r="G566" s="312">
        <v>2</v>
      </c>
      <c r="H566" s="312">
        <v>3</v>
      </c>
      <c r="I566" s="312">
        <v>4</v>
      </c>
      <c r="J566" s="312">
        <v>5</v>
      </c>
      <c r="K566" s="314" t="s">
        <v>568</v>
      </c>
    </row>
    <row r="567" spans="1:12" x14ac:dyDescent="0.2">
      <c r="A567" s="302" t="str">
        <f t="shared" si="9"/>
        <v>Islington1971Total households</v>
      </c>
      <c r="B567" s="312" t="s">
        <v>49</v>
      </c>
      <c r="C567" s="302">
        <v>1971</v>
      </c>
      <c r="D567" s="312" t="s">
        <v>571</v>
      </c>
      <c r="E567" s="314">
        <v>76970</v>
      </c>
      <c r="F567" s="314">
        <v>23175</v>
      </c>
      <c r="G567" s="314">
        <v>23305</v>
      </c>
      <c r="H567" s="314">
        <v>12455</v>
      </c>
      <c r="I567" s="314">
        <v>9115</v>
      </c>
      <c r="J567" s="314">
        <v>4855</v>
      </c>
      <c r="K567" s="314">
        <v>4070</v>
      </c>
      <c r="L567" s="314"/>
    </row>
    <row r="568" spans="1:12" x14ac:dyDescent="0.2">
      <c r="A568" s="302" t="str">
        <f t="shared" si="9"/>
        <v>Islington1971Total persons</v>
      </c>
      <c r="B568" s="312" t="s">
        <v>49</v>
      </c>
      <c r="C568" s="302">
        <v>1971</v>
      </c>
      <c r="D568" s="312" t="s">
        <v>572</v>
      </c>
      <c r="E568" s="314">
        <v>195340</v>
      </c>
      <c r="F568" s="314">
        <v>23175</v>
      </c>
      <c r="G568" s="314">
        <v>46610</v>
      </c>
      <c r="H568" s="314">
        <v>37360</v>
      </c>
      <c r="I568" s="314">
        <v>36460</v>
      </c>
      <c r="J568" s="314">
        <v>24275</v>
      </c>
      <c r="K568" s="314">
        <v>27465</v>
      </c>
      <c r="L568" s="314"/>
    </row>
    <row r="569" spans="1:12" x14ac:dyDescent="0.2">
      <c r="A569" s="302" t="str">
        <f t="shared" si="9"/>
        <v>Islington1971Total rooms</v>
      </c>
      <c r="B569" s="312" t="s">
        <v>49</v>
      </c>
      <c r="C569" s="302">
        <v>1971</v>
      </c>
      <c r="D569" s="312" t="s">
        <v>573</v>
      </c>
      <c r="E569" s="314">
        <v>263550</v>
      </c>
      <c r="F569" s="314">
        <v>55740</v>
      </c>
      <c r="G569" s="314">
        <v>77585</v>
      </c>
      <c r="H569" s="314">
        <v>47880</v>
      </c>
      <c r="I569" s="314">
        <v>38415</v>
      </c>
      <c r="J569" s="314">
        <v>22435</v>
      </c>
      <c r="K569" s="314">
        <v>21490</v>
      </c>
      <c r="L569" s="314"/>
    </row>
    <row r="570" spans="1:12" x14ac:dyDescent="0.2">
      <c r="A570" s="302" t="str">
        <f t="shared" si="9"/>
        <v>Islington1971Persons per room</v>
      </c>
      <c r="B570" s="312" t="s">
        <v>49</v>
      </c>
      <c r="C570" s="302">
        <v>1971</v>
      </c>
      <c r="D570" s="312" t="s">
        <v>574</v>
      </c>
      <c r="E570" s="314">
        <v>0.74118763043065827</v>
      </c>
      <c r="F570" s="312">
        <v>0.41576964477933259</v>
      </c>
      <c r="G570" s="312">
        <v>0.60076045627376429</v>
      </c>
      <c r="H570" s="312">
        <v>0.78028404344193814</v>
      </c>
      <c r="I570" s="312">
        <v>0.94910842118963945</v>
      </c>
      <c r="J570" s="312">
        <v>1.0820147091597949</v>
      </c>
      <c r="K570" s="312">
        <v>1.2780362959516054</v>
      </c>
    </row>
    <row r="571" spans="1:12" x14ac:dyDescent="0.2">
      <c r="A571" s="302" t="str">
        <f t="shared" si="9"/>
        <v>Islington19811981</v>
      </c>
      <c r="B571" s="312" t="s">
        <v>49</v>
      </c>
      <c r="C571" s="302">
        <v>1981</v>
      </c>
      <c r="D571" s="293" t="s">
        <v>30</v>
      </c>
      <c r="E571" s="314" t="s">
        <v>570</v>
      </c>
      <c r="F571" s="312">
        <v>1</v>
      </c>
      <c r="G571" s="312">
        <v>2</v>
      </c>
      <c r="H571" s="312">
        <v>3</v>
      </c>
      <c r="I571" s="312">
        <v>4</v>
      </c>
      <c r="J571" s="312">
        <v>5</v>
      </c>
      <c r="K571" s="312">
        <v>6</v>
      </c>
      <c r="L571" s="314" t="s">
        <v>565</v>
      </c>
    </row>
    <row r="572" spans="1:12" x14ac:dyDescent="0.2">
      <c r="A572" s="302" t="str">
        <f t="shared" si="9"/>
        <v>Islington1981Total households</v>
      </c>
      <c r="B572" s="312" t="s">
        <v>49</v>
      </c>
      <c r="C572" s="302">
        <v>1981</v>
      </c>
      <c r="D572" s="312" t="s">
        <v>571</v>
      </c>
      <c r="E572" s="314">
        <v>64317</v>
      </c>
      <c r="F572" s="312">
        <v>21399</v>
      </c>
      <c r="G572" s="312">
        <v>19489</v>
      </c>
      <c r="H572" s="312">
        <v>9796</v>
      </c>
      <c r="I572" s="312">
        <v>7587</v>
      </c>
      <c r="J572" s="312">
        <v>3607</v>
      </c>
      <c r="K572" s="312">
        <v>1611</v>
      </c>
      <c r="L572" s="312">
        <v>828</v>
      </c>
    </row>
    <row r="573" spans="1:12" x14ac:dyDescent="0.2">
      <c r="A573" s="302" t="str">
        <f t="shared" si="9"/>
        <v>Islington1981Total persons</v>
      </c>
      <c r="B573" s="312" t="s">
        <v>49</v>
      </c>
      <c r="C573" s="302">
        <v>1981</v>
      </c>
      <c r="D573" s="312" t="s">
        <v>572</v>
      </c>
      <c r="E573" s="314">
        <v>154137</v>
      </c>
      <c r="F573" s="314">
        <v>21399</v>
      </c>
      <c r="G573" s="314">
        <v>38978</v>
      </c>
      <c r="H573" s="314">
        <v>29388</v>
      </c>
      <c r="I573" s="314">
        <v>30348</v>
      </c>
      <c r="J573" s="314">
        <v>18035</v>
      </c>
      <c r="K573" s="314">
        <v>9666</v>
      </c>
      <c r="L573" s="312">
        <v>6323</v>
      </c>
    </row>
    <row r="574" spans="1:12" x14ac:dyDescent="0.2">
      <c r="A574" s="302" t="str">
        <f t="shared" si="9"/>
        <v>Islington1981Total rooms</v>
      </c>
      <c r="B574" s="312" t="s">
        <v>49</v>
      </c>
      <c r="C574" s="302">
        <v>1981</v>
      </c>
      <c r="D574" s="312" t="s">
        <v>573</v>
      </c>
      <c r="E574" s="314">
        <v>245870</v>
      </c>
      <c r="F574" s="312">
        <v>58155</v>
      </c>
      <c r="G574" s="312">
        <v>71578</v>
      </c>
      <c r="H574" s="312">
        <v>43535</v>
      </c>
      <c r="I574" s="312">
        <v>38018</v>
      </c>
      <c r="J574" s="312">
        <v>19756</v>
      </c>
      <c r="K574" s="312">
        <v>9535</v>
      </c>
      <c r="L574" s="312">
        <v>5293</v>
      </c>
    </row>
    <row r="575" spans="1:12" x14ac:dyDescent="0.2">
      <c r="A575" s="302" t="str">
        <f t="shared" si="9"/>
        <v>Islington1981Persons per room</v>
      </c>
      <c r="B575" s="312" t="s">
        <v>49</v>
      </c>
      <c r="C575" s="302">
        <v>1981</v>
      </c>
      <c r="D575" s="312" t="s">
        <v>574</v>
      </c>
      <c r="E575" s="314">
        <v>0.62690446170740632</v>
      </c>
      <c r="F575" s="312">
        <v>0.36796492133092595</v>
      </c>
      <c r="G575" s="312">
        <v>0.54455279555170588</v>
      </c>
      <c r="H575" s="312">
        <v>0.67504306879522225</v>
      </c>
      <c r="I575" s="312">
        <v>0.79825345888789523</v>
      </c>
      <c r="J575" s="312">
        <v>0.91288722413444012</v>
      </c>
      <c r="K575" s="312">
        <v>1.0137388568432093</v>
      </c>
      <c r="L575" s="312">
        <v>1.1945966370678254</v>
      </c>
    </row>
    <row r="576" spans="1:12" x14ac:dyDescent="0.2">
      <c r="A576" s="302" t="str">
        <f t="shared" si="9"/>
        <v>Islington19911991</v>
      </c>
      <c r="B576" s="312" t="s">
        <v>49</v>
      </c>
      <c r="C576" s="302">
        <v>1991</v>
      </c>
      <c r="D576" s="293" t="s">
        <v>4</v>
      </c>
      <c r="E576" s="314" t="s">
        <v>570</v>
      </c>
      <c r="F576" s="312">
        <v>1</v>
      </c>
      <c r="G576" s="312">
        <v>2</v>
      </c>
      <c r="H576" s="312">
        <v>3</v>
      </c>
      <c r="I576" s="312">
        <v>4</v>
      </c>
      <c r="J576" s="312">
        <v>5</v>
      </c>
      <c r="K576" s="312">
        <v>6</v>
      </c>
      <c r="L576" s="314" t="s">
        <v>565</v>
      </c>
    </row>
    <row r="577" spans="1:14" x14ac:dyDescent="0.2">
      <c r="A577" s="302" t="str">
        <f t="shared" si="9"/>
        <v>Islington1991Total households</v>
      </c>
      <c r="B577" s="312" t="s">
        <v>49</v>
      </c>
      <c r="C577" s="302">
        <v>1991</v>
      </c>
      <c r="D577" s="312" t="s">
        <v>571</v>
      </c>
      <c r="E577" s="314">
        <v>74226</v>
      </c>
      <c r="F577" s="312">
        <v>29261</v>
      </c>
      <c r="G577" s="312">
        <v>22449</v>
      </c>
      <c r="H577" s="312">
        <v>10559</v>
      </c>
      <c r="I577" s="312">
        <v>7167</v>
      </c>
      <c r="J577" s="312">
        <v>3020</v>
      </c>
      <c r="K577" s="312">
        <v>1227</v>
      </c>
      <c r="L577" s="312">
        <v>543</v>
      </c>
    </row>
    <row r="578" spans="1:14" x14ac:dyDescent="0.2">
      <c r="A578" s="302" t="str">
        <f t="shared" si="9"/>
        <v>Islington1991Total persons</v>
      </c>
      <c r="B578" s="312" t="s">
        <v>49</v>
      </c>
      <c r="C578" s="302">
        <v>1991</v>
      </c>
      <c r="D578" s="312" t="s">
        <v>572</v>
      </c>
      <c r="E578" s="314">
        <v>161245</v>
      </c>
      <c r="F578" s="314">
        <v>29261</v>
      </c>
      <c r="G578" s="314">
        <v>44898</v>
      </c>
      <c r="H578" s="314">
        <v>31677</v>
      </c>
      <c r="I578" s="314">
        <v>28668</v>
      </c>
      <c r="J578" s="314">
        <v>15100</v>
      </c>
      <c r="K578" s="314">
        <v>7362</v>
      </c>
      <c r="L578" s="312">
        <v>4279</v>
      </c>
    </row>
    <row r="579" spans="1:14" x14ac:dyDescent="0.2">
      <c r="A579" s="302" t="str">
        <f t="shared" si="9"/>
        <v>Islington1991Total rooms</v>
      </c>
      <c r="B579" s="312" t="s">
        <v>49</v>
      </c>
      <c r="C579" s="302">
        <v>1991</v>
      </c>
      <c r="D579" s="312" t="s">
        <v>573</v>
      </c>
      <c r="E579" s="314">
        <v>292591</v>
      </c>
      <c r="F579" s="312">
        <v>89508</v>
      </c>
      <c r="G579" s="312">
        <v>88957</v>
      </c>
      <c r="H579" s="312">
        <v>49318</v>
      </c>
      <c r="I579" s="312">
        <v>37182</v>
      </c>
      <c r="J579" s="312">
        <v>16960</v>
      </c>
      <c r="K579" s="312">
        <v>7230</v>
      </c>
      <c r="L579" s="312">
        <v>3436</v>
      </c>
    </row>
    <row r="580" spans="1:14" x14ac:dyDescent="0.2">
      <c r="A580" s="302" t="str">
        <f t="shared" si="9"/>
        <v>Islington1991Persons per room</v>
      </c>
      <c r="B580" s="312" t="s">
        <v>49</v>
      </c>
      <c r="C580" s="302">
        <v>1991</v>
      </c>
      <c r="D580" s="312" t="s">
        <v>574</v>
      </c>
      <c r="E580" s="314">
        <v>0.55109350595199447</v>
      </c>
      <c r="F580" s="312">
        <v>0.32690932654064442</v>
      </c>
      <c r="G580" s="312">
        <v>0.50471576154771403</v>
      </c>
      <c r="H580" s="312">
        <v>0.642300985441421</v>
      </c>
      <c r="I580" s="312">
        <v>0.77101823462965946</v>
      </c>
      <c r="J580" s="312">
        <v>0.89033018867924529</v>
      </c>
      <c r="K580" s="312">
        <v>1.0182572614107883</v>
      </c>
      <c r="L580" s="312">
        <v>1.2453434225844005</v>
      </c>
    </row>
    <row r="581" spans="1:14" x14ac:dyDescent="0.2">
      <c r="A581" s="302" t="str">
        <f t="shared" si="9"/>
        <v>Islington20012001</v>
      </c>
      <c r="B581" s="312" t="s">
        <v>49</v>
      </c>
      <c r="C581" s="302">
        <v>2001</v>
      </c>
      <c r="D581" s="293">
        <v>2001</v>
      </c>
      <c r="E581" s="314" t="s">
        <v>570</v>
      </c>
      <c r="F581" s="312">
        <v>1</v>
      </c>
      <c r="G581" s="312">
        <v>2</v>
      </c>
      <c r="H581" s="312">
        <v>3</v>
      </c>
      <c r="I581" s="312">
        <v>4</v>
      </c>
      <c r="J581" s="312">
        <v>5</v>
      </c>
      <c r="K581" s="312">
        <v>6</v>
      </c>
      <c r="L581" s="314">
        <v>7</v>
      </c>
      <c r="M581" s="302" t="s">
        <v>2666</v>
      </c>
      <c r="N581" s="312"/>
    </row>
    <row r="582" spans="1:14" x14ac:dyDescent="0.2">
      <c r="A582" s="302" t="str">
        <f t="shared" si="9"/>
        <v>Islington2001Total households</v>
      </c>
      <c r="B582" s="312" t="s">
        <v>49</v>
      </c>
      <c r="C582" s="302">
        <v>2001</v>
      </c>
      <c r="D582" s="312" t="s">
        <v>571</v>
      </c>
      <c r="E582" s="314">
        <v>82289</v>
      </c>
      <c r="F582" s="312">
        <v>36305</v>
      </c>
      <c r="G582" s="312">
        <v>22690</v>
      </c>
      <c r="H582" s="312">
        <v>10470</v>
      </c>
      <c r="I582" s="312">
        <v>7471</v>
      </c>
      <c r="J582" s="312">
        <v>3551</v>
      </c>
      <c r="K582" s="312">
        <v>1385</v>
      </c>
      <c r="L582" s="312">
        <v>246</v>
      </c>
      <c r="M582" s="302">
        <v>171</v>
      </c>
    </row>
    <row r="583" spans="1:14" x14ac:dyDescent="0.2">
      <c r="A583" s="302" t="str">
        <f t="shared" si="9"/>
        <v>Islington2001Total persons</v>
      </c>
      <c r="B583" s="312" t="s">
        <v>49</v>
      </c>
      <c r="C583" s="302">
        <v>2001</v>
      </c>
      <c r="D583" s="312" t="s">
        <v>572</v>
      </c>
      <c r="E583" s="314">
        <v>172260</v>
      </c>
      <c r="F583" s="314">
        <v>36305</v>
      </c>
      <c r="G583" s="314">
        <v>45380</v>
      </c>
      <c r="H583" s="314">
        <v>31410</v>
      </c>
      <c r="I583" s="314">
        <v>29884</v>
      </c>
      <c r="J583" s="314">
        <v>17755</v>
      </c>
      <c r="K583" s="314">
        <v>8310</v>
      </c>
      <c r="L583" s="312">
        <v>1722</v>
      </c>
      <c r="M583" s="302">
        <v>1494</v>
      </c>
    </row>
    <row r="584" spans="1:14" x14ac:dyDescent="0.2">
      <c r="A584" s="302" t="str">
        <f t="shared" si="9"/>
        <v>Islington2001Total rooms</v>
      </c>
      <c r="B584" s="312" t="s">
        <v>49</v>
      </c>
      <c r="C584" s="302">
        <v>2001</v>
      </c>
      <c r="D584" s="312" t="s">
        <v>573</v>
      </c>
      <c r="E584" s="314">
        <v>333589</v>
      </c>
      <c r="F584" s="312">
        <v>124369</v>
      </c>
      <c r="G584" s="312">
        <v>92791</v>
      </c>
      <c r="H584" s="312">
        <v>48961</v>
      </c>
      <c r="I584" s="312">
        <v>38228</v>
      </c>
      <c r="J584" s="312">
        <v>19286</v>
      </c>
      <c r="K584" s="312">
        <v>12967</v>
      </c>
      <c r="L584" s="312">
        <v>1379</v>
      </c>
      <c r="M584" s="302">
        <v>998</v>
      </c>
    </row>
    <row r="585" spans="1:14" x14ac:dyDescent="0.2">
      <c r="A585" s="302" t="str">
        <f t="shared" si="9"/>
        <v>Islington2001Persons per room</v>
      </c>
      <c r="B585" s="312" t="s">
        <v>49</v>
      </c>
      <c r="C585" s="302">
        <v>2001</v>
      </c>
      <c r="D585" s="312" t="s">
        <v>574</v>
      </c>
      <c r="E585" s="314">
        <v>0.51638393352298784</v>
      </c>
      <c r="F585" s="312">
        <v>0.29191357975058091</v>
      </c>
      <c r="G585" s="312">
        <v>0.4890560506945717</v>
      </c>
      <c r="H585" s="312">
        <v>0.64153101448091343</v>
      </c>
      <c r="I585" s="312">
        <v>0.78173066861985974</v>
      </c>
      <c r="J585" s="312">
        <v>0.92061599087420931</v>
      </c>
      <c r="K585" s="312">
        <v>0.64085756150227502</v>
      </c>
      <c r="L585" s="312">
        <v>1.248730964467005</v>
      </c>
      <c r="M585" s="302">
        <v>1.496993987975952</v>
      </c>
    </row>
    <row r="586" spans="1:14" x14ac:dyDescent="0.2">
      <c r="A586" s="302" t="str">
        <f t="shared" si="9"/>
        <v>Islington20112011</v>
      </c>
      <c r="B586" s="312" t="s">
        <v>49</v>
      </c>
      <c r="C586" s="302">
        <v>2011</v>
      </c>
      <c r="D586" s="293">
        <v>2011</v>
      </c>
      <c r="E586" s="314" t="s">
        <v>570</v>
      </c>
      <c r="F586" s="312">
        <v>1</v>
      </c>
      <c r="G586" s="312">
        <v>2</v>
      </c>
      <c r="H586" s="312">
        <v>3</v>
      </c>
      <c r="I586" s="312">
        <v>4</v>
      </c>
      <c r="J586" s="312">
        <v>5</v>
      </c>
      <c r="K586" s="312" t="s">
        <v>568</v>
      </c>
      <c r="L586" s="314"/>
      <c r="N586" s="312"/>
    </row>
    <row r="587" spans="1:14" x14ac:dyDescent="0.2">
      <c r="A587" s="302" t="str">
        <f t="shared" si="9"/>
        <v>Islington2011Total households</v>
      </c>
      <c r="B587" s="312" t="s">
        <v>49</v>
      </c>
      <c r="C587" s="302">
        <v>2011</v>
      </c>
      <c r="D587" s="312" t="s">
        <v>571</v>
      </c>
      <c r="E587" s="314">
        <v>93556</v>
      </c>
      <c r="F587" s="312">
        <v>36240</v>
      </c>
      <c r="G587" s="312">
        <v>30161</v>
      </c>
      <c r="H587" s="312">
        <v>13394</v>
      </c>
      <c r="I587" s="312">
        <v>8400</v>
      </c>
      <c r="J587" s="312">
        <v>3388</v>
      </c>
      <c r="K587" s="312">
        <v>1973</v>
      </c>
    </row>
    <row r="588" spans="1:14" x14ac:dyDescent="0.2">
      <c r="A588" s="302" t="str">
        <f t="shared" si="9"/>
        <v>Islington2011Total persons</v>
      </c>
      <c r="B588" s="312" t="s">
        <v>49</v>
      </c>
      <c r="C588" s="302">
        <v>2011</v>
      </c>
      <c r="D588" s="312" t="s">
        <v>572</v>
      </c>
      <c r="E588" s="314">
        <v>200134</v>
      </c>
      <c r="F588" s="314">
        <v>36240</v>
      </c>
      <c r="G588" s="314">
        <v>60322</v>
      </c>
      <c r="H588" s="314">
        <v>40182</v>
      </c>
      <c r="I588" s="314">
        <v>33600</v>
      </c>
      <c r="J588" s="314">
        <v>16940</v>
      </c>
      <c r="K588" s="314">
        <v>12850</v>
      </c>
    </row>
    <row r="589" spans="1:14" x14ac:dyDescent="0.2">
      <c r="A589" s="302" t="str">
        <f t="shared" si="9"/>
        <v>Islington2011Total rooms</v>
      </c>
      <c r="B589" s="312" t="s">
        <v>49</v>
      </c>
      <c r="C589" s="302">
        <v>2011</v>
      </c>
      <c r="D589" s="312" t="s">
        <v>573</v>
      </c>
      <c r="E589" s="314">
        <v>372686</v>
      </c>
      <c r="F589" s="312">
        <v>120109</v>
      </c>
      <c r="G589" s="312">
        <v>117152</v>
      </c>
      <c r="H589" s="312">
        <v>61355</v>
      </c>
      <c r="I589" s="312">
        <v>43702</v>
      </c>
      <c r="J589" s="312">
        <v>18799</v>
      </c>
      <c r="K589" s="312">
        <v>11569</v>
      </c>
    </row>
    <row r="590" spans="1:14" x14ac:dyDescent="0.2">
      <c r="A590" s="302" t="str">
        <f t="shared" si="9"/>
        <v>Islington2011Persons per room</v>
      </c>
      <c r="B590" s="312" t="s">
        <v>49</v>
      </c>
      <c r="C590" s="302">
        <v>2011</v>
      </c>
      <c r="D590" s="312" t="s">
        <v>574</v>
      </c>
      <c r="E590" s="314">
        <v>0.53700434145634668</v>
      </c>
      <c r="F590" s="312">
        <v>0.30172593227818068</v>
      </c>
      <c r="G590" s="312">
        <v>0.51490371483201314</v>
      </c>
      <c r="H590" s="312">
        <v>0.65490995028929999</v>
      </c>
      <c r="I590" s="312">
        <v>0.7688435311885039</v>
      </c>
      <c r="J590" s="312">
        <v>0.90111176126389703</v>
      </c>
      <c r="K590" s="312">
        <v>1.1107269426916759</v>
      </c>
    </row>
    <row r="591" spans="1:14" x14ac:dyDescent="0.2">
      <c r="A591" s="302" t="str">
        <f t="shared" si="9"/>
        <v>Kensington and ChelseaKensington and Chelsea</v>
      </c>
      <c r="B591" s="312" t="s">
        <v>50</v>
      </c>
      <c r="D591" s="312" t="s">
        <v>50</v>
      </c>
      <c r="F591" s="350" t="s">
        <v>569</v>
      </c>
      <c r="G591" s="350"/>
      <c r="H591" s="350"/>
      <c r="I591" s="350"/>
      <c r="J591" s="350"/>
      <c r="K591" s="350"/>
      <c r="L591" s="350"/>
    </row>
    <row r="592" spans="1:14" x14ac:dyDescent="0.2">
      <c r="A592" s="302" t="str">
        <f t="shared" si="9"/>
        <v>Kensington and Chelsea19611961</v>
      </c>
      <c r="B592" s="312" t="s">
        <v>50</v>
      </c>
      <c r="C592" s="302">
        <v>1961</v>
      </c>
      <c r="D592" s="293" t="s">
        <v>28</v>
      </c>
      <c r="E592" s="314" t="s">
        <v>570</v>
      </c>
      <c r="F592" s="312">
        <v>1</v>
      </c>
      <c r="G592" s="312">
        <v>2</v>
      </c>
      <c r="H592" s="312">
        <v>3</v>
      </c>
      <c r="I592" s="312">
        <v>4</v>
      </c>
      <c r="J592" s="312">
        <v>5</v>
      </c>
      <c r="K592" s="312">
        <v>6</v>
      </c>
      <c r="L592" s="314" t="s">
        <v>565</v>
      </c>
    </row>
    <row r="593" spans="1:12" x14ac:dyDescent="0.2">
      <c r="A593" s="302" t="str">
        <f t="shared" si="9"/>
        <v>Kensington and Chelsea1961Total households</v>
      </c>
      <c r="B593" s="312" t="s">
        <v>50</v>
      </c>
      <c r="C593" s="302">
        <v>1961</v>
      </c>
      <c r="D593" s="312" t="s">
        <v>571</v>
      </c>
      <c r="E593" s="314">
        <v>82301</v>
      </c>
      <c r="F593" s="314">
        <v>29897</v>
      </c>
      <c r="G593" s="314">
        <v>24478</v>
      </c>
      <c r="H593" s="314">
        <v>12359</v>
      </c>
      <c r="I593" s="314">
        <v>7952</v>
      </c>
      <c r="J593" s="314">
        <v>4065</v>
      </c>
      <c r="K593" s="314">
        <v>1960</v>
      </c>
      <c r="L593" s="314">
        <v>1590</v>
      </c>
    </row>
    <row r="594" spans="1:12" x14ac:dyDescent="0.2">
      <c r="A594" s="302" t="str">
        <f t="shared" si="9"/>
        <v>Kensington and Chelsea1961Total persons</v>
      </c>
      <c r="B594" s="312" t="s">
        <v>50</v>
      </c>
      <c r="C594" s="302">
        <v>1961</v>
      </c>
      <c r="D594" s="312" t="s">
        <v>572</v>
      </c>
      <c r="E594" s="314">
        <v>192455</v>
      </c>
      <c r="F594" s="314">
        <v>29897</v>
      </c>
      <c r="G594" s="314">
        <v>48956</v>
      </c>
      <c r="H594" s="314">
        <v>37077</v>
      </c>
      <c r="I594" s="314">
        <v>31808</v>
      </c>
      <c r="J594" s="314">
        <v>20325</v>
      </c>
      <c r="K594" s="314">
        <v>11760</v>
      </c>
      <c r="L594" s="314">
        <v>12632</v>
      </c>
    </row>
    <row r="595" spans="1:12" x14ac:dyDescent="0.2">
      <c r="A595" s="302" t="str">
        <f t="shared" si="9"/>
        <v>Kensington and Chelsea1961Total rooms</v>
      </c>
      <c r="B595" s="312" t="s">
        <v>50</v>
      </c>
      <c r="C595" s="302">
        <v>1961</v>
      </c>
      <c r="D595" s="312" t="s">
        <v>573</v>
      </c>
      <c r="E595" s="314">
        <v>250683</v>
      </c>
      <c r="F595" s="314">
        <v>57037</v>
      </c>
      <c r="G595" s="314">
        <v>73192</v>
      </c>
      <c r="H595" s="314">
        <v>45849</v>
      </c>
      <c r="I595" s="314">
        <v>33672</v>
      </c>
      <c r="J595" s="314">
        <v>20159</v>
      </c>
      <c r="K595" s="314">
        <v>10633</v>
      </c>
      <c r="L595" s="314">
        <v>10141</v>
      </c>
    </row>
    <row r="596" spans="1:12" x14ac:dyDescent="0.2">
      <c r="A596" s="302" t="str">
        <f t="shared" si="9"/>
        <v>Kensington and Chelsea1961Persons per room</v>
      </c>
      <c r="B596" s="312" t="s">
        <v>50</v>
      </c>
      <c r="C596" s="302">
        <v>1961</v>
      </c>
      <c r="D596" s="312" t="s">
        <v>574</v>
      </c>
      <c r="E596" s="314">
        <v>0.76772258190623222</v>
      </c>
      <c r="F596" s="312">
        <v>0.5241685221873521</v>
      </c>
      <c r="G596" s="312">
        <v>0.66887091485408245</v>
      </c>
      <c r="H596" s="312">
        <v>0.80867630700778648</v>
      </c>
      <c r="I596" s="312">
        <v>0.94464243288191974</v>
      </c>
      <c r="J596" s="312">
        <v>1.0082345354432263</v>
      </c>
      <c r="K596" s="312">
        <v>1.1059907834101383</v>
      </c>
      <c r="L596" s="312">
        <v>1.2456365249975347</v>
      </c>
    </row>
    <row r="597" spans="1:12" x14ac:dyDescent="0.2">
      <c r="A597" s="302" t="str">
        <f t="shared" si="9"/>
        <v>Kensington and Chelsea19711971</v>
      </c>
      <c r="B597" s="312" t="s">
        <v>50</v>
      </c>
      <c r="C597" s="302">
        <v>1971</v>
      </c>
      <c r="D597" s="293" t="s">
        <v>29</v>
      </c>
      <c r="E597" s="314" t="s">
        <v>570</v>
      </c>
      <c r="F597" s="312">
        <v>1</v>
      </c>
      <c r="G597" s="312">
        <v>2</v>
      </c>
      <c r="H597" s="312">
        <v>3</v>
      </c>
      <c r="I597" s="312">
        <v>4</v>
      </c>
      <c r="J597" s="312">
        <v>5</v>
      </c>
      <c r="K597" s="314" t="s">
        <v>568</v>
      </c>
    </row>
    <row r="598" spans="1:12" x14ac:dyDescent="0.2">
      <c r="A598" s="302" t="str">
        <f t="shared" si="9"/>
        <v>Kensington and Chelsea1971Total households</v>
      </c>
      <c r="B598" s="312" t="s">
        <v>50</v>
      </c>
      <c r="C598" s="302">
        <v>1971</v>
      </c>
      <c r="D598" s="312" t="s">
        <v>571</v>
      </c>
      <c r="E598" s="314">
        <v>77885</v>
      </c>
      <c r="F598" s="314">
        <v>33075</v>
      </c>
      <c r="G598" s="314">
        <v>23095</v>
      </c>
      <c r="H598" s="314">
        <v>9640</v>
      </c>
      <c r="I598" s="314">
        <v>6420</v>
      </c>
      <c r="J598" s="314">
        <v>3235</v>
      </c>
      <c r="K598" s="314">
        <v>2415</v>
      </c>
      <c r="L598" s="314"/>
    </row>
    <row r="599" spans="1:12" x14ac:dyDescent="0.2">
      <c r="A599" s="302" t="str">
        <f t="shared" ref="A599:A662" si="10">CONCATENATE(B599,C599,D599)</f>
        <v>Kensington and Chelsea1971Total persons</v>
      </c>
      <c r="B599" s="312" t="s">
        <v>50</v>
      </c>
      <c r="C599" s="302">
        <v>1971</v>
      </c>
      <c r="D599" s="312" t="s">
        <v>572</v>
      </c>
      <c r="E599" s="314">
        <v>165965</v>
      </c>
      <c r="F599" s="314">
        <v>33075</v>
      </c>
      <c r="G599" s="314">
        <v>46190</v>
      </c>
      <c r="H599" s="314">
        <v>28925</v>
      </c>
      <c r="I599" s="314">
        <v>25690</v>
      </c>
      <c r="J599" s="314">
        <v>16175</v>
      </c>
      <c r="K599" s="314">
        <v>15915</v>
      </c>
      <c r="L599" s="314"/>
    </row>
    <row r="600" spans="1:12" x14ac:dyDescent="0.2">
      <c r="A600" s="302" t="str">
        <f t="shared" si="10"/>
        <v>Kensington and Chelsea1971Total rooms</v>
      </c>
      <c r="B600" s="312" t="s">
        <v>50</v>
      </c>
      <c r="C600" s="302">
        <v>1971</v>
      </c>
      <c r="D600" s="312" t="s">
        <v>573</v>
      </c>
      <c r="E600" s="314">
        <v>249505</v>
      </c>
      <c r="F600" s="314">
        <v>70945</v>
      </c>
      <c r="G600" s="314">
        <v>73895</v>
      </c>
      <c r="H600" s="314">
        <v>39960</v>
      </c>
      <c r="I600" s="314">
        <v>30620</v>
      </c>
      <c r="J600" s="314">
        <v>18020</v>
      </c>
      <c r="K600" s="314">
        <v>16060</v>
      </c>
      <c r="L600" s="314"/>
    </row>
    <row r="601" spans="1:12" x14ac:dyDescent="0.2">
      <c r="A601" s="302" t="str">
        <f t="shared" si="10"/>
        <v>Kensington and Chelsea1971Persons per room</v>
      </c>
      <c r="B601" s="312" t="s">
        <v>50</v>
      </c>
      <c r="C601" s="302">
        <v>1971</v>
      </c>
      <c r="D601" s="312" t="s">
        <v>574</v>
      </c>
      <c r="E601" s="314">
        <v>0.66517705056010901</v>
      </c>
      <c r="F601" s="312">
        <v>0.4662062160828811</v>
      </c>
      <c r="G601" s="312">
        <v>0.62507612152378378</v>
      </c>
      <c r="H601" s="312">
        <v>0.72384884884884881</v>
      </c>
      <c r="I601" s="312">
        <v>0.8389941214892227</v>
      </c>
      <c r="J601" s="312">
        <v>0.89761376248612657</v>
      </c>
      <c r="K601" s="312">
        <v>0.99097135740971354</v>
      </c>
    </row>
    <row r="602" spans="1:12" x14ac:dyDescent="0.2">
      <c r="A602" s="302" t="str">
        <f t="shared" si="10"/>
        <v>Kensington and Chelsea19811981</v>
      </c>
      <c r="B602" s="312" t="s">
        <v>50</v>
      </c>
      <c r="C602" s="302">
        <v>1981</v>
      </c>
      <c r="D602" s="293" t="s">
        <v>30</v>
      </c>
      <c r="E602" s="314" t="s">
        <v>570</v>
      </c>
      <c r="F602" s="312">
        <v>1</v>
      </c>
      <c r="G602" s="312">
        <v>2</v>
      </c>
      <c r="H602" s="312">
        <v>3</v>
      </c>
      <c r="I602" s="312">
        <v>4</v>
      </c>
      <c r="J602" s="312">
        <v>5</v>
      </c>
      <c r="K602" s="312">
        <v>6</v>
      </c>
      <c r="L602" s="314" t="s">
        <v>565</v>
      </c>
    </row>
    <row r="603" spans="1:12" x14ac:dyDescent="0.2">
      <c r="A603" s="302" t="str">
        <f t="shared" si="10"/>
        <v>Kensington and Chelsea1981Total households</v>
      </c>
      <c r="B603" s="312" t="s">
        <v>50</v>
      </c>
      <c r="C603" s="302">
        <v>1981</v>
      </c>
      <c r="D603" s="312" t="s">
        <v>571</v>
      </c>
      <c r="E603" s="314">
        <v>56092</v>
      </c>
      <c r="F603" s="312">
        <v>23873</v>
      </c>
      <c r="G603" s="312">
        <v>16873</v>
      </c>
      <c r="H603" s="312">
        <v>7075</v>
      </c>
      <c r="I603" s="312">
        <v>4878</v>
      </c>
      <c r="J603" s="312">
        <v>2174</v>
      </c>
      <c r="K603" s="312">
        <v>882</v>
      </c>
      <c r="L603" s="312">
        <v>337</v>
      </c>
    </row>
    <row r="604" spans="1:12" x14ac:dyDescent="0.2">
      <c r="A604" s="302" t="str">
        <f t="shared" si="10"/>
        <v>Kensington and Chelsea1981Total persons</v>
      </c>
      <c r="B604" s="312" t="s">
        <v>50</v>
      </c>
      <c r="C604" s="302">
        <v>1981</v>
      </c>
      <c r="D604" s="312" t="s">
        <v>572</v>
      </c>
      <c r="E604" s="314">
        <v>117136</v>
      </c>
      <c r="F604" s="314">
        <v>23873</v>
      </c>
      <c r="G604" s="314">
        <v>33746</v>
      </c>
      <c r="H604" s="314">
        <v>21225</v>
      </c>
      <c r="I604" s="314">
        <v>19512</v>
      </c>
      <c r="J604" s="314">
        <v>10870</v>
      </c>
      <c r="K604" s="314">
        <v>5292</v>
      </c>
      <c r="L604" s="312">
        <v>2618</v>
      </c>
    </row>
    <row r="605" spans="1:12" x14ac:dyDescent="0.2">
      <c r="A605" s="302" t="str">
        <f t="shared" si="10"/>
        <v>Kensington and Chelsea1981Total rooms</v>
      </c>
      <c r="B605" s="312" t="s">
        <v>50</v>
      </c>
      <c r="C605" s="302">
        <v>1981</v>
      </c>
      <c r="D605" s="312" t="s">
        <v>573</v>
      </c>
      <c r="E605" s="314">
        <v>205688</v>
      </c>
      <c r="F605" s="312">
        <v>62589</v>
      </c>
      <c r="G605" s="312">
        <v>61923</v>
      </c>
      <c r="H605" s="312">
        <v>32096</v>
      </c>
      <c r="I605" s="312">
        <v>26534</v>
      </c>
      <c r="J605" s="312">
        <v>13976</v>
      </c>
      <c r="K605" s="312">
        <v>6097</v>
      </c>
      <c r="L605" s="312">
        <v>2473</v>
      </c>
    </row>
    <row r="606" spans="1:12" x14ac:dyDescent="0.2">
      <c r="A606" s="302" t="str">
        <f t="shared" si="10"/>
        <v>Kensington and Chelsea1981Persons per room</v>
      </c>
      <c r="B606" s="312" t="s">
        <v>50</v>
      </c>
      <c r="C606" s="302">
        <v>1981</v>
      </c>
      <c r="D606" s="312" t="s">
        <v>574</v>
      </c>
      <c r="E606" s="314">
        <v>0.56948387849558557</v>
      </c>
      <c r="F606" s="312">
        <v>0.38142485101215867</v>
      </c>
      <c r="G606" s="312">
        <v>0.54496713660513862</v>
      </c>
      <c r="H606" s="312">
        <v>0.66129735792622135</v>
      </c>
      <c r="I606" s="312">
        <v>0.73535840808019903</v>
      </c>
      <c r="J606" s="312">
        <v>0.77776187750429304</v>
      </c>
      <c r="K606" s="312">
        <v>0.86796785304247992</v>
      </c>
      <c r="L606" s="312">
        <v>1.0586332389809947</v>
      </c>
    </row>
    <row r="607" spans="1:12" x14ac:dyDescent="0.2">
      <c r="A607" s="302" t="str">
        <f t="shared" si="10"/>
        <v>Kensington and Chelsea19911991</v>
      </c>
      <c r="B607" s="312" t="s">
        <v>50</v>
      </c>
      <c r="C607" s="302">
        <v>1991</v>
      </c>
      <c r="D607" s="293" t="s">
        <v>4</v>
      </c>
      <c r="E607" s="314" t="s">
        <v>570</v>
      </c>
      <c r="F607" s="312">
        <v>1</v>
      </c>
      <c r="G607" s="312">
        <v>2</v>
      </c>
      <c r="H607" s="312">
        <v>3</v>
      </c>
      <c r="I607" s="312">
        <v>4</v>
      </c>
      <c r="J607" s="312">
        <v>5</v>
      </c>
      <c r="K607" s="312">
        <v>6</v>
      </c>
      <c r="L607" s="314" t="s">
        <v>565</v>
      </c>
    </row>
    <row r="608" spans="1:12" x14ac:dyDescent="0.2">
      <c r="A608" s="302" t="str">
        <f t="shared" si="10"/>
        <v>Kensington and Chelsea1991Total households</v>
      </c>
      <c r="B608" s="312" t="s">
        <v>50</v>
      </c>
      <c r="C608" s="302">
        <v>1991</v>
      </c>
      <c r="D608" s="312" t="s">
        <v>571</v>
      </c>
      <c r="E608" s="314">
        <v>68222</v>
      </c>
      <c r="F608" s="312">
        <v>32731</v>
      </c>
      <c r="G608" s="312">
        <v>19850</v>
      </c>
      <c r="H608" s="312">
        <v>7326</v>
      </c>
      <c r="I608" s="312">
        <v>5029</v>
      </c>
      <c r="J608" s="312">
        <v>2128</v>
      </c>
      <c r="K608" s="312">
        <v>849</v>
      </c>
      <c r="L608" s="312">
        <v>309</v>
      </c>
    </row>
    <row r="609" spans="1:14" x14ac:dyDescent="0.2">
      <c r="A609" s="302" t="str">
        <f t="shared" si="10"/>
        <v>Kensington and Chelsea1991Total persons</v>
      </c>
      <c r="B609" s="312" t="s">
        <v>50</v>
      </c>
      <c r="C609" s="302">
        <v>1991</v>
      </c>
      <c r="D609" s="312" t="s">
        <v>572</v>
      </c>
      <c r="E609" s="314">
        <v>132654</v>
      </c>
      <c r="F609" s="314">
        <v>32731</v>
      </c>
      <c r="G609" s="314">
        <v>39700</v>
      </c>
      <c r="H609" s="314">
        <v>21978</v>
      </c>
      <c r="I609" s="314">
        <v>20116</v>
      </c>
      <c r="J609" s="314">
        <v>10640</v>
      </c>
      <c r="K609" s="314">
        <v>5094</v>
      </c>
      <c r="L609" s="312">
        <v>2395</v>
      </c>
    </row>
    <row r="610" spans="1:14" x14ac:dyDescent="0.2">
      <c r="A610" s="302" t="str">
        <f t="shared" si="10"/>
        <v>Kensington and Chelsea1991Total rooms</v>
      </c>
      <c r="B610" s="312" t="s">
        <v>50</v>
      </c>
      <c r="C610" s="302">
        <v>1991</v>
      </c>
      <c r="D610" s="312" t="s">
        <v>573</v>
      </c>
      <c r="E610" s="314">
        <v>267751</v>
      </c>
      <c r="F610" s="312">
        <v>98680</v>
      </c>
      <c r="G610" s="312">
        <v>81175</v>
      </c>
      <c r="H610" s="312">
        <v>35769</v>
      </c>
      <c r="I610" s="312">
        <v>29154</v>
      </c>
      <c r="J610" s="312">
        <v>14487</v>
      </c>
      <c r="K610" s="312">
        <v>6161</v>
      </c>
      <c r="L610" s="312">
        <v>2325</v>
      </c>
    </row>
    <row r="611" spans="1:14" x14ac:dyDescent="0.2">
      <c r="A611" s="302" t="str">
        <f t="shared" si="10"/>
        <v>Kensington and Chelsea1991Persons per room</v>
      </c>
      <c r="B611" s="312" t="s">
        <v>50</v>
      </c>
      <c r="C611" s="302">
        <v>1991</v>
      </c>
      <c r="D611" s="312" t="s">
        <v>574</v>
      </c>
      <c r="E611" s="314">
        <v>0.49543792553529215</v>
      </c>
      <c r="F611" s="312">
        <v>0.33168828536684231</v>
      </c>
      <c r="G611" s="312">
        <v>0.48906683092085002</v>
      </c>
      <c r="H611" s="312">
        <v>0.6144426738237021</v>
      </c>
      <c r="I611" s="312">
        <v>0.68999108184125679</v>
      </c>
      <c r="J611" s="312">
        <v>0.7344515772761786</v>
      </c>
      <c r="K611" s="312">
        <v>0.826813828923876</v>
      </c>
      <c r="L611" s="312">
        <v>1.0301075268817204</v>
      </c>
    </row>
    <row r="612" spans="1:14" x14ac:dyDescent="0.2">
      <c r="A612" s="302" t="str">
        <f t="shared" si="10"/>
        <v>Kensington and Chelsea20012001</v>
      </c>
      <c r="B612" s="312" t="s">
        <v>50</v>
      </c>
      <c r="C612" s="302">
        <v>2001</v>
      </c>
      <c r="D612" s="293">
        <v>2001</v>
      </c>
      <c r="E612" s="314" t="s">
        <v>570</v>
      </c>
      <c r="F612" s="312">
        <v>1</v>
      </c>
      <c r="G612" s="312">
        <v>2</v>
      </c>
      <c r="H612" s="312">
        <v>3</v>
      </c>
      <c r="I612" s="312">
        <v>4</v>
      </c>
      <c r="J612" s="312">
        <v>5</v>
      </c>
      <c r="K612" s="312">
        <v>6</v>
      </c>
      <c r="L612" s="314">
        <v>7</v>
      </c>
      <c r="M612" s="302" t="s">
        <v>2666</v>
      </c>
      <c r="N612" s="312"/>
    </row>
    <row r="613" spans="1:14" x14ac:dyDescent="0.2">
      <c r="A613" s="302" t="str">
        <f t="shared" si="10"/>
        <v>Kensington and Chelsea2001Total households</v>
      </c>
      <c r="B613" s="312" t="s">
        <v>50</v>
      </c>
      <c r="C613" s="302">
        <v>2001</v>
      </c>
      <c r="D613" s="312" t="s">
        <v>571</v>
      </c>
      <c r="E613" s="314">
        <v>79150</v>
      </c>
      <c r="F613" s="312">
        <v>38454</v>
      </c>
      <c r="G613" s="312">
        <v>21932</v>
      </c>
      <c r="H613" s="312">
        <v>8530</v>
      </c>
      <c r="I613" s="312">
        <v>5734</v>
      </c>
      <c r="J613" s="312">
        <v>2779</v>
      </c>
      <c r="K613" s="312">
        <v>1488</v>
      </c>
      <c r="L613" s="312">
        <v>143</v>
      </c>
      <c r="M613" s="302">
        <v>90</v>
      </c>
    </row>
    <row r="614" spans="1:14" x14ac:dyDescent="0.2">
      <c r="A614" s="302" t="str">
        <f t="shared" si="10"/>
        <v>Kensington and Chelsea2001Total persons</v>
      </c>
      <c r="B614" s="312" t="s">
        <v>50</v>
      </c>
      <c r="C614" s="302">
        <v>2001</v>
      </c>
      <c r="D614" s="312" t="s">
        <v>572</v>
      </c>
      <c r="E614" s="314">
        <v>155438</v>
      </c>
      <c r="F614" s="314">
        <v>38454</v>
      </c>
      <c r="G614" s="314">
        <v>43864</v>
      </c>
      <c r="H614" s="314">
        <v>25590</v>
      </c>
      <c r="I614" s="314">
        <v>22936</v>
      </c>
      <c r="J614" s="314">
        <v>13895</v>
      </c>
      <c r="K614" s="314">
        <v>8928</v>
      </c>
      <c r="L614" s="312">
        <v>1001</v>
      </c>
      <c r="M614" s="302">
        <v>770</v>
      </c>
    </row>
    <row r="615" spans="1:14" x14ac:dyDescent="0.2">
      <c r="A615" s="302" t="str">
        <f t="shared" si="10"/>
        <v>Kensington and Chelsea2001Total rooms</v>
      </c>
      <c r="B615" s="312" t="s">
        <v>50</v>
      </c>
      <c r="C615" s="302">
        <v>2001</v>
      </c>
      <c r="D615" s="312" t="s">
        <v>573</v>
      </c>
      <c r="E615" s="314">
        <v>323104</v>
      </c>
      <c r="F615" s="312">
        <v>137167</v>
      </c>
      <c r="G615" s="312">
        <v>88165</v>
      </c>
      <c r="H615" s="312">
        <v>39187</v>
      </c>
      <c r="I615" s="312">
        <v>31421</v>
      </c>
      <c r="J615" s="312">
        <v>16641</v>
      </c>
      <c r="K615" s="312">
        <v>12962</v>
      </c>
      <c r="L615" s="312">
        <v>924</v>
      </c>
      <c r="M615" s="302">
        <v>557</v>
      </c>
    </row>
    <row r="616" spans="1:14" x14ac:dyDescent="0.2">
      <c r="A616" s="302" t="str">
        <f t="shared" si="10"/>
        <v>Kensington and Chelsea2001Persons per room</v>
      </c>
      <c r="B616" s="312" t="s">
        <v>50</v>
      </c>
      <c r="C616" s="302">
        <v>2001</v>
      </c>
      <c r="D616" s="312" t="s">
        <v>574</v>
      </c>
      <c r="E616" s="314">
        <v>0.48107730018817468</v>
      </c>
      <c r="F616" s="312">
        <v>0.28034439770498737</v>
      </c>
      <c r="G616" s="312">
        <v>0.4975216922815176</v>
      </c>
      <c r="H616" s="312">
        <v>0.65302268609487846</v>
      </c>
      <c r="I616" s="312">
        <v>0.72995767162089054</v>
      </c>
      <c r="J616" s="312">
        <v>0.83498587825250892</v>
      </c>
      <c r="K616" s="312">
        <v>0.68878259527850638</v>
      </c>
      <c r="L616" s="312">
        <v>1.0833333333333333</v>
      </c>
      <c r="M616" s="302">
        <v>1.3824057450628366</v>
      </c>
    </row>
    <row r="617" spans="1:14" x14ac:dyDescent="0.2">
      <c r="A617" s="302" t="str">
        <f t="shared" si="10"/>
        <v>Kensington and Chelsea20112011</v>
      </c>
      <c r="B617" s="312" t="s">
        <v>50</v>
      </c>
      <c r="C617" s="302">
        <v>2011</v>
      </c>
      <c r="D617" s="293">
        <v>2011</v>
      </c>
      <c r="E617" s="314" t="s">
        <v>570</v>
      </c>
      <c r="F617" s="312">
        <v>1</v>
      </c>
      <c r="G617" s="312">
        <v>2</v>
      </c>
      <c r="H617" s="312">
        <v>3</v>
      </c>
      <c r="I617" s="312">
        <v>4</v>
      </c>
      <c r="J617" s="312">
        <v>5</v>
      </c>
      <c r="K617" s="312" t="s">
        <v>568</v>
      </c>
      <c r="L617" s="314"/>
      <c r="N617" s="312"/>
    </row>
    <row r="618" spans="1:14" x14ac:dyDescent="0.2">
      <c r="A618" s="302" t="str">
        <f t="shared" si="10"/>
        <v>Kensington and Chelsea2011Total households</v>
      </c>
      <c r="B618" s="312" t="s">
        <v>50</v>
      </c>
      <c r="C618" s="302">
        <v>2011</v>
      </c>
      <c r="D618" s="312" t="s">
        <v>571</v>
      </c>
      <c r="E618" s="314">
        <v>78536</v>
      </c>
      <c r="F618" s="312">
        <v>36524</v>
      </c>
      <c r="G618" s="312">
        <v>22823</v>
      </c>
      <c r="H618" s="312">
        <v>8855</v>
      </c>
      <c r="I618" s="312">
        <v>6348</v>
      </c>
      <c r="J618" s="312">
        <v>2720</v>
      </c>
      <c r="K618" s="312">
        <v>1266</v>
      </c>
    </row>
    <row r="619" spans="1:14" x14ac:dyDescent="0.2">
      <c r="A619" s="302" t="str">
        <f t="shared" si="10"/>
        <v>Kensington and Chelsea2011Total persons</v>
      </c>
      <c r="B619" s="312" t="s">
        <v>50</v>
      </c>
      <c r="C619" s="302">
        <v>2011</v>
      </c>
      <c r="D619" s="312" t="s">
        <v>572</v>
      </c>
      <c r="E619" s="314">
        <v>155939</v>
      </c>
      <c r="F619" s="314">
        <v>36524</v>
      </c>
      <c r="G619" s="314">
        <v>45646</v>
      </c>
      <c r="H619" s="314">
        <v>26565</v>
      </c>
      <c r="I619" s="314">
        <v>25392</v>
      </c>
      <c r="J619" s="314">
        <v>13600</v>
      </c>
      <c r="K619" s="314">
        <v>8212</v>
      </c>
    </row>
    <row r="620" spans="1:14" x14ac:dyDescent="0.2">
      <c r="A620" s="302" t="str">
        <f t="shared" si="10"/>
        <v>Kensington and Chelsea2011Total rooms</v>
      </c>
      <c r="B620" s="312" t="s">
        <v>50</v>
      </c>
      <c r="C620" s="302">
        <v>2011</v>
      </c>
      <c r="D620" s="312" t="s">
        <v>573</v>
      </c>
      <c r="E620" s="314">
        <v>322546</v>
      </c>
      <c r="F620" s="312">
        <v>121867</v>
      </c>
      <c r="G620" s="312">
        <v>95946</v>
      </c>
      <c r="H620" s="312">
        <v>43646</v>
      </c>
      <c r="I620" s="312">
        <v>35752</v>
      </c>
      <c r="J620" s="312">
        <v>17059</v>
      </c>
      <c r="K620" s="312">
        <v>8276</v>
      </c>
    </row>
    <row r="621" spans="1:14" x14ac:dyDescent="0.2">
      <c r="A621" s="302" t="str">
        <f t="shared" si="10"/>
        <v>Kensington and Chelsea2011Persons per room</v>
      </c>
      <c r="B621" s="312" t="s">
        <v>50</v>
      </c>
      <c r="C621" s="302">
        <v>2011</v>
      </c>
      <c r="D621" s="312" t="s">
        <v>574</v>
      </c>
      <c r="E621" s="314">
        <v>0.48346282390728762</v>
      </c>
      <c r="F621" s="312">
        <v>0.29970377542731008</v>
      </c>
      <c r="G621" s="312">
        <v>0.47574677422716943</v>
      </c>
      <c r="H621" s="312">
        <v>0.60864684048939188</v>
      </c>
      <c r="I621" s="312">
        <v>0.71022600134258218</v>
      </c>
      <c r="J621" s="312">
        <v>0.79723313207104751</v>
      </c>
      <c r="K621" s="312">
        <v>0.99226679555340747</v>
      </c>
    </row>
    <row r="622" spans="1:14" x14ac:dyDescent="0.2">
      <c r="A622" s="302" t="str">
        <f t="shared" si="10"/>
        <v>Kingston upon ThamesKingston upon Thames</v>
      </c>
      <c r="B622" s="312" t="s">
        <v>51</v>
      </c>
      <c r="D622" s="312" t="s">
        <v>51</v>
      </c>
      <c r="F622" s="350" t="s">
        <v>569</v>
      </c>
      <c r="G622" s="350"/>
      <c r="H622" s="350"/>
      <c r="I622" s="350"/>
      <c r="J622" s="350"/>
      <c r="K622" s="350"/>
      <c r="L622" s="350"/>
    </row>
    <row r="623" spans="1:14" x14ac:dyDescent="0.2">
      <c r="A623" s="302" t="str">
        <f t="shared" si="10"/>
        <v>Kingston upon Thames19611961</v>
      </c>
      <c r="B623" s="312" t="s">
        <v>51</v>
      </c>
      <c r="C623" s="302">
        <v>1961</v>
      </c>
      <c r="D623" s="293" t="s">
        <v>28</v>
      </c>
      <c r="E623" s="314" t="s">
        <v>570</v>
      </c>
      <c r="F623" s="312">
        <v>1</v>
      </c>
      <c r="G623" s="312">
        <v>2</v>
      </c>
      <c r="H623" s="312">
        <v>3</v>
      </c>
      <c r="I623" s="312">
        <v>4</v>
      </c>
      <c r="J623" s="312">
        <v>5</v>
      </c>
      <c r="K623" s="312">
        <v>6</v>
      </c>
      <c r="L623" s="314" t="s">
        <v>565</v>
      </c>
    </row>
    <row r="624" spans="1:14" x14ac:dyDescent="0.2">
      <c r="A624" s="302" t="str">
        <f t="shared" si="10"/>
        <v>Kingston upon Thames1961Total households</v>
      </c>
      <c r="B624" s="312" t="s">
        <v>51</v>
      </c>
      <c r="C624" s="302">
        <v>1961</v>
      </c>
      <c r="D624" s="312" t="s">
        <v>571</v>
      </c>
      <c r="E624" s="314">
        <v>48050</v>
      </c>
      <c r="F624" s="314">
        <v>6017</v>
      </c>
      <c r="G624" s="314">
        <v>15494</v>
      </c>
      <c r="H624" s="314">
        <v>11222</v>
      </c>
      <c r="I624" s="314">
        <v>8983</v>
      </c>
      <c r="J624" s="314">
        <v>4014</v>
      </c>
      <c r="K624" s="314">
        <v>1428</v>
      </c>
      <c r="L624" s="314">
        <v>892</v>
      </c>
    </row>
    <row r="625" spans="1:12" x14ac:dyDescent="0.2">
      <c r="A625" s="302" t="str">
        <f t="shared" si="10"/>
        <v>Kingston upon Thames1961Total persons</v>
      </c>
      <c r="B625" s="312" t="s">
        <v>51</v>
      </c>
      <c r="C625" s="302">
        <v>1961</v>
      </c>
      <c r="D625" s="312" t="s">
        <v>572</v>
      </c>
      <c r="E625" s="314">
        <v>142108</v>
      </c>
      <c r="F625" s="314">
        <v>6017</v>
      </c>
      <c r="G625" s="314">
        <v>30988</v>
      </c>
      <c r="H625" s="314">
        <v>33666</v>
      </c>
      <c r="I625" s="314">
        <v>35932</v>
      </c>
      <c r="J625" s="314">
        <v>20070</v>
      </c>
      <c r="K625" s="314">
        <v>8568</v>
      </c>
      <c r="L625" s="314">
        <v>6867</v>
      </c>
    </row>
    <row r="626" spans="1:12" x14ac:dyDescent="0.2">
      <c r="A626" s="302" t="str">
        <f t="shared" si="10"/>
        <v>Kingston upon Thames1961Total rooms</v>
      </c>
      <c r="B626" s="312" t="s">
        <v>51</v>
      </c>
      <c r="C626" s="302">
        <v>1961</v>
      </c>
      <c r="D626" s="312" t="s">
        <v>573</v>
      </c>
      <c r="E626" s="314">
        <v>222636</v>
      </c>
      <c r="F626" s="314">
        <v>20848</v>
      </c>
      <c r="G626" s="314">
        <v>68489</v>
      </c>
      <c r="H626" s="314">
        <v>53483</v>
      </c>
      <c r="I626" s="314">
        <v>45190</v>
      </c>
      <c r="J626" s="314">
        <v>21361</v>
      </c>
      <c r="K626" s="314">
        <v>7990</v>
      </c>
      <c r="L626" s="314">
        <v>5275</v>
      </c>
    </row>
    <row r="627" spans="1:12" x14ac:dyDescent="0.2">
      <c r="A627" s="302" t="str">
        <f t="shared" si="10"/>
        <v>Kingston upon Thames1961Persons per room</v>
      </c>
      <c r="B627" s="312" t="s">
        <v>51</v>
      </c>
      <c r="C627" s="302">
        <v>1961</v>
      </c>
      <c r="D627" s="312" t="s">
        <v>574</v>
      </c>
      <c r="E627" s="314">
        <v>0.63829749007348313</v>
      </c>
      <c r="F627" s="312">
        <v>0.28861281657712973</v>
      </c>
      <c r="G627" s="312">
        <v>0.45245221860444745</v>
      </c>
      <c r="H627" s="312">
        <v>0.6294710468747079</v>
      </c>
      <c r="I627" s="312">
        <v>0.79513166629785348</v>
      </c>
      <c r="J627" s="312">
        <v>0.93956275455268945</v>
      </c>
      <c r="K627" s="312">
        <v>1.0723404255319149</v>
      </c>
      <c r="L627" s="312">
        <v>1.3018009478672985</v>
      </c>
    </row>
    <row r="628" spans="1:12" x14ac:dyDescent="0.2">
      <c r="A628" s="302" t="str">
        <f t="shared" si="10"/>
        <v>Kingston upon Thames19711971</v>
      </c>
      <c r="B628" s="312" t="s">
        <v>51</v>
      </c>
      <c r="C628" s="302">
        <v>1971</v>
      </c>
      <c r="D628" s="293" t="s">
        <v>29</v>
      </c>
      <c r="E628" s="314" t="s">
        <v>570</v>
      </c>
      <c r="F628" s="312">
        <v>1</v>
      </c>
      <c r="G628" s="312">
        <v>2</v>
      </c>
      <c r="H628" s="312">
        <v>3</v>
      </c>
      <c r="I628" s="312">
        <v>4</v>
      </c>
      <c r="J628" s="312">
        <v>5</v>
      </c>
      <c r="K628" s="314" t="s">
        <v>568</v>
      </c>
    </row>
    <row r="629" spans="1:12" x14ac:dyDescent="0.2">
      <c r="A629" s="302" t="str">
        <f t="shared" si="10"/>
        <v>Kingston upon Thames1971Total households</v>
      </c>
      <c r="B629" s="312" t="s">
        <v>51</v>
      </c>
      <c r="C629" s="302">
        <v>1971</v>
      </c>
      <c r="D629" s="312" t="s">
        <v>571</v>
      </c>
      <c r="E629" s="314">
        <v>51000</v>
      </c>
      <c r="F629" s="314">
        <v>10325</v>
      </c>
      <c r="G629" s="314">
        <v>17370</v>
      </c>
      <c r="H629" s="314">
        <v>9650</v>
      </c>
      <c r="I629" s="314">
        <v>8080</v>
      </c>
      <c r="J629" s="314">
        <v>3545</v>
      </c>
      <c r="K629" s="314">
        <v>2035</v>
      </c>
      <c r="L629" s="314"/>
    </row>
    <row r="630" spans="1:12" x14ac:dyDescent="0.2">
      <c r="A630" s="302" t="str">
        <f t="shared" si="10"/>
        <v>Kingston upon Thames1971Total persons</v>
      </c>
      <c r="B630" s="312" t="s">
        <v>51</v>
      </c>
      <c r="C630" s="302">
        <v>1971</v>
      </c>
      <c r="D630" s="312" t="s">
        <v>572</v>
      </c>
      <c r="E630" s="314">
        <v>137310</v>
      </c>
      <c r="F630" s="312">
        <v>10325</v>
      </c>
      <c r="G630" s="314">
        <v>34735</v>
      </c>
      <c r="H630" s="314">
        <v>28950</v>
      </c>
      <c r="I630" s="314">
        <v>32315</v>
      </c>
      <c r="J630" s="314">
        <v>17720</v>
      </c>
      <c r="K630" s="314">
        <v>13260</v>
      </c>
      <c r="L630" s="314"/>
    </row>
    <row r="631" spans="1:12" x14ac:dyDescent="0.2">
      <c r="A631" s="302" t="str">
        <f t="shared" si="10"/>
        <v>Kingston upon Thames1971Total rooms</v>
      </c>
      <c r="B631" s="312" t="s">
        <v>51</v>
      </c>
      <c r="C631" s="302">
        <v>1971</v>
      </c>
      <c r="D631" s="312" t="s">
        <v>573</v>
      </c>
      <c r="E631" s="314">
        <v>250020</v>
      </c>
      <c r="F631" s="314">
        <v>37835</v>
      </c>
      <c r="G631" s="314">
        <v>82825</v>
      </c>
      <c r="H631" s="314">
        <v>50545</v>
      </c>
      <c r="I631" s="314">
        <v>45150</v>
      </c>
      <c r="J631" s="314">
        <v>21015</v>
      </c>
      <c r="K631" s="314">
        <v>12650</v>
      </c>
      <c r="L631" s="314"/>
    </row>
    <row r="632" spans="1:12" x14ac:dyDescent="0.2">
      <c r="A632" s="302" t="str">
        <f t="shared" si="10"/>
        <v>Kingston upon Thames1971Persons per room</v>
      </c>
      <c r="B632" s="312" t="s">
        <v>51</v>
      </c>
      <c r="C632" s="302">
        <v>1971</v>
      </c>
      <c r="D632" s="312" t="s">
        <v>574</v>
      </c>
      <c r="E632" s="314">
        <v>0.54919606431485479</v>
      </c>
      <c r="F632" s="312">
        <v>0.27289546716003699</v>
      </c>
      <c r="G632" s="312">
        <v>0.41937820706308482</v>
      </c>
      <c r="H632" s="312">
        <v>0.5727569492531408</v>
      </c>
      <c r="I632" s="312">
        <v>0.7157253599114064</v>
      </c>
      <c r="J632" s="312">
        <v>0.84320723292886035</v>
      </c>
      <c r="K632" s="312">
        <v>1.0482213438735177</v>
      </c>
    </row>
    <row r="633" spans="1:12" x14ac:dyDescent="0.2">
      <c r="A633" s="302" t="str">
        <f t="shared" si="10"/>
        <v>Kingston upon Thames19811981</v>
      </c>
      <c r="B633" s="312" t="s">
        <v>51</v>
      </c>
      <c r="C633" s="302">
        <v>1981</v>
      </c>
      <c r="D633" s="293" t="s">
        <v>30</v>
      </c>
      <c r="E633" s="314" t="s">
        <v>570</v>
      </c>
      <c r="F633" s="312">
        <v>1</v>
      </c>
      <c r="G633" s="312">
        <v>2</v>
      </c>
      <c r="H633" s="312">
        <v>3</v>
      </c>
      <c r="I633" s="312">
        <v>4</v>
      </c>
      <c r="J633" s="312">
        <v>5</v>
      </c>
      <c r="K633" s="312">
        <v>6</v>
      </c>
      <c r="L633" s="314" t="s">
        <v>565</v>
      </c>
    </row>
    <row r="634" spans="1:12" x14ac:dyDescent="0.2">
      <c r="A634" s="302" t="str">
        <f t="shared" si="10"/>
        <v>Kingston upon Thames1981Total households</v>
      </c>
      <c r="B634" s="312" t="s">
        <v>51</v>
      </c>
      <c r="C634" s="302">
        <v>1981</v>
      </c>
      <c r="D634" s="312" t="s">
        <v>571</v>
      </c>
      <c r="E634" s="314">
        <v>51435</v>
      </c>
      <c r="F634" s="312">
        <v>13018</v>
      </c>
      <c r="G634" s="312">
        <v>17475</v>
      </c>
      <c r="H634" s="312">
        <v>8098</v>
      </c>
      <c r="I634" s="312">
        <v>8469</v>
      </c>
      <c r="J634" s="312">
        <v>3154</v>
      </c>
      <c r="K634" s="312">
        <v>913</v>
      </c>
      <c r="L634" s="312">
        <v>308</v>
      </c>
    </row>
    <row r="635" spans="1:12" x14ac:dyDescent="0.2">
      <c r="A635" s="302" t="str">
        <f t="shared" si="10"/>
        <v>Kingston upon Thames1981Total persons</v>
      </c>
      <c r="B635" s="312" t="s">
        <v>51</v>
      </c>
      <c r="C635" s="302">
        <v>1981</v>
      </c>
      <c r="D635" s="312" t="s">
        <v>572</v>
      </c>
      <c r="E635" s="314">
        <v>129695</v>
      </c>
      <c r="F635" s="314">
        <v>13018</v>
      </c>
      <c r="G635" s="314">
        <v>34950</v>
      </c>
      <c r="H635" s="314">
        <v>24294</v>
      </c>
      <c r="I635" s="314">
        <v>33876</v>
      </c>
      <c r="J635" s="314">
        <v>15770</v>
      </c>
      <c r="K635" s="314">
        <v>5478</v>
      </c>
      <c r="L635" s="312">
        <v>2309</v>
      </c>
    </row>
    <row r="636" spans="1:12" x14ac:dyDescent="0.2">
      <c r="A636" s="302" t="str">
        <f t="shared" si="10"/>
        <v>Kingston upon Thames1981Total rooms</v>
      </c>
      <c r="B636" s="312" t="s">
        <v>51</v>
      </c>
      <c r="C636" s="302">
        <v>1981</v>
      </c>
      <c r="D636" s="312" t="s">
        <v>573</v>
      </c>
      <c r="E636" s="314">
        <v>253066</v>
      </c>
      <c r="F636" s="312">
        <v>50106</v>
      </c>
      <c r="G636" s="312">
        <v>83993</v>
      </c>
      <c r="H636" s="312">
        <v>42965</v>
      </c>
      <c r="I636" s="312">
        <v>48627</v>
      </c>
      <c r="J636" s="312">
        <v>19407</v>
      </c>
      <c r="K636" s="312">
        <v>5876</v>
      </c>
      <c r="L636" s="312">
        <v>2092</v>
      </c>
    </row>
    <row r="637" spans="1:12" x14ac:dyDescent="0.2">
      <c r="A637" s="302" t="str">
        <f t="shared" si="10"/>
        <v>Kingston upon Thames1981Persons per room</v>
      </c>
      <c r="B637" s="312" t="s">
        <v>51</v>
      </c>
      <c r="C637" s="302">
        <v>1981</v>
      </c>
      <c r="D637" s="312" t="s">
        <v>574</v>
      </c>
      <c r="E637" s="314">
        <v>0.51249476421170759</v>
      </c>
      <c r="F637" s="312">
        <v>0.25980920448648864</v>
      </c>
      <c r="G637" s="312">
        <v>0.4161061040801019</v>
      </c>
      <c r="H637" s="312">
        <v>0.56543698359129524</v>
      </c>
      <c r="I637" s="312">
        <v>0.69665000925411813</v>
      </c>
      <c r="J637" s="312">
        <v>0.8125933941361364</v>
      </c>
      <c r="K637" s="312">
        <v>0.93226684819605177</v>
      </c>
      <c r="L637" s="312">
        <v>1.1037284894837476</v>
      </c>
    </row>
    <row r="638" spans="1:12" x14ac:dyDescent="0.2">
      <c r="A638" s="302" t="str">
        <f t="shared" si="10"/>
        <v>Kingston upon Thames19911991</v>
      </c>
      <c r="B638" s="312" t="s">
        <v>51</v>
      </c>
      <c r="C638" s="302">
        <v>1991</v>
      </c>
      <c r="D638" s="293" t="s">
        <v>4</v>
      </c>
      <c r="E638" s="314" t="s">
        <v>570</v>
      </c>
      <c r="F638" s="312">
        <v>1</v>
      </c>
      <c r="G638" s="312">
        <v>2</v>
      </c>
      <c r="H638" s="312">
        <v>3</v>
      </c>
      <c r="I638" s="312">
        <v>4</v>
      </c>
      <c r="J638" s="312">
        <v>5</v>
      </c>
      <c r="K638" s="312">
        <v>6</v>
      </c>
      <c r="L638" s="314" t="s">
        <v>565</v>
      </c>
    </row>
    <row r="639" spans="1:12" x14ac:dyDescent="0.2">
      <c r="A639" s="302" t="str">
        <f t="shared" si="10"/>
        <v>Kingston upon Thames1991Total households</v>
      </c>
      <c r="B639" s="312" t="s">
        <v>51</v>
      </c>
      <c r="C639" s="302">
        <v>1991</v>
      </c>
      <c r="D639" s="312" t="s">
        <v>571</v>
      </c>
      <c r="E639" s="314">
        <v>55280</v>
      </c>
      <c r="F639" s="312">
        <v>16477</v>
      </c>
      <c r="G639" s="312">
        <v>18579</v>
      </c>
      <c r="H639" s="312">
        <v>8237</v>
      </c>
      <c r="I639" s="312">
        <v>8260</v>
      </c>
      <c r="J639" s="312">
        <v>2810</v>
      </c>
      <c r="K639" s="312">
        <v>708</v>
      </c>
      <c r="L639" s="312">
        <v>209</v>
      </c>
    </row>
    <row r="640" spans="1:12" x14ac:dyDescent="0.2">
      <c r="A640" s="302" t="str">
        <f t="shared" si="10"/>
        <v>Kingston upon Thames1991Total persons</v>
      </c>
      <c r="B640" s="312" t="s">
        <v>51</v>
      </c>
      <c r="C640" s="302">
        <v>1991</v>
      </c>
      <c r="D640" s="312" t="s">
        <v>572</v>
      </c>
      <c r="E640" s="314">
        <v>131229</v>
      </c>
      <c r="F640" s="314">
        <v>16477</v>
      </c>
      <c r="G640" s="314">
        <v>37158</v>
      </c>
      <c r="H640" s="314">
        <v>24711</v>
      </c>
      <c r="I640" s="314">
        <v>33040</v>
      </c>
      <c r="J640" s="314">
        <v>14050</v>
      </c>
      <c r="K640" s="314">
        <v>4248</v>
      </c>
      <c r="L640" s="312">
        <v>1545</v>
      </c>
    </row>
    <row r="641" spans="1:14" x14ac:dyDescent="0.2">
      <c r="A641" s="302" t="str">
        <f t="shared" si="10"/>
        <v>Kingston upon Thames1991Total rooms</v>
      </c>
      <c r="B641" s="312" t="s">
        <v>51</v>
      </c>
      <c r="C641" s="302">
        <v>1991</v>
      </c>
      <c r="D641" s="312" t="s">
        <v>573</v>
      </c>
      <c r="E641" s="314">
        <v>275596</v>
      </c>
      <c r="F641" s="312">
        <v>65621</v>
      </c>
      <c r="G641" s="312">
        <v>91277</v>
      </c>
      <c r="H641" s="312">
        <v>45195</v>
      </c>
      <c r="I641" s="312">
        <v>49524</v>
      </c>
      <c r="J641" s="312">
        <v>17824</v>
      </c>
      <c r="K641" s="312">
        <v>4694</v>
      </c>
      <c r="L641" s="312">
        <v>1461</v>
      </c>
    </row>
    <row r="642" spans="1:14" x14ac:dyDescent="0.2">
      <c r="A642" s="302" t="str">
        <f t="shared" si="10"/>
        <v>Kingston upon Thames1991Persons per room</v>
      </c>
      <c r="B642" s="312" t="s">
        <v>51</v>
      </c>
      <c r="C642" s="302">
        <v>1991</v>
      </c>
      <c r="D642" s="312" t="s">
        <v>574</v>
      </c>
      <c r="E642" s="314">
        <v>0.47616438554986285</v>
      </c>
      <c r="F642" s="312">
        <v>0.25109339997866537</v>
      </c>
      <c r="G642" s="312">
        <v>0.40709050472736835</v>
      </c>
      <c r="H642" s="312">
        <v>0.54676402256886825</v>
      </c>
      <c r="I642" s="312">
        <v>0.6671512801873839</v>
      </c>
      <c r="J642" s="312">
        <v>0.78826301615798922</v>
      </c>
      <c r="K642" s="312">
        <v>0.9049850873455475</v>
      </c>
      <c r="L642" s="312">
        <v>1.0574948665297741</v>
      </c>
    </row>
    <row r="643" spans="1:14" x14ac:dyDescent="0.2">
      <c r="A643" s="302" t="str">
        <f t="shared" si="10"/>
        <v>Kingston upon Thames20012001</v>
      </c>
      <c r="B643" s="312" t="s">
        <v>51</v>
      </c>
      <c r="C643" s="302">
        <v>2001</v>
      </c>
      <c r="D643" s="293">
        <v>2001</v>
      </c>
      <c r="E643" s="314" t="s">
        <v>570</v>
      </c>
      <c r="F643" s="312">
        <v>1</v>
      </c>
      <c r="G643" s="312">
        <v>2</v>
      </c>
      <c r="H643" s="312">
        <v>3</v>
      </c>
      <c r="I643" s="312">
        <v>4</v>
      </c>
      <c r="J643" s="312">
        <v>5</v>
      </c>
      <c r="K643" s="312">
        <v>6</v>
      </c>
      <c r="L643" s="314">
        <v>7</v>
      </c>
      <c r="M643" s="302" t="s">
        <v>2666</v>
      </c>
      <c r="N643" s="312"/>
    </row>
    <row r="644" spans="1:14" x14ac:dyDescent="0.2">
      <c r="A644" s="302" t="str">
        <f t="shared" si="10"/>
        <v>Kingston upon Thames2001Total households</v>
      </c>
      <c r="B644" s="312" t="s">
        <v>51</v>
      </c>
      <c r="C644" s="302">
        <v>2001</v>
      </c>
      <c r="D644" s="312" t="s">
        <v>571</v>
      </c>
      <c r="E644" s="314">
        <v>61408</v>
      </c>
      <c r="F644" s="312">
        <v>19740</v>
      </c>
      <c r="G644" s="312">
        <v>19543</v>
      </c>
      <c r="H644" s="312">
        <v>9333</v>
      </c>
      <c r="I644" s="312">
        <v>8544</v>
      </c>
      <c r="J644" s="312">
        <v>3002</v>
      </c>
      <c r="K644" s="312">
        <v>1019</v>
      </c>
      <c r="L644" s="312">
        <v>151</v>
      </c>
      <c r="M644" s="302">
        <v>76</v>
      </c>
    </row>
    <row r="645" spans="1:14" x14ac:dyDescent="0.2">
      <c r="A645" s="302" t="str">
        <f t="shared" si="10"/>
        <v>Kingston upon Thames2001Total persons</v>
      </c>
      <c r="B645" s="312" t="s">
        <v>51</v>
      </c>
      <c r="C645" s="302">
        <v>2001</v>
      </c>
      <c r="D645" s="312" t="s">
        <v>572</v>
      </c>
      <c r="E645" s="314">
        <v>143972</v>
      </c>
      <c r="F645" s="314">
        <v>19740</v>
      </c>
      <c r="G645" s="314">
        <v>39086</v>
      </c>
      <c r="H645" s="314">
        <v>27999</v>
      </c>
      <c r="I645" s="314">
        <v>34176</v>
      </c>
      <c r="J645" s="314">
        <v>15010</v>
      </c>
      <c r="K645" s="314">
        <v>6114</v>
      </c>
      <c r="L645" s="312">
        <v>1057</v>
      </c>
      <c r="M645" s="302">
        <v>790</v>
      </c>
    </row>
    <row r="646" spans="1:14" x14ac:dyDescent="0.2">
      <c r="A646" s="302" t="str">
        <f t="shared" si="10"/>
        <v>Kingston upon Thames2001Total rooms</v>
      </c>
      <c r="B646" s="312" t="s">
        <v>51</v>
      </c>
      <c r="C646" s="302">
        <v>2001</v>
      </c>
      <c r="D646" s="312" t="s">
        <v>573</v>
      </c>
      <c r="E646" s="314">
        <v>313229</v>
      </c>
      <c r="F646" s="312">
        <v>81524</v>
      </c>
      <c r="G646" s="312">
        <v>99178</v>
      </c>
      <c r="H646" s="312">
        <v>52273</v>
      </c>
      <c r="I646" s="312">
        <v>52350</v>
      </c>
      <c r="J646" s="312">
        <v>19564</v>
      </c>
      <c r="K646" s="312">
        <v>7544</v>
      </c>
      <c r="L646" s="312">
        <v>1072</v>
      </c>
      <c r="M646" s="302">
        <v>508</v>
      </c>
    </row>
    <row r="647" spans="1:14" x14ac:dyDescent="0.2">
      <c r="A647" s="302" t="str">
        <f t="shared" si="10"/>
        <v>Kingston upon Thames2001Persons per room</v>
      </c>
      <c r="B647" s="312" t="s">
        <v>51</v>
      </c>
      <c r="C647" s="302">
        <v>2001</v>
      </c>
      <c r="D647" s="312" t="s">
        <v>574</v>
      </c>
      <c r="E647" s="314">
        <v>0.45963815610942793</v>
      </c>
      <c r="F647" s="312">
        <v>0.24213728472597026</v>
      </c>
      <c r="G647" s="312">
        <v>0.39409949787251203</v>
      </c>
      <c r="H647" s="312">
        <v>0.53563024888565802</v>
      </c>
      <c r="I647" s="312">
        <v>0.65283667621776509</v>
      </c>
      <c r="J647" s="312">
        <v>0.76722551625434476</v>
      </c>
      <c r="K647" s="312">
        <v>0.8104453870625663</v>
      </c>
      <c r="L647" s="312">
        <v>0.98600746268656714</v>
      </c>
      <c r="M647" s="302">
        <v>1.5551181102362204</v>
      </c>
    </row>
    <row r="648" spans="1:14" x14ac:dyDescent="0.2">
      <c r="A648" s="302" t="str">
        <f t="shared" si="10"/>
        <v>Kingston upon Thames20112011</v>
      </c>
      <c r="B648" s="312" t="s">
        <v>51</v>
      </c>
      <c r="C648" s="302">
        <v>2011</v>
      </c>
      <c r="D648" s="293">
        <v>2011</v>
      </c>
      <c r="E648" s="314" t="s">
        <v>570</v>
      </c>
      <c r="F648" s="312">
        <v>1</v>
      </c>
      <c r="G648" s="312">
        <v>2</v>
      </c>
      <c r="H648" s="312">
        <v>3</v>
      </c>
      <c r="I648" s="312">
        <v>4</v>
      </c>
      <c r="J648" s="312">
        <v>5</v>
      </c>
      <c r="K648" s="312" t="s">
        <v>568</v>
      </c>
      <c r="L648" s="314"/>
      <c r="N648" s="312"/>
    </row>
    <row r="649" spans="1:14" x14ac:dyDescent="0.2">
      <c r="A649" s="302" t="str">
        <f t="shared" si="10"/>
        <v>Kingston upon Thames2011Total households</v>
      </c>
      <c r="B649" s="312" t="s">
        <v>51</v>
      </c>
      <c r="C649" s="302">
        <v>2011</v>
      </c>
      <c r="D649" s="312" t="s">
        <v>571</v>
      </c>
      <c r="E649" s="314">
        <v>63639</v>
      </c>
      <c r="F649" s="312">
        <v>18198</v>
      </c>
      <c r="G649" s="312">
        <v>19807</v>
      </c>
      <c r="H649" s="312">
        <v>10964</v>
      </c>
      <c r="I649" s="312">
        <v>9719</v>
      </c>
      <c r="J649" s="312">
        <v>3516</v>
      </c>
      <c r="K649" s="312">
        <v>1435</v>
      </c>
    </row>
    <row r="650" spans="1:14" x14ac:dyDescent="0.2">
      <c r="A650" s="302" t="str">
        <f t="shared" si="10"/>
        <v>Kingston upon Thames2011Total persons</v>
      </c>
      <c r="B650" s="312" t="s">
        <v>51</v>
      </c>
      <c r="C650" s="302">
        <v>2011</v>
      </c>
      <c r="D650" s="312" t="s">
        <v>572</v>
      </c>
      <c r="E650" s="314">
        <v>156358</v>
      </c>
      <c r="F650" s="314">
        <v>18198</v>
      </c>
      <c r="G650" s="314">
        <v>39614</v>
      </c>
      <c r="H650" s="314">
        <v>32892</v>
      </c>
      <c r="I650" s="314">
        <v>38876</v>
      </c>
      <c r="J650" s="314">
        <v>17580</v>
      </c>
      <c r="K650" s="314">
        <v>9198</v>
      </c>
    </row>
    <row r="651" spans="1:14" x14ac:dyDescent="0.2">
      <c r="A651" s="302" t="str">
        <f t="shared" si="10"/>
        <v>Kingston upon Thames2011Total rooms</v>
      </c>
      <c r="B651" s="312" t="s">
        <v>51</v>
      </c>
      <c r="C651" s="302">
        <v>2011</v>
      </c>
      <c r="D651" s="312" t="s">
        <v>573</v>
      </c>
      <c r="E651" s="314">
        <v>329729</v>
      </c>
      <c r="F651" s="312">
        <v>76647</v>
      </c>
      <c r="G651" s="312">
        <v>100339</v>
      </c>
      <c r="H651" s="312">
        <v>60450</v>
      </c>
      <c r="I651" s="312">
        <v>59875</v>
      </c>
      <c r="J651" s="312">
        <v>22755</v>
      </c>
      <c r="K651" s="312">
        <v>9663</v>
      </c>
    </row>
    <row r="652" spans="1:14" x14ac:dyDescent="0.2">
      <c r="A652" s="302" t="str">
        <f t="shared" si="10"/>
        <v>Kingston upon Thames2011Persons per room</v>
      </c>
      <c r="B652" s="312" t="s">
        <v>51</v>
      </c>
      <c r="C652" s="302">
        <v>2011</v>
      </c>
      <c r="D652" s="312" t="s">
        <v>574</v>
      </c>
      <c r="E652" s="314">
        <v>0.47420154126570607</v>
      </c>
      <c r="F652" s="312">
        <v>0.23742612235312538</v>
      </c>
      <c r="G652" s="312">
        <v>0.39480162249972595</v>
      </c>
      <c r="H652" s="312">
        <v>0.54411910669975183</v>
      </c>
      <c r="I652" s="312">
        <v>0.64928601252609608</v>
      </c>
      <c r="J652" s="312">
        <v>0.7725774555042848</v>
      </c>
      <c r="K652" s="312">
        <v>0.95187829866501084</v>
      </c>
    </row>
    <row r="653" spans="1:14" x14ac:dyDescent="0.2">
      <c r="A653" s="302" t="str">
        <f t="shared" si="10"/>
        <v>LambethLambeth</v>
      </c>
      <c r="B653" s="312" t="s">
        <v>52</v>
      </c>
      <c r="D653" s="312" t="s">
        <v>52</v>
      </c>
      <c r="F653" s="350" t="s">
        <v>569</v>
      </c>
      <c r="G653" s="350"/>
      <c r="H653" s="350"/>
      <c r="I653" s="350"/>
      <c r="J653" s="350"/>
      <c r="K653" s="350"/>
      <c r="L653" s="350"/>
    </row>
    <row r="654" spans="1:14" x14ac:dyDescent="0.2">
      <c r="A654" s="302" t="str">
        <f t="shared" si="10"/>
        <v>Lambeth19611961</v>
      </c>
      <c r="B654" s="312" t="s">
        <v>52</v>
      </c>
      <c r="C654" s="302">
        <v>1961</v>
      </c>
      <c r="D654" s="293" t="s">
        <v>28</v>
      </c>
      <c r="E654" s="314" t="s">
        <v>570</v>
      </c>
      <c r="F654" s="312">
        <v>1</v>
      </c>
      <c r="G654" s="312">
        <v>2</v>
      </c>
      <c r="H654" s="312">
        <v>3</v>
      </c>
      <c r="I654" s="312">
        <v>4</v>
      </c>
      <c r="J654" s="312">
        <v>5</v>
      </c>
      <c r="K654" s="312">
        <v>6</v>
      </c>
      <c r="L654" s="314" t="s">
        <v>565</v>
      </c>
    </row>
    <row r="655" spans="1:14" x14ac:dyDescent="0.2">
      <c r="A655" s="302" t="str">
        <f t="shared" si="10"/>
        <v>Lambeth1961Total households</v>
      </c>
      <c r="B655" s="312" t="s">
        <v>52</v>
      </c>
      <c r="C655" s="302">
        <v>1961</v>
      </c>
      <c r="D655" s="312" t="s">
        <v>571</v>
      </c>
      <c r="E655" s="314">
        <v>117120</v>
      </c>
      <c r="F655" s="314">
        <v>23542</v>
      </c>
      <c r="G655" s="314">
        <v>36179</v>
      </c>
      <c r="H655" s="314">
        <v>24263</v>
      </c>
      <c r="I655" s="314">
        <v>17771</v>
      </c>
      <c r="J655" s="314">
        <v>8328</v>
      </c>
      <c r="K655" s="314">
        <v>3848</v>
      </c>
      <c r="L655" s="314">
        <v>3189</v>
      </c>
    </row>
    <row r="656" spans="1:14" x14ac:dyDescent="0.2">
      <c r="A656" s="302" t="str">
        <f t="shared" si="10"/>
        <v>Lambeth1961Total persons</v>
      </c>
      <c r="B656" s="312" t="s">
        <v>52</v>
      </c>
      <c r="C656" s="302">
        <v>1961</v>
      </c>
      <c r="D656" s="312" t="s">
        <v>572</v>
      </c>
      <c r="E656" s="314">
        <v>329627</v>
      </c>
      <c r="F656" s="314">
        <v>23542</v>
      </c>
      <c r="G656" s="314">
        <v>72358</v>
      </c>
      <c r="H656" s="314">
        <v>72789</v>
      </c>
      <c r="I656" s="314">
        <v>71084</v>
      </c>
      <c r="J656" s="314">
        <v>41640</v>
      </c>
      <c r="K656" s="314">
        <v>23088</v>
      </c>
      <c r="L656" s="314">
        <v>25126</v>
      </c>
    </row>
    <row r="657" spans="1:12" x14ac:dyDescent="0.2">
      <c r="A657" s="302" t="str">
        <f t="shared" si="10"/>
        <v>Lambeth1961Total rooms</v>
      </c>
      <c r="B657" s="312" t="s">
        <v>52</v>
      </c>
      <c r="C657" s="302">
        <v>1961</v>
      </c>
      <c r="D657" s="312" t="s">
        <v>573</v>
      </c>
      <c r="E657" s="314">
        <v>433985</v>
      </c>
      <c r="F657" s="314">
        <v>60261</v>
      </c>
      <c r="G657" s="314">
        <v>126142</v>
      </c>
      <c r="H657" s="314">
        <v>95800</v>
      </c>
      <c r="I657" s="314">
        <v>75820</v>
      </c>
      <c r="J657" s="314">
        <v>38933</v>
      </c>
      <c r="K657" s="314">
        <v>19397</v>
      </c>
      <c r="L657" s="314">
        <v>17632</v>
      </c>
    </row>
    <row r="658" spans="1:12" x14ac:dyDescent="0.2">
      <c r="A658" s="302" t="str">
        <f t="shared" si="10"/>
        <v>Lambeth1961Persons per room</v>
      </c>
      <c r="B658" s="312" t="s">
        <v>52</v>
      </c>
      <c r="C658" s="302">
        <v>1961</v>
      </c>
      <c r="D658" s="312" t="s">
        <v>574</v>
      </c>
      <c r="E658" s="314">
        <v>0.75953546781570791</v>
      </c>
      <c r="F658" s="312">
        <v>0.39066726406797098</v>
      </c>
      <c r="G658" s="312">
        <v>0.57362337682928766</v>
      </c>
      <c r="H658" s="312">
        <v>0.75980167014613775</v>
      </c>
      <c r="I658" s="312">
        <v>0.93753627011342655</v>
      </c>
      <c r="J658" s="312">
        <v>1.0695297048776102</v>
      </c>
      <c r="K658" s="312">
        <v>1.1902871578079084</v>
      </c>
      <c r="L658" s="312">
        <v>1.4250226860254083</v>
      </c>
    </row>
    <row r="659" spans="1:12" x14ac:dyDescent="0.2">
      <c r="A659" s="302" t="str">
        <f t="shared" si="10"/>
        <v>Lambeth19711971</v>
      </c>
      <c r="B659" s="312" t="s">
        <v>52</v>
      </c>
      <c r="C659" s="302">
        <v>1971</v>
      </c>
      <c r="D659" s="293" t="s">
        <v>29</v>
      </c>
      <c r="E659" s="314" t="s">
        <v>570</v>
      </c>
      <c r="F659" s="312">
        <v>1</v>
      </c>
      <c r="G659" s="312">
        <v>2</v>
      </c>
      <c r="H659" s="312">
        <v>3</v>
      </c>
      <c r="I659" s="312">
        <v>4</v>
      </c>
      <c r="J659" s="312">
        <v>5</v>
      </c>
      <c r="K659" s="314" t="s">
        <v>568</v>
      </c>
    </row>
    <row r="660" spans="1:12" x14ac:dyDescent="0.2">
      <c r="A660" s="302" t="str">
        <f t="shared" si="10"/>
        <v>Lambeth1971Total households</v>
      </c>
      <c r="B660" s="312" t="s">
        <v>52</v>
      </c>
      <c r="C660" s="302">
        <v>1971</v>
      </c>
      <c r="D660" s="312" t="s">
        <v>571</v>
      </c>
      <c r="E660" s="314">
        <v>111885</v>
      </c>
      <c r="F660" s="314">
        <v>30100</v>
      </c>
      <c r="G660" s="314">
        <v>34115</v>
      </c>
      <c r="H660" s="314">
        <v>18550</v>
      </c>
      <c r="I660" s="314">
        <v>14320</v>
      </c>
      <c r="J660" s="314">
        <v>7550</v>
      </c>
      <c r="K660" s="314">
        <v>7250</v>
      </c>
      <c r="L660" s="314"/>
    </row>
    <row r="661" spans="1:12" x14ac:dyDescent="0.2">
      <c r="A661" s="302" t="str">
        <f t="shared" si="10"/>
        <v>Lambeth1971Total persons</v>
      </c>
      <c r="B661" s="312" t="s">
        <v>52</v>
      </c>
      <c r="C661" s="302">
        <v>1971</v>
      </c>
      <c r="D661" s="312" t="s">
        <v>572</v>
      </c>
      <c r="E661" s="314">
        <v>298615</v>
      </c>
      <c r="F661" s="314">
        <v>30100</v>
      </c>
      <c r="G661" s="314">
        <v>68225</v>
      </c>
      <c r="H661" s="314">
        <v>55655</v>
      </c>
      <c r="I661" s="314">
        <v>57280</v>
      </c>
      <c r="J661" s="314">
        <v>37760</v>
      </c>
      <c r="K661" s="314">
        <v>49600</v>
      </c>
      <c r="L661" s="314"/>
    </row>
    <row r="662" spans="1:12" x14ac:dyDescent="0.2">
      <c r="A662" s="302" t="str">
        <f t="shared" si="10"/>
        <v>Lambeth1971Total rooms</v>
      </c>
      <c r="B662" s="312" t="s">
        <v>52</v>
      </c>
      <c r="C662" s="302">
        <v>1971</v>
      </c>
      <c r="D662" s="312" t="s">
        <v>573</v>
      </c>
      <c r="E662" s="314">
        <v>431560</v>
      </c>
      <c r="F662" s="314">
        <v>83030</v>
      </c>
      <c r="G662" s="314">
        <v>127980</v>
      </c>
      <c r="H662" s="314">
        <v>79350</v>
      </c>
      <c r="I662" s="314">
        <v>65630</v>
      </c>
      <c r="J662" s="314">
        <v>36820</v>
      </c>
      <c r="K662" s="314">
        <v>38740</v>
      </c>
      <c r="L662" s="314"/>
    </row>
    <row r="663" spans="1:12" x14ac:dyDescent="0.2">
      <c r="A663" s="302" t="str">
        <f t="shared" ref="A663:A726" si="11">CONCATENATE(B663,C663,D663)</f>
        <v>Lambeth1971Persons per room</v>
      </c>
      <c r="B663" s="312" t="s">
        <v>52</v>
      </c>
      <c r="C663" s="302">
        <v>1971</v>
      </c>
      <c r="D663" s="312" t="s">
        <v>574</v>
      </c>
      <c r="E663" s="314">
        <v>0.69194318287144319</v>
      </c>
      <c r="F663" s="312">
        <v>0.36251957123931111</v>
      </c>
      <c r="G663" s="312">
        <v>0.53309110798562276</v>
      </c>
      <c r="H663" s="312">
        <v>0.70138626339004406</v>
      </c>
      <c r="I663" s="312">
        <v>0.87277159835441109</v>
      </c>
      <c r="J663" s="312">
        <v>1.0255296034763715</v>
      </c>
      <c r="K663" s="312">
        <v>1.2803304078471864</v>
      </c>
    </row>
    <row r="664" spans="1:12" x14ac:dyDescent="0.2">
      <c r="A664" s="302" t="str">
        <f t="shared" si="11"/>
        <v>Lambeth19811981</v>
      </c>
      <c r="B664" s="312" t="s">
        <v>52</v>
      </c>
      <c r="C664" s="302">
        <v>1981</v>
      </c>
      <c r="D664" s="293" t="s">
        <v>30</v>
      </c>
      <c r="E664" s="314" t="s">
        <v>570</v>
      </c>
      <c r="F664" s="312">
        <v>1</v>
      </c>
      <c r="G664" s="312">
        <v>2</v>
      </c>
      <c r="H664" s="312">
        <v>3</v>
      </c>
      <c r="I664" s="312">
        <v>4</v>
      </c>
      <c r="J664" s="312">
        <v>5</v>
      </c>
      <c r="K664" s="312">
        <v>6</v>
      </c>
      <c r="L664" s="314" t="s">
        <v>565</v>
      </c>
    </row>
    <row r="665" spans="1:12" x14ac:dyDescent="0.2">
      <c r="A665" s="302" t="str">
        <f t="shared" si="11"/>
        <v>Lambeth1981Total households</v>
      </c>
      <c r="B665" s="312" t="s">
        <v>52</v>
      </c>
      <c r="C665" s="302">
        <v>1981</v>
      </c>
      <c r="D665" s="312" t="s">
        <v>571</v>
      </c>
      <c r="E665" s="314">
        <v>95662</v>
      </c>
      <c r="F665" s="312">
        <v>28949</v>
      </c>
      <c r="G665" s="312">
        <v>29834</v>
      </c>
      <c r="H665" s="312">
        <v>15053</v>
      </c>
      <c r="I665" s="312">
        <v>11545</v>
      </c>
      <c r="J665" s="312">
        <v>5774</v>
      </c>
      <c r="K665" s="312">
        <v>2836</v>
      </c>
      <c r="L665" s="312">
        <v>1671</v>
      </c>
    </row>
    <row r="666" spans="1:12" x14ac:dyDescent="0.2">
      <c r="A666" s="302" t="str">
        <f t="shared" si="11"/>
        <v>Lambeth1981Total persons</v>
      </c>
      <c r="B666" s="312" t="s">
        <v>52</v>
      </c>
      <c r="C666" s="302">
        <v>1981</v>
      </c>
      <c r="D666" s="312" t="s">
        <v>572</v>
      </c>
      <c r="E666" s="314">
        <v>238854</v>
      </c>
      <c r="F666" s="314">
        <v>28949</v>
      </c>
      <c r="G666" s="314">
        <v>59668</v>
      </c>
      <c r="H666" s="314">
        <v>45159</v>
      </c>
      <c r="I666" s="314">
        <v>46180</v>
      </c>
      <c r="J666" s="314">
        <v>28870</v>
      </c>
      <c r="K666" s="314">
        <v>17016</v>
      </c>
      <c r="L666" s="312">
        <v>13012</v>
      </c>
    </row>
    <row r="667" spans="1:12" x14ac:dyDescent="0.2">
      <c r="A667" s="302" t="str">
        <f t="shared" si="11"/>
        <v>Lambeth1981Total rooms</v>
      </c>
      <c r="B667" s="312" t="s">
        <v>52</v>
      </c>
      <c r="C667" s="302">
        <v>1981</v>
      </c>
      <c r="D667" s="312" t="s">
        <v>573</v>
      </c>
      <c r="E667" s="314">
        <v>392552</v>
      </c>
      <c r="F667" s="312">
        <v>86974</v>
      </c>
      <c r="G667" s="312">
        <v>118164</v>
      </c>
      <c r="H667" s="312">
        <v>69515</v>
      </c>
      <c r="I667" s="312">
        <v>58996</v>
      </c>
      <c r="J667" s="312">
        <v>31987</v>
      </c>
      <c r="K667" s="312">
        <v>16414</v>
      </c>
      <c r="L667" s="312">
        <v>10502</v>
      </c>
    </row>
    <row r="668" spans="1:12" x14ac:dyDescent="0.2">
      <c r="A668" s="302" t="str">
        <f t="shared" si="11"/>
        <v>Lambeth1981Persons per room</v>
      </c>
      <c r="B668" s="312" t="s">
        <v>52</v>
      </c>
      <c r="C668" s="302">
        <v>1981</v>
      </c>
      <c r="D668" s="312" t="s">
        <v>574</v>
      </c>
      <c r="E668" s="314">
        <v>0.60846461105789806</v>
      </c>
      <c r="F668" s="312">
        <v>0.33284659783383541</v>
      </c>
      <c r="G668" s="312">
        <v>0.50495920923462312</v>
      </c>
      <c r="H668" s="312">
        <v>0.64962957635042795</v>
      </c>
      <c r="I668" s="312">
        <v>0.7827649332158112</v>
      </c>
      <c r="J668" s="312">
        <v>0.9025541626285678</v>
      </c>
      <c r="K668" s="312">
        <v>1.0366760082856099</v>
      </c>
      <c r="L668" s="312">
        <v>1.2390020948390783</v>
      </c>
    </row>
    <row r="669" spans="1:12" x14ac:dyDescent="0.2">
      <c r="A669" s="302" t="str">
        <f t="shared" si="11"/>
        <v>Lambeth19911991</v>
      </c>
      <c r="B669" s="312" t="s">
        <v>52</v>
      </c>
      <c r="C669" s="302">
        <v>1991</v>
      </c>
      <c r="D669" s="293" t="s">
        <v>4</v>
      </c>
      <c r="E669" s="314" t="s">
        <v>570</v>
      </c>
      <c r="F669" s="312">
        <v>1</v>
      </c>
      <c r="G669" s="312">
        <v>2</v>
      </c>
      <c r="H669" s="312">
        <v>3</v>
      </c>
      <c r="I669" s="312">
        <v>4</v>
      </c>
      <c r="J669" s="312">
        <v>5</v>
      </c>
      <c r="K669" s="312">
        <v>6</v>
      </c>
      <c r="L669" s="314" t="s">
        <v>565</v>
      </c>
    </row>
    <row r="670" spans="1:12" x14ac:dyDescent="0.2">
      <c r="A670" s="302" t="str">
        <f t="shared" si="11"/>
        <v>Lambeth1991Total households</v>
      </c>
      <c r="B670" s="312" t="s">
        <v>52</v>
      </c>
      <c r="C670" s="302">
        <v>1991</v>
      </c>
      <c r="D670" s="312" t="s">
        <v>571</v>
      </c>
      <c r="E670" s="314">
        <v>108920</v>
      </c>
      <c r="F670" s="312">
        <v>41168</v>
      </c>
      <c r="G670" s="312">
        <v>33658</v>
      </c>
      <c r="H670" s="312">
        <v>15760</v>
      </c>
      <c r="I670" s="312">
        <v>10699</v>
      </c>
      <c r="J670" s="312">
        <v>4740</v>
      </c>
      <c r="K670" s="312">
        <v>2084</v>
      </c>
      <c r="L670" s="312">
        <v>811</v>
      </c>
    </row>
    <row r="671" spans="1:12" x14ac:dyDescent="0.2">
      <c r="A671" s="302" t="str">
        <f t="shared" si="11"/>
        <v>Lambeth1991Total persons</v>
      </c>
      <c r="B671" s="312" t="s">
        <v>52</v>
      </c>
      <c r="C671" s="302">
        <v>1991</v>
      </c>
      <c r="D671" s="312" t="s">
        <v>572</v>
      </c>
      <c r="E671" s="314">
        <v>241074</v>
      </c>
      <c r="F671" s="314">
        <v>41168</v>
      </c>
      <c r="G671" s="314">
        <v>67316</v>
      </c>
      <c r="H671" s="314">
        <v>47280</v>
      </c>
      <c r="I671" s="314">
        <v>42796</v>
      </c>
      <c r="J671" s="314">
        <v>23700</v>
      </c>
      <c r="K671" s="314">
        <v>12504</v>
      </c>
      <c r="L671" s="312">
        <v>6310</v>
      </c>
    </row>
    <row r="672" spans="1:12" x14ac:dyDescent="0.2">
      <c r="A672" s="302" t="str">
        <f t="shared" si="11"/>
        <v>Lambeth1991Total rooms</v>
      </c>
      <c r="B672" s="312" t="s">
        <v>52</v>
      </c>
      <c r="C672" s="302">
        <v>1991</v>
      </c>
      <c r="D672" s="312" t="s">
        <v>573</v>
      </c>
      <c r="E672" s="314">
        <v>457237</v>
      </c>
      <c r="F672" s="312">
        <v>137586</v>
      </c>
      <c r="G672" s="312">
        <v>141896</v>
      </c>
      <c r="H672" s="312">
        <v>75919</v>
      </c>
      <c r="I672" s="312">
        <v>57409</v>
      </c>
      <c r="J672" s="312">
        <v>27261</v>
      </c>
      <c r="K672" s="312">
        <v>12166</v>
      </c>
      <c r="L672" s="312">
        <v>5000</v>
      </c>
    </row>
    <row r="673" spans="1:14" x14ac:dyDescent="0.2">
      <c r="A673" s="302" t="str">
        <f t="shared" si="11"/>
        <v>Lambeth1991Persons per room</v>
      </c>
      <c r="B673" s="312" t="s">
        <v>52</v>
      </c>
      <c r="C673" s="302">
        <v>1991</v>
      </c>
      <c r="D673" s="312" t="s">
        <v>574</v>
      </c>
      <c r="E673" s="314">
        <v>0.52724079634850196</v>
      </c>
      <c r="F673" s="312">
        <v>0.29921649004985973</v>
      </c>
      <c r="G673" s="312">
        <v>0.47440378869030841</v>
      </c>
      <c r="H673" s="312">
        <v>0.62276900380668876</v>
      </c>
      <c r="I673" s="312">
        <v>0.7454580292288665</v>
      </c>
      <c r="J673" s="312">
        <v>0.8693738307472213</v>
      </c>
      <c r="K673" s="312">
        <v>1.0277823442380405</v>
      </c>
      <c r="L673" s="312">
        <v>1.262</v>
      </c>
    </row>
    <row r="674" spans="1:14" x14ac:dyDescent="0.2">
      <c r="A674" s="302" t="str">
        <f t="shared" si="11"/>
        <v>Lambeth20012001</v>
      </c>
      <c r="B674" s="312" t="s">
        <v>52</v>
      </c>
      <c r="C674" s="302">
        <v>2001</v>
      </c>
      <c r="D674" s="293">
        <v>2001</v>
      </c>
      <c r="E674" s="314" t="s">
        <v>570</v>
      </c>
      <c r="F674" s="312">
        <v>1</v>
      </c>
      <c r="G674" s="312">
        <v>2</v>
      </c>
      <c r="H674" s="312">
        <v>3</v>
      </c>
      <c r="I674" s="312">
        <v>4</v>
      </c>
      <c r="J674" s="312">
        <v>5</v>
      </c>
      <c r="K674" s="312">
        <v>6</v>
      </c>
      <c r="L674" s="314">
        <v>7</v>
      </c>
      <c r="M674" s="302" t="s">
        <v>2666</v>
      </c>
      <c r="N674" s="312"/>
    </row>
    <row r="675" spans="1:14" x14ac:dyDescent="0.2">
      <c r="A675" s="302" t="str">
        <f t="shared" si="11"/>
        <v>Lambeth2001Total households</v>
      </c>
      <c r="B675" s="312" t="s">
        <v>52</v>
      </c>
      <c r="C675" s="302">
        <v>2001</v>
      </c>
      <c r="D675" s="312" t="s">
        <v>571</v>
      </c>
      <c r="E675" s="314">
        <v>118449</v>
      </c>
      <c r="F675" s="312">
        <v>44924</v>
      </c>
      <c r="G675" s="312">
        <v>34665</v>
      </c>
      <c r="H675" s="312">
        <v>19306</v>
      </c>
      <c r="I675" s="312">
        <v>11300</v>
      </c>
      <c r="J675" s="312">
        <v>4974</v>
      </c>
      <c r="K675" s="312">
        <v>2603</v>
      </c>
      <c r="L675" s="312">
        <v>373</v>
      </c>
      <c r="M675" s="302">
        <v>304</v>
      </c>
    </row>
    <row r="676" spans="1:14" x14ac:dyDescent="0.2">
      <c r="A676" s="302" t="str">
        <f t="shared" si="11"/>
        <v>Lambeth2001Total persons</v>
      </c>
      <c r="B676" s="312" t="s">
        <v>52</v>
      </c>
      <c r="C676" s="302">
        <v>2001</v>
      </c>
      <c r="D676" s="312" t="s">
        <v>572</v>
      </c>
      <c r="E676" s="314">
        <v>263090</v>
      </c>
      <c r="F676" s="314">
        <v>44924</v>
      </c>
      <c r="G676" s="314">
        <v>69330</v>
      </c>
      <c r="H676" s="314">
        <v>57918</v>
      </c>
      <c r="I676" s="314">
        <v>45200</v>
      </c>
      <c r="J676" s="314">
        <v>24870</v>
      </c>
      <c r="K676" s="314">
        <v>15618</v>
      </c>
      <c r="L676" s="312">
        <v>2611</v>
      </c>
      <c r="M676" s="302">
        <v>2619</v>
      </c>
    </row>
    <row r="677" spans="1:14" x14ac:dyDescent="0.2">
      <c r="A677" s="302" t="str">
        <f t="shared" si="11"/>
        <v>Lambeth2001Total rooms</v>
      </c>
      <c r="B677" s="312" t="s">
        <v>52</v>
      </c>
      <c r="C677" s="302">
        <v>2001</v>
      </c>
      <c r="D677" s="312" t="s">
        <v>573</v>
      </c>
      <c r="E677" s="314">
        <v>516755</v>
      </c>
      <c r="F677" s="312">
        <v>162515</v>
      </c>
      <c r="G677" s="312">
        <v>150607</v>
      </c>
      <c r="H677" s="312">
        <v>94086</v>
      </c>
      <c r="I677" s="312">
        <v>62137</v>
      </c>
      <c r="J677" s="312">
        <v>28304</v>
      </c>
      <c r="K677" s="312">
        <v>24369</v>
      </c>
      <c r="L677" s="312">
        <v>2296</v>
      </c>
      <c r="M677" s="302">
        <v>1947</v>
      </c>
    </row>
    <row r="678" spans="1:14" x14ac:dyDescent="0.2">
      <c r="A678" s="302" t="str">
        <f t="shared" si="11"/>
        <v>Lambeth2001Persons per room</v>
      </c>
      <c r="B678" s="312" t="s">
        <v>52</v>
      </c>
      <c r="C678" s="302">
        <v>2001</v>
      </c>
      <c r="D678" s="312" t="s">
        <v>574</v>
      </c>
      <c r="E678" s="314">
        <v>0.50911940861723637</v>
      </c>
      <c r="F678" s="312">
        <v>0.2764298680121835</v>
      </c>
      <c r="G678" s="312">
        <v>0.46033716892309123</v>
      </c>
      <c r="H678" s="312">
        <v>0.61558574070531213</v>
      </c>
      <c r="I678" s="312">
        <v>0.72742488372467295</v>
      </c>
      <c r="J678" s="312">
        <v>0.8786743923120407</v>
      </c>
      <c r="K678" s="312">
        <v>0.64089622060814966</v>
      </c>
      <c r="L678" s="312">
        <v>1.1371951219512195</v>
      </c>
      <c r="M678" s="302">
        <v>1.345146379044684</v>
      </c>
    </row>
    <row r="679" spans="1:14" x14ac:dyDescent="0.2">
      <c r="A679" s="302" t="str">
        <f t="shared" si="11"/>
        <v>Lambeth20112011</v>
      </c>
      <c r="B679" s="312" t="s">
        <v>52</v>
      </c>
      <c r="C679" s="302">
        <v>2011</v>
      </c>
      <c r="D679" s="293">
        <v>2011</v>
      </c>
      <c r="E679" s="314" t="s">
        <v>570</v>
      </c>
      <c r="F679" s="312">
        <v>1</v>
      </c>
      <c r="G679" s="312">
        <v>2</v>
      </c>
      <c r="H679" s="312">
        <v>3</v>
      </c>
      <c r="I679" s="312">
        <v>4</v>
      </c>
      <c r="J679" s="312">
        <v>5</v>
      </c>
      <c r="K679" s="312" t="s">
        <v>568</v>
      </c>
      <c r="L679" s="314"/>
      <c r="N679" s="312"/>
    </row>
    <row r="680" spans="1:14" x14ac:dyDescent="0.2">
      <c r="A680" s="302" t="str">
        <f t="shared" si="11"/>
        <v>Lambeth2011Total households</v>
      </c>
      <c r="B680" s="312" t="s">
        <v>52</v>
      </c>
      <c r="C680" s="302">
        <v>2011</v>
      </c>
      <c r="D680" s="312" t="s">
        <v>571</v>
      </c>
      <c r="E680" s="314">
        <v>130017</v>
      </c>
      <c r="F680" s="312">
        <v>44691</v>
      </c>
      <c r="G680" s="312">
        <v>39789</v>
      </c>
      <c r="H680" s="312">
        <v>21164</v>
      </c>
      <c r="I680" s="312">
        <v>14670</v>
      </c>
      <c r="J680" s="312">
        <v>6211</v>
      </c>
      <c r="K680" s="312">
        <v>3492</v>
      </c>
    </row>
    <row r="681" spans="1:14" x14ac:dyDescent="0.2">
      <c r="A681" s="302" t="str">
        <f t="shared" si="11"/>
        <v>Lambeth2011Total persons</v>
      </c>
      <c r="B681" s="312" t="s">
        <v>52</v>
      </c>
      <c r="C681" s="302">
        <v>2011</v>
      </c>
      <c r="D681" s="312" t="s">
        <v>572</v>
      </c>
      <c r="E681" s="314">
        <v>300101</v>
      </c>
      <c r="F681" s="314">
        <v>44691</v>
      </c>
      <c r="G681" s="314">
        <v>79578</v>
      </c>
      <c r="H681" s="314">
        <v>63492</v>
      </c>
      <c r="I681" s="314">
        <v>58680</v>
      </c>
      <c r="J681" s="314">
        <v>31055</v>
      </c>
      <c r="K681" s="314">
        <v>22605</v>
      </c>
    </row>
    <row r="682" spans="1:14" x14ac:dyDescent="0.2">
      <c r="A682" s="302" t="str">
        <f t="shared" si="11"/>
        <v>Lambeth2011Total rooms</v>
      </c>
      <c r="B682" s="312" t="s">
        <v>52</v>
      </c>
      <c r="C682" s="302">
        <v>2011</v>
      </c>
      <c r="D682" s="312" t="s">
        <v>573</v>
      </c>
      <c r="E682" s="314">
        <v>558541</v>
      </c>
      <c r="F682" s="312">
        <v>160681</v>
      </c>
      <c r="G682" s="312">
        <v>164236</v>
      </c>
      <c r="H682" s="312">
        <v>100206</v>
      </c>
      <c r="I682" s="312">
        <v>78025</v>
      </c>
      <c r="J682" s="312">
        <v>34778</v>
      </c>
      <c r="K682" s="312">
        <v>20615</v>
      </c>
    </row>
    <row r="683" spans="1:14" x14ac:dyDescent="0.2">
      <c r="A683" s="302" t="str">
        <f t="shared" si="11"/>
        <v>Lambeth2011Persons per room</v>
      </c>
      <c r="B683" s="312" t="s">
        <v>52</v>
      </c>
      <c r="C683" s="302">
        <v>2011</v>
      </c>
      <c r="D683" s="312" t="s">
        <v>574</v>
      </c>
      <c r="E683" s="314">
        <v>0.53729448688637005</v>
      </c>
      <c r="F683" s="312">
        <v>0.27813493816941642</v>
      </c>
      <c r="G683" s="312">
        <v>0.48453445042499815</v>
      </c>
      <c r="H683" s="312">
        <v>0.63361475360756836</v>
      </c>
      <c r="I683" s="312">
        <v>0.75206664530599165</v>
      </c>
      <c r="J683" s="312">
        <v>0.89294956581747087</v>
      </c>
      <c r="K683" s="312">
        <v>1.09653165170992</v>
      </c>
    </row>
    <row r="684" spans="1:14" x14ac:dyDescent="0.2">
      <c r="A684" s="302" t="str">
        <f t="shared" si="11"/>
        <v>LewishamLewisham</v>
      </c>
      <c r="B684" s="312" t="s">
        <v>53</v>
      </c>
      <c r="D684" s="312" t="s">
        <v>53</v>
      </c>
      <c r="F684" s="350" t="s">
        <v>569</v>
      </c>
      <c r="G684" s="350"/>
      <c r="H684" s="350"/>
      <c r="I684" s="350"/>
      <c r="J684" s="350"/>
      <c r="K684" s="350"/>
      <c r="L684" s="350"/>
    </row>
    <row r="685" spans="1:14" x14ac:dyDescent="0.2">
      <c r="A685" s="302" t="str">
        <f t="shared" si="11"/>
        <v>Lewisham19611961</v>
      </c>
      <c r="B685" s="312" t="s">
        <v>53</v>
      </c>
      <c r="C685" s="302">
        <v>1961</v>
      </c>
      <c r="D685" s="293" t="s">
        <v>28</v>
      </c>
      <c r="E685" s="314" t="s">
        <v>570</v>
      </c>
      <c r="F685" s="312">
        <v>1</v>
      </c>
      <c r="G685" s="312">
        <v>2</v>
      </c>
      <c r="H685" s="312">
        <v>3</v>
      </c>
      <c r="I685" s="312">
        <v>4</v>
      </c>
      <c r="J685" s="312">
        <v>5</v>
      </c>
      <c r="K685" s="312">
        <v>6</v>
      </c>
      <c r="L685" s="314" t="s">
        <v>565</v>
      </c>
    </row>
    <row r="686" spans="1:14" x14ac:dyDescent="0.2">
      <c r="A686" s="302" t="str">
        <f t="shared" si="11"/>
        <v>Lewisham1961Total households</v>
      </c>
      <c r="B686" s="312" t="s">
        <v>53</v>
      </c>
      <c r="C686" s="302">
        <v>1961</v>
      </c>
      <c r="D686" s="312" t="s">
        <v>571</v>
      </c>
      <c r="E686" s="314">
        <v>95991</v>
      </c>
      <c r="F686" s="314">
        <v>14222</v>
      </c>
      <c r="G686" s="314">
        <v>29431</v>
      </c>
      <c r="H686" s="314">
        <v>21843</v>
      </c>
      <c r="I686" s="314">
        <v>16845</v>
      </c>
      <c r="J686" s="314">
        <v>7877</v>
      </c>
      <c r="K686" s="314">
        <v>3316</v>
      </c>
      <c r="L686" s="314">
        <v>2457</v>
      </c>
    </row>
    <row r="687" spans="1:14" x14ac:dyDescent="0.2">
      <c r="A687" s="302" t="str">
        <f t="shared" si="11"/>
        <v>Lewisham1961Total persons</v>
      </c>
      <c r="B687" s="312" t="s">
        <v>53</v>
      </c>
      <c r="C687" s="302">
        <v>1961</v>
      </c>
      <c r="D687" s="312" t="s">
        <v>572</v>
      </c>
      <c r="E687" s="314">
        <v>284584</v>
      </c>
      <c r="F687" s="314">
        <v>14222</v>
      </c>
      <c r="G687" s="314">
        <v>58862</v>
      </c>
      <c r="H687" s="314">
        <v>65529</v>
      </c>
      <c r="I687" s="314">
        <v>67380</v>
      </c>
      <c r="J687" s="314">
        <v>39385</v>
      </c>
      <c r="K687" s="314">
        <v>19896</v>
      </c>
      <c r="L687" s="314">
        <v>19310</v>
      </c>
    </row>
    <row r="688" spans="1:14" x14ac:dyDescent="0.2">
      <c r="A688" s="302" t="str">
        <f t="shared" si="11"/>
        <v>Lewisham1961Total rooms</v>
      </c>
      <c r="B688" s="312" t="s">
        <v>53</v>
      </c>
      <c r="C688" s="302">
        <v>1961</v>
      </c>
      <c r="D688" s="312" t="s">
        <v>573</v>
      </c>
      <c r="E688" s="314">
        <v>401692</v>
      </c>
      <c r="F688" s="314">
        <v>44621</v>
      </c>
      <c r="G688" s="314">
        <v>115694</v>
      </c>
      <c r="H688" s="314">
        <v>94086</v>
      </c>
      <c r="I688" s="314">
        <v>77439</v>
      </c>
      <c r="J688" s="314">
        <v>38933</v>
      </c>
      <c r="K688" s="314">
        <v>17182</v>
      </c>
      <c r="L688" s="314">
        <v>13737</v>
      </c>
    </row>
    <row r="689" spans="1:12" x14ac:dyDescent="0.2">
      <c r="A689" s="302" t="str">
        <f t="shared" si="11"/>
        <v>Lewisham1961Persons per room</v>
      </c>
      <c r="B689" s="312" t="s">
        <v>53</v>
      </c>
      <c r="C689" s="302">
        <v>1961</v>
      </c>
      <c r="D689" s="312" t="s">
        <v>574</v>
      </c>
      <c r="E689" s="314">
        <v>0.70846320066120316</v>
      </c>
      <c r="F689" s="312">
        <v>0.31872884964478609</v>
      </c>
      <c r="G689" s="312">
        <v>0.50877314294604736</v>
      </c>
      <c r="H689" s="312">
        <v>0.69647981633824374</v>
      </c>
      <c r="I689" s="312">
        <v>0.87010421105644442</v>
      </c>
      <c r="J689" s="312">
        <v>1.0116096884391133</v>
      </c>
      <c r="K689" s="312">
        <v>1.1579560004656035</v>
      </c>
      <c r="L689" s="312">
        <v>1.4056926548736988</v>
      </c>
    </row>
    <row r="690" spans="1:12" x14ac:dyDescent="0.2">
      <c r="A690" s="302" t="str">
        <f t="shared" si="11"/>
        <v>Lewisham19711971</v>
      </c>
      <c r="B690" s="312" t="s">
        <v>53</v>
      </c>
      <c r="C690" s="302">
        <v>1971</v>
      </c>
      <c r="D690" s="293" t="s">
        <v>29</v>
      </c>
      <c r="E690" s="314" t="s">
        <v>570</v>
      </c>
      <c r="F690" s="312">
        <v>1</v>
      </c>
      <c r="G690" s="312">
        <v>2</v>
      </c>
      <c r="H690" s="312">
        <v>3</v>
      </c>
      <c r="I690" s="312">
        <v>4</v>
      </c>
      <c r="J690" s="312">
        <v>5</v>
      </c>
      <c r="K690" s="314" t="s">
        <v>568</v>
      </c>
    </row>
    <row r="691" spans="1:12" x14ac:dyDescent="0.2">
      <c r="A691" s="302" t="str">
        <f t="shared" si="11"/>
        <v>Lewisham1971Total households</v>
      </c>
      <c r="B691" s="312" t="s">
        <v>53</v>
      </c>
      <c r="C691" s="302">
        <v>1971</v>
      </c>
      <c r="D691" s="312" t="s">
        <v>571</v>
      </c>
      <c r="E691" s="314">
        <v>93895</v>
      </c>
      <c r="F691" s="314">
        <v>19360</v>
      </c>
      <c r="G691" s="314">
        <v>30110</v>
      </c>
      <c r="H691" s="314">
        <v>17160</v>
      </c>
      <c r="I691" s="314">
        <v>14160</v>
      </c>
      <c r="J691" s="314">
        <v>7085</v>
      </c>
      <c r="K691" s="314">
        <v>6025</v>
      </c>
      <c r="L691" s="314"/>
    </row>
    <row r="692" spans="1:12" x14ac:dyDescent="0.2">
      <c r="A692" s="302" t="str">
        <f t="shared" si="11"/>
        <v>Lewisham1971Total persons</v>
      </c>
      <c r="B692" s="312" t="s">
        <v>53</v>
      </c>
      <c r="C692" s="302">
        <v>1971</v>
      </c>
      <c r="D692" s="312" t="s">
        <v>572</v>
      </c>
      <c r="E692" s="314">
        <v>263600</v>
      </c>
      <c r="F692" s="314">
        <v>19360</v>
      </c>
      <c r="G692" s="314">
        <v>60220</v>
      </c>
      <c r="H692" s="314">
        <v>51475</v>
      </c>
      <c r="I692" s="314">
        <v>56630</v>
      </c>
      <c r="J692" s="314">
        <v>35415</v>
      </c>
      <c r="K692" s="314">
        <v>40495</v>
      </c>
      <c r="L692" s="314"/>
    </row>
    <row r="693" spans="1:12" x14ac:dyDescent="0.2">
      <c r="A693" s="302" t="str">
        <f t="shared" si="11"/>
        <v>Lewisham1971Total rooms</v>
      </c>
      <c r="B693" s="312" t="s">
        <v>53</v>
      </c>
      <c r="C693" s="302">
        <v>1971</v>
      </c>
      <c r="D693" s="312" t="s">
        <v>573</v>
      </c>
      <c r="E693" s="314">
        <v>415805</v>
      </c>
      <c r="F693" s="314">
        <v>65670</v>
      </c>
      <c r="G693" s="314">
        <v>128195</v>
      </c>
      <c r="H693" s="314">
        <v>80370</v>
      </c>
      <c r="I693" s="314">
        <v>70245</v>
      </c>
      <c r="J693" s="314">
        <v>37195</v>
      </c>
      <c r="K693" s="314">
        <v>34135</v>
      </c>
      <c r="L693" s="314"/>
    </row>
    <row r="694" spans="1:12" x14ac:dyDescent="0.2">
      <c r="A694" s="302" t="str">
        <f t="shared" si="11"/>
        <v>Lewisham1971Persons per room</v>
      </c>
      <c r="B694" s="312" t="s">
        <v>53</v>
      </c>
      <c r="C694" s="302">
        <v>1971</v>
      </c>
      <c r="D694" s="312" t="s">
        <v>574</v>
      </c>
      <c r="E694" s="314">
        <v>0.63395101069010718</v>
      </c>
      <c r="F694" s="312">
        <v>0.29480737018425462</v>
      </c>
      <c r="G694" s="312">
        <v>0.46975311049572915</v>
      </c>
      <c r="H694" s="312">
        <v>0.64047530172950107</v>
      </c>
      <c r="I694" s="312">
        <v>0.80617837568510209</v>
      </c>
      <c r="J694" s="312">
        <v>0.95214410539050953</v>
      </c>
      <c r="K694" s="312">
        <v>1.1863190273912407</v>
      </c>
    </row>
    <row r="695" spans="1:12" x14ac:dyDescent="0.2">
      <c r="A695" s="302" t="str">
        <f t="shared" si="11"/>
        <v>Lewisham19811981</v>
      </c>
      <c r="B695" s="312" t="s">
        <v>53</v>
      </c>
      <c r="C695" s="302">
        <v>1981</v>
      </c>
      <c r="D695" s="293" t="s">
        <v>30</v>
      </c>
      <c r="E695" s="314" t="s">
        <v>570</v>
      </c>
      <c r="F695" s="312">
        <v>1</v>
      </c>
      <c r="G695" s="312">
        <v>2</v>
      </c>
      <c r="H695" s="312">
        <v>3</v>
      </c>
      <c r="I695" s="312">
        <v>4</v>
      </c>
      <c r="J695" s="312">
        <v>5</v>
      </c>
      <c r="K695" s="312">
        <v>6</v>
      </c>
      <c r="L695" s="314" t="s">
        <v>565</v>
      </c>
    </row>
    <row r="696" spans="1:12" x14ac:dyDescent="0.2">
      <c r="A696" s="302" t="str">
        <f t="shared" si="11"/>
        <v>Lewisham1981Total households</v>
      </c>
      <c r="B696" s="312" t="s">
        <v>53</v>
      </c>
      <c r="C696" s="302">
        <v>1981</v>
      </c>
      <c r="D696" s="312" t="s">
        <v>571</v>
      </c>
      <c r="E696" s="314">
        <v>88341</v>
      </c>
      <c r="F696" s="312">
        <v>22582</v>
      </c>
      <c r="G696" s="312">
        <v>29059</v>
      </c>
      <c r="H696" s="312">
        <v>14630</v>
      </c>
      <c r="I696" s="312">
        <v>12590</v>
      </c>
      <c r="J696" s="312">
        <v>5843</v>
      </c>
      <c r="K696" s="312">
        <v>2447</v>
      </c>
      <c r="L696" s="312">
        <v>1190</v>
      </c>
    </row>
    <row r="697" spans="1:12" x14ac:dyDescent="0.2">
      <c r="A697" s="302" t="str">
        <f t="shared" si="11"/>
        <v>Lewisham1981Total persons</v>
      </c>
      <c r="B697" s="312" t="s">
        <v>53</v>
      </c>
      <c r="C697" s="302">
        <v>1981</v>
      </c>
      <c r="D697" s="312" t="s">
        <v>572</v>
      </c>
      <c r="E697" s="314">
        <v>227955</v>
      </c>
      <c r="F697" s="314">
        <v>22582</v>
      </c>
      <c r="G697" s="314">
        <v>58118</v>
      </c>
      <c r="H697" s="314">
        <v>43890</v>
      </c>
      <c r="I697" s="314">
        <v>50360</v>
      </c>
      <c r="J697" s="314">
        <v>29215</v>
      </c>
      <c r="K697" s="314">
        <v>14682</v>
      </c>
      <c r="L697" s="312">
        <v>9108</v>
      </c>
    </row>
    <row r="698" spans="1:12" x14ac:dyDescent="0.2">
      <c r="A698" s="302" t="str">
        <f t="shared" si="11"/>
        <v>Lewisham1981Total rooms</v>
      </c>
      <c r="B698" s="312" t="s">
        <v>53</v>
      </c>
      <c r="C698" s="302">
        <v>1981</v>
      </c>
      <c r="D698" s="312" t="s">
        <v>573</v>
      </c>
      <c r="E698" s="314">
        <v>394262</v>
      </c>
      <c r="F698" s="312">
        <v>77718</v>
      </c>
      <c r="G698" s="312">
        <v>125015</v>
      </c>
      <c r="H698" s="312">
        <v>70411</v>
      </c>
      <c r="I698" s="312">
        <v>66094</v>
      </c>
      <c r="J698" s="312">
        <v>32778</v>
      </c>
      <c r="K698" s="312">
        <v>14527</v>
      </c>
      <c r="L698" s="312">
        <v>7719</v>
      </c>
    </row>
    <row r="699" spans="1:12" x14ac:dyDescent="0.2">
      <c r="A699" s="302" t="str">
        <f t="shared" si="11"/>
        <v>Lewisham1981Persons per room</v>
      </c>
      <c r="B699" s="312" t="s">
        <v>53</v>
      </c>
      <c r="C699" s="302">
        <v>1981</v>
      </c>
      <c r="D699" s="312" t="s">
        <v>574</v>
      </c>
      <c r="E699" s="314">
        <v>0.57818151381568605</v>
      </c>
      <c r="F699" s="312">
        <v>0.29056331866491675</v>
      </c>
      <c r="G699" s="312">
        <v>0.46488821341439029</v>
      </c>
      <c r="H699" s="312">
        <v>0.62334010310888921</v>
      </c>
      <c r="I699" s="312">
        <v>0.76194510848185915</v>
      </c>
      <c r="J699" s="312">
        <v>0.8912990420403929</v>
      </c>
      <c r="K699" s="312">
        <v>1.0106697872926276</v>
      </c>
      <c r="L699" s="312">
        <v>1.1799455888068402</v>
      </c>
    </row>
    <row r="700" spans="1:12" x14ac:dyDescent="0.2">
      <c r="A700" s="302" t="str">
        <f t="shared" si="11"/>
        <v>Lewisham19911991</v>
      </c>
      <c r="B700" s="312" t="s">
        <v>53</v>
      </c>
      <c r="C700" s="302">
        <v>1991</v>
      </c>
      <c r="D700" s="293" t="s">
        <v>4</v>
      </c>
      <c r="E700" s="314" t="s">
        <v>570</v>
      </c>
      <c r="F700" s="312">
        <v>1</v>
      </c>
      <c r="G700" s="312">
        <v>2</v>
      </c>
      <c r="H700" s="312">
        <v>3</v>
      </c>
      <c r="I700" s="312">
        <v>4</v>
      </c>
      <c r="J700" s="312">
        <v>5</v>
      </c>
      <c r="K700" s="312">
        <v>6</v>
      </c>
      <c r="L700" s="314" t="s">
        <v>565</v>
      </c>
    </row>
    <row r="701" spans="1:12" x14ac:dyDescent="0.2">
      <c r="A701" s="302" t="str">
        <f t="shared" si="11"/>
        <v>Lewisham1991Total households</v>
      </c>
      <c r="B701" s="312" t="s">
        <v>53</v>
      </c>
      <c r="C701" s="302">
        <v>1991</v>
      </c>
      <c r="D701" s="312" t="s">
        <v>571</v>
      </c>
      <c r="E701" s="314">
        <v>99198</v>
      </c>
      <c r="F701" s="312">
        <v>32765</v>
      </c>
      <c r="G701" s="312">
        <v>32254</v>
      </c>
      <c r="H701" s="312">
        <v>15580</v>
      </c>
      <c r="I701" s="312">
        <v>11626</v>
      </c>
      <c r="J701" s="312">
        <v>4688</v>
      </c>
      <c r="K701" s="312">
        <v>1683</v>
      </c>
      <c r="L701" s="312">
        <v>602</v>
      </c>
    </row>
    <row r="702" spans="1:12" x14ac:dyDescent="0.2">
      <c r="A702" s="302" t="str">
        <f t="shared" si="11"/>
        <v>Lewisham1991Total persons</v>
      </c>
      <c r="B702" s="312" t="s">
        <v>53</v>
      </c>
      <c r="C702" s="302">
        <v>1991</v>
      </c>
      <c r="D702" s="312" t="s">
        <v>572</v>
      </c>
      <c r="E702" s="314">
        <v>228639</v>
      </c>
      <c r="F702" s="314">
        <v>32765</v>
      </c>
      <c r="G702" s="314">
        <v>64508</v>
      </c>
      <c r="H702" s="314">
        <v>46740</v>
      </c>
      <c r="I702" s="314">
        <v>46504</v>
      </c>
      <c r="J702" s="314">
        <v>23440</v>
      </c>
      <c r="K702" s="314">
        <v>10098</v>
      </c>
      <c r="L702" s="312">
        <v>4584</v>
      </c>
    </row>
    <row r="703" spans="1:12" x14ac:dyDescent="0.2">
      <c r="A703" s="302" t="str">
        <f t="shared" si="11"/>
        <v>Lewisham1991Total rooms</v>
      </c>
      <c r="B703" s="312" t="s">
        <v>53</v>
      </c>
      <c r="C703" s="302">
        <v>1991</v>
      </c>
      <c r="D703" s="312" t="s">
        <v>573</v>
      </c>
      <c r="E703" s="314">
        <v>440452</v>
      </c>
      <c r="F703" s="312">
        <v>117467</v>
      </c>
      <c r="G703" s="312">
        <v>143352</v>
      </c>
      <c r="H703" s="312">
        <v>77086</v>
      </c>
      <c r="I703" s="312">
        <v>62443</v>
      </c>
      <c r="J703" s="312">
        <v>26347</v>
      </c>
      <c r="K703" s="312">
        <v>10063</v>
      </c>
      <c r="L703" s="312">
        <v>3694</v>
      </c>
    </row>
    <row r="704" spans="1:12" x14ac:dyDescent="0.2">
      <c r="A704" s="302" t="str">
        <f t="shared" si="11"/>
        <v>Lewisham1991Persons per room</v>
      </c>
      <c r="B704" s="312" t="s">
        <v>53</v>
      </c>
      <c r="C704" s="302">
        <v>1991</v>
      </c>
      <c r="D704" s="312" t="s">
        <v>574</v>
      </c>
      <c r="E704" s="314">
        <v>0.5191008327808706</v>
      </c>
      <c r="F704" s="312">
        <v>0.27892940144891759</v>
      </c>
      <c r="G704" s="312">
        <v>0.44999720966571793</v>
      </c>
      <c r="H704" s="312">
        <v>0.60633578081623118</v>
      </c>
      <c r="I704" s="312">
        <v>0.74474320580369302</v>
      </c>
      <c r="J704" s="312">
        <v>0.8896648574790299</v>
      </c>
      <c r="K704" s="312">
        <v>1.0034780880453145</v>
      </c>
      <c r="L704" s="312">
        <v>1.2409312398484029</v>
      </c>
    </row>
    <row r="705" spans="1:14" x14ac:dyDescent="0.2">
      <c r="A705" s="302" t="str">
        <f t="shared" si="11"/>
        <v>Lewisham20012001</v>
      </c>
      <c r="B705" s="312" t="s">
        <v>53</v>
      </c>
      <c r="C705" s="302">
        <v>2001</v>
      </c>
      <c r="D705" s="293">
        <v>2001</v>
      </c>
      <c r="E705" s="314" t="s">
        <v>570</v>
      </c>
      <c r="F705" s="312">
        <v>1</v>
      </c>
      <c r="G705" s="312">
        <v>2</v>
      </c>
      <c r="H705" s="312">
        <v>3</v>
      </c>
      <c r="I705" s="312">
        <v>4</v>
      </c>
      <c r="J705" s="312">
        <v>5</v>
      </c>
      <c r="K705" s="312">
        <v>6</v>
      </c>
      <c r="L705" s="314">
        <v>7</v>
      </c>
      <c r="M705" s="302" t="s">
        <v>2666</v>
      </c>
      <c r="N705" s="312"/>
    </row>
    <row r="706" spans="1:14" x14ac:dyDescent="0.2">
      <c r="A706" s="302" t="str">
        <f t="shared" si="11"/>
        <v>Lewisham2001Total households</v>
      </c>
      <c r="B706" s="312" t="s">
        <v>53</v>
      </c>
      <c r="C706" s="302">
        <v>2001</v>
      </c>
      <c r="D706" s="312" t="s">
        <v>571</v>
      </c>
      <c r="E706" s="314">
        <v>107403</v>
      </c>
      <c r="F706" s="312">
        <v>37413</v>
      </c>
      <c r="G706" s="312">
        <v>32429</v>
      </c>
      <c r="H706" s="312">
        <v>16924</v>
      </c>
      <c r="I706" s="312">
        <v>12633</v>
      </c>
      <c r="J706" s="312">
        <v>6056</v>
      </c>
      <c r="K706" s="312">
        <v>1345</v>
      </c>
      <c r="L706" s="312">
        <v>398</v>
      </c>
      <c r="M706" s="302">
        <v>205</v>
      </c>
    </row>
    <row r="707" spans="1:14" x14ac:dyDescent="0.2">
      <c r="A707" s="302" t="str">
        <f t="shared" si="11"/>
        <v>Lewisham2001Total persons</v>
      </c>
      <c r="B707" s="312" t="s">
        <v>53</v>
      </c>
      <c r="C707" s="302">
        <v>2001</v>
      </c>
      <c r="D707" s="312" t="s">
        <v>572</v>
      </c>
      <c r="E707" s="314">
        <v>246544</v>
      </c>
      <c r="F707" s="314">
        <v>37413</v>
      </c>
      <c r="G707" s="314">
        <v>64858</v>
      </c>
      <c r="H707" s="314">
        <v>50772</v>
      </c>
      <c r="I707" s="314">
        <v>50532</v>
      </c>
      <c r="J707" s="314">
        <v>30280</v>
      </c>
      <c r="K707" s="314">
        <v>8070</v>
      </c>
      <c r="L707" s="312">
        <v>2786</v>
      </c>
      <c r="M707" s="302">
        <v>1833</v>
      </c>
    </row>
    <row r="708" spans="1:14" x14ac:dyDescent="0.2">
      <c r="A708" s="302" t="str">
        <f t="shared" si="11"/>
        <v>Lewisham2001Total rooms</v>
      </c>
      <c r="B708" s="312" t="s">
        <v>53</v>
      </c>
      <c r="C708" s="302">
        <v>2001</v>
      </c>
      <c r="D708" s="312" t="s">
        <v>573</v>
      </c>
      <c r="E708" s="314">
        <v>488192</v>
      </c>
      <c r="F708" s="312">
        <v>144654</v>
      </c>
      <c r="G708" s="312">
        <v>146939</v>
      </c>
      <c r="H708" s="312">
        <v>83840</v>
      </c>
      <c r="I708" s="312">
        <v>67425</v>
      </c>
      <c r="J708" s="312">
        <v>33800</v>
      </c>
      <c r="K708" s="312">
        <v>11084</v>
      </c>
      <c r="L708" s="312">
        <v>2370</v>
      </c>
      <c r="M708" s="302">
        <v>1314</v>
      </c>
    </row>
    <row r="709" spans="1:14" x14ac:dyDescent="0.2">
      <c r="A709" s="302" t="str">
        <f t="shared" si="11"/>
        <v>Lewisham2001Persons per room</v>
      </c>
      <c r="B709" s="312" t="s">
        <v>53</v>
      </c>
      <c r="C709" s="302">
        <v>2001</v>
      </c>
      <c r="D709" s="312" t="s">
        <v>574</v>
      </c>
      <c r="E709" s="314">
        <v>0.50501442055584689</v>
      </c>
      <c r="F709" s="312">
        <v>0.25863785308391057</v>
      </c>
      <c r="G709" s="312">
        <v>0.44139404787020464</v>
      </c>
      <c r="H709" s="312">
        <v>0.60558206106870227</v>
      </c>
      <c r="I709" s="312">
        <v>0.74945494994438266</v>
      </c>
      <c r="J709" s="312">
        <v>0.89585798816568052</v>
      </c>
      <c r="K709" s="312">
        <v>0.7280765066762902</v>
      </c>
      <c r="L709" s="312">
        <v>1.1755274261603375</v>
      </c>
      <c r="M709" s="302">
        <v>1.3949771689497716</v>
      </c>
    </row>
    <row r="710" spans="1:14" x14ac:dyDescent="0.2">
      <c r="A710" s="302" t="str">
        <f t="shared" si="11"/>
        <v>Lewisham20112011</v>
      </c>
      <c r="B710" s="312" t="s">
        <v>53</v>
      </c>
      <c r="C710" s="302">
        <v>2011</v>
      </c>
      <c r="D710" s="293">
        <v>2011</v>
      </c>
      <c r="E710" s="314" t="s">
        <v>570</v>
      </c>
      <c r="F710" s="312">
        <v>1</v>
      </c>
      <c r="G710" s="312">
        <v>2</v>
      </c>
      <c r="H710" s="312">
        <v>3</v>
      </c>
      <c r="I710" s="312">
        <v>4</v>
      </c>
      <c r="J710" s="312">
        <v>5</v>
      </c>
      <c r="K710" s="312" t="s">
        <v>568</v>
      </c>
      <c r="L710" s="314"/>
      <c r="N710" s="312"/>
    </row>
    <row r="711" spans="1:14" x14ac:dyDescent="0.2">
      <c r="A711" s="302" t="str">
        <f t="shared" si="11"/>
        <v>Lewisham2011Total households</v>
      </c>
      <c r="B711" s="312" t="s">
        <v>53</v>
      </c>
      <c r="C711" s="302">
        <v>2011</v>
      </c>
      <c r="D711" s="312" t="s">
        <v>571</v>
      </c>
      <c r="E711" s="314">
        <v>116091</v>
      </c>
      <c r="F711" s="312">
        <v>39680</v>
      </c>
      <c r="G711" s="312">
        <v>34220</v>
      </c>
      <c r="H711" s="312">
        <v>17931</v>
      </c>
      <c r="I711" s="312">
        <v>14707</v>
      </c>
      <c r="J711" s="312">
        <v>6253</v>
      </c>
      <c r="K711" s="312">
        <v>3300</v>
      </c>
    </row>
    <row r="712" spans="1:14" x14ac:dyDescent="0.2">
      <c r="A712" s="302" t="str">
        <f t="shared" si="11"/>
        <v>Lewisham2011Total persons</v>
      </c>
      <c r="B712" s="312" t="s">
        <v>53</v>
      </c>
      <c r="C712" s="302">
        <v>2011</v>
      </c>
      <c r="D712" s="312" t="s">
        <v>572</v>
      </c>
      <c r="E712" s="314">
        <v>273342</v>
      </c>
      <c r="F712" s="314">
        <v>39680</v>
      </c>
      <c r="G712" s="314">
        <v>68440</v>
      </c>
      <c r="H712" s="314">
        <v>53793</v>
      </c>
      <c r="I712" s="314">
        <v>58828</v>
      </c>
      <c r="J712" s="314">
        <v>31265</v>
      </c>
      <c r="K712" s="314">
        <v>21336</v>
      </c>
    </row>
    <row r="713" spans="1:14" x14ac:dyDescent="0.2">
      <c r="A713" s="302" t="str">
        <f t="shared" si="11"/>
        <v>Lewisham2011Total rooms</v>
      </c>
      <c r="B713" s="312" t="s">
        <v>53</v>
      </c>
      <c r="C713" s="302">
        <v>2011</v>
      </c>
      <c r="D713" s="312" t="s">
        <v>573</v>
      </c>
      <c r="E713" s="314">
        <v>520375</v>
      </c>
      <c r="F713" s="312">
        <v>150844</v>
      </c>
      <c r="G713" s="312">
        <v>150661</v>
      </c>
      <c r="H713" s="312">
        <v>87548</v>
      </c>
      <c r="I713" s="312">
        <v>77671</v>
      </c>
      <c r="J713" s="312">
        <v>34291</v>
      </c>
      <c r="K713" s="312">
        <v>19360</v>
      </c>
    </row>
    <row r="714" spans="1:14" x14ac:dyDescent="0.2">
      <c r="A714" s="302" t="str">
        <f t="shared" si="11"/>
        <v>Lewisham2011Persons per room</v>
      </c>
      <c r="B714" s="312" t="s">
        <v>53</v>
      </c>
      <c r="C714" s="302">
        <v>2011</v>
      </c>
      <c r="D714" s="312" t="s">
        <v>574</v>
      </c>
      <c r="E714" s="314">
        <v>0.52527888541916889</v>
      </c>
      <c r="F714" s="312">
        <v>0.26305322054572938</v>
      </c>
      <c r="G714" s="312">
        <v>0.45426487279388827</v>
      </c>
      <c r="H714" s="312">
        <v>0.61444007858546168</v>
      </c>
      <c r="I714" s="312">
        <v>0.75739980172780064</v>
      </c>
      <c r="J714" s="312">
        <v>0.91175527106237786</v>
      </c>
      <c r="K714" s="312">
        <v>1.1020661157024794</v>
      </c>
    </row>
    <row r="715" spans="1:14" x14ac:dyDescent="0.2">
      <c r="A715" s="302" t="str">
        <f t="shared" si="11"/>
        <v>MertonMerton</v>
      </c>
      <c r="B715" s="312" t="s">
        <v>54</v>
      </c>
      <c r="D715" s="312" t="s">
        <v>54</v>
      </c>
      <c r="F715" s="350" t="s">
        <v>569</v>
      </c>
      <c r="G715" s="350"/>
      <c r="H715" s="350"/>
      <c r="I715" s="350"/>
      <c r="J715" s="350"/>
      <c r="K715" s="350"/>
      <c r="L715" s="350"/>
    </row>
    <row r="716" spans="1:14" x14ac:dyDescent="0.2">
      <c r="A716" s="302" t="str">
        <f t="shared" si="11"/>
        <v>Merton19611961</v>
      </c>
      <c r="B716" s="312" t="s">
        <v>54</v>
      </c>
      <c r="C716" s="302">
        <v>1961</v>
      </c>
      <c r="D716" s="293" t="s">
        <v>28</v>
      </c>
      <c r="E716" s="314" t="s">
        <v>570</v>
      </c>
      <c r="F716" s="312">
        <v>1</v>
      </c>
      <c r="G716" s="312">
        <v>2</v>
      </c>
      <c r="H716" s="312">
        <v>3</v>
      </c>
      <c r="I716" s="312">
        <v>4</v>
      </c>
      <c r="J716" s="312">
        <v>5</v>
      </c>
      <c r="K716" s="312">
        <v>6</v>
      </c>
      <c r="L716" s="314" t="s">
        <v>565</v>
      </c>
    </row>
    <row r="717" spans="1:14" x14ac:dyDescent="0.2">
      <c r="A717" s="302" t="str">
        <f t="shared" si="11"/>
        <v>Merton1961Total households</v>
      </c>
      <c r="B717" s="312" t="s">
        <v>54</v>
      </c>
      <c r="C717" s="302">
        <v>1961</v>
      </c>
      <c r="D717" s="312" t="s">
        <v>571</v>
      </c>
      <c r="E717" s="314">
        <v>63322</v>
      </c>
      <c r="F717" s="314">
        <v>8271</v>
      </c>
      <c r="G717" s="314">
        <v>20192</v>
      </c>
      <c r="H717" s="314">
        <v>15250</v>
      </c>
      <c r="I717" s="314">
        <v>11218</v>
      </c>
      <c r="J717" s="314">
        <v>5161</v>
      </c>
      <c r="K717" s="314">
        <v>1969</v>
      </c>
      <c r="L717" s="314">
        <v>1261</v>
      </c>
    </row>
    <row r="718" spans="1:14" x14ac:dyDescent="0.2">
      <c r="A718" s="302" t="str">
        <f t="shared" si="11"/>
        <v>Merton1961Total persons</v>
      </c>
      <c r="B718" s="312" t="s">
        <v>54</v>
      </c>
      <c r="C718" s="302">
        <v>1961</v>
      </c>
      <c r="D718" s="312" t="s">
        <v>572</v>
      </c>
      <c r="E718" s="314">
        <v>186647</v>
      </c>
      <c r="F718" s="314">
        <v>8271</v>
      </c>
      <c r="G718" s="314">
        <v>40384</v>
      </c>
      <c r="H718" s="314">
        <v>45750</v>
      </c>
      <c r="I718" s="314">
        <v>44872</v>
      </c>
      <c r="J718" s="314">
        <v>25805</v>
      </c>
      <c r="K718" s="314">
        <v>11814</v>
      </c>
      <c r="L718" s="314">
        <v>9751</v>
      </c>
    </row>
    <row r="719" spans="1:14" x14ac:dyDescent="0.2">
      <c r="A719" s="302" t="str">
        <f t="shared" si="11"/>
        <v>Merton1961Total rooms</v>
      </c>
      <c r="B719" s="312" t="s">
        <v>54</v>
      </c>
      <c r="C719" s="302">
        <v>1961</v>
      </c>
      <c r="D719" s="312" t="s">
        <v>573</v>
      </c>
      <c r="E719" s="314">
        <v>286655</v>
      </c>
      <c r="F719" s="314">
        <v>28756</v>
      </c>
      <c r="G719" s="314">
        <v>87368</v>
      </c>
      <c r="H719" s="314">
        <v>70799</v>
      </c>
      <c r="I719" s="314">
        <v>54921</v>
      </c>
      <c r="J719" s="314">
        <v>26585</v>
      </c>
      <c r="K719" s="314">
        <v>10799</v>
      </c>
      <c r="L719" s="314">
        <v>7427</v>
      </c>
    </row>
    <row r="720" spans="1:14" x14ac:dyDescent="0.2">
      <c r="A720" s="302" t="str">
        <f t="shared" si="11"/>
        <v>Merton1961Persons per room</v>
      </c>
      <c r="B720" s="312" t="s">
        <v>54</v>
      </c>
      <c r="C720" s="302">
        <v>1961</v>
      </c>
      <c r="D720" s="312" t="s">
        <v>574</v>
      </c>
      <c r="E720" s="314">
        <v>0.65112068514416288</v>
      </c>
      <c r="F720" s="312">
        <v>0.2876269300319933</v>
      </c>
      <c r="G720" s="312">
        <v>0.46222873363245126</v>
      </c>
      <c r="H720" s="312">
        <v>0.64619556773400755</v>
      </c>
      <c r="I720" s="312">
        <v>0.81702809489994721</v>
      </c>
      <c r="J720" s="312">
        <v>0.97066014669926648</v>
      </c>
      <c r="K720" s="312">
        <v>1.0939901842763218</v>
      </c>
      <c r="L720" s="312">
        <v>1.3129123468426014</v>
      </c>
    </row>
    <row r="721" spans="1:14" x14ac:dyDescent="0.2">
      <c r="A721" s="302" t="str">
        <f t="shared" si="11"/>
        <v>Merton19711971</v>
      </c>
      <c r="B721" s="312" t="s">
        <v>54</v>
      </c>
      <c r="C721" s="302">
        <v>1971</v>
      </c>
      <c r="D721" s="293" t="s">
        <v>29</v>
      </c>
      <c r="E721" s="314" t="s">
        <v>570</v>
      </c>
      <c r="F721" s="312">
        <v>1</v>
      </c>
      <c r="G721" s="312">
        <v>2</v>
      </c>
      <c r="H721" s="312">
        <v>3</v>
      </c>
      <c r="I721" s="312">
        <v>4</v>
      </c>
      <c r="J721" s="312">
        <v>5</v>
      </c>
      <c r="K721" s="314" t="s">
        <v>568</v>
      </c>
    </row>
    <row r="722" spans="1:14" x14ac:dyDescent="0.2">
      <c r="A722" s="302" t="str">
        <f t="shared" si="11"/>
        <v>Merton1971Total households</v>
      </c>
      <c r="B722" s="312" t="s">
        <v>54</v>
      </c>
      <c r="C722" s="302">
        <v>1971</v>
      </c>
      <c r="D722" s="312" t="s">
        <v>571</v>
      </c>
      <c r="E722" s="314">
        <v>64395</v>
      </c>
      <c r="F722" s="314">
        <v>12650</v>
      </c>
      <c r="G722" s="314">
        <v>22090</v>
      </c>
      <c r="H722" s="314">
        <v>12325</v>
      </c>
      <c r="I722" s="314">
        <v>9980</v>
      </c>
      <c r="J722" s="314">
        <v>4420</v>
      </c>
      <c r="K722" s="314">
        <v>2930</v>
      </c>
      <c r="L722" s="314"/>
    </row>
    <row r="723" spans="1:14" x14ac:dyDescent="0.2">
      <c r="A723" s="302" t="str">
        <f t="shared" si="11"/>
        <v>Merton1971Total persons</v>
      </c>
      <c r="B723" s="312" t="s">
        <v>54</v>
      </c>
      <c r="C723" s="302">
        <v>1971</v>
      </c>
      <c r="D723" s="312" t="s">
        <v>572</v>
      </c>
      <c r="E723" s="314">
        <v>175170</v>
      </c>
      <c r="F723" s="314">
        <v>12650</v>
      </c>
      <c r="G723" s="314">
        <v>44180</v>
      </c>
      <c r="H723" s="314">
        <v>36980</v>
      </c>
      <c r="I723" s="314">
        <v>39930</v>
      </c>
      <c r="J723" s="314">
        <v>22100</v>
      </c>
      <c r="K723" s="314">
        <v>19325</v>
      </c>
      <c r="L723" s="314"/>
    </row>
    <row r="724" spans="1:14" x14ac:dyDescent="0.2">
      <c r="A724" s="302" t="str">
        <f t="shared" si="11"/>
        <v>Merton1971Total rooms</v>
      </c>
      <c r="B724" s="312" t="s">
        <v>54</v>
      </c>
      <c r="C724" s="302">
        <v>1971</v>
      </c>
      <c r="D724" s="312" t="s">
        <v>573</v>
      </c>
      <c r="E724" s="314">
        <v>310340</v>
      </c>
      <c r="F724" s="314">
        <v>47660</v>
      </c>
      <c r="G724" s="314">
        <v>103335</v>
      </c>
      <c r="H724" s="314">
        <v>62795</v>
      </c>
      <c r="I724" s="314">
        <v>53725</v>
      </c>
      <c r="J724" s="314">
        <v>25065</v>
      </c>
      <c r="K724" s="314">
        <v>17755</v>
      </c>
      <c r="L724" s="314"/>
    </row>
    <row r="725" spans="1:14" x14ac:dyDescent="0.2">
      <c r="A725" s="302" t="str">
        <f t="shared" si="11"/>
        <v>Merton1971Persons per room</v>
      </c>
      <c r="B725" s="312" t="s">
        <v>54</v>
      </c>
      <c r="C725" s="302">
        <v>1971</v>
      </c>
      <c r="D725" s="312" t="s">
        <v>574</v>
      </c>
      <c r="E725" s="314">
        <v>0.56444544692917442</v>
      </c>
      <c r="F725" s="312">
        <v>0.26542173730591689</v>
      </c>
      <c r="G725" s="312">
        <v>0.42754149126626989</v>
      </c>
      <c r="H725" s="312">
        <v>0.58890039015845208</v>
      </c>
      <c r="I725" s="312">
        <v>0.7432294090274546</v>
      </c>
      <c r="J725" s="312">
        <v>0.88170756034310793</v>
      </c>
      <c r="K725" s="312">
        <v>1.0884257955505492</v>
      </c>
    </row>
    <row r="726" spans="1:14" x14ac:dyDescent="0.2">
      <c r="A726" s="302" t="str">
        <f t="shared" si="11"/>
        <v>Merton19811981</v>
      </c>
      <c r="B726" s="312" t="s">
        <v>54</v>
      </c>
      <c r="C726" s="302">
        <v>1981</v>
      </c>
      <c r="D726" s="293" t="s">
        <v>30</v>
      </c>
      <c r="E726" s="314" t="s">
        <v>570</v>
      </c>
      <c r="F726" s="312">
        <v>1</v>
      </c>
      <c r="G726" s="312">
        <v>2</v>
      </c>
      <c r="H726" s="312">
        <v>3</v>
      </c>
      <c r="I726" s="312">
        <v>4</v>
      </c>
      <c r="J726" s="312">
        <v>5</v>
      </c>
      <c r="K726" s="312">
        <v>6</v>
      </c>
      <c r="L726" s="314" t="s">
        <v>565</v>
      </c>
    </row>
    <row r="727" spans="1:14" x14ac:dyDescent="0.2">
      <c r="A727" s="302" t="str">
        <f t="shared" ref="A727:A790" si="12">CONCATENATE(B727,C727,D727)</f>
        <v>Merton1981Total households</v>
      </c>
      <c r="B727" s="312" t="s">
        <v>54</v>
      </c>
      <c r="C727" s="302">
        <v>1981</v>
      </c>
      <c r="D727" s="312" t="s">
        <v>571</v>
      </c>
      <c r="E727" s="314">
        <v>63985</v>
      </c>
      <c r="F727" s="312">
        <v>15665</v>
      </c>
      <c r="G727" s="312">
        <v>21691</v>
      </c>
      <c r="H727" s="312">
        <v>10536</v>
      </c>
      <c r="I727" s="312">
        <v>10023</v>
      </c>
      <c r="J727" s="312">
        <v>4143</v>
      </c>
      <c r="K727" s="312">
        <v>1401</v>
      </c>
      <c r="L727" s="312">
        <v>526</v>
      </c>
    </row>
    <row r="728" spans="1:14" x14ac:dyDescent="0.2">
      <c r="A728" s="302" t="str">
        <f t="shared" si="12"/>
        <v>Merton1981Total persons</v>
      </c>
      <c r="B728" s="312" t="s">
        <v>54</v>
      </c>
      <c r="C728" s="302">
        <v>1981</v>
      </c>
      <c r="D728" s="312" t="s">
        <v>572</v>
      </c>
      <c r="E728" s="314">
        <v>163848</v>
      </c>
      <c r="F728" s="314">
        <v>15665</v>
      </c>
      <c r="G728" s="314">
        <v>43382</v>
      </c>
      <c r="H728" s="314">
        <v>31608</v>
      </c>
      <c r="I728" s="314">
        <v>40092</v>
      </c>
      <c r="J728" s="314">
        <v>20715</v>
      </c>
      <c r="K728" s="314">
        <v>8406</v>
      </c>
      <c r="L728" s="312">
        <v>3980</v>
      </c>
    </row>
    <row r="729" spans="1:14" x14ac:dyDescent="0.2">
      <c r="A729" s="302" t="str">
        <f t="shared" si="12"/>
        <v>Merton1981Total rooms</v>
      </c>
      <c r="B729" s="312" t="s">
        <v>54</v>
      </c>
      <c r="C729" s="302">
        <v>1981</v>
      </c>
      <c r="D729" s="312" t="s">
        <v>573</v>
      </c>
      <c r="E729" s="314">
        <v>305989</v>
      </c>
      <c r="F729" s="312">
        <v>60380</v>
      </c>
      <c r="G729" s="312">
        <v>100758</v>
      </c>
      <c r="H729" s="312">
        <v>54090</v>
      </c>
      <c r="I729" s="312">
        <v>54669</v>
      </c>
      <c r="J729" s="312">
        <v>24167</v>
      </c>
      <c r="K729" s="312">
        <v>8504</v>
      </c>
      <c r="L729" s="312">
        <v>3421</v>
      </c>
    </row>
    <row r="730" spans="1:14" x14ac:dyDescent="0.2">
      <c r="A730" s="302" t="str">
        <f t="shared" si="12"/>
        <v>Merton1981Persons per room</v>
      </c>
      <c r="B730" s="312" t="s">
        <v>54</v>
      </c>
      <c r="C730" s="302">
        <v>1981</v>
      </c>
      <c r="D730" s="312" t="s">
        <v>574</v>
      </c>
      <c r="E730" s="314">
        <v>0.53547022932196908</v>
      </c>
      <c r="F730" s="312">
        <v>0.25944021199072542</v>
      </c>
      <c r="G730" s="312">
        <v>0.43055638261974233</v>
      </c>
      <c r="H730" s="312">
        <v>0.58435940099833605</v>
      </c>
      <c r="I730" s="312">
        <v>0.73335894199637819</v>
      </c>
      <c r="J730" s="312">
        <v>0.85716059088840157</v>
      </c>
      <c r="K730" s="312">
        <v>0.98847601128880525</v>
      </c>
      <c r="L730" s="312">
        <v>1.163402513884829</v>
      </c>
    </row>
    <row r="731" spans="1:14" x14ac:dyDescent="0.2">
      <c r="A731" s="302" t="str">
        <f t="shared" si="12"/>
        <v>Merton19911991</v>
      </c>
      <c r="B731" s="312" t="s">
        <v>54</v>
      </c>
      <c r="C731" s="302">
        <v>1991</v>
      </c>
      <c r="D731" s="293" t="s">
        <v>4</v>
      </c>
      <c r="E731" s="314" t="s">
        <v>570</v>
      </c>
      <c r="F731" s="312">
        <v>1</v>
      </c>
      <c r="G731" s="312">
        <v>2</v>
      </c>
      <c r="H731" s="312">
        <v>3</v>
      </c>
      <c r="I731" s="312">
        <v>4</v>
      </c>
      <c r="J731" s="312">
        <v>5</v>
      </c>
      <c r="K731" s="312">
        <v>6</v>
      </c>
      <c r="L731" s="314" t="s">
        <v>565</v>
      </c>
    </row>
    <row r="732" spans="1:14" x14ac:dyDescent="0.2">
      <c r="A732" s="302" t="str">
        <f t="shared" si="12"/>
        <v>Merton1991Total households</v>
      </c>
      <c r="B732" s="312" t="s">
        <v>54</v>
      </c>
      <c r="C732" s="302">
        <v>1991</v>
      </c>
      <c r="D732" s="312" t="s">
        <v>571</v>
      </c>
      <c r="E732" s="314">
        <v>69928</v>
      </c>
      <c r="F732" s="312">
        <v>20506</v>
      </c>
      <c r="G732" s="312">
        <v>23578</v>
      </c>
      <c r="H732" s="312">
        <v>11184</v>
      </c>
      <c r="I732" s="312">
        <v>9493</v>
      </c>
      <c r="J732" s="312">
        <v>3560</v>
      </c>
      <c r="K732" s="312">
        <v>1228</v>
      </c>
      <c r="L732" s="312">
        <v>379</v>
      </c>
    </row>
    <row r="733" spans="1:14" x14ac:dyDescent="0.2">
      <c r="A733" s="302" t="str">
        <f t="shared" si="12"/>
        <v>Merton1991Total persons</v>
      </c>
      <c r="B733" s="312" t="s">
        <v>54</v>
      </c>
      <c r="C733" s="302">
        <v>1991</v>
      </c>
      <c r="D733" s="312" t="s">
        <v>572</v>
      </c>
      <c r="E733" s="314">
        <v>167252</v>
      </c>
      <c r="F733" s="314">
        <v>20506</v>
      </c>
      <c r="G733" s="314">
        <v>47156</v>
      </c>
      <c r="H733" s="314">
        <v>33552</v>
      </c>
      <c r="I733" s="314">
        <v>37972</v>
      </c>
      <c r="J733" s="314">
        <v>17800</v>
      </c>
      <c r="K733" s="314">
        <v>7368</v>
      </c>
      <c r="L733" s="312">
        <v>2898</v>
      </c>
    </row>
    <row r="734" spans="1:14" x14ac:dyDescent="0.2">
      <c r="A734" s="302" t="str">
        <f t="shared" si="12"/>
        <v>Merton1991Total rooms</v>
      </c>
      <c r="B734" s="312" t="s">
        <v>54</v>
      </c>
      <c r="C734" s="302">
        <v>1991</v>
      </c>
      <c r="D734" s="312" t="s">
        <v>573</v>
      </c>
      <c r="E734" s="314">
        <v>338078</v>
      </c>
      <c r="F734" s="312">
        <v>81889</v>
      </c>
      <c r="G734" s="312">
        <v>111841</v>
      </c>
      <c r="H734" s="312">
        <v>58338</v>
      </c>
      <c r="I734" s="312">
        <v>54235</v>
      </c>
      <c r="J734" s="312">
        <v>21593</v>
      </c>
      <c r="K734" s="312">
        <v>7725</v>
      </c>
      <c r="L734" s="312">
        <v>2457</v>
      </c>
    </row>
    <row r="735" spans="1:14" x14ac:dyDescent="0.2">
      <c r="A735" s="302" t="str">
        <f t="shared" si="12"/>
        <v>Merton1991Persons per room</v>
      </c>
      <c r="B735" s="312" t="s">
        <v>54</v>
      </c>
      <c r="C735" s="302">
        <v>1991</v>
      </c>
      <c r="D735" s="312" t="s">
        <v>574</v>
      </c>
      <c r="E735" s="314">
        <v>0.49471423754281557</v>
      </c>
      <c r="F735" s="312">
        <v>0.25041214326710548</v>
      </c>
      <c r="G735" s="312">
        <v>0.42163428438586925</v>
      </c>
      <c r="H735" s="312">
        <v>0.57513113236655355</v>
      </c>
      <c r="I735" s="312">
        <v>0.7001382870839864</v>
      </c>
      <c r="J735" s="312">
        <v>0.82434122169221502</v>
      </c>
      <c r="K735" s="312">
        <v>0.95378640776699031</v>
      </c>
      <c r="L735" s="312">
        <v>1.1794871794871795</v>
      </c>
    </row>
    <row r="736" spans="1:14" x14ac:dyDescent="0.2">
      <c r="A736" s="302" t="str">
        <f t="shared" si="12"/>
        <v>Merton20012001</v>
      </c>
      <c r="B736" s="312" t="s">
        <v>54</v>
      </c>
      <c r="C736" s="302">
        <v>2001</v>
      </c>
      <c r="D736" s="293">
        <v>2001</v>
      </c>
      <c r="E736" s="314" t="s">
        <v>570</v>
      </c>
      <c r="F736" s="312">
        <v>1</v>
      </c>
      <c r="G736" s="312">
        <v>2</v>
      </c>
      <c r="H736" s="312">
        <v>3</v>
      </c>
      <c r="I736" s="312">
        <v>4</v>
      </c>
      <c r="J736" s="312">
        <v>5</v>
      </c>
      <c r="K736" s="312">
        <v>6</v>
      </c>
      <c r="L736" s="314">
        <v>7</v>
      </c>
      <c r="M736" s="302" t="s">
        <v>2666</v>
      </c>
      <c r="N736" s="312"/>
    </row>
    <row r="737" spans="1:14" x14ac:dyDescent="0.2">
      <c r="A737" s="302" t="str">
        <f t="shared" si="12"/>
        <v>Merton2001Total households</v>
      </c>
      <c r="B737" s="312" t="s">
        <v>54</v>
      </c>
      <c r="C737" s="302">
        <v>2001</v>
      </c>
      <c r="D737" s="312" t="s">
        <v>571</v>
      </c>
      <c r="E737" s="314">
        <v>78890</v>
      </c>
      <c r="F737" s="312">
        <v>25352</v>
      </c>
      <c r="G737" s="312">
        <v>24434</v>
      </c>
      <c r="H737" s="312">
        <v>12552</v>
      </c>
      <c r="I737" s="312">
        <v>10353</v>
      </c>
      <c r="J737" s="312">
        <v>4276</v>
      </c>
      <c r="K737" s="312">
        <v>1469</v>
      </c>
      <c r="L737" s="312">
        <v>305</v>
      </c>
      <c r="M737" s="302">
        <v>149</v>
      </c>
    </row>
    <row r="738" spans="1:14" x14ac:dyDescent="0.2">
      <c r="A738" s="302" t="str">
        <f t="shared" si="12"/>
        <v>Merton2001Total persons</v>
      </c>
      <c r="B738" s="312" t="s">
        <v>54</v>
      </c>
      <c r="C738" s="302">
        <v>2001</v>
      </c>
      <c r="D738" s="312" t="s">
        <v>572</v>
      </c>
      <c r="E738" s="314">
        <v>186851</v>
      </c>
      <c r="F738" s="314">
        <v>25352</v>
      </c>
      <c r="G738" s="314">
        <v>48868</v>
      </c>
      <c r="H738" s="314">
        <v>37656</v>
      </c>
      <c r="I738" s="314">
        <v>41412</v>
      </c>
      <c r="J738" s="314">
        <v>21380</v>
      </c>
      <c r="K738" s="314">
        <v>8814</v>
      </c>
      <c r="L738" s="312">
        <v>2135</v>
      </c>
      <c r="M738" s="302">
        <v>1234</v>
      </c>
    </row>
    <row r="739" spans="1:14" x14ac:dyDescent="0.2">
      <c r="A739" s="302" t="str">
        <f t="shared" si="12"/>
        <v>Merton2001Total rooms</v>
      </c>
      <c r="B739" s="312" t="s">
        <v>54</v>
      </c>
      <c r="C739" s="302">
        <v>2001</v>
      </c>
      <c r="D739" s="312" t="s">
        <v>573</v>
      </c>
      <c r="E739" s="314">
        <v>392438</v>
      </c>
      <c r="F739" s="312">
        <v>107234</v>
      </c>
      <c r="G739" s="312">
        <v>119904</v>
      </c>
      <c r="H739" s="312">
        <v>67460</v>
      </c>
      <c r="I739" s="312">
        <v>60345</v>
      </c>
      <c r="J739" s="312">
        <v>25947</v>
      </c>
      <c r="K739" s="312">
        <v>10465</v>
      </c>
      <c r="L739" s="312">
        <v>1854</v>
      </c>
      <c r="M739" s="302">
        <v>895</v>
      </c>
    </row>
    <row r="740" spans="1:14" x14ac:dyDescent="0.2">
      <c r="A740" s="302" t="str">
        <f t="shared" si="12"/>
        <v>Merton2001Persons per room</v>
      </c>
      <c r="B740" s="312" t="s">
        <v>54</v>
      </c>
      <c r="C740" s="302">
        <v>2001</v>
      </c>
      <c r="D740" s="312" t="s">
        <v>574</v>
      </c>
      <c r="E740" s="314">
        <v>0.47612871332541701</v>
      </c>
      <c r="F740" s="312">
        <v>0.23641755413395005</v>
      </c>
      <c r="G740" s="312">
        <v>0.40755938083800375</v>
      </c>
      <c r="H740" s="312">
        <v>0.55819745034094281</v>
      </c>
      <c r="I740" s="312">
        <v>0.6862540392741735</v>
      </c>
      <c r="J740" s="312">
        <v>0.82398735884688012</v>
      </c>
      <c r="K740" s="312">
        <v>0.84223602484472049</v>
      </c>
      <c r="L740" s="312">
        <v>1.151564185544768</v>
      </c>
      <c r="M740" s="302">
        <v>1.3787709497206704</v>
      </c>
    </row>
    <row r="741" spans="1:14" x14ac:dyDescent="0.2">
      <c r="A741" s="302" t="str">
        <f t="shared" si="12"/>
        <v>Merton20112011</v>
      </c>
      <c r="B741" s="312" t="s">
        <v>54</v>
      </c>
      <c r="C741" s="302">
        <v>2011</v>
      </c>
      <c r="D741" s="293">
        <v>2011</v>
      </c>
      <c r="E741" s="314" t="s">
        <v>570</v>
      </c>
      <c r="F741" s="312">
        <v>1</v>
      </c>
      <c r="G741" s="312">
        <v>2</v>
      </c>
      <c r="H741" s="312">
        <v>3</v>
      </c>
      <c r="I741" s="312">
        <v>4</v>
      </c>
      <c r="J741" s="312">
        <v>5</v>
      </c>
      <c r="K741" s="312" t="s">
        <v>568</v>
      </c>
      <c r="L741" s="314"/>
      <c r="N741" s="312"/>
    </row>
    <row r="742" spans="1:14" x14ac:dyDescent="0.2">
      <c r="A742" s="302" t="str">
        <f t="shared" si="12"/>
        <v>Merton2011Total households</v>
      </c>
      <c r="B742" s="312" t="s">
        <v>54</v>
      </c>
      <c r="C742" s="302">
        <v>2011</v>
      </c>
      <c r="D742" s="312" t="s">
        <v>571</v>
      </c>
      <c r="E742" s="314">
        <v>78757</v>
      </c>
      <c r="F742" s="312">
        <v>22294</v>
      </c>
      <c r="G742" s="312">
        <v>23958</v>
      </c>
      <c r="H742" s="312">
        <v>13311</v>
      </c>
      <c r="I742" s="312">
        <v>11747</v>
      </c>
      <c r="J742" s="312">
        <v>4818</v>
      </c>
      <c r="K742" s="312">
        <v>2629</v>
      </c>
    </row>
    <row r="743" spans="1:14" x14ac:dyDescent="0.2">
      <c r="A743" s="302" t="str">
        <f t="shared" si="12"/>
        <v>Merton2011Total persons</v>
      </c>
      <c r="B743" s="312" t="s">
        <v>54</v>
      </c>
      <c r="C743" s="302">
        <v>2011</v>
      </c>
      <c r="D743" s="312" t="s">
        <v>572</v>
      </c>
      <c r="E743" s="314">
        <v>198217</v>
      </c>
      <c r="F743" s="314">
        <v>22294</v>
      </c>
      <c r="G743" s="314">
        <v>47916</v>
      </c>
      <c r="H743" s="314">
        <v>39933</v>
      </c>
      <c r="I743" s="314">
        <v>46988</v>
      </c>
      <c r="J743" s="314">
        <v>24090</v>
      </c>
      <c r="K743" s="314">
        <v>16996</v>
      </c>
    </row>
    <row r="744" spans="1:14" x14ac:dyDescent="0.2">
      <c r="A744" s="302" t="str">
        <f t="shared" si="12"/>
        <v>Merton2011Total rooms</v>
      </c>
      <c r="B744" s="312" t="s">
        <v>54</v>
      </c>
      <c r="C744" s="302">
        <v>2011</v>
      </c>
      <c r="D744" s="312" t="s">
        <v>573</v>
      </c>
      <c r="E744" s="314">
        <v>391506</v>
      </c>
      <c r="F744" s="312">
        <v>94424</v>
      </c>
      <c r="G744" s="312">
        <v>115222</v>
      </c>
      <c r="H744" s="312">
        <v>69570</v>
      </c>
      <c r="I744" s="312">
        <v>67372</v>
      </c>
      <c r="J744" s="312">
        <v>28772</v>
      </c>
      <c r="K744" s="312">
        <v>16146</v>
      </c>
    </row>
    <row r="745" spans="1:14" x14ac:dyDescent="0.2">
      <c r="A745" s="302" t="str">
        <f t="shared" si="12"/>
        <v>Merton2011Persons per room</v>
      </c>
      <c r="B745" s="312" t="s">
        <v>54</v>
      </c>
      <c r="C745" s="302">
        <v>2011</v>
      </c>
      <c r="D745" s="312" t="s">
        <v>574</v>
      </c>
      <c r="E745" s="314">
        <v>0.50629364556354184</v>
      </c>
      <c r="F745" s="312">
        <v>0.23610522748453783</v>
      </c>
      <c r="G745" s="312">
        <v>0.41585808265782576</v>
      </c>
      <c r="H745" s="312">
        <v>0.5739974126778784</v>
      </c>
      <c r="I745" s="312">
        <v>0.69744107344297335</v>
      </c>
      <c r="J745" s="312">
        <v>0.83727234811622409</v>
      </c>
      <c r="K745" s="312">
        <v>1.0526446178620092</v>
      </c>
    </row>
    <row r="746" spans="1:14" x14ac:dyDescent="0.2">
      <c r="A746" s="302" t="str">
        <f t="shared" si="12"/>
        <v>NewhamNewham</v>
      </c>
      <c r="B746" s="312" t="s">
        <v>55</v>
      </c>
      <c r="D746" s="312" t="s">
        <v>55</v>
      </c>
      <c r="F746" s="350" t="s">
        <v>569</v>
      </c>
      <c r="G746" s="350"/>
      <c r="H746" s="350"/>
      <c r="I746" s="350"/>
      <c r="J746" s="350"/>
      <c r="K746" s="350"/>
      <c r="L746" s="350"/>
    </row>
    <row r="747" spans="1:14" x14ac:dyDescent="0.2">
      <c r="A747" s="302" t="str">
        <f t="shared" si="12"/>
        <v>Newham19611961</v>
      </c>
      <c r="B747" s="312" t="s">
        <v>55</v>
      </c>
      <c r="C747" s="302">
        <v>1961</v>
      </c>
      <c r="D747" s="293" t="s">
        <v>28</v>
      </c>
      <c r="E747" s="314" t="s">
        <v>570</v>
      </c>
      <c r="F747" s="312">
        <v>1</v>
      </c>
      <c r="G747" s="312">
        <v>2</v>
      </c>
      <c r="H747" s="312">
        <v>3</v>
      </c>
      <c r="I747" s="312">
        <v>4</v>
      </c>
      <c r="J747" s="312">
        <v>5</v>
      </c>
      <c r="K747" s="312">
        <v>6</v>
      </c>
      <c r="L747" s="314" t="s">
        <v>565</v>
      </c>
    </row>
    <row r="748" spans="1:14" x14ac:dyDescent="0.2">
      <c r="A748" s="302" t="str">
        <f t="shared" si="12"/>
        <v>Newham1961Total households</v>
      </c>
      <c r="B748" s="312" t="s">
        <v>55</v>
      </c>
      <c r="C748" s="302">
        <v>1961</v>
      </c>
      <c r="D748" s="312" t="s">
        <v>571</v>
      </c>
      <c r="E748" s="314">
        <v>85384</v>
      </c>
      <c r="F748" s="314">
        <v>11304</v>
      </c>
      <c r="G748" s="314">
        <v>25160</v>
      </c>
      <c r="H748" s="314">
        <v>20073</v>
      </c>
      <c r="I748" s="314">
        <v>15611</v>
      </c>
      <c r="J748" s="314">
        <v>7567</v>
      </c>
      <c r="K748" s="314">
        <v>3171</v>
      </c>
      <c r="L748" s="314">
        <v>2498</v>
      </c>
    </row>
    <row r="749" spans="1:14" x14ac:dyDescent="0.2">
      <c r="A749" s="302" t="str">
        <f t="shared" si="12"/>
        <v>Newham1961Total persons</v>
      </c>
      <c r="B749" s="312" t="s">
        <v>55</v>
      </c>
      <c r="C749" s="302">
        <v>1961</v>
      </c>
      <c r="D749" s="312" t="s">
        <v>572</v>
      </c>
      <c r="E749" s="314">
        <v>260660</v>
      </c>
      <c r="F749" s="314">
        <v>11304</v>
      </c>
      <c r="G749" s="314">
        <v>50320</v>
      </c>
      <c r="H749" s="314">
        <v>60219</v>
      </c>
      <c r="I749" s="314">
        <v>62444</v>
      </c>
      <c r="J749" s="314">
        <v>37835</v>
      </c>
      <c r="K749" s="314">
        <v>19026</v>
      </c>
      <c r="L749" s="314">
        <v>19512</v>
      </c>
    </row>
    <row r="750" spans="1:14" x14ac:dyDescent="0.2">
      <c r="A750" s="302" t="str">
        <f t="shared" si="12"/>
        <v>Newham1961Total rooms</v>
      </c>
      <c r="B750" s="312" t="s">
        <v>55</v>
      </c>
      <c r="C750" s="302">
        <v>1961</v>
      </c>
      <c r="D750" s="312" t="s">
        <v>573</v>
      </c>
      <c r="E750" s="314">
        <v>361676</v>
      </c>
      <c r="F750" s="314">
        <v>38495</v>
      </c>
      <c r="G750" s="314">
        <v>100384</v>
      </c>
      <c r="H750" s="314">
        <v>86204</v>
      </c>
      <c r="I750" s="314">
        <v>71142</v>
      </c>
      <c r="J750" s="314">
        <v>36410</v>
      </c>
      <c r="K750" s="314">
        <v>15809</v>
      </c>
      <c r="L750" s="314">
        <v>13232</v>
      </c>
    </row>
    <row r="751" spans="1:14" x14ac:dyDescent="0.2">
      <c r="A751" s="302" t="str">
        <f t="shared" si="12"/>
        <v>Newham1961Persons per room</v>
      </c>
      <c r="B751" s="312" t="s">
        <v>55</v>
      </c>
      <c r="C751" s="302">
        <v>1961</v>
      </c>
      <c r="D751" s="312" t="s">
        <v>574</v>
      </c>
      <c r="E751" s="314">
        <v>0.7207002952919187</v>
      </c>
      <c r="F751" s="312">
        <v>0.29364852578256917</v>
      </c>
      <c r="G751" s="312">
        <v>0.50127510360216765</v>
      </c>
      <c r="H751" s="312">
        <v>0.69856387174609069</v>
      </c>
      <c r="I751" s="312">
        <v>0.87773748278091701</v>
      </c>
      <c r="J751" s="312">
        <v>1.0391375995605603</v>
      </c>
      <c r="K751" s="312">
        <v>1.2034916819533177</v>
      </c>
      <c r="L751" s="312">
        <v>1.4746070133010882</v>
      </c>
    </row>
    <row r="752" spans="1:14" x14ac:dyDescent="0.2">
      <c r="A752" s="302" t="str">
        <f t="shared" si="12"/>
        <v>Newham19711971</v>
      </c>
      <c r="B752" s="312" t="s">
        <v>55</v>
      </c>
      <c r="C752" s="302">
        <v>1971</v>
      </c>
      <c r="D752" s="293" t="s">
        <v>29</v>
      </c>
      <c r="E752" s="314" t="s">
        <v>570</v>
      </c>
      <c r="F752" s="312">
        <v>1</v>
      </c>
      <c r="G752" s="312">
        <v>2</v>
      </c>
      <c r="H752" s="312">
        <v>3</v>
      </c>
      <c r="I752" s="312">
        <v>4</v>
      </c>
      <c r="J752" s="312">
        <v>5</v>
      </c>
      <c r="K752" s="314" t="s">
        <v>568</v>
      </c>
    </row>
    <row r="753" spans="1:14" x14ac:dyDescent="0.2">
      <c r="A753" s="302" t="str">
        <f t="shared" si="12"/>
        <v>Newham1971Total households</v>
      </c>
      <c r="B753" s="312" t="s">
        <v>55</v>
      </c>
      <c r="C753" s="302">
        <v>1971</v>
      </c>
      <c r="D753" s="312" t="s">
        <v>571</v>
      </c>
      <c r="E753" s="314">
        <v>81025</v>
      </c>
      <c r="F753" s="314">
        <v>16075</v>
      </c>
      <c r="G753" s="314">
        <v>25420</v>
      </c>
      <c r="H753" s="314">
        <v>15105</v>
      </c>
      <c r="I753" s="314">
        <v>12140</v>
      </c>
      <c r="J753" s="314">
        <v>6305</v>
      </c>
      <c r="K753" s="314">
        <v>5985</v>
      </c>
      <c r="L753" s="314"/>
    </row>
    <row r="754" spans="1:14" x14ac:dyDescent="0.2">
      <c r="A754" s="302" t="str">
        <f t="shared" si="12"/>
        <v>Newham1971Total persons</v>
      </c>
      <c r="B754" s="312" t="s">
        <v>55</v>
      </c>
      <c r="C754" s="302">
        <v>1971</v>
      </c>
      <c r="D754" s="312" t="s">
        <v>572</v>
      </c>
      <c r="E754" s="314">
        <v>233645</v>
      </c>
      <c r="F754" s="314">
        <v>16075</v>
      </c>
      <c r="G754" s="314">
        <v>50840</v>
      </c>
      <c r="H754" s="314">
        <v>45310</v>
      </c>
      <c r="I754" s="314">
        <v>48560</v>
      </c>
      <c r="J754" s="314">
        <v>31515</v>
      </c>
      <c r="K754" s="314">
        <v>41345</v>
      </c>
      <c r="L754" s="314"/>
    </row>
    <row r="755" spans="1:14" x14ac:dyDescent="0.2">
      <c r="A755" s="302" t="str">
        <f t="shared" si="12"/>
        <v>Newham1971Total rooms</v>
      </c>
      <c r="B755" s="312" t="s">
        <v>55</v>
      </c>
      <c r="C755" s="302">
        <v>1971</v>
      </c>
      <c r="D755" s="312" t="s">
        <v>573</v>
      </c>
      <c r="E755" s="314">
        <v>367060</v>
      </c>
      <c r="F755" s="314">
        <v>60200</v>
      </c>
      <c r="G755" s="314">
        <v>110965</v>
      </c>
      <c r="H755" s="314">
        <v>70860</v>
      </c>
      <c r="I755" s="314">
        <v>59550</v>
      </c>
      <c r="J755" s="314">
        <v>32400</v>
      </c>
      <c r="K755" s="314">
        <v>33090</v>
      </c>
      <c r="L755" s="314"/>
    </row>
    <row r="756" spans="1:14" x14ac:dyDescent="0.2">
      <c r="A756" s="302" t="str">
        <f t="shared" si="12"/>
        <v>Newham1971Persons per room</v>
      </c>
      <c r="B756" s="312" t="s">
        <v>55</v>
      </c>
      <c r="C756" s="302">
        <v>1971</v>
      </c>
      <c r="D756" s="312" t="s">
        <v>574</v>
      </c>
      <c r="E756" s="314">
        <v>0.63653081240124232</v>
      </c>
      <c r="F756" s="312">
        <v>0.26702657807308972</v>
      </c>
      <c r="G756" s="312">
        <v>0.4581624836660208</v>
      </c>
      <c r="H756" s="312">
        <v>0.63942986169912508</v>
      </c>
      <c r="I756" s="312">
        <v>0.81544920235096563</v>
      </c>
      <c r="J756" s="312">
        <v>0.97268518518518521</v>
      </c>
      <c r="K756" s="312">
        <v>1.2494711393170141</v>
      </c>
    </row>
    <row r="757" spans="1:14" x14ac:dyDescent="0.2">
      <c r="A757" s="302" t="str">
        <f t="shared" si="12"/>
        <v>Newham19811981</v>
      </c>
      <c r="B757" s="312" t="s">
        <v>55</v>
      </c>
      <c r="C757" s="302">
        <v>1981</v>
      </c>
      <c r="D757" s="293" t="s">
        <v>30</v>
      </c>
      <c r="E757" s="314" t="s">
        <v>570</v>
      </c>
      <c r="F757" s="312">
        <v>1</v>
      </c>
      <c r="G757" s="312">
        <v>2</v>
      </c>
      <c r="H757" s="312">
        <v>3</v>
      </c>
      <c r="I757" s="312">
        <v>4</v>
      </c>
      <c r="J757" s="312">
        <v>5</v>
      </c>
      <c r="K757" s="312">
        <v>6</v>
      </c>
      <c r="L757" s="314" t="s">
        <v>565</v>
      </c>
    </row>
    <row r="758" spans="1:14" x14ac:dyDescent="0.2">
      <c r="A758" s="302" t="str">
        <f t="shared" si="12"/>
        <v>Newham1981Total households</v>
      </c>
      <c r="B758" s="312" t="s">
        <v>55</v>
      </c>
      <c r="C758" s="302">
        <v>1981</v>
      </c>
      <c r="D758" s="312" t="s">
        <v>571</v>
      </c>
      <c r="E758" s="314">
        <v>74214</v>
      </c>
      <c r="F758" s="312">
        <v>17465</v>
      </c>
      <c r="G758" s="312">
        <v>22745</v>
      </c>
      <c r="H758" s="312">
        <v>11993</v>
      </c>
      <c r="I758" s="312">
        <v>11031</v>
      </c>
      <c r="J758" s="312">
        <v>5692</v>
      </c>
      <c r="K758" s="312">
        <v>2939</v>
      </c>
      <c r="L758" s="312">
        <v>2349</v>
      </c>
    </row>
    <row r="759" spans="1:14" x14ac:dyDescent="0.2">
      <c r="A759" s="302" t="str">
        <f t="shared" si="12"/>
        <v>Newham1981Total persons</v>
      </c>
      <c r="B759" s="312" t="s">
        <v>55</v>
      </c>
      <c r="C759" s="302">
        <v>1981</v>
      </c>
      <c r="D759" s="312" t="s">
        <v>572</v>
      </c>
      <c r="E759" s="314">
        <v>207975</v>
      </c>
      <c r="F759" s="314">
        <v>17465</v>
      </c>
      <c r="G759" s="314">
        <v>45490</v>
      </c>
      <c r="H759" s="314">
        <v>35979</v>
      </c>
      <c r="I759" s="314">
        <v>44124</v>
      </c>
      <c r="J759" s="314">
        <v>28460</v>
      </c>
      <c r="K759" s="314">
        <v>17634</v>
      </c>
      <c r="L759" s="312">
        <v>18823</v>
      </c>
    </row>
    <row r="760" spans="1:14" x14ac:dyDescent="0.2">
      <c r="A760" s="302" t="str">
        <f t="shared" si="12"/>
        <v>Newham1981Total rooms</v>
      </c>
      <c r="B760" s="312" t="s">
        <v>55</v>
      </c>
      <c r="C760" s="302">
        <v>1981</v>
      </c>
      <c r="D760" s="312" t="s">
        <v>573</v>
      </c>
      <c r="E760" s="314">
        <v>331028</v>
      </c>
      <c r="F760" s="312">
        <v>64479</v>
      </c>
      <c r="G760" s="312">
        <v>97446</v>
      </c>
      <c r="H760" s="312">
        <v>55803</v>
      </c>
      <c r="I760" s="312">
        <v>54219</v>
      </c>
      <c r="J760" s="312">
        <v>29577</v>
      </c>
      <c r="K760" s="312">
        <v>15926</v>
      </c>
      <c r="L760" s="312">
        <v>13578</v>
      </c>
    </row>
    <row r="761" spans="1:14" x14ac:dyDescent="0.2">
      <c r="A761" s="302" t="str">
        <f t="shared" si="12"/>
        <v>Newham1981Persons per room</v>
      </c>
      <c r="B761" s="312" t="s">
        <v>55</v>
      </c>
      <c r="C761" s="302">
        <v>1981</v>
      </c>
      <c r="D761" s="312" t="s">
        <v>574</v>
      </c>
      <c r="E761" s="314">
        <v>0.62827011612310746</v>
      </c>
      <c r="F761" s="312">
        <v>0.27086338187626979</v>
      </c>
      <c r="G761" s="312">
        <v>0.46682265049360672</v>
      </c>
      <c r="H761" s="312">
        <v>0.64475028224289022</v>
      </c>
      <c r="I761" s="312">
        <v>0.81381065678083331</v>
      </c>
      <c r="J761" s="312">
        <v>0.96223416844169452</v>
      </c>
      <c r="K761" s="312">
        <v>1.1072460128092427</v>
      </c>
      <c r="L761" s="312">
        <v>1.386286640153189</v>
      </c>
    </row>
    <row r="762" spans="1:14" x14ac:dyDescent="0.2">
      <c r="A762" s="302" t="str">
        <f t="shared" si="12"/>
        <v>Newham19911991</v>
      </c>
      <c r="B762" s="312" t="s">
        <v>55</v>
      </c>
      <c r="C762" s="302">
        <v>1991</v>
      </c>
      <c r="D762" s="293" t="s">
        <v>4</v>
      </c>
      <c r="E762" s="314" t="s">
        <v>570</v>
      </c>
      <c r="F762" s="312">
        <v>1</v>
      </c>
      <c r="G762" s="312">
        <v>2</v>
      </c>
      <c r="H762" s="312">
        <v>3</v>
      </c>
      <c r="I762" s="312">
        <v>4</v>
      </c>
      <c r="J762" s="312">
        <v>5</v>
      </c>
      <c r="K762" s="312">
        <v>6</v>
      </c>
      <c r="L762" s="314" t="s">
        <v>565</v>
      </c>
    </row>
    <row r="763" spans="1:14" x14ac:dyDescent="0.2">
      <c r="A763" s="302" t="str">
        <f t="shared" si="12"/>
        <v>Newham1991Total households</v>
      </c>
      <c r="B763" s="312" t="s">
        <v>55</v>
      </c>
      <c r="C763" s="302">
        <v>1991</v>
      </c>
      <c r="D763" s="312" t="s">
        <v>571</v>
      </c>
      <c r="E763" s="314">
        <v>80025</v>
      </c>
      <c r="F763" s="312">
        <v>23362</v>
      </c>
      <c r="G763" s="312">
        <v>22963</v>
      </c>
      <c r="H763" s="312">
        <v>12759</v>
      </c>
      <c r="I763" s="312">
        <v>10601</v>
      </c>
      <c r="J763" s="312">
        <v>5382</v>
      </c>
      <c r="K763" s="312">
        <v>2953</v>
      </c>
      <c r="L763" s="312">
        <v>2005</v>
      </c>
    </row>
    <row r="764" spans="1:14" x14ac:dyDescent="0.2">
      <c r="A764" s="302" t="str">
        <f t="shared" si="12"/>
        <v>Newham1991Total persons</v>
      </c>
      <c r="B764" s="312" t="s">
        <v>55</v>
      </c>
      <c r="C764" s="302">
        <v>1991</v>
      </c>
      <c r="D764" s="312" t="s">
        <v>572</v>
      </c>
      <c r="E764" s="314">
        <v>210706</v>
      </c>
      <c r="F764" s="314">
        <v>23362</v>
      </c>
      <c r="G764" s="314">
        <v>45926</v>
      </c>
      <c r="H764" s="314">
        <v>38277</v>
      </c>
      <c r="I764" s="314">
        <v>42404</v>
      </c>
      <c r="J764" s="314">
        <v>26910</v>
      </c>
      <c r="K764" s="314">
        <v>17718</v>
      </c>
      <c r="L764" s="312">
        <v>16109</v>
      </c>
    </row>
    <row r="765" spans="1:14" x14ac:dyDescent="0.2">
      <c r="A765" s="302" t="str">
        <f t="shared" si="12"/>
        <v>Newham1991Total rooms</v>
      </c>
      <c r="B765" s="312" t="s">
        <v>55</v>
      </c>
      <c r="C765" s="302">
        <v>1991</v>
      </c>
      <c r="D765" s="312" t="s">
        <v>573</v>
      </c>
      <c r="E765" s="314">
        <v>357514</v>
      </c>
      <c r="F765" s="312">
        <v>87457</v>
      </c>
      <c r="G765" s="312">
        <v>100114</v>
      </c>
      <c r="H765" s="312">
        <v>60414</v>
      </c>
      <c r="I765" s="312">
        <v>53342</v>
      </c>
      <c r="J765" s="312">
        <v>28241</v>
      </c>
      <c r="K765" s="312">
        <v>16160</v>
      </c>
      <c r="L765" s="312">
        <v>11786</v>
      </c>
    </row>
    <row r="766" spans="1:14" x14ac:dyDescent="0.2">
      <c r="A766" s="302" t="str">
        <f t="shared" si="12"/>
        <v>Newham1991Persons per room</v>
      </c>
      <c r="B766" s="312" t="s">
        <v>55</v>
      </c>
      <c r="C766" s="302">
        <v>1991</v>
      </c>
      <c r="D766" s="312" t="s">
        <v>574</v>
      </c>
      <c r="E766" s="314">
        <v>0.58936433258557708</v>
      </c>
      <c r="F766" s="312">
        <v>0.26712555884606148</v>
      </c>
      <c r="G766" s="312">
        <v>0.45873703977465691</v>
      </c>
      <c r="H766" s="312">
        <v>0.63357830966332307</v>
      </c>
      <c r="I766" s="312">
        <v>0.79494582130403812</v>
      </c>
      <c r="J766" s="312">
        <v>0.95286994086611665</v>
      </c>
      <c r="K766" s="312">
        <v>1.0964108910891088</v>
      </c>
      <c r="L766" s="312">
        <v>1.3667911080943493</v>
      </c>
    </row>
    <row r="767" spans="1:14" x14ac:dyDescent="0.2">
      <c r="A767" s="302" t="str">
        <f t="shared" si="12"/>
        <v>Newham20012001</v>
      </c>
      <c r="B767" s="312" t="s">
        <v>55</v>
      </c>
      <c r="C767" s="302">
        <v>2001</v>
      </c>
      <c r="D767" s="293">
        <v>2001</v>
      </c>
      <c r="E767" s="314" t="s">
        <v>570</v>
      </c>
      <c r="F767" s="312">
        <v>1</v>
      </c>
      <c r="G767" s="312">
        <v>2</v>
      </c>
      <c r="H767" s="312">
        <v>3</v>
      </c>
      <c r="I767" s="312">
        <v>4</v>
      </c>
      <c r="J767" s="312">
        <v>5</v>
      </c>
      <c r="K767" s="312">
        <v>6</v>
      </c>
      <c r="L767" s="314">
        <v>7</v>
      </c>
      <c r="M767" s="302" t="s">
        <v>2666</v>
      </c>
      <c r="N767" s="312"/>
    </row>
    <row r="768" spans="1:14" x14ac:dyDescent="0.2">
      <c r="A768" s="302" t="str">
        <f t="shared" si="12"/>
        <v>Newham2001Total households</v>
      </c>
      <c r="B768" s="312" t="s">
        <v>55</v>
      </c>
      <c r="C768" s="302">
        <v>2001</v>
      </c>
      <c r="D768" s="312" t="s">
        <v>571</v>
      </c>
      <c r="E768" s="314">
        <v>91831</v>
      </c>
      <c r="F768" s="312">
        <v>31251</v>
      </c>
      <c r="G768" s="312">
        <v>20975</v>
      </c>
      <c r="H768" s="312">
        <v>13588</v>
      </c>
      <c r="I768" s="312">
        <v>12299</v>
      </c>
      <c r="J768" s="312">
        <v>7584</v>
      </c>
      <c r="K768" s="312">
        <v>3846</v>
      </c>
      <c r="L768" s="312">
        <v>1185</v>
      </c>
      <c r="M768" s="302">
        <v>1103</v>
      </c>
    </row>
    <row r="769" spans="1:14" x14ac:dyDescent="0.2">
      <c r="A769" s="302" t="str">
        <f t="shared" si="12"/>
        <v>Newham2001Total persons</v>
      </c>
      <c r="B769" s="312" t="s">
        <v>55</v>
      </c>
      <c r="C769" s="302">
        <v>2001</v>
      </c>
      <c r="D769" s="312" t="s">
        <v>572</v>
      </c>
      <c r="E769" s="314">
        <v>242191</v>
      </c>
      <c r="F769" s="314">
        <v>31251</v>
      </c>
      <c r="G769" s="314">
        <v>41950</v>
      </c>
      <c r="H769" s="314">
        <v>40764</v>
      </c>
      <c r="I769" s="314">
        <v>49196</v>
      </c>
      <c r="J769" s="314">
        <v>37920</v>
      </c>
      <c r="K769" s="314">
        <v>23076</v>
      </c>
      <c r="L769" s="312">
        <v>8295</v>
      </c>
      <c r="M769" s="302">
        <v>9739</v>
      </c>
    </row>
    <row r="770" spans="1:14" x14ac:dyDescent="0.2">
      <c r="A770" s="302" t="str">
        <f t="shared" si="12"/>
        <v>Newham2001Total rooms</v>
      </c>
      <c r="B770" s="312" t="s">
        <v>55</v>
      </c>
      <c r="C770" s="302">
        <v>2001</v>
      </c>
      <c r="D770" s="312" t="s">
        <v>573</v>
      </c>
      <c r="E770" s="314">
        <v>400362</v>
      </c>
      <c r="F770" s="312">
        <v>119819</v>
      </c>
      <c r="G770" s="312">
        <v>90607</v>
      </c>
      <c r="H770" s="312">
        <v>61595</v>
      </c>
      <c r="I770" s="312">
        <v>58003</v>
      </c>
      <c r="J770" s="312">
        <v>37313</v>
      </c>
      <c r="K770" s="312">
        <v>32385</v>
      </c>
      <c r="L770" s="312">
        <v>6543</v>
      </c>
      <c r="M770" s="302">
        <v>6445</v>
      </c>
    </row>
    <row r="771" spans="1:14" x14ac:dyDescent="0.2">
      <c r="A771" s="302" t="str">
        <f t="shared" si="12"/>
        <v>Newham2001Persons per room</v>
      </c>
      <c r="B771" s="312" t="s">
        <v>55</v>
      </c>
      <c r="C771" s="302">
        <v>2001</v>
      </c>
      <c r="D771" s="312" t="s">
        <v>574</v>
      </c>
      <c r="E771" s="314">
        <v>0.60493003831532466</v>
      </c>
      <c r="F771" s="312">
        <v>0.26081840108830817</v>
      </c>
      <c r="G771" s="312">
        <v>0.4629885108214597</v>
      </c>
      <c r="H771" s="312">
        <v>0.66180696485104307</v>
      </c>
      <c r="I771" s="312">
        <v>0.84816302605037674</v>
      </c>
      <c r="J771" s="312">
        <v>1.0162677887063489</v>
      </c>
      <c r="K771" s="312">
        <v>0.71255210745715614</v>
      </c>
      <c r="L771" s="312">
        <v>1.2677670793214122</v>
      </c>
      <c r="M771" s="302">
        <v>1.5110938712179984</v>
      </c>
    </row>
    <row r="772" spans="1:14" x14ac:dyDescent="0.2">
      <c r="A772" s="302" t="str">
        <f t="shared" si="12"/>
        <v>Newham20112011</v>
      </c>
      <c r="B772" s="312" t="s">
        <v>55</v>
      </c>
      <c r="C772" s="302">
        <v>2011</v>
      </c>
      <c r="D772" s="293">
        <v>2011</v>
      </c>
      <c r="E772" s="314" t="s">
        <v>570</v>
      </c>
      <c r="F772" s="312">
        <v>1</v>
      </c>
      <c r="G772" s="312">
        <v>2</v>
      </c>
      <c r="H772" s="312">
        <v>3</v>
      </c>
      <c r="I772" s="312">
        <v>4</v>
      </c>
      <c r="J772" s="312">
        <v>5</v>
      </c>
      <c r="K772" s="312" t="s">
        <v>568</v>
      </c>
      <c r="L772" s="314"/>
      <c r="N772" s="312"/>
    </row>
    <row r="773" spans="1:14" x14ac:dyDescent="0.2">
      <c r="A773" s="302" t="str">
        <f t="shared" si="12"/>
        <v>Newham2011Total households</v>
      </c>
      <c r="B773" s="312" t="s">
        <v>55</v>
      </c>
      <c r="C773" s="302">
        <v>2011</v>
      </c>
      <c r="D773" s="312" t="s">
        <v>571</v>
      </c>
      <c r="E773" s="314">
        <v>101519</v>
      </c>
      <c r="F773" s="312">
        <v>26536</v>
      </c>
      <c r="G773" s="312">
        <v>22164</v>
      </c>
      <c r="H773" s="312">
        <v>16502</v>
      </c>
      <c r="I773" s="312">
        <v>15211</v>
      </c>
      <c r="J773" s="312">
        <v>10089</v>
      </c>
      <c r="K773" s="312">
        <v>11017</v>
      </c>
    </row>
    <row r="774" spans="1:14" x14ac:dyDescent="0.2">
      <c r="A774" s="302" t="str">
        <f t="shared" si="12"/>
        <v>Newham2011Total persons</v>
      </c>
      <c r="B774" s="312" t="s">
        <v>55</v>
      </c>
      <c r="C774" s="302">
        <v>2011</v>
      </c>
      <c r="D774" s="312" t="s">
        <v>572</v>
      </c>
      <c r="E774" s="314">
        <v>306009</v>
      </c>
      <c r="F774" s="314">
        <v>26536</v>
      </c>
      <c r="G774" s="314">
        <v>44328</v>
      </c>
      <c r="H774" s="314">
        <v>49506</v>
      </c>
      <c r="I774" s="314">
        <v>60844</v>
      </c>
      <c r="J774" s="314">
        <v>50445</v>
      </c>
      <c r="K774" s="314">
        <v>74350</v>
      </c>
    </row>
    <row r="775" spans="1:14" x14ac:dyDescent="0.2">
      <c r="A775" s="302" t="str">
        <f t="shared" si="12"/>
        <v>Newham2011Total rooms</v>
      </c>
      <c r="B775" s="312" t="s">
        <v>55</v>
      </c>
      <c r="C775" s="302">
        <v>2011</v>
      </c>
      <c r="D775" s="312" t="s">
        <v>573</v>
      </c>
      <c r="E775" s="314">
        <v>445819</v>
      </c>
      <c r="F775" s="312">
        <v>98716</v>
      </c>
      <c r="G775" s="312">
        <v>90892</v>
      </c>
      <c r="H775" s="312">
        <v>72020</v>
      </c>
      <c r="I775" s="312">
        <v>71514</v>
      </c>
      <c r="J775" s="312">
        <v>50588</v>
      </c>
      <c r="K775" s="312">
        <v>62089</v>
      </c>
    </row>
    <row r="776" spans="1:14" x14ac:dyDescent="0.2">
      <c r="A776" s="302" t="str">
        <f t="shared" si="12"/>
        <v>Newham2011Persons per room</v>
      </c>
      <c r="B776" s="312" t="s">
        <v>55</v>
      </c>
      <c r="C776" s="302">
        <v>2011</v>
      </c>
      <c r="D776" s="312" t="s">
        <v>574</v>
      </c>
      <c r="E776" s="314">
        <v>0.68639739445828918</v>
      </c>
      <c r="F776" s="312">
        <v>0.26881154017585801</v>
      </c>
      <c r="G776" s="312">
        <v>0.48769968754125775</v>
      </c>
      <c r="H776" s="312">
        <v>0.68739239100249927</v>
      </c>
      <c r="I776" s="312">
        <v>0.85079844505970859</v>
      </c>
      <c r="J776" s="312">
        <v>0.99717324266624496</v>
      </c>
      <c r="K776" s="312">
        <v>1.1974745929230621</v>
      </c>
    </row>
    <row r="777" spans="1:14" x14ac:dyDescent="0.2">
      <c r="A777" s="302" t="str">
        <f t="shared" si="12"/>
        <v>RedbridgeRedbridge</v>
      </c>
      <c r="B777" s="312" t="s">
        <v>56</v>
      </c>
      <c r="D777" s="312" t="s">
        <v>56</v>
      </c>
      <c r="F777" s="350" t="s">
        <v>569</v>
      </c>
      <c r="G777" s="350"/>
      <c r="H777" s="350"/>
      <c r="I777" s="350"/>
      <c r="J777" s="350"/>
      <c r="K777" s="350"/>
      <c r="L777" s="350"/>
    </row>
    <row r="778" spans="1:14" x14ac:dyDescent="0.2">
      <c r="A778" s="302" t="str">
        <f t="shared" si="12"/>
        <v>Redbridge19611961</v>
      </c>
      <c r="B778" s="312" t="s">
        <v>56</v>
      </c>
      <c r="C778" s="302">
        <v>1961</v>
      </c>
      <c r="D778" s="293" t="s">
        <v>28</v>
      </c>
      <c r="E778" s="314" t="s">
        <v>570</v>
      </c>
      <c r="F778" s="312">
        <v>1</v>
      </c>
      <c r="G778" s="312">
        <v>2</v>
      </c>
      <c r="H778" s="312">
        <v>3</v>
      </c>
      <c r="I778" s="312">
        <v>4</v>
      </c>
      <c r="J778" s="312">
        <v>5</v>
      </c>
      <c r="K778" s="312">
        <v>6</v>
      </c>
      <c r="L778" s="314" t="s">
        <v>565</v>
      </c>
    </row>
    <row r="779" spans="1:14" x14ac:dyDescent="0.2">
      <c r="A779" s="302" t="str">
        <f t="shared" si="12"/>
        <v>Redbridge1961Total households</v>
      </c>
      <c r="B779" s="312" t="s">
        <v>56</v>
      </c>
      <c r="C779" s="302">
        <v>1961</v>
      </c>
      <c r="D779" s="312" t="s">
        <v>571</v>
      </c>
      <c r="E779" s="314">
        <v>80572</v>
      </c>
      <c r="F779" s="314">
        <v>9095</v>
      </c>
      <c r="G779" s="314">
        <v>25193</v>
      </c>
      <c r="H779" s="314">
        <v>19540</v>
      </c>
      <c r="I779" s="314">
        <v>15880</v>
      </c>
      <c r="J779" s="314">
        <v>6878</v>
      </c>
      <c r="K779" s="314">
        <v>2582</v>
      </c>
      <c r="L779" s="314">
        <v>1404</v>
      </c>
    </row>
    <row r="780" spans="1:14" x14ac:dyDescent="0.2">
      <c r="A780" s="302" t="str">
        <f t="shared" si="12"/>
        <v>Redbridge1961Total persons</v>
      </c>
      <c r="B780" s="312" t="s">
        <v>56</v>
      </c>
      <c r="C780" s="302">
        <v>1961</v>
      </c>
      <c r="D780" s="312" t="s">
        <v>572</v>
      </c>
      <c r="E780" s="314">
        <v>242214</v>
      </c>
      <c r="F780" s="314">
        <v>9095</v>
      </c>
      <c r="G780" s="314">
        <v>50386</v>
      </c>
      <c r="H780" s="314">
        <v>58620</v>
      </c>
      <c r="I780" s="314">
        <v>63520</v>
      </c>
      <c r="J780" s="314">
        <v>34390</v>
      </c>
      <c r="K780" s="314">
        <v>15492</v>
      </c>
      <c r="L780" s="314">
        <v>10711</v>
      </c>
    </row>
    <row r="781" spans="1:14" x14ac:dyDescent="0.2">
      <c r="A781" s="302" t="str">
        <f t="shared" si="12"/>
        <v>Redbridge1961Total rooms</v>
      </c>
      <c r="B781" s="312" t="s">
        <v>56</v>
      </c>
      <c r="C781" s="302">
        <v>1961</v>
      </c>
      <c r="D781" s="312" t="s">
        <v>573</v>
      </c>
      <c r="E781" s="314">
        <v>378960</v>
      </c>
      <c r="F781" s="314">
        <v>33226</v>
      </c>
      <c r="G781" s="314">
        <v>112622</v>
      </c>
      <c r="H781" s="314">
        <v>94135</v>
      </c>
      <c r="I781" s="314">
        <v>80198</v>
      </c>
      <c r="J781" s="314">
        <v>36453</v>
      </c>
      <c r="K781" s="314">
        <v>14275</v>
      </c>
      <c r="L781" s="314">
        <v>8051</v>
      </c>
    </row>
    <row r="782" spans="1:14" x14ac:dyDescent="0.2">
      <c r="A782" s="302" t="str">
        <f t="shared" si="12"/>
        <v>Redbridge1961Persons per room</v>
      </c>
      <c r="B782" s="312" t="s">
        <v>56</v>
      </c>
      <c r="C782" s="302">
        <v>1961</v>
      </c>
      <c r="D782" s="312" t="s">
        <v>574</v>
      </c>
      <c r="E782" s="314">
        <v>0.63915452818239393</v>
      </c>
      <c r="F782" s="312">
        <v>0.27373141515680494</v>
      </c>
      <c r="G782" s="312">
        <v>0.44739038553746158</v>
      </c>
      <c r="H782" s="312">
        <v>0.6227226855048601</v>
      </c>
      <c r="I782" s="312">
        <v>0.79203970173819793</v>
      </c>
      <c r="J782" s="312">
        <v>0.94340657833374486</v>
      </c>
      <c r="K782" s="312">
        <v>1.0852539404553414</v>
      </c>
      <c r="L782" s="312">
        <v>1.3303937399080858</v>
      </c>
    </row>
    <row r="783" spans="1:14" x14ac:dyDescent="0.2">
      <c r="A783" s="302" t="str">
        <f t="shared" si="12"/>
        <v>Redbridge19711971</v>
      </c>
      <c r="B783" s="312" t="s">
        <v>56</v>
      </c>
      <c r="C783" s="302">
        <v>1971</v>
      </c>
      <c r="D783" s="293" t="s">
        <v>29</v>
      </c>
      <c r="E783" s="314" t="s">
        <v>570</v>
      </c>
      <c r="F783" s="312">
        <v>1</v>
      </c>
      <c r="G783" s="312">
        <v>2</v>
      </c>
      <c r="H783" s="312">
        <v>3</v>
      </c>
      <c r="I783" s="312">
        <v>4</v>
      </c>
      <c r="J783" s="312">
        <v>5</v>
      </c>
      <c r="K783" s="314" t="s">
        <v>568</v>
      </c>
    </row>
    <row r="784" spans="1:14" x14ac:dyDescent="0.2">
      <c r="A784" s="302" t="str">
        <f t="shared" si="12"/>
        <v>Redbridge1971Total households</v>
      </c>
      <c r="B784" s="312" t="s">
        <v>56</v>
      </c>
      <c r="C784" s="302">
        <v>1971</v>
      </c>
      <c r="D784" s="312" t="s">
        <v>571</v>
      </c>
      <c r="E784" s="314">
        <v>83445</v>
      </c>
      <c r="F784" s="314">
        <v>14650</v>
      </c>
      <c r="G784" s="314">
        <v>27900</v>
      </c>
      <c r="H784" s="314">
        <v>16725</v>
      </c>
      <c r="I784" s="314">
        <v>14190</v>
      </c>
      <c r="J784" s="314">
        <v>6285</v>
      </c>
      <c r="K784" s="314">
        <v>3690</v>
      </c>
      <c r="L784" s="314"/>
    </row>
    <row r="785" spans="1:14" x14ac:dyDescent="0.2">
      <c r="A785" s="302" t="str">
        <f t="shared" si="12"/>
        <v>Redbridge1971Total persons</v>
      </c>
      <c r="B785" s="312" t="s">
        <v>56</v>
      </c>
      <c r="C785" s="302">
        <v>1971</v>
      </c>
      <c r="D785" s="312" t="s">
        <v>572</v>
      </c>
      <c r="E785" s="314">
        <v>233405</v>
      </c>
      <c r="F785" s="314">
        <v>14650</v>
      </c>
      <c r="G785" s="314">
        <v>55805</v>
      </c>
      <c r="H785" s="314">
        <v>50170</v>
      </c>
      <c r="I785" s="314">
        <v>56765</v>
      </c>
      <c r="J785" s="314">
        <v>31430</v>
      </c>
      <c r="K785" s="314">
        <v>24585</v>
      </c>
      <c r="L785" s="314"/>
    </row>
    <row r="786" spans="1:14" x14ac:dyDescent="0.2">
      <c r="A786" s="302" t="str">
        <f t="shared" si="12"/>
        <v>Redbridge1971Total rooms</v>
      </c>
      <c r="B786" s="312" t="s">
        <v>56</v>
      </c>
      <c r="C786" s="302">
        <v>1971</v>
      </c>
      <c r="D786" s="312" t="s">
        <v>573</v>
      </c>
      <c r="E786" s="314">
        <v>418635</v>
      </c>
      <c r="F786" s="314">
        <v>57285</v>
      </c>
      <c r="G786" s="314">
        <v>135325</v>
      </c>
      <c r="H786" s="314">
        <v>88050</v>
      </c>
      <c r="I786" s="314">
        <v>78860</v>
      </c>
      <c r="J786" s="314">
        <v>36625</v>
      </c>
      <c r="K786" s="314">
        <v>22490</v>
      </c>
      <c r="L786" s="314"/>
    </row>
    <row r="787" spans="1:14" x14ac:dyDescent="0.2">
      <c r="A787" s="302" t="str">
        <f t="shared" si="12"/>
        <v>Redbridge1971Persons per room</v>
      </c>
      <c r="B787" s="312" t="s">
        <v>56</v>
      </c>
      <c r="C787" s="302">
        <v>1971</v>
      </c>
      <c r="D787" s="312" t="s">
        <v>574</v>
      </c>
      <c r="E787" s="314">
        <v>0.55753818959236567</v>
      </c>
      <c r="F787" s="312">
        <v>0.25573884961159116</v>
      </c>
      <c r="G787" s="312">
        <v>0.41237760945871049</v>
      </c>
      <c r="H787" s="312">
        <v>0.56978989210675757</v>
      </c>
      <c r="I787" s="312">
        <v>0.71981993406036016</v>
      </c>
      <c r="J787" s="312">
        <v>0.85815699658703071</v>
      </c>
      <c r="K787" s="312">
        <v>1.0931525122276566</v>
      </c>
    </row>
    <row r="788" spans="1:14" x14ac:dyDescent="0.2">
      <c r="A788" s="302" t="str">
        <f t="shared" si="12"/>
        <v>Redbridge19811981</v>
      </c>
      <c r="B788" s="312" t="s">
        <v>56</v>
      </c>
      <c r="C788" s="302">
        <v>1981</v>
      </c>
      <c r="D788" s="293" t="s">
        <v>30</v>
      </c>
      <c r="E788" s="314" t="s">
        <v>570</v>
      </c>
      <c r="F788" s="312">
        <v>1</v>
      </c>
      <c r="G788" s="312">
        <v>2</v>
      </c>
      <c r="H788" s="312">
        <v>3</v>
      </c>
      <c r="I788" s="312">
        <v>4</v>
      </c>
      <c r="J788" s="312">
        <v>5</v>
      </c>
      <c r="K788" s="312">
        <v>6</v>
      </c>
      <c r="L788" s="314" t="s">
        <v>565</v>
      </c>
    </row>
    <row r="789" spans="1:14" x14ac:dyDescent="0.2">
      <c r="A789" s="302" t="str">
        <f t="shared" si="12"/>
        <v>Redbridge1981Total households</v>
      </c>
      <c r="B789" s="312" t="s">
        <v>56</v>
      </c>
      <c r="C789" s="302">
        <v>1981</v>
      </c>
      <c r="D789" s="312" t="s">
        <v>571</v>
      </c>
      <c r="E789" s="314">
        <v>82762</v>
      </c>
      <c r="F789" s="312">
        <v>18211</v>
      </c>
      <c r="G789" s="312">
        <v>27341</v>
      </c>
      <c r="H789" s="312">
        <v>14030</v>
      </c>
      <c r="I789" s="312">
        <v>14373</v>
      </c>
      <c r="J789" s="312">
        <v>5787</v>
      </c>
      <c r="K789" s="312">
        <v>2050</v>
      </c>
      <c r="L789" s="312">
        <v>970</v>
      </c>
    </row>
    <row r="790" spans="1:14" x14ac:dyDescent="0.2">
      <c r="A790" s="302" t="str">
        <f t="shared" si="12"/>
        <v>Redbridge1981Total persons</v>
      </c>
      <c r="B790" s="312" t="s">
        <v>56</v>
      </c>
      <c r="C790" s="302">
        <v>1981</v>
      </c>
      <c r="D790" s="312" t="s">
        <v>572</v>
      </c>
      <c r="E790" s="314">
        <v>221299</v>
      </c>
      <c r="F790" s="314">
        <v>18211</v>
      </c>
      <c r="G790" s="314">
        <v>54682</v>
      </c>
      <c r="H790" s="314">
        <v>42090</v>
      </c>
      <c r="I790" s="314">
        <v>57492</v>
      </c>
      <c r="J790" s="314">
        <v>28935</v>
      </c>
      <c r="K790" s="314">
        <v>12300</v>
      </c>
      <c r="L790" s="312">
        <v>7589</v>
      </c>
    </row>
    <row r="791" spans="1:14" x14ac:dyDescent="0.2">
      <c r="A791" s="302" t="str">
        <f t="shared" ref="A791:A854" si="13">CONCATENATE(B791,C791,D791)</f>
        <v>Redbridge1981Total rooms</v>
      </c>
      <c r="B791" s="312" t="s">
        <v>56</v>
      </c>
      <c r="C791" s="302">
        <v>1981</v>
      </c>
      <c r="D791" s="312" t="s">
        <v>573</v>
      </c>
      <c r="E791" s="314">
        <v>414366</v>
      </c>
      <c r="F791" s="312">
        <v>72668</v>
      </c>
      <c r="G791" s="312">
        <v>132955</v>
      </c>
      <c r="H791" s="312">
        <v>74402</v>
      </c>
      <c r="I791" s="312">
        <v>81261</v>
      </c>
      <c r="J791" s="312">
        <v>34366</v>
      </c>
      <c r="K791" s="312">
        <v>12510</v>
      </c>
      <c r="L791" s="312">
        <v>6204</v>
      </c>
    </row>
    <row r="792" spans="1:14" x14ac:dyDescent="0.2">
      <c r="A792" s="302" t="str">
        <f t="shared" si="13"/>
        <v>Redbridge1981Persons per room</v>
      </c>
      <c r="B792" s="312" t="s">
        <v>56</v>
      </c>
      <c r="C792" s="302">
        <v>1981</v>
      </c>
      <c r="D792" s="312" t="s">
        <v>574</v>
      </c>
      <c r="E792" s="314">
        <v>0.53406650159520808</v>
      </c>
      <c r="F792" s="312">
        <v>0.25060549347718392</v>
      </c>
      <c r="G792" s="312">
        <v>0.41128201271106768</v>
      </c>
      <c r="H792" s="312">
        <v>0.56571059917744149</v>
      </c>
      <c r="I792" s="312">
        <v>0.70749806180086383</v>
      </c>
      <c r="J792" s="312">
        <v>0.8419658965256358</v>
      </c>
      <c r="K792" s="312">
        <v>0.98321342925659472</v>
      </c>
      <c r="L792" s="312">
        <v>1.2232430689877498</v>
      </c>
    </row>
    <row r="793" spans="1:14" x14ac:dyDescent="0.2">
      <c r="A793" s="302" t="str">
        <f t="shared" si="13"/>
        <v>Redbridge19911991</v>
      </c>
      <c r="B793" s="312" t="s">
        <v>56</v>
      </c>
      <c r="C793" s="302">
        <v>1991</v>
      </c>
      <c r="D793" s="293" t="s">
        <v>4</v>
      </c>
      <c r="E793" s="314" t="s">
        <v>570</v>
      </c>
      <c r="F793" s="312">
        <v>1</v>
      </c>
      <c r="G793" s="312">
        <v>2</v>
      </c>
      <c r="H793" s="312">
        <v>3</v>
      </c>
      <c r="I793" s="312">
        <v>4</v>
      </c>
      <c r="J793" s="312">
        <v>5</v>
      </c>
      <c r="K793" s="312">
        <v>6</v>
      </c>
      <c r="L793" s="314" t="s">
        <v>565</v>
      </c>
    </row>
    <row r="794" spans="1:14" x14ac:dyDescent="0.2">
      <c r="A794" s="302" t="str">
        <f t="shared" si="13"/>
        <v>Redbridge1991Total households</v>
      </c>
      <c r="B794" s="312" t="s">
        <v>56</v>
      </c>
      <c r="C794" s="302">
        <v>1991</v>
      </c>
      <c r="D794" s="312" t="s">
        <v>571</v>
      </c>
      <c r="E794" s="314">
        <v>88164</v>
      </c>
      <c r="F794" s="312">
        <v>23764</v>
      </c>
      <c r="G794" s="312">
        <v>28323</v>
      </c>
      <c r="H794" s="312">
        <v>13867</v>
      </c>
      <c r="I794" s="312">
        <v>14020</v>
      </c>
      <c r="J794" s="312">
        <v>5409</v>
      </c>
      <c r="K794" s="312">
        <v>1891</v>
      </c>
      <c r="L794" s="312">
        <v>890</v>
      </c>
    </row>
    <row r="795" spans="1:14" x14ac:dyDescent="0.2">
      <c r="A795" s="302" t="str">
        <f t="shared" si="13"/>
        <v>Redbridge1991Total persons</v>
      </c>
      <c r="B795" s="312" t="s">
        <v>56</v>
      </c>
      <c r="C795" s="302">
        <v>1991</v>
      </c>
      <c r="D795" s="312" t="s">
        <v>572</v>
      </c>
      <c r="E795" s="314">
        <v>223496</v>
      </c>
      <c r="F795" s="314">
        <v>23764</v>
      </c>
      <c r="G795" s="314">
        <v>56646</v>
      </c>
      <c r="H795" s="314">
        <v>41601</v>
      </c>
      <c r="I795" s="314">
        <v>56080</v>
      </c>
      <c r="J795" s="314">
        <v>27045</v>
      </c>
      <c r="K795" s="314">
        <v>11346</v>
      </c>
      <c r="L795" s="312">
        <v>7014</v>
      </c>
    </row>
    <row r="796" spans="1:14" x14ac:dyDescent="0.2">
      <c r="A796" s="302" t="str">
        <f t="shared" si="13"/>
        <v>Redbridge1991Total rooms</v>
      </c>
      <c r="B796" s="312" t="s">
        <v>56</v>
      </c>
      <c r="C796" s="302">
        <v>1991</v>
      </c>
      <c r="D796" s="312" t="s">
        <v>573</v>
      </c>
      <c r="E796" s="314">
        <v>445890</v>
      </c>
      <c r="F796" s="312">
        <v>97372</v>
      </c>
      <c r="G796" s="312">
        <v>140594</v>
      </c>
      <c r="H796" s="312">
        <v>75581</v>
      </c>
      <c r="I796" s="312">
        <v>81827</v>
      </c>
      <c r="J796" s="312">
        <v>32775</v>
      </c>
      <c r="K796" s="312">
        <v>11744</v>
      </c>
      <c r="L796" s="312">
        <v>5997</v>
      </c>
    </row>
    <row r="797" spans="1:14" x14ac:dyDescent="0.2">
      <c r="A797" s="302" t="str">
        <f t="shared" si="13"/>
        <v>Redbridge1991Persons per room</v>
      </c>
      <c r="B797" s="312" t="s">
        <v>56</v>
      </c>
      <c r="C797" s="302">
        <v>1991</v>
      </c>
      <c r="D797" s="312" t="s">
        <v>574</v>
      </c>
      <c r="E797" s="314">
        <v>0.50123573078561978</v>
      </c>
      <c r="F797" s="312">
        <v>0.24405373207903711</v>
      </c>
      <c r="G797" s="312">
        <v>0.40290481812879642</v>
      </c>
      <c r="H797" s="312">
        <v>0.55041610986888234</v>
      </c>
      <c r="I797" s="312">
        <v>0.68534835689931195</v>
      </c>
      <c r="J797" s="312">
        <v>0.82517162471395877</v>
      </c>
      <c r="K797" s="312">
        <v>0.96611035422343328</v>
      </c>
      <c r="L797" s="312">
        <v>1.1695847923961982</v>
      </c>
    </row>
    <row r="798" spans="1:14" x14ac:dyDescent="0.2">
      <c r="A798" s="302" t="str">
        <f t="shared" si="13"/>
        <v>Redbridge20012001</v>
      </c>
      <c r="B798" s="312" t="s">
        <v>56</v>
      </c>
      <c r="C798" s="302">
        <v>2001</v>
      </c>
      <c r="D798" s="293">
        <v>2001</v>
      </c>
      <c r="E798" s="314" t="s">
        <v>570</v>
      </c>
      <c r="F798" s="312">
        <v>1</v>
      </c>
      <c r="G798" s="312">
        <v>2</v>
      </c>
      <c r="H798" s="312">
        <v>3</v>
      </c>
      <c r="I798" s="312">
        <v>4</v>
      </c>
      <c r="J798" s="312">
        <v>5</v>
      </c>
      <c r="K798" s="312">
        <v>6</v>
      </c>
      <c r="L798" s="314">
        <v>7</v>
      </c>
      <c r="M798" s="302" t="s">
        <v>2666</v>
      </c>
      <c r="N798" s="312"/>
    </row>
    <row r="799" spans="1:14" x14ac:dyDescent="0.2">
      <c r="A799" s="302" t="str">
        <f t="shared" si="13"/>
        <v>Redbridge2001Total households</v>
      </c>
      <c r="B799" s="312" t="s">
        <v>56</v>
      </c>
      <c r="C799" s="302">
        <v>2001</v>
      </c>
      <c r="D799" s="312" t="s">
        <v>571</v>
      </c>
      <c r="E799" s="314">
        <v>92290</v>
      </c>
      <c r="F799" s="312">
        <v>26852</v>
      </c>
      <c r="G799" s="312">
        <v>26787</v>
      </c>
      <c r="H799" s="312">
        <v>14185</v>
      </c>
      <c r="I799" s="312">
        <v>14301</v>
      </c>
      <c r="J799" s="312">
        <v>6882</v>
      </c>
      <c r="K799" s="312">
        <v>2238</v>
      </c>
      <c r="L799" s="312">
        <v>617</v>
      </c>
      <c r="M799" s="302">
        <v>428</v>
      </c>
    </row>
    <row r="800" spans="1:14" x14ac:dyDescent="0.2">
      <c r="A800" s="302" t="str">
        <f t="shared" si="13"/>
        <v>Redbridge2001Total persons</v>
      </c>
      <c r="B800" s="312" t="s">
        <v>56</v>
      </c>
      <c r="C800" s="302">
        <v>2001</v>
      </c>
      <c r="D800" s="312" t="s">
        <v>572</v>
      </c>
      <c r="E800" s="314">
        <v>236168</v>
      </c>
      <c r="F800" s="314">
        <v>26852</v>
      </c>
      <c r="G800" s="314">
        <v>53574</v>
      </c>
      <c r="H800" s="314">
        <v>42555</v>
      </c>
      <c r="I800" s="314">
        <v>57204</v>
      </c>
      <c r="J800" s="314">
        <v>34410</v>
      </c>
      <c r="K800" s="314">
        <v>13428</v>
      </c>
      <c r="L800" s="312">
        <v>4319</v>
      </c>
      <c r="M800" s="302">
        <v>3826</v>
      </c>
    </row>
    <row r="801" spans="1:14" x14ac:dyDescent="0.2">
      <c r="A801" s="302" t="str">
        <f t="shared" si="13"/>
        <v>Redbridge2001Total rooms</v>
      </c>
      <c r="B801" s="312" t="s">
        <v>56</v>
      </c>
      <c r="C801" s="302">
        <v>2001</v>
      </c>
      <c r="D801" s="312" t="s">
        <v>573</v>
      </c>
      <c r="E801" s="314">
        <v>478543</v>
      </c>
      <c r="F801" s="312">
        <v>116077</v>
      </c>
      <c r="G801" s="312">
        <v>137741</v>
      </c>
      <c r="H801" s="312">
        <v>78087</v>
      </c>
      <c r="I801" s="312">
        <v>84260</v>
      </c>
      <c r="J801" s="312">
        <v>41687</v>
      </c>
      <c r="K801" s="312">
        <v>15056</v>
      </c>
      <c r="L801" s="312">
        <v>3955</v>
      </c>
      <c r="M801" s="302">
        <v>2954</v>
      </c>
    </row>
    <row r="802" spans="1:14" x14ac:dyDescent="0.2">
      <c r="A802" s="302" t="str">
        <f t="shared" si="13"/>
        <v>Redbridge2001Persons per room</v>
      </c>
      <c r="B802" s="312" t="s">
        <v>56</v>
      </c>
      <c r="C802" s="302">
        <v>2001</v>
      </c>
      <c r="D802" s="312" t="s">
        <v>574</v>
      </c>
      <c r="E802" s="314">
        <v>0.49351468938005572</v>
      </c>
      <c r="F802" s="312">
        <v>0.23132920389052095</v>
      </c>
      <c r="G802" s="312">
        <v>0.38894737224210657</v>
      </c>
      <c r="H802" s="312">
        <v>0.5449690729570863</v>
      </c>
      <c r="I802" s="312">
        <v>0.67889864704486114</v>
      </c>
      <c r="J802" s="312">
        <v>0.82543718665291332</v>
      </c>
      <c r="K802" s="312">
        <v>0.89187035069075449</v>
      </c>
      <c r="L802" s="312">
        <v>1.0920353982300885</v>
      </c>
      <c r="M802" s="302">
        <v>1.2951929587000677</v>
      </c>
    </row>
    <row r="803" spans="1:14" x14ac:dyDescent="0.2">
      <c r="A803" s="302" t="str">
        <f t="shared" si="13"/>
        <v>Redbridge20112011</v>
      </c>
      <c r="B803" s="312" t="s">
        <v>56</v>
      </c>
      <c r="C803" s="302">
        <v>2011</v>
      </c>
      <c r="D803" s="293">
        <v>2011</v>
      </c>
      <c r="E803" s="314" t="s">
        <v>570</v>
      </c>
      <c r="F803" s="312">
        <v>1</v>
      </c>
      <c r="G803" s="312">
        <v>2</v>
      </c>
      <c r="H803" s="312">
        <v>3</v>
      </c>
      <c r="I803" s="312">
        <v>4</v>
      </c>
      <c r="J803" s="312">
        <v>5</v>
      </c>
      <c r="K803" s="312" t="s">
        <v>568</v>
      </c>
      <c r="L803" s="314"/>
      <c r="N803" s="312"/>
    </row>
    <row r="804" spans="1:14" x14ac:dyDescent="0.2">
      <c r="A804" s="302" t="str">
        <f t="shared" si="13"/>
        <v>Redbridge2011Total households</v>
      </c>
      <c r="B804" s="312" t="s">
        <v>56</v>
      </c>
      <c r="C804" s="302">
        <v>2011</v>
      </c>
      <c r="D804" s="312" t="s">
        <v>571</v>
      </c>
      <c r="E804" s="314">
        <v>99105</v>
      </c>
      <c r="F804" s="312">
        <v>25228</v>
      </c>
      <c r="G804" s="312">
        <v>25902</v>
      </c>
      <c r="H804" s="312">
        <v>16873</v>
      </c>
      <c r="I804" s="312">
        <v>16194</v>
      </c>
      <c r="J804" s="312">
        <v>8660</v>
      </c>
      <c r="K804" s="312">
        <v>6248</v>
      </c>
    </row>
    <row r="805" spans="1:14" x14ac:dyDescent="0.2">
      <c r="A805" s="302" t="str">
        <f t="shared" si="13"/>
        <v>Redbridge2011Total persons</v>
      </c>
      <c r="B805" s="312" t="s">
        <v>56</v>
      </c>
      <c r="C805" s="302">
        <v>2011</v>
      </c>
      <c r="D805" s="312" t="s">
        <v>572</v>
      </c>
      <c r="E805" s="314">
        <v>277323</v>
      </c>
      <c r="F805" s="314">
        <v>25228</v>
      </c>
      <c r="G805" s="314">
        <v>51804</v>
      </c>
      <c r="H805" s="314">
        <v>50619</v>
      </c>
      <c r="I805" s="314">
        <v>64776</v>
      </c>
      <c r="J805" s="314">
        <v>43300</v>
      </c>
      <c r="K805" s="314">
        <v>41596</v>
      </c>
    </row>
    <row r="806" spans="1:14" x14ac:dyDescent="0.2">
      <c r="A806" s="302" t="str">
        <f t="shared" si="13"/>
        <v>Redbridge2011Total rooms</v>
      </c>
      <c r="B806" s="312" t="s">
        <v>56</v>
      </c>
      <c r="C806" s="302">
        <v>2011</v>
      </c>
      <c r="D806" s="312" t="s">
        <v>573</v>
      </c>
      <c r="E806" s="314">
        <v>516192</v>
      </c>
      <c r="F806" s="312">
        <v>107899</v>
      </c>
      <c r="G806" s="312">
        <v>130043</v>
      </c>
      <c r="H806" s="312">
        <v>89908</v>
      </c>
      <c r="I806" s="312">
        <v>94130</v>
      </c>
      <c r="J806" s="312">
        <v>52794</v>
      </c>
      <c r="K806" s="312">
        <v>41418</v>
      </c>
    </row>
    <row r="807" spans="1:14" x14ac:dyDescent="0.2">
      <c r="A807" s="302" t="str">
        <f t="shared" si="13"/>
        <v>Redbridge2011Persons per room</v>
      </c>
      <c r="B807" s="312" t="s">
        <v>56</v>
      </c>
      <c r="C807" s="302">
        <v>2011</v>
      </c>
      <c r="D807" s="312" t="s">
        <v>574</v>
      </c>
      <c r="E807" s="314">
        <v>0.53724776827227083</v>
      </c>
      <c r="F807" s="312">
        <v>0.2338112494091697</v>
      </c>
      <c r="G807" s="312">
        <v>0.39836054228216822</v>
      </c>
      <c r="H807" s="312">
        <v>0.56300885349468344</v>
      </c>
      <c r="I807" s="312">
        <v>0.68815467969828958</v>
      </c>
      <c r="J807" s="312">
        <v>0.82016895859377958</v>
      </c>
      <c r="K807" s="312">
        <v>1.0042976483654449</v>
      </c>
    </row>
    <row r="808" spans="1:14" x14ac:dyDescent="0.2">
      <c r="A808" s="302" t="str">
        <f t="shared" si="13"/>
        <v>Richmond upon ThamesRichmond upon Thames</v>
      </c>
      <c r="B808" s="312" t="s">
        <v>57</v>
      </c>
      <c r="D808" s="312" t="s">
        <v>57</v>
      </c>
      <c r="F808" s="350" t="s">
        <v>569</v>
      </c>
      <c r="G808" s="350"/>
      <c r="H808" s="350"/>
      <c r="I808" s="350"/>
      <c r="J808" s="350"/>
      <c r="K808" s="350"/>
      <c r="L808" s="350"/>
    </row>
    <row r="809" spans="1:14" x14ac:dyDescent="0.2">
      <c r="A809" s="302" t="str">
        <f t="shared" si="13"/>
        <v>Richmond upon Thames19611961</v>
      </c>
      <c r="B809" s="312" t="s">
        <v>57</v>
      </c>
      <c r="C809" s="302">
        <v>1961</v>
      </c>
      <c r="D809" s="293" t="s">
        <v>28</v>
      </c>
      <c r="E809" s="314" t="s">
        <v>570</v>
      </c>
      <c r="F809" s="312">
        <v>1</v>
      </c>
      <c r="G809" s="312">
        <v>2</v>
      </c>
      <c r="H809" s="312">
        <v>3</v>
      </c>
      <c r="I809" s="312">
        <v>4</v>
      </c>
      <c r="J809" s="312">
        <v>5</v>
      </c>
      <c r="K809" s="312">
        <v>6</v>
      </c>
      <c r="L809" s="314" t="s">
        <v>565</v>
      </c>
    </row>
    <row r="810" spans="1:14" x14ac:dyDescent="0.2">
      <c r="A810" s="302" t="str">
        <f t="shared" si="13"/>
        <v>Richmond upon Thames1961Total households</v>
      </c>
      <c r="B810" s="312" t="s">
        <v>57</v>
      </c>
      <c r="C810" s="302">
        <v>1961</v>
      </c>
      <c r="D810" s="312" t="s">
        <v>571</v>
      </c>
      <c r="E810" s="314">
        <v>61981</v>
      </c>
      <c r="F810" s="312">
        <v>9751</v>
      </c>
      <c r="G810" s="314">
        <v>20918</v>
      </c>
      <c r="H810" s="314">
        <v>13595</v>
      </c>
      <c r="I810" s="314">
        <v>10085</v>
      </c>
      <c r="J810" s="314">
        <v>4647</v>
      </c>
      <c r="K810" s="314">
        <v>1851</v>
      </c>
      <c r="L810" s="314">
        <v>1134</v>
      </c>
    </row>
    <row r="811" spans="1:14" x14ac:dyDescent="0.2">
      <c r="A811" s="302" t="str">
        <f t="shared" si="13"/>
        <v>Richmond upon Thames1961Total persons</v>
      </c>
      <c r="B811" s="312" t="s">
        <v>57</v>
      </c>
      <c r="C811" s="302">
        <v>1961</v>
      </c>
      <c r="D811" s="312" t="s">
        <v>572</v>
      </c>
      <c r="E811" s="314">
        <v>175812</v>
      </c>
      <c r="F811" s="314">
        <v>9751</v>
      </c>
      <c r="G811" s="314">
        <v>41836</v>
      </c>
      <c r="H811" s="314">
        <v>40785</v>
      </c>
      <c r="I811" s="314">
        <v>40340</v>
      </c>
      <c r="J811" s="314">
        <v>23235</v>
      </c>
      <c r="K811" s="314">
        <v>11106</v>
      </c>
      <c r="L811" s="314">
        <v>8759</v>
      </c>
    </row>
    <row r="812" spans="1:14" x14ac:dyDescent="0.2">
      <c r="A812" s="302" t="str">
        <f t="shared" si="13"/>
        <v>Richmond upon Thames1961Total rooms</v>
      </c>
      <c r="B812" s="312" t="s">
        <v>57</v>
      </c>
      <c r="C812" s="302">
        <v>1961</v>
      </c>
      <c r="D812" s="312" t="s">
        <v>573</v>
      </c>
      <c r="E812" s="314">
        <v>280784</v>
      </c>
      <c r="F812" s="314">
        <v>32203</v>
      </c>
      <c r="G812" s="314">
        <v>88705</v>
      </c>
      <c r="H812" s="314">
        <v>64564</v>
      </c>
      <c r="I812" s="314">
        <v>51600</v>
      </c>
      <c r="J812" s="314">
        <v>25609</v>
      </c>
      <c r="K812" s="314">
        <v>10910</v>
      </c>
      <c r="L812" s="314">
        <v>7193</v>
      </c>
    </row>
    <row r="813" spans="1:14" x14ac:dyDescent="0.2">
      <c r="A813" s="302" t="str">
        <f t="shared" si="13"/>
        <v>Richmond upon Thames1961Persons per room</v>
      </c>
      <c r="B813" s="312" t="s">
        <v>57</v>
      </c>
      <c r="C813" s="302">
        <v>1961</v>
      </c>
      <c r="D813" s="312" t="s">
        <v>574</v>
      </c>
      <c r="E813" s="314">
        <v>0.62614678899082565</v>
      </c>
      <c r="F813" s="312">
        <v>0.30279787597428809</v>
      </c>
      <c r="G813" s="312">
        <v>0.4716306859816245</v>
      </c>
      <c r="H813" s="312">
        <v>0.63169877950560682</v>
      </c>
      <c r="I813" s="312">
        <v>0.78178294573643414</v>
      </c>
      <c r="J813" s="312">
        <v>0.90729821547112344</v>
      </c>
      <c r="K813" s="312">
        <v>1.0179651695692025</v>
      </c>
      <c r="L813" s="312">
        <v>1.2177116641178924</v>
      </c>
    </row>
    <row r="814" spans="1:14" x14ac:dyDescent="0.2">
      <c r="A814" s="302" t="str">
        <f t="shared" si="13"/>
        <v>Richmond upon Thames19711971</v>
      </c>
      <c r="B814" s="312" t="s">
        <v>57</v>
      </c>
      <c r="C814" s="302">
        <v>1971</v>
      </c>
      <c r="D814" s="293" t="s">
        <v>29</v>
      </c>
      <c r="E814" s="314" t="s">
        <v>570</v>
      </c>
      <c r="F814" s="312">
        <v>1</v>
      </c>
      <c r="G814" s="312">
        <v>2</v>
      </c>
      <c r="H814" s="312">
        <v>3</v>
      </c>
      <c r="I814" s="312">
        <v>4</v>
      </c>
      <c r="J814" s="312">
        <v>5</v>
      </c>
      <c r="K814" s="314" t="s">
        <v>568</v>
      </c>
    </row>
    <row r="815" spans="1:14" x14ac:dyDescent="0.2">
      <c r="A815" s="302" t="str">
        <f t="shared" si="13"/>
        <v>Richmond upon Thames1971Total households</v>
      </c>
      <c r="B815" s="312" t="s">
        <v>57</v>
      </c>
      <c r="C815" s="302">
        <v>1971</v>
      </c>
      <c r="D815" s="312" t="s">
        <v>571</v>
      </c>
      <c r="E815" s="314">
        <v>65820</v>
      </c>
      <c r="F815" s="314">
        <v>15370</v>
      </c>
      <c r="G815" s="314">
        <v>22950</v>
      </c>
      <c r="H815" s="314">
        <v>11820</v>
      </c>
      <c r="I815" s="314">
        <v>9040</v>
      </c>
      <c r="J815" s="314">
        <v>4125</v>
      </c>
      <c r="K815" s="314">
        <v>2515</v>
      </c>
      <c r="L815" s="314"/>
    </row>
    <row r="816" spans="1:14" x14ac:dyDescent="0.2">
      <c r="A816" s="302" t="str">
        <f t="shared" si="13"/>
        <v>Richmond upon Thames1971Total persons</v>
      </c>
      <c r="B816" s="312" t="s">
        <v>57</v>
      </c>
      <c r="C816" s="302">
        <v>1971</v>
      </c>
      <c r="D816" s="312" t="s">
        <v>572</v>
      </c>
      <c r="E816" s="314">
        <v>170000</v>
      </c>
      <c r="F816" s="314">
        <v>15370</v>
      </c>
      <c r="G816" s="314">
        <v>45895</v>
      </c>
      <c r="H816" s="314">
        <v>35465</v>
      </c>
      <c r="I816" s="314">
        <v>36160</v>
      </c>
      <c r="J816" s="314">
        <v>20625</v>
      </c>
      <c r="K816" s="314">
        <v>16490</v>
      </c>
      <c r="L816" s="314"/>
    </row>
    <row r="817" spans="1:14" x14ac:dyDescent="0.2">
      <c r="A817" s="302" t="str">
        <f t="shared" si="13"/>
        <v>Richmond upon Thames1971Total rooms</v>
      </c>
      <c r="B817" s="312" t="s">
        <v>57</v>
      </c>
      <c r="C817" s="302">
        <v>1971</v>
      </c>
      <c r="D817" s="312" t="s">
        <v>573</v>
      </c>
      <c r="E817" s="314">
        <v>313650</v>
      </c>
      <c r="F817" s="314">
        <v>54785</v>
      </c>
      <c r="G817" s="314">
        <v>104925</v>
      </c>
      <c r="H817" s="314">
        <v>60945</v>
      </c>
      <c r="I817" s="314">
        <v>50960</v>
      </c>
      <c r="J817" s="314">
        <v>25225</v>
      </c>
      <c r="K817" s="314">
        <v>16810</v>
      </c>
      <c r="L817" s="314"/>
    </row>
    <row r="818" spans="1:14" x14ac:dyDescent="0.2">
      <c r="A818" s="302" t="str">
        <f t="shared" si="13"/>
        <v>Richmond upon Thames1971Persons per room</v>
      </c>
      <c r="B818" s="312" t="s">
        <v>57</v>
      </c>
      <c r="C818" s="302">
        <v>1971</v>
      </c>
      <c r="D818" s="312" t="s">
        <v>574</v>
      </c>
      <c r="E818" s="314">
        <v>0.54200542005420049</v>
      </c>
      <c r="F818" s="312">
        <v>0.28055124577895407</v>
      </c>
      <c r="G818" s="312">
        <v>0.43740767214677151</v>
      </c>
      <c r="H818" s="312">
        <v>0.58191812289769462</v>
      </c>
      <c r="I818" s="312">
        <v>0.7095761381475667</v>
      </c>
      <c r="J818" s="312">
        <v>0.81764122893954405</v>
      </c>
      <c r="K818" s="312">
        <v>0.98096371207614519</v>
      </c>
    </row>
    <row r="819" spans="1:14" x14ac:dyDescent="0.2">
      <c r="A819" s="302" t="str">
        <f t="shared" si="13"/>
        <v>Richmond upon Thames19811981</v>
      </c>
      <c r="B819" s="312" t="s">
        <v>57</v>
      </c>
      <c r="C819" s="302">
        <v>1981</v>
      </c>
      <c r="D819" s="293" t="s">
        <v>30</v>
      </c>
      <c r="E819" s="314" t="s">
        <v>570</v>
      </c>
      <c r="F819" s="312">
        <v>1</v>
      </c>
      <c r="G819" s="312">
        <v>2</v>
      </c>
      <c r="H819" s="312">
        <v>3</v>
      </c>
      <c r="I819" s="312">
        <v>4</v>
      </c>
      <c r="J819" s="312">
        <v>5</v>
      </c>
      <c r="K819" s="312">
        <v>6</v>
      </c>
      <c r="L819" s="314" t="s">
        <v>565</v>
      </c>
    </row>
    <row r="820" spans="1:14" x14ac:dyDescent="0.2">
      <c r="A820" s="302" t="str">
        <f t="shared" si="13"/>
        <v>Richmond upon Thames1981Total households</v>
      </c>
      <c r="B820" s="312" t="s">
        <v>57</v>
      </c>
      <c r="C820" s="302">
        <v>1981</v>
      </c>
      <c r="D820" s="312" t="s">
        <v>571</v>
      </c>
      <c r="E820" s="314">
        <v>64133</v>
      </c>
      <c r="F820" s="312">
        <v>18383</v>
      </c>
      <c r="G820" s="312">
        <v>21910</v>
      </c>
      <c r="H820" s="312">
        <v>9645</v>
      </c>
      <c r="I820" s="312">
        <v>9126</v>
      </c>
      <c r="J820" s="312">
        <v>3570</v>
      </c>
      <c r="K820" s="312">
        <v>1083</v>
      </c>
      <c r="L820" s="312">
        <v>416</v>
      </c>
    </row>
    <row r="821" spans="1:14" x14ac:dyDescent="0.2">
      <c r="A821" s="302" t="str">
        <f t="shared" si="13"/>
        <v>Richmond upon Thames1981Total persons</v>
      </c>
      <c r="B821" s="312" t="s">
        <v>57</v>
      </c>
      <c r="C821" s="302">
        <v>1981</v>
      </c>
      <c r="D821" s="312" t="s">
        <v>572</v>
      </c>
      <c r="E821" s="314">
        <v>155161</v>
      </c>
      <c r="F821" s="314">
        <v>18383</v>
      </c>
      <c r="G821" s="314">
        <v>43820</v>
      </c>
      <c r="H821" s="314">
        <v>28935</v>
      </c>
      <c r="I821" s="314">
        <v>36504</v>
      </c>
      <c r="J821" s="314">
        <v>17850</v>
      </c>
      <c r="K821" s="314">
        <v>6498</v>
      </c>
      <c r="L821" s="312">
        <v>3171</v>
      </c>
    </row>
    <row r="822" spans="1:14" x14ac:dyDescent="0.2">
      <c r="A822" s="302" t="str">
        <f t="shared" si="13"/>
        <v>Richmond upon Thames1981Total rooms</v>
      </c>
      <c r="B822" s="312" t="s">
        <v>57</v>
      </c>
      <c r="C822" s="302">
        <v>1981</v>
      </c>
      <c r="D822" s="312" t="s">
        <v>573</v>
      </c>
      <c r="E822" s="314">
        <v>311666</v>
      </c>
      <c r="F822" s="312">
        <v>68595</v>
      </c>
      <c r="G822" s="312">
        <v>103019</v>
      </c>
      <c r="H822" s="312">
        <v>51795</v>
      </c>
      <c r="I822" s="312">
        <v>54569</v>
      </c>
      <c r="J822" s="312">
        <v>23194</v>
      </c>
      <c r="K822" s="312">
        <v>7491</v>
      </c>
      <c r="L822" s="312">
        <v>3003</v>
      </c>
    </row>
    <row r="823" spans="1:14" x14ac:dyDescent="0.2">
      <c r="A823" s="302" t="str">
        <f t="shared" si="13"/>
        <v>Richmond upon Thames1981Persons per room</v>
      </c>
      <c r="B823" s="312" t="s">
        <v>57</v>
      </c>
      <c r="C823" s="302">
        <v>1981</v>
      </c>
      <c r="D823" s="312" t="s">
        <v>574</v>
      </c>
      <c r="E823" s="314">
        <v>0.49784384565528483</v>
      </c>
      <c r="F823" s="312">
        <v>0.26799329397186383</v>
      </c>
      <c r="G823" s="312">
        <v>0.42535842902765508</v>
      </c>
      <c r="H823" s="312">
        <v>0.5586446568201564</v>
      </c>
      <c r="I823" s="312">
        <v>0.6689512360497718</v>
      </c>
      <c r="J823" s="312">
        <v>0.76959558506510306</v>
      </c>
      <c r="K823" s="312">
        <v>0.86744092911493798</v>
      </c>
      <c r="L823" s="312">
        <v>1.055944055944056</v>
      </c>
    </row>
    <row r="824" spans="1:14" x14ac:dyDescent="0.2">
      <c r="A824" s="302" t="str">
        <f t="shared" si="13"/>
        <v>Richmond upon Thames19911991</v>
      </c>
      <c r="B824" s="312" t="s">
        <v>57</v>
      </c>
      <c r="C824" s="302">
        <v>1991</v>
      </c>
      <c r="D824" s="293" t="s">
        <v>4</v>
      </c>
      <c r="E824" s="314" t="s">
        <v>570</v>
      </c>
      <c r="F824" s="312">
        <v>1</v>
      </c>
      <c r="G824" s="312">
        <v>2</v>
      </c>
      <c r="H824" s="312">
        <v>3</v>
      </c>
      <c r="I824" s="312">
        <v>4</v>
      </c>
      <c r="J824" s="312">
        <v>5</v>
      </c>
      <c r="K824" s="312">
        <v>6</v>
      </c>
      <c r="L824" s="314" t="s">
        <v>565</v>
      </c>
    </row>
    <row r="825" spans="1:14" x14ac:dyDescent="0.2">
      <c r="A825" s="302" t="str">
        <f t="shared" si="13"/>
        <v>Richmond upon Thames1991Total households</v>
      </c>
      <c r="B825" s="312" t="s">
        <v>57</v>
      </c>
      <c r="C825" s="302">
        <v>1991</v>
      </c>
      <c r="D825" s="312" t="s">
        <v>571</v>
      </c>
      <c r="E825" s="314">
        <v>70274</v>
      </c>
      <c r="F825" s="312">
        <v>23757</v>
      </c>
      <c r="G825" s="312">
        <v>23562</v>
      </c>
      <c r="H825" s="312">
        <v>9756</v>
      </c>
      <c r="I825" s="312">
        <v>8952</v>
      </c>
      <c r="J825" s="312">
        <v>3152</v>
      </c>
      <c r="K825" s="312">
        <v>868</v>
      </c>
      <c r="L825" s="312">
        <v>227</v>
      </c>
    </row>
    <row r="826" spans="1:14" x14ac:dyDescent="0.2">
      <c r="A826" s="302" t="str">
        <f t="shared" si="13"/>
        <v>Richmond upon Thames1991Total persons</v>
      </c>
      <c r="B826" s="312" t="s">
        <v>57</v>
      </c>
      <c r="C826" s="302">
        <v>1991</v>
      </c>
      <c r="D826" s="312" t="s">
        <v>572</v>
      </c>
      <c r="E826" s="314">
        <v>158630</v>
      </c>
      <c r="F826" s="314">
        <v>23757</v>
      </c>
      <c r="G826" s="314">
        <v>47124</v>
      </c>
      <c r="H826" s="314">
        <v>29268</v>
      </c>
      <c r="I826" s="314">
        <v>35808</v>
      </c>
      <c r="J826" s="314">
        <v>15760</v>
      </c>
      <c r="K826" s="314">
        <v>5208</v>
      </c>
      <c r="L826" s="312">
        <v>1705</v>
      </c>
    </row>
    <row r="827" spans="1:14" x14ac:dyDescent="0.2">
      <c r="A827" s="302" t="str">
        <f t="shared" si="13"/>
        <v>Richmond upon Thames1991Total rooms</v>
      </c>
      <c r="B827" s="312" t="s">
        <v>57</v>
      </c>
      <c r="C827" s="302">
        <v>1991</v>
      </c>
      <c r="D827" s="312" t="s">
        <v>573</v>
      </c>
      <c r="E827" s="314">
        <v>350048</v>
      </c>
      <c r="F827" s="312">
        <v>93538</v>
      </c>
      <c r="G827" s="312">
        <v>115108</v>
      </c>
      <c r="H827" s="312">
        <v>54789</v>
      </c>
      <c r="I827" s="312">
        <v>56683</v>
      </c>
      <c r="J827" s="312">
        <v>21739</v>
      </c>
      <c r="K827" s="312">
        <v>6532</v>
      </c>
      <c r="L827" s="312">
        <v>1659</v>
      </c>
    </row>
    <row r="828" spans="1:14" x14ac:dyDescent="0.2">
      <c r="A828" s="302" t="str">
        <f t="shared" si="13"/>
        <v>Richmond upon Thames1991Persons per room</v>
      </c>
      <c r="B828" s="312" t="s">
        <v>57</v>
      </c>
      <c r="C828" s="302">
        <v>1991</v>
      </c>
      <c r="D828" s="312" t="s">
        <v>574</v>
      </c>
      <c r="E828" s="314">
        <v>0.45316642289057502</v>
      </c>
      <c r="F828" s="312">
        <v>0.25398233872864506</v>
      </c>
      <c r="G828" s="312">
        <v>0.40938944295791779</v>
      </c>
      <c r="H828" s="312">
        <v>0.53419482012812791</v>
      </c>
      <c r="I828" s="312">
        <v>0.6317237972584373</v>
      </c>
      <c r="J828" s="312">
        <v>0.72496434978609869</v>
      </c>
      <c r="K828" s="312">
        <v>0.79730557256582979</v>
      </c>
      <c r="L828" s="312">
        <v>1.0277275467148885</v>
      </c>
    </row>
    <row r="829" spans="1:14" x14ac:dyDescent="0.2">
      <c r="A829" s="302" t="str">
        <f t="shared" si="13"/>
        <v>Richmond upon Thames20012001</v>
      </c>
      <c r="B829" s="312" t="s">
        <v>57</v>
      </c>
      <c r="C829" s="302">
        <v>2001</v>
      </c>
      <c r="D829" s="293">
        <v>2001</v>
      </c>
      <c r="E829" s="314" t="s">
        <v>570</v>
      </c>
      <c r="F829" s="312">
        <v>1</v>
      </c>
      <c r="G829" s="312">
        <v>2</v>
      </c>
      <c r="H829" s="312">
        <v>3</v>
      </c>
      <c r="I829" s="312">
        <v>4</v>
      </c>
      <c r="J829" s="312">
        <v>5</v>
      </c>
      <c r="K829" s="312">
        <v>6</v>
      </c>
      <c r="L829" s="314">
        <v>7</v>
      </c>
      <c r="M829" s="302" t="s">
        <v>2666</v>
      </c>
      <c r="N829" s="312"/>
    </row>
    <row r="830" spans="1:14" x14ac:dyDescent="0.2">
      <c r="A830" s="302" t="str">
        <f t="shared" si="13"/>
        <v>Richmond upon Thames2001Total households</v>
      </c>
      <c r="B830" s="312" t="s">
        <v>57</v>
      </c>
      <c r="C830" s="302">
        <v>2001</v>
      </c>
      <c r="D830" s="312" t="s">
        <v>571</v>
      </c>
      <c r="E830" s="314">
        <v>76144</v>
      </c>
      <c r="F830" s="312">
        <v>27043</v>
      </c>
      <c r="G830" s="312">
        <v>24435</v>
      </c>
      <c r="H830" s="312">
        <v>10803</v>
      </c>
      <c r="I830" s="312">
        <v>9527</v>
      </c>
      <c r="J830" s="312">
        <v>3132</v>
      </c>
      <c r="K830" s="312">
        <v>987</v>
      </c>
      <c r="L830" s="312">
        <v>147</v>
      </c>
      <c r="M830" s="302">
        <v>70</v>
      </c>
    </row>
    <row r="831" spans="1:14" x14ac:dyDescent="0.2">
      <c r="A831" s="302" t="str">
        <f t="shared" si="13"/>
        <v>Richmond upon Thames2001Total persons</v>
      </c>
      <c r="B831" s="312" t="s">
        <v>57</v>
      </c>
      <c r="C831" s="302">
        <v>2001</v>
      </c>
      <c r="D831" s="312" t="s">
        <v>572</v>
      </c>
      <c r="E831" s="314">
        <v>169652</v>
      </c>
      <c r="F831" s="314">
        <v>27043</v>
      </c>
      <c r="G831" s="314">
        <v>48870</v>
      </c>
      <c r="H831" s="314">
        <v>32409</v>
      </c>
      <c r="I831" s="314">
        <v>38108</v>
      </c>
      <c r="J831" s="314">
        <v>15660</v>
      </c>
      <c r="K831" s="314">
        <v>5922</v>
      </c>
      <c r="L831" s="312">
        <v>1029</v>
      </c>
      <c r="M831" s="302">
        <v>611</v>
      </c>
    </row>
    <row r="832" spans="1:14" x14ac:dyDescent="0.2">
      <c r="A832" s="302" t="str">
        <f t="shared" si="13"/>
        <v>Richmond upon Thames2001Total rooms</v>
      </c>
      <c r="B832" s="312" t="s">
        <v>57</v>
      </c>
      <c r="C832" s="302">
        <v>2001</v>
      </c>
      <c r="D832" s="312" t="s">
        <v>573</v>
      </c>
      <c r="E832" s="314">
        <v>396135</v>
      </c>
      <c r="F832" s="312">
        <v>113713</v>
      </c>
      <c r="G832" s="312">
        <v>126447</v>
      </c>
      <c r="H832" s="312">
        <v>63423</v>
      </c>
      <c r="I832" s="312">
        <v>62189</v>
      </c>
      <c r="J832" s="312">
        <v>21865</v>
      </c>
      <c r="K832" s="312">
        <v>7287</v>
      </c>
      <c r="L832" s="312">
        <v>1020</v>
      </c>
      <c r="M832" s="302">
        <v>485</v>
      </c>
    </row>
    <row r="833" spans="1:14" x14ac:dyDescent="0.2">
      <c r="A833" s="302" t="str">
        <f t="shared" si="13"/>
        <v>Richmond upon Thames2001Persons per room</v>
      </c>
      <c r="B833" s="312" t="s">
        <v>57</v>
      </c>
      <c r="C833" s="302">
        <v>2001</v>
      </c>
      <c r="D833" s="312" t="s">
        <v>574</v>
      </c>
      <c r="E833" s="314">
        <v>0.4282681409115579</v>
      </c>
      <c r="F833" s="312">
        <v>0.23781801553032636</v>
      </c>
      <c r="G833" s="312">
        <v>0.38648603762841349</v>
      </c>
      <c r="H833" s="312">
        <v>0.51099758762594016</v>
      </c>
      <c r="I833" s="312">
        <v>0.61277717924391772</v>
      </c>
      <c r="J833" s="312">
        <v>0.71621312600045739</v>
      </c>
      <c r="K833" s="312">
        <v>0.81268011527377526</v>
      </c>
      <c r="L833" s="312">
        <v>1.0088235294117647</v>
      </c>
      <c r="M833" s="302">
        <v>1.2597938144329897</v>
      </c>
    </row>
    <row r="834" spans="1:14" x14ac:dyDescent="0.2">
      <c r="A834" s="302" t="str">
        <f t="shared" si="13"/>
        <v>Richmond upon Thames20112011</v>
      </c>
      <c r="B834" s="312" t="s">
        <v>57</v>
      </c>
      <c r="C834" s="302">
        <v>2011</v>
      </c>
      <c r="D834" s="293">
        <v>2011</v>
      </c>
      <c r="E834" s="314" t="s">
        <v>570</v>
      </c>
      <c r="F834" s="312">
        <v>1</v>
      </c>
      <c r="G834" s="312">
        <v>2</v>
      </c>
      <c r="H834" s="312">
        <v>3</v>
      </c>
      <c r="I834" s="312">
        <v>4</v>
      </c>
      <c r="J834" s="312">
        <v>5</v>
      </c>
      <c r="K834" s="312" t="s">
        <v>568</v>
      </c>
      <c r="L834" s="314"/>
      <c r="N834" s="312"/>
    </row>
    <row r="835" spans="1:14" x14ac:dyDescent="0.2">
      <c r="A835" s="302" t="str">
        <f t="shared" si="13"/>
        <v>Richmond upon Thames2011Total households</v>
      </c>
      <c r="B835" s="312" t="s">
        <v>57</v>
      </c>
      <c r="C835" s="302">
        <v>2011</v>
      </c>
      <c r="D835" s="312" t="s">
        <v>571</v>
      </c>
      <c r="E835" s="314">
        <v>79835</v>
      </c>
      <c r="F835" s="312">
        <v>26008</v>
      </c>
      <c r="G835" s="312">
        <v>25479</v>
      </c>
      <c r="H835" s="312">
        <v>12428</v>
      </c>
      <c r="I835" s="312">
        <v>11198</v>
      </c>
      <c r="J835" s="312">
        <v>3607</v>
      </c>
      <c r="K835" s="312">
        <v>1115</v>
      </c>
    </row>
    <row r="836" spans="1:14" x14ac:dyDescent="0.2">
      <c r="A836" s="302" t="str">
        <f t="shared" si="13"/>
        <v>Richmond upon Thames2011Total persons</v>
      </c>
      <c r="B836" s="312" t="s">
        <v>57</v>
      </c>
      <c r="C836" s="302">
        <v>2011</v>
      </c>
      <c r="D836" s="312" t="s">
        <v>572</v>
      </c>
      <c r="E836" s="314">
        <v>184098</v>
      </c>
      <c r="F836" s="314">
        <v>26008</v>
      </c>
      <c r="G836" s="314">
        <v>50958</v>
      </c>
      <c r="H836" s="314">
        <v>37284</v>
      </c>
      <c r="I836" s="314">
        <v>44792</v>
      </c>
      <c r="J836" s="314">
        <v>18035</v>
      </c>
      <c r="K836" s="314">
        <v>7021</v>
      </c>
    </row>
    <row r="837" spans="1:14" x14ac:dyDescent="0.2">
      <c r="A837" s="302" t="str">
        <f t="shared" si="13"/>
        <v>Richmond upon Thames2011Total rooms</v>
      </c>
      <c r="B837" s="312" t="s">
        <v>57</v>
      </c>
      <c r="C837" s="302">
        <v>2011</v>
      </c>
      <c r="D837" s="312" t="s">
        <v>573</v>
      </c>
      <c r="E837" s="314">
        <v>417497</v>
      </c>
      <c r="F837" s="312">
        <v>109120</v>
      </c>
      <c r="G837" s="312">
        <v>130696</v>
      </c>
      <c r="H837" s="312">
        <v>71677</v>
      </c>
      <c r="I837" s="312">
        <v>73074</v>
      </c>
      <c r="J837" s="312">
        <v>25020</v>
      </c>
      <c r="K837" s="312">
        <v>7910</v>
      </c>
    </row>
    <row r="838" spans="1:14" x14ac:dyDescent="0.2">
      <c r="A838" s="302" t="str">
        <f t="shared" si="13"/>
        <v>Richmond upon Thames2011Persons per room</v>
      </c>
      <c r="B838" s="312" t="s">
        <v>57</v>
      </c>
      <c r="C838" s="302">
        <v>2011</v>
      </c>
      <c r="D838" s="312" t="s">
        <v>574</v>
      </c>
      <c r="E838" s="314">
        <v>0.44095646196260091</v>
      </c>
      <c r="F838" s="312">
        <v>0.23834310850439883</v>
      </c>
      <c r="G838" s="312">
        <v>0.38989716594233947</v>
      </c>
      <c r="H838" s="312">
        <v>0.52016685966209519</v>
      </c>
      <c r="I838" s="312">
        <v>0.61296767660180096</v>
      </c>
      <c r="J838" s="312">
        <v>0.72082334132693848</v>
      </c>
      <c r="K838" s="312">
        <v>0.88761061946902653</v>
      </c>
    </row>
    <row r="839" spans="1:14" x14ac:dyDescent="0.2">
      <c r="A839" s="302" t="str">
        <f t="shared" si="13"/>
        <v>SouthwarkSouthwark</v>
      </c>
      <c r="B839" s="312" t="s">
        <v>58</v>
      </c>
      <c r="D839" s="312" t="s">
        <v>58</v>
      </c>
      <c r="F839" s="350" t="s">
        <v>569</v>
      </c>
      <c r="G839" s="350"/>
      <c r="H839" s="350"/>
      <c r="I839" s="350"/>
      <c r="J839" s="350"/>
      <c r="K839" s="350"/>
      <c r="L839" s="350"/>
    </row>
    <row r="840" spans="1:14" x14ac:dyDescent="0.2">
      <c r="A840" s="302" t="str">
        <f t="shared" si="13"/>
        <v>Southwark19611961</v>
      </c>
      <c r="B840" s="312" t="s">
        <v>58</v>
      </c>
      <c r="C840" s="302">
        <v>1961</v>
      </c>
      <c r="D840" s="293" t="s">
        <v>28</v>
      </c>
      <c r="E840" s="314" t="s">
        <v>570</v>
      </c>
      <c r="F840" s="312">
        <v>1</v>
      </c>
      <c r="G840" s="312">
        <v>2</v>
      </c>
      <c r="H840" s="312">
        <v>3</v>
      </c>
      <c r="I840" s="312">
        <v>4</v>
      </c>
      <c r="J840" s="312">
        <v>5</v>
      </c>
      <c r="K840" s="312">
        <v>6</v>
      </c>
      <c r="L840" s="314" t="s">
        <v>565</v>
      </c>
    </row>
    <row r="841" spans="1:14" x14ac:dyDescent="0.2">
      <c r="A841" s="302" t="str">
        <f t="shared" si="13"/>
        <v>Southwark1961Total households</v>
      </c>
      <c r="B841" s="312" t="s">
        <v>58</v>
      </c>
      <c r="C841" s="302">
        <v>1961</v>
      </c>
      <c r="D841" s="312" t="s">
        <v>571</v>
      </c>
      <c r="E841" s="314">
        <v>104750</v>
      </c>
      <c r="F841" s="314">
        <v>19728</v>
      </c>
      <c r="G841" s="312">
        <v>30168</v>
      </c>
      <c r="H841" s="314">
        <v>22894</v>
      </c>
      <c r="I841" s="314">
        <v>17522</v>
      </c>
      <c r="J841" s="314">
        <v>8006</v>
      </c>
      <c r="K841" s="314">
        <v>3560</v>
      </c>
      <c r="L841" s="314">
        <v>2872</v>
      </c>
    </row>
    <row r="842" spans="1:14" x14ac:dyDescent="0.2">
      <c r="A842" s="302" t="str">
        <f t="shared" si="13"/>
        <v>Southwark1961Total persons</v>
      </c>
      <c r="B842" s="312" t="s">
        <v>58</v>
      </c>
      <c r="C842" s="302">
        <v>1961</v>
      </c>
      <c r="D842" s="312" t="s">
        <v>572</v>
      </c>
      <c r="E842" s="314">
        <v>302889</v>
      </c>
      <c r="F842" s="314">
        <v>19728</v>
      </c>
      <c r="G842" s="314">
        <v>60336</v>
      </c>
      <c r="H842" s="314">
        <v>68682</v>
      </c>
      <c r="I842" s="314">
        <v>70088</v>
      </c>
      <c r="J842" s="314">
        <v>40030</v>
      </c>
      <c r="K842" s="314">
        <v>21360</v>
      </c>
      <c r="L842" s="314">
        <v>22665</v>
      </c>
    </row>
    <row r="843" spans="1:14" x14ac:dyDescent="0.2">
      <c r="A843" s="302" t="str">
        <f t="shared" si="13"/>
        <v>Southwark1961Total rooms</v>
      </c>
      <c r="B843" s="312" t="s">
        <v>58</v>
      </c>
      <c r="C843" s="302">
        <v>1961</v>
      </c>
      <c r="D843" s="312" t="s">
        <v>573</v>
      </c>
      <c r="E843" s="314">
        <v>381715</v>
      </c>
      <c r="F843" s="314">
        <v>50926</v>
      </c>
      <c r="G843" s="312">
        <v>102942</v>
      </c>
      <c r="H843" s="314">
        <v>87250</v>
      </c>
      <c r="I843" s="314">
        <v>72443</v>
      </c>
      <c r="J843" s="314">
        <v>36011</v>
      </c>
      <c r="K843" s="314">
        <v>17119</v>
      </c>
      <c r="L843" s="314">
        <v>15024</v>
      </c>
    </row>
    <row r="844" spans="1:14" x14ac:dyDescent="0.2">
      <c r="A844" s="302" t="str">
        <f t="shared" si="13"/>
        <v>Southwark1961Persons per room</v>
      </c>
      <c r="B844" s="312" t="s">
        <v>58</v>
      </c>
      <c r="C844" s="302">
        <v>1961</v>
      </c>
      <c r="D844" s="312" t="s">
        <v>574</v>
      </c>
      <c r="E844" s="314">
        <v>0.79349514690279399</v>
      </c>
      <c r="F844" s="312">
        <v>0.38738561834819152</v>
      </c>
      <c r="G844" s="312">
        <v>0.58611645392551148</v>
      </c>
      <c r="H844" s="312">
        <v>0.78718624641833812</v>
      </c>
      <c r="I844" s="312">
        <v>0.96749168311638112</v>
      </c>
      <c r="J844" s="312">
        <v>1.1116047874260642</v>
      </c>
      <c r="K844" s="312">
        <v>1.247736433202874</v>
      </c>
      <c r="L844" s="312">
        <v>1.5085862619808306</v>
      </c>
    </row>
    <row r="845" spans="1:14" x14ac:dyDescent="0.2">
      <c r="A845" s="302" t="str">
        <f t="shared" si="13"/>
        <v>Southwark19711971</v>
      </c>
      <c r="B845" s="312" t="s">
        <v>58</v>
      </c>
      <c r="C845" s="302">
        <v>1971</v>
      </c>
      <c r="D845" s="293" t="s">
        <v>29</v>
      </c>
      <c r="E845" s="314" t="s">
        <v>570</v>
      </c>
      <c r="F845" s="312">
        <v>1</v>
      </c>
      <c r="G845" s="312">
        <v>2</v>
      </c>
      <c r="H845" s="312">
        <v>3</v>
      </c>
      <c r="I845" s="312">
        <v>4</v>
      </c>
      <c r="J845" s="312">
        <v>5</v>
      </c>
      <c r="K845" s="314" t="s">
        <v>568</v>
      </c>
    </row>
    <row r="846" spans="1:14" x14ac:dyDescent="0.2">
      <c r="A846" s="302" t="str">
        <f t="shared" si="13"/>
        <v>Southwark1971Total households</v>
      </c>
      <c r="B846" s="312" t="s">
        <v>58</v>
      </c>
      <c r="C846" s="302">
        <v>1971</v>
      </c>
      <c r="D846" s="312" t="s">
        <v>571</v>
      </c>
      <c r="E846" s="314">
        <v>93185</v>
      </c>
      <c r="F846" s="314">
        <v>22470</v>
      </c>
      <c r="G846" s="314">
        <v>28325</v>
      </c>
      <c r="H846" s="314">
        <v>16735</v>
      </c>
      <c r="I846" s="314">
        <v>13080</v>
      </c>
      <c r="J846" s="314">
        <v>6860</v>
      </c>
      <c r="K846" s="314">
        <v>5720</v>
      </c>
      <c r="L846" s="314"/>
    </row>
    <row r="847" spans="1:14" x14ac:dyDescent="0.2">
      <c r="A847" s="302" t="str">
        <f t="shared" si="13"/>
        <v>Southwark1971Total persons</v>
      </c>
      <c r="B847" s="312" t="s">
        <v>58</v>
      </c>
      <c r="C847" s="302">
        <v>1971</v>
      </c>
      <c r="D847" s="312" t="s">
        <v>572</v>
      </c>
      <c r="E847" s="314">
        <v>254625</v>
      </c>
      <c r="F847" s="312">
        <v>22470</v>
      </c>
      <c r="G847" s="314">
        <v>56650</v>
      </c>
      <c r="H847" s="314">
        <v>50200</v>
      </c>
      <c r="I847" s="314">
        <v>52315</v>
      </c>
      <c r="J847" s="314">
        <v>34290</v>
      </c>
      <c r="K847" s="314">
        <v>38700</v>
      </c>
      <c r="L847" s="314"/>
    </row>
    <row r="848" spans="1:14" x14ac:dyDescent="0.2">
      <c r="A848" s="302" t="str">
        <f t="shared" si="13"/>
        <v>Southwark1971Total rooms</v>
      </c>
      <c r="B848" s="312" t="s">
        <v>58</v>
      </c>
      <c r="C848" s="302">
        <v>1971</v>
      </c>
      <c r="D848" s="312" t="s">
        <v>573</v>
      </c>
      <c r="E848" s="314">
        <v>365000</v>
      </c>
      <c r="F848" s="314">
        <v>65595</v>
      </c>
      <c r="G848" s="314">
        <v>106580</v>
      </c>
      <c r="H848" s="314">
        <v>70140</v>
      </c>
      <c r="I848" s="314">
        <v>58700</v>
      </c>
      <c r="J848" s="314">
        <v>33245</v>
      </c>
      <c r="K848" s="314">
        <v>30740</v>
      </c>
      <c r="L848" s="314"/>
    </row>
    <row r="849" spans="1:14" x14ac:dyDescent="0.2">
      <c r="A849" s="302" t="str">
        <f t="shared" si="13"/>
        <v>Southwark1971Persons per room</v>
      </c>
      <c r="B849" s="312" t="s">
        <v>58</v>
      </c>
      <c r="C849" s="302">
        <v>1971</v>
      </c>
      <c r="D849" s="312" t="s">
        <v>574</v>
      </c>
      <c r="E849" s="314">
        <v>0.69760273972602738</v>
      </c>
      <c r="F849" s="312">
        <v>0.34255659730162358</v>
      </c>
      <c r="G849" s="312">
        <v>0.53152561456183145</v>
      </c>
      <c r="H849" s="312">
        <v>0.7157114342743085</v>
      </c>
      <c r="I849" s="312">
        <v>0.89122657580919928</v>
      </c>
      <c r="J849" s="312">
        <v>1.0314332982403369</v>
      </c>
      <c r="K849" s="312">
        <v>1.2589459986987639</v>
      </c>
    </row>
    <row r="850" spans="1:14" x14ac:dyDescent="0.2">
      <c r="A850" s="302" t="str">
        <f t="shared" si="13"/>
        <v>Southwark19811981</v>
      </c>
      <c r="B850" s="312" t="s">
        <v>58</v>
      </c>
      <c r="C850" s="302">
        <v>1981</v>
      </c>
      <c r="D850" s="293" t="s">
        <v>30</v>
      </c>
      <c r="E850" s="314" t="s">
        <v>570</v>
      </c>
      <c r="F850" s="312">
        <v>1</v>
      </c>
      <c r="G850" s="312">
        <v>2</v>
      </c>
      <c r="H850" s="312">
        <v>3</v>
      </c>
      <c r="I850" s="312">
        <v>4</v>
      </c>
      <c r="J850" s="312">
        <v>5</v>
      </c>
      <c r="K850" s="312">
        <v>6</v>
      </c>
      <c r="L850" s="314" t="s">
        <v>565</v>
      </c>
    </row>
    <row r="851" spans="1:14" x14ac:dyDescent="0.2">
      <c r="A851" s="302" t="str">
        <f t="shared" si="13"/>
        <v>Southwark1981Total households</v>
      </c>
      <c r="B851" s="312" t="s">
        <v>58</v>
      </c>
      <c r="C851" s="302">
        <v>1981</v>
      </c>
      <c r="D851" s="312" t="s">
        <v>571</v>
      </c>
      <c r="E851" s="314">
        <v>83127</v>
      </c>
      <c r="F851" s="312">
        <v>24459</v>
      </c>
      <c r="G851" s="312">
        <v>26367</v>
      </c>
      <c r="H851" s="312">
        <v>13551</v>
      </c>
      <c r="I851" s="312">
        <v>10457</v>
      </c>
      <c r="J851" s="312">
        <v>5042</v>
      </c>
      <c r="K851" s="312">
        <v>2201</v>
      </c>
      <c r="L851" s="312">
        <v>1050</v>
      </c>
    </row>
    <row r="852" spans="1:14" x14ac:dyDescent="0.2">
      <c r="A852" s="302" t="str">
        <f t="shared" si="13"/>
        <v>Southwark1981Total persons</v>
      </c>
      <c r="B852" s="312" t="s">
        <v>58</v>
      </c>
      <c r="C852" s="302">
        <v>1981</v>
      </c>
      <c r="D852" s="312" t="s">
        <v>572</v>
      </c>
      <c r="E852" s="314">
        <v>206165</v>
      </c>
      <c r="F852" s="314">
        <v>24459</v>
      </c>
      <c r="G852" s="314">
        <v>52734</v>
      </c>
      <c r="H852" s="314">
        <v>40653</v>
      </c>
      <c r="I852" s="314">
        <v>41828</v>
      </c>
      <c r="J852" s="314">
        <v>25210</v>
      </c>
      <c r="K852" s="314">
        <v>13206</v>
      </c>
      <c r="L852" s="312">
        <v>8075</v>
      </c>
    </row>
    <row r="853" spans="1:14" x14ac:dyDescent="0.2">
      <c r="A853" s="302" t="str">
        <f t="shared" si="13"/>
        <v>Southwark1981Total rooms</v>
      </c>
      <c r="B853" s="312" t="s">
        <v>58</v>
      </c>
      <c r="C853" s="302">
        <v>1981</v>
      </c>
      <c r="D853" s="312" t="s">
        <v>573</v>
      </c>
      <c r="E853" s="314">
        <v>329420</v>
      </c>
      <c r="F853" s="312">
        <v>72621</v>
      </c>
      <c r="G853" s="312">
        <v>99634</v>
      </c>
      <c r="H853" s="312">
        <v>59481</v>
      </c>
      <c r="I853" s="312">
        <v>51475</v>
      </c>
      <c r="J853" s="312">
        <v>27169</v>
      </c>
      <c r="K853" s="312">
        <v>12546</v>
      </c>
      <c r="L853" s="312">
        <v>6494</v>
      </c>
    </row>
    <row r="854" spans="1:14" x14ac:dyDescent="0.2">
      <c r="A854" s="302" t="str">
        <f t="shared" si="13"/>
        <v>Southwark1981Persons per room</v>
      </c>
      <c r="B854" s="312" t="s">
        <v>58</v>
      </c>
      <c r="C854" s="302">
        <v>1981</v>
      </c>
      <c r="D854" s="312" t="s">
        <v>574</v>
      </c>
      <c r="E854" s="314">
        <v>0.62584238965454431</v>
      </c>
      <c r="F854" s="312">
        <v>0.33680340397405711</v>
      </c>
      <c r="G854" s="312">
        <v>0.5292771543850493</v>
      </c>
      <c r="H854" s="312">
        <v>0.68346194583144193</v>
      </c>
      <c r="I854" s="312">
        <v>0.81258863525983482</v>
      </c>
      <c r="J854" s="312">
        <v>0.92789576355405057</v>
      </c>
      <c r="K854" s="312">
        <v>1.0526064084170252</v>
      </c>
      <c r="L854" s="312">
        <v>1.243455497382199</v>
      </c>
    </row>
    <row r="855" spans="1:14" x14ac:dyDescent="0.2">
      <c r="A855" s="302" t="str">
        <f t="shared" ref="A855:A918" si="14">CONCATENATE(B855,C855,D855)</f>
        <v>Southwark19911991</v>
      </c>
      <c r="B855" s="312" t="s">
        <v>58</v>
      </c>
      <c r="C855" s="302">
        <v>1991</v>
      </c>
      <c r="D855" s="293" t="s">
        <v>4</v>
      </c>
      <c r="E855" s="314" t="s">
        <v>570</v>
      </c>
      <c r="F855" s="312">
        <v>1</v>
      </c>
      <c r="G855" s="312">
        <v>2</v>
      </c>
      <c r="H855" s="312">
        <v>3</v>
      </c>
      <c r="I855" s="312">
        <v>4</v>
      </c>
      <c r="J855" s="312">
        <v>5</v>
      </c>
      <c r="K855" s="312">
        <v>6</v>
      </c>
      <c r="L855" s="314" t="s">
        <v>565</v>
      </c>
    </row>
    <row r="856" spans="1:14" x14ac:dyDescent="0.2">
      <c r="A856" s="302" t="str">
        <f t="shared" si="14"/>
        <v>Southwark1991Total households</v>
      </c>
      <c r="B856" s="312" t="s">
        <v>58</v>
      </c>
      <c r="C856" s="302">
        <v>1991</v>
      </c>
      <c r="D856" s="312" t="s">
        <v>571</v>
      </c>
      <c r="E856" s="314">
        <v>96633</v>
      </c>
      <c r="F856" s="312">
        <v>35500</v>
      </c>
      <c r="G856" s="312">
        <v>29743</v>
      </c>
      <c r="H856" s="312">
        <v>14682</v>
      </c>
      <c r="I856" s="312">
        <v>10043</v>
      </c>
      <c r="J856" s="312">
        <v>4247</v>
      </c>
      <c r="K856" s="312">
        <v>1735</v>
      </c>
      <c r="L856" s="312">
        <v>683</v>
      </c>
    </row>
    <row r="857" spans="1:14" x14ac:dyDescent="0.2">
      <c r="A857" s="302" t="str">
        <f t="shared" si="14"/>
        <v>Southwark1991Total persons</v>
      </c>
      <c r="B857" s="312" t="s">
        <v>58</v>
      </c>
      <c r="C857" s="302">
        <v>1991</v>
      </c>
      <c r="D857" s="312" t="s">
        <v>572</v>
      </c>
      <c r="E857" s="314">
        <v>216152</v>
      </c>
      <c r="F857" s="314">
        <v>35500</v>
      </c>
      <c r="G857" s="314">
        <v>59486</v>
      </c>
      <c r="H857" s="314">
        <v>44046</v>
      </c>
      <c r="I857" s="314">
        <v>40172</v>
      </c>
      <c r="J857" s="314">
        <v>21235</v>
      </c>
      <c r="K857" s="314">
        <v>10410</v>
      </c>
      <c r="L857" s="312">
        <v>5303</v>
      </c>
    </row>
    <row r="858" spans="1:14" x14ac:dyDescent="0.2">
      <c r="A858" s="302" t="str">
        <f t="shared" si="14"/>
        <v>Southwark1991Total rooms</v>
      </c>
      <c r="B858" s="312" t="s">
        <v>58</v>
      </c>
      <c r="C858" s="302">
        <v>1991</v>
      </c>
      <c r="D858" s="312" t="s">
        <v>573</v>
      </c>
      <c r="E858" s="314">
        <v>393686</v>
      </c>
      <c r="F858" s="312">
        <v>116811</v>
      </c>
      <c r="G858" s="312">
        <v>121418</v>
      </c>
      <c r="H858" s="312">
        <v>67688</v>
      </c>
      <c r="I858" s="312">
        <v>51002</v>
      </c>
      <c r="J858" s="312">
        <v>23175</v>
      </c>
      <c r="K858" s="312">
        <v>9521</v>
      </c>
      <c r="L858" s="312">
        <v>4071</v>
      </c>
    </row>
    <row r="859" spans="1:14" x14ac:dyDescent="0.2">
      <c r="A859" s="302" t="str">
        <f t="shared" si="14"/>
        <v>Southwark1991Persons per room</v>
      </c>
      <c r="B859" s="312" t="s">
        <v>58</v>
      </c>
      <c r="C859" s="302">
        <v>1991</v>
      </c>
      <c r="D859" s="312" t="s">
        <v>574</v>
      </c>
      <c r="E859" s="314">
        <v>0.54904670219413443</v>
      </c>
      <c r="F859" s="312">
        <v>0.30390973452842623</v>
      </c>
      <c r="G859" s="312">
        <v>0.48992735838178852</v>
      </c>
      <c r="H859" s="312">
        <v>0.65072095496986171</v>
      </c>
      <c r="I859" s="312">
        <v>0.78765538606329166</v>
      </c>
      <c r="J859" s="312">
        <v>0.91628910463861923</v>
      </c>
      <c r="K859" s="312">
        <v>1.0933725449007456</v>
      </c>
      <c r="L859" s="312">
        <v>1.3026283468435274</v>
      </c>
    </row>
    <row r="860" spans="1:14" x14ac:dyDescent="0.2">
      <c r="A860" s="302" t="str">
        <f t="shared" si="14"/>
        <v>Southwark20012001</v>
      </c>
      <c r="B860" s="312" t="s">
        <v>58</v>
      </c>
      <c r="C860" s="302">
        <v>2001</v>
      </c>
      <c r="D860" s="293">
        <v>2001</v>
      </c>
      <c r="E860" s="314" t="s">
        <v>570</v>
      </c>
      <c r="F860" s="312">
        <v>1</v>
      </c>
      <c r="G860" s="312">
        <v>2</v>
      </c>
      <c r="H860" s="312">
        <v>3</v>
      </c>
      <c r="I860" s="312">
        <v>4</v>
      </c>
      <c r="J860" s="312">
        <v>5</v>
      </c>
      <c r="K860" s="312">
        <v>6</v>
      </c>
      <c r="L860" s="314">
        <v>7</v>
      </c>
      <c r="M860" s="302" t="s">
        <v>2666</v>
      </c>
      <c r="N860" s="312"/>
    </row>
    <row r="861" spans="1:14" x14ac:dyDescent="0.2">
      <c r="A861" s="302" t="str">
        <f t="shared" si="14"/>
        <v>Southwark2001Total households</v>
      </c>
      <c r="B861" s="312" t="s">
        <v>58</v>
      </c>
      <c r="C861" s="302">
        <v>2001</v>
      </c>
      <c r="D861" s="312" t="s">
        <v>571</v>
      </c>
      <c r="E861" s="314">
        <v>105805</v>
      </c>
      <c r="F861" s="312">
        <v>39509</v>
      </c>
      <c r="G861" s="312">
        <v>30503</v>
      </c>
      <c r="H861" s="312">
        <v>16587</v>
      </c>
      <c r="I861" s="312">
        <v>11029</v>
      </c>
      <c r="J861" s="312">
        <v>5031</v>
      </c>
      <c r="K861" s="312">
        <v>2513</v>
      </c>
      <c r="L861" s="312">
        <v>386</v>
      </c>
      <c r="M861" s="302">
        <v>247</v>
      </c>
    </row>
    <row r="862" spans="1:14" x14ac:dyDescent="0.2">
      <c r="A862" s="302" t="str">
        <f t="shared" si="14"/>
        <v>Southwark2001Total persons</v>
      </c>
      <c r="B862" s="312" t="s">
        <v>58</v>
      </c>
      <c r="C862" s="302">
        <v>2001</v>
      </c>
      <c r="D862" s="312" t="s">
        <v>572</v>
      </c>
      <c r="E862" s="314">
        <v>239502</v>
      </c>
      <c r="F862" s="314">
        <v>39509</v>
      </c>
      <c r="G862" s="314">
        <v>61006</v>
      </c>
      <c r="H862" s="314">
        <v>49761</v>
      </c>
      <c r="I862" s="314">
        <v>44116</v>
      </c>
      <c r="J862" s="314">
        <v>25155</v>
      </c>
      <c r="K862" s="314">
        <v>15078</v>
      </c>
      <c r="L862" s="312">
        <v>2702</v>
      </c>
      <c r="M862" s="302">
        <v>2175</v>
      </c>
    </row>
    <row r="863" spans="1:14" x14ac:dyDescent="0.2">
      <c r="A863" s="302" t="str">
        <f t="shared" si="14"/>
        <v>Southwark2001Total rooms</v>
      </c>
      <c r="B863" s="312" t="s">
        <v>58</v>
      </c>
      <c r="C863" s="302">
        <v>2001</v>
      </c>
      <c r="D863" s="312" t="s">
        <v>573</v>
      </c>
      <c r="E863" s="314">
        <v>439556</v>
      </c>
      <c r="F863" s="312">
        <v>139509</v>
      </c>
      <c r="G863" s="312">
        <v>126405</v>
      </c>
      <c r="H863" s="312">
        <v>75973</v>
      </c>
      <c r="I863" s="312">
        <v>55216</v>
      </c>
      <c r="J863" s="312">
        <v>26011</v>
      </c>
      <c r="K863" s="312">
        <v>28805</v>
      </c>
      <c r="L863" s="312">
        <v>2077</v>
      </c>
      <c r="M863" s="302">
        <v>1436</v>
      </c>
    </row>
    <row r="864" spans="1:14" x14ac:dyDescent="0.2">
      <c r="A864" s="302" t="str">
        <f t="shared" si="14"/>
        <v>Southwark2001Persons per room</v>
      </c>
      <c r="B864" s="312" t="s">
        <v>58</v>
      </c>
      <c r="C864" s="302">
        <v>2001</v>
      </c>
      <c r="D864" s="312" t="s">
        <v>574</v>
      </c>
      <c r="E864" s="314">
        <v>0.54487255321278749</v>
      </c>
      <c r="F864" s="312">
        <v>0.2832003670014121</v>
      </c>
      <c r="G864" s="312">
        <v>0.48262331395118863</v>
      </c>
      <c r="H864" s="312">
        <v>0.6549826912192489</v>
      </c>
      <c r="I864" s="312">
        <v>0.79897131266299626</v>
      </c>
      <c r="J864" s="312">
        <v>0.96709084618046215</v>
      </c>
      <c r="K864" s="312">
        <v>0.52345078979343862</v>
      </c>
      <c r="L864" s="312">
        <v>1.3009147809340396</v>
      </c>
      <c r="M864" s="302">
        <v>1.5146239554317549</v>
      </c>
    </row>
    <row r="865" spans="1:14" x14ac:dyDescent="0.2">
      <c r="A865" s="302" t="str">
        <f t="shared" si="14"/>
        <v>Southwark20112011</v>
      </c>
      <c r="B865" s="312" t="s">
        <v>58</v>
      </c>
      <c r="C865" s="302">
        <v>2011</v>
      </c>
      <c r="D865" s="293">
        <v>2011</v>
      </c>
      <c r="E865" s="314" t="s">
        <v>570</v>
      </c>
      <c r="F865" s="312">
        <v>1</v>
      </c>
      <c r="G865" s="312">
        <v>2</v>
      </c>
      <c r="H865" s="312">
        <v>3</v>
      </c>
      <c r="I865" s="312">
        <v>4</v>
      </c>
      <c r="J865" s="312">
        <v>5</v>
      </c>
      <c r="K865" s="312" t="s">
        <v>568</v>
      </c>
      <c r="L865" s="314"/>
      <c r="N865" s="312"/>
    </row>
    <row r="866" spans="1:14" x14ac:dyDescent="0.2">
      <c r="A866" s="302" t="str">
        <f t="shared" si="14"/>
        <v>Southwark2011Total households</v>
      </c>
      <c r="B866" s="312" t="s">
        <v>58</v>
      </c>
      <c r="C866" s="302">
        <v>2011</v>
      </c>
      <c r="D866" s="312" t="s">
        <v>571</v>
      </c>
      <c r="E866" s="314">
        <v>120422</v>
      </c>
      <c r="F866" s="312">
        <v>40307</v>
      </c>
      <c r="G866" s="312">
        <v>36090</v>
      </c>
      <c r="H866" s="312">
        <v>20904</v>
      </c>
      <c r="I866" s="312">
        <v>13688</v>
      </c>
      <c r="J866" s="312">
        <v>5707</v>
      </c>
      <c r="K866" s="312">
        <v>3726</v>
      </c>
    </row>
    <row r="867" spans="1:14" x14ac:dyDescent="0.2">
      <c r="A867" s="302" t="str">
        <f t="shared" si="14"/>
        <v>Southwark2011Total persons</v>
      </c>
      <c r="B867" s="312" t="s">
        <v>58</v>
      </c>
      <c r="C867" s="302">
        <v>2011</v>
      </c>
      <c r="D867" s="312" t="s">
        <v>572</v>
      </c>
      <c r="E867" s="314">
        <v>282560</v>
      </c>
      <c r="F867" s="314">
        <v>40307</v>
      </c>
      <c r="G867" s="314">
        <v>72180</v>
      </c>
      <c r="H867" s="314">
        <v>62712</v>
      </c>
      <c r="I867" s="314">
        <v>54752</v>
      </c>
      <c r="J867" s="314">
        <v>28535</v>
      </c>
      <c r="K867" s="314">
        <v>24074</v>
      </c>
    </row>
    <row r="868" spans="1:14" x14ac:dyDescent="0.2">
      <c r="A868" s="302" t="str">
        <f t="shared" si="14"/>
        <v>Southwark2011Total rooms</v>
      </c>
      <c r="B868" s="312" t="s">
        <v>58</v>
      </c>
      <c r="C868" s="302">
        <v>2011</v>
      </c>
      <c r="D868" s="312" t="s">
        <v>573</v>
      </c>
      <c r="E868" s="314">
        <v>499007</v>
      </c>
      <c r="F868" s="312">
        <v>141360</v>
      </c>
      <c r="G868" s="312">
        <v>144932</v>
      </c>
      <c r="H868" s="312">
        <v>93724</v>
      </c>
      <c r="I868" s="312">
        <v>68417</v>
      </c>
      <c r="J868" s="312">
        <v>29997</v>
      </c>
      <c r="K868" s="312">
        <v>20577</v>
      </c>
    </row>
    <row r="869" spans="1:14" x14ac:dyDescent="0.2">
      <c r="A869" s="302" t="str">
        <f t="shared" si="14"/>
        <v>Southwark2011Persons per room</v>
      </c>
      <c r="B869" s="312" t="s">
        <v>58</v>
      </c>
      <c r="C869" s="302">
        <v>2011</v>
      </c>
      <c r="D869" s="312" t="s">
        <v>574</v>
      </c>
      <c r="E869" s="314">
        <v>0.5662445616995353</v>
      </c>
      <c r="F869" s="312">
        <v>0.28513723825693266</v>
      </c>
      <c r="G869" s="312">
        <v>0.498026660778848</v>
      </c>
      <c r="H869" s="312">
        <v>0.66911356749605222</v>
      </c>
      <c r="I869" s="312">
        <v>0.80026893900638729</v>
      </c>
      <c r="J869" s="312">
        <v>0.95126179284595125</v>
      </c>
      <c r="K869" s="312">
        <v>1.1699470282354085</v>
      </c>
    </row>
    <row r="870" spans="1:14" x14ac:dyDescent="0.2">
      <c r="A870" s="302" t="str">
        <f t="shared" si="14"/>
        <v>SuttonSutton</v>
      </c>
      <c r="B870" s="312" t="s">
        <v>59</v>
      </c>
      <c r="D870" s="312" t="s">
        <v>59</v>
      </c>
      <c r="F870" s="350" t="s">
        <v>569</v>
      </c>
      <c r="G870" s="350"/>
      <c r="H870" s="350"/>
      <c r="I870" s="350"/>
      <c r="J870" s="350"/>
      <c r="K870" s="350"/>
      <c r="L870" s="350"/>
    </row>
    <row r="871" spans="1:14" x14ac:dyDescent="0.2">
      <c r="A871" s="302" t="str">
        <f t="shared" si="14"/>
        <v>Sutton19611961</v>
      </c>
      <c r="B871" s="312" t="s">
        <v>59</v>
      </c>
      <c r="C871" s="302">
        <v>1961</v>
      </c>
      <c r="D871" s="293" t="s">
        <v>28</v>
      </c>
      <c r="E871" s="314" t="s">
        <v>570</v>
      </c>
      <c r="F871" s="312">
        <v>1</v>
      </c>
      <c r="G871" s="312">
        <v>2</v>
      </c>
      <c r="H871" s="312">
        <v>3</v>
      </c>
      <c r="I871" s="312">
        <v>4</v>
      </c>
      <c r="J871" s="312">
        <v>5</v>
      </c>
      <c r="K871" s="312">
        <v>6</v>
      </c>
      <c r="L871" s="314" t="s">
        <v>565</v>
      </c>
    </row>
    <row r="872" spans="1:14" x14ac:dyDescent="0.2">
      <c r="A872" s="302" t="str">
        <f t="shared" si="14"/>
        <v>Sutton1961Total households</v>
      </c>
      <c r="B872" s="312" t="s">
        <v>59</v>
      </c>
      <c r="C872" s="302">
        <v>1961</v>
      </c>
      <c r="D872" s="312" t="s">
        <v>571</v>
      </c>
      <c r="E872" s="314">
        <v>54684</v>
      </c>
      <c r="F872" s="314">
        <v>5953</v>
      </c>
      <c r="G872" s="314">
        <v>17501</v>
      </c>
      <c r="H872" s="314">
        <v>13030</v>
      </c>
      <c r="I872" s="314">
        <v>10659</v>
      </c>
      <c r="J872" s="314">
        <v>4734</v>
      </c>
      <c r="K872" s="314">
        <v>1781</v>
      </c>
      <c r="L872" s="314">
        <v>1026</v>
      </c>
    </row>
    <row r="873" spans="1:14" x14ac:dyDescent="0.2">
      <c r="A873" s="302" t="str">
        <f t="shared" si="14"/>
        <v>Sutton1961Total persons</v>
      </c>
      <c r="B873" s="312" t="s">
        <v>59</v>
      </c>
      <c r="C873" s="302">
        <v>1961</v>
      </c>
      <c r="D873" s="312" t="s">
        <v>572</v>
      </c>
      <c r="E873" s="314">
        <v>164910</v>
      </c>
      <c r="F873" s="314">
        <v>5953</v>
      </c>
      <c r="G873" s="314">
        <v>35002</v>
      </c>
      <c r="H873" s="314">
        <v>39090</v>
      </c>
      <c r="I873" s="314">
        <v>42636</v>
      </c>
      <c r="J873" s="314">
        <v>23670</v>
      </c>
      <c r="K873" s="314">
        <v>10686</v>
      </c>
      <c r="L873" s="314">
        <v>7873</v>
      </c>
    </row>
    <row r="874" spans="1:14" x14ac:dyDescent="0.2">
      <c r="A874" s="302" t="str">
        <f t="shared" si="14"/>
        <v>Sutton1961Total rooms</v>
      </c>
      <c r="B874" s="312" t="s">
        <v>59</v>
      </c>
      <c r="C874" s="302">
        <v>1961</v>
      </c>
      <c r="D874" s="312" t="s">
        <v>573</v>
      </c>
      <c r="E874" s="314">
        <v>261383</v>
      </c>
      <c r="F874" s="314">
        <v>22679</v>
      </c>
      <c r="G874" s="314">
        <v>79576</v>
      </c>
      <c r="H874" s="314">
        <v>63101</v>
      </c>
      <c r="I874" s="314">
        <v>54331</v>
      </c>
      <c r="J874" s="314">
        <v>25546</v>
      </c>
      <c r="K874" s="314">
        <v>10042</v>
      </c>
      <c r="L874" s="314">
        <v>6108</v>
      </c>
    </row>
    <row r="875" spans="1:14" x14ac:dyDescent="0.2">
      <c r="A875" s="302" t="str">
        <f t="shared" si="14"/>
        <v>Sutton1961Persons per room</v>
      </c>
      <c r="B875" s="312" t="s">
        <v>59</v>
      </c>
      <c r="C875" s="302">
        <v>1961</v>
      </c>
      <c r="D875" s="312" t="s">
        <v>574</v>
      </c>
      <c r="E875" s="314">
        <v>0.63091325755691841</v>
      </c>
      <c r="F875" s="312">
        <v>0.26248952775695578</v>
      </c>
      <c r="G875" s="312">
        <v>0.43985623806172713</v>
      </c>
      <c r="H875" s="312">
        <v>0.61948305098175938</v>
      </c>
      <c r="I875" s="312">
        <v>0.78474535716257754</v>
      </c>
      <c r="J875" s="312">
        <v>0.92656384561183747</v>
      </c>
      <c r="K875" s="312">
        <v>1.0641306512646882</v>
      </c>
      <c r="L875" s="312">
        <v>1.2889652914210872</v>
      </c>
    </row>
    <row r="876" spans="1:14" x14ac:dyDescent="0.2">
      <c r="A876" s="302" t="str">
        <f t="shared" si="14"/>
        <v>Sutton19711971</v>
      </c>
      <c r="B876" s="312" t="s">
        <v>59</v>
      </c>
      <c r="C876" s="302">
        <v>1971</v>
      </c>
      <c r="D876" s="293" t="s">
        <v>29</v>
      </c>
      <c r="E876" s="314" t="s">
        <v>570</v>
      </c>
      <c r="F876" s="312">
        <v>1</v>
      </c>
      <c r="G876" s="312">
        <v>2</v>
      </c>
      <c r="H876" s="312">
        <v>3</v>
      </c>
      <c r="I876" s="312">
        <v>4</v>
      </c>
      <c r="J876" s="312">
        <v>5</v>
      </c>
      <c r="K876" s="314" t="s">
        <v>568</v>
      </c>
    </row>
    <row r="877" spans="1:14" x14ac:dyDescent="0.2">
      <c r="A877" s="302" t="str">
        <f t="shared" si="14"/>
        <v>Sutton1971Total households</v>
      </c>
      <c r="B877" s="312" t="s">
        <v>59</v>
      </c>
      <c r="C877" s="302">
        <v>1971</v>
      </c>
      <c r="D877" s="312" t="s">
        <v>571</v>
      </c>
      <c r="E877" s="314">
        <v>59265</v>
      </c>
      <c r="F877" s="314">
        <v>10370</v>
      </c>
      <c r="G877" s="314">
        <v>20050</v>
      </c>
      <c r="H877" s="314">
        <v>11535</v>
      </c>
      <c r="I877" s="314">
        <v>10235</v>
      </c>
      <c r="J877" s="314">
        <v>4520</v>
      </c>
      <c r="K877" s="314">
        <v>2555</v>
      </c>
      <c r="L877" s="314"/>
    </row>
    <row r="878" spans="1:14" x14ac:dyDescent="0.2">
      <c r="A878" s="302" t="str">
        <f t="shared" si="14"/>
        <v>Sutton1971Total persons</v>
      </c>
      <c r="B878" s="312" t="s">
        <v>59</v>
      </c>
      <c r="C878" s="302">
        <v>1971</v>
      </c>
      <c r="D878" s="312" t="s">
        <v>572</v>
      </c>
      <c r="E878" s="314">
        <v>165285</v>
      </c>
      <c r="F878" s="314">
        <v>10370</v>
      </c>
      <c r="G878" s="314">
        <v>40100</v>
      </c>
      <c r="H878" s="314">
        <v>34610</v>
      </c>
      <c r="I878" s="314">
        <v>40945</v>
      </c>
      <c r="J878" s="314">
        <v>22595</v>
      </c>
      <c r="K878" s="314">
        <v>16665</v>
      </c>
      <c r="L878" s="314"/>
    </row>
    <row r="879" spans="1:14" x14ac:dyDescent="0.2">
      <c r="A879" s="302" t="str">
        <f t="shared" si="14"/>
        <v>Sutton1971Total rooms</v>
      </c>
      <c r="B879" s="312" t="s">
        <v>59</v>
      </c>
      <c r="C879" s="302">
        <v>1971</v>
      </c>
      <c r="D879" s="312" t="s">
        <v>573</v>
      </c>
      <c r="E879" s="314">
        <v>299590</v>
      </c>
      <c r="F879" s="314">
        <v>41045</v>
      </c>
      <c r="G879" s="314">
        <v>97040</v>
      </c>
      <c r="H879" s="314">
        <v>60710</v>
      </c>
      <c r="I879" s="314">
        <v>57525</v>
      </c>
      <c r="J879" s="314">
        <v>26995</v>
      </c>
      <c r="K879" s="314">
        <v>16275</v>
      </c>
      <c r="L879" s="314"/>
    </row>
    <row r="880" spans="1:14" x14ac:dyDescent="0.2">
      <c r="A880" s="302" t="str">
        <f t="shared" si="14"/>
        <v>Sutton1971Persons per room</v>
      </c>
      <c r="B880" s="312" t="s">
        <v>59</v>
      </c>
      <c r="C880" s="302">
        <v>1971</v>
      </c>
      <c r="D880" s="312" t="s">
        <v>574</v>
      </c>
      <c r="E880" s="314">
        <v>0.55170399546046267</v>
      </c>
      <c r="F880" s="312">
        <v>0.25264953100255816</v>
      </c>
      <c r="G880" s="312">
        <v>0.41323165704863973</v>
      </c>
      <c r="H880" s="312">
        <v>0.57008730028001975</v>
      </c>
      <c r="I880" s="312">
        <v>0.71177748804867447</v>
      </c>
      <c r="J880" s="312">
        <v>0.83700685312094836</v>
      </c>
      <c r="K880" s="312">
        <v>1.023963133640553</v>
      </c>
    </row>
    <row r="881" spans="1:14" x14ac:dyDescent="0.2">
      <c r="A881" s="302" t="str">
        <f t="shared" si="14"/>
        <v>Sutton19811981</v>
      </c>
      <c r="B881" s="312" t="s">
        <v>59</v>
      </c>
      <c r="C881" s="302">
        <v>1981</v>
      </c>
      <c r="D881" s="293" t="s">
        <v>30</v>
      </c>
      <c r="E881" s="314" t="s">
        <v>570</v>
      </c>
      <c r="F881" s="312">
        <v>1</v>
      </c>
      <c r="G881" s="312">
        <v>2</v>
      </c>
      <c r="H881" s="312">
        <v>3</v>
      </c>
      <c r="I881" s="312">
        <v>4</v>
      </c>
      <c r="J881" s="312">
        <v>5</v>
      </c>
      <c r="K881" s="312">
        <v>6</v>
      </c>
      <c r="L881" s="314" t="s">
        <v>565</v>
      </c>
    </row>
    <row r="882" spans="1:14" x14ac:dyDescent="0.2">
      <c r="A882" s="302" t="str">
        <f t="shared" si="14"/>
        <v>Sutton1981Total households</v>
      </c>
      <c r="B882" s="312" t="s">
        <v>59</v>
      </c>
      <c r="C882" s="302">
        <v>1981</v>
      </c>
      <c r="D882" s="312" t="s">
        <v>571</v>
      </c>
      <c r="E882" s="314">
        <v>63613</v>
      </c>
      <c r="F882" s="312">
        <v>14626</v>
      </c>
      <c r="G882" s="312">
        <v>21344</v>
      </c>
      <c r="H882" s="312">
        <v>10643</v>
      </c>
      <c r="I882" s="312">
        <v>11113</v>
      </c>
      <c r="J882" s="312">
        <v>4190</v>
      </c>
      <c r="K882" s="312">
        <v>1287</v>
      </c>
      <c r="L882" s="312">
        <v>410</v>
      </c>
    </row>
    <row r="883" spans="1:14" x14ac:dyDescent="0.2">
      <c r="A883" s="302" t="str">
        <f t="shared" si="14"/>
        <v>Sutton1981Total persons</v>
      </c>
      <c r="B883" s="312" t="s">
        <v>59</v>
      </c>
      <c r="C883" s="302">
        <v>1981</v>
      </c>
      <c r="D883" s="312" t="s">
        <v>572</v>
      </c>
      <c r="E883" s="314">
        <v>165412</v>
      </c>
      <c r="F883" s="314">
        <v>14626</v>
      </c>
      <c r="G883" s="314">
        <v>42688</v>
      </c>
      <c r="H883" s="314">
        <v>31929</v>
      </c>
      <c r="I883" s="314">
        <v>44452</v>
      </c>
      <c r="J883" s="314">
        <v>20950</v>
      </c>
      <c r="K883" s="314">
        <v>7722</v>
      </c>
      <c r="L883" s="312">
        <v>3045</v>
      </c>
    </row>
    <row r="884" spans="1:14" x14ac:dyDescent="0.2">
      <c r="A884" s="302" t="str">
        <f t="shared" si="14"/>
        <v>Sutton1981Total rooms</v>
      </c>
      <c r="B884" s="312" t="s">
        <v>59</v>
      </c>
      <c r="C884" s="302">
        <v>1981</v>
      </c>
      <c r="D884" s="312" t="s">
        <v>573</v>
      </c>
      <c r="E884" s="314">
        <v>314052</v>
      </c>
      <c r="F884" s="312">
        <v>57098</v>
      </c>
      <c r="G884" s="312">
        <v>101256</v>
      </c>
      <c r="H884" s="312">
        <v>55635</v>
      </c>
      <c r="I884" s="312">
        <v>63419</v>
      </c>
      <c r="J884" s="312">
        <v>25487</v>
      </c>
      <c r="K884" s="312">
        <v>8333</v>
      </c>
      <c r="L884" s="312">
        <v>2824</v>
      </c>
    </row>
    <row r="885" spans="1:14" x14ac:dyDescent="0.2">
      <c r="A885" s="302" t="str">
        <f t="shared" si="14"/>
        <v>Sutton1981Persons per room</v>
      </c>
      <c r="B885" s="312" t="s">
        <v>59</v>
      </c>
      <c r="C885" s="302">
        <v>1981</v>
      </c>
      <c r="D885" s="312" t="s">
        <v>574</v>
      </c>
      <c r="E885" s="314">
        <v>0.52670258428540495</v>
      </c>
      <c r="F885" s="312">
        <v>0.25615608252478195</v>
      </c>
      <c r="G885" s="312">
        <v>0.42158489373469227</v>
      </c>
      <c r="H885" s="312">
        <v>0.57390132111081149</v>
      </c>
      <c r="I885" s="312">
        <v>0.70092559012283384</v>
      </c>
      <c r="J885" s="312">
        <v>0.82198767999372224</v>
      </c>
      <c r="K885" s="312">
        <v>0.92667706708268327</v>
      </c>
      <c r="L885" s="312">
        <v>1.078257790368272</v>
      </c>
    </row>
    <row r="886" spans="1:14" x14ac:dyDescent="0.2">
      <c r="A886" s="302" t="str">
        <f t="shared" si="14"/>
        <v>Sutton19911991</v>
      </c>
      <c r="B886" s="312" t="s">
        <v>59</v>
      </c>
      <c r="C886" s="302">
        <v>1991</v>
      </c>
      <c r="D886" s="293" t="s">
        <v>4</v>
      </c>
      <c r="E886" s="314" t="s">
        <v>570</v>
      </c>
      <c r="F886" s="312">
        <v>1</v>
      </c>
      <c r="G886" s="312">
        <v>2</v>
      </c>
      <c r="H886" s="312">
        <v>3</v>
      </c>
      <c r="I886" s="312">
        <v>4</v>
      </c>
      <c r="J886" s="312">
        <v>5</v>
      </c>
      <c r="K886" s="312">
        <v>6</v>
      </c>
      <c r="L886" s="314" t="s">
        <v>565</v>
      </c>
    </row>
    <row r="887" spans="1:14" x14ac:dyDescent="0.2">
      <c r="A887" s="302" t="str">
        <f t="shared" si="14"/>
        <v>Sutton1991Total households</v>
      </c>
      <c r="B887" s="312" t="s">
        <v>59</v>
      </c>
      <c r="C887" s="302">
        <v>1991</v>
      </c>
      <c r="D887" s="312" t="s">
        <v>571</v>
      </c>
      <c r="E887" s="314">
        <v>69270</v>
      </c>
      <c r="F887" s="312">
        <v>19446</v>
      </c>
      <c r="G887" s="312">
        <v>23689</v>
      </c>
      <c r="H887" s="312">
        <v>10736</v>
      </c>
      <c r="I887" s="312">
        <v>10741</v>
      </c>
      <c r="J887" s="312">
        <v>3538</v>
      </c>
      <c r="K887" s="312">
        <v>853</v>
      </c>
      <c r="L887" s="312">
        <v>267</v>
      </c>
    </row>
    <row r="888" spans="1:14" x14ac:dyDescent="0.2">
      <c r="A888" s="302" t="str">
        <f t="shared" si="14"/>
        <v>Sutton1991Total persons</v>
      </c>
      <c r="B888" s="312" t="s">
        <v>59</v>
      </c>
      <c r="C888" s="302">
        <v>1991</v>
      </c>
      <c r="D888" s="312" t="s">
        <v>572</v>
      </c>
      <c r="E888" s="314">
        <v>166784</v>
      </c>
      <c r="F888" s="314">
        <v>19446</v>
      </c>
      <c r="G888" s="314">
        <v>47378</v>
      </c>
      <c r="H888" s="314">
        <v>32208</v>
      </c>
      <c r="I888" s="314">
        <v>42964</v>
      </c>
      <c r="J888" s="314">
        <v>17690</v>
      </c>
      <c r="K888" s="314">
        <v>5118</v>
      </c>
      <c r="L888" s="312">
        <v>1980</v>
      </c>
    </row>
    <row r="889" spans="1:14" x14ac:dyDescent="0.2">
      <c r="A889" s="302" t="str">
        <f t="shared" si="14"/>
        <v>Sutton1991Total rooms</v>
      </c>
      <c r="B889" s="312" t="s">
        <v>59</v>
      </c>
      <c r="C889" s="302">
        <v>1991</v>
      </c>
      <c r="D889" s="312" t="s">
        <v>573</v>
      </c>
      <c r="E889" s="314">
        <v>342393</v>
      </c>
      <c r="F889" s="312">
        <v>77229</v>
      </c>
      <c r="G889" s="312">
        <v>114673</v>
      </c>
      <c r="H889" s="312">
        <v>57801</v>
      </c>
      <c r="I889" s="312">
        <v>63240</v>
      </c>
      <c r="J889" s="312">
        <v>21982</v>
      </c>
      <c r="K889" s="312">
        <v>5650</v>
      </c>
      <c r="L889" s="312">
        <v>1818</v>
      </c>
    </row>
    <row r="890" spans="1:14" x14ac:dyDescent="0.2">
      <c r="A890" s="302" t="str">
        <f t="shared" si="14"/>
        <v>Sutton1991Persons per room</v>
      </c>
      <c r="B890" s="312" t="s">
        <v>59</v>
      </c>
      <c r="C890" s="302">
        <v>1991</v>
      </c>
      <c r="D890" s="312" t="s">
        <v>574</v>
      </c>
      <c r="E890" s="314">
        <v>0.48711276223520927</v>
      </c>
      <c r="F890" s="312">
        <v>0.25179660490230354</v>
      </c>
      <c r="G890" s="312">
        <v>0.41315741281731533</v>
      </c>
      <c r="H890" s="312">
        <v>0.55722219338765766</v>
      </c>
      <c r="I890" s="312">
        <v>0.67938013915243511</v>
      </c>
      <c r="J890" s="312">
        <v>0.80474934036939316</v>
      </c>
      <c r="K890" s="312">
        <v>0.90584070796460181</v>
      </c>
      <c r="L890" s="312">
        <v>1.0891089108910892</v>
      </c>
    </row>
    <row r="891" spans="1:14" x14ac:dyDescent="0.2">
      <c r="A891" s="302" t="str">
        <f t="shared" si="14"/>
        <v>Sutton20012001</v>
      </c>
      <c r="B891" s="312" t="s">
        <v>59</v>
      </c>
      <c r="C891" s="302">
        <v>2001</v>
      </c>
      <c r="D891" s="293">
        <v>2001</v>
      </c>
      <c r="E891" s="314" t="s">
        <v>570</v>
      </c>
      <c r="F891" s="312">
        <v>1</v>
      </c>
      <c r="G891" s="312">
        <v>2</v>
      </c>
      <c r="H891" s="312">
        <v>3</v>
      </c>
      <c r="I891" s="312">
        <v>4</v>
      </c>
      <c r="J891" s="312">
        <v>5</v>
      </c>
      <c r="K891" s="312">
        <v>6</v>
      </c>
      <c r="L891" s="314">
        <v>7</v>
      </c>
      <c r="M891" s="302" t="s">
        <v>2666</v>
      </c>
      <c r="N891" s="312"/>
    </row>
    <row r="892" spans="1:14" x14ac:dyDescent="0.2">
      <c r="A892" s="302" t="str">
        <f t="shared" si="14"/>
        <v>Sutton2001Total households</v>
      </c>
      <c r="B892" s="312" t="s">
        <v>59</v>
      </c>
      <c r="C892" s="302">
        <v>2001</v>
      </c>
      <c r="D892" s="312" t="s">
        <v>571</v>
      </c>
      <c r="E892" s="314">
        <v>76397</v>
      </c>
      <c r="F892" s="312">
        <v>25273</v>
      </c>
      <c r="G892" s="312">
        <v>23913</v>
      </c>
      <c r="H892" s="312">
        <v>11145</v>
      </c>
      <c r="I892" s="312">
        <v>10695</v>
      </c>
      <c r="J892" s="312">
        <v>3957</v>
      </c>
      <c r="K892" s="312">
        <v>1144</v>
      </c>
      <c r="L892" s="312">
        <v>193</v>
      </c>
      <c r="M892" s="302">
        <v>77</v>
      </c>
    </row>
    <row r="893" spans="1:14" x14ac:dyDescent="0.2">
      <c r="A893" s="302" t="str">
        <f t="shared" si="14"/>
        <v>Sutton2001Total persons</v>
      </c>
      <c r="B893" s="312" t="s">
        <v>59</v>
      </c>
      <c r="C893" s="302">
        <v>2001</v>
      </c>
      <c r="D893" s="312" t="s">
        <v>572</v>
      </c>
      <c r="E893" s="314">
        <v>178012</v>
      </c>
      <c r="F893" s="314">
        <v>25273</v>
      </c>
      <c r="G893" s="314">
        <v>47826</v>
      </c>
      <c r="H893" s="314">
        <v>33435</v>
      </c>
      <c r="I893" s="314">
        <v>42780</v>
      </c>
      <c r="J893" s="314">
        <v>19785</v>
      </c>
      <c r="K893" s="314">
        <v>6864</v>
      </c>
      <c r="L893" s="312">
        <v>1351</v>
      </c>
      <c r="M893" s="302">
        <v>698</v>
      </c>
    </row>
    <row r="894" spans="1:14" x14ac:dyDescent="0.2">
      <c r="A894" s="302" t="str">
        <f t="shared" si="14"/>
        <v>Sutton2001Total rooms</v>
      </c>
      <c r="B894" s="312" t="s">
        <v>59</v>
      </c>
      <c r="C894" s="302">
        <v>2001</v>
      </c>
      <c r="D894" s="312" t="s">
        <v>573</v>
      </c>
      <c r="E894" s="314">
        <v>387812</v>
      </c>
      <c r="F894" s="312">
        <v>104452</v>
      </c>
      <c r="G894" s="312">
        <v>122579</v>
      </c>
      <c r="H894" s="312">
        <v>62046</v>
      </c>
      <c r="I894" s="312">
        <v>64279</v>
      </c>
      <c r="J894" s="312">
        <v>25002</v>
      </c>
      <c r="K894" s="312">
        <v>7878</v>
      </c>
      <c r="L894" s="312">
        <v>1325</v>
      </c>
      <c r="M894" s="302">
        <v>545</v>
      </c>
    </row>
    <row r="895" spans="1:14" x14ac:dyDescent="0.2">
      <c r="A895" s="302" t="str">
        <f t="shared" si="14"/>
        <v>Sutton2001Persons per room</v>
      </c>
      <c r="B895" s="312" t="s">
        <v>59</v>
      </c>
      <c r="C895" s="302">
        <v>2001</v>
      </c>
      <c r="D895" s="312" t="s">
        <v>574</v>
      </c>
      <c r="E895" s="314">
        <v>0.45901622435613132</v>
      </c>
      <c r="F895" s="312">
        <v>0.24195802856814613</v>
      </c>
      <c r="G895" s="312">
        <v>0.39016471010531983</v>
      </c>
      <c r="H895" s="312">
        <v>0.53887438352190309</v>
      </c>
      <c r="I895" s="312">
        <v>0.66553617822305888</v>
      </c>
      <c r="J895" s="312">
        <v>0.79133669306455479</v>
      </c>
      <c r="K895" s="312">
        <v>0.87128712871287128</v>
      </c>
      <c r="L895" s="312">
        <v>1.019622641509434</v>
      </c>
      <c r="M895" s="302">
        <v>1.2807339449541284</v>
      </c>
    </row>
    <row r="896" spans="1:14" x14ac:dyDescent="0.2">
      <c r="A896" s="302" t="str">
        <f t="shared" si="14"/>
        <v>Sutton20112011</v>
      </c>
      <c r="B896" s="312" t="s">
        <v>59</v>
      </c>
      <c r="C896" s="302">
        <v>2011</v>
      </c>
      <c r="D896" s="293">
        <v>2011</v>
      </c>
      <c r="E896" s="314" t="s">
        <v>570</v>
      </c>
      <c r="F896" s="312">
        <v>1</v>
      </c>
      <c r="G896" s="312">
        <v>2</v>
      </c>
      <c r="H896" s="312">
        <v>3</v>
      </c>
      <c r="I896" s="312">
        <v>4</v>
      </c>
      <c r="J896" s="312">
        <v>5</v>
      </c>
      <c r="K896" s="312" t="s">
        <v>568</v>
      </c>
      <c r="L896" s="314"/>
      <c r="N896" s="312"/>
    </row>
    <row r="897" spans="1:12" x14ac:dyDescent="0.2">
      <c r="A897" s="302" t="str">
        <f t="shared" si="14"/>
        <v>Sutton2011Total households</v>
      </c>
      <c r="B897" s="312" t="s">
        <v>59</v>
      </c>
      <c r="C897" s="302">
        <v>2011</v>
      </c>
      <c r="D897" s="312" t="s">
        <v>571</v>
      </c>
      <c r="E897" s="314">
        <v>78174</v>
      </c>
      <c r="F897" s="312">
        <v>23749</v>
      </c>
      <c r="G897" s="312">
        <v>23697</v>
      </c>
      <c r="H897" s="312">
        <v>13350</v>
      </c>
      <c r="I897" s="312">
        <v>11593</v>
      </c>
      <c r="J897" s="312">
        <v>4155</v>
      </c>
      <c r="K897" s="312">
        <v>1630</v>
      </c>
    </row>
    <row r="898" spans="1:12" x14ac:dyDescent="0.2">
      <c r="A898" s="302" t="str">
        <f t="shared" si="14"/>
        <v>Sutton2011Total persons</v>
      </c>
      <c r="B898" s="312" t="s">
        <v>59</v>
      </c>
      <c r="C898" s="302">
        <v>2011</v>
      </c>
      <c r="D898" s="312" t="s">
        <v>572</v>
      </c>
      <c r="E898" s="314">
        <v>188695</v>
      </c>
      <c r="F898" s="314">
        <v>23749</v>
      </c>
      <c r="G898" s="314">
        <v>47394</v>
      </c>
      <c r="H898" s="314">
        <v>40050</v>
      </c>
      <c r="I898" s="314">
        <v>46372</v>
      </c>
      <c r="J898" s="314">
        <v>20775</v>
      </c>
      <c r="K898" s="314">
        <v>10355</v>
      </c>
    </row>
    <row r="899" spans="1:12" x14ac:dyDescent="0.2">
      <c r="A899" s="302" t="str">
        <f t="shared" si="14"/>
        <v>Sutton2011Total rooms</v>
      </c>
      <c r="B899" s="312" t="s">
        <v>59</v>
      </c>
      <c r="C899" s="302">
        <v>2011</v>
      </c>
      <c r="D899" s="312" t="s">
        <v>573</v>
      </c>
      <c r="E899" s="314">
        <v>400628</v>
      </c>
      <c r="F899" s="312">
        <v>98810</v>
      </c>
      <c r="G899" s="312">
        <v>122130</v>
      </c>
      <c r="H899" s="312">
        <v>72935</v>
      </c>
      <c r="I899" s="312">
        <v>69403</v>
      </c>
      <c r="J899" s="312">
        <v>26416</v>
      </c>
      <c r="K899" s="312">
        <v>10934</v>
      </c>
    </row>
    <row r="900" spans="1:12" x14ac:dyDescent="0.2">
      <c r="A900" s="302" t="str">
        <f t="shared" si="14"/>
        <v>Sutton2011Persons per room</v>
      </c>
      <c r="B900" s="312" t="s">
        <v>59</v>
      </c>
      <c r="C900" s="302">
        <v>2011</v>
      </c>
      <c r="D900" s="312" t="s">
        <v>574</v>
      </c>
      <c r="E900" s="314">
        <v>0.47099803308805177</v>
      </c>
      <c r="F900" s="312">
        <v>0.24035016698714706</v>
      </c>
      <c r="G900" s="312">
        <v>0.38806190125276346</v>
      </c>
      <c r="H900" s="312">
        <v>0.54911907863165832</v>
      </c>
      <c r="I900" s="312">
        <v>0.66815555523536452</v>
      </c>
      <c r="J900" s="312">
        <v>0.78645517867958814</v>
      </c>
      <c r="K900" s="312">
        <v>0.94704591183464426</v>
      </c>
    </row>
    <row r="901" spans="1:12" x14ac:dyDescent="0.2">
      <c r="A901" s="302" t="str">
        <f t="shared" si="14"/>
        <v>Tower HamletsTower Hamlets</v>
      </c>
      <c r="B901" s="312" t="s">
        <v>60</v>
      </c>
      <c r="D901" s="312" t="s">
        <v>60</v>
      </c>
      <c r="F901" s="350" t="s">
        <v>569</v>
      </c>
      <c r="G901" s="350"/>
      <c r="H901" s="350"/>
      <c r="I901" s="350"/>
      <c r="J901" s="350"/>
      <c r="K901" s="350"/>
      <c r="L901" s="350"/>
    </row>
    <row r="902" spans="1:12" x14ac:dyDescent="0.2">
      <c r="A902" s="302" t="str">
        <f t="shared" si="14"/>
        <v>Tower Hamlets19611961</v>
      </c>
      <c r="B902" s="312" t="s">
        <v>60</v>
      </c>
      <c r="C902" s="302">
        <v>1961</v>
      </c>
      <c r="D902" s="293" t="s">
        <v>28</v>
      </c>
      <c r="E902" s="314" t="s">
        <v>570</v>
      </c>
      <c r="F902" s="312">
        <v>1</v>
      </c>
      <c r="G902" s="312">
        <v>2</v>
      </c>
      <c r="H902" s="312">
        <v>3</v>
      </c>
      <c r="I902" s="312">
        <v>4</v>
      </c>
      <c r="J902" s="312">
        <v>5</v>
      </c>
      <c r="K902" s="312">
        <v>6</v>
      </c>
      <c r="L902" s="314" t="s">
        <v>565</v>
      </c>
    </row>
    <row r="903" spans="1:12" x14ac:dyDescent="0.2">
      <c r="A903" s="302" t="str">
        <f t="shared" si="14"/>
        <v>Tower Hamlets1961Total households</v>
      </c>
      <c r="B903" s="312" t="s">
        <v>60</v>
      </c>
      <c r="C903" s="302">
        <v>1961</v>
      </c>
      <c r="D903" s="312" t="s">
        <v>571</v>
      </c>
      <c r="E903" s="314">
        <v>67015</v>
      </c>
      <c r="F903" s="314">
        <v>12687</v>
      </c>
      <c r="G903" s="314">
        <v>18657</v>
      </c>
      <c r="H903" s="314">
        <v>14824</v>
      </c>
      <c r="I903" s="314">
        <v>11160</v>
      </c>
      <c r="J903" s="314">
        <v>5305</v>
      </c>
      <c r="K903" s="314">
        <v>2391</v>
      </c>
      <c r="L903" s="314">
        <v>1991</v>
      </c>
    </row>
    <row r="904" spans="1:12" x14ac:dyDescent="0.2">
      <c r="A904" s="302" t="str">
        <f t="shared" si="14"/>
        <v>Tower Hamlets1961Total persons</v>
      </c>
      <c r="B904" s="312" t="s">
        <v>60</v>
      </c>
      <c r="C904" s="302">
        <v>1961</v>
      </c>
      <c r="D904" s="312" t="s">
        <v>572</v>
      </c>
      <c r="E904" s="314">
        <v>195587</v>
      </c>
      <c r="F904" s="314">
        <v>12687</v>
      </c>
      <c r="G904" s="314">
        <v>37314</v>
      </c>
      <c r="H904" s="314">
        <v>44472</v>
      </c>
      <c r="I904" s="314">
        <v>44640</v>
      </c>
      <c r="J904" s="314">
        <v>26525</v>
      </c>
      <c r="K904" s="314">
        <v>14346</v>
      </c>
      <c r="L904" s="314">
        <v>15603</v>
      </c>
    </row>
    <row r="905" spans="1:12" x14ac:dyDescent="0.2">
      <c r="A905" s="302" t="str">
        <f t="shared" si="14"/>
        <v>Tower Hamlets1961Total rooms</v>
      </c>
      <c r="B905" s="312" t="s">
        <v>60</v>
      </c>
      <c r="C905" s="302">
        <v>1961</v>
      </c>
      <c r="D905" s="312" t="s">
        <v>573</v>
      </c>
      <c r="E905" s="314">
        <v>232434</v>
      </c>
      <c r="F905" s="314">
        <v>31199</v>
      </c>
      <c r="G905" s="314">
        <v>60320</v>
      </c>
      <c r="H905" s="314">
        <v>54079</v>
      </c>
      <c r="I905" s="314">
        <v>43893</v>
      </c>
      <c r="J905" s="314">
        <v>22635</v>
      </c>
      <c r="K905" s="314">
        <v>10692</v>
      </c>
      <c r="L905" s="314">
        <v>9616</v>
      </c>
    </row>
    <row r="906" spans="1:12" x14ac:dyDescent="0.2">
      <c r="A906" s="302" t="str">
        <f t="shared" si="14"/>
        <v>Tower Hamlets1961Persons per room</v>
      </c>
      <c r="B906" s="312" t="s">
        <v>60</v>
      </c>
      <c r="C906" s="302">
        <v>1961</v>
      </c>
      <c r="D906" s="312" t="s">
        <v>574</v>
      </c>
      <c r="E906" s="314">
        <v>0.84147327843602915</v>
      </c>
      <c r="F906" s="312">
        <v>0.40664764896310779</v>
      </c>
      <c r="G906" s="312">
        <v>0.61860079575596816</v>
      </c>
      <c r="H906" s="312">
        <v>0.8223524843284824</v>
      </c>
      <c r="I906" s="312">
        <v>1.0170186590116874</v>
      </c>
      <c r="J906" s="312">
        <v>1.1718577424342831</v>
      </c>
      <c r="K906" s="312">
        <v>1.3417508417508417</v>
      </c>
      <c r="L906" s="312">
        <v>1.6226081530782031</v>
      </c>
    </row>
    <row r="907" spans="1:12" x14ac:dyDescent="0.2">
      <c r="A907" s="302" t="str">
        <f t="shared" si="14"/>
        <v>Tower Hamlets19711971</v>
      </c>
      <c r="B907" s="312" t="s">
        <v>60</v>
      </c>
      <c r="C907" s="302">
        <v>1971</v>
      </c>
      <c r="D907" s="293" t="s">
        <v>29</v>
      </c>
      <c r="E907" s="314" t="s">
        <v>570</v>
      </c>
      <c r="F907" s="312">
        <v>1</v>
      </c>
      <c r="G907" s="312">
        <v>2</v>
      </c>
      <c r="H907" s="312">
        <v>3</v>
      </c>
      <c r="I907" s="312">
        <v>4</v>
      </c>
      <c r="J907" s="312">
        <v>5</v>
      </c>
      <c r="K907" s="314" t="s">
        <v>568</v>
      </c>
    </row>
    <row r="908" spans="1:12" x14ac:dyDescent="0.2">
      <c r="A908" s="302" t="str">
        <f t="shared" si="14"/>
        <v>Tower Hamlets1971Total households</v>
      </c>
      <c r="B908" s="312" t="s">
        <v>60</v>
      </c>
      <c r="C908" s="302">
        <v>1971</v>
      </c>
      <c r="D908" s="312" t="s">
        <v>571</v>
      </c>
      <c r="E908" s="314">
        <v>57465</v>
      </c>
      <c r="F908" s="314">
        <v>14125</v>
      </c>
      <c r="G908" s="314">
        <v>16885</v>
      </c>
      <c r="H908" s="314">
        <v>10490</v>
      </c>
      <c r="I908" s="314">
        <v>8075</v>
      </c>
      <c r="J908" s="314">
        <v>4245</v>
      </c>
      <c r="K908" s="314">
        <v>3645</v>
      </c>
      <c r="L908" s="314"/>
    </row>
    <row r="909" spans="1:12" x14ac:dyDescent="0.2">
      <c r="A909" s="302" t="str">
        <f t="shared" si="14"/>
        <v>Tower Hamlets1971Total persons</v>
      </c>
      <c r="B909" s="312" t="s">
        <v>60</v>
      </c>
      <c r="C909" s="302">
        <v>1971</v>
      </c>
      <c r="D909" s="312" t="s">
        <v>572</v>
      </c>
      <c r="E909" s="314">
        <v>157875</v>
      </c>
      <c r="F909" s="314">
        <v>14125</v>
      </c>
      <c r="G909" s="314">
        <v>33770</v>
      </c>
      <c r="H909" s="314">
        <v>31470</v>
      </c>
      <c r="I909" s="314">
        <v>32290</v>
      </c>
      <c r="J909" s="314">
        <v>21220</v>
      </c>
      <c r="K909" s="314">
        <v>24995</v>
      </c>
      <c r="L909" s="314"/>
    </row>
    <row r="910" spans="1:12" x14ac:dyDescent="0.2">
      <c r="A910" s="302" t="str">
        <f t="shared" si="14"/>
        <v>Tower Hamlets1971Total rooms</v>
      </c>
      <c r="B910" s="312" t="s">
        <v>60</v>
      </c>
      <c r="C910" s="302">
        <v>1971</v>
      </c>
      <c r="D910" s="312" t="s">
        <v>573</v>
      </c>
      <c r="E910" s="314">
        <v>211155</v>
      </c>
      <c r="F910" s="314">
        <v>38325</v>
      </c>
      <c r="G910" s="314">
        <v>60330</v>
      </c>
      <c r="H910" s="314">
        <v>41460</v>
      </c>
      <c r="I910" s="314">
        <v>34295</v>
      </c>
      <c r="J910" s="314">
        <v>19130</v>
      </c>
      <c r="K910" s="314">
        <v>17615</v>
      </c>
      <c r="L910" s="314"/>
    </row>
    <row r="911" spans="1:12" x14ac:dyDescent="0.2">
      <c r="A911" s="302" t="str">
        <f t="shared" si="14"/>
        <v>Tower Hamlets1971Persons per room</v>
      </c>
      <c r="B911" s="312" t="s">
        <v>60</v>
      </c>
      <c r="C911" s="302">
        <v>1971</v>
      </c>
      <c r="D911" s="312" t="s">
        <v>574</v>
      </c>
      <c r="E911" s="314">
        <v>0.74767350998081983</v>
      </c>
      <c r="F911" s="312">
        <v>0.36855838225701237</v>
      </c>
      <c r="G911" s="312">
        <v>0.55975468257914807</v>
      </c>
      <c r="H911" s="312">
        <v>0.75904486251808978</v>
      </c>
      <c r="I911" s="312">
        <v>0.94153666715264617</v>
      </c>
      <c r="J911" s="312">
        <v>1.1092524830109776</v>
      </c>
      <c r="K911" s="312">
        <v>1.4189611126880499</v>
      </c>
    </row>
    <row r="912" spans="1:12" x14ac:dyDescent="0.2">
      <c r="A912" s="302" t="str">
        <f t="shared" si="14"/>
        <v>Tower Hamlets19811981</v>
      </c>
      <c r="B912" s="312" t="s">
        <v>60</v>
      </c>
      <c r="C912" s="302">
        <v>1981</v>
      </c>
      <c r="D912" s="293" t="s">
        <v>30</v>
      </c>
      <c r="E912" s="314" t="s">
        <v>570</v>
      </c>
      <c r="F912" s="312">
        <v>1</v>
      </c>
      <c r="G912" s="312">
        <v>2</v>
      </c>
      <c r="H912" s="312">
        <v>3</v>
      </c>
      <c r="I912" s="312">
        <v>4</v>
      </c>
      <c r="J912" s="312">
        <v>5</v>
      </c>
      <c r="K912" s="312">
        <v>6</v>
      </c>
      <c r="L912" s="314" t="s">
        <v>565</v>
      </c>
    </row>
    <row r="913" spans="1:14" x14ac:dyDescent="0.2">
      <c r="A913" s="302" t="str">
        <f t="shared" si="14"/>
        <v>Tower Hamlets1981Total households</v>
      </c>
      <c r="B913" s="312" t="s">
        <v>60</v>
      </c>
      <c r="C913" s="302">
        <v>1981</v>
      </c>
      <c r="D913" s="312" t="s">
        <v>571</v>
      </c>
      <c r="E913" s="314">
        <v>53116</v>
      </c>
      <c r="F913" s="312">
        <v>15356</v>
      </c>
      <c r="G913" s="312">
        <v>16494</v>
      </c>
      <c r="H913" s="312">
        <v>8603</v>
      </c>
      <c r="I913" s="312">
        <v>6440</v>
      </c>
      <c r="J913" s="312">
        <v>3291</v>
      </c>
      <c r="K913" s="312">
        <v>1711</v>
      </c>
      <c r="L913" s="312">
        <v>1221</v>
      </c>
    </row>
    <row r="914" spans="1:14" x14ac:dyDescent="0.2">
      <c r="A914" s="302" t="str">
        <f t="shared" si="14"/>
        <v>Tower Hamlets1981Total persons</v>
      </c>
      <c r="B914" s="312" t="s">
        <v>60</v>
      </c>
      <c r="C914" s="302">
        <v>1981</v>
      </c>
      <c r="D914" s="312" t="s">
        <v>572</v>
      </c>
      <c r="E914" s="314">
        <v>136423</v>
      </c>
      <c r="F914" s="314">
        <v>15356</v>
      </c>
      <c r="G914" s="314">
        <v>32988</v>
      </c>
      <c r="H914" s="314">
        <v>25809</v>
      </c>
      <c r="I914" s="314">
        <v>25760</v>
      </c>
      <c r="J914" s="314">
        <v>16455</v>
      </c>
      <c r="K914" s="314">
        <v>10266</v>
      </c>
      <c r="L914" s="312">
        <v>9789</v>
      </c>
    </row>
    <row r="915" spans="1:14" x14ac:dyDescent="0.2">
      <c r="A915" s="302" t="str">
        <f t="shared" si="14"/>
        <v>Tower Hamlets1981Total rooms</v>
      </c>
      <c r="B915" s="312" t="s">
        <v>60</v>
      </c>
      <c r="C915" s="302">
        <v>1981</v>
      </c>
      <c r="D915" s="312" t="s">
        <v>573</v>
      </c>
      <c r="E915" s="314">
        <v>198265</v>
      </c>
      <c r="F915" s="312">
        <v>44119</v>
      </c>
      <c r="G915" s="312">
        <v>60541</v>
      </c>
      <c r="H915" s="312">
        <v>35669</v>
      </c>
      <c r="I915" s="312">
        <v>28749</v>
      </c>
      <c r="J915" s="312">
        <v>15294</v>
      </c>
      <c r="K915" s="312">
        <v>8009</v>
      </c>
      <c r="L915" s="312">
        <v>5884</v>
      </c>
    </row>
    <row r="916" spans="1:14" x14ac:dyDescent="0.2">
      <c r="A916" s="302" t="str">
        <f t="shared" si="14"/>
        <v>Tower Hamlets1981Persons per room</v>
      </c>
      <c r="B916" s="312" t="s">
        <v>60</v>
      </c>
      <c r="C916" s="302">
        <v>1981</v>
      </c>
      <c r="D916" s="312" t="s">
        <v>574</v>
      </c>
      <c r="E916" s="314">
        <v>0.68808412982624267</v>
      </c>
      <c r="F916" s="312">
        <v>0.34805865953444093</v>
      </c>
      <c r="G916" s="312">
        <v>0.5448869361259312</v>
      </c>
      <c r="H916" s="312">
        <v>0.72356948610838545</v>
      </c>
      <c r="I916" s="312">
        <v>0.89603116630143653</v>
      </c>
      <c r="J916" s="312">
        <v>1.0759121224009416</v>
      </c>
      <c r="K916" s="312">
        <v>1.2818079660382071</v>
      </c>
      <c r="L916" s="312">
        <v>1.6636641740312712</v>
      </c>
    </row>
    <row r="917" spans="1:14" x14ac:dyDescent="0.2">
      <c r="A917" s="302" t="str">
        <f t="shared" si="14"/>
        <v>Tower Hamlets19911991</v>
      </c>
      <c r="B917" s="312" t="s">
        <v>60</v>
      </c>
      <c r="C917" s="302">
        <v>1991</v>
      </c>
      <c r="D917" s="293" t="s">
        <v>4</v>
      </c>
      <c r="E917" s="314" t="s">
        <v>570</v>
      </c>
      <c r="F917" s="312">
        <v>1</v>
      </c>
      <c r="G917" s="312">
        <v>2</v>
      </c>
      <c r="H917" s="312">
        <v>3</v>
      </c>
      <c r="I917" s="312">
        <v>4</v>
      </c>
      <c r="J917" s="312">
        <v>5</v>
      </c>
      <c r="K917" s="312">
        <v>6</v>
      </c>
      <c r="L917" s="314" t="s">
        <v>565</v>
      </c>
    </row>
    <row r="918" spans="1:14" x14ac:dyDescent="0.2">
      <c r="A918" s="302" t="str">
        <f t="shared" si="14"/>
        <v>Tower Hamlets1991Total households</v>
      </c>
      <c r="B918" s="312" t="s">
        <v>60</v>
      </c>
      <c r="C918" s="302">
        <v>1991</v>
      </c>
      <c r="D918" s="312" t="s">
        <v>571</v>
      </c>
      <c r="E918" s="314">
        <v>62882</v>
      </c>
      <c r="F918" s="312">
        <v>22342</v>
      </c>
      <c r="G918" s="312">
        <v>18231</v>
      </c>
      <c r="H918" s="312">
        <v>8312</v>
      </c>
      <c r="I918" s="312">
        <v>6145</v>
      </c>
      <c r="J918" s="312">
        <v>3172</v>
      </c>
      <c r="K918" s="312">
        <v>1976</v>
      </c>
      <c r="L918" s="312">
        <v>2704</v>
      </c>
    </row>
    <row r="919" spans="1:14" x14ac:dyDescent="0.2">
      <c r="A919" s="302" t="str">
        <f t="shared" ref="A919:A982" si="15">CONCATENATE(B919,C919,D919)</f>
        <v>Tower Hamlets1991Total persons</v>
      </c>
      <c r="B919" s="312" t="s">
        <v>60</v>
      </c>
      <c r="C919" s="302">
        <v>1991</v>
      </c>
      <c r="D919" s="312" t="s">
        <v>572</v>
      </c>
      <c r="E919" s="314">
        <v>158360</v>
      </c>
      <c r="F919" s="314">
        <v>22342</v>
      </c>
      <c r="G919" s="314">
        <v>36462</v>
      </c>
      <c r="H919" s="314">
        <v>24936</v>
      </c>
      <c r="I919" s="314">
        <v>24580</v>
      </c>
      <c r="J919" s="314">
        <v>15860</v>
      </c>
      <c r="K919" s="314">
        <v>11856</v>
      </c>
      <c r="L919" s="312">
        <v>22324</v>
      </c>
    </row>
    <row r="920" spans="1:14" x14ac:dyDescent="0.2">
      <c r="A920" s="302" t="str">
        <f t="shared" si="15"/>
        <v>Tower Hamlets1991Total rooms</v>
      </c>
      <c r="B920" s="312" t="s">
        <v>60</v>
      </c>
      <c r="C920" s="302">
        <v>1991</v>
      </c>
      <c r="D920" s="312" t="s">
        <v>573</v>
      </c>
      <c r="E920" s="314">
        <v>246862</v>
      </c>
      <c r="F920" s="312">
        <v>72649</v>
      </c>
      <c r="G920" s="312">
        <v>72080</v>
      </c>
      <c r="H920" s="312">
        <v>36600</v>
      </c>
      <c r="I920" s="312">
        <v>28090</v>
      </c>
      <c r="J920" s="312">
        <v>14779</v>
      </c>
      <c r="K920" s="312">
        <v>9242</v>
      </c>
      <c r="L920" s="312">
        <v>13422</v>
      </c>
    </row>
    <row r="921" spans="1:14" x14ac:dyDescent="0.2">
      <c r="A921" s="302" t="str">
        <f t="shared" si="15"/>
        <v>Tower Hamlets1991Persons per room</v>
      </c>
      <c r="B921" s="312" t="s">
        <v>60</v>
      </c>
      <c r="C921" s="302">
        <v>1991</v>
      </c>
      <c r="D921" s="312" t="s">
        <v>574</v>
      </c>
      <c r="E921" s="314">
        <v>0.64149200768040449</v>
      </c>
      <c r="F921" s="312">
        <v>0.30753348291098292</v>
      </c>
      <c r="G921" s="312">
        <v>0.50585460599334076</v>
      </c>
      <c r="H921" s="312">
        <v>0.68131147540983605</v>
      </c>
      <c r="I921" s="312">
        <v>0.87504449982200072</v>
      </c>
      <c r="J921" s="312">
        <v>1.0731443264090941</v>
      </c>
      <c r="K921" s="312">
        <v>1.2828392122917118</v>
      </c>
      <c r="L921" s="312">
        <v>1.6632394576069141</v>
      </c>
    </row>
    <row r="922" spans="1:14" x14ac:dyDescent="0.2">
      <c r="A922" s="302" t="str">
        <f t="shared" si="15"/>
        <v>Tower Hamlets20012001</v>
      </c>
      <c r="B922" s="312" t="s">
        <v>60</v>
      </c>
      <c r="C922" s="302">
        <v>2001</v>
      </c>
      <c r="D922" s="293">
        <v>2001</v>
      </c>
      <c r="E922" s="314" t="s">
        <v>570</v>
      </c>
      <c r="F922" s="312">
        <v>1</v>
      </c>
      <c r="G922" s="312">
        <v>2</v>
      </c>
      <c r="H922" s="312">
        <v>3</v>
      </c>
      <c r="I922" s="312">
        <v>4</v>
      </c>
      <c r="J922" s="312">
        <v>5</v>
      </c>
      <c r="K922" s="312">
        <v>6</v>
      </c>
      <c r="L922" s="314">
        <v>7</v>
      </c>
      <c r="M922" s="302" t="s">
        <v>2666</v>
      </c>
      <c r="N922" s="312"/>
    </row>
    <row r="923" spans="1:14" x14ac:dyDescent="0.2">
      <c r="A923" s="302" t="str">
        <f t="shared" si="15"/>
        <v>Tower Hamlets2001Total households</v>
      </c>
      <c r="B923" s="312" t="s">
        <v>60</v>
      </c>
      <c r="C923" s="302">
        <v>2001</v>
      </c>
      <c r="D923" s="312" t="s">
        <v>571</v>
      </c>
      <c r="E923" s="314">
        <v>78533</v>
      </c>
      <c r="F923" s="312">
        <v>30573</v>
      </c>
      <c r="G923" s="312">
        <v>20962</v>
      </c>
      <c r="H923" s="312">
        <v>9246</v>
      </c>
      <c r="I923" s="312">
        <v>6921</v>
      </c>
      <c r="J923" s="312">
        <v>4927</v>
      </c>
      <c r="K923" s="312">
        <v>3095</v>
      </c>
      <c r="L923" s="312">
        <v>1205</v>
      </c>
      <c r="M923" s="302">
        <v>1604</v>
      </c>
    </row>
    <row r="924" spans="1:14" x14ac:dyDescent="0.2">
      <c r="A924" s="302" t="str">
        <f t="shared" si="15"/>
        <v>Tower Hamlets2001Total persons</v>
      </c>
      <c r="B924" s="312" t="s">
        <v>60</v>
      </c>
      <c r="C924" s="302">
        <v>2001</v>
      </c>
      <c r="D924" s="312" t="s">
        <v>572</v>
      </c>
      <c r="E924" s="314">
        <v>193991</v>
      </c>
      <c r="F924" s="314">
        <v>30573</v>
      </c>
      <c r="G924" s="314">
        <v>41924</v>
      </c>
      <c r="H924" s="314">
        <v>27738</v>
      </c>
      <c r="I924" s="314">
        <v>27684</v>
      </c>
      <c r="J924" s="314">
        <v>24635</v>
      </c>
      <c r="K924" s="314">
        <v>18570</v>
      </c>
      <c r="L924" s="312">
        <v>8435</v>
      </c>
      <c r="M924" s="302">
        <v>14432</v>
      </c>
    </row>
    <row r="925" spans="1:14" x14ac:dyDescent="0.2">
      <c r="A925" s="302" t="str">
        <f t="shared" si="15"/>
        <v>Tower Hamlets2001Total rooms</v>
      </c>
      <c r="B925" s="312" t="s">
        <v>60</v>
      </c>
      <c r="C925" s="302">
        <v>2001</v>
      </c>
      <c r="D925" s="312" t="s">
        <v>573</v>
      </c>
      <c r="E925" s="314">
        <v>310182</v>
      </c>
      <c r="F925" s="312">
        <v>105113</v>
      </c>
      <c r="G925" s="312">
        <v>82302</v>
      </c>
      <c r="H925" s="312">
        <v>40492</v>
      </c>
      <c r="I925" s="312">
        <v>31061</v>
      </c>
      <c r="J925" s="312">
        <v>22339</v>
      </c>
      <c r="K925" s="312">
        <v>38450</v>
      </c>
      <c r="L925" s="312">
        <v>5973</v>
      </c>
      <c r="M925" s="302">
        <v>8658</v>
      </c>
    </row>
    <row r="926" spans="1:14" x14ac:dyDescent="0.2">
      <c r="A926" s="302" t="str">
        <f t="shared" si="15"/>
        <v>Tower Hamlets2001Persons per room</v>
      </c>
      <c r="B926" s="312" t="s">
        <v>60</v>
      </c>
      <c r="C926" s="302">
        <v>2001</v>
      </c>
      <c r="D926" s="312" t="s">
        <v>574</v>
      </c>
      <c r="E926" s="314">
        <v>0.62541024301861492</v>
      </c>
      <c r="F926" s="312">
        <v>0.29085840952118197</v>
      </c>
      <c r="G926" s="312">
        <v>0.5093922383417171</v>
      </c>
      <c r="H926" s="312">
        <v>0.68502420231156769</v>
      </c>
      <c r="I926" s="312">
        <v>0.8912784520781688</v>
      </c>
      <c r="J926" s="312">
        <v>1.1027798916692779</v>
      </c>
      <c r="K926" s="312">
        <v>0.48296488946684007</v>
      </c>
      <c r="L926" s="312">
        <v>1.4121881801439813</v>
      </c>
      <c r="M926" s="302">
        <v>1.6668976668976669</v>
      </c>
    </row>
    <row r="927" spans="1:14" x14ac:dyDescent="0.2">
      <c r="A927" s="302" t="str">
        <f t="shared" si="15"/>
        <v>Tower Hamlets20112011</v>
      </c>
      <c r="B927" s="312" t="s">
        <v>60</v>
      </c>
      <c r="C927" s="302">
        <v>2011</v>
      </c>
      <c r="D927" s="293">
        <v>2011</v>
      </c>
      <c r="E927" s="314" t="s">
        <v>570</v>
      </c>
      <c r="F927" s="312">
        <v>1</v>
      </c>
      <c r="G927" s="312">
        <v>2</v>
      </c>
      <c r="H927" s="312">
        <v>3</v>
      </c>
      <c r="I927" s="312">
        <v>4</v>
      </c>
      <c r="J927" s="312">
        <v>5</v>
      </c>
      <c r="K927" s="312" t="s">
        <v>568</v>
      </c>
      <c r="L927" s="314"/>
      <c r="N927" s="312"/>
    </row>
    <row r="928" spans="1:14" x14ac:dyDescent="0.2">
      <c r="A928" s="302" t="str">
        <f t="shared" si="15"/>
        <v>Tower Hamlets2011Total households</v>
      </c>
      <c r="B928" s="312" t="s">
        <v>60</v>
      </c>
      <c r="C928" s="302">
        <v>2011</v>
      </c>
      <c r="D928" s="312" t="s">
        <v>571</v>
      </c>
      <c r="E928" s="314">
        <v>101257</v>
      </c>
      <c r="F928" s="312">
        <v>35047</v>
      </c>
      <c r="G928" s="312">
        <v>30440</v>
      </c>
      <c r="H928" s="312">
        <v>13223</v>
      </c>
      <c r="I928" s="312">
        <v>10124</v>
      </c>
      <c r="J928" s="312">
        <v>5575</v>
      </c>
      <c r="K928" s="312">
        <v>6848</v>
      </c>
    </row>
    <row r="929" spans="1:12" x14ac:dyDescent="0.2">
      <c r="A929" s="302" t="str">
        <f t="shared" si="15"/>
        <v>Tower Hamlets2011Total persons</v>
      </c>
      <c r="B929" s="312" t="s">
        <v>60</v>
      </c>
      <c r="C929" s="302">
        <v>2011</v>
      </c>
      <c r="D929" s="312" t="s">
        <v>572</v>
      </c>
      <c r="E929" s="314">
        <v>250343</v>
      </c>
      <c r="F929" s="314">
        <v>35047</v>
      </c>
      <c r="G929" s="314">
        <v>60880</v>
      </c>
      <c r="H929" s="314">
        <v>39669</v>
      </c>
      <c r="I929" s="314">
        <v>40496</v>
      </c>
      <c r="J929" s="314">
        <v>27875</v>
      </c>
      <c r="K929" s="314">
        <v>46376</v>
      </c>
    </row>
    <row r="930" spans="1:12" x14ac:dyDescent="0.2">
      <c r="A930" s="302" t="str">
        <f t="shared" si="15"/>
        <v>Tower Hamlets2011Total rooms</v>
      </c>
      <c r="B930" s="312" t="s">
        <v>60</v>
      </c>
      <c r="C930" s="302">
        <v>2011</v>
      </c>
      <c r="D930" s="312" t="s">
        <v>573</v>
      </c>
      <c r="E930" s="314">
        <v>393232</v>
      </c>
      <c r="F930" s="312">
        <v>115342</v>
      </c>
      <c r="G930" s="312">
        <v>111949</v>
      </c>
      <c r="H930" s="312">
        <v>56183</v>
      </c>
      <c r="I930" s="312">
        <v>46756</v>
      </c>
      <c r="J930" s="312">
        <v>26642</v>
      </c>
      <c r="K930" s="312">
        <v>36360</v>
      </c>
    </row>
    <row r="931" spans="1:12" x14ac:dyDescent="0.2">
      <c r="A931" s="302" t="str">
        <f t="shared" si="15"/>
        <v>Tower Hamlets2011Persons per room</v>
      </c>
      <c r="B931" s="312" t="s">
        <v>60</v>
      </c>
      <c r="C931" s="302">
        <v>2011</v>
      </c>
      <c r="D931" s="312" t="s">
        <v>574</v>
      </c>
      <c r="E931" s="314">
        <v>0.63662926720104163</v>
      </c>
      <c r="F931" s="312">
        <v>0.30385288966725044</v>
      </c>
      <c r="G931" s="312">
        <v>0.54381906046503314</v>
      </c>
      <c r="H931" s="312">
        <v>0.70606767171564355</v>
      </c>
      <c r="I931" s="312">
        <v>0.86611343998631196</v>
      </c>
      <c r="J931" s="312">
        <v>1.0462803092860897</v>
      </c>
      <c r="K931" s="312">
        <v>1.2754675467546754</v>
      </c>
    </row>
    <row r="932" spans="1:12" x14ac:dyDescent="0.2">
      <c r="A932" s="302" t="str">
        <f t="shared" si="15"/>
        <v>Waltham ForestWaltham Forest</v>
      </c>
      <c r="B932" s="312" t="s">
        <v>61</v>
      </c>
      <c r="D932" s="312" t="s">
        <v>61</v>
      </c>
      <c r="F932" s="350" t="s">
        <v>569</v>
      </c>
      <c r="G932" s="350"/>
      <c r="H932" s="350"/>
      <c r="I932" s="350"/>
      <c r="J932" s="350"/>
      <c r="K932" s="350"/>
      <c r="L932" s="350"/>
    </row>
    <row r="933" spans="1:12" x14ac:dyDescent="0.2">
      <c r="A933" s="302" t="str">
        <f t="shared" si="15"/>
        <v>Waltham Forest19611961</v>
      </c>
      <c r="B933" s="312" t="s">
        <v>61</v>
      </c>
      <c r="C933" s="302">
        <v>1961</v>
      </c>
      <c r="D933" s="293" t="s">
        <v>28</v>
      </c>
      <c r="E933" s="314" t="s">
        <v>570</v>
      </c>
      <c r="F933" s="312">
        <v>1</v>
      </c>
      <c r="G933" s="312">
        <v>2</v>
      </c>
      <c r="H933" s="312">
        <v>3</v>
      </c>
      <c r="I933" s="312">
        <v>4</v>
      </c>
      <c r="J933" s="312">
        <v>5</v>
      </c>
      <c r="K933" s="312">
        <v>6</v>
      </c>
      <c r="L933" s="314" t="s">
        <v>565</v>
      </c>
    </row>
    <row r="934" spans="1:12" x14ac:dyDescent="0.2">
      <c r="A934" s="302" t="str">
        <f t="shared" si="15"/>
        <v>Waltham Forest1961Total households</v>
      </c>
      <c r="B934" s="312" t="s">
        <v>61</v>
      </c>
      <c r="C934" s="302">
        <v>1961</v>
      </c>
      <c r="D934" s="312" t="s">
        <v>571</v>
      </c>
      <c r="E934" s="314">
        <v>83834</v>
      </c>
      <c r="F934" s="314">
        <v>11045</v>
      </c>
      <c r="G934" s="314">
        <v>27194</v>
      </c>
      <c r="H934" s="314">
        <v>20114</v>
      </c>
      <c r="I934" s="314">
        <v>15140</v>
      </c>
      <c r="J934" s="314">
        <v>6433</v>
      </c>
      <c r="K934" s="314">
        <v>2437</v>
      </c>
      <c r="L934" s="314">
        <v>1471</v>
      </c>
    </row>
    <row r="935" spans="1:12" x14ac:dyDescent="0.2">
      <c r="A935" s="302" t="str">
        <f t="shared" si="15"/>
        <v>Waltham Forest1961Total persons</v>
      </c>
      <c r="B935" s="312" t="s">
        <v>61</v>
      </c>
      <c r="C935" s="302">
        <v>1961</v>
      </c>
      <c r="D935" s="312" t="s">
        <v>572</v>
      </c>
      <c r="E935" s="314">
        <v>244500</v>
      </c>
      <c r="F935" s="314">
        <v>11045</v>
      </c>
      <c r="G935" s="314">
        <v>54388</v>
      </c>
      <c r="H935" s="314">
        <v>60342</v>
      </c>
      <c r="I935" s="314">
        <v>60560</v>
      </c>
      <c r="J935" s="314">
        <v>32165</v>
      </c>
      <c r="K935" s="314">
        <v>14622</v>
      </c>
      <c r="L935" s="314">
        <v>11378</v>
      </c>
    </row>
    <row r="936" spans="1:12" x14ac:dyDescent="0.2">
      <c r="A936" s="302" t="str">
        <f t="shared" si="15"/>
        <v>Waltham Forest1961Total rooms</v>
      </c>
      <c r="B936" s="312" t="s">
        <v>61</v>
      </c>
      <c r="C936" s="302">
        <v>1961</v>
      </c>
      <c r="D936" s="312" t="s">
        <v>573</v>
      </c>
      <c r="E936" s="314">
        <v>373957</v>
      </c>
      <c r="F936" s="314">
        <v>39185</v>
      </c>
      <c r="G936" s="314">
        <v>114681</v>
      </c>
      <c r="H936" s="314">
        <v>92003</v>
      </c>
      <c r="I936" s="314">
        <v>73413</v>
      </c>
      <c r="J936" s="314">
        <v>33175</v>
      </c>
      <c r="K936" s="314">
        <v>13215</v>
      </c>
      <c r="L936" s="314">
        <v>8285</v>
      </c>
    </row>
    <row r="937" spans="1:12" x14ac:dyDescent="0.2">
      <c r="A937" s="302" t="str">
        <f t="shared" si="15"/>
        <v>Waltham Forest1961Persons per room</v>
      </c>
      <c r="B937" s="312" t="s">
        <v>61</v>
      </c>
      <c r="C937" s="302">
        <v>1961</v>
      </c>
      <c r="D937" s="312" t="s">
        <v>574</v>
      </c>
      <c r="E937" s="314">
        <v>0.6538184871522662</v>
      </c>
      <c r="F937" s="312">
        <v>0.28186806175832591</v>
      </c>
      <c r="G937" s="312">
        <v>0.47425467165441532</v>
      </c>
      <c r="H937" s="312">
        <v>0.65586991728530586</v>
      </c>
      <c r="I937" s="312">
        <v>0.8249220165365807</v>
      </c>
      <c r="J937" s="312">
        <v>0.96955538809344388</v>
      </c>
      <c r="K937" s="312">
        <v>1.1064699205448354</v>
      </c>
      <c r="L937" s="312">
        <v>1.3733252866626433</v>
      </c>
    </row>
    <row r="938" spans="1:12" x14ac:dyDescent="0.2">
      <c r="A938" s="302" t="str">
        <f t="shared" si="15"/>
        <v>Waltham Forest19711971</v>
      </c>
      <c r="B938" s="312" t="s">
        <v>61</v>
      </c>
      <c r="C938" s="302">
        <v>1971</v>
      </c>
      <c r="D938" s="293" t="s">
        <v>29</v>
      </c>
      <c r="E938" s="314" t="s">
        <v>570</v>
      </c>
      <c r="F938" s="312">
        <v>1</v>
      </c>
      <c r="G938" s="312">
        <v>2</v>
      </c>
      <c r="H938" s="312">
        <v>3</v>
      </c>
      <c r="I938" s="312">
        <v>4</v>
      </c>
      <c r="J938" s="312">
        <v>5</v>
      </c>
      <c r="K938" s="314" t="s">
        <v>568</v>
      </c>
    </row>
    <row r="939" spans="1:12" x14ac:dyDescent="0.2">
      <c r="A939" s="302" t="str">
        <f t="shared" si="15"/>
        <v>Waltham Forest1971Total households</v>
      </c>
      <c r="B939" s="312" t="s">
        <v>61</v>
      </c>
      <c r="C939" s="302">
        <v>1971</v>
      </c>
      <c r="D939" s="312" t="s">
        <v>571</v>
      </c>
      <c r="E939" s="314">
        <v>84395</v>
      </c>
      <c r="F939" s="314">
        <v>16580</v>
      </c>
      <c r="G939" s="314">
        <v>28975</v>
      </c>
      <c r="H939" s="314">
        <v>16330</v>
      </c>
      <c r="I939" s="314">
        <v>12700</v>
      </c>
      <c r="J939" s="314">
        <v>5670</v>
      </c>
      <c r="K939" s="314">
        <v>4135</v>
      </c>
      <c r="L939" s="314"/>
    </row>
    <row r="940" spans="1:12" x14ac:dyDescent="0.2">
      <c r="A940" s="302" t="str">
        <f t="shared" si="15"/>
        <v>Waltham Forest1971Total persons</v>
      </c>
      <c r="B940" s="312" t="s">
        <v>61</v>
      </c>
      <c r="C940" s="302">
        <v>1971</v>
      </c>
      <c r="D940" s="312" t="s">
        <v>572</v>
      </c>
      <c r="E940" s="314">
        <v>230850</v>
      </c>
      <c r="F940" s="314">
        <v>16580</v>
      </c>
      <c r="G940" s="314">
        <v>57955</v>
      </c>
      <c r="H940" s="314">
        <v>48995</v>
      </c>
      <c r="I940" s="314">
        <v>50805</v>
      </c>
      <c r="J940" s="314">
        <v>28340</v>
      </c>
      <c r="K940" s="314">
        <v>28175</v>
      </c>
      <c r="L940" s="314"/>
    </row>
    <row r="941" spans="1:12" x14ac:dyDescent="0.2">
      <c r="A941" s="302" t="str">
        <f t="shared" si="15"/>
        <v>Waltham Forest1971Total rooms</v>
      </c>
      <c r="B941" s="312" t="s">
        <v>61</v>
      </c>
      <c r="C941" s="302">
        <v>1971</v>
      </c>
      <c r="D941" s="312" t="s">
        <v>573</v>
      </c>
      <c r="E941" s="314">
        <v>397545</v>
      </c>
      <c r="F941" s="314">
        <v>63765</v>
      </c>
      <c r="G941" s="314">
        <v>131955</v>
      </c>
      <c r="H941" s="314">
        <v>80650</v>
      </c>
      <c r="I941" s="314">
        <v>66600</v>
      </c>
      <c r="J941" s="314">
        <v>30805</v>
      </c>
      <c r="K941" s="314">
        <v>23770</v>
      </c>
      <c r="L941" s="314"/>
    </row>
    <row r="942" spans="1:12" x14ac:dyDescent="0.2">
      <c r="A942" s="302" t="str">
        <f t="shared" si="15"/>
        <v>Waltham Forest1971Persons per room</v>
      </c>
      <c r="B942" s="312" t="s">
        <v>61</v>
      </c>
      <c r="C942" s="302">
        <v>1971</v>
      </c>
      <c r="D942" s="312" t="s">
        <v>574</v>
      </c>
      <c r="E942" s="314">
        <v>0.5806889786061955</v>
      </c>
      <c r="F942" s="312">
        <v>0.26001725084293892</v>
      </c>
      <c r="G942" s="312">
        <v>0.43920275851616081</v>
      </c>
      <c r="H942" s="312">
        <v>0.60750154990700556</v>
      </c>
      <c r="I942" s="312">
        <v>0.76283783783783787</v>
      </c>
      <c r="J942" s="312">
        <v>0.91998052264242813</v>
      </c>
      <c r="K942" s="312">
        <v>1.1853176272612538</v>
      </c>
    </row>
    <row r="943" spans="1:12" x14ac:dyDescent="0.2">
      <c r="A943" s="302" t="str">
        <f t="shared" si="15"/>
        <v>Waltham Forest19811981</v>
      </c>
      <c r="B943" s="312" t="s">
        <v>61</v>
      </c>
      <c r="C943" s="302">
        <v>1981</v>
      </c>
      <c r="D943" s="293" t="s">
        <v>30</v>
      </c>
      <c r="E943" s="314" t="s">
        <v>570</v>
      </c>
      <c r="F943" s="312">
        <v>1</v>
      </c>
      <c r="G943" s="312">
        <v>2</v>
      </c>
      <c r="H943" s="312">
        <v>3</v>
      </c>
      <c r="I943" s="312">
        <v>4</v>
      </c>
      <c r="J943" s="312">
        <v>5</v>
      </c>
      <c r="K943" s="312">
        <v>6</v>
      </c>
      <c r="L943" s="314" t="s">
        <v>565</v>
      </c>
    </row>
    <row r="944" spans="1:12" x14ac:dyDescent="0.2">
      <c r="A944" s="302" t="str">
        <f t="shared" si="15"/>
        <v>Waltham Forest1981Total households</v>
      </c>
      <c r="B944" s="312" t="s">
        <v>61</v>
      </c>
      <c r="C944" s="302">
        <v>1981</v>
      </c>
      <c r="D944" s="312" t="s">
        <v>571</v>
      </c>
      <c r="E944" s="314">
        <v>80663</v>
      </c>
      <c r="F944" s="312">
        <v>19745</v>
      </c>
      <c r="G944" s="312">
        <v>26816</v>
      </c>
      <c r="H944" s="312">
        <v>12905</v>
      </c>
      <c r="I944" s="312">
        <v>12163</v>
      </c>
      <c r="J944" s="312">
        <v>5401</v>
      </c>
      <c r="K944" s="312">
        <v>2201</v>
      </c>
      <c r="L944" s="312">
        <v>1432</v>
      </c>
    </row>
    <row r="945" spans="1:14" x14ac:dyDescent="0.2">
      <c r="A945" s="302" t="str">
        <f t="shared" si="15"/>
        <v>Waltham Forest1981Total persons</v>
      </c>
      <c r="B945" s="312" t="s">
        <v>61</v>
      </c>
      <c r="C945" s="302">
        <v>1981</v>
      </c>
      <c r="D945" s="312" t="s">
        <v>572</v>
      </c>
      <c r="E945" s="314">
        <v>212398</v>
      </c>
      <c r="F945" s="314">
        <v>19745</v>
      </c>
      <c r="G945" s="314">
        <v>53632</v>
      </c>
      <c r="H945" s="314">
        <v>38715</v>
      </c>
      <c r="I945" s="314">
        <v>48652</v>
      </c>
      <c r="J945" s="314">
        <v>27005</v>
      </c>
      <c r="K945" s="314">
        <v>13206</v>
      </c>
      <c r="L945" s="312">
        <v>11443</v>
      </c>
    </row>
    <row r="946" spans="1:14" x14ac:dyDescent="0.2">
      <c r="A946" s="302" t="str">
        <f t="shared" si="15"/>
        <v>Waltham Forest1981Total rooms</v>
      </c>
      <c r="B946" s="312" t="s">
        <v>61</v>
      </c>
      <c r="C946" s="302">
        <v>1981</v>
      </c>
      <c r="D946" s="312" t="s">
        <v>573</v>
      </c>
      <c r="E946" s="314">
        <v>375841</v>
      </c>
      <c r="F946" s="312">
        <v>75858</v>
      </c>
      <c r="G946" s="312">
        <v>121555</v>
      </c>
      <c r="H946" s="312">
        <v>63960</v>
      </c>
      <c r="I946" s="312">
        <v>63818</v>
      </c>
      <c r="J946" s="312">
        <v>29582</v>
      </c>
      <c r="K946" s="312">
        <v>12470</v>
      </c>
      <c r="L946" s="312">
        <v>8598</v>
      </c>
    </row>
    <row r="947" spans="1:14" x14ac:dyDescent="0.2">
      <c r="A947" s="302" t="str">
        <f t="shared" si="15"/>
        <v>Waltham Forest1981Persons per room</v>
      </c>
      <c r="B947" s="312" t="s">
        <v>61</v>
      </c>
      <c r="C947" s="302">
        <v>1981</v>
      </c>
      <c r="D947" s="312" t="s">
        <v>574</v>
      </c>
      <c r="E947" s="314">
        <v>0.56512727456557432</v>
      </c>
      <c r="F947" s="312">
        <v>0.26028896095336024</v>
      </c>
      <c r="G947" s="312">
        <v>0.44121591049319236</v>
      </c>
      <c r="H947" s="312">
        <v>0.60530018761726079</v>
      </c>
      <c r="I947" s="312">
        <v>0.76235544830612056</v>
      </c>
      <c r="J947" s="312">
        <v>0.91288621458995334</v>
      </c>
      <c r="K947" s="312">
        <v>1.0590216519647153</v>
      </c>
      <c r="L947" s="312">
        <v>1.3308909048615958</v>
      </c>
    </row>
    <row r="948" spans="1:14" x14ac:dyDescent="0.2">
      <c r="A948" s="302" t="str">
        <f t="shared" si="15"/>
        <v>Waltham Forest19911991</v>
      </c>
      <c r="B948" s="312" t="s">
        <v>61</v>
      </c>
      <c r="C948" s="302">
        <v>1991</v>
      </c>
      <c r="D948" s="293" t="s">
        <v>4</v>
      </c>
      <c r="E948" s="314" t="s">
        <v>570</v>
      </c>
      <c r="F948" s="312">
        <v>1</v>
      </c>
      <c r="G948" s="312">
        <v>2</v>
      </c>
      <c r="H948" s="312">
        <v>3</v>
      </c>
      <c r="I948" s="312">
        <v>4</v>
      </c>
      <c r="J948" s="312">
        <v>5</v>
      </c>
      <c r="K948" s="312">
        <v>6</v>
      </c>
      <c r="L948" s="314" t="s">
        <v>565</v>
      </c>
    </row>
    <row r="949" spans="1:14" x14ac:dyDescent="0.2">
      <c r="A949" s="302" t="str">
        <f t="shared" si="15"/>
        <v>Waltham Forest1991Total households</v>
      </c>
      <c r="B949" s="312" t="s">
        <v>61</v>
      </c>
      <c r="C949" s="302">
        <v>1991</v>
      </c>
      <c r="D949" s="312" t="s">
        <v>571</v>
      </c>
      <c r="E949" s="314">
        <v>86722</v>
      </c>
      <c r="F949" s="312">
        <v>26555</v>
      </c>
      <c r="G949" s="312">
        <v>28011</v>
      </c>
      <c r="H949" s="312">
        <v>13669</v>
      </c>
      <c r="I949" s="312">
        <v>10948</v>
      </c>
      <c r="J949" s="312">
        <v>4488</v>
      </c>
      <c r="K949" s="312">
        <v>1871</v>
      </c>
      <c r="L949" s="312">
        <v>1180</v>
      </c>
    </row>
    <row r="950" spans="1:14" x14ac:dyDescent="0.2">
      <c r="A950" s="302" t="str">
        <f t="shared" si="15"/>
        <v>Waltham Forest1991Total persons</v>
      </c>
      <c r="B950" s="312" t="s">
        <v>61</v>
      </c>
      <c r="C950" s="302">
        <v>1991</v>
      </c>
      <c r="D950" s="312" t="s">
        <v>572</v>
      </c>
      <c r="E950" s="314">
        <v>210342</v>
      </c>
      <c r="F950" s="314">
        <v>26555</v>
      </c>
      <c r="G950" s="314">
        <v>56022</v>
      </c>
      <c r="H950" s="314">
        <v>41007</v>
      </c>
      <c r="I950" s="314">
        <v>43792</v>
      </c>
      <c r="J950" s="314">
        <v>22440</v>
      </c>
      <c r="K950" s="314">
        <v>11226</v>
      </c>
      <c r="L950" s="312">
        <v>9300</v>
      </c>
    </row>
    <row r="951" spans="1:14" x14ac:dyDescent="0.2">
      <c r="A951" s="302" t="str">
        <f t="shared" si="15"/>
        <v>Waltham Forest1991Total rooms</v>
      </c>
      <c r="B951" s="312" t="s">
        <v>61</v>
      </c>
      <c r="C951" s="302">
        <v>1991</v>
      </c>
      <c r="D951" s="312" t="s">
        <v>573</v>
      </c>
      <c r="E951" s="314">
        <v>398679</v>
      </c>
      <c r="F951" s="312">
        <v>102381</v>
      </c>
      <c r="G951" s="312">
        <v>127296</v>
      </c>
      <c r="H951" s="312">
        <v>68219</v>
      </c>
      <c r="I951" s="312">
        <v>58398</v>
      </c>
      <c r="J951" s="312">
        <v>24862</v>
      </c>
      <c r="K951" s="312">
        <v>10573</v>
      </c>
      <c r="L951" s="312">
        <v>6950</v>
      </c>
    </row>
    <row r="952" spans="1:14" x14ac:dyDescent="0.2">
      <c r="A952" s="302" t="str">
        <f t="shared" si="15"/>
        <v>Waltham Forest1991Persons per room</v>
      </c>
      <c r="B952" s="312" t="s">
        <v>61</v>
      </c>
      <c r="C952" s="302">
        <v>1991</v>
      </c>
      <c r="D952" s="312" t="s">
        <v>574</v>
      </c>
      <c r="E952" s="314">
        <v>0.5275973903817357</v>
      </c>
      <c r="F952" s="312">
        <v>0.25937429796544281</v>
      </c>
      <c r="G952" s="312">
        <v>0.44009238310708898</v>
      </c>
      <c r="H952" s="312">
        <v>0.60110819566396456</v>
      </c>
      <c r="I952" s="312">
        <v>0.74988869481831566</v>
      </c>
      <c r="J952" s="312">
        <v>0.90258225404231363</v>
      </c>
      <c r="K952" s="312">
        <v>1.0617610895677669</v>
      </c>
      <c r="L952" s="312">
        <v>1.3381294964028776</v>
      </c>
    </row>
    <row r="953" spans="1:14" x14ac:dyDescent="0.2">
      <c r="A953" s="302" t="str">
        <f t="shared" si="15"/>
        <v>Waltham Forest20012001</v>
      </c>
      <c r="B953" s="312" t="s">
        <v>61</v>
      </c>
      <c r="C953" s="302">
        <v>2001</v>
      </c>
      <c r="D953" s="293">
        <v>2001</v>
      </c>
      <c r="E953" s="314" t="s">
        <v>570</v>
      </c>
      <c r="F953" s="312">
        <v>1</v>
      </c>
      <c r="G953" s="312">
        <v>2</v>
      </c>
      <c r="H953" s="312">
        <v>3</v>
      </c>
      <c r="I953" s="312">
        <v>4</v>
      </c>
      <c r="J953" s="312">
        <v>5</v>
      </c>
      <c r="K953" s="312">
        <v>6</v>
      </c>
      <c r="L953" s="314">
        <v>7</v>
      </c>
      <c r="M953" s="302" t="s">
        <v>2666</v>
      </c>
      <c r="N953" s="312"/>
    </row>
    <row r="954" spans="1:14" x14ac:dyDescent="0.2">
      <c r="A954" s="302" t="str">
        <f t="shared" si="15"/>
        <v>Waltham Forest2001Total households</v>
      </c>
      <c r="B954" s="312" t="s">
        <v>61</v>
      </c>
      <c r="C954" s="302">
        <v>2001</v>
      </c>
      <c r="D954" s="312" t="s">
        <v>571</v>
      </c>
      <c r="E954" s="314">
        <v>89791</v>
      </c>
      <c r="F954" s="312">
        <v>29727</v>
      </c>
      <c r="G954" s="312">
        <v>26187</v>
      </c>
      <c r="H954" s="312">
        <v>14239</v>
      </c>
      <c r="I954" s="312">
        <v>11202</v>
      </c>
      <c r="J954" s="312">
        <v>5596</v>
      </c>
      <c r="K954" s="312">
        <v>1729</v>
      </c>
      <c r="L954" s="312">
        <v>652</v>
      </c>
      <c r="M954" s="302">
        <v>459</v>
      </c>
    </row>
    <row r="955" spans="1:14" x14ac:dyDescent="0.2">
      <c r="A955" s="302" t="str">
        <f t="shared" si="15"/>
        <v>Waltham Forest2001Total persons</v>
      </c>
      <c r="B955" s="312" t="s">
        <v>61</v>
      </c>
      <c r="C955" s="302">
        <v>2001</v>
      </c>
      <c r="D955" s="312" t="s">
        <v>572</v>
      </c>
      <c r="E955" s="314">
        <v>216584</v>
      </c>
      <c r="F955" s="314">
        <v>29727</v>
      </c>
      <c r="G955" s="314">
        <v>52374</v>
      </c>
      <c r="H955" s="314">
        <v>42717</v>
      </c>
      <c r="I955" s="314">
        <v>44808</v>
      </c>
      <c r="J955" s="314">
        <v>27980</v>
      </c>
      <c r="K955" s="314">
        <v>10374</v>
      </c>
      <c r="L955" s="312">
        <v>4564</v>
      </c>
      <c r="M955" s="302">
        <v>4040</v>
      </c>
    </row>
    <row r="956" spans="1:14" x14ac:dyDescent="0.2">
      <c r="A956" s="302" t="str">
        <f t="shared" si="15"/>
        <v>Waltham Forest2001Total rooms</v>
      </c>
      <c r="B956" s="312" t="s">
        <v>61</v>
      </c>
      <c r="C956" s="302">
        <v>2001</v>
      </c>
      <c r="D956" s="312" t="s">
        <v>573</v>
      </c>
      <c r="E956" s="314">
        <v>423947</v>
      </c>
      <c r="F956" s="312">
        <v>120330</v>
      </c>
      <c r="G956" s="312">
        <v>123314</v>
      </c>
      <c r="H956" s="312">
        <v>71799</v>
      </c>
      <c r="I956" s="312">
        <v>60552</v>
      </c>
      <c r="J956" s="312">
        <v>31256</v>
      </c>
      <c r="K956" s="312">
        <v>11460</v>
      </c>
      <c r="L956" s="312">
        <v>3817</v>
      </c>
      <c r="M956" s="302">
        <v>2889</v>
      </c>
    </row>
    <row r="957" spans="1:14" x14ac:dyDescent="0.2">
      <c r="A957" s="302" t="str">
        <f t="shared" si="15"/>
        <v>Waltham Forest2001Persons per room</v>
      </c>
      <c r="B957" s="312" t="s">
        <v>61</v>
      </c>
      <c r="C957" s="302">
        <v>2001</v>
      </c>
      <c r="D957" s="312" t="s">
        <v>574</v>
      </c>
      <c r="E957" s="314">
        <v>0.51087518015223599</v>
      </c>
      <c r="F957" s="312">
        <v>0.24704562453253553</v>
      </c>
      <c r="G957" s="312">
        <v>0.42472063188283571</v>
      </c>
      <c r="H957" s="312">
        <v>0.59495257594116913</v>
      </c>
      <c r="I957" s="312">
        <v>0.73999207292905267</v>
      </c>
      <c r="J957" s="312">
        <v>0.89518812388021496</v>
      </c>
      <c r="K957" s="312">
        <v>0.90523560209424081</v>
      </c>
      <c r="L957" s="312">
        <v>1.1957034320146711</v>
      </c>
      <c r="M957" s="302">
        <v>1.3984077535479404</v>
      </c>
    </row>
    <row r="958" spans="1:14" x14ac:dyDescent="0.2">
      <c r="A958" s="302" t="str">
        <f t="shared" si="15"/>
        <v>Waltham Forest20112011</v>
      </c>
      <c r="B958" s="312" t="s">
        <v>61</v>
      </c>
      <c r="C958" s="302">
        <v>2011</v>
      </c>
      <c r="D958" s="293">
        <v>2011</v>
      </c>
      <c r="E958" s="314" t="s">
        <v>570</v>
      </c>
      <c r="F958" s="312">
        <v>1</v>
      </c>
      <c r="G958" s="312">
        <v>2</v>
      </c>
      <c r="H958" s="312">
        <v>3</v>
      </c>
      <c r="I958" s="312">
        <v>4</v>
      </c>
      <c r="J958" s="312">
        <v>5</v>
      </c>
      <c r="K958" s="312" t="s">
        <v>568</v>
      </c>
      <c r="L958" s="314"/>
      <c r="N958" s="312"/>
    </row>
    <row r="959" spans="1:14" x14ac:dyDescent="0.2">
      <c r="A959" s="302" t="str">
        <f t="shared" si="15"/>
        <v>Waltham Forest2011Total households</v>
      </c>
      <c r="B959" s="312" t="s">
        <v>61</v>
      </c>
      <c r="C959" s="302">
        <v>2011</v>
      </c>
      <c r="D959" s="312" t="s">
        <v>571</v>
      </c>
      <c r="E959" s="314">
        <v>96861</v>
      </c>
      <c r="F959" s="312">
        <v>28756</v>
      </c>
      <c r="G959" s="312">
        <v>24330</v>
      </c>
      <c r="H959" s="312">
        <v>16875</v>
      </c>
      <c r="I959" s="312">
        <v>14428</v>
      </c>
      <c r="J959" s="312">
        <v>7235</v>
      </c>
      <c r="K959" s="312">
        <v>5237</v>
      </c>
    </row>
    <row r="960" spans="1:14" x14ac:dyDescent="0.2">
      <c r="A960" s="302" t="str">
        <f t="shared" si="15"/>
        <v>Waltham Forest2011Total persons</v>
      </c>
      <c r="B960" s="312" t="s">
        <v>61</v>
      </c>
      <c r="C960" s="302">
        <v>2011</v>
      </c>
      <c r="D960" s="312" t="s">
        <v>572</v>
      </c>
      <c r="E960" s="314">
        <v>256615</v>
      </c>
      <c r="F960" s="314">
        <v>28756</v>
      </c>
      <c r="G960" s="314">
        <v>48660</v>
      </c>
      <c r="H960" s="314">
        <v>50625</v>
      </c>
      <c r="I960" s="314">
        <v>57712</v>
      </c>
      <c r="J960" s="314">
        <v>36175</v>
      </c>
      <c r="K960" s="314">
        <v>34687</v>
      </c>
    </row>
    <row r="961" spans="1:12" x14ac:dyDescent="0.2">
      <c r="A961" s="302" t="str">
        <f t="shared" si="15"/>
        <v>Waltham Forest2011Total rooms</v>
      </c>
      <c r="B961" s="312" t="s">
        <v>61</v>
      </c>
      <c r="C961" s="302">
        <v>2011</v>
      </c>
      <c r="D961" s="312" t="s">
        <v>573</v>
      </c>
      <c r="E961" s="314">
        <v>451873</v>
      </c>
      <c r="F961" s="312">
        <v>114327</v>
      </c>
      <c r="G961" s="312">
        <v>112068</v>
      </c>
      <c r="H961" s="312">
        <v>80573</v>
      </c>
      <c r="I961" s="312">
        <v>74653</v>
      </c>
      <c r="J961" s="312">
        <v>39446</v>
      </c>
      <c r="K961" s="312">
        <v>30806</v>
      </c>
    </row>
    <row r="962" spans="1:12" x14ac:dyDescent="0.2">
      <c r="A962" s="302" t="str">
        <f t="shared" si="15"/>
        <v>Waltham Forest2011Persons per room</v>
      </c>
      <c r="B962" s="312" t="s">
        <v>61</v>
      </c>
      <c r="C962" s="302">
        <v>2011</v>
      </c>
      <c r="D962" s="312" t="s">
        <v>574</v>
      </c>
      <c r="E962" s="314">
        <v>0.56789186342180209</v>
      </c>
      <c r="F962" s="312">
        <v>0.25152413690554287</v>
      </c>
      <c r="G962" s="312">
        <v>0.43420066388264267</v>
      </c>
      <c r="H962" s="312">
        <v>0.62831221376888036</v>
      </c>
      <c r="I962" s="312">
        <v>0.7730700708611844</v>
      </c>
      <c r="J962" s="312">
        <v>0.91707650965877408</v>
      </c>
      <c r="K962" s="312">
        <v>1.1259819515678764</v>
      </c>
    </row>
    <row r="963" spans="1:12" x14ac:dyDescent="0.2">
      <c r="A963" s="302" t="str">
        <f t="shared" si="15"/>
        <v>WandsworthWandsworth</v>
      </c>
      <c r="B963" s="312" t="s">
        <v>62</v>
      </c>
      <c r="D963" s="312" t="s">
        <v>62</v>
      </c>
      <c r="F963" s="350" t="s">
        <v>569</v>
      </c>
      <c r="G963" s="350"/>
      <c r="H963" s="350"/>
      <c r="I963" s="350"/>
      <c r="J963" s="350"/>
      <c r="K963" s="350"/>
      <c r="L963" s="350"/>
    </row>
    <row r="964" spans="1:12" x14ac:dyDescent="0.2">
      <c r="A964" s="302" t="str">
        <f t="shared" si="15"/>
        <v>Wandsworth19611961</v>
      </c>
      <c r="B964" s="312" t="s">
        <v>62</v>
      </c>
      <c r="C964" s="302">
        <v>1961</v>
      </c>
      <c r="D964" s="293" t="s">
        <v>28</v>
      </c>
      <c r="E964" s="314" t="s">
        <v>570</v>
      </c>
      <c r="F964" s="312">
        <v>1</v>
      </c>
      <c r="G964" s="312">
        <v>2</v>
      </c>
      <c r="H964" s="312">
        <v>3</v>
      </c>
      <c r="I964" s="312">
        <v>4</v>
      </c>
      <c r="J964" s="312">
        <v>5</v>
      </c>
      <c r="K964" s="312">
        <v>6</v>
      </c>
      <c r="L964" s="314" t="s">
        <v>565</v>
      </c>
    </row>
    <row r="965" spans="1:12" x14ac:dyDescent="0.2">
      <c r="A965" s="302" t="str">
        <f t="shared" si="15"/>
        <v>Wandsworth1961Total households</v>
      </c>
      <c r="B965" s="312" t="s">
        <v>62</v>
      </c>
      <c r="C965" s="302">
        <v>1961</v>
      </c>
      <c r="D965" s="312" t="s">
        <v>571</v>
      </c>
      <c r="E965" s="314">
        <v>112657</v>
      </c>
      <c r="F965" s="314">
        <v>21193</v>
      </c>
      <c r="G965" s="314">
        <v>34879</v>
      </c>
      <c r="H965" s="314">
        <v>23812</v>
      </c>
      <c r="I965" s="314">
        <v>17638</v>
      </c>
      <c r="J965" s="314">
        <v>8311</v>
      </c>
      <c r="K965" s="314">
        <v>3769</v>
      </c>
      <c r="L965" s="314">
        <v>3055</v>
      </c>
    </row>
    <row r="966" spans="1:12" x14ac:dyDescent="0.2">
      <c r="A966" s="302" t="str">
        <f t="shared" si="15"/>
        <v>Wandsworth1961Total persons</v>
      </c>
      <c r="B966" s="312" t="s">
        <v>62</v>
      </c>
      <c r="C966" s="302">
        <v>1961</v>
      </c>
      <c r="D966" s="312" t="s">
        <v>572</v>
      </c>
      <c r="E966" s="314">
        <v>320949</v>
      </c>
      <c r="F966" s="314">
        <v>21193</v>
      </c>
      <c r="G966" s="314">
        <v>69758</v>
      </c>
      <c r="H966" s="314">
        <v>71436</v>
      </c>
      <c r="I966" s="314">
        <v>70552</v>
      </c>
      <c r="J966" s="314">
        <v>41555</v>
      </c>
      <c r="K966" s="314">
        <v>22614</v>
      </c>
      <c r="L966" s="314">
        <v>23841</v>
      </c>
    </row>
    <row r="967" spans="1:12" x14ac:dyDescent="0.2">
      <c r="A967" s="302" t="str">
        <f t="shared" si="15"/>
        <v>Wandsworth1961Total rooms</v>
      </c>
      <c r="B967" s="312" t="s">
        <v>62</v>
      </c>
      <c r="C967" s="302">
        <v>1961</v>
      </c>
      <c r="D967" s="312" t="s">
        <v>573</v>
      </c>
      <c r="E967" s="314">
        <v>446774</v>
      </c>
      <c r="F967" s="314">
        <v>60673</v>
      </c>
      <c r="G967" s="314">
        <v>130869</v>
      </c>
      <c r="H967" s="314">
        <v>99393</v>
      </c>
      <c r="I967" s="314">
        <v>79254</v>
      </c>
      <c r="J967" s="314">
        <v>40088</v>
      </c>
      <c r="K967" s="314">
        <v>19452</v>
      </c>
      <c r="L967" s="314">
        <v>17045</v>
      </c>
    </row>
    <row r="968" spans="1:12" x14ac:dyDescent="0.2">
      <c r="A968" s="302" t="str">
        <f t="shared" si="15"/>
        <v>Wandsworth1961Persons per room</v>
      </c>
      <c r="B968" s="312" t="s">
        <v>62</v>
      </c>
      <c r="C968" s="302">
        <v>1961</v>
      </c>
      <c r="D968" s="312" t="s">
        <v>574</v>
      </c>
      <c r="E968" s="314">
        <v>0.71836991409526962</v>
      </c>
      <c r="F968" s="312">
        <v>0.34929869958630694</v>
      </c>
      <c r="G968" s="312">
        <v>0.53303685364754072</v>
      </c>
      <c r="H968" s="312">
        <v>0.71872264646403672</v>
      </c>
      <c r="I968" s="312">
        <v>0.89020112549524311</v>
      </c>
      <c r="J968" s="312">
        <v>1.0365944921173418</v>
      </c>
      <c r="K968" s="312">
        <v>1.162553979025293</v>
      </c>
      <c r="L968" s="312">
        <v>1.3987092989146377</v>
      </c>
    </row>
    <row r="969" spans="1:12" x14ac:dyDescent="0.2">
      <c r="A969" s="302" t="str">
        <f t="shared" si="15"/>
        <v>Wandsworth19711971</v>
      </c>
      <c r="B969" s="312" t="s">
        <v>62</v>
      </c>
      <c r="C969" s="302">
        <v>1971</v>
      </c>
      <c r="D969" s="293" t="s">
        <v>29</v>
      </c>
      <c r="E969" s="314" t="s">
        <v>570</v>
      </c>
      <c r="F969" s="312">
        <v>1</v>
      </c>
      <c r="G969" s="312">
        <v>2</v>
      </c>
      <c r="H969" s="312">
        <v>3</v>
      </c>
      <c r="I969" s="312">
        <v>4</v>
      </c>
      <c r="J969" s="312">
        <v>5</v>
      </c>
      <c r="K969" s="314" t="s">
        <v>568</v>
      </c>
    </row>
    <row r="970" spans="1:12" x14ac:dyDescent="0.2">
      <c r="A970" s="302" t="str">
        <f t="shared" si="15"/>
        <v>Wandsworth1971Total households</v>
      </c>
      <c r="B970" s="312" t="s">
        <v>62</v>
      </c>
      <c r="C970" s="302">
        <v>1971</v>
      </c>
      <c r="D970" s="312" t="s">
        <v>571</v>
      </c>
      <c r="E970" s="314">
        <v>109745</v>
      </c>
      <c r="F970" s="314">
        <v>28765</v>
      </c>
      <c r="G970" s="314">
        <v>34385</v>
      </c>
      <c r="H970" s="314">
        <v>18730</v>
      </c>
      <c r="I970" s="314">
        <v>14005</v>
      </c>
      <c r="J970" s="314">
        <v>7365</v>
      </c>
      <c r="K970" s="314">
        <v>6495</v>
      </c>
      <c r="L970" s="314"/>
    </row>
    <row r="971" spans="1:12" x14ac:dyDescent="0.2">
      <c r="A971" s="302" t="str">
        <f t="shared" si="15"/>
        <v>Wandsworth1971Total persons</v>
      </c>
      <c r="B971" s="312" t="s">
        <v>62</v>
      </c>
      <c r="C971" s="302">
        <v>1971</v>
      </c>
      <c r="D971" s="312" t="s">
        <v>572</v>
      </c>
      <c r="E971" s="314">
        <v>290340</v>
      </c>
      <c r="F971" s="314">
        <v>28765</v>
      </c>
      <c r="G971" s="314">
        <v>68770</v>
      </c>
      <c r="H971" s="314">
        <v>56185</v>
      </c>
      <c r="I971" s="314">
        <v>56010</v>
      </c>
      <c r="J971" s="314">
        <v>36820</v>
      </c>
      <c r="K971" s="314">
        <v>43785</v>
      </c>
      <c r="L971" s="314"/>
    </row>
    <row r="972" spans="1:12" x14ac:dyDescent="0.2">
      <c r="A972" s="302" t="str">
        <f t="shared" si="15"/>
        <v>Wandsworth1971Total rooms</v>
      </c>
      <c r="B972" s="312" t="s">
        <v>62</v>
      </c>
      <c r="C972" s="302">
        <v>1971</v>
      </c>
      <c r="D972" s="312" t="s">
        <v>573</v>
      </c>
      <c r="E972" s="314">
        <v>449875</v>
      </c>
      <c r="F972" s="314">
        <v>85840</v>
      </c>
      <c r="G972" s="314">
        <v>136525</v>
      </c>
      <c r="H972" s="314">
        <v>83815</v>
      </c>
      <c r="I972" s="314">
        <v>68070</v>
      </c>
      <c r="J972" s="314">
        <v>38415</v>
      </c>
      <c r="K972" s="314">
        <v>37215</v>
      </c>
      <c r="L972" s="314"/>
    </row>
    <row r="973" spans="1:12" x14ac:dyDescent="0.2">
      <c r="A973" s="302" t="str">
        <f t="shared" si="15"/>
        <v>Wandsworth1971Persons per room</v>
      </c>
      <c r="B973" s="312" t="s">
        <v>62</v>
      </c>
      <c r="C973" s="302">
        <v>1971</v>
      </c>
      <c r="D973" s="312" t="s">
        <v>574</v>
      </c>
      <c r="E973" s="314">
        <v>0.64537927202000556</v>
      </c>
      <c r="F973" s="312">
        <v>0.33510018639328987</v>
      </c>
      <c r="G973" s="312">
        <v>0.5037172678996521</v>
      </c>
      <c r="H973" s="312">
        <v>0.67034540356738059</v>
      </c>
      <c r="I973" s="312">
        <v>0.82282944028206262</v>
      </c>
      <c r="J973" s="312">
        <v>0.95847976051021733</v>
      </c>
      <c r="K973" s="312">
        <v>1.1765417170495769</v>
      </c>
    </row>
    <row r="974" spans="1:12" x14ac:dyDescent="0.2">
      <c r="A974" s="302" t="str">
        <f t="shared" si="15"/>
        <v>Wandsworth19811981</v>
      </c>
      <c r="B974" s="312" t="s">
        <v>62</v>
      </c>
      <c r="C974" s="302">
        <v>1981</v>
      </c>
      <c r="D974" s="293" t="s">
        <v>30</v>
      </c>
      <c r="E974" s="314" t="s">
        <v>570</v>
      </c>
      <c r="F974" s="312">
        <v>1</v>
      </c>
      <c r="G974" s="312">
        <v>2</v>
      </c>
      <c r="H974" s="312">
        <v>3</v>
      </c>
      <c r="I974" s="312">
        <v>4</v>
      </c>
      <c r="J974" s="312">
        <v>5</v>
      </c>
      <c r="K974" s="312">
        <v>6</v>
      </c>
      <c r="L974" s="314" t="s">
        <v>565</v>
      </c>
    </row>
    <row r="975" spans="1:12" x14ac:dyDescent="0.2">
      <c r="A975" s="302" t="str">
        <f t="shared" si="15"/>
        <v>Wandsworth1981Total households</v>
      </c>
      <c r="B975" s="312" t="s">
        <v>62</v>
      </c>
      <c r="C975" s="302">
        <v>1981</v>
      </c>
      <c r="D975" s="312" t="s">
        <v>571</v>
      </c>
      <c r="E975" s="314">
        <v>98208</v>
      </c>
      <c r="F975" s="312">
        <v>29062</v>
      </c>
      <c r="G975" s="312">
        <v>30750</v>
      </c>
      <c r="H975" s="312">
        <v>15285</v>
      </c>
      <c r="I975" s="312">
        <v>12421</v>
      </c>
      <c r="J975" s="312">
        <v>6260</v>
      </c>
      <c r="K975" s="312">
        <v>2896</v>
      </c>
      <c r="L975" s="312">
        <v>1534</v>
      </c>
    </row>
    <row r="976" spans="1:12" x14ac:dyDescent="0.2">
      <c r="A976" s="302" t="str">
        <f t="shared" si="15"/>
        <v>Wandsworth1981Total persons</v>
      </c>
      <c r="B976" s="312" t="s">
        <v>62</v>
      </c>
      <c r="C976" s="302">
        <v>1981</v>
      </c>
      <c r="D976" s="312" t="s">
        <v>572</v>
      </c>
      <c r="E976" s="314">
        <v>246674</v>
      </c>
      <c r="F976" s="314">
        <v>29062</v>
      </c>
      <c r="G976" s="314">
        <v>61500</v>
      </c>
      <c r="H976" s="314">
        <v>45855</v>
      </c>
      <c r="I976" s="314">
        <v>49684</v>
      </c>
      <c r="J976" s="314">
        <v>31300</v>
      </c>
      <c r="K976" s="314">
        <v>17376</v>
      </c>
      <c r="L976" s="312">
        <v>11897</v>
      </c>
    </row>
    <row r="977" spans="1:14" x14ac:dyDescent="0.2">
      <c r="A977" s="302" t="str">
        <f t="shared" si="15"/>
        <v>Wandsworth1981Total rooms</v>
      </c>
      <c r="B977" s="312" t="s">
        <v>62</v>
      </c>
      <c r="C977" s="302">
        <v>1981</v>
      </c>
      <c r="D977" s="312" t="s">
        <v>573</v>
      </c>
      <c r="E977" s="314">
        <v>422790</v>
      </c>
      <c r="F977" s="312">
        <v>94825</v>
      </c>
      <c r="G977" s="312">
        <v>128257</v>
      </c>
      <c r="H977" s="312">
        <v>72748</v>
      </c>
      <c r="I977" s="312">
        <v>64976</v>
      </c>
      <c r="J977" s="312">
        <v>35191</v>
      </c>
      <c r="K977" s="312">
        <v>17009</v>
      </c>
      <c r="L977" s="312">
        <v>9784</v>
      </c>
    </row>
    <row r="978" spans="1:14" x14ac:dyDescent="0.2">
      <c r="A978" s="302" t="str">
        <f t="shared" si="15"/>
        <v>Wandsworth1981Persons per room</v>
      </c>
      <c r="B978" s="312" t="s">
        <v>62</v>
      </c>
      <c r="C978" s="302">
        <v>1981</v>
      </c>
      <c r="D978" s="312" t="s">
        <v>574</v>
      </c>
      <c r="E978" s="314">
        <v>0.58344331701317442</v>
      </c>
      <c r="F978" s="312">
        <v>0.30648035855523331</v>
      </c>
      <c r="G978" s="312">
        <v>0.4795059918756871</v>
      </c>
      <c r="H978" s="312">
        <v>0.63032660691702869</v>
      </c>
      <c r="I978" s="312">
        <v>0.76465156365427234</v>
      </c>
      <c r="J978" s="312">
        <v>0.88943195703446909</v>
      </c>
      <c r="K978" s="312">
        <v>1.021576812275854</v>
      </c>
      <c r="L978" s="312">
        <v>1.2159648405560097</v>
      </c>
    </row>
    <row r="979" spans="1:14" x14ac:dyDescent="0.2">
      <c r="A979" s="302" t="str">
        <f t="shared" si="15"/>
        <v>Wandsworth19911991</v>
      </c>
      <c r="B979" s="312" t="s">
        <v>62</v>
      </c>
      <c r="C979" s="302">
        <v>1991</v>
      </c>
      <c r="D979" s="293" t="s">
        <v>4</v>
      </c>
      <c r="E979" s="314" t="s">
        <v>570</v>
      </c>
      <c r="F979" s="312">
        <v>1</v>
      </c>
      <c r="G979" s="312">
        <v>2</v>
      </c>
      <c r="H979" s="312">
        <v>3</v>
      </c>
      <c r="I979" s="312">
        <v>4</v>
      </c>
      <c r="J979" s="312">
        <v>5</v>
      </c>
      <c r="K979" s="312">
        <v>6</v>
      </c>
      <c r="L979" s="314" t="s">
        <v>565</v>
      </c>
    </row>
    <row r="980" spans="1:14" x14ac:dyDescent="0.2">
      <c r="A980" s="302" t="str">
        <f t="shared" si="15"/>
        <v>Wandsworth1991Total households</v>
      </c>
      <c r="B980" s="312" t="s">
        <v>62</v>
      </c>
      <c r="C980" s="302">
        <v>1991</v>
      </c>
      <c r="D980" s="312" t="s">
        <v>571</v>
      </c>
      <c r="E980" s="314">
        <v>109815</v>
      </c>
      <c r="F980" s="312">
        <v>38205</v>
      </c>
      <c r="G980" s="312">
        <v>36184</v>
      </c>
      <c r="H980" s="312">
        <v>16230</v>
      </c>
      <c r="I980" s="312">
        <v>11434</v>
      </c>
      <c r="J980" s="312">
        <v>5036</v>
      </c>
      <c r="K980" s="312">
        <v>2034</v>
      </c>
      <c r="L980" s="312">
        <v>692</v>
      </c>
    </row>
    <row r="981" spans="1:14" x14ac:dyDescent="0.2">
      <c r="A981" s="302" t="str">
        <f t="shared" si="15"/>
        <v>Wandsworth1991Total persons</v>
      </c>
      <c r="B981" s="312" t="s">
        <v>62</v>
      </c>
      <c r="C981" s="302">
        <v>1991</v>
      </c>
      <c r="D981" s="312" t="s">
        <v>572</v>
      </c>
      <c r="E981" s="314">
        <v>247772</v>
      </c>
      <c r="F981" s="314">
        <v>38205</v>
      </c>
      <c r="G981" s="314">
        <v>72368</v>
      </c>
      <c r="H981" s="314">
        <v>48690</v>
      </c>
      <c r="I981" s="314">
        <v>45736</v>
      </c>
      <c r="J981" s="314">
        <v>25180</v>
      </c>
      <c r="K981" s="314">
        <v>12204</v>
      </c>
      <c r="L981" s="312">
        <v>5389</v>
      </c>
    </row>
    <row r="982" spans="1:14" x14ac:dyDescent="0.2">
      <c r="A982" s="302" t="str">
        <f t="shared" si="15"/>
        <v>Wandsworth1991Total rooms</v>
      </c>
      <c r="B982" s="312" t="s">
        <v>62</v>
      </c>
      <c r="C982" s="302">
        <v>1991</v>
      </c>
      <c r="D982" s="312" t="s">
        <v>573</v>
      </c>
      <c r="E982" s="314">
        <v>484244</v>
      </c>
      <c r="F982" s="312">
        <v>134343</v>
      </c>
      <c r="G982" s="312">
        <v>157035</v>
      </c>
      <c r="H982" s="312">
        <v>80948</v>
      </c>
      <c r="I982" s="312">
        <v>64206</v>
      </c>
      <c r="J982" s="312">
        <v>30585</v>
      </c>
      <c r="K982" s="312">
        <v>12734</v>
      </c>
      <c r="L982" s="312">
        <v>4393</v>
      </c>
    </row>
    <row r="983" spans="1:14" x14ac:dyDescent="0.2">
      <c r="A983" s="302" t="str">
        <f t="shared" ref="A983:A1046" si="16">CONCATENATE(B983,C983,D983)</f>
        <v>Wandsworth1991Persons per room</v>
      </c>
      <c r="B983" s="312" t="s">
        <v>62</v>
      </c>
      <c r="C983" s="302">
        <v>1991</v>
      </c>
      <c r="D983" s="312" t="s">
        <v>574</v>
      </c>
      <c r="E983" s="314">
        <v>0.5116676716696541</v>
      </c>
      <c r="F983" s="312">
        <v>0.28438400214376636</v>
      </c>
      <c r="G983" s="312">
        <v>0.46083994014073298</v>
      </c>
      <c r="H983" s="312">
        <v>0.60149725749864114</v>
      </c>
      <c r="I983" s="312">
        <v>0.71233218079307226</v>
      </c>
      <c r="J983" s="312">
        <v>0.8232793853196011</v>
      </c>
      <c r="K983" s="312">
        <v>0.95837914245327471</v>
      </c>
      <c r="L983" s="312">
        <v>1.2267243341679945</v>
      </c>
    </row>
    <row r="984" spans="1:14" x14ac:dyDescent="0.2">
      <c r="A984" s="302" t="str">
        <f t="shared" si="16"/>
        <v>Wandsworth20012001</v>
      </c>
      <c r="B984" s="312" t="s">
        <v>62</v>
      </c>
      <c r="C984" s="302">
        <v>2001</v>
      </c>
      <c r="D984" s="293">
        <v>2001</v>
      </c>
      <c r="E984" s="314" t="s">
        <v>570</v>
      </c>
      <c r="F984" s="312">
        <v>1</v>
      </c>
      <c r="G984" s="312">
        <v>2</v>
      </c>
      <c r="H984" s="312">
        <v>3</v>
      </c>
      <c r="I984" s="312">
        <v>4</v>
      </c>
      <c r="J984" s="312">
        <v>5</v>
      </c>
      <c r="K984" s="312">
        <v>6</v>
      </c>
      <c r="L984" s="314">
        <v>7</v>
      </c>
      <c r="M984" s="302" t="s">
        <v>2666</v>
      </c>
      <c r="N984" s="312"/>
    </row>
    <row r="985" spans="1:14" x14ac:dyDescent="0.2">
      <c r="A985" s="302" t="str">
        <f t="shared" si="16"/>
        <v>Wandsworth2001Total households</v>
      </c>
      <c r="B985" s="312" t="s">
        <v>62</v>
      </c>
      <c r="C985" s="302">
        <v>2001</v>
      </c>
      <c r="D985" s="312" t="s">
        <v>571</v>
      </c>
      <c r="E985" s="314">
        <v>115650</v>
      </c>
      <c r="F985" s="312">
        <v>42288</v>
      </c>
      <c r="G985" s="312">
        <v>36494</v>
      </c>
      <c r="H985" s="312">
        <v>17482</v>
      </c>
      <c r="I985" s="312">
        <v>12001</v>
      </c>
      <c r="J985" s="312">
        <v>5018</v>
      </c>
      <c r="K985" s="312">
        <v>1810</v>
      </c>
      <c r="L985" s="312">
        <v>351</v>
      </c>
      <c r="M985" s="302">
        <v>206</v>
      </c>
    </row>
    <row r="986" spans="1:14" x14ac:dyDescent="0.2">
      <c r="A986" s="302" t="str">
        <f t="shared" si="16"/>
        <v>Wandsworth2001Total persons</v>
      </c>
      <c r="B986" s="312" t="s">
        <v>62</v>
      </c>
      <c r="C986" s="302">
        <v>2001</v>
      </c>
      <c r="D986" s="312" t="s">
        <v>572</v>
      </c>
      <c r="E986" s="314">
        <v>255967</v>
      </c>
      <c r="F986" s="314">
        <v>42288</v>
      </c>
      <c r="G986" s="314">
        <v>72988</v>
      </c>
      <c r="H986" s="314">
        <v>52446</v>
      </c>
      <c r="I986" s="314">
        <v>48004</v>
      </c>
      <c r="J986" s="314">
        <v>25090</v>
      </c>
      <c r="K986" s="314">
        <v>10860</v>
      </c>
      <c r="L986" s="312">
        <v>2457</v>
      </c>
      <c r="M986" s="302">
        <v>1834</v>
      </c>
    </row>
    <row r="987" spans="1:14" x14ac:dyDescent="0.2">
      <c r="A987" s="302" t="str">
        <f t="shared" si="16"/>
        <v>Wandsworth2001Total rooms</v>
      </c>
      <c r="B987" s="312" t="s">
        <v>62</v>
      </c>
      <c r="C987" s="302">
        <v>2001</v>
      </c>
      <c r="D987" s="312" t="s">
        <v>573</v>
      </c>
      <c r="E987" s="314">
        <v>528718</v>
      </c>
      <c r="F987" s="312">
        <v>160863</v>
      </c>
      <c r="G987" s="312">
        <v>162565</v>
      </c>
      <c r="H987" s="312">
        <v>89288</v>
      </c>
      <c r="I987" s="312">
        <v>69782</v>
      </c>
      <c r="J987" s="312">
        <v>31304</v>
      </c>
      <c r="K987" s="312">
        <v>14537</v>
      </c>
      <c r="L987" s="312">
        <v>2165</v>
      </c>
      <c r="M987" s="302">
        <v>1350</v>
      </c>
    </row>
    <row r="988" spans="1:14" x14ac:dyDescent="0.2">
      <c r="A988" s="302" t="str">
        <f t="shared" si="16"/>
        <v>Wandsworth2001Persons per room</v>
      </c>
      <c r="B988" s="312" t="s">
        <v>62</v>
      </c>
      <c r="C988" s="302">
        <v>2001</v>
      </c>
      <c r="D988" s="312" t="s">
        <v>574</v>
      </c>
      <c r="E988" s="314">
        <v>0.48412764460449614</v>
      </c>
      <c r="F988" s="312">
        <v>0.26288207978217487</v>
      </c>
      <c r="G988" s="312">
        <v>0.44897733214406543</v>
      </c>
      <c r="H988" s="312">
        <v>0.58738016306782548</v>
      </c>
      <c r="I988" s="312">
        <v>0.68791378865610042</v>
      </c>
      <c r="J988" s="312">
        <v>0.80149501661129563</v>
      </c>
      <c r="K988" s="312">
        <v>0.74705922817637749</v>
      </c>
      <c r="L988" s="312">
        <v>1.1348729792147807</v>
      </c>
      <c r="M988" s="302">
        <v>1.3585185185185185</v>
      </c>
    </row>
    <row r="989" spans="1:14" x14ac:dyDescent="0.2">
      <c r="A989" s="302" t="str">
        <f t="shared" si="16"/>
        <v>Wandsworth20112011</v>
      </c>
      <c r="B989" s="312" t="s">
        <v>62</v>
      </c>
      <c r="C989" s="302">
        <v>2011</v>
      </c>
      <c r="D989" s="293">
        <v>2011</v>
      </c>
      <c r="E989" s="314" t="s">
        <v>570</v>
      </c>
      <c r="F989" s="312">
        <v>1</v>
      </c>
      <c r="G989" s="312">
        <v>2</v>
      </c>
      <c r="H989" s="312">
        <v>3</v>
      </c>
      <c r="I989" s="312">
        <v>4</v>
      </c>
      <c r="J989" s="312">
        <v>5</v>
      </c>
      <c r="K989" s="312" t="s">
        <v>568</v>
      </c>
      <c r="L989" s="314"/>
      <c r="N989" s="312"/>
    </row>
    <row r="990" spans="1:14" x14ac:dyDescent="0.2">
      <c r="A990" s="302" t="str">
        <f t="shared" si="16"/>
        <v>Wandsworth2011Total households</v>
      </c>
      <c r="B990" s="312" t="s">
        <v>62</v>
      </c>
      <c r="C990" s="302">
        <v>2011</v>
      </c>
      <c r="D990" s="312" t="s">
        <v>571</v>
      </c>
      <c r="E990" s="314">
        <v>130493</v>
      </c>
      <c r="F990" s="312">
        <v>42106</v>
      </c>
      <c r="G990" s="312">
        <v>43894</v>
      </c>
      <c r="H990" s="312">
        <v>19970</v>
      </c>
      <c r="I990" s="312">
        <v>15575</v>
      </c>
      <c r="J990" s="312">
        <v>5753</v>
      </c>
      <c r="K990" s="312">
        <v>3195</v>
      </c>
    </row>
    <row r="991" spans="1:14" x14ac:dyDescent="0.2">
      <c r="A991" s="302" t="str">
        <f t="shared" si="16"/>
        <v>Wandsworth2011Total persons</v>
      </c>
      <c r="B991" s="312" t="s">
        <v>62</v>
      </c>
      <c r="C991" s="302">
        <v>2011</v>
      </c>
      <c r="D991" s="312" t="s">
        <v>572</v>
      </c>
      <c r="E991" s="314">
        <v>301648</v>
      </c>
      <c r="F991" s="314">
        <v>42106</v>
      </c>
      <c r="G991" s="314">
        <v>87788</v>
      </c>
      <c r="H991" s="314">
        <v>59910</v>
      </c>
      <c r="I991" s="314">
        <v>62300</v>
      </c>
      <c r="J991" s="314">
        <v>28765</v>
      </c>
      <c r="K991" s="314">
        <v>20779</v>
      </c>
    </row>
    <row r="992" spans="1:14" x14ac:dyDescent="0.2">
      <c r="A992" s="302" t="str">
        <f t="shared" si="16"/>
        <v>Wandsworth2011Total rooms</v>
      </c>
      <c r="B992" s="312" t="s">
        <v>62</v>
      </c>
      <c r="C992" s="302">
        <v>2011</v>
      </c>
      <c r="D992" s="312" t="s">
        <v>573</v>
      </c>
      <c r="E992" s="314">
        <v>591886</v>
      </c>
      <c r="F992" s="312">
        <v>158656</v>
      </c>
      <c r="G992" s="312">
        <v>187238</v>
      </c>
      <c r="H992" s="312">
        <v>100520</v>
      </c>
      <c r="I992" s="312">
        <v>89989</v>
      </c>
      <c r="J992" s="312">
        <v>35666</v>
      </c>
      <c r="K992" s="312">
        <v>19817</v>
      </c>
    </row>
    <row r="993" spans="1:12" x14ac:dyDescent="0.2">
      <c r="A993" s="302" t="str">
        <f t="shared" si="16"/>
        <v>Wandsworth2011Persons per room</v>
      </c>
      <c r="B993" s="312" t="s">
        <v>62</v>
      </c>
      <c r="C993" s="302">
        <v>2011</v>
      </c>
      <c r="D993" s="312" t="s">
        <v>574</v>
      </c>
      <c r="E993" s="314">
        <v>0.50963868042156768</v>
      </c>
      <c r="F993" s="312">
        <v>0.26539179104477612</v>
      </c>
      <c r="G993" s="312">
        <v>0.46885781732340659</v>
      </c>
      <c r="H993" s="312">
        <v>0.59600079586152011</v>
      </c>
      <c r="I993" s="312">
        <v>0.69230683750236144</v>
      </c>
      <c r="J993" s="312">
        <v>0.80651040206358993</v>
      </c>
      <c r="K993" s="312">
        <v>1.0485441792400465</v>
      </c>
    </row>
    <row r="994" spans="1:12" x14ac:dyDescent="0.2">
      <c r="A994" s="302" t="str">
        <f t="shared" si="16"/>
        <v>WestminsterWestminster</v>
      </c>
      <c r="B994" s="312" t="s">
        <v>63</v>
      </c>
      <c r="D994" s="312" t="s">
        <v>63</v>
      </c>
      <c r="F994" s="350" t="s">
        <v>569</v>
      </c>
      <c r="G994" s="350"/>
      <c r="H994" s="350"/>
      <c r="I994" s="350"/>
      <c r="J994" s="350"/>
      <c r="K994" s="350"/>
      <c r="L994" s="350"/>
    </row>
    <row r="995" spans="1:12" x14ac:dyDescent="0.2">
      <c r="A995" s="302" t="str">
        <f t="shared" si="16"/>
        <v>Westminster19611961</v>
      </c>
      <c r="B995" s="312" t="s">
        <v>63</v>
      </c>
      <c r="C995" s="302">
        <v>1961</v>
      </c>
      <c r="D995" s="293" t="s">
        <v>28</v>
      </c>
      <c r="E995" s="314" t="s">
        <v>570</v>
      </c>
      <c r="F995" s="312">
        <v>1</v>
      </c>
      <c r="G995" s="312">
        <v>2</v>
      </c>
      <c r="H995" s="312">
        <v>3</v>
      </c>
      <c r="I995" s="312">
        <v>4</v>
      </c>
      <c r="J995" s="312">
        <v>5</v>
      </c>
      <c r="K995" s="312">
        <v>6</v>
      </c>
      <c r="L995" s="314" t="s">
        <v>565</v>
      </c>
    </row>
    <row r="996" spans="1:12" x14ac:dyDescent="0.2">
      <c r="A996" s="302" t="str">
        <f t="shared" si="16"/>
        <v>Westminster1961Total households</v>
      </c>
      <c r="B996" s="312" t="s">
        <v>63</v>
      </c>
      <c r="C996" s="302">
        <v>1961</v>
      </c>
      <c r="D996" s="312" t="s">
        <v>571</v>
      </c>
      <c r="E996" s="314">
        <v>102147</v>
      </c>
      <c r="F996" s="314">
        <v>36988</v>
      </c>
      <c r="G996" s="314">
        <v>31777</v>
      </c>
      <c r="H996" s="314">
        <v>15739</v>
      </c>
      <c r="I996" s="314">
        <v>9556</v>
      </c>
      <c r="J996" s="314">
        <v>4550</v>
      </c>
      <c r="K996" s="314">
        <v>2004</v>
      </c>
      <c r="L996" s="314">
        <v>1533</v>
      </c>
    </row>
    <row r="997" spans="1:12" x14ac:dyDescent="0.2">
      <c r="A997" s="302" t="str">
        <f t="shared" si="16"/>
        <v>Westminster1961Total persons</v>
      </c>
      <c r="B997" s="312" t="s">
        <v>63</v>
      </c>
      <c r="C997" s="302">
        <v>1961</v>
      </c>
      <c r="D997" s="312" t="s">
        <v>572</v>
      </c>
      <c r="E997" s="314">
        <v>232762</v>
      </c>
      <c r="F997" s="314">
        <v>36988</v>
      </c>
      <c r="G997" s="314">
        <v>63554</v>
      </c>
      <c r="H997" s="314">
        <v>47217</v>
      </c>
      <c r="I997" s="314">
        <v>38224</v>
      </c>
      <c r="J997" s="314">
        <v>22750</v>
      </c>
      <c r="K997" s="314">
        <v>12024</v>
      </c>
      <c r="L997" s="314">
        <v>12005</v>
      </c>
    </row>
    <row r="998" spans="1:12" x14ac:dyDescent="0.2">
      <c r="A998" s="302" t="str">
        <f t="shared" si="16"/>
        <v>Westminster1961Total rooms</v>
      </c>
      <c r="B998" s="312" t="s">
        <v>63</v>
      </c>
      <c r="C998" s="302">
        <v>1961</v>
      </c>
      <c r="D998" s="312" t="s">
        <v>573</v>
      </c>
      <c r="E998" s="314">
        <v>309345</v>
      </c>
      <c r="F998" s="314">
        <v>73074</v>
      </c>
      <c r="G998" s="314">
        <v>96090</v>
      </c>
      <c r="H998" s="314">
        <v>58111</v>
      </c>
      <c r="I998" s="314">
        <v>40022</v>
      </c>
      <c r="J998" s="314">
        <v>21553</v>
      </c>
      <c r="K998" s="314">
        <v>10650</v>
      </c>
      <c r="L998" s="314">
        <v>9845</v>
      </c>
    </row>
    <row r="999" spans="1:12" x14ac:dyDescent="0.2">
      <c r="A999" s="302" t="str">
        <f t="shared" si="16"/>
        <v>Westminster1961Persons per room</v>
      </c>
      <c r="B999" s="312" t="s">
        <v>63</v>
      </c>
      <c r="C999" s="302">
        <v>1961</v>
      </c>
      <c r="D999" s="312" t="s">
        <v>574</v>
      </c>
      <c r="E999" s="314">
        <v>0.75243498359436878</v>
      </c>
      <c r="F999" s="312">
        <v>0.50617182582040121</v>
      </c>
      <c r="G999" s="312">
        <v>0.6614007701113539</v>
      </c>
      <c r="H999" s="312">
        <v>0.81253119030820331</v>
      </c>
      <c r="I999" s="312">
        <v>0.95507470891009949</v>
      </c>
      <c r="J999" s="312">
        <v>1.0555375121792789</v>
      </c>
      <c r="K999" s="312">
        <v>1.1290140845070422</v>
      </c>
      <c r="L999" s="312">
        <v>1.2194007110208227</v>
      </c>
    </row>
    <row r="1000" spans="1:12" x14ac:dyDescent="0.2">
      <c r="A1000" s="302" t="str">
        <f t="shared" si="16"/>
        <v>Westminster19711971</v>
      </c>
      <c r="B1000" s="312" t="s">
        <v>63</v>
      </c>
      <c r="C1000" s="302">
        <v>1971</v>
      </c>
      <c r="D1000" s="293" t="s">
        <v>29</v>
      </c>
      <c r="E1000" s="314" t="s">
        <v>570</v>
      </c>
      <c r="F1000" s="312">
        <v>1</v>
      </c>
      <c r="G1000" s="312">
        <v>2</v>
      </c>
      <c r="H1000" s="312">
        <v>3</v>
      </c>
      <c r="I1000" s="312">
        <v>4</v>
      </c>
      <c r="J1000" s="312">
        <v>5</v>
      </c>
      <c r="K1000" s="314" t="s">
        <v>568</v>
      </c>
    </row>
    <row r="1001" spans="1:12" x14ac:dyDescent="0.2">
      <c r="A1001" s="302" t="str">
        <f t="shared" si="16"/>
        <v>Westminster1971Total households</v>
      </c>
      <c r="B1001" s="312" t="s">
        <v>63</v>
      </c>
      <c r="C1001" s="302">
        <v>1971</v>
      </c>
      <c r="D1001" s="312" t="s">
        <v>571</v>
      </c>
      <c r="E1001" s="314">
        <v>93000</v>
      </c>
      <c r="F1001" s="314">
        <v>38225</v>
      </c>
      <c r="G1001" s="314">
        <v>29140</v>
      </c>
      <c r="H1001" s="314">
        <v>11945</v>
      </c>
      <c r="I1001" s="314">
        <v>7445</v>
      </c>
      <c r="J1001" s="314">
        <v>3615</v>
      </c>
      <c r="K1001" s="314">
        <v>2630</v>
      </c>
      <c r="L1001" s="314"/>
    </row>
    <row r="1002" spans="1:12" x14ac:dyDescent="0.2">
      <c r="A1002" s="302" t="str">
        <f t="shared" si="16"/>
        <v>Westminster1971Total persons</v>
      </c>
      <c r="B1002" s="312" t="s">
        <v>63</v>
      </c>
      <c r="C1002" s="302">
        <v>1971</v>
      </c>
      <c r="D1002" s="312" t="s">
        <v>572</v>
      </c>
      <c r="E1002" s="314">
        <v>197635</v>
      </c>
      <c r="F1002" s="314">
        <v>38225</v>
      </c>
      <c r="G1002" s="314">
        <v>58285</v>
      </c>
      <c r="H1002" s="314">
        <v>35830</v>
      </c>
      <c r="I1002" s="314">
        <v>29775</v>
      </c>
      <c r="J1002" s="314">
        <v>18085</v>
      </c>
      <c r="K1002" s="314">
        <v>17430</v>
      </c>
      <c r="L1002" s="314"/>
    </row>
    <row r="1003" spans="1:12" x14ac:dyDescent="0.2">
      <c r="A1003" s="302" t="str">
        <f t="shared" si="16"/>
        <v>Westminster1971Total rooms</v>
      </c>
      <c r="B1003" s="312" t="s">
        <v>63</v>
      </c>
      <c r="C1003" s="302">
        <v>1971</v>
      </c>
      <c r="D1003" s="312" t="s">
        <v>573</v>
      </c>
      <c r="E1003" s="314">
        <v>303985</v>
      </c>
      <c r="F1003" s="314">
        <v>86695</v>
      </c>
      <c r="G1003" s="314">
        <v>97535</v>
      </c>
      <c r="H1003" s="314">
        <v>49765</v>
      </c>
      <c r="I1003" s="314">
        <v>34940</v>
      </c>
      <c r="J1003" s="314">
        <v>19060</v>
      </c>
      <c r="K1003" s="314">
        <v>15990</v>
      </c>
      <c r="L1003" s="314"/>
    </row>
    <row r="1004" spans="1:12" x14ac:dyDescent="0.2">
      <c r="A1004" s="302" t="str">
        <f t="shared" si="16"/>
        <v>Westminster1971Persons per room</v>
      </c>
      <c r="B1004" s="312" t="s">
        <v>63</v>
      </c>
      <c r="C1004" s="302">
        <v>1971</v>
      </c>
      <c r="D1004" s="312" t="s">
        <v>574</v>
      </c>
      <c r="E1004" s="314">
        <v>0.65014721121107955</v>
      </c>
      <c r="F1004" s="312">
        <v>0.44091354749408845</v>
      </c>
      <c r="G1004" s="312">
        <v>0.59758035576972368</v>
      </c>
      <c r="H1004" s="312">
        <v>0.71998392444489101</v>
      </c>
      <c r="I1004" s="312">
        <v>0.85217515741270755</v>
      </c>
      <c r="J1004" s="312">
        <v>0.94884575026232953</v>
      </c>
      <c r="K1004" s="312">
        <v>1.0900562851782365</v>
      </c>
    </row>
    <row r="1005" spans="1:12" x14ac:dyDescent="0.2">
      <c r="A1005" s="302" t="str">
        <f t="shared" si="16"/>
        <v>Westminster19811981</v>
      </c>
      <c r="B1005" s="312" t="s">
        <v>63</v>
      </c>
      <c r="C1005" s="302">
        <v>1981</v>
      </c>
      <c r="D1005" s="293" t="s">
        <v>30</v>
      </c>
      <c r="E1005" s="314" t="s">
        <v>570</v>
      </c>
      <c r="F1005" s="312">
        <v>1</v>
      </c>
      <c r="G1005" s="312">
        <v>2</v>
      </c>
      <c r="H1005" s="312">
        <v>3</v>
      </c>
      <c r="I1005" s="312">
        <v>4</v>
      </c>
      <c r="J1005" s="312">
        <v>5</v>
      </c>
      <c r="K1005" s="312">
        <v>6</v>
      </c>
      <c r="L1005" s="314" t="s">
        <v>565</v>
      </c>
    </row>
    <row r="1006" spans="1:12" x14ac:dyDescent="0.2">
      <c r="A1006" s="302" t="str">
        <f t="shared" si="16"/>
        <v>Westminster1981Total households</v>
      </c>
      <c r="B1006" s="312" t="s">
        <v>63</v>
      </c>
      <c r="C1006" s="302">
        <v>1981</v>
      </c>
      <c r="D1006" s="312" t="s">
        <v>571</v>
      </c>
      <c r="E1006" s="314">
        <v>73149</v>
      </c>
      <c r="F1006" s="312">
        <v>31549</v>
      </c>
      <c r="G1006" s="312">
        <v>22398</v>
      </c>
      <c r="H1006" s="312">
        <v>8815</v>
      </c>
      <c r="I1006" s="312">
        <v>5950</v>
      </c>
      <c r="J1006" s="312">
        <v>2718</v>
      </c>
      <c r="K1006" s="312">
        <v>1169</v>
      </c>
      <c r="L1006" s="312">
        <v>550</v>
      </c>
    </row>
    <row r="1007" spans="1:12" x14ac:dyDescent="0.2">
      <c r="A1007" s="302" t="str">
        <f t="shared" si="16"/>
        <v>Westminster1981Total persons</v>
      </c>
      <c r="B1007" s="312" t="s">
        <v>63</v>
      </c>
      <c r="C1007" s="302">
        <v>1981</v>
      </c>
      <c r="D1007" s="312" t="s">
        <v>572</v>
      </c>
      <c r="E1007" s="314">
        <v>151504</v>
      </c>
      <c r="F1007" s="314">
        <v>31549</v>
      </c>
      <c r="G1007" s="314">
        <v>44796</v>
      </c>
      <c r="H1007" s="314">
        <v>26445</v>
      </c>
      <c r="I1007" s="314">
        <v>23800</v>
      </c>
      <c r="J1007" s="314">
        <v>13590</v>
      </c>
      <c r="K1007" s="314">
        <v>7014</v>
      </c>
      <c r="L1007" s="312">
        <v>4310</v>
      </c>
    </row>
    <row r="1008" spans="1:12" x14ac:dyDescent="0.2">
      <c r="A1008" s="302" t="str">
        <f t="shared" si="16"/>
        <v>Westminster1981Total rooms</v>
      </c>
      <c r="B1008" s="312" t="s">
        <v>63</v>
      </c>
      <c r="C1008" s="302">
        <v>1981</v>
      </c>
      <c r="D1008" s="312" t="s">
        <v>573</v>
      </c>
      <c r="E1008" s="314">
        <v>256365</v>
      </c>
      <c r="F1008" s="312">
        <v>80875</v>
      </c>
      <c r="G1008" s="312">
        <v>80637</v>
      </c>
      <c r="H1008" s="312">
        <v>38462</v>
      </c>
      <c r="I1008" s="312">
        <v>29827</v>
      </c>
      <c r="J1008" s="312">
        <v>15431</v>
      </c>
      <c r="K1008" s="312">
        <v>7356</v>
      </c>
      <c r="L1008" s="312">
        <v>3777</v>
      </c>
    </row>
    <row r="1009" spans="1:14" x14ac:dyDescent="0.2">
      <c r="A1009" s="302" t="str">
        <f t="shared" si="16"/>
        <v>Westminster1981Persons per room</v>
      </c>
      <c r="B1009" s="312" t="s">
        <v>63</v>
      </c>
      <c r="C1009" s="302">
        <v>1981</v>
      </c>
      <c r="D1009" s="312" t="s">
        <v>574</v>
      </c>
      <c r="E1009" s="314">
        <v>0.59096990618844225</v>
      </c>
      <c r="F1009" s="312">
        <v>0.39009582689335393</v>
      </c>
      <c r="G1009" s="312">
        <v>0.55552661929387259</v>
      </c>
      <c r="H1009" s="312">
        <v>0.68756174925900893</v>
      </c>
      <c r="I1009" s="312">
        <v>0.79793475709927242</v>
      </c>
      <c r="J1009" s="312">
        <v>0.88069470546302897</v>
      </c>
      <c r="K1009" s="312">
        <v>0.9535073409461664</v>
      </c>
      <c r="L1009" s="312">
        <v>1.1411172888535874</v>
      </c>
    </row>
    <row r="1010" spans="1:14" x14ac:dyDescent="0.2">
      <c r="A1010" s="302" t="str">
        <f t="shared" si="16"/>
        <v>Westminster19911991</v>
      </c>
      <c r="B1010" s="312" t="s">
        <v>63</v>
      </c>
      <c r="C1010" s="302">
        <v>1991</v>
      </c>
      <c r="D1010" s="293" t="s">
        <v>4</v>
      </c>
      <c r="E1010" s="314" t="s">
        <v>570</v>
      </c>
      <c r="F1010" s="312">
        <v>1</v>
      </c>
      <c r="G1010" s="312">
        <v>2</v>
      </c>
      <c r="H1010" s="312">
        <v>3</v>
      </c>
      <c r="I1010" s="312">
        <v>4</v>
      </c>
      <c r="J1010" s="312">
        <v>5</v>
      </c>
      <c r="K1010" s="312">
        <v>6</v>
      </c>
      <c r="L1010" s="314" t="s">
        <v>565</v>
      </c>
    </row>
    <row r="1011" spans="1:14" x14ac:dyDescent="0.2">
      <c r="A1011" s="302" t="str">
        <f t="shared" si="16"/>
        <v>Westminster1991Total households</v>
      </c>
      <c r="B1011" s="312" t="s">
        <v>63</v>
      </c>
      <c r="C1011" s="302">
        <v>1991</v>
      </c>
      <c r="D1011" s="312" t="s">
        <v>571</v>
      </c>
      <c r="E1011" s="314">
        <v>83167</v>
      </c>
      <c r="F1011" s="312">
        <v>38792</v>
      </c>
      <c r="G1011" s="312">
        <v>25227</v>
      </c>
      <c r="H1011" s="312">
        <v>9151</v>
      </c>
      <c r="I1011" s="312">
        <v>5891</v>
      </c>
      <c r="J1011" s="312">
        <v>2388</v>
      </c>
      <c r="K1011" s="312">
        <v>1137</v>
      </c>
      <c r="L1011" s="312">
        <v>581</v>
      </c>
    </row>
    <row r="1012" spans="1:14" x14ac:dyDescent="0.2">
      <c r="A1012" s="302" t="str">
        <f t="shared" si="16"/>
        <v>Westminster1991Total persons</v>
      </c>
      <c r="B1012" s="312" t="s">
        <v>63</v>
      </c>
      <c r="C1012" s="302">
        <v>1991</v>
      </c>
      <c r="D1012" s="312" t="s">
        <v>572</v>
      </c>
      <c r="E1012" s="314">
        <v>163721</v>
      </c>
      <c r="F1012" s="314">
        <v>38792</v>
      </c>
      <c r="G1012" s="314">
        <v>50454</v>
      </c>
      <c r="H1012" s="314">
        <v>27453</v>
      </c>
      <c r="I1012" s="314">
        <v>23564</v>
      </c>
      <c r="J1012" s="314">
        <v>11940</v>
      </c>
      <c r="K1012" s="314">
        <v>6822</v>
      </c>
      <c r="L1012" s="312">
        <v>4696</v>
      </c>
    </row>
    <row r="1013" spans="1:14" x14ac:dyDescent="0.2">
      <c r="A1013" s="302" t="str">
        <f t="shared" si="16"/>
        <v>Westminster1991Total rooms</v>
      </c>
      <c r="B1013" s="312" t="s">
        <v>63</v>
      </c>
      <c r="C1013" s="302">
        <v>1991</v>
      </c>
      <c r="D1013" s="312" t="s">
        <v>573</v>
      </c>
      <c r="E1013" s="314">
        <v>309952</v>
      </c>
      <c r="F1013" s="312">
        <v>114128</v>
      </c>
      <c r="G1013" s="312">
        <v>98237</v>
      </c>
      <c r="H1013" s="312">
        <v>41973</v>
      </c>
      <c r="I1013" s="312">
        <v>31086</v>
      </c>
      <c r="J1013" s="312">
        <v>13862</v>
      </c>
      <c r="K1013" s="312">
        <v>6796</v>
      </c>
      <c r="L1013" s="312">
        <v>3870</v>
      </c>
    </row>
    <row r="1014" spans="1:14" x14ac:dyDescent="0.2">
      <c r="A1014" s="302" t="str">
        <f t="shared" si="16"/>
        <v>Westminster1991Persons per room</v>
      </c>
      <c r="B1014" s="312" t="s">
        <v>63</v>
      </c>
      <c r="C1014" s="302">
        <v>1991</v>
      </c>
      <c r="D1014" s="312" t="s">
        <v>574</v>
      </c>
      <c r="E1014" s="314">
        <v>0.52821404604583932</v>
      </c>
      <c r="F1014" s="312">
        <v>0.33989906070377118</v>
      </c>
      <c r="G1014" s="312">
        <v>0.51359467410446169</v>
      </c>
      <c r="H1014" s="312">
        <v>0.65406332642412979</v>
      </c>
      <c r="I1014" s="312">
        <v>0.75802612108344591</v>
      </c>
      <c r="J1014" s="312">
        <v>0.8613475688933776</v>
      </c>
      <c r="K1014" s="312">
        <v>1.0038257798705121</v>
      </c>
      <c r="L1014" s="312">
        <v>1.2134366925064599</v>
      </c>
    </row>
    <row r="1015" spans="1:14" x14ac:dyDescent="0.2">
      <c r="A1015" s="302" t="str">
        <f t="shared" si="16"/>
        <v>Westminster20012001</v>
      </c>
      <c r="B1015" s="312" t="s">
        <v>63</v>
      </c>
      <c r="C1015" s="302">
        <v>2001</v>
      </c>
      <c r="D1015" s="293">
        <v>2001</v>
      </c>
      <c r="E1015" s="314" t="s">
        <v>570</v>
      </c>
      <c r="F1015" s="312">
        <v>1</v>
      </c>
      <c r="G1015" s="312">
        <v>2</v>
      </c>
      <c r="H1015" s="312">
        <v>3</v>
      </c>
      <c r="I1015" s="312">
        <v>4</v>
      </c>
      <c r="J1015" s="312">
        <v>5</v>
      </c>
      <c r="K1015" s="312">
        <v>6</v>
      </c>
      <c r="L1015" s="314">
        <v>7</v>
      </c>
      <c r="M1015" s="302" t="s">
        <v>2666</v>
      </c>
      <c r="N1015" s="312"/>
    </row>
    <row r="1016" spans="1:14" x14ac:dyDescent="0.2">
      <c r="A1016" s="302" t="str">
        <f t="shared" si="16"/>
        <v>Westminster2001Total households</v>
      </c>
      <c r="B1016" s="312" t="s">
        <v>63</v>
      </c>
      <c r="C1016" s="302">
        <v>2001</v>
      </c>
      <c r="D1016" s="312" t="s">
        <v>571</v>
      </c>
      <c r="E1016" s="314">
        <v>91172</v>
      </c>
      <c r="F1016" s="312">
        <v>44914</v>
      </c>
      <c r="G1016" s="312">
        <v>25404</v>
      </c>
      <c r="H1016" s="312">
        <v>10163</v>
      </c>
      <c r="I1016" s="312">
        <v>6567</v>
      </c>
      <c r="J1016" s="312">
        <v>2748</v>
      </c>
      <c r="K1016" s="312">
        <v>1088</v>
      </c>
      <c r="L1016" s="312">
        <v>163</v>
      </c>
      <c r="M1016" s="302">
        <v>125</v>
      </c>
    </row>
    <row r="1017" spans="1:14" x14ac:dyDescent="0.2">
      <c r="A1017" s="302" t="str">
        <f t="shared" si="16"/>
        <v>Westminster2001Total persons</v>
      </c>
      <c r="B1017" s="312" t="s">
        <v>63</v>
      </c>
      <c r="C1017" s="302">
        <v>2001</v>
      </c>
      <c r="D1017" s="312" t="s">
        <v>572</v>
      </c>
      <c r="E1017" s="314">
        <v>175018</v>
      </c>
      <c r="F1017" s="314">
        <v>44914</v>
      </c>
      <c r="G1017" s="314">
        <v>50808</v>
      </c>
      <c r="H1017" s="314">
        <v>30489</v>
      </c>
      <c r="I1017" s="314">
        <v>26268</v>
      </c>
      <c r="J1017" s="314">
        <v>13740</v>
      </c>
      <c r="K1017" s="314">
        <v>6528</v>
      </c>
      <c r="L1017" s="312">
        <v>1141</v>
      </c>
      <c r="M1017" s="302">
        <v>1130</v>
      </c>
    </row>
    <row r="1018" spans="1:14" x14ac:dyDescent="0.2">
      <c r="A1018" s="302" t="str">
        <f t="shared" si="16"/>
        <v>Westminster2001Total rooms</v>
      </c>
      <c r="B1018" s="312" t="s">
        <v>63</v>
      </c>
      <c r="C1018" s="302">
        <v>2001</v>
      </c>
      <c r="D1018" s="312" t="s">
        <v>573</v>
      </c>
      <c r="E1018" s="314">
        <v>349764</v>
      </c>
      <c r="F1018" s="312">
        <v>146579</v>
      </c>
      <c r="G1018" s="312">
        <v>100774</v>
      </c>
      <c r="H1018" s="312">
        <v>46578</v>
      </c>
      <c r="I1018" s="312">
        <v>33210</v>
      </c>
      <c r="J1018" s="312">
        <v>15051</v>
      </c>
      <c r="K1018" s="312">
        <v>10699</v>
      </c>
      <c r="L1018" s="312">
        <v>945</v>
      </c>
      <c r="M1018" s="302">
        <v>730</v>
      </c>
    </row>
    <row r="1019" spans="1:14" x14ac:dyDescent="0.2">
      <c r="A1019" s="302" t="str">
        <f t="shared" si="16"/>
        <v>Westminster2001Persons per room</v>
      </c>
      <c r="B1019" s="312" t="s">
        <v>63</v>
      </c>
      <c r="C1019" s="302">
        <v>2001</v>
      </c>
      <c r="D1019" s="312" t="s">
        <v>574</v>
      </c>
      <c r="E1019" s="314">
        <v>0.50038883361352227</v>
      </c>
      <c r="F1019" s="312">
        <v>0.30641497076661733</v>
      </c>
      <c r="G1019" s="312">
        <v>0.50417766487387616</v>
      </c>
      <c r="H1019" s="312">
        <v>0.65457941517454588</v>
      </c>
      <c r="I1019" s="312">
        <v>0.79096657633242995</v>
      </c>
      <c r="J1019" s="312">
        <v>0.91289615307952965</v>
      </c>
      <c r="K1019" s="312">
        <v>0.61015048135339756</v>
      </c>
      <c r="L1019" s="312">
        <v>1.2074074074074075</v>
      </c>
      <c r="M1019" s="302">
        <v>1.547945205479452</v>
      </c>
    </row>
    <row r="1020" spans="1:14" x14ac:dyDescent="0.2">
      <c r="A1020" s="302" t="str">
        <f t="shared" si="16"/>
        <v>Westminster20112011</v>
      </c>
      <c r="B1020" s="312" t="s">
        <v>63</v>
      </c>
      <c r="C1020" s="302">
        <v>2011</v>
      </c>
      <c r="D1020" s="293">
        <v>2011</v>
      </c>
      <c r="E1020" s="314" t="s">
        <v>570</v>
      </c>
      <c r="F1020" s="312">
        <v>1</v>
      </c>
      <c r="G1020" s="312">
        <v>2</v>
      </c>
      <c r="H1020" s="312">
        <v>3</v>
      </c>
      <c r="I1020" s="312">
        <v>4</v>
      </c>
      <c r="J1020" s="312">
        <v>5</v>
      </c>
      <c r="K1020" s="312" t="s">
        <v>568</v>
      </c>
      <c r="L1020" s="314"/>
      <c r="N1020" s="312"/>
    </row>
    <row r="1021" spans="1:14" x14ac:dyDescent="0.2">
      <c r="A1021" s="302" t="str">
        <f t="shared" si="16"/>
        <v>Westminster2011Total households</v>
      </c>
      <c r="B1021" s="312" t="s">
        <v>63</v>
      </c>
      <c r="C1021" s="302">
        <v>2011</v>
      </c>
      <c r="D1021" s="312" t="s">
        <v>571</v>
      </c>
      <c r="E1021" s="314">
        <v>105772</v>
      </c>
      <c r="F1021" s="312">
        <v>47893</v>
      </c>
      <c r="G1021" s="312">
        <v>31340</v>
      </c>
      <c r="H1021" s="312">
        <v>12507</v>
      </c>
      <c r="I1021" s="312">
        <v>8301</v>
      </c>
      <c r="J1021" s="312">
        <v>3580</v>
      </c>
      <c r="K1021" s="312">
        <v>2151</v>
      </c>
    </row>
    <row r="1022" spans="1:14" x14ac:dyDescent="0.2">
      <c r="A1022" s="302" t="str">
        <f t="shared" si="16"/>
        <v>Westminster2011Total persons</v>
      </c>
      <c r="B1022" s="312" t="s">
        <v>63</v>
      </c>
      <c r="C1022" s="302">
        <v>2011</v>
      </c>
      <c r="D1022" s="312" t="s">
        <v>572</v>
      </c>
      <c r="E1022" s="314">
        <v>213208</v>
      </c>
      <c r="F1022" s="314">
        <v>47893</v>
      </c>
      <c r="G1022" s="314">
        <v>62680</v>
      </c>
      <c r="H1022" s="314">
        <v>37521</v>
      </c>
      <c r="I1022" s="314">
        <v>33204</v>
      </c>
      <c r="J1022" s="314">
        <v>17900</v>
      </c>
      <c r="K1022" s="314">
        <v>14010</v>
      </c>
    </row>
    <row r="1023" spans="1:14" x14ac:dyDescent="0.2">
      <c r="A1023" s="302" t="str">
        <f t="shared" si="16"/>
        <v>Westminster2011Total rooms</v>
      </c>
      <c r="B1023" s="312" t="s">
        <v>63</v>
      </c>
      <c r="C1023" s="302">
        <v>2011</v>
      </c>
      <c r="D1023" s="312" t="s">
        <v>573</v>
      </c>
      <c r="E1023" s="314">
        <v>410181</v>
      </c>
      <c r="F1023" s="312">
        <v>156710</v>
      </c>
      <c r="G1023" s="312">
        <v>123425</v>
      </c>
      <c r="H1023" s="312">
        <v>56866</v>
      </c>
      <c r="I1023" s="312">
        <v>41685</v>
      </c>
      <c r="J1023" s="312">
        <v>19268</v>
      </c>
      <c r="K1023" s="312">
        <v>12227</v>
      </c>
    </row>
    <row r="1024" spans="1:14" x14ac:dyDescent="0.2">
      <c r="A1024" s="302" t="str">
        <f t="shared" si="16"/>
        <v>Westminster2011Persons per room</v>
      </c>
      <c r="B1024" s="312" t="s">
        <v>63</v>
      </c>
      <c r="C1024" s="302">
        <v>2011</v>
      </c>
      <c r="D1024" s="312" t="s">
        <v>574</v>
      </c>
      <c r="E1024" s="314">
        <v>0.51979004390744576</v>
      </c>
      <c r="F1024" s="312">
        <v>0.30561546806202539</v>
      </c>
      <c r="G1024" s="312">
        <v>0.50783876848288434</v>
      </c>
      <c r="H1024" s="312">
        <v>0.6598143002848802</v>
      </c>
      <c r="I1024" s="312">
        <v>0.7965455199712127</v>
      </c>
      <c r="J1024" s="312">
        <v>0.92900145318663063</v>
      </c>
      <c r="K1024" s="312">
        <v>1.1458248139363703</v>
      </c>
    </row>
    <row r="1025" spans="1:12" x14ac:dyDescent="0.2">
      <c r="A1025" s="302" t="str">
        <f t="shared" si="16"/>
        <v>Central LondonCentral London</v>
      </c>
      <c r="B1025" s="312" t="s">
        <v>64</v>
      </c>
      <c r="D1025" s="312" t="s">
        <v>64</v>
      </c>
      <c r="F1025" s="350" t="s">
        <v>569</v>
      </c>
      <c r="G1025" s="350"/>
      <c r="H1025" s="350"/>
      <c r="I1025" s="350"/>
      <c r="J1025" s="350"/>
      <c r="K1025" s="350"/>
      <c r="L1025" s="350"/>
    </row>
    <row r="1026" spans="1:12" x14ac:dyDescent="0.2">
      <c r="A1026" s="302" t="str">
        <f t="shared" si="16"/>
        <v>Central London19611961</v>
      </c>
      <c r="B1026" s="312" t="s">
        <v>64</v>
      </c>
      <c r="C1026" s="302">
        <v>1961</v>
      </c>
      <c r="D1026" s="293" t="s">
        <v>28</v>
      </c>
      <c r="E1026" s="314" t="s">
        <v>570</v>
      </c>
      <c r="F1026" s="312">
        <v>1</v>
      </c>
      <c r="G1026" s="312">
        <v>2</v>
      </c>
      <c r="H1026" s="312">
        <v>3</v>
      </c>
      <c r="I1026" s="312">
        <v>4</v>
      </c>
      <c r="J1026" s="312">
        <v>5</v>
      </c>
      <c r="K1026" s="312">
        <v>6</v>
      </c>
      <c r="L1026" s="314" t="s">
        <v>565</v>
      </c>
    </row>
    <row r="1027" spans="1:12" x14ac:dyDescent="0.2">
      <c r="A1027" s="302" t="str">
        <f t="shared" si="16"/>
        <v>Central London1961Total households</v>
      </c>
      <c r="B1027" s="312" t="s">
        <v>64</v>
      </c>
      <c r="C1027" s="302">
        <v>1961</v>
      </c>
      <c r="D1027" s="312" t="s">
        <v>571</v>
      </c>
      <c r="E1027" s="314">
        <v>274990</v>
      </c>
      <c r="F1027" s="312">
        <v>95198</v>
      </c>
      <c r="G1027" s="312">
        <v>83705</v>
      </c>
      <c r="H1027" s="312">
        <v>43688</v>
      </c>
      <c r="I1027" s="312">
        <v>27816</v>
      </c>
      <c r="J1027" s="312">
        <v>13541</v>
      </c>
      <c r="K1027" s="312">
        <v>6132</v>
      </c>
      <c r="L1027" s="312">
        <v>4910</v>
      </c>
    </row>
    <row r="1028" spans="1:12" x14ac:dyDescent="0.2">
      <c r="A1028" s="302" t="str">
        <f t="shared" si="16"/>
        <v>Central London1961Total persons</v>
      </c>
      <c r="B1028" s="312" t="s">
        <v>64</v>
      </c>
      <c r="C1028" s="302">
        <v>1961</v>
      </c>
      <c r="D1028" s="312" t="s">
        <v>572</v>
      </c>
      <c r="E1028" s="314">
        <v>648055</v>
      </c>
      <c r="F1028" s="314">
        <v>95198</v>
      </c>
      <c r="G1028" s="314">
        <v>167410</v>
      </c>
      <c r="H1028" s="314">
        <v>131064</v>
      </c>
      <c r="I1028" s="314">
        <v>111264</v>
      </c>
      <c r="J1028" s="314">
        <v>67705</v>
      </c>
      <c r="K1028" s="314">
        <v>36792</v>
      </c>
      <c r="L1028" s="312">
        <v>38622</v>
      </c>
    </row>
    <row r="1029" spans="1:12" x14ac:dyDescent="0.2">
      <c r="A1029" s="302" t="str">
        <f t="shared" si="16"/>
        <v>Central London1961Total rooms</v>
      </c>
      <c r="B1029" s="312" t="s">
        <v>64</v>
      </c>
      <c r="C1029" s="302">
        <v>1961</v>
      </c>
      <c r="D1029" s="312" t="s">
        <v>573</v>
      </c>
      <c r="E1029" s="314">
        <v>838275</v>
      </c>
      <c r="F1029" s="312">
        <v>184219</v>
      </c>
      <c r="G1029" s="312">
        <v>250670</v>
      </c>
      <c r="H1029" s="312">
        <v>160289</v>
      </c>
      <c r="I1029" s="312">
        <v>115431</v>
      </c>
      <c r="J1029" s="312">
        <v>64637</v>
      </c>
      <c r="K1029" s="312">
        <v>32418</v>
      </c>
      <c r="L1029" s="312">
        <v>30611</v>
      </c>
    </row>
    <row r="1030" spans="1:12" x14ac:dyDescent="0.2">
      <c r="A1030" s="302" t="str">
        <f t="shared" si="16"/>
        <v>Central London1961Persons per room</v>
      </c>
      <c r="B1030" s="312" t="s">
        <v>64</v>
      </c>
      <c r="C1030" s="302">
        <v>1961</v>
      </c>
      <c r="D1030" s="312" t="s">
        <v>574</v>
      </c>
      <c r="E1030" s="314">
        <v>0.77308162595806862</v>
      </c>
      <c r="F1030" s="312">
        <v>0.51676537165004699</v>
      </c>
      <c r="G1030" s="312">
        <v>0.66785016156700039</v>
      </c>
      <c r="H1030" s="312">
        <v>0.81767307800285738</v>
      </c>
      <c r="I1030" s="312">
        <v>0.96390051199417837</v>
      </c>
      <c r="J1030" s="312">
        <v>1.0474650741835172</v>
      </c>
      <c r="K1030" s="312">
        <v>1.1349250416435315</v>
      </c>
      <c r="L1030" s="312">
        <v>1.2617033092679102</v>
      </c>
    </row>
    <row r="1031" spans="1:12" x14ac:dyDescent="0.2">
      <c r="A1031" s="302" t="str">
        <f t="shared" si="16"/>
        <v>Central London19711971</v>
      </c>
      <c r="B1031" s="312" t="s">
        <v>64</v>
      </c>
      <c r="C1031" s="302">
        <v>1971</v>
      </c>
      <c r="D1031" s="293" t="s">
        <v>29</v>
      </c>
      <c r="E1031" s="314" t="s">
        <v>570</v>
      </c>
      <c r="F1031" s="312">
        <v>1</v>
      </c>
      <c r="G1031" s="312">
        <v>2</v>
      </c>
      <c r="H1031" s="312">
        <v>3</v>
      </c>
      <c r="I1031" s="312">
        <v>4</v>
      </c>
      <c r="J1031" s="312">
        <v>5</v>
      </c>
      <c r="K1031" s="314" t="s">
        <v>568</v>
      </c>
    </row>
    <row r="1032" spans="1:12" x14ac:dyDescent="0.2">
      <c r="A1032" s="302" t="str">
        <f t="shared" si="16"/>
        <v>Central London1971Total households</v>
      </c>
      <c r="B1032" s="312" t="s">
        <v>64</v>
      </c>
      <c r="C1032" s="302">
        <v>1971</v>
      </c>
      <c r="D1032" s="312" t="s">
        <v>571</v>
      </c>
      <c r="E1032" s="314">
        <v>254210</v>
      </c>
      <c r="F1032" s="314">
        <v>103335</v>
      </c>
      <c r="G1032" s="314">
        <v>77800</v>
      </c>
      <c r="H1032" s="314">
        <v>33020</v>
      </c>
      <c r="I1032" s="314">
        <v>21460</v>
      </c>
      <c r="J1032" s="314">
        <v>10665</v>
      </c>
      <c r="K1032" s="314">
        <v>7920</v>
      </c>
      <c r="L1032" s="314"/>
    </row>
    <row r="1033" spans="1:12" x14ac:dyDescent="0.2">
      <c r="A1033" s="302" t="str">
        <f t="shared" si="16"/>
        <v>Central London1971Total persons</v>
      </c>
      <c r="B1033" s="312" t="s">
        <v>64</v>
      </c>
      <c r="C1033" s="302">
        <v>1971</v>
      </c>
      <c r="D1033" s="312" t="s">
        <v>572</v>
      </c>
      <c r="E1033" s="314">
        <v>549700</v>
      </c>
      <c r="F1033" s="314">
        <v>103335</v>
      </c>
      <c r="G1033" s="314">
        <v>155605</v>
      </c>
      <c r="H1033" s="314">
        <v>99060</v>
      </c>
      <c r="I1033" s="314">
        <v>85860</v>
      </c>
      <c r="J1033" s="314">
        <v>53330</v>
      </c>
      <c r="K1033" s="314">
        <v>52510</v>
      </c>
      <c r="L1033" s="314"/>
    </row>
    <row r="1034" spans="1:12" x14ac:dyDescent="0.2">
      <c r="A1034" s="302" t="str">
        <f t="shared" si="16"/>
        <v>Central London1971Total rooms</v>
      </c>
      <c r="B1034" s="312" t="s">
        <v>64</v>
      </c>
      <c r="C1034" s="302">
        <v>1971</v>
      </c>
      <c r="D1034" s="312" t="s">
        <v>573</v>
      </c>
      <c r="E1034" s="314">
        <v>825975</v>
      </c>
      <c r="F1034" s="314">
        <v>227365</v>
      </c>
      <c r="G1034" s="314">
        <v>255620</v>
      </c>
      <c r="H1034" s="314">
        <v>136240</v>
      </c>
      <c r="I1034" s="314">
        <v>100990</v>
      </c>
      <c r="J1034" s="314">
        <v>56910</v>
      </c>
      <c r="K1034" s="314">
        <v>48845</v>
      </c>
      <c r="L1034" s="314"/>
    </row>
    <row r="1035" spans="1:12" x14ac:dyDescent="0.2">
      <c r="A1035" s="302" t="str">
        <f t="shared" si="16"/>
        <v>Central London1971Persons per room</v>
      </c>
      <c r="B1035" s="312" t="s">
        <v>64</v>
      </c>
      <c r="C1035" s="302">
        <v>1971</v>
      </c>
      <c r="D1035" s="312" t="s">
        <v>574</v>
      </c>
      <c r="E1035" s="314">
        <v>0.66551651079027818</v>
      </c>
      <c r="F1035" s="312">
        <v>0.45448947727222749</v>
      </c>
      <c r="G1035" s="312">
        <v>0.60873562319067365</v>
      </c>
      <c r="H1035" s="312">
        <v>0.72709923664122134</v>
      </c>
      <c r="I1035" s="312">
        <v>0.8501831864541044</v>
      </c>
      <c r="J1035" s="312">
        <v>0.9370936566508522</v>
      </c>
      <c r="K1035" s="312">
        <v>1.0750332685024055</v>
      </c>
    </row>
    <row r="1036" spans="1:12" x14ac:dyDescent="0.2">
      <c r="A1036" s="302" t="str">
        <f t="shared" si="16"/>
        <v>Central London19811981</v>
      </c>
      <c r="B1036" s="312" t="s">
        <v>64</v>
      </c>
      <c r="C1036" s="302">
        <v>1981</v>
      </c>
      <c r="D1036" s="293" t="s">
        <v>30</v>
      </c>
      <c r="E1036" s="314" t="s">
        <v>570</v>
      </c>
      <c r="F1036" s="312">
        <v>1</v>
      </c>
      <c r="G1036" s="312">
        <v>2</v>
      </c>
      <c r="H1036" s="312">
        <v>3</v>
      </c>
      <c r="I1036" s="312">
        <v>4</v>
      </c>
      <c r="J1036" s="312">
        <v>5</v>
      </c>
      <c r="K1036" s="312">
        <v>6</v>
      </c>
      <c r="L1036" s="314" t="s">
        <v>565</v>
      </c>
    </row>
    <row r="1037" spans="1:12" x14ac:dyDescent="0.2">
      <c r="A1037" s="302" t="str">
        <f t="shared" si="16"/>
        <v>Central London1981Total households</v>
      </c>
      <c r="B1037" s="312" t="s">
        <v>64</v>
      </c>
      <c r="C1037" s="302">
        <v>1981</v>
      </c>
      <c r="D1037" s="312" t="s">
        <v>571</v>
      </c>
      <c r="E1037" s="314">
        <v>201303</v>
      </c>
      <c r="F1037" s="312">
        <v>84127</v>
      </c>
      <c r="G1037" s="312">
        <v>61641</v>
      </c>
      <c r="H1037" s="312">
        <v>25424</v>
      </c>
      <c r="I1037" s="312">
        <v>17610</v>
      </c>
      <c r="J1037" s="312">
        <v>7794</v>
      </c>
      <c r="K1037" s="312">
        <v>3287</v>
      </c>
      <c r="L1037" s="312">
        <v>1420</v>
      </c>
    </row>
    <row r="1038" spans="1:12" x14ac:dyDescent="0.2">
      <c r="A1038" s="302" t="str">
        <f t="shared" si="16"/>
        <v>Central London1981Total persons</v>
      </c>
      <c r="B1038" s="312" t="s">
        <v>64</v>
      </c>
      <c r="C1038" s="302">
        <v>1981</v>
      </c>
      <c r="D1038" s="312" t="s">
        <v>572</v>
      </c>
      <c r="E1038" s="314">
        <v>423856</v>
      </c>
      <c r="F1038" s="314">
        <v>84127</v>
      </c>
      <c r="G1038" s="314">
        <v>123282</v>
      </c>
      <c r="H1038" s="314">
        <v>76272</v>
      </c>
      <c r="I1038" s="314">
        <v>70440</v>
      </c>
      <c r="J1038" s="314">
        <v>38970</v>
      </c>
      <c r="K1038" s="314">
        <v>19722</v>
      </c>
      <c r="L1038" s="312">
        <v>11043</v>
      </c>
    </row>
    <row r="1039" spans="1:12" x14ac:dyDescent="0.2">
      <c r="A1039" s="302" t="str">
        <f t="shared" si="16"/>
        <v>Central London1981Total rooms</v>
      </c>
      <c r="B1039" s="312" t="s">
        <v>64</v>
      </c>
      <c r="C1039" s="302">
        <v>1981</v>
      </c>
      <c r="D1039" s="312" t="s">
        <v>573</v>
      </c>
      <c r="E1039" s="314">
        <v>723628</v>
      </c>
      <c r="F1039" s="312">
        <v>216549</v>
      </c>
      <c r="G1039" s="312">
        <v>223922</v>
      </c>
      <c r="H1039" s="312">
        <v>113318</v>
      </c>
      <c r="I1039" s="312">
        <v>91881</v>
      </c>
      <c r="J1039" s="312">
        <v>46696</v>
      </c>
      <c r="K1039" s="312">
        <v>21381</v>
      </c>
      <c r="L1039" s="312">
        <v>9881</v>
      </c>
    </row>
    <row r="1040" spans="1:12" x14ac:dyDescent="0.2">
      <c r="A1040" s="302" t="str">
        <f t="shared" si="16"/>
        <v>Central London1981Persons per room</v>
      </c>
      <c r="B1040" s="312" t="s">
        <v>64</v>
      </c>
      <c r="C1040" s="302">
        <v>1981</v>
      </c>
      <c r="D1040" s="312" t="s">
        <v>574</v>
      </c>
      <c r="E1040" s="314">
        <v>0.58573742309584487</v>
      </c>
      <c r="F1040" s="312">
        <v>0.38848944118883022</v>
      </c>
      <c r="G1040" s="312">
        <v>0.55055778351390217</v>
      </c>
      <c r="H1040" s="312">
        <v>0.67307929896397745</v>
      </c>
      <c r="I1040" s="312">
        <v>0.76664381101642343</v>
      </c>
      <c r="J1040" s="312">
        <v>0.83454685626177827</v>
      </c>
      <c r="K1040" s="312">
        <v>0.92240774519433144</v>
      </c>
      <c r="L1040" s="312">
        <v>1.1175994332557433</v>
      </c>
    </row>
    <row r="1041" spans="1:14" x14ac:dyDescent="0.2">
      <c r="A1041" s="302" t="str">
        <f t="shared" si="16"/>
        <v>Central London19911991</v>
      </c>
      <c r="B1041" s="312" t="s">
        <v>64</v>
      </c>
      <c r="C1041" s="302">
        <v>1991</v>
      </c>
      <c r="D1041" s="293" t="s">
        <v>4</v>
      </c>
      <c r="E1041" s="314" t="s">
        <v>570</v>
      </c>
      <c r="F1041" s="312">
        <v>1</v>
      </c>
      <c r="G1041" s="312">
        <v>2</v>
      </c>
      <c r="H1041" s="312">
        <v>3</v>
      </c>
      <c r="I1041" s="312">
        <v>4</v>
      </c>
      <c r="J1041" s="312">
        <v>5</v>
      </c>
      <c r="K1041" s="312">
        <v>6</v>
      </c>
      <c r="L1041" s="314" t="s">
        <v>565</v>
      </c>
    </row>
    <row r="1042" spans="1:14" x14ac:dyDescent="0.2">
      <c r="A1042" s="302" t="str">
        <f t="shared" si="16"/>
        <v>Central London1991Total households</v>
      </c>
      <c r="B1042" s="312" t="s">
        <v>64</v>
      </c>
      <c r="C1042" s="302">
        <v>1991</v>
      </c>
      <c r="D1042" s="312" t="s">
        <v>571</v>
      </c>
      <c r="E1042" s="314">
        <v>233707</v>
      </c>
      <c r="F1042" s="312">
        <v>109133</v>
      </c>
      <c r="G1042" s="312">
        <v>69234</v>
      </c>
      <c r="H1042" s="312">
        <v>26211</v>
      </c>
      <c r="I1042" s="312">
        <v>17409</v>
      </c>
      <c r="J1042" s="312">
        <v>7105</v>
      </c>
      <c r="K1042" s="312">
        <v>3098</v>
      </c>
      <c r="L1042" s="312">
        <v>1517</v>
      </c>
    </row>
    <row r="1043" spans="1:14" x14ac:dyDescent="0.2">
      <c r="A1043" s="302" t="str">
        <f t="shared" si="16"/>
        <v>Central London1991Total persons</v>
      </c>
      <c r="B1043" s="312" t="s">
        <v>64</v>
      </c>
      <c r="C1043" s="302">
        <v>1991</v>
      </c>
      <c r="D1043" s="312" t="s">
        <v>572</v>
      </c>
      <c r="E1043" s="314">
        <v>462006</v>
      </c>
      <c r="F1043" s="314">
        <v>109133</v>
      </c>
      <c r="G1043" s="314">
        <v>138468</v>
      </c>
      <c r="H1043" s="314">
        <v>78633</v>
      </c>
      <c r="I1043" s="314">
        <v>69636</v>
      </c>
      <c r="J1043" s="314">
        <v>35525</v>
      </c>
      <c r="K1043" s="314">
        <v>18588</v>
      </c>
      <c r="L1043" s="312">
        <v>12023</v>
      </c>
    </row>
    <row r="1044" spans="1:14" x14ac:dyDescent="0.2">
      <c r="A1044" s="302" t="str">
        <f t="shared" si="16"/>
        <v>Central London1991Total rooms</v>
      </c>
      <c r="B1044" s="312" t="s">
        <v>64</v>
      </c>
      <c r="C1044" s="302">
        <v>1991</v>
      </c>
      <c r="D1044" s="312" t="s">
        <v>573</v>
      </c>
      <c r="E1044" s="314">
        <v>891297</v>
      </c>
      <c r="F1044" s="312">
        <v>322493</v>
      </c>
      <c r="G1044" s="312">
        <v>275485</v>
      </c>
      <c r="H1044" s="312">
        <v>124320</v>
      </c>
      <c r="I1044" s="312">
        <v>95446</v>
      </c>
      <c r="J1044" s="312">
        <v>43848</v>
      </c>
      <c r="K1044" s="312">
        <v>19811</v>
      </c>
      <c r="L1044" s="312">
        <v>9894</v>
      </c>
    </row>
    <row r="1045" spans="1:14" x14ac:dyDescent="0.2">
      <c r="A1045" s="302" t="str">
        <f t="shared" si="16"/>
        <v>Central London1991Persons per room</v>
      </c>
      <c r="B1045" s="312" t="s">
        <v>64</v>
      </c>
      <c r="C1045" s="302">
        <v>1991</v>
      </c>
      <c r="D1045" s="312" t="s">
        <v>574</v>
      </c>
      <c r="E1045" s="314">
        <v>0.51835246836912952</v>
      </c>
      <c r="F1045" s="312">
        <v>0.33840424443321249</v>
      </c>
      <c r="G1045" s="312">
        <v>0.50263353721618242</v>
      </c>
      <c r="H1045" s="312">
        <v>0.63250482625482629</v>
      </c>
      <c r="I1045" s="312">
        <v>0.72958531525679438</v>
      </c>
      <c r="J1045" s="312">
        <v>0.81018518518518523</v>
      </c>
      <c r="K1045" s="312">
        <v>0.93826661955479285</v>
      </c>
      <c r="L1045" s="312">
        <v>1.2151809177279158</v>
      </c>
    </row>
    <row r="1046" spans="1:14" x14ac:dyDescent="0.2">
      <c r="A1046" s="302" t="str">
        <f t="shared" si="16"/>
        <v>Central London20012001</v>
      </c>
      <c r="B1046" s="312" t="s">
        <v>64</v>
      </c>
      <c r="C1046" s="302">
        <v>2001</v>
      </c>
      <c r="D1046" s="293">
        <v>2001</v>
      </c>
      <c r="E1046" s="314" t="s">
        <v>570</v>
      </c>
      <c r="F1046" s="312">
        <v>1</v>
      </c>
      <c r="G1046" s="312">
        <v>2</v>
      </c>
      <c r="H1046" s="312">
        <v>3</v>
      </c>
      <c r="I1046" s="312">
        <v>4</v>
      </c>
      <c r="J1046" s="312">
        <v>5</v>
      </c>
      <c r="K1046" s="312">
        <v>6</v>
      </c>
      <c r="L1046" s="314">
        <v>7</v>
      </c>
      <c r="M1046" s="302" t="s">
        <v>2666</v>
      </c>
      <c r="N1046" s="312"/>
    </row>
    <row r="1047" spans="1:14" x14ac:dyDescent="0.2">
      <c r="A1047" s="302" t="str">
        <f t="shared" ref="A1047:A1110" si="17">CONCATENATE(B1047,C1047,D1047)</f>
        <v>Central London2001Total households</v>
      </c>
      <c r="B1047" s="312" t="s">
        <v>64</v>
      </c>
      <c r="C1047" s="302">
        <v>2001</v>
      </c>
      <c r="D1047" s="312" t="s">
        <v>571</v>
      </c>
      <c r="E1047" s="314">
        <v>266252</v>
      </c>
      <c r="F1047" s="312">
        <v>128208</v>
      </c>
      <c r="G1047" s="312">
        <v>72959</v>
      </c>
      <c r="H1047" s="312">
        <v>30742</v>
      </c>
      <c r="I1047" s="312">
        <v>19970</v>
      </c>
      <c r="J1047" s="312">
        <v>8703</v>
      </c>
      <c r="K1047" s="312">
        <v>4496</v>
      </c>
      <c r="L1047" s="312">
        <v>643</v>
      </c>
      <c r="M1047" s="302">
        <v>531</v>
      </c>
    </row>
    <row r="1048" spans="1:14" x14ac:dyDescent="0.2">
      <c r="A1048" s="302" t="str">
        <f t="shared" si="17"/>
        <v>Central London2001Total persons</v>
      </c>
      <c r="B1048" s="312" t="s">
        <v>64</v>
      </c>
      <c r="C1048" s="302">
        <v>2001</v>
      </c>
      <c r="D1048" s="312" t="s">
        <v>572</v>
      </c>
      <c r="E1048" s="314">
        <v>526059</v>
      </c>
      <c r="F1048" s="314">
        <v>128208</v>
      </c>
      <c r="G1048" s="314">
        <v>145918</v>
      </c>
      <c r="H1048" s="314">
        <v>92226</v>
      </c>
      <c r="I1048" s="314">
        <v>79880</v>
      </c>
      <c r="J1048" s="314">
        <v>43515</v>
      </c>
      <c r="K1048" s="314">
        <v>26976</v>
      </c>
      <c r="L1048" s="312">
        <v>4501</v>
      </c>
      <c r="M1048" s="302">
        <v>4835</v>
      </c>
    </row>
    <row r="1049" spans="1:14" x14ac:dyDescent="0.2">
      <c r="A1049" s="302" t="str">
        <f t="shared" si="17"/>
        <v>Central London2001Total rooms</v>
      </c>
      <c r="B1049" s="312" t="s">
        <v>64</v>
      </c>
      <c r="C1049" s="302">
        <v>2001</v>
      </c>
      <c r="D1049" s="312" t="s">
        <v>573</v>
      </c>
      <c r="E1049" s="314">
        <v>1049661</v>
      </c>
      <c r="F1049" s="312">
        <v>427707</v>
      </c>
      <c r="G1049" s="312">
        <v>291921</v>
      </c>
      <c r="H1049" s="312">
        <v>142622</v>
      </c>
      <c r="I1049" s="312">
        <v>105478</v>
      </c>
      <c r="J1049" s="312">
        <v>49642</v>
      </c>
      <c r="K1049" s="312">
        <v>42932</v>
      </c>
      <c r="L1049" s="312">
        <v>3783</v>
      </c>
      <c r="M1049" s="302">
        <v>3118</v>
      </c>
    </row>
    <row r="1050" spans="1:14" x14ac:dyDescent="0.2">
      <c r="A1050" s="302" t="str">
        <f t="shared" si="17"/>
        <v>Central London2001Persons per room</v>
      </c>
      <c r="B1050" s="312" t="s">
        <v>64</v>
      </c>
      <c r="C1050" s="302">
        <v>2001</v>
      </c>
      <c r="D1050" s="312" t="s">
        <v>574</v>
      </c>
      <c r="E1050" s="314">
        <v>0.50117037786485352</v>
      </c>
      <c r="F1050" s="312">
        <v>0.29975660908051538</v>
      </c>
      <c r="G1050" s="312">
        <v>0.4998544126664406</v>
      </c>
      <c r="H1050" s="312">
        <v>0.64664637994138352</v>
      </c>
      <c r="I1050" s="312">
        <v>0.75731432146987998</v>
      </c>
      <c r="J1050" s="312">
        <v>0.87657628620925832</v>
      </c>
      <c r="K1050" s="312">
        <v>0.62834249510854379</v>
      </c>
      <c r="L1050" s="312">
        <v>1.1897964578376949</v>
      </c>
      <c r="M1050" s="302">
        <v>1.550673508659397</v>
      </c>
    </row>
    <row r="1051" spans="1:14" x14ac:dyDescent="0.2">
      <c r="A1051" s="302" t="str">
        <f t="shared" si="17"/>
        <v>Central London20112011</v>
      </c>
      <c r="B1051" s="312" t="s">
        <v>64</v>
      </c>
      <c r="C1051" s="302">
        <v>2011</v>
      </c>
      <c r="D1051" s="293">
        <v>2011</v>
      </c>
      <c r="E1051" s="314" t="s">
        <v>570</v>
      </c>
      <c r="F1051" s="312">
        <v>1</v>
      </c>
      <c r="G1051" s="312">
        <v>2</v>
      </c>
      <c r="H1051" s="312">
        <v>3</v>
      </c>
      <c r="I1051" s="312">
        <v>4</v>
      </c>
      <c r="J1051" s="312">
        <v>5</v>
      </c>
      <c r="K1051" s="312" t="s">
        <v>568</v>
      </c>
      <c r="L1051" s="314"/>
      <c r="N1051" s="312"/>
    </row>
    <row r="1052" spans="1:14" x14ac:dyDescent="0.2">
      <c r="A1052" s="302" t="str">
        <f t="shared" si="17"/>
        <v>Central London2011Total households</v>
      </c>
      <c r="B1052" s="312" t="s">
        <v>64</v>
      </c>
      <c r="C1052" s="302">
        <v>2011</v>
      </c>
      <c r="D1052" s="312" t="s">
        <v>571</v>
      </c>
      <c r="E1052" s="314">
        <v>354911</v>
      </c>
      <c r="F1052" s="312">
        <v>119161</v>
      </c>
      <c r="G1052" s="312">
        <v>116048</v>
      </c>
      <c r="H1052" s="312">
        <v>54695</v>
      </c>
      <c r="I1052" s="312">
        <v>42141</v>
      </c>
      <c r="J1052" s="312">
        <v>15645</v>
      </c>
      <c r="K1052" s="312">
        <v>7221</v>
      </c>
    </row>
    <row r="1053" spans="1:14" x14ac:dyDescent="0.2">
      <c r="A1053" s="302" t="str">
        <f t="shared" si="17"/>
        <v>Central London2011Total persons</v>
      </c>
      <c r="B1053" s="312" t="s">
        <v>64</v>
      </c>
      <c r="C1053" s="302">
        <v>2011</v>
      </c>
      <c r="D1053" s="312" t="s">
        <v>572</v>
      </c>
      <c r="E1053" s="314">
        <v>810816</v>
      </c>
      <c r="F1053" s="314">
        <v>119161</v>
      </c>
      <c r="G1053" s="314">
        <v>232096</v>
      </c>
      <c r="H1053" s="314">
        <v>164085</v>
      </c>
      <c r="I1053" s="314">
        <v>168564</v>
      </c>
      <c r="J1053" s="314">
        <v>78225</v>
      </c>
      <c r="K1053" s="314">
        <v>48685</v>
      </c>
    </row>
    <row r="1054" spans="1:14" x14ac:dyDescent="0.2">
      <c r="A1054" s="302" t="str">
        <f t="shared" si="17"/>
        <v>Central London2011Total rooms</v>
      </c>
      <c r="B1054" s="312" t="s">
        <v>64</v>
      </c>
      <c r="C1054" s="302">
        <v>2011</v>
      </c>
      <c r="D1054" s="312" t="s">
        <v>573</v>
      </c>
      <c r="E1054" s="314">
        <v>1678783</v>
      </c>
      <c r="F1054" s="312">
        <v>459639</v>
      </c>
      <c r="G1054" s="312">
        <v>536276</v>
      </c>
      <c r="H1054" s="312">
        <v>287818</v>
      </c>
      <c r="I1054" s="312">
        <v>251324</v>
      </c>
      <c r="J1054" s="312">
        <v>98134</v>
      </c>
      <c r="K1054" s="312">
        <v>45592</v>
      </c>
    </row>
    <row r="1055" spans="1:14" x14ac:dyDescent="0.2">
      <c r="A1055" s="302" t="str">
        <f t="shared" si="17"/>
        <v>Central London2011Persons per room</v>
      </c>
      <c r="B1055" s="312" t="s">
        <v>64</v>
      </c>
      <c r="C1055" s="302">
        <v>2011</v>
      </c>
      <c r="D1055" s="312" t="s">
        <v>574</v>
      </c>
      <c r="E1055" s="314">
        <v>0.4829784433128046</v>
      </c>
      <c r="F1055" s="312">
        <v>0.2592491063639073</v>
      </c>
      <c r="G1055" s="312">
        <v>0.43279206975512607</v>
      </c>
      <c r="H1055" s="312">
        <v>0.57009985476933345</v>
      </c>
      <c r="I1055" s="312">
        <v>0.67070395187089171</v>
      </c>
      <c r="J1055" s="312">
        <v>0.79712434018790634</v>
      </c>
      <c r="K1055" s="312">
        <v>1.0678408492718021</v>
      </c>
    </row>
    <row r="1056" spans="1:14" x14ac:dyDescent="0.2">
      <c r="A1056" s="302" t="str">
        <f t="shared" si="17"/>
        <v>Rest of Inner LondonRest of Inner London</v>
      </c>
      <c r="B1056" s="312" t="s">
        <v>65</v>
      </c>
      <c r="D1056" s="312" t="s">
        <v>65</v>
      </c>
      <c r="F1056" s="350" t="s">
        <v>569</v>
      </c>
      <c r="G1056" s="350"/>
      <c r="H1056" s="350"/>
      <c r="I1056" s="350"/>
      <c r="J1056" s="350"/>
      <c r="K1056" s="350"/>
      <c r="L1056" s="350"/>
    </row>
    <row r="1057" spans="1:12" x14ac:dyDescent="0.2">
      <c r="A1057" s="302" t="str">
        <f t="shared" si="17"/>
        <v>Rest of Inner London19611961</v>
      </c>
      <c r="B1057" s="312" t="s">
        <v>65</v>
      </c>
      <c r="C1057" s="302">
        <v>1961</v>
      </c>
      <c r="D1057" s="293" t="s">
        <v>28</v>
      </c>
      <c r="E1057" s="314" t="s">
        <v>570</v>
      </c>
      <c r="F1057" s="312">
        <v>1</v>
      </c>
      <c r="G1057" s="312">
        <v>2</v>
      </c>
      <c r="H1057" s="312">
        <v>3</v>
      </c>
      <c r="I1057" s="312">
        <v>4</v>
      </c>
      <c r="J1057" s="312">
        <v>5</v>
      </c>
      <c r="K1057" s="312">
        <v>6</v>
      </c>
      <c r="L1057" s="314" t="s">
        <v>565</v>
      </c>
    </row>
    <row r="1058" spans="1:12" x14ac:dyDescent="0.2">
      <c r="A1058" s="302" t="str">
        <f t="shared" si="17"/>
        <v>Rest of Inner London1961Total households</v>
      </c>
      <c r="B1058" s="312" t="s">
        <v>65</v>
      </c>
      <c r="C1058" s="302">
        <v>1961</v>
      </c>
      <c r="D1058" s="312" t="s">
        <v>571</v>
      </c>
      <c r="E1058" s="314">
        <v>934011</v>
      </c>
      <c r="F1058" s="312">
        <v>175715</v>
      </c>
      <c r="G1058" s="312">
        <v>283317</v>
      </c>
      <c r="H1058" s="312">
        <v>202528</v>
      </c>
      <c r="I1058" s="312">
        <v>147934</v>
      </c>
      <c r="J1058" s="312">
        <v>69223</v>
      </c>
      <c r="K1058" s="312">
        <v>30515</v>
      </c>
      <c r="L1058" s="312">
        <v>24779</v>
      </c>
    </row>
    <row r="1059" spans="1:12" x14ac:dyDescent="0.2">
      <c r="A1059" s="302" t="str">
        <f t="shared" si="17"/>
        <v>Rest of Inner London1961Total persons</v>
      </c>
      <c r="B1059" s="312" t="s">
        <v>65</v>
      </c>
      <c r="C1059" s="302">
        <v>1961</v>
      </c>
      <c r="D1059" s="312" t="s">
        <v>572</v>
      </c>
      <c r="E1059" s="314">
        <v>2665873</v>
      </c>
      <c r="F1059" s="314">
        <v>175715</v>
      </c>
      <c r="G1059" s="314">
        <v>566634</v>
      </c>
      <c r="H1059" s="314">
        <v>607584</v>
      </c>
      <c r="I1059" s="314">
        <v>591736</v>
      </c>
      <c r="J1059" s="314">
        <v>346115</v>
      </c>
      <c r="K1059" s="314">
        <v>183090</v>
      </c>
      <c r="L1059" s="312">
        <v>194999</v>
      </c>
    </row>
    <row r="1060" spans="1:12" x14ac:dyDescent="0.2">
      <c r="A1060" s="302" t="str">
        <f t="shared" si="17"/>
        <v>Rest of Inner London1961Total rooms</v>
      </c>
      <c r="B1060" s="312" t="s">
        <v>65</v>
      </c>
      <c r="C1060" s="302">
        <v>1961</v>
      </c>
      <c r="D1060" s="312" t="s">
        <v>573</v>
      </c>
      <c r="E1060" s="314">
        <v>3493295</v>
      </c>
      <c r="F1060" s="312">
        <v>463023</v>
      </c>
      <c r="G1060" s="312">
        <v>996494</v>
      </c>
      <c r="H1060" s="312">
        <v>799514</v>
      </c>
      <c r="I1060" s="312">
        <v>631747</v>
      </c>
      <c r="J1060" s="312">
        <v>319848</v>
      </c>
      <c r="K1060" s="312">
        <v>149989</v>
      </c>
      <c r="L1060" s="312">
        <v>132680</v>
      </c>
    </row>
    <row r="1061" spans="1:12" x14ac:dyDescent="0.2">
      <c r="A1061" s="302" t="str">
        <f t="shared" si="17"/>
        <v>Rest of Inner London1961Persons per room</v>
      </c>
      <c r="B1061" s="312" t="s">
        <v>65</v>
      </c>
      <c r="C1061" s="302">
        <v>1961</v>
      </c>
      <c r="D1061" s="312" t="s">
        <v>574</v>
      </c>
      <c r="E1061" s="314">
        <v>0.76313995811976942</v>
      </c>
      <c r="F1061" s="312">
        <v>0.37949518706414154</v>
      </c>
      <c r="G1061" s="312">
        <v>0.56862760839503301</v>
      </c>
      <c r="H1061" s="312">
        <v>0.75994166456122092</v>
      </c>
      <c r="I1061" s="312">
        <v>0.93666610209466761</v>
      </c>
      <c r="J1061" s="312">
        <v>1.0821233836072135</v>
      </c>
      <c r="K1061" s="312">
        <v>1.2206895172312637</v>
      </c>
      <c r="L1061" s="312">
        <v>1.4696940006029544</v>
      </c>
    </row>
    <row r="1062" spans="1:12" x14ac:dyDescent="0.2">
      <c r="A1062" s="302" t="str">
        <f t="shared" si="17"/>
        <v>Rest of Inner London19711971</v>
      </c>
      <c r="B1062" s="312" t="s">
        <v>65</v>
      </c>
      <c r="C1062" s="302">
        <v>1971</v>
      </c>
      <c r="D1062" s="293" t="s">
        <v>29</v>
      </c>
      <c r="E1062" s="314" t="s">
        <v>570</v>
      </c>
      <c r="F1062" s="312">
        <v>1</v>
      </c>
      <c r="G1062" s="312">
        <v>2</v>
      </c>
      <c r="H1062" s="312">
        <v>3</v>
      </c>
      <c r="I1062" s="312">
        <v>4</v>
      </c>
      <c r="J1062" s="312">
        <v>5</v>
      </c>
      <c r="K1062" s="314" t="s">
        <v>568</v>
      </c>
    </row>
    <row r="1063" spans="1:12" x14ac:dyDescent="0.2">
      <c r="A1063" s="302" t="str">
        <f t="shared" si="17"/>
        <v>Rest of Inner London1971Total households</v>
      </c>
      <c r="B1063" s="312" t="s">
        <v>65</v>
      </c>
      <c r="C1063" s="302">
        <v>1971</v>
      </c>
      <c r="D1063" s="312" t="s">
        <v>571</v>
      </c>
      <c r="E1063" s="314">
        <v>865025</v>
      </c>
      <c r="F1063" s="314">
        <v>219380</v>
      </c>
      <c r="G1063" s="314">
        <v>267780</v>
      </c>
      <c r="H1063" s="314">
        <v>149920</v>
      </c>
      <c r="I1063" s="314">
        <v>114300</v>
      </c>
      <c r="J1063" s="314">
        <v>59885</v>
      </c>
      <c r="K1063" s="314">
        <v>53790</v>
      </c>
    </row>
    <row r="1064" spans="1:12" x14ac:dyDescent="0.2">
      <c r="A1064" s="302" t="str">
        <f t="shared" si="17"/>
        <v>Rest of Inner London1971Total persons</v>
      </c>
      <c r="B1064" s="312" t="s">
        <v>65</v>
      </c>
      <c r="C1064" s="302">
        <v>1971</v>
      </c>
      <c r="D1064" s="312" t="s">
        <v>572</v>
      </c>
      <c r="E1064" s="314">
        <v>2326865</v>
      </c>
      <c r="F1064" s="314">
        <v>219380</v>
      </c>
      <c r="G1064" s="314">
        <v>535555</v>
      </c>
      <c r="H1064" s="314">
        <v>449725</v>
      </c>
      <c r="I1064" s="314">
        <v>457155</v>
      </c>
      <c r="J1064" s="314">
        <v>299405</v>
      </c>
      <c r="K1064" s="314">
        <v>365640</v>
      </c>
    </row>
    <row r="1065" spans="1:12" x14ac:dyDescent="0.2">
      <c r="A1065" s="302" t="str">
        <f t="shared" si="17"/>
        <v>Rest of Inner London1971Total rooms</v>
      </c>
      <c r="B1065" s="312" t="s">
        <v>65</v>
      </c>
      <c r="C1065" s="302">
        <v>1971</v>
      </c>
      <c r="D1065" s="312" t="s">
        <v>573</v>
      </c>
      <c r="E1065" s="314">
        <v>3426840</v>
      </c>
      <c r="F1065" s="314">
        <v>633220</v>
      </c>
      <c r="G1065" s="314">
        <v>1027885</v>
      </c>
      <c r="H1065" s="314">
        <v>645290</v>
      </c>
      <c r="I1065" s="314">
        <v>529990</v>
      </c>
      <c r="J1065" s="314">
        <v>297490</v>
      </c>
      <c r="K1065" s="314">
        <v>292965</v>
      </c>
    </row>
    <row r="1066" spans="1:12" x14ac:dyDescent="0.2">
      <c r="A1066" s="302" t="str">
        <f t="shared" si="17"/>
        <v>Rest of Inner London1971Persons per room</v>
      </c>
      <c r="B1066" s="312" t="s">
        <v>65</v>
      </c>
      <c r="C1066" s="302">
        <v>1971</v>
      </c>
      <c r="D1066" s="312" t="s">
        <v>574</v>
      </c>
      <c r="E1066" s="314">
        <v>0.67901185932229113</v>
      </c>
      <c r="F1066" s="312">
        <v>0.34645147026309969</v>
      </c>
      <c r="G1066" s="312">
        <v>0.52102618483585228</v>
      </c>
      <c r="H1066" s="312">
        <v>0.69693471152505071</v>
      </c>
      <c r="I1066" s="312">
        <v>0.86257287873356103</v>
      </c>
      <c r="J1066" s="312">
        <v>1.0064371911660897</v>
      </c>
      <c r="K1066" s="312">
        <v>1.2480671752598433</v>
      </c>
    </row>
    <row r="1067" spans="1:12" x14ac:dyDescent="0.2">
      <c r="A1067" s="302" t="str">
        <f t="shared" si="17"/>
        <v>Rest of Inner London19811981</v>
      </c>
      <c r="B1067" s="312" t="s">
        <v>65</v>
      </c>
      <c r="C1067" s="302">
        <v>1981</v>
      </c>
      <c r="D1067" s="293" t="s">
        <v>30</v>
      </c>
      <c r="E1067" s="314" t="s">
        <v>570</v>
      </c>
      <c r="F1067" s="312">
        <v>1</v>
      </c>
      <c r="G1067" s="312">
        <v>2</v>
      </c>
      <c r="H1067" s="312">
        <v>3</v>
      </c>
      <c r="I1067" s="312">
        <v>4</v>
      </c>
      <c r="J1067" s="312">
        <v>5</v>
      </c>
      <c r="K1067" s="312">
        <v>6</v>
      </c>
      <c r="L1067" s="314" t="s">
        <v>565</v>
      </c>
    </row>
    <row r="1068" spans="1:12" x14ac:dyDescent="0.2">
      <c r="A1068" s="302" t="str">
        <f t="shared" si="17"/>
        <v>Rest of Inner London1981Total households</v>
      </c>
      <c r="B1068" s="312" t="s">
        <v>65</v>
      </c>
      <c r="C1068" s="302">
        <v>1981</v>
      </c>
      <c r="D1068" s="312" t="s">
        <v>571</v>
      </c>
      <c r="E1068" s="314">
        <v>763631</v>
      </c>
      <c r="F1068" s="312">
        <v>222879</v>
      </c>
      <c r="G1068" s="312">
        <v>238069</v>
      </c>
      <c r="H1068" s="312">
        <v>120643</v>
      </c>
      <c r="I1068" s="312">
        <v>97081</v>
      </c>
      <c r="J1068" s="312">
        <v>48479</v>
      </c>
      <c r="K1068" s="312">
        <v>23008</v>
      </c>
      <c r="L1068" s="312">
        <v>13472</v>
      </c>
    </row>
    <row r="1069" spans="1:12" x14ac:dyDescent="0.2">
      <c r="A1069" s="302" t="str">
        <f t="shared" si="17"/>
        <v>Rest of Inner London1981Total persons</v>
      </c>
      <c r="B1069" s="312" t="s">
        <v>65</v>
      </c>
      <c r="C1069" s="302">
        <v>1981</v>
      </c>
      <c r="D1069" s="312" t="s">
        <v>572</v>
      </c>
      <c r="E1069" s="314">
        <v>1935463</v>
      </c>
      <c r="F1069" s="314">
        <v>222879</v>
      </c>
      <c r="G1069" s="314">
        <v>476138</v>
      </c>
      <c r="H1069" s="314">
        <v>361929</v>
      </c>
      <c r="I1069" s="314">
        <v>388324</v>
      </c>
      <c r="J1069" s="314">
        <v>242395</v>
      </c>
      <c r="K1069" s="314">
        <v>138048</v>
      </c>
      <c r="L1069" s="312">
        <v>105750</v>
      </c>
    </row>
    <row r="1070" spans="1:12" x14ac:dyDescent="0.2">
      <c r="A1070" s="302" t="str">
        <f t="shared" si="17"/>
        <v>Rest of Inner London1981Total rooms</v>
      </c>
      <c r="B1070" s="312" t="s">
        <v>65</v>
      </c>
      <c r="C1070" s="302">
        <v>1981</v>
      </c>
      <c r="D1070" s="312" t="s">
        <v>573</v>
      </c>
      <c r="E1070" s="314">
        <v>3160621</v>
      </c>
      <c r="F1070" s="312">
        <v>690087</v>
      </c>
      <c r="G1070" s="312">
        <v>949685</v>
      </c>
      <c r="H1070" s="312">
        <v>553262</v>
      </c>
      <c r="I1070" s="312">
        <v>490518</v>
      </c>
      <c r="J1070" s="312">
        <v>263432</v>
      </c>
      <c r="K1070" s="312">
        <v>131244</v>
      </c>
      <c r="L1070" s="312">
        <v>82393</v>
      </c>
    </row>
    <row r="1071" spans="1:12" x14ac:dyDescent="0.2">
      <c r="A1071" s="302" t="str">
        <f t="shared" si="17"/>
        <v>Rest of Inner London1981Persons per room</v>
      </c>
      <c r="B1071" s="312" t="s">
        <v>65</v>
      </c>
      <c r="C1071" s="302">
        <v>1981</v>
      </c>
      <c r="D1071" s="312" t="s">
        <v>574</v>
      </c>
      <c r="E1071" s="314">
        <v>0.61236794920998117</v>
      </c>
      <c r="F1071" s="312">
        <v>0.32297232088128019</v>
      </c>
      <c r="G1071" s="312">
        <v>0.50136413652948086</v>
      </c>
      <c r="H1071" s="312">
        <v>0.65417288734812806</v>
      </c>
      <c r="I1071" s="312">
        <v>0.79166106034844796</v>
      </c>
      <c r="J1071" s="312">
        <v>0.92014257948920408</v>
      </c>
      <c r="K1071" s="312">
        <v>1.0518423699369115</v>
      </c>
      <c r="L1071" s="312">
        <v>1.2834828201424879</v>
      </c>
    </row>
    <row r="1072" spans="1:12" x14ac:dyDescent="0.2">
      <c r="A1072" s="302" t="str">
        <f t="shared" si="17"/>
        <v>Rest of Inner London19911991</v>
      </c>
      <c r="B1072" s="312" t="s">
        <v>65</v>
      </c>
      <c r="C1072" s="302">
        <v>1991</v>
      </c>
      <c r="D1072" s="293" t="s">
        <v>4</v>
      </c>
      <c r="E1072" s="314" t="s">
        <v>570</v>
      </c>
      <c r="F1072" s="312">
        <v>1</v>
      </c>
      <c r="G1072" s="312">
        <v>2</v>
      </c>
      <c r="H1072" s="312">
        <v>3</v>
      </c>
      <c r="I1072" s="312">
        <v>4</v>
      </c>
      <c r="J1072" s="312">
        <v>5</v>
      </c>
      <c r="K1072" s="312">
        <v>6</v>
      </c>
      <c r="L1072" s="314" t="s">
        <v>565</v>
      </c>
    </row>
    <row r="1073" spans="1:14" x14ac:dyDescent="0.2">
      <c r="A1073" s="302" t="str">
        <f t="shared" si="17"/>
        <v>Rest of Inner London1991Total households</v>
      </c>
      <c r="B1073" s="312" t="s">
        <v>65</v>
      </c>
      <c r="C1073" s="302">
        <v>1991</v>
      </c>
      <c r="D1073" s="312" t="s">
        <v>571</v>
      </c>
      <c r="E1073" s="314">
        <v>862434</v>
      </c>
      <c r="F1073" s="312">
        <v>308397</v>
      </c>
      <c r="G1073" s="312">
        <v>264482</v>
      </c>
      <c r="H1073" s="312">
        <v>127936</v>
      </c>
      <c r="I1073" s="312">
        <v>91475</v>
      </c>
      <c r="J1073" s="312">
        <v>40969</v>
      </c>
      <c r="K1073" s="312">
        <v>18412</v>
      </c>
      <c r="L1073" s="312">
        <v>10763</v>
      </c>
    </row>
    <row r="1074" spans="1:14" x14ac:dyDescent="0.2">
      <c r="A1074" s="302" t="str">
        <f t="shared" si="17"/>
        <v>Rest of Inner London1991Total persons</v>
      </c>
      <c r="B1074" s="312" t="s">
        <v>65</v>
      </c>
      <c r="C1074" s="302">
        <v>1991</v>
      </c>
      <c r="D1074" s="312" t="s">
        <v>572</v>
      </c>
      <c r="E1074" s="314">
        <v>1988912</v>
      </c>
      <c r="F1074" s="314">
        <v>308397</v>
      </c>
      <c r="G1074" s="314">
        <v>528964</v>
      </c>
      <c r="H1074" s="314">
        <v>383808</v>
      </c>
      <c r="I1074" s="314">
        <v>365900</v>
      </c>
      <c r="J1074" s="314">
        <v>204845</v>
      </c>
      <c r="K1074" s="314">
        <v>110472</v>
      </c>
      <c r="L1074" s="312">
        <v>86526</v>
      </c>
    </row>
    <row r="1075" spans="1:14" x14ac:dyDescent="0.2">
      <c r="A1075" s="302" t="str">
        <f t="shared" si="17"/>
        <v>Rest of Inner London1991Total rooms</v>
      </c>
      <c r="B1075" s="312" t="s">
        <v>65</v>
      </c>
      <c r="C1075" s="302">
        <v>1991</v>
      </c>
      <c r="D1075" s="312" t="s">
        <v>573</v>
      </c>
      <c r="E1075" s="314">
        <v>3635399</v>
      </c>
      <c r="F1075" s="312">
        <v>1037454</v>
      </c>
      <c r="G1075" s="312">
        <v>1112029</v>
      </c>
      <c r="H1075" s="312">
        <v>610642</v>
      </c>
      <c r="I1075" s="312">
        <v>479213</v>
      </c>
      <c r="J1075" s="312">
        <v>227485</v>
      </c>
      <c r="K1075" s="312">
        <v>104936</v>
      </c>
      <c r="L1075" s="312">
        <v>63640</v>
      </c>
    </row>
    <row r="1076" spans="1:14" x14ac:dyDescent="0.2">
      <c r="A1076" s="302" t="str">
        <f t="shared" si="17"/>
        <v>Rest of Inner London1991Persons per room</v>
      </c>
      <c r="B1076" s="312" t="s">
        <v>65</v>
      </c>
      <c r="C1076" s="302">
        <v>1991</v>
      </c>
      <c r="D1076" s="312" t="s">
        <v>574</v>
      </c>
      <c r="E1076" s="314">
        <v>0.5470959308730623</v>
      </c>
      <c r="F1076" s="312">
        <v>0.29726330034873838</v>
      </c>
      <c r="G1076" s="312">
        <v>0.47567464517562041</v>
      </c>
      <c r="H1076" s="312">
        <v>0.62853193851716715</v>
      </c>
      <c r="I1076" s="312">
        <v>0.76354355996185408</v>
      </c>
      <c r="J1076" s="312">
        <v>0.90047695452447418</v>
      </c>
      <c r="K1076" s="312">
        <v>1.0527559655409011</v>
      </c>
      <c r="L1076" s="312">
        <v>1.3596165933375235</v>
      </c>
    </row>
    <row r="1077" spans="1:14" x14ac:dyDescent="0.2">
      <c r="A1077" s="302" t="str">
        <f t="shared" si="17"/>
        <v>Rest of Inner London20012001</v>
      </c>
      <c r="B1077" s="312" t="s">
        <v>65</v>
      </c>
      <c r="C1077" s="302">
        <v>2001</v>
      </c>
      <c r="D1077" s="293">
        <v>2001</v>
      </c>
      <c r="E1077" s="314" t="s">
        <v>570</v>
      </c>
      <c r="F1077" s="312">
        <v>1</v>
      </c>
      <c r="G1077" s="312">
        <v>2</v>
      </c>
      <c r="H1077" s="312">
        <v>3</v>
      </c>
      <c r="I1077" s="312">
        <v>4</v>
      </c>
      <c r="J1077" s="312">
        <v>5</v>
      </c>
      <c r="K1077" s="312">
        <v>6</v>
      </c>
      <c r="L1077" s="314">
        <v>7</v>
      </c>
      <c r="M1077" s="302" t="s">
        <v>2666</v>
      </c>
      <c r="N1077" s="312"/>
    </row>
    <row r="1078" spans="1:14" x14ac:dyDescent="0.2">
      <c r="A1078" s="302" t="str">
        <f t="shared" si="17"/>
        <v>Rest of Inner London2001Total households</v>
      </c>
      <c r="B1078" s="312" t="s">
        <v>65</v>
      </c>
      <c r="C1078" s="302">
        <v>2001</v>
      </c>
      <c r="D1078" s="312" t="s">
        <v>571</v>
      </c>
      <c r="E1078" s="314">
        <v>843750</v>
      </c>
      <c r="F1078" s="312">
        <v>308740</v>
      </c>
      <c r="G1078" s="312">
        <v>240448</v>
      </c>
      <c r="H1078" s="312">
        <v>125853</v>
      </c>
      <c r="I1078" s="312">
        <v>92874</v>
      </c>
      <c r="J1078" s="312">
        <v>46018</v>
      </c>
      <c r="K1078" s="312">
        <v>20097</v>
      </c>
      <c r="L1078" s="312">
        <v>4954</v>
      </c>
      <c r="M1078" s="302">
        <v>4766</v>
      </c>
    </row>
    <row r="1079" spans="1:14" x14ac:dyDescent="0.2">
      <c r="A1079" s="302" t="str">
        <f t="shared" si="17"/>
        <v>Rest of Inner London2001Total persons</v>
      </c>
      <c r="B1079" s="312" t="s">
        <v>65</v>
      </c>
      <c r="C1079" s="302">
        <v>2001</v>
      </c>
      <c r="D1079" s="312" t="s">
        <v>572</v>
      </c>
      <c r="E1079" s="314">
        <v>1966465</v>
      </c>
      <c r="F1079" s="314">
        <v>308740</v>
      </c>
      <c r="G1079" s="314">
        <v>480896</v>
      </c>
      <c r="H1079" s="314">
        <v>377559</v>
      </c>
      <c r="I1079" s="314">
        <v>371496</v>
      </c>
      <c r="J1079" s="314">
        <v>230090</v>
      </c>
      <c r="K1079" s="314">
        <v>120582</v>
      </c>
      <c r="L1079" s="312">
        <v>34678</v>
      </c>
      <c r="M1079" s="302">
        <v>42424</v>
      </c>
    </row>
    <row r="1080" spans="1:14" x14ac:dyDescent="0.2">
      <c r="A1080" s="302" t="str">
        <f t="shared" si="17"/>
        <v>Rest of Inner London2001Total rooms</v>
      </c>
      <c r="B1080" s="312" t="s">
        <v>65</v>
      </c>
      <c r="C1080" s="302">
        <v>2001</v>
      </c>
      <c r="D1080" s="312" t="s">
        <v>573</v>
      </c>
      <c r="E1080" s="314">
        <v>3685237</v>
      </c>
      <c r="F1080" s="312">
        <v>1135172</v>
      </c>
      <c r="G1080" s="312">
        <v>1044402</v>
      </c>
      <c r="H1080" s="312">
        <v>606855</v>
      </c>
      <c r="I1080" s="312">
        <v>486435</v>
      </c>
      <c r="J1080" s="312">
        <v>247665</v>
      </c>
      <c r="K1080" s="312">
        <v>195029</v>
      </c>
      <c r="L1080" s="312">
        <v>27789</v>
      </c>
      <c r="M1080" s="302">
        <v>28620</v>
      </c>
    </row>
    <row r="1081" spans="1:14" x14ac:dyDescent="0.2">
      <c r="A1081" s="302" t="str">
        <f t="shared" si="17"/>
        <v>Rest of Inner London2001Persons per room</v>
      </c>
      <c r="B1081" s="312" t="s">
        <v>65</v>
      </c>
      <c r="C1081" s="302">
        <v>2001</v>
      </c>
      <c r="D1081" s="312" t="s">
        <v>574</v>
      </c>
      <c r="E1081" s="314">
        <v>0.53360611542758307</v>
      </c>
      <c r="F1081" s="312">
        <v>0.27197640533769329</v>
      </c>
      <c r="G1081" s="312">
        <v>0.46045105237255385</v>
      </c>
      <c r="H1081" s="312">
        <v>0.6221568578985095</v>
      </c>
      <c r="I1081" s="312">
        <v>0.76371149279965467</v>
      </c>
      <c r="J1081" s="312">
        <v>0.92903720751822016</v>
      </c>
      <c r="K1081" s="312">
        <v>0.61827728184013664</v>
      </c>
      <c r="L1081" s="312">
        <v>1.2479038468458743</v>
      </c>
      <c r="M1081" s="302">
        <v>1.4823200559049616</v>
      </c>
    </row>
    <row r="1082" spans="1:14" x14ac:dyDescent="0.2">
      <c r="A1082" s="302" t="str">
        <f t="shared" si="17"/>
        <v>Rest of Inner London20112011</v>
      </c>
      <c r="B1082" s="312" t="s">
        <v>65</v>
      </c>
      <c r="C1082" s="302">
        <v>2011</v>
      </c>
      <c r="D1082" s="293">
        <v>2011</v>
      </c>
      <c r="E1082" s="314" t="s">
        <v>570</v>
      </c>
      <c r="F1082" s="312">
        <v>1</v>
      </c>
      <c r="G1082" s="312">
        <v>2</v>
      </c>
      <c r="H1082" s="312">
        <v>3</v>
      </c>
      <c r="I1082" s="312">
        <v>4</v>
      </c>
      <c r="J1082" s="312">
        <v>5</v>
      </c>
      <c r="K1082" s="312" t="s">
        <v>568</v>
      </c>
      <c r="L1082" s="314"/>
      <c r="N1082" s="312"/>
    </row>
    <row r="1083" spans="1:14" x14ac:dyDescent="0.2">
      <c r="A1083" s="302" t="str">
        <f t="shared" si="17"/>
        <v>Rest of Inner London2011Total households</v>
      </c>
      <c r="B1083" s="312" t="s">
        <v>65</v>
      </c>
      <c r="C1083" s="302">
        <v>2011</v>
      </c>
      <c r="D1083" s="312" t="s">
        <v>571</v>
      </c>
      <c r="E1083" s="314">
        <v>915672</v>
      </c>
      <c r="F1083" s="312">
        <v>305863</v>
      </c>
      <c r="G1083" s="312">
        <v>264398</v>
      </c>
      <c r="H1083" s="312">
        <v>145369</v>
      </c>
      <c r="I1083" s="312">
        <v>118992</v>
      </c>
      <c r="J1083" s="312">
        <v>50936</v>
      </c>
      <c r="K1083" s="312">
        <v>30114</v>
      </c>
    </row>
    <row r="1084" spans="1:14" x14ac:dyDescent="0.2">
      <c r="A1084" s="302" t="str">
        <f t="shared" si="17"/>
        <v>Rest of Inner London2011Total persons</v>
      </c>
      <c r="B1084" s="312" t="s">
        <v>65</v>
      </c>
      <c r="C1084" s="302">
        <v>2011</v>
      </c>
      <c r="D1084" s="312" t="s">
        <v>572</v>
      </c>
      <c r="E1084" s="314">
        <v>2197471</v>
      </c>
      <c r="F1084" s="314">
        <v>305863</v>
      </c>
      <c r="G1084" s="314">
        <v>528796</v>
      </c>
      <c r="H1084" s="314">
        <v>436107</v>
      </c>
      <c r="I1084" s="314">
        <v>475968</v>
      </c>
      <c r="J1084" s="314">
        <v>254680</v>
      </c>
      <c r="K1084" s="314">
        <v>196057</v>
      </c>
    </row>
    <row r="1085" spans="1:14" x14ac:dyDescent="0.2">
      <c r="A1085" s="302" t="str">
        <f t="shared" si="17"/>
        <v>Rest of Inner London2011Total rooms</v>
      </c>
      <c r="B1085" s="312" t="s">
        <v>65</v>
      </c>
      <c r="C1085" s="302">
        <v>2011</v>
      </c>
      <c r="D1085" s="312" t="s">
        <v>573</v>
      </c>
      <c r="E1085" s="314">
        <v>4238277</v>
      </c>
      <c r="F1085" s="312">
        <v>1161701</v>
      </c>
      <c r="G1085" s="312">
        <v>1207562</v>
      </c>
      <c r="H1085" s="312">
        <v>729140</v>
      </c>
      <c r="I1085" s="312">
        <v>661118</v>
      </c>
      <c r="J1085" s="312">
        <v>295839</v>
      </c>
      <c r="K1085" s="312">
        <v>182917</v>
      </c>
    </row>
    <row r="1086" spans="1:14" x14ac:dyDescent="0.2">
      <c r="A1086" s="302" t="str">
        <f t="shared" si="17"/>
        <v>Rest of Inner London2011Persons per room</v>
      </c>
      <c r="B1086" s="312" t="s">
        <v>65</v>
      </c>
      <c r="C1086" s="302">
        <v>2011</v>
      </c>
      <c r="D1086" s="312" t="s">
        <v>574</v>
      </c>
      <c r="E1086" s="314">
        <v>0.51848215678210741</v>
      </c>
      <c r="F1086" s="312">
        <v>0.26328891857715542</v>
      </c>
      <c r="G1086" s="312">
        <v>0.43790380949383967</v>
      </c>
      <c r="H1086" s="312">
        <v>0.59811147379104146</v>
      </c>
      <c r="I1086" s="312">
        <v>0.71994409470018972</v>
      </c>
      <c r="J1086" s="312">
        <v>0.86087365087091294</v>
      </c>
      <c r="K1086" s="312">
        <v>1.0718358599802096</v>
      </c>
    </row>
    <row r="1087" spans="1:14" x14ac:dyDescent="0.2">
      <c r="A1087" s="302" t="str">
        <f t="shared" si="17"/>
        <v>Outer LondonOuter London</v>
      </c>
      <c r="B1087" s="312" t="s">
        <v>66</v>
      </c>
      <c r="D1087" s="312" t="s">
        <v>66</v>
      </c>
      <c r="F1087" s="350" t="s">
        <v>569</v>
      </c>
      <c r="G1087" s="350"/>
      <c r="H1087" s="350"/>
      <c r="I1087" s="350"/>
      <c r="J1087" s="350"/>
      <c r="K1087" s="350"/>
      <c r="L1087" s="350"/>
    </row>
    <row r="1088" spans="1:14" x14ac:dyDescent="0.2">
      <c r="A1088" s="302" t="str">
        <f t="shared" si="17"/>
        <v>Outer London19611961</v>
      </c>
      <c r="B1088" s="312" t="s">
        <v>66</v>
      </c>
      <c r="C1088" s="302">
        <v>1961</v>
      </c>
      <c r="D1088" s="293" t="s">
        <v>28</v>
      </c>
      <c r="E1088" s="314" t="s">
        <v>570</v>
      </c>
      <c r="F1088" s="312">
        <v>1</v>
      </c>
      <c r="G1088" s="312">
        <v>2</v>
      </c>
      <c r="H1088" s="312">
        <v>3</v>
      </c>
      <c r="I1088" s="312">
        <v>4</v>
      </c>
      <c r="J1088" s="312">
        <v>5</v>
      </c>
      <c r="K1088" s="312">
        <v>6</v>
      </c>
      <c r="L1088" s="314" t="s">
        <v>565</v>
      </c>
    </row>
    <row r="1089" spans="1:12" x14ac:dyDescent="0.2">
      <c r="A1089" s="302" t="str">
        <f t="shared" si="17"/>
        <v>Outer London1961Total households</v>
      </c>
      <c r="B1089" s="312" t="s">
        <v>66</v>
      </c>
      <c r="C1089" s="302">
        <v>1961</v>
      </c>
      <c r="D1089" s="312" t="s">
        <v>571</v>
      </c>
      <c r="E1089" s="314">
        <v>1449165</v>
      </c>
      <c r="F1089" s="312">
        <v>167282</v>
      </c>
      <c r="G1089" s="312">
        <v>446556</v>
      </c>
      <c r="H1089" s="312">
        <v>344742</v>
      </c>
      <c r="I1089" s="312">
        <v>281049</v>
      </c>
      <c r="J1089" s="312">
        <v>127951</v>
      </c>
      <c r="K1089" s="312">
        <v>50019</v>
      </c>
      <c r="L1089" s="312">
        <v>31566</v>
      </c>
    </row>
    <row r="1090" spans="1:12" x14ac:dyDescent="0.2">
      <c r="A1090" s="302" t="str">
        <f t="shared" si="17"/>
        <v>Outer London1961Total persons</v>
      </c>
      <c r="B1090" s="312" t="s">
        <v>66</v>
      </c>
      <c r="C1090" s="302">
        <v>1961</v>
      </c>
      <c r="D1090" s="312" t="s">
        <v>572</v>
      </c>
      <c r="E1090" s="314">
        <v>4402816</v>
      </c>
      <c r="F1090" s="314">
        <v>167282</v>
      </c>
      <c r="G1090" s="314">
        <v>893112</v>
      </c>
      <c r="H1090" s="314">
        <v>1034226</v>
      </c>
      <c r="I1090" s="314">
        <v>1124196</v>
      </c>
      <c r="J1090" s="314">
        <v>639755</v>
      </c>
      <c r="K1090" s="314">
        <v>300114</v>
      </c>
      <c r="L1090" s="312">
        <v>244131</v>
      </c>
    </row>
    <row r="1091" spans="1:12" x14ac:dyDescent="0.2">
      <c r="A1091" s="302" t="str">
        <f t="shared" si="17"/>
        <v>Outer London1961Total rooms</v>
      </c>
      <c r="B1091" s="312" t="s">
        <v>66</v>
      </c>
      <c r="C1091" s="302">
        <v>1961</v>
      </c>
      <c r="D1091" s="312" t="s">
        <v>573</v>
      </c>
      <c r="E1091" s="314">
        <v>6624634</v>
      </c>
      <c r="F1091" s="312">
        <v>580357</v>
      </c>
      <c r="G1091" s="312">
        <v>1933787</v>
      </c>
      <c r="H1091" s="312">
        <v>1607835</v>
      </c>
      <c r="I1091" s="312">
        <v>1385840</v>
      </c>
      <c r="J1091" s="312">
        <v>665932</v>
      </c>
      <c r="K1091" s="312">
        <v>271446</v>
      </c>
      <c r="L1091" s="312">
        <v>179437</v>
      </c>
    </row>
    <row r="1092" spans="1:12" x14ac:dyDescent="0.2">
      <c r="A1092" s="302" t="str">
        <f t="shared" si="17"/>
        <v>Outer London1961Persons per room</v>
      </c>
      <c r="B1092" s="312" t="s">
        <v>66</v>
      </c>
      <c r="C1092" s="302">
        <v>1961</v>
      </c>
      <c r="D1092" s="312" t="s">
        <v>574</v>
      </c>
      <c r="E1092" s="314">
        <v>0.664612716717633</v>
      </c>
      <c r="F1092" s="312">
        <v>0.28823982479749533</v>
      </c>
      <c r="G1092" s="312">
        <v>0.46184610818047694</v>
      </c>
      <c r="H1092" s="312">
        <v>0.64324137738014164</v>
      </c>
      <c r="I1092" s="312">
        <v>0.81120187034578306</v>
      </c>
      <c r="J1092" s="312">
        <v>0.96069118168221379</v>
      </c>
      <c r="K1092" s="312">
        <v>1.1056121659556597</v>
      </c>
      <c r="L1092" s="312">
        <v>1.36053879634635</v>
      </c>
    </row>
    <row r="1093" spans="1:12" x14ac:dyDescent="0.2">
      <c r="A1093" s="302" t="str">
        <f t="shared" si="17"/>
        <v>Outer London19711971</v>
      </c>
      <c r="B1093" s="312" t="s">
        <v>66</v>
      </c>
      <c r="C1093" s="302">
        <v>1971</v>
      </c>
      <c r="D1093" s="293" t="s">
        <v>29</v>
      </c>
      <c r="E1093" s="314" t="s">
        <v>570</v>
      </c>
      <c r="F1093" s="312">
        <v>1</v>
      </c>
      <c r="G1093" s="312">
        <v>2</v>
      </c>
      <c r="H1093" s="312">
        <v>3</v>
      </c>
      <c r="I1093" s="312">
        <v>4</v>
      </c>
      <c r="J1093" s="312">
        <v>5</v>
      </c>
      <c r="K1093" s="314" t="s">
        <v>568</v>
      </c>
    </row>
    <row r="1094" spans="1:12" x14ac:dyDescent="0.2">
      <c r="A1094" s="302" t="str">
        <f t="shared" si="17"/>
        <v>Outer London1971Total households</v>
      </c>
      <c r="B1094" s="312" t="s">
        <v>66</v>
      </c>
      <c r="C1094" s="302">
        <v>1971</v>
      </c>
      <c r="D1094" s="312" t="s">
        <v>571</v>
      </c>
      <c r="E1094" s="314">
        <v>1530585</v>
      </c>
      <c r="F1094" s="314">
        <v>273310</v>
      </c>
      <c r="G1094" s="314">
        <v>503005</v>
      </c>
      <c r="H1094" s="314">
        <v>298055</v>
      </c>
      <c r="I1094" s="314">
        <v>257570</v>
      </c>
      <c r="J1094" s="314">
        <v>119285</v>
      </c>
      <c r="K1094" s="314">
        <v>79360</v>
      </c>
    </row>
    <row r="1095" spans="1:12" x14ac:dyDescent="0.2">
      <c r="A1095" s="302" t="str">
        <f t="shared" si="17"/>
        <v>Outer London1971Total persons</v>
      </c>
      <c r="B1095" s="312" t="s">
        <v>66</v>
      </c>
      <c r="C1095" s="302">
        <v>1971</v>
      </c>
      <c r="D1095" s="312" t="s">
        <v>572</v>
      </c>
      <c r="E1095" s="314">
        <v>4330005</v>
      </c>
      <c r="F1095" s="314">
        <v>273310</v>
      </c>
      <c r="G1095" s="314">
        <v>1006020</v>
      </c>
      <c r="H1095" s="314">
        <v>894170</v>
      </c>
      <c r="I1095" s="314">
        <v>1030265</v>
      </c>
      <c r="J1095" s="314">
        <v>596410</v>
      </c>
      <c r="K1095" s="314">
        <v>529815</v>
      </c>
    </row>
    <row r="1096" spans="1:12" x14ac:dyDescent="0.2">
      <c r="A1096" s="302" t="str">
        <f t="shared" si="17"/>
        <v>Outer London1971Total rooms</v>
      </c>
      <c r="B1096" s="312" t="s">
        <v>66</v>
      </c>
      <c r="C1096" s="302">
        <v>1971</v>
      </c>
      <c r="D1096" s="312" t="s">
        <v>573</v>
      </c>
      <c r="E1096" s="314">
        <v>7402735</v>
      </c>
      <c r="F1096" s="314">
        <v>1018240</v>
      </c>
      <c r="G1096" s="314">
        <v>2343970</v>
      </c>
      <c r="H1096" s="314">
        <v>1509565</v>
      </c>
      <c r="I1096" s="314">
        <v>1387595</v>
      </c>
      <c r="J1096" s="314">
        <v>674220</v>
      </c>
      <c r="K1096" s="314">
        <v>469135</v>
      </c>
    </row>
    <row r="1097" spans="1:12" x14ac:dyDescent="0.2">
      <c r="A1097" s="302" t="str">
        <f t="shared" si="17"/>
        <v>Outer London1971Persons per room</v>
      </c>
      <c r="B1097" s="312" t="s">
        <v>66</v>
      </c>
      <c r="C1097" s="302">
        <v>1971</v>
      </c>
      <c r="D1097" s="312" t="s">
        <v>574</v>
      </c>
      <c r="E1097" s="314">
        <v>0.58491962767814865</v>
      </c>
      <c r="F1097" s="312">
        <v>0.26841412633563794</v>
      </c>
      <c r="G1097" s="312">
        <v>0.42919491290417539</v>
      </c>
      <c r="H1097" s="312">
        <v>0.59233620281339328</v>
      </c>
      <c r="I1097" s="312">
        <v>0.74248249669392008</v>
      </c>
      <c r="J1097" s="312">
        <v>0.88459256622467441</v>
      </c>
      <c r="K1097" s="312">
        <v>1.1293444317733701</v>
      </c>
    </row>
    <row r="1098" spans="1:12" x14ac:dyDescent="0.2">
      <c r="A1098" s="302" t="str">
        <f t="shared" si="17"/>
        <v>Outer London19811981</v>
      </c>
      <c r="B1098" s="312" t="s">
        <v>66</v>
      </c>
      <c r="C1098" s="302">
        <v>1981</v>
      </c>
      <c r="D1098" s="293" t="s">
        <v>30</v>
      </c>
      <c r="E1098" s="314" t="s">
        <v>570</v>
      </c>
      <c r="F1098" s="312">
        <v>1</v>
      </c>
      <c r="G1098" s="312">
        <v>2</v>
      </c>
      <c r="H1098" s="312">
        <v>3</v>
      </c>
      <c r="I1098" s="312">
        <v>4</v>
      </c>
      <c r="J1098" s="312">
        <v>5</v>
      </c>
      <c r="K1098" s="312">
        <v>6</v>
      </c>
      <c r="L1098" s="314" t="s">
        <v>565</v>
      </c>
    </row>
    <row r="1099" spans="1:12" x14ac:dyDescent="0.2">
      <c r="A1099" s="302" t="str">
        <f t="shared" si="17"/>
        <v>Outer London1981Total households</v>
      </c>
      <c r="B1099" s="312" t="s">
        <v>66</v>
      </c>
      <c r="C1099" s="302">
        <v>1981</v>
      </c>
      <c r="D1099" s="312" t="s">
        <v>571</v>
      </c>
      <c r="E1099" s="314">
        <v>1542722</v>
      </c>
      <c r="F1099" s="312">
        <v>344901</v>
      </c>
      <c r="G1099" s="312">
        <v>502937</v>
      </c>
      <c r="H1099" s="312">
        <v>258663</v>
      </c>
      <c r="I1099" s="312">
        <v>266718</v>
      </c>
      <c r="J1099" s="312">
        <v>110740</v>
      </c>
      <c r="K1099" s="312">
        <v>39701</v>
      </c>
      <c r="L1099" s="312">
        <v>19062</v>
      </c>
    </row>
    <row r="1100" spans="1:12" x14ac:dyDescent="0.2">
      <c r="A1100" s="302" t="str">
        <f t="shared" si="17"/>
        <v>Outer London1981Total persons</v>
      </c>
      <c r="B1100" s="312" t="s">
        <v>66</v>
      </c>
      <c r="C1100" s="302">
        <v>1981</v>
      </c>
      <c r="D1100" s="312" t="s">
        <v>572</v>
      </c>
      <c r="E1100" s="314">
        <v>4133323</v>
      </c>
      <c r="F1100" s="314">
        <v>344901</v>
      </c>
      <c r="G1100" s="314">
        <v>1005874</v>
      </c>
      <c r="H1100" s="314">
        <v>775989</v>
      </c>
      <c r="I1100" s="314">
        <v>1066872</v>
      </c>
      <c r="J1100" s="314">
        <v>553700</v>
      </c>
      <c r="K1100" s="314">
        <v>238206</v>
      </c>
      <c r="L1100" s="312">
        <v>147781</v>
      </c>
    </row>
    <row r="1101" spans="1:12" x14ac:dyDescent="0.2">
      <c r="A1101" s="302" t="str">
        <f t="shared" si="17"/>
        <v>Outer London1981Total rooms</v>
      </c>
      <c r="B1101" s="312" t="s">
        <v>66</v>
      </c>
      <c r="C1101" s="302">
        <v>1981</v>
      </c>
      <c r="D1101" s="312" t="s">
        <v>573</v>
      </c>
      <c r="E1101" s="314">
        <v>7462402</v>
      </c>
      <c r="F1101" s="312">
        <v>1321183</v>
      </c>
      <c r="G1101" s="312">
        <v>2346707</v>
      </c>
      <c r="H1101" s="312">
        <v>1323164</v>
      </c>
      <c r="I1101" s="312">
        <v>1471221</v>
      </c>
      <c r="J1101" s="312">
        <v>644553</v>
      </c>
      <c r="K1101" s="312">
        <v>237650</v>
      </c>
      <c r="L1101" s="312">
        <v>117924</v>
      </c>
    </row>
    <row r="1102" spans="1:12" x14ac:dyDescent="0.2">
      <c r="A1102" s="302" t="str">
        <f t="shared" si="17"/>
        <v>Outer London1981Persons per room</v>
      </c>
      <c r="B1102" s="312" t="s">
        <v>66</v>
      </c>
      <c r="C1102" s="302">
        <v>1981</v>
      </c>
      <c r="D1102" s="312" t="s">
        <v>574</v>
      </c>
      <c r="E1102" s="314">
        <v>0.55388640279631141</v>
      </c>
      <c r="F1102" s="312">
        <v>0.26105467599870724</v>
      </c>
      <c r="G1102" s="312">
        <v>0.42863212152177499</v>
      </c>
      <c r="H1102" s="312">
        <v>0.58646471639192121</v>
      </c>
      <c r="I1102" s="312">
        <v>0.7251609377517042</v>
      </c>
      <c r="J1102" s="312">
        <v>0.85904495053160868</v>
      </c>
      <c r="K1102" s="312">
        <v>1.0023395750052599</v>
      </c>
      <c r="L1102" s="312">
        <v>1.2531884942844544</v>
      </c>
    </row>
    <row r="1103" spans="1:12" x14ac:dyDescent="0.2">
      <c r="A1103" s="302" t="str">
        <f t="shared" si="17"/>
        <v>Outer London19911991</v>
      </c>
      <c r="B1103" s="312" t="s">
        <v>66</v>
      </c>
      <c r="C1103" s="302">
        <v>1991</v>
      </c>
      <c r="D1103" s="293" t="s">
        <v>4</v>
      </c>
      <c r="E1103" s="314" t="s">
        <v>570</v>
      </c>
      <c r="F1103" s="312">
        <v>1</v>
      </c>
      <c r="G1103" s="312">
        <v>2</v>
      </c>
      <c r="H1103" s="312">
        <v>3</v>
      </c>
      <c r="I1103" s="312">
        <v>4</v>
      </c>
      <c r="J1103" s="312">
        <v>5</v>
      </c>
      <c r="K1103" s="312">
        <v>6</v>
      </c>
      <c r="L1103" s="314" t="s">
        <v>565</v>
      </c>
    </row>
    <row r="1104" spans="1:12" x14ac:dyDescent="0.2">
      <c r="A1104" s="302" t="str">
        <f t="shared" si="17"/>
        <v>Outer London1991Total households</v>
      </c>
      <c r="B1104" s="312" t="s">
        <v>66</v>
      </c>
      <c r="C1104" s="302">
        <v>1991</v>
      </c>
      <c r="D1104" s="312" t="s">
        <v>571</v>
      </c>
      <c r="E1104" s="314">
        <v>1667025</v>
      </c>
      <c r="F1104" s="312">
        <v>463885</v>
      </c>
      <c r="G1104" s="312">
        <v>543535</v>
      </c>
      <c r="H1104" s="312">
        <v>266833</v>
      </c>
      <c r="I1104" s="312">
        <v>252216</v>
      </c>
      <c r="J1104" s="312">
        <v>96499</v>
      </c>
      <c r="K1104" s="312">
        <v>31590</v>
      </c>
      <c r="L1104" s="312">
        <v>12467</v>
      </c>
    </row>
    <row r="1105" spans="1:14" x14ac:dyDescent="0.2">
      <c r="A1105" s="302" t="str">
        <f t="shared" si="17"/>
        <v>Outer London1991Total persons</v>
      </c>
      <c r="B1105" s="312" t="s">
        <v>66</v>
      </c>
      <c r="C1105" s="302">
        <v>1991</v>
      </c>
      <c r="D1105" s="312" t="s">
        <v>572</v>
      </c>
      <c r="E1105" s="314">
        <v>4128961</v>
      </c>
      <c r="F1105" s="314">
        <v>463885</v>
      </c>
      <c r="G1105" s="314">
        <v>1087070</v>
      </c>
      <c r="H1105" s="314">
        <v>800499</v>
      </c>
      <c r="I1105" s="314">
        <v>1008864</v>
      </c>
      <c r="J1105" s="314">
        <v>482495</v>
      </c>
      <c r="K1105" s="314">
        <v>189540</v>
      </c>
      <c r="L1105" s="312">
        <v>96608</v>
      </c>
    </row>
    <row r="1106" spans="1:14" x14ac:dyDescent="0.2">
      <c r="A1106" s="302" t="str">
        <f t="shared" si="17"/>
        <v>Outer London1991Total rooms</v>
      </c>
      <c r="B1106" s="312" t="s">
        <v>66</v>
      </c>
      <c r="C1106" s="302">
        <v>1991</v>
      </c>
      <c r="D1106" s="312" t="s">
        <v>573</v>
      </c>
      <c r="E1106" s="314">
        <v>8142316</v>
      </c>
      <c r="F1106" s="312">
        <v>1835353</v>
      </c>
      <c r="G1106" s="312">
        <v>2609433</v>
      </c>
      <c r="H1106" s="312">
        <v>1407154</v>
      </c>
      <c r="I1106" s="312">
        <v>1441250</v>
      </c>
      <c r="J1106" s="312">
        <v>575260</v>
      </c>
      <c r="K1106" s="312">
        <v>194081</v>
      </c>
      <c r="L1106" s="312">
        <v>79785</v>
      </c>
    </row>
    <row r="1107" spans="1:14" x14ac:dyDescent="0.2">
      <c r="A1107" s="302" t="str">
        <f t="shared" si="17"/>
        <v>Outer London1991Persons per room</v>
      </c>
      <c r="B1107" s="312" t="s">
        <v>66</v>
      </c>
      <c r="C1107" s="302">
        <v>1991</v>
      </c>
      <c r="D1107" s="312" t="s">
        <v>574</v>
      </c>
      <c r="E1107" s="314">
        <v>0.50709908581293084</v>
      </c>
      <c r="F1107" s="312">
        <v>0.25274974350983165</v>
      </c>
      <c r="G1107" s="312">
        <v>0.41659241682005249</v>
      </c>
      <c r="H1107" s="312">
        <v>0.56887803325009201</v>
      </c>
      <c r="I1107" s="312">
        <v>0.69999236773633999</v>
      </c>
      <c r="J1107" s="312">
        <v>0.83874248166046661</v>
      </c>
      <c r="K1107" s="312">
        <v>0.97660255254249517</v>
      </c>
      <c r="L1107" s="312">
        <v>1.210854170583443</v>
      </c>
    </row>
    <row r="1108" spans="1:14" x14ac:dyDescent="0.2">
      <c r="A1108" s="302" t="str">
        <f t="shared" si="17"/>
        <v>Outer London20012001</v>
      </c>
      <c r="B1108" s="312" t="s">
        <v>66</v>
      </c>
      <c r="C1108" s="302">
        <v>2001</v>
      </c>
      <c r="D1108" s="293">
        <v>2001</v>
      </c>
      <c r="E1108" s="314" t="s">
        <v>570</v>
      </c>
      <c r="F1108" s="312">
        <v>1</v>
      </c>
      <c r="G1108" s="312">
        <v>2</v>
      </c>
      <c r="H1108" s="312">
        <v>3</v>
      </c>
      <c r="I1108" s="312">
        <v>4</v>
      </c>
      <c r="J1108" s="312">
        <v>5</v>
      </c>
      <c r="K1108" s="312">
        <v>6</v>
      </c>
      <c r="L1108" s="314">
        <v>7</v>
      </c>
      <c r="M1108" s="302" t="s">
        <v>2666</v>
      </c>
      <c r="N1108" s="312"/>
    </row>
    <row r="1109" spans="1:14" x14ac:dyDescent="0.2">
      <c r="A1109" s="302" t="str">
        <f t="shared" si="17"/>
        <v>Outer London2001Total households</v>
      </c>
      <c r="B1109" s="312" t="s">
        <v>66</v>
      </c>
      <c r="C1109" s="302">
        <v>2001</v>
      </c>
      <c r="D1109" s="312" t="s">
        <v>571</v>
      </c>
      <c r="E1109" s="314">
        <v>1905995</v>
      </c>
      <c r="F1109" s="312">
        <v>609940</v>
      </c>
      <c r="G1109" s="312">
        <v>571826</v>
      </c>
      <c r="H1109" s="312">
        <v>297283</v>
      </c>
      <c r="I1109" s="312">
        <v>265653</v>
      </c>
      <c r="J1109" s="312">
        <v>112226</v>
      </c>
      <c r="K1109" s="312">
        <v>35808</v>
      </c>
      <c r="L1109" s="312">
        <v>8189</v>
      </c>
      <c r="M1109" s="302">
        <v>5070</v>
      </c>
    </row>
    <row r="1110" spans="1:14" x14ac:dyDescent="0.2">
      <c r="A1110" s="302" t="str">
        <f t="shared" si="17"/>
        <v>Outer London2001Total persons</v>
      </c>
      <c r="B1110" s="312" t="s">
        <v>66</v>
      </c>
      <c r="C1110" s="302">
        <v>2001</v>
      </c>
      <c r="D1110" s="312" t="s">
        <v>572</v>
      </c>
      <c r="E1110" s="314">
        <v>4586109</v>
      </c>
      <c r="F1110" s="314">
        <v>609940</v>
      </c>
      <c r="G1110" s="314">
        <v>1143652</v>
      </c>
      <c r="H1110" s="314">
        <v>891849</v>
      </c>
      <c r="I1110" s="314">
        <v>1062612</v>
      </c>
      <c r="J1110" s="314">
        <v>561130</v>
      </c>
      <c r="K1110" s="314">
        <v>214848</v>
      </c>
      <c r="L1110" s="312">
        <v>57323</v>
      </c>
      <c r="M1110" s="302">
        <v>44755</v>
      </c>
    </row>
    <row r="1111" spans="1:14" x14ac:dyDescent="0.2">
      <c r="A1111" s="302" t="str">
        <f t="shared" ref="A1111:A1148" si="18">CONCATENATE(B1111,C1111,D1111)</f>
        <v>Outer London2001Total rooms</v>
      </c>
      <c r="B1111" s="312" t="s">
        <v>66</v>
      </c>
      <c r="C1111" s="302">
        <v>2001</v>
      </c>
      <c r="D1111" s="312" t="s">
        <v>573</v>
      </c>
      <c r="E1111" s="314">
        <v>9400099</v>
      </c>
      <c r="F1111" s="312">
        <v>2504858</v>
      </c>
      <c r="G1111" s="312">
        <v>2815217</v>
      </c>
      <c r="H1111" s="312">
        <v>1580811</v>
      </c>
      <c r="I1111" s="312">
        <v>1528086</v>
      </c>
      <c r="J1111" s="312">
        <v>669759</v>
      </c>
      <c r="K1111" s="312">
        <v>260533</v>
      </c>
      <c r="L1111" s="312">
        <v>51210</v>
      </c>
      <c r="M1111" s="302">
        <v>32843</v>
      </c>
    </row>
    <row r="1112" spans="1:14" x14ac:dyDescent="0.2">
      <c r="A1112" s="302" t="str">
        <f t="shared" si="18"/>
        <v>Outer London2001Persons per room</v>
      </c>
      <c r="B1112" s="312" t="s">
        <v>66</v>
      </c>
      <c r="C1112" s="302">
        <v>2001</v>
      </c>
      <c r="D1112" s="312" t="s">
        <v>574</v>
      </c>
      <c r="E1112" s="314">
        <v>0.48787879787223515</v>
      </c>
      <c r="F1112" s="312">
        <v>0.2435028253098579</v>
      </c>
      <c r="G1112" s="312">
        <v>0.40623937692902534</v>
      </c>
      <c r="H1112" s="312">
        <v>0.56417180801499989</v>
      </c>
      <c r="I1112" s="312">
        <v>0.69538756326541828</v>
      </c>
      <c r="J1112" s="312">
        <v>0.83780882377093846</v>
      </c>
      <c r="K1112" s="312">
        <v>0.82464793327524732</v>
      </c>
      <c r="L1112" s="312">
        <v>1.1193712165592657</v>
      </c>
      <c r="M1112" s="302">
        <v>1.3626952470846148</v>
      </c>
    </row>
    <row r="1113" spans="1:14" x14ac:dyDescent="0.2">
      <c r="A1113" s="302" t="str">
        <f t="shared" si="18"/>
        <v>Outer London20112011</v>
      </c>
      <c r="B1113" s="312" t="s">
        <v>66</v>
      </c>
      <c r="C1113" s="302">
        <v>2011</v>
      </c>
      <c r="D1113" s="293">
        <v>2011</v>
      </c>
      <c r="E1113" s="314" t="s">
        <v>570</v>
      </c>
      <c r="F1113" s="312">
        <v>1</v>
      </c>
      <c r="G1113" s="312">
        <v>2</v>
      </c>
      <c r="H1113" s="312">
        <v>3</v>
      </c>
      <c r="I1113" s="312">
        <v>4</v>
      </c>
      <c r="J1113" s="312">
        <v>5</v>
      </c>
      <c r="K1113" s="312" t="s">
        <v>568</v>
      </c>
      <c r="L1113" s="314"/>
      <c r="N1113" s="312"/>
    </row>
    <row r="1114" spans="1:14" x14ac:dyDescent="0.2">
      <c r="A1114" s="302" t="str">
        <f t="shared" si="18"/>
        <v>Outer London2011Total households</v>
      </c>
      <c r="B1114" s="312" t="s">
        <v>66</v>
      </c>
      <c r="C1114" s="302">
        <v>2011</v>
      </c>
      <c r="D1114" s="312" t="s">
        <v>571</v>
      </c>
      <c r="E1114" s="314">
        <v>1995590</v>
      </c>
      <c r="F1114" s="312">
        <v>605534</v>
      </c>
      <c r="G1114" s="312">
        <v>567359</v>
      </c>
      <c r="H1114" s="312">
        <v>326546</v>
      </c>
      <c r="I1114" s="312">
        <v>278719</v>
      </c>
      <c r="J1114" s="312">
        <v>128814</v>
      </c>
      <c r="K1114" s="312">
        <v>88618</v>
      </c>
    </row>
    <row r="1115" spans="1:14" x14ac:dyDescent="0.2">
      <c r="A1115" s="302" t="str">
        <f t="shared" si="18"/>
        <v>Outer London2011Total persons</v>
      </c>
      <c r="B1115" s="312" t="s">
        <v>66</v>
      </c>
      <c r="C1115" s="302">
        <v>2011</v>
      </c>
      <c r="D1115" s="312" t="s">
        <v>572</v>
      </c>
      <c r="E1115" s="314">
        <v>5065413</v>
      </c>
      <c r="F1115" s="314">
        <v>605534</v>
      </c>
      <c r="G1115" s="314">
        <v>1134718</v>
      </c>
      <c r="H1115" s="314">
        <v>979638</v>
      </c>
      <c r="I1115" s="314">
        <v>1114876</v>
      </c>
      <c r="J1115" s="314">
        <v>644070</v>
      </c>
      <c r="K1115" s="314">
        <v>586577</v>
      </c>
    </row>
    <row r="1116" spans="1:14" x14ac:dyDescent="0.2">
      <c r="A1116" s="302" t="str">
        <f t="shared" si="18"/>
        <v>Outer London2011Total rooms</v>
      </c>
      <c r="B1116" s="312" t="s">
        <v>66</v>
      </c>
      <c r="C1116" s="302">
        <v>2011</v>
      </c>
      <c r="D1116" s="312" t="s">
        <v>573</v>
      </c>
      <c r="E1116" s="314">
        <v>9326890</v>
      </c>
      <c r="F1116" s="312">
        <v>2326382</v>
      </c>
      <c r="G1116" s="312">
        <v>2585505</v>
      </c>
      <c r="H1116" s="312">
        <v>1624109</v>
      </c>
      <c r="I1116" s="312">
        <v>1523289</v>
      </c>
      <c r="J1116" s="312">
        <v>735544</v>
      </c>
      <c r="K1116" s="312">
        <v>532061</v>
      </c>
    </row>
    <row r="1117" spans="1:14" x14ac:dyDescent="0.2">
      <c r="A1117" s="302" t="str">
        <f t="shared" si="18"/>
        <v>Outer London2011Persons per room</v>
      </c>
      <c r="B1117" s="312" t="s">
        <v>66</v>
      </c>
      <c r="C1117" s="302">
        <v>2011</v>
      </c>
      <c r="D1117" s="312" t="s">
        <v>574</v>
      </c>
      <c r="E1117" s="314">
        <v>0.54309775284151518</v>
      </c>
      <c r="F1117" s="312">
        <v>0.26029001256027601</v>
      </c>
      <c r="G1117" s="312">
        <v>0.43887673781330921</v>
      </c>
      <c r="H1117" s="312">
        <v>0.60318488475835053</v>
      </c>
      <c r="I1117" s="312">
        <v>0.73188738315578983</v>
      </c>
      <c r="J1117" s="312">
        <v>0.87563762331009432</v>
      </c>
      <c r="K1117" s="312">
        <v>1.1024619357554868</v>
      </c>
    </row>
    <row r="1118" spans="1:14" x14ac:dyDescent="0.2">
      <c r="A1118" s="302" t="str">
        <f t="shared" si="18"/>
        <v>Greater LondonGreater London</v>
      </c>
      <c r="B1118" s="312" t="s">
        <v>67</v>
      </c>
      <c r="D1118" s="312" t="s">
        <v>67</v>
      </c>
      <c r="F1118" s="350" t="s">
        <v>569</v>
      </c>
      <c r="G1118" s="350"/>
      <c r="H1118" s="350"/>
      <c r="I1118" s="350"/>
      <c r="J1118" s="350"/>
      <c r="K1118" s="350"/>
      <c r="L1118" s="350"/>
    </row>
    <row r="1119" spans="1:14" x14ac:dyDescent="0.2">
      <c r="A1119" s="302" t="str">
        <f t="shared" si="18"/>
        <v>Greater London19611961</v>
      </c>
      <c r="B1119" s="312" t="s">
        <v>67</v>
      </c>
      <c r="C1119" s="302">
        <v>1961</v>
      </c>
      <c r="D1119" s="293" t="s">
        <v>28</v>
      </c>
      <c r="E1119" s="314" t="s">
        <v>570</v>
      </c>
      <c r="F1119" s="312">
        <v>1</v>
      </c>
      <c r="G1119" s="312">
        <v>2</v>
      </c>
      <c r="H1119" s="312">
        <v>3</v>
      </c>
      <c r="I1119" s="312">
        <v>4</v>
      </c>
      <c r="J1119" s="312">
        <v>5</v>
      </c>
      <c r="K1119" s="312">
        <v>6</v>
      </c>
      <c r="L1119" s="314" t="s">
        <v>565</v>
      </c>
    </row>
    <row r="1120" spans="1:14" x14ac:dyDescent="0.2">
      <c r="A1120" s="302" t="str">
        <f t="shared" si="18"/>
        <v>Greater London1961Total households</v>
      </c>
      <c r="B1120" s="312" t="s">
        <v>67</v>
      </c>
      <c r="C1120" s="302">
        <v>1961</v>
      </c>
      <c r="D1120" s="312" t="s">
        <v>571</v>
      </c>
      <c r="E1120" s="314">
        <v>2658166</v>
      </c>
      <c r="F1120" s="314">
        <v>438195</v>
      </c>
      <c r="G1120" s="314">
        <v>813578</v>
      </c>
      <c r="H1120" s="314">
        <v>590958</v>
      </c>
      <c r="I1120" s="314">
        <v>456799</v>
      </c>
      <c r="J1120" s="314">
        <v>210715</v>
      </c>
      <c r="K1120" s="314">
        <v>86666</v>
      </c>
      <c r="L1120" s="314">
        <v>61255</v>
      </c>
    </row>
    <row r="1121" spans="1:12" x14ac:dyDescent="0.2">
      <c r="A1121" s="302" t="str">
        <f t="shared" si="18"/>
        <v>Greater London1961Total persons</v>
      </c>
      <c r="B1121" s="312" t="s">
        <v>67</v>
      </c>
      <c r="C1121" s="302">
        <v>1961</v>
      </c>
      <c r="D1121" s="312" t="s">
        <v>572</v>
      </c>
      <c r="E1121" s="314">
        <v>7716744</v>
      </c>
      <c r="F1121" s="314">
        <v>438195</v>
      </c>
      <c r="G1121" s="314">
        <v>1627156</v>
      </c>
      <c r="H1121" s="314">
        <v>1772874</v>
      </c>
      <c r="I1121" s="314">
        <v>1827196</v>
      </c>
      <c r="J1121" s="314">
        <v>1053575</v>
      </c>
      <c r="K1121" s="314">
        <v>519996</v>
      </c>
      <c r="L1121" s="314">
        <v>477752</v>
      </c>
    </row>
    <row r="1122" spans="1:12" x14ac:dyDescent="0.2">
      <c r="A1122" s="302" t="str">
        <f t="shared" si="18"/>
        <v>Greater London1961Total rooms</v>
      </c>
      <c r="B1122" s="312" t="s">
        <v>67</v>
      </c>
      <c r="C1122" s="302">
        <v>1961</v>
      </c>
      <c r="D1122" s="312" t="s">
        <v>573</v>
      </c>
      <c r="E1122" s="314">
        <v>10956204</v>
      </c>
      <c r="F1122" s="314">
        <v>1227599</v>
      </c>
      <c r="G1122" s="314">
        <v>3180951</v>
      </c>
      <c r="H1122" s="314">
        <v>2567638</v>
      </c>
      <c r="I1122" s="314">
        <v>2133018</v>
      </c>
      <c r="J1122" s="314">
        <v>1050417</v>
      </c>
      <c r="K1122" s="314">
        <v>453853</v>
      </c>
      <c r="L1122" s="314">
        <v>342728</v>
      </c>
    </row>
    <row r="1123" spans="1:12" x14ac:dyDescent="0.2">
      <c r="A1123" s="302" t="str">
        <f t="shared" si="18"/>
        <v>Greater London1961Persons per room</v>
      </c>
      <c r="B1123" s="312" t="s">
        <v>67</v>
      </c>
      <c r="C1123" s="302">
        <v>1961</v>
      </c>
      <c r="D1123" s="312" t="s">
        <v>574</v>
      </c>
      <c r="E1123" s="314">
        <v>0.7043264254663385</v>
      </c>
      <c r="F1123" s="312">
        <v>0.35695288119328866</v>
      </c>
      <c r="G1123" s="312">
        <v>0.51153129991628288</v>
      </c>
      <c r="H1123" s="312">
        <v>0.69046882777089291</v>
      </c>
      <c r="I1123" s="312">
        <v>0.85662474484509743</v>
      </c>
      <c r="J1123" s="312">
        <v>1.003006425067378</v>
      </c>
      <c r="K1123" s="312">
        <v>1.1457366151595341</v>
      </c>
      <c r="L1123" s="312">
        <v>1.3939683947620269</v>
      </c>
    </row>
    <row r="1124" spans="1:12" x14ac:dyDescent="0.2">
      <c r="A1124" s="302" t="str">
        <f t="shared" si="18"/>
        <v>Greater London19711971</v>
      </c>
      <c r="B1124" s="312" t="s">
        <v>67</v>
      </c>
      <c r="C1124" s="302">
        <v>1971</v>
      </c>
      <c r="D1124" s="293" t="s">
        <v>29</v>
      </c>
      <c r="E1124" s="314" t="s">
        <v>570</v>
      </c>
      <c r="F1124" s="312">
        <v>1</v>
      </c>
      <c r="G1124" s="312">
        <v>2</v>
      </c>
      <c r="H1124" s="312">
        <v>3</v>
      </c>
      <c r="I1124" s="312">
        <v>4</v>
      </c>
      <c r="J1124" s="312">
        <v>5</v>
      </c>
      <c r="K1124" s="314" t="s">
        <v>568</v>
      </c>
    </row>
    <row r="1125" spans="1:12" x14ac:dyDescent="0.2">
      <c r="A1125" s="302" t="str">
        <f t="shared" si="18"/>
        <v>Greater London1971Total households</v>
      </c>
      <c r="B1125" s="312" t="s">
        <v>67</v>
      </c>
      <c r="C1125" s="302">
        <v>1971</v>
      </c>
      <c r="D1125" s="312" t="s">
        <v>571</v>
      </c>
      <c r="E1125" s="314">
        <v>2649825</v>
      </c>
      <c r="F1125" s="314">
        <v>596025</v>
      </c>
      <c r="G1125" s="314">
        <v>848595</v>
      </c>
      <c r="H1125" s="314">
        <v>480985</v>
      </c>
      <c r="I1125" s="314">
        <v>393320</v>
      </c>
      <c r="J1125" s="314">
        <v>189830</v>
      </c>
      <c r="K1125" s="314">
        <v>141070</v>
      </c>
    </row>
    <row r="1126" spans="1:12" x14ac:dyDescent="0.2">
      <c r="A1126" s="302" t="str">
        <f t="shared" si="18"/>
        <v>Greater London1971Total persons</v>
      </c>
      <c r="B1126" s="312" t="s">
        <v>67</v>
      </c>
      <c r="C1126" s="302">
        <v>1971</v>
      </c>
      <c r="D1126" s="312" t="s">
        <v>572</v>
      </c>
      <c r="E1126" s="314">
        <v>7206560</v>
      </c>
      <c r="F1126" s="314">
        <v>596025</v>
      </c>
      <c r="G1126" s="314">
        <v>1697190</v>
      </c>
      <c r="H1126" s="314">
        <v>1442950</v>
      </c>
      <c r="I1126" s="314">
        <v>1573280</v>
      </c>
      <c r="J1126" s="314">
        <v>949155</v>
      </c>
      <c r="K1126" s="314">
        <v>947960</v>
      </c>
    </row>
    <row r="1127" spans="1:12" x14ac:dyDescent="0.2">
      <c r="A1127" s="302" t="str">
        <f t="shared" si="18"/>
        <v>Greater London1971Total rooms</v>
      </c>
      <c r="B1127" s="312" t="s">
        <v>67</v>
      </c>
      <c r="C1127" s="302">
        <v>1971</v>
      </c>
      <c r="D1127" s="312" t="s">
        <v>573</v>
      </c>
      <c r="E1127" s="314">
        <v>11655535</v>
      </c>
      <c r="F1127" s="314">
        <v>1878830</v>
      </c>
      <c r="G1127" s="314">
        <v>3627480</v>
      </c>
      <c r="H1127" s="314">
        <v>2291085</v>
      </c>
      <c r="I1127" s="314">
        <v>2018565</v>
      </c>
      <c r="J1127" s="314">
        <v>1028625</v>
      </c>
      <c r="K1127" s="314">
        <v>810950</v>
      </c>
    </row>
    <row r="1128" spans="1:12" x14ac:dyDescent="0.2">
      <c r="A1128" s="302" t="str">
        <f t="shared" si="18"/>
        <v>Greater London1971Persons per room</v>
      </c>
      <c r="B1128" s="312" t="s">
        <v>67</v>
      </c>
      <c r="C1128" s="302">
        <v>1971</v>
      </c>
      <c r="D1128" s="312" t="s">
        <v>574</v>
      </c>
      <c r="E1128" s="314">
        <v>0.61829508469581196</v>
      </c>
      <c r="F1128" s="312">
        <v>0.31723200076643443</v>
      </c>
      <c r="G1128" s="312">
        <v>0.46787025703794372</v>
      </c>
      <c r="H1128" s="312">
        <v>0.62981076651455536</v>
      </c>
      <c r="I1128" s="312">
        <v>0.77940517149559219</v>
      </c>
      <c r="J1128" s="312">
        <v>0.92274152387896469</v>
      </c>
      <c r="K1128" s="312">
        <v>1.1689499969171959</v>
      </c>
    </row>
    <row r="1129" spans="1:12" x14ac:dyDescent="0.2">
      <c r="A1129" s="302" t="str">
        <f t="shared" si="18"/>
        <v>Greater London19811981</v>
      </c>
      <c r="B1129" s="312" t="s">
        <v>67</v>
      </c>
      <c r="C1129" s="302">
        <v>1981</v>
      </c>
      <c r="D1129" s="293" t="s">
        <v>30</v>
      </c>
      <c r="E1129" s="314" t="s">
        <v>570</v>
      </c>
      <c r="F1129" s="312">
        <v>1</v>
      </c>
      <c r="G1129" s="312">
        <v>2</v>
      </c>
      <c r="H1129" s="312">
        <v>3</v>
      </c>
      <c r="I1129" s="312">
        <v>4</v>
      </c>
      <c r="J1129" s="312">
        <v>5</v>
      </c>
      <c r="K1129" s="312">
        <v>6</v>
      </c>
      <c r="L1129" s="314" t="s">
        <v>565</v>
      </c>
    </row>
    <row r="1130" spans="1:12" x14ac:dyDescent="0.2">
      <c r="A1130" s="302" t="str">
        <f t="shared" si="18"/>
        <v>Greater London1981Total households</v>
      </c>
      <c r="B1130" s="312" t="s">
        <v>67</v>
      </c>
      <c r="C1130" s="302">
        <v>1981</v>
      </c>
      <c r="D1130" s="312" t="s">
        <v>571</v>
      </c>
      <c r="E1130" s="314">
        <v>2507656</v>
      </c>
      <c r="F1130" s="312">
        <v>651907</v>
      </c>
      <c r="G1130" s="312">
        <v>802647</v>
      </c>
      <c r="H1130" s="312">
        <v>404730</v>
      </c>
      <c r="I1130" s="312">
        <v>381409</v>
      </c>
      <c r="J1130" s="312">
        <v>167013</v>
      </c>
      <c r="K1130" s="312">
        <v>65996</v>
      </c>
      <c r="L1130" s="312">
        <v>33954</v>
      </c>
    </row>
    <row r="1131" spans="1:12" x14ac:dyDescent="0.2">
      <c r="A1131" s="302" t="str">
        <f t="shared" si="18"/>
        <v>Greater London1981Total persons</v>
      </c>
      <c r="B1131" s="312" t="s">
        <v>67</v>
      </c>
      <c r="C1131" s="302">
        <v>1981</v>
      </c>
      <c r="D1131" s="312" t="s">
        <v>572</v>
      </c>
      <c r="E1131" s="314">
        <v>6492642</v>
      </c>
      <c r="F1131" s="314">
        <v>651907</v>
      </c>
      <c r="G1131" s="314">
        <v>1605294</v>
      </c>
      <c r="H1131" s="314">
        <v>1214190</v>
      </c>
      <c r="I1131" s="314">
        <v>1525636</v>
      </c>
      <c r="J1131" s="314">
        <v>835065</v>
      </c>
      <c r="K1131" s="314">
        <v>395976</v>
      </c>
      <c r="L1131" s="312">
        <v>264574</v>
      </c>
    </row>
    <row r="1132" spans="1:12" x14ac:dyDescent="0.2">
      <c r="A1132" s="302" t="str">
        <f t="shared" si="18"/>
        <v>Greater London1981Total rooms</v>
      </c>
      <c r="B1132" s="312" t="s">
        <v>67</v>
      </c>
      <c r="C1132" s="302">
        <v>1981</v>
      </c>
      <c r="D1132" s="312" t="s">
        <v>573</v>
      </c>
      <c r="E1132" s="314">
        <v>11346651</v>
      </c>
      <c r="F1132" s="312">
        <v>2227819</v>
      </c>
      <c r="G1132" s="312">
        <v>3520314</v>
      </c>
      <c r="H1132" s="312">
        <v>1989744</v>
      </c>
      <c r="I1132" s="312">
        <v>2053620</v>
      </c>
      <c r="J1132" s="312">
        <v>954681</v>
      </c>
      <c r="K1132" s="312">
        <v>390275</v>
      </c>
      <c r="L1132" s="312">
        <v>210198</v>
      </c>
    </row>
    <row r="1133" spans="1:12" x14ac:dyDescent="0.2">
      <c r="A1133" s="302" t="str">
        <f t="shared" si="18"/>
        <v>Greater London1981Persons per room</v>
      </c>
      <c r="B1133" s="312" t="s">
        <v>67</v>
      </c>
      <c r="C1133" s="302">
        <v>1981</v>
      </c>
      <c r="D1133" s="312" t="s">
        <v>574</v>
      </c>
      <c r="E1133" s="314">
        <v>0.57220778183800669</v>
      </c>
      <c r="F1133" s="312">
        <v>0.29262116895492857</v>
      </c>
      <c r="G1133" s="312">
        <v>0.45600875376457894</v>
      </c>
      <c r="H1133" s="312">
        <v>0.61022422985067426</v>
      </c>
      <c r="I1133" s="312">
        <v>0.74290082878039754</v>
      </c>
      <c r="J1133" s="312">
        <v>0.87470579177756758</v>
      </c>
      <c r="K1133" s="312">
        <v>1.014607648453014</v>
      </c>
      <c r="L1133" s="312">
        <v>1.2586894261600967</v>
      </c>
    </row>
    <row r="1134" spans="1:12" x14ac:dyDescent="0.2">
      <c r="A1134" s="302" t="str">
        <f t="shared" si="18"/>
        <v>Greater London19911991</v>
      </c>
      <c r="B1134" s="312" t="s">
        <v>67</v>
      </c>
      <c r="C1134" s="302">
        <v>1991</v>
      </c>
      <c r="D1134" s="293" t="s">
        <v>4</v>
      </c>
      <c r="E1134" s="314" t="s">
        <v>570</v>
      </c>
      <c r="F1134" s="312">
        <v>1</v>
      </c>
      <c r="G1134" s="312">
        <v>2</v>
      </c>
      <c r="H1134" s="312">
        <v>3</v>
      </c>
      <c r="I1134" s="312">
        <v>4</v>
      </c>
      <c r="J1134" s="312">
        <v>5</v>
      </c>
      <c r="K1134" s="312">
        <v>6</v>
      </c>
      <c r="L1134" s="314" t="s">
        <v>565</v>
      </c>
    </row>
    <row r="1135" spans="1:12" x14ac:dyDescent="0.2">
      <c r="A1135" s="302" t="str">
        <f t="shared" si="18"/>
        <v>Greater London1991Total households</v>
      </c>
      <c r="B1135" s="312" t="s">
        <v>67</v>
      </c>
      <c r="C1135" s="302">
        <v>1991</v>
      </c>
      <c r="D1135" s="312" t="s">
        <v>571</v>
      </c>
      <c r="E1135" s="314">
        <v>2763166</v>
      </c>
      <c r="F1135" s="312">
        <v>881415</v>
      </c>
      <c r="G1135" s="312">
        <v>877251</v>
      </c>
      <c r="H1135" s="312">
        <v>420980</v>
      </c>
      <c r="I1135" s="312">
        <v>361100</v>
      </c>
      <c r="J1135" s="312">
        <v>144573</v>
      </c>
      <c r="K1135" s="312">
        <v>53100</v>
      </c>
      <c r="L1135" s="312">
        <v>24747</v>
      </c>
    </row>
    <row r="1136" spans="1:12" x14ac:dyDescent="0.2">
      <c r="A1136" s="302" t="str">
        <f t="shared" si="18"/>
        <v>Greater London1991Total persons</v>
      </c>
      <c r="B1136" s="312" t="s">
        <v>67</v>
      </c>
      <c r="C1136" s="302">
        <v>1991</v>
      </c>
      <c r="D1136" s="312" t="s">
        <v>572</v>
      </c>
      <c r="E1136" s="314">
        <v>6579879</v>
      </c>
      <c r="F1136" s="314">
        <v>881415</v>
      </c>
      <c r="G1136" s="314">
        <v>1754502</v>
      </c>
      <c r="H1136" s="314">
        <v>1262940</v>
      </c>
      <c r="I1136" s="314">
        <v>1444400</v>
      </c>
      <c r="J1136" s="314">
        <v>722865</v>
      </c>
      <c r="K1136" s="314">
        <v>318600</v>
      </c>
      <c r="L1136" s="312">
        <v>195157</v>
      </c>
    </row>
    <row r="1137" spans="1:14" x14ac:dyDescent="0.2">
      <c r="A1137" s="302" t="str">
        <f t="shared" si="18"/>
        <v>Greater London1991Total rooms</v>
      </c>
      <c r="B1137" s="312" t="s">
        <v>67</v>
      </c>
      <c r="C1137" s="302">
        <v>1991</v>
      </c>
      <c r="D1137" s="312" t="s">
        <v>573</v>
      </c>
      <c r="E1137" s="314">
        <v>12669012</v>
      </c>
      <c r="F1137" s="312">
        <v>3195300</v>
      </c>
      <c r="G1137" s="312">
        <v>3996947</v>
      </c>
      <c r="H1137" s="312">
        <v>2142116</v>
      </c>
      <c r="I1137" s="312">
        <v>2015909</v>
      </c>
      <c r="J1137" s="312">
        <v>846593</v>
      </c>
      <c r="K1137" s="312">
        <v>318828</v>
      </c>
      <c r="L1137" s="312">
        <v>153319</v>
      </c>
    </row>
    <row r="1138" spans="1:14" x14ac:dyDescent="0.2">
      <c r="A1138" s="302" t="str">
        <f t="shared" si="18"/>
        <v>Greater London1991Persons per room</v>
      </c>
      <c r="B1138" s="312" t="s">
        <v>67</v>
      </c>
      <c r="C1138" s="302">
        <v>1991</v>
      </c>
      <c r="D1138" s="312" t="s">
        <v>574</v>
      </c>
      <c r="E1138" s="314">
        <v>0.51936796649967654</v>
      </c>
      <c r="F1138" s="312">
        <v>0.27584733827809593</v>
      </c>
      <c r="G1138" s="312">
        <v>0.43896053662958251</v>
      </c>
      <c r="H1138" s="312">
        <v>0.58957591465634918</v>
      </c>
      <c r="I1138" s="312">
        <v>0.71650059600904603</v>
      </c>
      <c r="J1138" s="312">
        <v>0.85385185088938842</v>
      </c>
      <c r="K1138" s="312">
        <v>0.99928488087620915</v>
      </c>
      <c r="L1138" s="312">
        <v>1.2728820302767432</v>
      </c>
    </row>
    <row r="1139" spans="1:14" x14ac:dyDescent="0.2">
      <c r="A1139" s="302" t="str">
        <f t="shared" si="18"/>
        <v>Greater London20012001</v>
      </c>
      <c r="B1139" s="312" t="s">
        <v>67</v>
      </c>
      <c r="C1139" s="302">
        <v>2001</v>
      </c>
      <c r="D1139" s="293">
        <v>2001</v>
      </c>
      <c r="E1139" s="314" t="s">
        <v>570</v>
      </c>
      <c r="F1139" s="312">
        <v>1</v>
      </c>
      <c r="G1139" s="312">
        <v>2</v>
      </c>
      <c r="H1139" s="312">
        <v>3</v>
      </c>
      <c r="I1139" s="312">
        <v>4</v>
      </c>
      <c r="J1139" s="312">
        <v>5</v>
      </c>
      <c r="K1139" s="312">
        <v>6</v>
      </c>
      <c r="L1139" s="314">
        <v>7</v>
      </c>
      <c r="M1139" s="302" t="s">
        <v>2666</v>
      </c>
      <c r="N1139" s="312"/>
    </row>
    <row r="1140" spans="1:14" x14ac:dyDescent="0.2">
      <c r="A1140" s="302" t="str">
        <f t="shared" si="18"/>
        <v>Greater London2001Total households</v>
      </c>
      <c r="B1140" s="312" t="s">
        <v>67</v>
      </c>
      <c r="C1140" s="302">
        <v>2001</v>
      </c>
      <c r="D1140" s="312" t="s">
        <v>571</v>
      </c>
      <c r="E1140" s="314">
        <v>3015997</v>
      </c>
      <c r="F1140" s="312">
        <v>1046888</v>
      </c>
      <c r="G1140" s="312">
        <v>885233</v>
      </c>
      <c r="H1140" s="312">
        <v>453878</v>
      </c>
      <c r="I1140" s="312">
        <v>378497</v>
      </c>
      <c r="J1140" s="312">
        <v>166947</v>
      </c>
      <c r="K1140" s="312">
        <v>60401</v>
      </c>
      <c r="L1140" s="312">
        <v>13786</v>
      </c>
      <c r="M1140" s="302">
        <v>10367</v>
      </c>
    </row>
    <row r="1141" spans="1:14" x14ac:dyDescent="0.2">
      <c r="A1141" s="302" t="str">
        <f t="shared" si="18"/>
        <v>Greater London2001Total persons</v>
      </c>
      <c r="B1141" s="312" t="s">
        <v>67</v>
      </c>
      <c r="C1141" s="302">
        <v>2001</v>
      </c>
      <c r="D1141" s="312" t="s">
        <v>572</v>
      </c>
      <c r="E1141" s="314">
        <v>7078633</v>
      </c>
      <c r="F1141" s="314">
        <v>1046888</v>
      </c>
      <c r="G1141" s="314">
        <v>1770466</v>
      </c>
      <c r="H1141" s="314">
        <v>1361634</v>
      </c>
      <c r="I1141" s="314">
        <v>1513988</v>
      </c>
      <c r="J1141" s="314">
        <v>834735</v>
      </c>
      <c r="K1141" s="314">
        <v>362406</v>
      </c>
      <c r="L1141" s="312">
        <v>96502</v>
      </c>
      <c r="M1141" s="302">
        <v>92014</v>
      </c>
    </row>
    <row r="1142" spans="1:14" x14ac:dyDescent="0.2">
      <c r="A1142" s="302" t="str">
        <f t="shared" si="18"/>
        <v>Greater London2001Total rooms</v>
      </c>
      <c r="B1142" s="312" t="s">
        <v>67</v>
      </c>
      <c r="C1142" s="302">
        <v>2001</v>
      </c>
      <c r="D1142" s="312" t="s">
        <v>573</v>
      </c>
      <c r="E1142" s="314">
        <v>14134997</v>
      </c>
      <c r="F1142" s="312">
        <v>4067737</v>
      </c>
      <c r="G1142" s="312">
        <v>4151540</v>
      </c>
      <c r="H1142" s="312">
        <v>2330288</v>
      </c>
      <c r="I1142" s="312">
        <v>2119999</v>
      </c>
      <c r="J1142" s="312">
        <v>967066</v>
      </c>
      <c r="K1142" s="312">
        <v>498494</v>
      </c>
      <c r="L1142" s="312">
        <v>82782</v>
      </c>
      <c r="M1142" s="302">
        <v>64581</v>
      </c>
    </row>
    <row r="1143" spans="1:14" x14ac:dyDescent="0.2">
      <c r="A1143" s="302" t="str">
        <f t="shared" si="18"/>
        <v>Greater London2001Persons per room</v>
      </c>
      <c r="B1143" s="312" t="s">
        <v>67</v>
      </c>
      <c r="C1143" s="302">
        <v>2001</v>
      </c>
      <c r="D1143" s="312" t="s">
        <v>574</v>
      </c>
      <c r="E1143" s="314">
        <v>0.50078772567125407</v>
      </c>
      <c r="F1143" s="312">
        <v>0.25736373811777902</v>
      </c>
      <c r="G1143" s="312">
        <v>0.42646006060401681</v>
      </c>
      <c r="H1143" s="312">
        <v>0.5843200497105937</v>
      </c>
      <c r="I1143" s="312">
        <v>0.71414561988000935</v>
      </c>
      <c r="J1143" s="312">
        <v>0.86316239015744534</v>
      </c>
      <c r="K1143" s="312">
        <v>0.72700172920837558</v>
      </c>
      <c r="L1143" s="312">
        <v>1.1657365127684762</v>
      </c>
      <c r="M1143" s="302">
        <v>1.4247843793066073</v>
      </c>
    </row>
    <row r="1144" spans="1:14" x14ac:dyDescent="0.2">
      <c r="A1144" s="302" t="str">
        <f t="shared" si="18"/>
        <v>Greater London20112011</v>
      </c>
      <c r="B1144" s="312" t="s">
        <v>67</v>
      </c>
      <c r="C1144" s="302">
        <v>2011</v>
      </c>
      <c r="D1144" s="293">
        <v>2011</v>
      </c>
      <c r="E1144" s="314" t="s">
        <v>570</v>
      </c>
      <c r="F1144" s="312">
        <v>1</v>
      </c>
      <c r="G1144" s="312">
        <v>2</v>
      </c>
      <c r="H1144" s="312">
        <v>3</v>
      </c>
      <c r="I1144" s="312">
        <v>4</v>
      </c>
      <c r="J1144" s="312">
        <v>5</v>
      </c>
      <c r="K1144" s="312" t="s">
        <v>568</v>
      </c>
      <c r="L1144" s="314"/>
      <c r="N1144" s="312"/>
    </row>
    <row r="1145" spans="1:14" x14ac:dyDescent="0.2">
      <c r="A1145" s="302" t="str">
        <f t="shared" si="18"/>
        <v>Greater London2011Total households</v>
      </c>
      <c r="B1145" s="312" t="s">
        <v>67</v>
      </c>
      <c r="C1145" s="302">
        <v>2011</v>
      </c>
      <c r="D1145" s="312" t="s">
        <v>571</v>
      </c>
      <c r="E1145" s="314">
        <v>3266173</v>
      </c>
      <c r="F1145" s="312">
        <v>1030558</v>
      </c>
      <c r="G1145" s="312">
        <v>947805</v>
      </c>
      <c r="H1145" s="312">
        <v>526610</v>
      </c>
      <c r="I1145" s="312">
        <v>439852</v>
      </c>
      <c r="J1145" s="312">
        <v>195395</v>
      </c>
      <c r="K1145" s="312">
        <v>125953</v>
      </c>
    </row>
    <row r="1146" spans="1:14" x14ac:dyDescent="0.2">
      <c r="A1146" s="302" t="str">
        <f t="shared" si="18"/>
        <v>Greater London2011Total persons</v>
      </c>
      <c r="B1146" s="312" t="s">
        <v>67</v>
      </c>
      <c r="C1146" s="302">
        <v>2011</v>
      </c>
      <c r="D1146" s="312" t="s">
        <v>572</v>
      </c>
      <c r="E1146" s="314">
        <v>8073700</v>
      </c>
      <c r="F1146" s="314">
        <v>1030558</v>
      </c>
      <c r="G1146" s="314">
        <v>1895610</v>
      </c>
      <c r="H1146" s="314">
        <v>1579830</v>
      </c>
      <c r="I1146" s="314">
        <v>1759408</v>
      </c>
      <c r="J1146" s="314">
        <v>976975</v>
      </c>
      <c r="K1146" s="314">
        <v>831319</v>
      </c>
    </row>
    <row r="1147" spans="1:14" x14ac:dyDescent="0.2">
      <c r="A1147" s="302" t="str">
        <f t="shared" si="18"/>
        <v>Greater London2011Total rooms</v>
      </c>
      <c r="B1147" s="312" t="s">
        <v>67</v>
      </c>
      <c r="C1147" s="302">
        <v>2011</v>
      </c>
      <c r="D1147" s="312" t="s">
        <v>573</v>
      </c>
      <c r="E1147" s="314">
        <v>15243950</v>
      </c>
      <c r="F1147" s="312">
        <v>3947722</v>
      </c>
      <c r="G1147" s="312">
        <v>4329343</v>
      </c>
      <c r="H1147" s="312">
        <v>2641067</v>
      </c>
      <c r="I1147" s="312">
        <v>2435731</v>
      </c>
      <c r="J1147" s="312">
        <v>1129517</v>
      </c>
      <c r="K1147" s="312">
        <v>760570</v>
      </c>
    </row>
    <row r="1148" spans="1:14" x14ac:dyDescent="0.2">
      <c r="A1148" s="302" t="str">
        <f t="shared" si="18"/>
        <v>Greater London2011Persons per room</v>
      </c>
      <c r="B1148" s="312" t="s">
        <v>67</v>
      </c>
      <c r="C1148" s="302">
        <v>2011</v>
      </c>
      <c r="D1148" s="312" t="s">
        <v>574</v>
      </c>
      <c r="E1148" s="314">
        <v>0.52963306754482931</v>
      </c>
      <c r="F1148" s="312">
        <v>0.26105131009731686</v>
      </c>
      <c r="G1148" s="312">
        <v>0.43785165555143124</v>
      </c>
      <c r="H1148" s="312">
        <v>0.59817869065798024</v>
      </c>
      <c r="I1148" s="312">
        <v>0.72233263853849217</v>
      </c>
      <c r="J1148" s="312">
        <v>0.86494935445858712</v>
      </c>
      <c r="K1148" s="312">
        <v>1.0930210237059048</v>
      </c>
    </row>
  </sheetData>
  <hyperlinks>
    <hyperlink ref="A1" location="Contents!A1" display="Back" xr:uid="{00000000-0004-0000-3800-000000000000}"/>
    <hyperlink ref="C1" location="'Table 19'!A1" display="Table 19" xr:uid="{00000000-0004-0000-3800-000001000000}"/>
  </hyperlinks>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3">
    <tabColor theme="7" tint="0.39997558519241921"/>
  </sheetPr>
  <dimension ref="A1:BH45"/>
  <sheetViews>
    <sheetView zoomScale="85" zoomScaleNormal="85" workbookViewId="0"/>
  </sheetViews>
  <sheetFormatPr defaultColWidth="8.85546875" defaultRowHeight="12.75" x14ac:dyDescent="0.2"/>
  <cols>
    <col min="1" max="1" width="8.85546875" style="302"/>
    <col min="2" max="2" width="9.28515625" style="302" bestFit="1" customWidth="1"/>
    <col min="3" max="3" width="10.28515625" style="302" bestFit="1" customWidth="1"/>
    <col min="4" max="4" width="9.28515625" style="302" bestFit="1" customWidth="1"/>
    <col min="5" max="5" width="10.28515625" style="302" bestFit="1" customWidth="1"/>
    <col min="6" max="7" width="10.28515625" style="302" customWidth="1"/>
    <col min="8" max="11" width="9" style="302" bestFit="1" customWidth="1"/>
    <col min="12" max="12" width="8.85546875" style="302"/>
    <col min="13" max="13" width="9.28515625" style="302" bestFit="1" customWidth="1"/>
    <col min="14" max="14" width="10.28515625" style="302" bestFit="1" customWidth="1"/>
    <col min="15" max="15" width="9.28515625" style="302" bestFit="1" customWidth="1"/>
    <col min="16" max="16" width="10.28515625" style="302" bestFit="1" customWidth="1"/>
    <col min="17" max="18" width="10.28515625" style="302" customWidth="1"/>
    <col min="19" max="22" width="9" style="302" bestFit="1" customWidth="1"/>
    <col min="23" max="23" width="8.85546875" style="302"/>
    <col min="24" max="24" width="9.28515625" style="302" bestFit="1" customWidth="1"/>
    <col min="25" max="25" width="8.85546875" style="302"/>
    <col min="26" max="26" width="9" style="302" bestFit="1" customWidth="1"/>
    <col min="27" max="27" width="8.85546875" style="302"/>
    <col min="28" max="29" width="10.28515625" style="302" customWidth="1"/>
    <col min="30" max="30" width="9" style="302" bestFit="1" customWidth="1"/>
    <col min="31" max="31" width="8.85546875" style="302"/>
    <col min="32" max="32" width="9" style="302" bestFit="1" customWidth="1"/>
    <col min="33" max="34" width="8.85546875" style="302"/>
    <col min="35" max="35" width="9.28515625" style="302" bestFit="1" customWidth="1"/>
    <col min="36" max="36" width="8.85546875" style="302"/>
    <col min="37" max="37" width="9" style="302" bestFit="1" customWidth="1"/>
    <col min="38" max="38" width="8.85546875" style="302"/>
    <col min="39" max="40" width="10.28515625" style="302" customWidth="1"/>
    <col min="41" max="41" width="9" style="302" bestFit="1" customWidth="1"/>
    <col min="42" max="42" width="8.85546875" style="302"/>
    <col min="43" max="43" width="9" style="302" bestFit="1" customWidth="1"/>
    <col min="44" max="16384" width="8.85546875" style="302"/>
  </cols>
  <sheetData>
    <row r="1" spans="1:60" x14ac:dyDescent="0.2">
      <c r="A1" s="296" t="s">
        <v>322</v>
      </c>
      <c r="B1" s="315"/>
      <c r="C1" s="296" t="s">
        <v>2747</v>
      </c>
      <c r="D1" s="309"/>
      <c r="E1" s="314"/>
      <c r="F1" s="314"/>
      <c r="G1" s="314"/>
      <c r="H1" s="347"/>
      <c r="I1" s="347"/>
      <c r="J1" s="347"/>
      <c r="K1" s="347"/>
      <c r="L1" s="312"/>
      <c r="M1" s="312"/>
      <c r="Q1" s="314"/>
      <c r="R1" s="314"/>
      <c r="AB1" s="314"/>
      <c r="AC1" s="314"/>
      <c r="AM1" s="314"/>
      <c r="AN1" s="314"/>
    </row>
    <row r="2" spans="1:60" s="315" customFormat="1" x14ac:dyDescent="0.2">
      <c r="A2" s="40" t="s">
        <v>30</v>
      </c>
      <c r="B2" s="667" t="s">
        <v>586</v>
      </c>
      <c r="C2" s="667"/>
      <c r="D2" s="667" t="s">
        <v>587</v>
      </c>
      <c r="E2" s="667"/>
      <c r="F2" s="667" t="s">
        <v>2674</v>
      </c>
      <c r="G2" s="667"/>
      <c r="H2" s="667" t="s">
        <v>588</v>
      </c>
      <c r="I2" s="667"/>
      <c r="J2" s="667" t="s">
        <v>589</v>
      </c>
      <c r="K2" s="667"/>
      <c r="L2" s="40" t="s">
        <v>4</v>
      </c>
      <c r="M2" s="667" t="s">
        <v>586</v>
      </c>
      <c r="N2" s="667"/>
      <c r="O2" s="667" t="s">
        <v>587</v>
      </c>
      <c r="P2" s="667"/>
      <c r="Q2" s="667" t="s">
        <v>2674</v>
      </c>
      <c r="R2" s="667"/>
      <c r="S2" s="667" t="s">
        <v>588</v>
      </c>
      <c r="T2" s="667"/>
      <c r="U2" s="667" t="s">
        <v>590</v>
      </c>
      <c r="V2" s="667"/>
      <c r="W2" s="40" t="s">
        <v>3</v>
      </c>
      <c r="X2" s="667" t="s">
        <v>586</v>
      </c>
      <c r="Y2" s="667"/>
      <c r="Z2" s="667" t="s">
        <v>587</v>
      </c>
      <c r="AA2" s="667"/>
      <c r="AB2" s="667" t="s">
        <v>2674</v>
      </c>
      <c r="AC2" s="667"/>
      <c r="AD2" s="667" t="s">
        <v>588</v>
      </c>
      <c r="AE2" s="667"/>
      <c r="AF2" s="667" t="s">
        <v>590</v>
      </c>
      <c r="AG2" s="667"/>
      <c r="AH2" s="40" t="s">
        <v>1</v>
      </c>
      <c r="AI2" s="667" t="s">
        <v>586</v>
      </c>
      <c r="AJ2" s="667"/>
      <c r="AK2" s="667" t="s">
        <v>587</v>
      </c>
      <c r="AL2" s="667"/>
      <c r="AM2" s="667" t="s">
        <v>2674</v>
      </c>
      <c r="AN2" s="667"/>
      <c r="AO2" s="667" t="s">
        <v>588</v>
      </c>
      <c r="AP2" s="667"/>
      <c r="AQ2" s="667" t="s">
        <v>590</v>
      </c>
      <c r="AR2" s="667"/>
      <c r="AS2" s="348"/>
      <c r="AT2" s="348"/>
      <c r="AU2" s="348"/>
      <c r="AV2" s="348"/>
      <c r="AW2" s="348"/>
      <c r="AX2" s="348"/>
      <c r="AY2" s="348"/>
      <c r="AZ2" s="348"/>
      <c r="BA2" s="348"/>
      <c r="BB2" s="348"/>
      <c r="BC2" s="348"/>
      <c r="BD2" s="348"/>
      <c r="BE2" s="348"/>
      <c r="BF2" s="348"/>
      <c r="BG2" s="348"/>
      <c r="BH2" s="348"/>
    </row>
    <row r="3" spans="1:60" s="315" customFormat="1" x14ac:dyDescent="0.2">
      <c r="A3" s="40"/>
      <c r="B3" s="667" t="s">
        <v>591</v>
      </c>
      <c r="C3" s="667"/>
      <c r="D3" s="667" t="s">
        <v>592</v>
      </c>
      <c r="E3" s="667"/>
      <c r="F3" s="667"/>
      <c r="G3" s="667"/>
      <c r="H3" s="667" t="s">
        <v>227</v>
      </c>
      <c r="I3" s="667"/>
      <c r="J3" s="667" t="s">
        <v>593</v>
      </c>
      <c r="K3" s="667"/>
      <c r="L3" s="40"/>
      <c r="M3" s="667" t="s">
        <v>591</v>
      </c>
      <c r="N3" s="667"/>
      <c r="O3" s="667" t="s">
        <v>592</v>
      </c>
      <c r="P3" s="667"/>
      <c r="Q3" s="667"/>
      <c r="R3" s="667"/>
      <c r="S3" s="667" t="s">
        <v>227</v>
      </c>
      <c r="T3" s="667"/>
      <c r="U3" s="667" t="s">
        <v>594</v>
      </c>
      <c r="V3" s="667"/>
      <c r="W3" s="40"/>
      <c r="X3" s="667" t="s">
        <v>591</v>
      </c>
      <c r="Y3" s="667"/>
      <c r="Z3" s="667" t="s">
        <v>592</v>
      </c>
      <c r="AA3" s="667"/>
      <c r="AB3" s="667"/>
      <c r="AC3" s="667"/>
      <c r="AD3" s="667" t="s">
        <v>227</v>
      </c>
      <c r="AE3" s="667"/>
      <c r="AF3" s="667" t="s">
        <v>594</v>
      </c>
      <c r="AG3" s="667"/>
      <c r="AH3" s="40"/>
      <c r="AI3" s="667" t="s">
        <v>591</v>
      </c>
      <c r="AJ3" s="667"/>
      <c r="AK3" s="667" t="s">
        <v>592</v>
      </c>
      <c r="AL3" s="667"/>
      <c r="AM3" s="667"/>
      <c r="AN3" s="667"/>
      <c r="AO3" s="667" t="s">
        <v>227</v>
      </c>
      <c r="AP3" s="667"/>
      <c r="AQ3" s="667" t="s">
        <v>594</v>
      </c>
      <c r="AR3" s="667"/>
      <c r="AS3" s="348"/>
      <c r="AT3" s="348"/>
      <c r="AU3" s="348"/>
      <c r="AV3" s="348"/>
      <c r="AW3" s="348"/>
      <c r="AX3" s="348"/>
      <c r="AY3" s="348"/>
      <c r="AZ3" s="348"/>
      <c r="BA3" s="348"/>
      <c r="BB3" s="348"/>
      <c r="BC3" s="348"/>
      <c r="BD3" s="348"/>
      <c r="BE3" s="348"/>
      <c r="BF3" s="348"/>
      <c r="BG3" s="348"/>
      <c r="BH3" s="348"/>
    </row>
    <row r="4" spans="1:60" s="315" customFormat="1" x14ac:dyDescent="0.2">
      <c r="B4" s="348" t="s">
        <v>73</v>
      </c>
      <c r="C4" s="348" t="s">
        <v>73</v>
      </c>
      <c r="D4" s="348" t="s">
        <v>73</v>
      </c>
      <c r="E4" s="348" t="s">
        <v>73</v>
      </c>
      <c r="F4" s="348" t="s">
        <v>73</v>
      </c>
      <c r="G4" s="348" t="s">
        <v>73</v>
      </c>
      <c r="H4" s="348" t="s">
        <v>73</v>
      </c>
      <c r="I4" s="348" t="s">
        <v>73</v>
      </c>
      <c r="J4" s="348" t="s">
        <v>73</v>
      </c>
      <c r="K4" s="348" t="s">
        <v>73</v>
      </c>
      <c r="M4" s="348" t="s">
        <v>73</v>
      </c>
      <c r="N4" s="348" t="s">
        <v>73</v>
      </c>
      <c r="O4" s="348" t="s">
        <v>73</v>
      </c>
      <c r="P4" s="348" t="s">
        <v>73</v>
      </c>
      <c r="Q4" s="348" t="s">
        <v>73</v>
      </c>
      <c r="R4" s="348" t="s">
        <v>73</v>
      </c>
      <c r="S4" s="348" t="s">
        <v>73</v>
      </c>
      <c r="T4" s="348" t="s">
        <v>73</v>
      </c>
      <c r="U4" s="348" t="s">
        <v>73</v>
      </c>
      <c r="V4" s="348" t="s">
        <v>73</v>
      </c>
      <c r="X4" s="348" t="s">
        <v>73</v>
      </c>
      <c r="Y4" s="348" t="s">
        <v>73</v>
      </c>
      <c r="Z4" s="348" t="s">
        <v>73</v>
      </c>
      <c r="AA4" s="348" t="s">
        <v>73</v>
      </c>
      <c r="AB4" s="348" t="s">
        <v>73</v>
      </c>
      <c r="AC4" s="348" t="s">
        <v>73</v>
      </c>
      <c r="AD4" s="348" t="s">
        <v>73</v>
      </c>
      <c r="AE4" s="348" t="s">
        <v>73</v>
      </c>
      <c r="AF4" s="348" t="s">
        <v>73</v>
      </c>
      <c r="AG4" s="348" t="s">
        <v>73</v>
      </c>
      <c r="AI4" s="348" t="s">
        <v>73</v>
      </c>
      <c r="AJ4" s="348" t="s">
        <v>73</v>
      </c>
      <c r="AK4" s="348" t="s">
        <v>73</v>
      </c>
      <c r="AL4" s="348" t="s">
        <v>73</v>
      </c>
      <c r="AM4" s="348" t="s">
        <v>73</v>
      </c>
      <c r="AN4" s="348" t="s">
        <v>73</v>
      </c>
      <c r="AO4" s="348" t="s">
        <v>73</v>
      </c>
      <c r="AP4" s="348" t="s">
        <v>73</v>
      </c>
      <c r="AQ4" s="348" t="s">
        <v>73</v>
      </c>
      <c r="AR4" s="348" t="s">
        <v>73</v>
      </c>
      <c r="AS4" s="348"/>
      <c r="AT4" s="348"/>
      <c r="AU4" s="348"/>
      <c r="AV4" s="348"/>
      <c r="AW4" s="348"/>
      <c r="AX4" s="348"/>
      <c r="AY4" s="348"/>
      <c r="AZ4" s="348"/>
      <c r="BA4" s="348"/>
      <c r="BB4" s="348"/>
      <c r="BC4" s="348"/>
      <c r="BD4" s="348"/>
      <c r="BE4" s="348"/>
      <c r="BF4" s="348"/>
      <c r="BG4" s="348"/>
      <c r="BH4" s="348"/>
    </row>
    <row r="5" spans="1:60" s="315" customFormat="1" x14ac:dyDescent="0.2">
      <c r="B5" s="348" t="s">
        <v>220</v>
      </c>
      <c r="C5" s="348" t="s">
        <v>595</v>
      </c>
      <c r="D5" s="348" t="s">
        <v>220</v>
      </c>
      <c r="E5" s="348" t="s">
        <v>595</v>
      </c>
      <c r="F5" s="348" t="s">
        <v>220</v>
      </c>
      <c r="G5" s="348" t="s">
        <v>595</v>
      </c>
      <c r="H5" s="348" t="s">
        <v>220</v>
      </c>
      <c r="I5" s="348" t="s">
        <v>595</v>
      </c>
      <c r="J5" s="348" t="s">
        <v>220</v>
      </c>
      <c r="K5" s="348" t="s">
        <v>595</v>
      </c>
      <c r="M5" s="348" t="s">
        <v>220</v>
      </c>
      <c r="N5" s="348" t="s">
        <v>595</v>
      </c>
      <c r="O5" s="348" t="s">
        <v>220</v>
      </c>
      <c r="P5" s="348" t="s">
        <v>595</v>
      </c>
      <c r="Q5" s="348" t="s">
        <v>220</v>
      </c>
      <c r="R5" s="348" t="s">
        <v>595</v>
      </c>
      <c r="S5" s="348" t="s">
        <v>220</v>
      </c>
      <c r="T5" s="348" t="s">
        <v>595</v>
      </c>
      <c r="U5" s="348" t="s">
        <v>220</v>
      </c>
      <c r="V5" s="348" t="s">
        <v>595</v>
      </c>
      <c r="X5" s="348" t="s">
        <v>220</v>
      </c>
      <c r="Y5" s="348" t="s">
        <v>595</v>
      </c>
      <c r="Z5" s="348" t="s">
        <v>220</v>
      </c>
      <c r="AA5" s="348" t="s">
        <v>595</v>
      </c>
      <c r="AB5" s="348" t="s">
        <v>220</v>
      </c>
      <c r="AC5" s="348" t="s">
        <v>595</v>
      </c>
      <c r="AD5" s="348" t="s">
        <v>220</v>
      </c>
      <c r="AE5" s="348" t="s">
        <v>595</v>
      </c>
      <c r="AF5" s="348" t="s">
        <v>220</v>
      </c>
      <c r="AG5" s="348" t="s">
        <v>595</v>
      </c>
      <c r="AI5" s="348" t="s">
        <v>220</v>
      </c>
      <c r="AJ5" s="348" t="s">
        <v>595</v>
      </c>
      <c r="AK5" s="348" t="s">
        <v>220</v>
      </c>
      <c r="AL5" s="348" t="s">
        <v>595</v>
      </c>
      <c r="AM5" s="348" t="s">
        <v>220</v>
      </c>
      <c r="AN5" s="348" t="s">
        <v>595</v>
      </c>
      <c r="AO5" s="348" t="s">
        <v>220</v>
      </c>
      <c r="AP5" s="348" t="s">
        <v>595</v>
      </c>
      <c r="AQ5" s="348" t="s">
        <v>220</v>
      </c>
      <c r="AR5" s="348" t="s">
        <v>595</v>
      </c>
      <c r="AS5" s="348"/>
      <c r="AT5" s="348"/>
      <c r="AU5" s="348"/>
      <c r="AV5" s="348"/>
      <c r="AW5" s="348"/>
      <c r="AX5" s="348"/>
      <c r="AY5" s="348"/>
      <c r="AZ5" s="348"/>
      <c r="BA5" s="348"/>
      <c r="BB5" s="348"/>
      <c r="BC5" s="348"/>
      <c r="BD5" s="348"/>
      <c r="BE5" s="348"/>
      <c r="BF5" s="348"/>
      <c r="BG5" s="348"/>
      <c r="BH5" s="348"/>
    </row>
    <row r="6" spans="1:60" s="315" customFormat="1" x14ac:dyDescent="0.2">
      <c r="B6" s="348" t="s">
        <v>224</v>
      </c>
      <c r="C6" s="348"/>
      <c r="D6" s="348" t="s">
        <v>224</v>
      </c>
      <c r="E6" s="348"/>
      <c r="F6" s="348" t="s">
        <v>224</v>
      </c>
      <c r="G6" s="348"/>
      <c r="H6" s="348" t="s">
        <v>224</v>
      </c>
      <c r="I6" s="348"/>
      <c r="J6" s="348" t="s">
        <v>224</v>
      </c>
      <c r="K6" s="348"/>
      <c r="M6" s="348" t="s">
        <v>224</v>
      </c>
      <c r="N6" s="348"/>
      <c r="O6" s="348" t="s">
        <v>224</v>
      </c>
      <c r="P6" s="348"/>
      <c r="Q6" s="348" t="s">
        <v>224</v>
      </c>
      <c r="R6" s="348"/>
      <c r="S6" s="348" t="s">
        <v>224</v>
      </c>
      <c r="T6" s="348"/>
      <c r="U6" s="348" t="s">
        <v>224</v>
      </c>
      <c r="V6" s="348"/>
      <c r="X6" s="348" t="s">
        <v>224</v>
      </c>
      <c r="Y6" s="348"/>
      <c r="Z6" s="348" t="s">
        <v>224</v>
      </c>
      <c r="AA6" s="348"/>
      <c r="AB6" s="348" t="s">
        <v>224</v>
      </c>
      <c r="AC6" s="348"/>
      <c r="AD6" s="348" t="s">
        <v>224</v>
      </c>
      <c r="AE6" s="348"/>
      <c r="AF6" s="348" t="s">
        <v>224</v>
      </c>
      <c r="AG6" s="348"/>
      <c r="AI6" s="348" t="s">
        <v>224</v>
      </c>
      <c r="AJ6" s="348"/>
      <c r="AK6" s="348" t="s">
        <v>224</v>
      </c>
      <c r="AL6" s="348"/>
      <c r="AM6" s="348" t="s">
        <v>224</v>
      </c>
      <c r="AN6" s="348"/>
      <c r="AO6" s="348" t="s">
        <v>224</v>
      </c>
      <c r="AP6" s="348"/>
      <c r="AQ6" s="348" t="s">
        <v>224</v>
      </c>
      <c r="AR6" s="348"/>
      <c r="AS6" s="348"/>
      <c r="AT6" s="348"/>
      <c r="AU6" s="348"/>
      <c r="AV6" s="348"/>
      <c r="AW6" s="348"/>
      <c r="AX6" s="348"/>
      <c r="AY6" s="348"/>
      <c r="AZ6" s="348"/>
      <c r="BA6" s="348"/>
      <c r="BB6" s="348"/>
      <c r="BC6" s="348"/>
      <c r="BD6" s="348"/>
      <c r="BE6" s="348"/>
      <c r="BF6" s="348"/>
      <c r="BG6" s="348"/>
      <c r="BH6" s="348"/>
    </row>
    <row r="7" spans="1:60" s="315" customFormat="1" x14ac:dyDescent="0.2">
      <c r="B7" s="348"/>
      <c r="C7" s="348"/>
      <c r="D7" s="348"/>
      <c r="E7" s="348"/>
      <c r="F7" s="348"/>
      <c r="G7" s="348"/>
      <c r="H7" s="348"/>
      <c r="I7" s="348"/>
      <c r="J7" s="348"/>
      <c r="K7" s="348"/>
      <c r="M7" s="348"/>
      <c r="N7" s="348"/>
      <c r="O7" s="348"/>
      <c r="P7" s="348"/>
      <c r="Q7" s="348"/>
      <c r="R7" s="348"/>
      <c r="S7" s="348"/>
      <c r="T7" s="348"/>
      <c r="U7" s="348"/>
      <c r="V7" s="348"/>
      <c r="X7" s="348"/>
      <c r="Y7" s="348"/>
      <c r="Z7" s="348"/>
      <c r="AA7" s="348"/>
      <c r="AB7" s="348"/>
      <c r="AC7" s="348"/>
      <c r="AD7" s="348"/>
      <c r="AE7" s="348"/>
      <c r="AF7" s="348"/>
      <c r="AG7" s="348"/>
      <c r="AI7" s="348"/>
      <c r="AJ7" s="348"/>
      <c r="AK7" s="348"/>
      <c r="AL7" s="348"/>
      <c r="AM7" s="348"/>
      <c r="AN7" s="348"/>
      <c r="AO7" s="348"/>
      <c r="AP7" s="348"/>
      <c r="AQ7" s="348"/>
      <c r="AR7" s="348"/>
      <c r="AS7" s="348"/>
      <c r="AT7" s="348"/>
      <c r="AU7" s="348"/>
      <c r="AV7" s="348"/>
      <c r="AW7" s="348"/>
      <c r="AX7" s="348"/>
      <c r="AY7" s="348"/>
      <c r="AZ7" s="348"/>
      <c r="BA7" s="348"/>
      <c r="BB7" s="348"/>
      <c r="BC7" s="348"/>
      <c r="BD7" s="348"/>
      <c r="BE7" s="348"/>
      <c r="BF7" s="348"/>
      <c r="BG7" s="348"/>
      <c r="BH7" s="348"/>
    </row>
    <row r="8" spans="1:60" s="315" customFormat="1" x14ac:dyDescent="0.2">
      <c r="A8" s="44" t="s">
        <v>31</v>
      </c>
      <c r="B8" s="315">
        <v>3033</v>
      </c>
      <c r="C8" s="315">
        <v>10115</v>
      </c>
      <c r="D8" s="315">
        <v>2001</v>
      </c>
      <c r="E8" s="315">
        <v>6762</v>
      </c>
      <c r="F8" s="315">
        <v>527</v>
      </c>
      <c r="G8" s="315">
        <v>1722</v>
      </c>
      <c r="H8" s="315">
        <v>192</v>
      </c>
      <c r="I8" s="315">
        <v>579</v>
      </c>
      <c r="J8" s="315">
        <v>335</v>
      </c>
      <c r="K8" s="315">
        <v>1143</v>
      </c>
      <c r="L8" s="44" t="s">
        <v>31</v>
      </c>
      <c r="M8" s="315">
        <v>2908</v>
      </c>
      <c r="N8" s="315">
        <v>9469</v>
      </c>
      <c r="O8" s="315">
        <v>2169</v>
      </c>
      <c r="P8" s="315">
        <v>7205</v>
      </c>
      <c r="Q8" s="315">
        <v>739</v>
      </c>
      <c r="R8" s="315">
        <v>2264</v>
      </c>
      <c r="S8" s="315">
        <v>239</v>
      </c>
      <c r="T8" s="315">
        <v>809</v>
      </c>
      <c r="U8" s="315">
        <v>500</v>
      </c>
      <c r="V8" s="315">
        <v>1455</v>
      </c>
      <c r="W8" s="44" t="s">
        <v>31</v>
      </c>
      <c r="X8" s="315">
        <v>5024</v>
      </c>
      <c r="Y8" s="315" t="s">
        <v>481</v>
      </c>
      <c r="Z8" s="315">
        <v>4338</v>
      </c>
      <c r="AA8" s="315" t="s">
        <v>481</v>
      </c>
      <c r="AB8" s="315">
        <v>686</v>
      </c>
      <c r="AC8" s="315" t="s">
        <v>481</v>
      </c>
      <c r="AD8" s="315">
        <v>203</v>
      </c>
      <c r="AE8" s="315" t="s">
        <v>481</v>
      </c>
      <c r="AF8" s="315">
        <v>483</v>
      </c>
      <c r="AG8" s="315" t="s">
        <v>481</v>
      </c>
      <c r="AH8" s="44" t="s">
        <v>31</v>
      </c>
      <c r="AI8" s="315">
        <v>5530</v>
      </c>
      <c r="AJ8" s="315" t="s">
        <v>481</v>
      </c>
      <c r="AK8" s="315">
        <v>4385</v>
      </c>
      <c r="AL8" s="315" t="s">
        <v>481</v>
      </c>
      <c r="AM8" s="315">
        <v>1145</v>
      </c>
      <c r="AN8" s="315" t="s">
        <v>481</v>
      </c>
      <c r="AO8" s="315" t="s">
        <v>481</v>
      </c>
      <c r="AP8" s="315" t="s">
        <v>481</v>
      </c>
      <c r="AQ8" s="315" t="s">
        <v>481</v>
      </c>
      <c r="AR8" s="315" t="s">
        <v>481</v>
      </c>
      <c r="AS8" s="348"/>
      <c r="AT8" s="348"/>
      <c r="AU8" s="348"/>
      <c r="AV8" s="348"/>
      <c r="AW8" s="348"/>
      <c r="AX8" s="348"/>
      <c r="AY8" s="348"/>
      <c r="AZ8" s="348"/>
      <c r="BA8" s="348"/>
      <c r="BB8" s="348"/>
      <c r="BC8" s="348"/>
      <c r="BD8" s="348"/>
      <c r="BE8" s="348"/>
      <c r="BF8" s="348"/>
      <c r="BG8" s="348"/>
      <c r="BH8" s="348"/>
    </row>
    <row r="9" spans="1:60" s="315" customFormat="1" x14ac:dyDescent="0.2">
      <c r="A9" s="44" t="s">
        <v>32</v>
      </c>
      <c r="B9" s="315">
        <v>58508</v>
      </c>
      <c r="C9" s="315">
        <v>252310</v>
      </c>
      <c r="D9" s="315">
        <v>55773</v>
      </c>
      <c r="E9" s="315">
        <v>241290</v>
      </c>
      <c r="F9" s="315">
        <v>1404</v>
      </c>
      <c r="G9" s="315">
        <v>5717</v>
      </c>
      <c r="H9" s="315">
        <v>1356</v>
      </c>
      <c r="I9" s="315">
        <v>5518</v>
      </c>
      <c r="J9" s="315">
        <v>48</v>
      </c>
      <c r="K9" s="315">
        <v>199</v>
      </c>
      <c r="L9" s="44" t="s">
        <v>32</v>
      </c>
      <c r="M9" s="315">
        <v>60329</v>
      </c>
      <c r="N9" s="315">
        <v>269077</v>
      </c>
      <c r="O9" s="315">
        <v>58119</v>
      </c>
      <c r="P9" s="315">
        <v>259904</v>
      </c>
      <c r="Q9" s="315">
        <v>2210</v>
      </c>
      <c r="R9" s="315">
        <v>9173</v>
      </c>
      <c r="S9" s="315">
        <v>2078</v>
      </c>
      <c r="T9" s="315">
        <v>8625</v>
      </c>
      <c r="U9" s="315">
        <v>132</v>
      </c>
      <c r="V9" s="315">
        <v>548</v>
      </c>
      <c r="W9" s="44" t="s">
        <v>32</v>
      </c>
      <c r="X9" s="315">
        <v>68378</v>
      </c>
      <c r="Y9" s="315" t="s">
        <v>481</v>
      </c>
      <c r="Z9" s="315">
        <v>67273</v>
      </c>
      <c r="AA9" s="315" t="s">
        <v>481</v>
      </c>
      <c r="AB9" s="315">
        <v>1105</v>
      </c>
      <c r="AC9" s="315" t="s">
        <v>481</v>
      </c>
      <c r="AD9" s="315">
        <v>1059</v>
      </c>
      <c r="AE9" s="315" t="s">
        <v>481</v>
      </c>
      <c r="AF9" s="315">
        <v>46</v>
      </c>
      <c r="AG9" s="315" t="s">
        <v>481</v>
      </c>
      <c r="AH9" s="44" t="s">
        <v>32</v>
      </c>
      <c r="AI9" s="315">
        <v>71206</v>
      </c>
      <c r="AJ9" s="315" t="s">
        <v>481</v>
      </c>
      <c r="AK9" s="315">
        <v>69681</v>
      </c>
      <c r="AL9" s="315" t="s">
        <v>481</v>
      </c>
      <c r="AM9" s="315">
        <v>1525</v>
      </c>
      <c r="AN9" s="315" t="s">
        <v>481</v>
      </c>
      <c r="AO9" s="315" t="s">
        <v>481</v>
      </c>
      <c r="AP9" s="315" t="s">
        <v>481</v>
      </c>
      <c r="AQ9" s="315" t="s">
        <v>481</v>
      </c>
      <c r="AR9" s="315" t="s">
        <v>481</v>
      </c>
      <c r="AS9" s="348"/>
      <c r="AT9" s="348"/>
      <c r="AU9" s="348"/>
      <c r="AV9" s="348"/>
      <c r="AW9" s="348"/>
      <c r="AX9" s="348"/>
      <c r="AY9" s="348"/>
      <c r="AZ9" s="348"/>
      <c r="BA9" s="348"/>
      <c r="BB9" s="348"/>
      <c r="BC9" s="348"/>
      <c r="BD9" s="348"/>
      <c r="BE9" s="348"/>
      <c r="BF9" s="348"/>
      <c r="BG9" s="348"/>
      <c r="BH9" s="348"/>
    </row>
    <row r="10" spans="1:60" s="315" customFormat="1" x14ac:dyDescent="0.2">
      <c r="A10" s="44" t="s">
        <v>33</v>
      </c>
      <c r="B10" s="315">
        <v>116617</v>
      </c>
      <c r="C10" s="315">
        <v>576854</v>
      </c>
      <c r="D10" s="315">
        <v>106271</v>
      </c>
      <c r="E10" s="315">
        <v>529713</v>
      </c>
      <c r="F10" s="315">
        <v>5306</v>
      </c>
      <c r="G10" s="315">
        <v>23781</v>
      </c>
      <c r="H10" s="315">
        <v>4758</v>
      </c>
      <c r="I10" s="315">
        <v>21425</v>
      </c>
      <c r="J10" s="315">
        <v>548</v>
      </c>
      <c r="K10" s="315">
        <v>2356</v>
      </c>
      <c r="L10" s="44" t="s">
        <v>33</v>
      </c>
      <c r="M10" s="315">
        <v>123484</v>
      </c>
      <c r="N10" s="315">
        <v>618452</v>
      </c>
      <c r="O10" s="315">
        <v>115456</v>
      </c>
      <c r="P10" s="315">
        <v>582878</v>
      </c>
      <c r="Q10" s="315">
        <v>8028</v>
      </c>
      <c r="R10" s="315">
        <v>35574</v>
      </c>
      <c r="S10" s="315">
        <v>6939</v>
      </c>
      <c r="T10" s="315">
        <v>30538</v>
      </c>
      <c r="U10" s="315">
        <v>1089</v>
      </c>
      <c r="V10" s="315">
        <v>5036</v>
      </c>
      <c r="W10" s="44" t="s">
        <v>33</v>
      </c>
      <c r="X10" s="315">
        <v>131143</v>
      </c>
      <c r="Y10" s="315" t="s">
        <v>481</v>
      </c>
      <c r="Z10" s="315">
        <v>126944</v>
      </c>
      <c r="AA10" s="315" t="s">
        <v>481</v>
      </c>
      <c r="AB10" s="315">
        <v>4199</v>
      </c>
      <c r="AC10" s="315" t="s">
        <v>481</v>
      </c>
      <c r="AD10" s="315">
        <v>3780</v>
      </c>
      <c r="AE10" s="315" t="s">
        <v>481</v>
      </c>
      <c r="AF10" s="315">
        <v>419</v>
      </c>
      <c r="AG10" s="315" t="s">
        <v>481</v>
      </c>
      <c r="AH10" s="44" t="s">
        <v>33</v>
      </c>
      <c r="AI10" s="315">
        <v>140062</v>
      </c>
      <c r="AJ10" s="315" t="s">
        <v>481</v>
      </c>
      <c r="AK10" s="315">
        <v>135916</v>
      </c>
      <c r="AL10" s="315" t="s">
        <v>481</v>
      </c>
      <c r="AM10" s="315">
        <v>4146</v>
      </c>
      <c r="AN10" s="315" t="s">
        <v>481</v>
      </c>
      <c r="AO10" s="315" t="s">
        <v>481</v>
      </c>
      <c r="AP10" s="315" t="s">
        <v>481</v>
      </c>
      <c r="AQ10" s="315" t="s">
        <v>481</v>
      </c>
      <c r="AR10" s="315" t="s">
        <v>481</v>
      </c>
      <c r="AS10" s="348"/>
      <c r="AT10" s="348"/>
      <c r="AU10" s="348"/>
      <c r="AV10" s="348"/>
      <c r="AW10" s="348"/>
      <c r="AX10" s="348"/>
      <c r="AY10" s="348"/>
      <c r="AZ10" s="348"/>
      <c r="BA10" s="348"/>
      <c r="BB10" s="348"/>
      <c r="BC10" s="348"/>
      <c r="BD10" s="348"/>
      <c r="BE10" s="348"/>
      <c r="BF10" s="348"/>
      <c r="BG10" s="348"/>
      <c r="BH10" s="348"/>
    </row>
    <row r="11" spans="1:60" s="315" customFormat="1" x14ac:dyDescent="0.2">
      <c r="A11" s="44" t="s">
        <v>34</v>
      </c>
      <c r="B11" s="315">
        <v>81820</v>
      </c>
      <c r="C11" s="315">
        <v>406224</v>
      </c>
      <c r="D11" s="315">
        <v>77500</v>
      </c>
      <c r="E11" s="315">
        <v>387021</v>
      </c>
      <c r="F11" s="315">
        <v>2373</v>
      </c>
      <c r="G11" s="315">
        <v>10397</v>
      </c>
      <c r="H11" s="315">
        <v>2282</v>
      </c>
      <c r="I11" s="315">
        <v>10004</v>
      </c>
      <c r="J11" s="315">
        <v>91</v>
      </c>
      <c r="K11" s="315">
        <v>393</v>
      </c>
      <c r="L11" s="44" t="s">
        <v>34</v>
      </c>
      <c r="M11" s="315">
        <v>88507</v>
      </c>
      <c r="N11" s="315">
        <v>443591</v>
      </c>
      <c r="O11" s="315">
        <v>84908</v>
      </c>
      <c r="P11" s="315">
        <v>428031</v>
      </c>
      <c r="Q11" s="315">
        <v>3599</v>
      </c>
      <c r="R11" s="315">
        <v>15560</v>
      </c>
      <c r="S11" s="315">
        <v>3342</v>
      </c>
      <c r="T11" s="315">
        <v>14422</v>
      </c>
      <c r="U11" s="315">
        <v>257</v>
      </c>
      <c r="V11" s="315">
        <v>1138</v>
      </c>
      <c r="W11" s="44" t="s">
        <v>34</v>
      </c>
      <c r="X11" s="315">
        <v>91729</v>
      </c>
      <c r="Y11" s="315" t="s">
        <v>481</v>
      </c>
      <c r="Z11" s="315">
        <v>89451</v>
      </c>
      <c r="AA11" s="315" t="s">
        <v>481</v>
      </c>
      <c r="AB11" s="315">
        <v>2278</v>
      </c>
      <c r="AC11" s="315" t="s">
        <v>481</v>
      </c>
      <c r="AD11" s="315">
        <v>2139</v>
      </c>
      <c r="AE11" s="315" t="s">
        <v>481</v>
      </c>
      <c r="AF11" s="315">
        <v>139</v>
      </c>
      <c r="AG11" s="315" t="s">
        <v>481</v>
      </c>
      <c r="AH11" s="44" t="s">
        <v>34</v>
      </c>
      <c r="AI11" s="315">
        <v>95114</v>
      </c>
      <c r="AJ11" s="315" t="s">
        <v>481</v>
      </c>
      <c r="AK11" s="315">
        <v>92604</v>
      </c>
      <c r="AL11" s="315" t="s">
        <v>481</v>
      </c>
      <c r="AM11" s="315">
        <v>2510</v>
      </c>
      <c r="AN11" s="315" t="s">
        <v>481</v>
      </c>
      <c r="AO11" s="315" t="s">
        <v>481</v>
      </c>
      <c r="AP11" s="315" t="s">
        <v>481</v>
      </c>
      <c r="AQ11" s="315" t="s">
        <v>481</v>
      </c>
      <c r="AR11" s="315" t="s">
        <v>481</v>
      </c>
      <c r="AS11" s="348"/>
      <c r="AT11" s="348"/>
      <c r="AU11" s="348"/>
      <c r="AV11" s="348"/>
      <c r="AW11" s="348"/>
      <c r="AX11" s="348"/>
      <c r="AY11" s="348"/>
      <c r="AZ11" s="348"/>
      <c r="BA11" s="348"/>
      <c r="BB11" s="348"/>
      <c r="BC11" s="348"/>
      <c r="BD11" s="348"/>
      <c r="BE11" s="348"/>
      <c r="BF11" s="348"/>
      <c r="BG11" s="348"/>
      <c r="BH11" s="348"/>
    </row>
    <row r="12" spans="1:60" s="315" customFormat="1" x14ac:dyDescent="0.2">
      <c r="A12" s="44" t="s">
        <v>35</v>
      </c>
      <c r="B12" s="315">
        <v>98685</v>
      </c>
      <c r="C12" s="315">
        <v>439133</v>
      </c>
      <c r="D12" s="315">
        <v>89268</v>
      </c>
      <c r="E12" s="315">
        <v>402425</v>
      </c>
      <c r="F12" s="315">
        <v>5233</v>
      </c>
      <c r="G12" s="315">
        <v>21105</v>
      </c>
      <c r="H12" s="315">
        <v>4764</v>
      </c>
      <c r="I12" s="315">
        <v>19441</v>
      </c>
      <c r="J12" s="315">
        <v>469</v>
      </c>
      <c r="K12" s="315">
        <v>1664</v>
      </c>
      <c r="L12" s="44" t="s">
        <v>35</v>
      </c>
      <c r="M12" s="315">
        <v>102645</v>
      </c>
      <c r="N12" s="315">
        <v>460067</v>
      </c>
      <c r="O12" s="315">
        <v>93968</v>
      </c>
      <c r="P12" s="315">
        <v>426481</v>
      </c>
      <c r="Q12" s="315">
        <v>8677</v>
      </c>
      <c r="R12" s="315">
        <v>33586</v>
      </c>
      <c r="S12" s="315">
        <v>7893</v>
      </c>
      <c r="T12" s="315">
        <v>30503</v>
      </c>
      <c r="U12" s="315">
        <v>784</v>
      </c>
      <c r="V12" s="315">
        <v>3083</v>
      </c>
      <c r="W12" s="44" t="s">
        <v>35</v>
      </c>
      <c r="X12" s="315">
        <v>102225</v>
      </c>
      <c r="Y12" s="315" t="s">
        <v>481</v>
      </c>
      <c r="Z12" s="315">
        <v>99991</v>
      </c>
      <c r="AA12" s="315" t="s">
        <v>481</v>
      </c>
      <c r="AB12" s="315">
        <v>2234</v>
      </c>
      <c r="AC12" s="315" t="s">
        <v>481</v>
      </c>
      <c r="AD12" s="315">
        <v>2069</v>
      </c>
      <c r="AE12" s="315" t="s">
        <v>481</v>
      </c>
      <c r="AF12" s="315">
        <v>165</v>
      </c>
      <c r="AG12" s="315" t="s">
        <v>481</v>
      </c>
      <c r="AH12" s="44" t="s">
        <v>35</v>
      </c>
      <c r="AI12" s="315">
        <v>113342</v>
      </c>
      <c r="AJ12" s="315" t="s">
        <v>481</v>
      </c>
      <c r="AK12" s="315">
        <v>110286</v>
      </c>
      <c r="AL12" s="315" t="s">
        <v>481</v>
      </c>
      <c r="AM12" s="315">
        <v>3056</v>
      </c>
      <c r="AN12" s="315" t="s">
        <v>481</v>
      </c>
      <c r="AO12" s="315" t="s">
        <v>481</v>
      </c>
      <c r="AP12" s="315" t="s">
        <v>481</v>
      </c>
      <c r="AQ12" s="315" t="s">
        <v>481</v>
      </c>
      <c r="AR12" s="315" t="s">
        <v>481</v>
      </c>
      <c r="AS12" s="348"/>
      <c r="AT12" s="348"/>
      <c r="AU12" s="348"/>
      <c r="AV12" s="348"/>
      <c r="AW12" s="348"/>
      <c r="AX12" s="348"/>
      <c r="AY12" s="348"/>
      <c r="AZ12" s="348"/>
      <c r="BA12" s="348"/>
      <c r="BB12" s="348"/>
      <c r="BC12" s="348"/>
      <c r="BD12" s="348"/>
      <c r="BE12" s="348"/>
      <c r="BF12" s="348"/>
      <c r="BG12" s="348"/>
      <c r="BH12" s="348"/>
    </row>
    <row r="13" spans="1:60" s="315" customFormat="1" x14ac:dyDescent="0.2">
      <c r="A13" s="44" t="s">
        <v>36</v>
      </c>
      <c r="B13" s="315">
        <v>117271</v>
      </c>
      <c r="C13" s="315">
        <v>595808</v>
      </c>
      <c r="D13" s="315">
        <v>109298</v>
      </c>
      <c r="E13" s="315">
        <v>559916</v>
      </c>
      <c r="F13" s="315">
        <v>4142</v>
      </c>
      <c r="G13" s="315">
        <v>18411</v>
      </c>
      <c r="H13" s="315">
        <v>3841</v>
      </c>
      <c r="I13" s="315">
        <v>17098</v>
      </c>
      <c r="J13" s="315">
        <v>301</v>
      </c>
      <c r="K13" s="315">
        <v>1313</v>
      </c>
      <c r="L13" s="44" t="s">
        <v>36</v>
      </c>
      <c r="M13" s="315">
        <v>125390</v>
      </c>
      <c r="N13" s="315">
        <v>645465</v>
      </c>
      <c r="O13" s="315">
        <v>119574</v>
      </c>
      <c r="P13" s="315">
        <v>620702</v>
      </c>
      <c r="Q13" s="315">
        <v>5816</v>
      </c>
      <c r="R13" s="315">
        <v>24763</v>
      </c>
      <c r="S13" s="315">
        <v>5227</v>
      </c>
      <c r="T13" s="315">
        <v>22122</v>
      </c>
      <c r="U13" s="315">
        <v>589</v>
      </c>
      <c r="V13" s="315">
        <v>2641</v>
      </c>
      <c r="W13" s="44" t="s">
        <v>36</v>
      </c>
      <c r="X13" s="315">
        <v>128996</v>
      </c>
      <c r="Y13" s="315" t="s">
        <v>481</v>
      </c>
      <c r="Z13" s="315">
        <v>125866</v>
      </c>
      <c r="AA13" s="315" t="s">
        <v>481</v>
      </c>
      <c r="AB13" s="315">
        <v>3130</v>
      </c>
      <c r="AC13" s="315" t="s">
        <v>481</v>
      </c>
      <c r="AD13" s="315">
        <v>2912</v>
      </c>
      <c r="AE13" s="315" t="s">
        <v>481</v>
      </c>
      <c r="AF13" s="315">
        <v>218</v>
      </c>
      <c r="AG13" s="315" t="s">
        <v>481</v>
      </c>
      <c r="AH13" s="44" t="s">
        <v>36</v>
      </c>
      <c r="AI13" s="315">
        <v>135460</v>
      </c>
      <c r="AJ13" s="315" t="s">
        <v>481</v>
      </c>
      <c r="AK13" s="315">
        <v>130862</v>
      </c>
      <c r="AL13" s="315" t="s">
        <v>481</v>
      </c>
      <c r="AM13" s="315">
        <v>4598</v>
      </c>
      <c r="AN13" s="315" t="s">
        <v>481</v>
      </c>
      <c r="AO13" s="315" t="s">
        <v>481</v>
      </c>
      <c r="AP13" s="315" t="s">
        <v>481</v>
      </c>
      <c r="AQ13" s="315" t="s">
        <v>481</v>
      </c>
      <c r="AR13" s="315" t="s">
        <v>481</v>
      </c>
      <c r="AS13" s="348"/>
      <c r="AT13" s="348"/>
      <c r="AU13" s="348"/>
      <c r="AV13" s="348"/>
      <c r="AW13" s="348"/>
      <c r="AX13" s="348"/>
      <c r="AY13" s="348"/>
      <c r="AZ13" s="348"/>
      <c r="BA13" s="348"/>
      <c r="BB13" s="348"/>
      <c r="BC13" s="348"/>
      <c r="BD13" s="348"/>
      <c r="BE13" s="348"/>
      <c r="BF13" s="348"/>
      <c r="BG13" s="348"/>
      <c r="BH13" s="348"/>
    </row>
    <row r="14" spans="1:60" s="315" customFormat="1" x14ac:dyDescent="0.2">
      <c r="A14" s="44" t="s">
        <v>37</v>
      </c>
      <c r="B14" s="315">
        <v>88100</v>
      </c>
      <c r="C14" s="315">
        <v>313880</v>
      </c>
      <c r="D14" s="315">
        <v>70061</v>
      </c>
      <c r="E14" s="315">
        <v>254813</v>
      </c>
      <c r="F14" s="315">
        <v>8297</v>
      </c>
      <c r="G14" s="315">
        <v>28051</v>
      </c>
      <c r="H14" s="315">
        <v>6828</v>
      </c>
      <c r="I14" s="315">
        <v>23650</v>
      </c>
      <c r="J14" s="315">
        <v>1469</v>
      </c>
      <c r="K14" s="315">
        <v>4401</v>
      </c>
      <c r="L14" s="44" t="s">
        <v>37</v>
      </c>
      <c r="M14" s="315">
        <v>89533</v>
      </c>
      <c r="N14" s="315">
        <v>336931</v>
      </c>
      <c r="O14" s="315">
        <v>80149</v>
      </c>
      <c r="P14" s="315">
        <v>306389</v>
      </c>
      <c r="Q14" s="315">
        <v>9384</v>
      </c>
      <c r="R14" s="315">
        <v>30542</v>
      </c>
      <c r="S14" s="315">
        <v>7221</v>
      </c>
      <c r="T14" s="315">
        <v>23458</v>
      </c>
      <c r="U14" s="315">
        <v>2163</v>
      </c>
      <c r="V14" s="315">
        <v>7084</v>
      </c>
      <c r="W14" s="44" t="s">
        <v>37</v>
      </c>
      <c r="X14" s="315">
        <v>94829</v>
      </c>
      <c r="Y14" s="315" t="s">
        <v>481</v>
      </c>
      <c r="Z14" s="315">
        <v>91603</v>
      </c>
      <c r="AA14" s="315" t="s">
        <v>481</v>
      </c>
      <c r="AB14" s="315">
        <v>3226</v>
      </c>
      <c r="AC14" s="315" t="s">
        <v>481</v>
      </c>
      <c r="AD14" s="315">
        <v>2437</v>
      </c>
      <c r="AE14" s="315" t="s">
        <v>481</v>
      </c>
      <c r="AF14" s="315">
        <v>789</v>
      </c>
      <c r="AG14" s="315" t="s">
        <v>481</v>
      </c>
      <c r="AH14" s="44" t="s">
        <v>37</v>
      </c>
      <c r="AI14" s="315">
        <v>102703</v>
      </c>
      <c r="AJ14" s="315" t="s">
        <v>481</v>
      </c>
      <c r="AK14" s="315">
        <v>97534</v>
      </c>
      <c r="AL14" s="315" t="s">
        <v>481</v>
      </c>
      <c r="AM14" s="315">
        <v>5169</v>
      </c>
      <c r="AN14" s="315" t="s">
        <v>481</v>
      </c>
      <c r="AO14" s="315" t="s">
        <v>481</v>
      </c>
      <c r="AP14" s="315" t="s">
        <v>481</v>
      </c>
      <c r="AQ14" s="315" t="s">
        <v>481</v>
      </c>
      <c r="AR14" s="315" t="s">
        <v>481</v>
      </c>
      <c r="AS14" s="348"/>
      <c r="AT14" s="348"/>
      <c r="AU14" s="348"/>
      <c r="AV14" s="348"/>
      <c r="AW14" s="348"/>
      <c r="AX14" s="348"/>
      <c r="AY14" s="348"/>
      <c r="AZ14" s="348"/>
      <c r="BA14" s="348"/>
      <c r="BB14" s="348"/>
      <c r="BC14" s="348"/>
      <c r="BD14" s="348"/>
      <c r="BE14" s="348"/>
      <c r="BF14" s="348"/>
      <c r="BG14" s="348"/>
      <c r="BH14" s="348"/>
    </row>
    <row r="15" spans="1:60" s="315" customFormat="1" x14ac:dyDescent="0.2">
      <c r="A15" s="44" t="s">
        <v>38</v>
      </c>
      <c r="B15" s="315">
        <v>123907</v>
      </c>
      <c r="C15" s="315">
        <v>617482</v>
      </c>
      <c r="D15" s="315">
        <v>114592</v>
      </c>
      <c r="E15" s="315">
        <v>576432</v>
      </c>
      <c r="F15" s="315">
        <v>4697</v>
      </c>
      <c r="G15" s="315">
        <v>20521</v>
      </c>
      <c r="H15" s="315">
        <v>4393</v>
      </c>
      <c r="I15" s="315">
        <v>19255</v>
      </c>
      <c r="J15" s="315">
        <v>304</v>
      </c>
      <c r="K15" s="315">
        <v>1266</v>
      </c>
      <c r="L15" s="44" t="s">
        <v>38</v>
      </c>
      <c r="M15" s="315">
        <v>132522</v>
      </c>
      <c r="N15" s="315">
        <v>655742</v>
      </c>
      <c r="O15" s="315">
        <v>124872</v>
      </c>
      <c r="P15" s="315">
        <v>624057</v>
      </c>
      <c r="Q15" s="315">
        <v>7650</v>
      </c>
      <c r="R15" s="315">
        <v>31685</v>
      </c>
      <c r="S15" s="315">
        <v>7073</v>
      </c>
      <c r="T15" s="315">
        <v>29258</v>
      </c>
      <c r="U15" s="315">
        <v>577</v>
      </c>
      <c r="V15" s="315">
        <v>2427</v>
      </c>
      <c r="W15" s="44" t="s">
        <v>38</v>
      </c>
      <c r="X15" s="315">
        <v>141877</v>
      </c>
      <c r="Y15" s="315" t="s">
        <v>481</v>
      </c>
      <c r="Z15" s="315">
        <v>138999</v>
      </c>
      <c r="AA15" s="315" t="s">
        <v>481</v>
      </c>
      <c r="AB15" s="315">
        <v>2878</v>
      </c>
      <c r="AC15" s="315" t="s">
        <v>481</v>
      </c>
      <c r="AD15" s="315">
        <v>2678</v>
      </c>
      <c r="AE15" s="315" t="s">
        <v>481</v>
      </c>
      <c r="AF15" s="315">
        <v>200</v>
      </c>
      <c r="AG15" s="315" t="s">
        <v>481</v>
      </c>
      <c r="AH15" s="44" t="s">
        <v>38</v>
      </c>
      <c r="AI15" s="315">
        <v>148824</v>
      </c>
      <c r="AJ15" s="315" t="s">
        <v>481</v>
      </c>
      <c r="AK15" s="315">
        <v>145010</v>
      </c>
      <c r="AL15" s="315" t="s">
        <v>481</v>
      </c>
      <c r="AM15" s="315">
        <v>3814</v>
      </c>
      <c r="AN15" s="315" t="s">
        <v>481</v>
      </c>
      <c r="AO15" s="315" t="s">
        <v>481</v>
      </c>
      <c r="AP15" s="315" t="s">
        <v>481</v>
      </c>
      <c r="AQ15" s="315" t="s">
        <v>481</v>
      </c>
      <c r="AR15" s="315" t="s">
        <v>481</v>
      </c>
      <c r="AS15" s="348"/>
      <c r="AT15" s="348"/>
      <c r="AU15" s="348"/>
      <c r="AV15" s="348"/>
      <c r="AW15" s="348"/>
      <c r="AX15" s="348"/>
      <c r="AY15" s="348"/>
      <c r="AZ15" s="348"/>
      <c r="BA15" s="348"/>
      <c r="BB15" s="348"/>
      <c r="BC15" s="348"/>
      <c r="BD15" s="348"/>
      <c r="BE15" s="348"/>
      <c r="BF15" s="348"/>
      <c r="BG15" s="348"/>
      <c r="BH15" s="348"/>
    </row>
    <row r="16" spans="1:60" s="315" customFormat="1" x14ac:dyDescent="0.2">
      <c r="A16" s="44" t="s">
        <v>39</v>
      </c>
      <c r="B16" s="315">
        <v>109984</v>
      </c>
      <c r="C16" s="315">
        <v>498387</v>
      </c>
      <c r="D16" s="315">
        <v>100294</v>
      </c>
      <c r="E16" s="315">
        <v>458938</v>
      </c>
      <c r="F16" s="315">
        <v>4753</v>
      </c>
      <c r="G16" s="315">
        <v>19903</v>
      </c>
      <c r="H16" s="315">
        <v>4259</v>
      </c>
      <c r="I16" s="315">
        <v>18183</v>
      </c>
      <c r="J16" s="315">
        <v>494</v>
      </c>
      <c r="K16" s="315">
        <v>1720</v>
      </c>
      <c r="L16" s="44" t="s">
        <v>39</v>
      </c>
      <c r="M16" s="315">
        <v>115453</v>
      </c>
      <c r="N16" s="315">
        <v>532132</v>
      </c>
      <c r="O16" s="315">
        <v>108644</v>
      </c>
      <c r="P16" s="315">
        <v>504698</v>
      </c>
      <c r="Q16" s="315">
        <v>6809</v>
      </c>
      <c r="R16" s="315">
        <v>27434</v>
      </c>
      <c r="S16" s="315">
        <v>5851</v>
      </c>
      <c r="T16" s="315">
        <v>23699</v>
      </c>
      <c r="U16" s="315">
        <v>958</v>
      </c>
      <c r="V16" s="315">
        <v>3735</v>
      </c>
      <c r="W16" s="44" t="s">
        <v>39</v>
      </c>
      <c r="X16" s="315">
        <v>120887</v>
      </c>
      <c r="Y16" s="315" t="s">
        <v>481</v>
      </c>
      <c r="Z16" s="315">
        <v>118023</v>
      </c>
      <c r="AA16" s="315" t="s">
        <v>481</v>
      </c>
      <c r="AB16" s="315">
        <v>2864</v>
      </c>
      <c r="AC16" s="315" t="s">
        <v>481</v>
      </c>
      <c r="AD16" s="315">
        <v>2545</v>
      </c>
      <c r="AE16" s="315" t="s">
        <v>481</v>
      </c>
      <c r="AF16" s="315">
        <v>319</v>
      </c>
      <c r="AG16" s="315" t="s">
        <v>481</v>
      </c>
      <c r="AH16" s="44" t="s">
        <v>39</v>
      </c>
      <c r="AI16" s="315">
        <v>128248</v>
      </c>
      <c r="AJ16" s="315" t="s">
        <v>481</v>
      </c>
      <c r="AK16" s="315">
        <v>124082</v>
      </c>
      <c r="AL16" s="315" t="s">
        <v>481</v>
      </c>
      <c r="AM16" s="315">
        <v>4166</v>
      </c>
      <c r="AN16" s="315" t="s">
        <v>481</v>
      </c>
      <c r="AO16" s="315" t="s">
        <v>481</v>
      </c>
      <c r="AP16" s="315" t="s">
        <v>481</v>
      </c>
      <c r="AQ16" s="315" t="s">
        <v>481</v>
      </c>
      <c r="AR16" s="315" t="s">
        <v>481</v>
      </c>
      <c r="AS16" s="348"/>
      <c r="AT16" s="348"/>
      <c r="AU16" s="348"/>
      <c r="AV16" s="348"/>
      <c r="AW16" s="348"/>
      <c r="AX16" s="348"/>
      <c r="AY16" s="348"/>
      <c r="AZ16" s="348"/>
      <c r="BA16" s="348"/>
      <c r="BB16" s="348"/>
      <c r="BC16" s="348"/>
      <c r="BD16" s="348"/>
      <c r="BE16" s="348"/>
      <c r="BF16" s="348"/>
      <c r="BG16" s="348"/>
      <c r="BH16" s="348"/>
    </row>
    <row r="17" spans="1:60" s="315" customFormat="1" x14ac:dyDescent="0.2">
      <c r="A17" s="44" t="s">
        <v>40</v>
      </c>
      <c r="B17" s="315">
        <v>101439</v>
      </c>
      <c r="C17" s="315">
        <v>494682</v>
      </c>
      <c r="D17" s="315">
        <v>95075</v>
      </c>
      <c r="E17" s="315">
        <v>466493</v>
      </c>
      <c r="F17" s="315">
        <v>3257</v>
      </c>
      <c r="G17" s="315">
        <v>14172</v>
      </c>
      <c r="H17" s="315">
        <v>3005</v>
      </c>
      <c r="I17" s="315">
        <v>13110</v>
      </c>
      <c r="J17" s="315">
        <v>252</v>
      </c>
      <c r="K17" s="315">
        <v>1062</v>
      </c>
      <c r="L17" s="44" t="s">
        <v>40</v>
      </c>
      <c r="M17" s="315">
        <v>106998</v>
      </c>
      <c r="N17" s="315">
        <v>520295</v>
      </c>
      <c r="O17" s="315">
        <v>101731</v>
      </c>
      <c r="P17" s="315">
        <v>497843</v>
      </c>
      <c r="Q17" s="315">
        <v>5267</v>
      </c>
      <c r="R17" s="315">
        <v>22452</v>
      </c>
      <c r="S17" s="315">
        <v>4758</v>
      </c>
      <c r="T17" s="315">
        <v>20206</v>
      </c>
      <c r="U17" s="315">
        <v>509</v>
      </c>
      <c r="V17" s="315">
        <v>2246</v>
      </c>
      <c r="W17" s="44" t="s">
        <v>40</v>
      </c>
      <c r="X17" s="315">
        <v>113231</v>
      </c>
      <c r="Y17" s="315" t="s">
        <v>481</v>
      </c>
      <c r="Z17" s="315">
        <v>110398</v>
      </c>
      <c r="AA17" s="315" t="s">
        <v>481</v>
      </c>
      <c r="AB17" s="315">
        <v>2833</v>
      </c>
      <c r="AC17" s="315" t="s">
        <v>481</v>
      </c>
      <c r="AD17" s="315">
        <v>2378</v>
      </c>
      <c r="AE17" s="315" t="s">
        <v>481</v>
      </c>
      <c r="AF17" s="315">
        <v>455</v>
      </c>
      <c r="AG17" s="315" t="s">
        <v>481</v>
      </c>
      <c r="AH17" s="44" t="s">
        <v>40</v>
      </c>
      <c r="AI17" s="315">
        <v>122421</v>
      </c>
      <c r="AJ17" s="315" t="s">
        <v>481</v>
      </c>
      <c r="AK17" s="315">
        <v>119916</v>
      </c>
      <c r="AL17" s="315" t="s">
        <v>481</v>
      </c>
      <c r="AM17" s="315">
        <v>2505</v>
      </c>
      <c r="AN17" s="315" t="s">
        <v>481</v>
      </c>
      <c r="AO17" s="315" t="s">
        <v>481</v>
      </c>
      <c r="AP17" s="315" t="s">
        <v>481</v>
      </c>
      <c r="AQ17" s="315" t="s">
        <v>481</v>
      </c>
      <c r="AR17" s="315" t="s">
        <v>481</v>
      </c>
      <c r="AS17" s="348"/>
      <c r="AT17" s="348"/>
      <c r="AU17" s="348"/>
      <c r="AV17" s="348"/>
      <c r="AW17" s="348"/>
      <c r="AX17" s="348"/>
      <c r="AY17" s="348"/>
      <c r="AZ17" s="348"/>
      <c r="BA17" s="348"/>
      <c r="BB17" s="348"/>
      <c r="BC17" s="348"/>
      <c r="BD17" s="348"/>
      <c r="BE17" s="348"/>
      <c r="BF17" s="348"/>
      <c r="BG17" s="348"/>
      <c r="BH17" s="348"/>
    </row>
    <row r="18" spans="1:60" s="315" customFormat="1" x14ac:dyDescent="0.2">
      <c r="A18" s="44" t="s">
        <v>41</v>
      </c>
      <c r="B18" s="315">
        <v>84993</v>
      </c>
      <c r="C18" s="315">
        <v>384706</v>
      </c>
      <c r="D18" s="315">
        <v>78070</v>
      </c>
      <c r="E18" s="315">
        <v>356423</v>
      </c>
      <c r="F18" s="315">
        <v>3604</v>
      </c>
      <c r="G18" s="315">
        <v>15174</v>
      </c>
      <c r="H18" s="315">
        <v>3402</v>
      </c>
      <c r="I18" s="315">
        <v>14412</v>
      </c>
      <c r="J18" s="315">
        <v>202</v>
      </c>
      <c r="K18" s="315">
        <v>762</v>
      </c>
      <c r="L18" s="44" t="s">
        <v>41</v>
      </c>
      <c r="M18" s="315">
        <v>89747</v>
      </c>
      <c r="N18" s="315">
        <v>411888</v>
      </c>
      <c r="O18" s="315">
        <v>84757</v>
      </c>
      <c r="P18" s="315">
        <v>390837</v>
      </c>
      <c r="Q18" s="315">
        <v>4990</v>
      </c>
      <c r="R18" s="315">
        <v>21051</v>
      </c>
      <c r="S18" s="315">
        <v>4433</v>
      </c>
      <c r="T18" s="315">
        <v>18681</v>
      </c>
      <c r="U18" s="315">
        <v>557</v>
      </c>
      <c r="V18" s="315">
        <v>2370</v>
      </c>
      <c r="W18" s="44" t="s">
        <v>41</v>
      </c>
      <c r="X18" s="315">
        <v>95835</v>
      </c>
      <c r="Y18" s="315" t="s">
        <v>481</v>
      </c>
      <c r="Z18" s="315">
        <v>92788</v>
      </c>
      <c r="AA18" s="315" t="s">
        <v>481</v>
      </c>
      <c r="AB18" s="315">
        <v>3047</v>
      </c>
      <c r="AC18" s="315" t="s">
        <v>481</v>
      </c>
      <c r="AD18" s="315">
        <v>2891</v>
      </c>
      <c r="AE18" s="315" t="s">
        <v>481</v>
      </c>
      <c r="AF18" s="315">
        <v>156</v>
      </c>
      <c r="AG18" s="315" t="s">
        <v>481</v>
      </c>
      <c r="AH18" s="44" t="s">
        <v>41</v>
      </c>
      <c r="AI18" s="315">
        <v>103827</v>
      </c>
      <c r="AJ18" s="315" t="s">
        <v>481</v>
      </c>
      <c r="AK18" s="315">
        <v>101045</v>
      </c>
      <c r="AL18" s="315" t="s">
        <v>481</v>
      </c>
      <c r="AM18" s="315">
        <v>2782</v>
      </c>
      <c r="AN18" s="315" t="s">
        <v>481</v>
      </c>
      <c r="AO18" s="315" t="s">
        <v>481</v>
      </c>
      <c r="AP18" s="315" t="s">
        <v>481</v>
      </c>
      <c r="AQ18" s="315" t="s">
        <v>481</v>
      </c>
      <c r="AR18" s="315" t="s">
        <v>481</v>
      </c>
      <c r="AS18" s="348"/>
      <c r="AT18" s="348"/>
      <c r="AU18" s="348"/>
      <c r="AV18" s="348"/>
      <c r="AW18" s="348"/>
      <c r="AX18" s="348"/>
      <c r="AY18" s="348"/>
      <c r="AZ18" s="348"/>
      <c r="BA18" s="348"/>
      <c r="BB18" s="348"/>
      <c r="BC18" s="348"/>
      <c r="BD18" s="348"/>
      <c r="BE18" s="348"/>
      <c r="BF18" s="348"/>
      <c r="BG18" s="348"/>
      <c r="BH18" s="348"/>
    </row>
    <row r="19" spans="1:60" s="315" customFormat="1" x14ac:dyDescent="0.2">
      <c r="A19" s="44" t="s">
        <v>42</v>
      </c>
      <c r="B19" s="315">
        <v>80200</v>
      </c>
      <c r="C19" s="315">
        <v>311194</v>
      </c>
      <c r="D19" s="315">
        <v>68499</v>
      </c>
      <c r="E19" s="315">
        <v>266859</v>
      </c>
      <c r="F19" s="315">
        <v>6678</v>
      </c>
      <c r="G19" s="315">
        <v>27007</v>
      </c>
      <c r="H19" s="315">
        <v>6354</v>
      </c>
      <c r="I19" s="315">
        <v>26012</v>
      </c>
      <c r="J19" s="315">
        <v>324</v>
      </c>
      <c r="K19" s="315">
        <v>995</v>
      </c>
      <c r="L19" s="44" t="s">
        <v>42</v>
      </c>
      <c r="M19" s="315">
        <v>82645</v>
      </c>
      <c r="N19" s="315">
        <v>332543</v>
      </c>
      <c r="O19" s="315">
        <v>75631</v>
      </c>
      <c r="P19" s="315">
        <v>306933</v>
      </c>
      <c r="Q19" s="315">
        <v>7014</v>
      </c>
      <c r="R19" s="315">
        <v>25610</v>
      </c>
      <c r="S19" s="315">
        <v>6500</v>
      </c>
      <c r="T19" s="315">
        <v>23666</v>
      </c>
      <c r="U19" s="315">
        <v>514</v>
      </c>
      <c r="V19" s="315">
        <v>1944</v>
      </c>
      <c r="W19" s="44" t="s">
        <v>42</v>
      </c>
      <c r="X19" s="315">
        <v>88466</v>
      </c>
      <c r="Y19" s="315" t="s">
        <v>481</v>
      </c>
      <c r="Z19" s="315">
        <v>86042</v>
      </c>
      <c r="AA19" s="315" t="s">
        <v>481</v>
      </c>
      <c r="AB19" s="315">
        <v>2424</v>
      </c>
      <c r="AC19" s="315" t="s">
        <v>481</v>
      </c>
      <c r="AD19" s="315">
        <v>2309</v>
      </c>
      <c r="AE19" s="315" t="s">
        <v>481</v>
      </c>
      <c r="AF19" s="315">
        <v>115</v>
      </c>
      <c r="AG19" s="315" t="s">
        <v>481</v>
      </c>
      <c r="AH19" s="44" t="s">
        <v>42</v>
      </c>
      <c r="AI19" s="315">
        <v>104356</v>
      </c>
      <c r="AJ19" s="315" t="s">
        <v>481</v>
      </c>
      <c r="AK19" s="315">
        <v>101690</v>
      </c>
      <c r="AL19" s="315" t="s">
        <v>481</v>
      </c>
      <c r="AM19" s="315">
        <v>2666</v>
      </c>
      <c r="AN19" s="315" t="s">
        <v>481</v>
      </c>
      <c r="AO19" s="315" t="s">
        <v>481</v>
      </c>
      <c r="AP19" s="315" t="s">
        <v>481</v>
      </c>
      <c r="AQ19" s="315" t="s">
        <v>481</v>
      </c>
      <c r="AR19" s="315" t="s">
        <v>481</v>
      </c>
      <c r="AS19" s="348"/>
      <c r="AT19" s="348"/>
      <c r="AU19" s="348"/>
      <c r="AV19" s="348"/>
      <c r="AW19" s="348"/>
      <c r="AX19" s="348"/>
      <c r="AY19" s="348"/>
      <c r="AZ19" s="348"/>
      <c r="BA19" s="348"/>
      <c r="BB19" s="348"/>
      <c r="BC19" s="348"/>
      <c r="BD19" s="348"/>
      <c r="BE19" s="348"/>
      <c r="BF19" s="348"/>
      <c r="BG19" s="348"/>
      <c r="BH19" s="348"/>
    </row>
    <row r="20" spans="1:60" s="315" customFormat="1" x14ac:dyDescent="0.2">
      <c r="A20" s="44" t="s">
        <v>43</v>
      </c>
      <c r="B20" s="315">
        <v>74101</v>
      </c>
      <c r="C20" s="315">
        <v>282598</v>
      </c>
      <c r="D20" s="315">
        <v>61057</v>
      </c>
      <c r="E20" s="315">
        <v>235490</v>
      </c>
      <c r="F20" s="315">
        <v>7362</v>
      </c>
      <c r="G20" s="315">
        <v>27422</v>
      </c>
      <c r="H20" s="315">
        <v>6672</v>
      </c>
      <c r="I20" s="315">
        <v>24987</v>
      </c>
      <c r="J20" s="315">
        <v>690</v>
      </c>
      <c r="K20" s="315">
        <v>2435</v>
      </c>
      <c r="L20" s="44" t="s">
        <v>43</v>
      </c>
      <c r="M20" s="315">
        <v>76468</v>
      </c>
      <c r="N20" s="315">
        <v>303936</v>
      </c>
      <c r="O20" s="315">
        <v>69823</v>
      </c>
      <c r="P20" s="315">
        <v>279858</v>
      </c>
      <c r="Q20" s="315">
        <v>6645</v>
      </c>
      <c r="R20" s="315">
        <v>24078</v>
      </c>
      <c r="S20" s="315">
        <v>5254</v>
      </c>
      <c r="T20" s="315">
        <v>18965</v>
      </c>
      <c r="U20" s="315">
        <v>1391</v>
      </c>
      <c r="V20" s="315">
        <v>5113</v>
      </c>
      <c r="W20" s="44" t="s">
        <v>43</v>
      </c>
      <c r="X20" s="315">
        <v>77742</v>
      </c>
      <c r="Y20" s="315" t="s">
        <v>481</v>
      </c>
      <c r="Z20" s="315">
        <v>75438</v>
      </c>
      <c r="AA20" s="315" t="s">
        <v>481</v>
      </c>
      <c r="AB20" s="315">
        <v>2304</v>
      </c>
      <c r="AC20" s="315" t="s">
        <v>481</v>
      </c>
      <c r="AD20" s="315">
        <v>1905</v>
      </c>
      <c r="AE20" s="315" t="s">
        <v>481</v>
      </c>
      <c r="AF20" s="315">
        <v>399</v>
      </c>
      <c r="AG20" s="315" t="s">
        <v>481</v>
      </c>
      <c r="AH20" s="44" t="s">
        <v>43</v>
      </c>
      <c r="AI20" s="315">
        <v>84214</v>
      </c>
      <c r="AJ20" s="315" t="s">
        <v>481</v>
      </c>
      <c r="AK20" s="315">
        <v>80590</v>
      </c>
      <c r="AL20" s="315" t="s">
        <v>481</v>
      </c>
      <c r="AM20" s="315">
        <v>3624</v>
      </c>
      <c r="AN20" s="315" t="s">
        <v>481</v>
      </c>
      <c r="AO20" s="315" t="s">
        <v>481</v>
      </c>
      <c r="AP20" s="315" t="s">
        <v>481</v>
      </c>
      <c r="AQ20" s="315" t="s">
        <v>481</v>
      </c>
      <c r="AR20" s="315" t="s">
        <v>481</v>
      </c>
      <c r="AS20" s="348"/>
      <c r="AT20" s="348"/>
      <c r="AU20" s="348"/>
      <c r="AV20" s="348"/>
      <c r="AW20" s="348"/>
      <c r="AX20" s="348"/>
      <c r="AY20" s="348"/>
      <c r="AZ20" s="348"/>
      <c r="BA20" s="348"/>
      <c r="BB20" s="348"/>
      <c r="BC20" s="348"/>
      <c r="BD20" s="348"/>
      <c r="BE20" s="348"/>
      <c r="BF20" s="348"/>
      <c r="BG20" s="348"/>
      <c r="BH20" s="348"/>
    </row>
    <row r="21" spans="1:60" s="315" customFormat="1" x14ac:dyDescent="0.2">
      <c r="A21" s="44" t="s">
        <v>44</v>
      </c>
      <c r="B21" s="315">
        <v>88100</v>
      </c>
      <c r="C21" s="315">
        <v>387877</v>
      </c>
      <c r="D21" s="315">
        <v>77090</v>
      </c>
      <c r="E21" s="315">
        <v>344085</v>
      </c>
      <c r="F21" s="315">
        <v>5434</v>
      </c>
      <c r="G21" s="315">
        <v>22567</v>
      </c>
      <c r="H21" s="315">
        <v>4984</v>
      </c>
      <c r="I21" s="315">
        <v>21037</v>
      </c>
      <c r="J21" s="315">
        <v>450</v>
      </c>
      <c r="K21" s="315">
        <v>1530</v>
      </c>
      <c r="L21" s="44" t="s">
        <v>44</v>
      </c>
      <c r="M21" s="315">
        <v>92568</v>
      </c>
      <c r="N21" s="315">
        <v>403700</v>
      </c>
      <c r="O21" s="315">
        <v>85281</v>
      </c>
      <c r="P21" s="315">
        <v>376022</v>
      </c>
      <c r="Q21" s="315">
        <v>7287</v>
      </c>
      <c r="R21" s="315">
        <v>27678</v>
      </c>
      <c r="S21" s="315">
        <v>6611</v>
      </c>
      <c r="T21" s="315">
        <v>25022</v>
      </c>
      <c r="U21" s="315">
        <v>676</v>
      </c>
      <c r="V21" s="315">
        <v>2656</v>
      </c>
      <c r="W21" s="44" t="s">
        <v>44</v>
      </c>
      <c r="X21" s="315">
        <v>94616</v>
      </c>
      <c r="Y21" s="315" t="s">
        <v>481</v>
      </c>
      <c r="Z21" s="315">
        <v>92170</v>
      </c>
      <c r="AA21" s="315" t="s">
        <v>481</v>
      </c>
      <c r="AB21" s="315">
        <v>2446</v>
      </c>
      <c r="AC21" s="315" t="s">
        <v>481</v>
      </c>
      <c r="AD21" s="315">
        <v>2265</v>
      </c>
      <c r="AE21" s="315" t="s">
        <v>481</v>
      </c>
      <c r="AF21" s="315">
        <v>181</v>
      </c>
      <c r="AG21" s="315" t="s">
        <v>481</v>
      </c>
      <c r="AH21" s="44" t="s">
        <v>44</v>
      </c>
      <c r="AI21" s="315">
        <v>106099</v>
      </c>
      <c r="AJ21" s="315" t="s">
        <v>481</v>
      </c>
      <c r="AK21" s="315">
        <v>101955</v>
      </c>
      <c r="AL21" s="315" t="s">
        <v>481</v>
      </c>
      <c r="AM21" s="315">
        <v>4144</v>
      </c>
      <c r="AN21" s="315" t="s">
        <v>481</v>
      </c>
      <c r="AO21" s="315" t="s">
        <v>481</v>
      </c>
      <c r="AP21" s="315" t="s">
        <v>481</v>
      </c>
      <c r="AQ21" s="315" t="s">
        <v>481</v>
      </c>
      <c r="AR21" s="315" t="s">
        <v>481</v>
      </c>
      <c r="AS21" s="348"/>
      <c r="AT21" s="348"/>
      <c r="AU21" s="348"/>
      <c r="AV21" s="348"/>
      <c r="AW21" s="348"/>
      <c r="AX21" s="348"/>
      <c r="AY21" s="348"/>
      <c r="AZ21" s="348"/>
      <c r="BA21" s="348"/>
      <c r="BB21" s="348"/>
      <c r="BC21" s="348"/>
      <c r="BD21" s="348"/>
      <c r="BE21" s="348"/>
      <c r="BF21" s="348"/>
      <c r="BG21" s="348"/>
      <c r="BH21" s="348"/>
    </row>
    <row r="22" spans="1:60" s="315" customFormat="1" x14ac:dyDescent="0.2">
      <c r="A22" s="44" t="s">
        <v>45</v>
      </c>
      <c r="B22" s="315">
        <v>75410</v>
      </c>
      <c r="C22" s="315">
        <v>382928</v>
      </c>
      <c r="D22" s="315">
        <v>70408</v>
      </c>
      <c r="E22" s="315">
        <v>359666</v>
      </c>
      <c r="F22" s="315">
        <v>2276</v>
      </c>
      <c r="G22" s="315">
        <v>10428</v>
      </c>
      <c r="H22" s="315">
        <v>2098</v>
      </c>
      <c r="I22" s="315">
        <v>9648</v>
      </c>
      <c r="J22" s="315">
        <v>178</v>
      </c>
      <c r="K22" s="315">
        <v>780</v>
      </c>
      <c r="L22" s="44" t="s">
        <v>45</v>
      </c>
      <c r="M22" s="315">
        <v>79539</v>
      </c>
      <c r="N22" s="315">
        <v>406931</v>
      </c>
      <c r="O22" s="315">
        <v>75498</v>
      </c>
      <c r="P22" s="315">
        <v>389344</v>
      </c>
      <c r="Q22" s="315">
        <v>4041</v>
      </c>
      <c r="R22" s="315">
        <v>17587</v>
      </c>
      <c r="S22" s="315">
        <v>3656</v>
      </c>
      <c r="T22" s="315">
        <v>15824</v>
      </c>
      <c r="U22" s="315">
        <v>385</v>
      </c>
      <c r="V22" s="315">
        <v>1763</v>
      </c>
      <c r="W22" s="44" t="s">
        <v>45</v>
      </c>
      <c r="X22" s="315">
        <v>80904</v>
      </c>
      <c r="Y22" s="315" t="s">
        <v>481</v>
      </c>
      <c r="Z22" s="315">
        <v>79112</v>
      </c>
      <c r="AA22" s="315" t="s">
        <v>481</v>
      </c>
      <c r="AB22" s="315">
        <v>1792</v>
      </c>
      <c r="AC22" s="315" t="s">
        <v>481</v>
      </c>
      <c r="AD22" s="315">
        <v>1622</v>
      </c>
      <c r="AE22" s="315" t="s">
        <v>481</v>
      </c>
      <c r="AF22" s="315">
        <v>170</v>
      </c>
      <c r="AG22" s="315" t="s">
        <v>481</v>
      </c>
      <c r="AH22" s="44" t="s">
        <v>45</v>
      </c>
      <c r="AI22" s="315">
        <v>86667</v>
      </c>
      <c r="AJ22" s="315" t="s">
        <v>481</v>
      </c>
      <c r="AK22" s="315">
        <v>84268</v>
      </c>
      <c r="AL22" s="315" t="s">
        <v>481</v>
      </c>
      <c r="AM22" s="315">
        <v>2399</v>
      </c>
      <c r="AN22" s="315" t="s">
        <v>481</v>
      </c>
      <c r="AO22" s="315" t="s">
        <v>481</v>
      </c>
      <c r="AP22" s="315" t="s">
        <v>481</v>
      </c>
      <c r="AQ22" s="315" t="s">
        <v>481</v>
      </c>
      <c r="AR22" s="315" t="s">
        <v>481</v>
      </c>
      <c r="AS22" s="348"/>
      <c r="AT22" s="348"/>
      <c r="AU22" s="348"/>
      <c r="AV22" s="348"/>
      <c r="AW22" s="348"/>
      <c r="AX22" s="348"/>
      <c r="AY22" s="348"/>
      <c r="AZ22" s="348"/>
      <c r="BA22" s="348"/>
      <c r="BB22" s="348"/>
      <c r="BC22" s="348"/>
      <c r="BD22" s="348"/>
      <c r="BE22" s="348"/>
      <c r="BF22" s="348"/>
      <c r="BG22" s="348"/>
      <c r="BH22" s="348"/>
    </row>
    <row r="23" spans="1:60" s="315" customFormat="1" x14ac:dyDescent="0.2">
      <c r="A23" s="44" t="s">
        <v>46</v>
      </c>
      <c r="B23" s="315">
        <v>88687</v>
      </c>
      <c r="C23" s="315">
        <v>436244</v>
      </c>
      <c r="D23" s="315">
        <v>84715</v>
      </c>
      <c r="E23" s="315">
        <v>418423</v>
      </c>
      <c r="F23" s="315">
        <v>2172</v>
      </c>
      <c r="G23" s="315">
        <v>9641</v>
      </c>
      <c r="H23" s="315">
        <v>2053</v>
      </c>
      <c r="I23" s="315">
        <v>9110</v>
      </c>
      <c r="J23" s="315">
        <v>119</v>
      </c>
      <c r="K23" s="315">
        <v>531</v>
      </c>
      <c r="L23" s="44" t="s">
        <v>46</v>
      </c>
      <c r="M23" s="315">
        <v>92307</v>
      </c>
      <c r="N23" s="315">
        <v>466102</v>
      </c>
      <c r="O23" s="315">
        <v>89072</v>
      </c>
      <c r="P23" s="315">
        <v>451724</v>
      </c>
      <c r="Q23" s="315">
        <v>3235</v>
      </c>
      <c r="R23" s="315">
        <v>14378</v>
      </c>
      <c r="S23" s="315">
        <v>3026</v>
      </c>
      <c r="T23" s="315">
        <v>13439</v>
      </c>
      <c r="U23" s="315">
        <v>209</v>
      </c>
      <c r="V23" s="315">
        <v>939</v>
      </c>
      <c r="W23" s="44" t="s">
        <v>46</v>
      </c>
      <c r="X23" s="315">
        <v>93980</v>
      </c>
      <c r="Y23" s="315" t="s">
        <v>481</v>
      </c>
      <c r="Z23" s="315">
        <v>91722</v>
      </c>
      <c r="AA23" s="315" t="s">
        <v>481</v>
      </c>
      <c r="AB23" s="315">
        <v>2258</v>
      </c>
      <c r="AC23" s="315" t="s">
        <v>481</v>
      </c>
      <c r="AD23" s="315">
        <v>2135</v>
      </c>
      <c r="AE23" s="315" t="s">
        <v>481</v>
      </c>
      <c r="AF23" s="315">
        <v>123</v>
      </c>
      <c r="AG23" s="315" t="s">
        <v>481</v>
      </c>
      <c r="AH23" s="44" t="s">
        <v>46</v>
      </c>
      <c r="AI23" s="315">
        <v>99290</v>
      </c>
      <c r="AJ23" s="315" t="s">
        <v>481</v>
      </c>
      <c r="AK23" s="315">
        <v>97199</v>
      </c>
      <c r="AL23" s="315" t="s">
        <v>481</v>
      </c>
      <c r="AM23" s="315">
        <v>2091</v>
      </c>
      <c r="AN23" s="315" t="s">
        <v>481</v>
      </c>
      <c r="AO23" s="315" t="s">
        <v>481</v>
      </c>
      <c r="AP23" s="315" t="s">
        <v>481</v>
      </c>
      <c r="AQ23" s="315" t="s">
        <v>481</v>
      </c>
      <c r="AR23" s="315" t="s">
        <v>481</v>
      </c>
      <c r="AS23" s="348"/>
      <c r="AT23" s="348"/>
      <c r="AU23" s="348"/>
      <c r="AV23" s="348"/>
      <c r="AW23" s="348"/>
      <c r="AX23" s="348"/>
      <c r="AY23" s="348"/>
      <c r="AZ23" s="348"/>
      <c r="BA23" s="348"/>
      <c r="BB23" s="348"/>
      <c r="BC23" s="348"/>
      <c r="BD23" s="348"/>
      <c r="BE23" s="348"/>
      <c r="BF23" s="348"/>
      <c r="BG23" s="348"/>
      <c r="BH23" s="348"/>
    </row>
    <row r="24" spans="1:60" s="315" customFormat="1" x14ac:dyDescent="0.2">
      <c r="A24" s="44" t="s">
        <v>47</v>
      </c>
      <c r="B24" s="315">
        <v>87146</v>
      </c>
      <c r="C24" s="315">
        <v>417657</v>
      </c>
      <c r="D24" s="315">
        <v>81755</v>
      </c>
      <c r="E24" s="315">
        <v>394097</v>
      </c>
      <c r="F24" s="315">
        <v>2964</v>
      </c>
      <c r="G24" s="315">
        <v>12924</v>
      </c>
      <c r="H24" s="315">
        <v>2777</v>
      </c>
      <c r="I24" s="315">
        <v>12164</v>
      </c>
      <c r="J24" s="315">
        <v>187</v>
      </c>
      <c r="K24" s="315">
        <v>760</v>
      </c>
      <c r="L24" s="44" t="s">
        <v>47</v>
      </c>
      <c r="M24" s="315">
        <v>95006</v>
      </c>
      <c r="N24" s="315">
        <v>458260</v>
      </c>
      <c r="O24" s="315">
        <v>90999</v>
      </c>
      <c r="P24" s="315">
        <v>440866</v>
      </c>
      <c r="Q24" s="315">
        <v>4007</v>
      </c>
      <c r="R24" s="315">
        <v>17394</v>
      </c>
      <c r="S24" s="315">
        <v>3565</v>
      </c>
      <c r="T24" s="315">
        <v>15355</v>
      </c>
      <c r="U24" s="315">
        <v>442</v>
      </c>
      <c r="V24" s="315">
        <v>2039</v>
      </c>
      <c r="W24" s="44" t="s">
        <v>47</v>
      </c>
      <c r="X24" s="315">
        <v>99130</v>
      </c>
      <c r="Y24" s="315" t="s">
        <v>481</v>
      </c>
      <c r="Z24" s="315">
        <v>96643</v>
      </c>
      <c r="AA24" s="315" t="s">
        <v>481</v>
      </c>
      <c r="AB24" s="315">
        <v>2487</v>
      </c>
      <c r="AC24" s="315" t="s">
        <v>481</v>
      </c>
      <c r="AD24" s="315">
        <v>2278</v>
      </c>
      <c r="AE24" s="315" t="s">
        <v>481</v>
      </c>
      <c r="AF24" s="315">
        <v>209</v>
      </c>
      <c r="AG24" s="315" t="s">
        <v>481</v>
      </c>
      <c r="AH24" s="44" t="s">
        <v>47</v>
      </c>
      <c r="AI24" s="315">
        <v>103990</v>
      </c>
      <c r="AJ24" s="315" t="s">
        <v>481</v>
      </c>
      <c r="AK24" s="315">
        <v>100214</v>
      </c>
      <c r="AL24" s="315" t="s">
        <v>481</v>
      </c>
      <c r="AM24" s="315">
        <v>3776</v>
      </c>
      <c r="AN24" s="315" t="s">
        <v>481</v>
      </c>
      <c r="AO24" s="315" t="s">
        <v>481</v>
      </c>
      <c r="AP24" s="315" t="s">
        <v>481</v>
      </c>
      <c r="AQ24" s="315" t="s">
        <v>481</v>
      </c>
      <c r="AR24" s="315" t="s">
        <v>481</v>
      </c>
      <c r="AS24" s="348"/>
      <c r="AT24" s="348"/>
      <c r="AU24" s="348"/>
      <c r="AV24" s="348"/>
      <c r="AW24" s="348"/>
      <c r="AX24" s="348"/>
      <c r="AY24" s="348"/>
      <c r="AZ24" s="348"/>
      <c r="BA24" s="348"/>
      <c r="BB24" s="348"/>
      <c r="BC24" s="348"/>
      <c r="BD24" s="348"/>
      <c r="BE24" s="348"/>
      <c r="BF24" s="348"/>
      <c r="BG24" s="348"/>
      <c r="BH24" s="348"/>
    </row>
    <row r="25" spans="1:60" s="315" customFormat="1" x14ac:dyDescent="0.2">
      <c r="A25" s="44" t="s">
        <v>48</v>
      </c>
      <c r="B25" s="315">
        <v>79209</v>
      </c>
      <c r="C25" s="315">
        <v>362015</v>
      </c>
      <c r="D25" s="315">
        <v>73112</v>
      </c>
      <c r="E25" s="315">
        <v>336585</v>
      </c>
      <c r="F25" s="315">
        <v>3152</v>
      </c>
      <c r="G25" s="315">
        <v>13250</v>
      </c>
      <c r="H25" s="315">
        <v>2827</v>
      </c>
      <c r="I25" s="315">
        <v>11998</v>
      </c>
      <c r="J25" s="315">
        <v>325</v>
      </c>
      <c r="K25" s="315">
        <v>1252</v>
      </c>
      <c r="L25" s="44" t="s">
        <v>48</v>
      </c>
      <c r="M25" s="315">
        <v>84165</v>
      </c>
      <c r="N25" s="315">
        <v>392991</v>
      </c>
      <c r="O25" s="315">
        <v>79789</v>
      </c>
      <c r="P25" s="315">
        <v>374267</v>
      </c>
      <c r="Q25" s="315">
        <v>4376</v>
      </c>
      <c r="R25" s="315">
        <v>18724</v>
      </c>
      <c r="S25" s="315">
        <v>3751</v>
      </c>
      <c r="T25" s="315">
        <v>16081</v>
      </c>
      <c r="U25" s="315">
        <v>625</v>
      </c>
      <c r="V25" s="315">
        <v>2643</v>
      </c>
      <c r="W25" s="44" t="s">
        <v>48</v>
      </c>
      <c r="X25" s="315">
        <v>86217</v>
      </c>
      <c r="Y25" s="315" t="s">
        <v>481</v>
      </c>
      <c r="Z25" s="315">
        <v>83994</v>
      </c>
      <c r="AA25" s="315" t="s">
        <v>481</v>
      </c>
      <c r="AB25" s="315">
        <v>2223</v>
      </c>
      <c r="AC25" s="315" t="s">
        <v>481</v>
      </c>
      <c r="AD25" s="315">
        <v>1965</v>
      </c>
      <c r="AE25" s="315" t="s">
        <v>481</v>
      </c>
      <c r="AF25" s="315">
        <v>258</v>
      </c>
      <c r="AG25" s="315" t="s">
        <v>481</v>
      </c>
      <c r="AH25" s="44" t="s">
        <v>48</v>
      </c>
      <c r="AI25" s="315">
        <v>97274</v>
      </c>
      <c r="AJ25" s="315" t="s">
        <v>481</v>
      </c>
      <c r="AK25" s="315">
        <v>94902</v>
      </c>
      <c r="AL25" s="315" t="s">
        <v>481</v>
      </c>
      <c r="AM25" s="315">
        <v>2372</v>
      </c>
      <c r="AN25" s="315" t="s">
        <v>481</v>
      </c>
      <c r="AO25" s="315" t="s">
        <v>481</v>
      </c>
      <c r="AP25" s="315" t="s">
        <v>481</v>
      </c>
      <c r="AQ25" s="315" t="s">
        <v>481</v>
      </c>
      <c r="AR25" s="315" t="s">
        <v>481</v>
      </c>
      <c r="AS25" s="348"/>
      <c r="AT25" s="348"/>
      <c r="AU25" s="348"/>
      <c r="AV25" s="348"/>
      <c r="AW25" s="348"/>
      <c r="AX25" s="348"/>
      <c r="AY25" s="348"/>
      <c r="AZ25" s="348"/>
      <c r="BA25" s="348"/>
      <c r="BB25" s="348"/>
      <c r="BC25" s="348"/>
      <c r="BD25" s="348"/>
      <c r="BE25" s="348"/>
      <c r="BF25" s="348"/>
      <c r="BG25" s="348"/>
      <c r="BH25" s="348"/>
    </row>
    <row r="26" spans="1:60" s="315" customFormat="1" x14ac:dyDescent="0.2">
      <c r="A26" s="44" t="s">
        <v>49</v>
      </c>
      <c r="B26" s="315">
        <v>75996</v>
      </c>
      <c r="C26" s="315">
        <v>290635</v>
      </c>
      <c r="D26" s="315">
        <v>64317</v>
      </c>
      <c r="E26" s="315">
        <v>245870</v>
      </c>
      <c r="F26" s="315">
        <v>7167</v>
      </c>
      <c r="G26" s="315">
        <v>29839</v>
      </c>
      <c r="H26" s="315">
        <v>6730</v>
      </c>
      <c r="I26" s="315">
        <v>28482</v>
      </c>
      <c r="J26" s="315">
        <v>437</v>
      </c>
      <c r="K26" s="315">
        <v>1357</v>
      </c>
      <c r="L26" s="44" t="s">
        <v>49</v>
      </c>
      <c r="M26" s="315">
        <v>79950</v>
      </c>
      <c r="N26" s="315">
        <v>312600</v>
      </c>
      <c r="O26" s="315">
        <v>74226</v>
      </c>
      <c r="P26" s="315">
        <v>292591</v>
      </c>
      <c r="Q26" s="315">
        <v>5724</v>
      </c>
      <c r="R26" s="315">
        <v>20009</v>
      </c>
      <c r="S26" s="315">
        <v>4947</v>
      </c>
      <c r="T26" s="315">
        <v>17368</v>
      </c>
      <c r="U26" s="315">
        <v>777</v>
      </c>
      <c r="V26" s="315">
        <v>2641</v>
      </c>
      <c r="W26" s="44" t="s">
        <v>49</v>
      </c>
      <c r="X26" s="315">
        <v>83981</v>
      </c>
      <c r="Y26" s="315" t="s">
        <v>481</v>
      </c>
      <c r="Z26" s="315">
        <v>82281</v>
      </c>
      <c r="AA26" s="315" t="s">
        <v>481</v>
      </c>
      <c r="AB26" s="315">
        <v>1700</v>
      </c>
      <c r="AC26" s="315" t="s">
        <v>481</v>
      </c>
      <c r="AD26" s="315">
        <v>1479</v>
      </c>
      <c r="AE26" s="315" t="s">
        <v>481</v>
      </c>
      <c r="AF26" s="315">
        <v>221</v>
      </c>
      <c r="AG26" s="315" t="s">
        <v>481</v>
      </c>
      <c r="AH26" s="44" t="s">
        <v>49</v>
      </c>
      <c r="AI26" s="315">
        <v>98196</v>
      </c>
      <c r="AJ26" s="315" t="s">
        <v>481</v>
      </c>
      <c r="AK26" s="315">
        <v>93556</v>
      </c>
      <c r="AL26" s="315" t="s">
        <v>481</v>
      </c>
      <c r="AM26" s="315">
        <v>4640</v>
      </c>
      <c r="AN26" s="315" t="s">
        <v>481</v>
      </c>
      <c r="AO26" s="315" t="s">
        <v>481</v>
      </c>
      <c r="AP26" s="315" t="s">
        <v>481</v>
      </c>
      <c r="AQ26" s="315" t="s">
        <v>481</v>
      </c>
      <c r="AR26" s="315" t="s">
        <v>481</v>
      </c>
      <c r="AS26" s="348"/>
      <c r="AT26" s="348"/>
      <c r="AU26" s="348"/>
      <c r="AV26" s="348"/>
      <c r="AW26" s="348"/>
      <c r="AX26" s="348"/>
      <c r="AY26" s="348"/>
      <c r="AZ26" s="348"/>
      <c r="BA26" s="348"/>
      <c r="BB26" s="348"/>
      <c r="BC26" s="348"/>
      <c r="BD26" s="348"/>
      <c r="BE26" s="348"/>
      <c r="BF26" s="348"/>
      <c r="BG26" s="348"/>
      <c r="BH26" s="348"/>
    </row>
    <row r="27" spans="1:60" s="315" customFormat="1" x14ac:dyDescent="0.2">
      <c r="A27" s="44" t="s">
        <v>50</v>
      </c>
      <c r="B27" s="315">
        <v>82306</v>
      </c>
      <c r="C27" s="315">
        <v>297151</v>
      </c>
      <c r="D27" s="315">
        <v>56092</v>
      </c>
      <c r="E27" s="315">
        <v>205688</v>
      </c>
      <c r="F27" s="315">
        <v>13730</v>
      </c>
      <c r="G27" s="315">
        <v>47257</v>
      </c>
      <c r="H27" s="315">
        <v>9699</v>
      </c>
      <c r="I27" s="315">
        <v>33985</v>
      </c>
      <c r="J27" s="315">
        <v>4031</v>
      </c>
      <c r="K27" s="315">
        <v>13272</v>
      </c>
      <c r="L27" s="44" t="s">
        <v>50</v>
      </c>
      <c r="M27" s="315">
        <v>83019</v>
      </c>
      <c r="N27" s="315">
        <v>321271</v>
      </c>
      <c r="O27" s="315">
        <v>68222</v>
      </c>
      <c r="P27" s="315">
        <v>267751</v>
      </c>
      <c r="Q27" s="315">
        <v>14797</v>
      </c>
      <c r="R27" s="315">
        <v>53520</v>
      </c>
      <c r="S27" s="315">
        <v>9034</v>
      </c>
      <c r="T27" s="315">
        <v>32200</v>
      </c>
      <c r="U27" s="315">
        <v>5763</v>
      </c>
      <c r="V27" s="315">
        <v>21320</v>
      </c>
      <c r="W27" s="44" t="s">
        <v>50</v>
      </c>
      <c r="X27" s="315">
        <v>85469</v>
      </c>
      <c r="Y27" s="315" t="s">
        <v>481</v>
      </c>
      <c r="Z27" s="315">
        <v>79146</v>
      </c>
      <c r="AA27" s="315" t="s">
        <v>481</v>
      </c>
      <c r="AB27" s="315">
        <v>6323</v>
      </c>
      <c r="AC27" s="315" t="s">
        <v>481</v>
      </c>
      <c r="AD27" s="315">
        <v>3819</v>
      </c>
      <c r="AE27" s="315" t="s">
        <v>481</v>
      </c>
      <c r="AF27" s="315">
        <v>2504</v>
      </c>
      <c r="AG27" s="315" t="s">
        <v>481</v>
      </c>
      <c r="AH27" s="44" t="s">
        <v>50</v>
      </c>
      <c r="AI27" s="315">
        <v>87705</v>
      </c>
      <c r="AJ27" s="315" t="s">
        <v>481</v>
      </c>
      <c r="AK27" s="315">
        <v>78536</v>
      </c>
      <c r="AL27" s="315" t="s">
        <v>481</v>
      </c>
      <c r="AM27" s="315">
        <v>9169</v>
      </c>
      <c r="AN27" s="315" t="s">
        <v>481</v>
      </c>
      <c r="AO27" s="315" t="s">
        <v>481</v>
      </c>
      <c r="AP27" s="315" t="s">
        <v>481</v>
      </c>
      <c r="AQ27" s="315" t="s">
        <v>481</v>
      </c>
      <c r="AR27" s="315" t="s">
        <v>481</v>
      </c>
      <c r="AS27" s="348"/>
      <c r="AT27" s="348"/>
      <c r="AU27" s="348"/>
      <c r="AV27" s="348"/>
      <c r="AW27" s="348"/>
      <c r="AX27" s="348"/>
      <c r="AY27" s="348"/>
      <c r="AZ27" s="348"/>
      <c r="BA27" s="348"/>
      <c r="BB27" s="348"/>
      <c r="BC27" s="348"/>
      <c r="BD27" s="348"/>
      <c r="BE27" s="348"/>
      <c r="BF27" s="348"/>
      <c r="BG27" s="348"/>
      <c r="BH27" s="348"/>
    </row>
    <row r="28" spans="1:60" s="315" customFormat="1" x14ac:dyDescent="0.2">
      <c r="A28" s="44" t="s">
        <v>51</v>
      </c>
      <c r="B28" s="315">
        <v>55705</v>
      </c>
      <c r="C28" s="315">
        <v>271600</v>
      </c>
      <c r="D28" s="315">
        <v>51435</v>
      </c>
      <c r="E28" s="315">
        <v>253066</v>
      </c>
      <c r="F28" s="315">
        <v>1934</v>
      </c>
      <c r="G28" s="315">
        <v>8352</v>
      </c>
      <c r="H28" s="315">
        <v>1697</v>
      </c>
      <c r="I28" s="315">
        <v>7369</v>
      </c>
      <c r="J28" s="315">
        <v>237</v>
      </c>
      <c r="K28" s="315">
        <v>983</v>
      </c>
      <c r="L28" s="44" t="s">
        <v>51</v>
      </c>
      <c r="M28" s="315">
        <v>58486</v>
      </c>
      <c r="N28" s="315">
        <v>288831</v>
      </c>
      <c r="O28" s="315">
        <v>55280</v>
      </c>
      <c r="P28" s="315">
        <v>275596</v>
      </c>
      <c r="Q28" s="315">
        <v>3206</v>
      </c>
      <c r="R28" s="315">
        <v>13235</v>
      </c>
      <c r="S28" s="315">
        <v>2498</v>
      </c>
      <c r="T28" s="315">
        <v>10267</v>
      </c>
      <c r="U28" s="315">
        <v>708</v>
      </c>
      <c r="V28" s="315">
        <v>2968</v>
      </c>
      <c r="W28" s="44" t="s">
        <v>51</v>
      </c>
      <c r="X28" s="315">
        <v>62987</v>
      </c>
      <c r="Y28" s="315" t="s">
        <v>481</v>
      </c>
      <c r="Z28" s="315">
        <v>61426</v>
      </c>
      <c r="AA28" s="315" t="s">
        <v>481</v>
      </c>
      <c r="AB28" s="315">
        <v>1561</v>
      </c>
      <c r="AC28" s="315" t="s">
        <v>481</v>
      </c>
      <c r="AD28" s="315">
        <v>1394</v>
      </c>
      <c r="AE28" s="315" t="s">
        <v>481</v>
      </c>
      <c r="AF28" s="315">
        <v>167</v>
      </c>
      <c r="AG28" s="315" t="s">
        <v>481</v>
      </c>
      <c r="AH28" s="44" t="s">
        <v>51</v>
      </c>
      <c r="AI28" s="315">
        <v>65693</v>
      </c>
      <c r="AJ28" s="315" t="s">
        <v>481</v>
      </c>
      <c r="AK28" s="315">
        <v>63639</v>
      </c>
      <c r="AL28" s="315" t="s">
        <v>481</v>
      </c>
      <c r="AM28" s="315">
        <v>2054</v>
      </c>
      <c r="AN28" s="315" t="s">
        <v>481</v>
      </c>
      <c r="AO28" s="315" t="s">
        <v>481</v>
      </c>
      <c r="AP28" s="315" t="s">
        <v>481</v>
      </c>
      <c r="AQ28" s="315" t="s">
        <v>481</v>
      </c>
      <c r="AR28" s="315" t="s">
        <v>481</v>
      </c>
      <c r="AS28" s="348"/>
      <c r="AT28" s="348"/>
      <c r="AU28" s="348"/>
      <c r="AV28" s="348"/>
      <c r="AW28" s="348"/>
      <c r="AX28" s="348"/>
      <c r="AY28" s="348"/>
      <c r="AZ28" s="348"/>
      <c r="BA28" s="348"/>
      <c r="BB28" s="348"/>
      <c r="BC28" s="348"/>
      <c r="BD28" s="348"/>
      <c r="BE28" s="348"/>
      <c r="BF28" s="348"/>
      <c r="BG28" s="348"/>
      <c r="BH28" s="348"/>
    </row>
    <row r="29" spans="1:60" s="315" customFormat="1" x14ac:dyDescent="0.2">
      <c r="A29" s="44" t="s">
        <v>52</v>
      </c>
      <c r="B29" s="315">
        <v>112954</v>
      </c>
      <c r="C29" s="315">
        <v>457637</v>
      </c>
      <c r="D29" s="315">
        <v>95662</v>
      </c>
      <c r="E29" s="315">
        <v>392552</v>
      </c>
      <c r="F29" s="315">
        <v>9374</v>
      </c>
      <c r="G29" s="315">
        <v>36750</v>
      </c>
      <c r="H29" s="315">
        <v>8742</v>
      </c>
      <c r="I29" s="315">
        <v>34666</v>
      </c>
      <c r="J29" s="315">
        <v>632</v>
      </c>
      <c r="K29" s="315">
        <v>2084</v>
      </c>
      <c r="L29" s="44" t="s">
        <v>52</v>
      </c>
      <c r="M29" s="315">
        <v>117866</v>
      </c>
      <c r="N29" s="315">
        <v>490645</v>
      </c>
      <c r="O29" s="315">
        <v>108920</v>
      </c>
      <c r="P29" s="315">
        <v>457237</v>
      </c>
      <c r="Q29" s="315">
        <v>8946</v>
      </c>
      <c r="R29" s="315">
        <v>33408</v>
      </c>
      <c r="S29" s="315">
        <v>7983</v>
      </c>
      <c r="T29" s="315">
        <v>29792</v>
      </c>
      <c r="U29" s="315">
        <v>963</v>
      </c>
      <c r="V29" s="315">
        <v>3616</v>
      </c>
      <c r="W29" s="44" t="s">
        <v>52</v>
      </c>
      <c r="X29" s="315">
        <v>121743</v>
      </c>
      <c r="Y29" s="315" t="s">
        <v>481</v>
      </c>
      <c r="Z29" s="315">
        <v>118447</v>
      </c>
      <c r="AA29" s="315" t="s">
        <v>481</v>
      </c>
      <c r="AB29" s="315">
        <v>3296</v>
      </c>
      <c r="AC29" s="315" t="s">
        <v>481</v>
      </c>
      <c r="AD29" s="315">
        <v>2825</v>
      </c>
      <c r="AE29" s="315" t="s">
        <v>481</v>
      </c>
      <c r="AF29" s="315">
        <v>471</v>
      </c>
      <c r="AG29" s="315" t="s">
        <v>481</v>
      </c>
      <c r="AH29" s="44" t="s">
        <v>52</v>
      </c>
      <c r="AI29" s="315">
        <v>134231</v>
      </c>
      <c r="AJ29" s="315" t="s">
        <v>481</v>
      </c>
      <c r="AK29" s="315">
        <v>130017</v>
      </c>
      <c r="AL29" s="315" t="s">
        <v>481</v>
      </c>
      <c r="AM29" s="315">
        <v>4214</v>
      </c>
      <c r="AN29" s="315" t="s">
        <v>481</v>
      </c>
      <c r="AO29" s="315" t="s">
        <v>481</v>
      </c>
      <c r="AP29" s="315" t="s">
        <v>481</v>
      </c>
      <c r="AQ29" s="315" t="s">
        <v>481</v>
      </c>
      <c r="AR29" s="315" t="s">
        <v>481</v>
      </c>
      <c r="AS29" s="348"/>
      <c r="AT29" s="348"/>
      <c r="AU29" s="348"/>
      <c r="AV29" s="348"/>
      <c r="AW29" s="348"/>
      <c r="AX29" s="348"/>
      <c r="AY29" s="348"/>
      <c r="AZ29" s="348"/>
      <c r="BA29" s="348"/>
      <c r="BB29" s="348"/>
      <c r="BC29" s="348"/>
      <c r="BD29" s="348"/>
      <c r="BE29" s="348"/>
      <c r="BF29" s="348"/>
      <c r="BG29" s="348"/>
      <c r="BH29" s="348"/>
    </row>
    <row r="30" spans="1:60" s="315" customFormat="1" x14ac:dyDescent="0.2">
      <c r="A30" s="44" t="s">
        <v>53</v>
      </c>
      <c r="B30" s="315">
        <v>99153</v>
      </c>
      <c r="C30" s="315">
        <v>438518</v>
      </c>
      <c r="D30" s="315">
        <v>88341</v>
      </c>
      <c r="E30" s="315">
        <v>394262</v>
      </c>
      <c r="F30" s="315">
        <v>5608</v>
      </c>
      <c r="G30" s="315">
        <v>23858</v>
      </c>
      <c r="H30" s="315">
        <v>5330</v>
      </c>
      <c r="I30" s="315">
        <v>22789</v>
      </c>
      <c r="J30" s="315">
        <v>278</v>
      </c>
      <c r="K30" s="315">
        <v>1069</v>
      </c>
      <c r="L30" s="44" t="s">
        <v>53</v>
      </c>
      <c r="M30" s="315">
        <v>105734</v>
      </c>
      <c r="N30" s="315">
        <v>465364</v>
      </c>
      <c r="O30" s="315">
        <v>99198</v>
      </c>
      <c r="P30" s="315">
        <v>440452</v>
      </c>
      <c r="Q30" s="315">
        <v>6536</v>
      </c>
      <c r="R30" s="315">
        <v>24912</v>
      </c>
      <c r="S30" s="315">
        <v>6046</v>
      </c>
      <c r="T30" s="315">
        <v>22895</v>
      </c>
      <c r="U30" s="315">
        <v>490</v>
      </c>
      <c r="V30" s="315">
        <v>2017</v>
      </c>
      <c r="W30" s="44" t="s">
        <v>53</v>
      </c>
      <c r="X30" s="315">
        <v>109448</v>
      </c>
      <c r="Y30" s="315" t="s">
        <v>481</v>
      </c>
      <c r="Z30" s="315">
        <v>107412</v>
      </c>
      <c r="AA30" s="315" t="s">
        <v>481</v>
      </c>
      <c r="AB30" s="315">
        <v>2036</v>
      </c>
      <c r="AC30" s="315" t="s">
        <v>481</v>
      </c>
      <c r="AD30" s="315">
        <v>1858</v>
      </c>
      <c r="AE30" s="315" t="s">
        <v>481</v>
      </c>
      <c r="AF30" s="315">
        <v>178</v>
      </c>
      <c r="AG30" s="315" t="s">
        <v>481</v>
      </c>
      <c r="AH30" s="44" t="s">
        <v>53</v>
      </c>
      <c r="AI30" s="315">
        <v>118617</v>
      </c>
      <c r="AJ30" s="315" t="s">
        <v>481</v>
      </c>
      <c r="AK30" s="315">
        <v>116091</v>
      </c>
      <c r="AL30" s="315" t="s">
        <v>481</v>
      </c>
      <c r="AM30" s="315">
        <v>2526</v>
      </c>
      <c r="AN30" s="315" t="s">
        <v>481</v>
      </c>
      <c r="AO30" s="315" t="s">
        <v>481</v>
      </c>
      <c r="AP30" s="315" t="s">
        <v>481</v>
      </c>
      <c r="AQ30" s="315" t="s">
        <v>481</v>
      </c>
      <c r="AR30" s="315" t="s">
        <v>481</v>
      </c>
      <c r="AS30" s="348"/>
      <c r="AT30" s="348"/>
      <c r="AU30" s="348"/>
      <c r="AV30" s="348"/>
      <c r="AW30" s="348"/>
      <c r="AX30" s="348"/>
      <c r="AY30" s="348"/>
      <c r="AZ30" s="348"/>
      <c r="BA30" s="348"/>
      <c r="BB30" s="348"/>
      <c r="BC30" s="348"/>
      <c r="BD30" s="348"/>
      <c r="BE30" s="348"/>
      <c r="BF30" s="348"/>
      <c r="BG30" s="348"/>
      <c r="BH30" s="348"/>
    </row>
    <row r="31" spans="1:60" s="315" customFormat="1" x14ac:dyDescent="0.2">
      <c r="A31" s="44" t="s">
        <v>54</v>
      </c>
      <c r="B31" s="315">
        <v>69246</v>
      </c>
      <c r="C31" s="315">
        <v>328767</v>
      </c>
      <c r="D31" s="315">
        <v>63985</v>
      </c>
      <c r="E31" s="315">
        <v>305989</v>
      </c>
      <c r="F31" s="315">
        <v>2843</v>
      </c>
      <c r="G31" s="315">
        <v>12044</v>
      </c>
      <c r="H31" s="315">
        <v>2627</v>
      </c>
      <c r="I31" s="315">
        <v>11149</v>
      </c>
      <c r="J31" s="315">
        <v>216</v>
      </c>
      <c r="K31" s="315">
        <v>895</v>
      </c>
      <c r="L31" s="44" t="s">
        <v>54</v>
      </c>
      <c r="M31" s="315">
        <v>74220</v>
      </c>
      <c r="N31" s="315">
        <v>356146</v>
      </c>
      <c r="O31" s="315">
        <v>69928</v>
      </c>
      <c r="P31" s="315">
        <v>338078</v>
      </c>
      <c r="Q31" s="315">
        <v>4292</v>
      </c>
      <c r="R31" s="315">
        <v>18068</v>
      </c>
      <c r="S31" s="315">
        <v>3757</v>
      </c>
      <c r="T31" s="315">
        <v>15726</v>
      </c>
      <c r="U31" s="315">
        <v>535</v>
      </c>
      <c r="V31" s="315">
        <v>2342</v>
      </c>
      <c r="W31" s="44" t="s">
        <v>54</v>
      </c>
      <c r="X31" s="315">
        <v>81064</v>
      </c>
      <c r="Y31" s="315" t="s">
        <v>481</v>
      </c>
      <c r="Z31" s="315">
        <v>78884</v>
      </c>
      <c r="AA31" s="315" t="s">
        <v>481</v>
      </c>
      <c r="AB31" s="315">
        <v>2180</v>
      </c>
      <c r="AC31" s="315" t="s">
        <v>481</v>
      </c>
      <c r="AD31" s="315">
        <v>2005</v>
      </c>
      <c r="AE31" s="315" t="s">
        <v>481</v>
      </c>
      <c r="AF31" s="315">
        <v>175</v>
      </c>
      <c r="AG31" s="315" t="s">
        <v>481</v>
      </c>
      <c r="AH31" s="44" t="s">
        <v>54</v>
      </c>
      <c r="AI31" s="315">
        <v>81210</v>
      </c>
      <c r="AJ31" s="315" t="s">
        <v>481</v>
      </c>
      <c r="AK31" s="315">
        <v>78757</v>
      </c>
      <c r="AL31" s="315" t="s">
        <v>481</v>
      </c>
      <c r="AM31" s="315">
        <v>2453</v>
      </c>
      <c r="AN31" s="315" t="s">
        <v>481</v>
      </c>
      <c r="AO31" s="315" t="s">
        <v>481</v>
      </c>
      <c r="AP31" s="315" t="s">
        <v>481</v>
      </c>
      <c r="AQ31" s="315" t="s">
        <v>481</v>
      </c>
      <c r="AR31" s="315" t="s">
        <v>481</v>
      </c>
      <c r="AS31" s="348"/>
      <c r="AT31" s="348"/>
      <c r="AU31" s="348"/>
      <c r="AV31" s="348"/>
      <c r="AW31" s="348"/>
      <c r="AX31" s="348"/>
      <c r="AY31" s="348"/>
      <c r="AZ31" s="348"/>
      <c r="BA31" s="348"/>
      <c r="BB31" s="348"/>
      <c r="BC31" s="348"/>
      <c r="BD31" s="348"/>
      <c r="BE31" s="348"/>
      <c r="BF31" s="348"/>
      <c r="BG31" s="348"/>
      <c r="BH31" s="348"/>
    </row>
    <row r="32" spans="1:60" s="315" customFormat="1" x14ac:dyDescent="0.2">
      <c r="A32" s="44" t="s">
        <v>55</v>
      </c>
      <c r="B32" s="315">
        <v>81874</v>
      </c>
      <c r="C32" s="315">
        <v>362721</v>
      </c>
      <c r="D32" s="315">
        <v>74214</v>
      </c>
      <c r="E32" s="315">
        <v>331028</v>
      </c>
      <c r="F32" s="315">
        <v>3637</v>
      </c>
      <c r="G32" s="315">
        <v>15594</v>
      </c>
      <c r="H32" s="315">
        <v>3398</v>
      </c>
      <c r="I32" s="315">
        <v>14785</v>
      </c>
      <c r="J32" s="315">
        <v>239</v>
      </c>
      <c r="K32" s="315">
        <v>809</v>
      </c>
      <c r="L32" s="44" t="s">
        <v>55</v>
      </c>
      <c r="M32" s="315">
        <v>86752</v>
      </c>
      <c r="N32" s="315">
        <v>385055</v>
      </c>
      <c r="O32" s="315">
        <v>80025</v>
      </c>
      <c r="P32" s="315">
        <v>357514</v>
      </c>
      <c r="Q32" s="315">
        <v>6727</v>
      </c>
      <c r="R32" s="315">
        <v>27541</v>
      </c>
      <c r="S32" s="315">
        <v>6089</v>
      </c>
      <c r="T32" s="315">
        <v>25198</v>
      </c>
      <c r="U32" s="315">
        <v>638</v>
      </c>
      <c r="V32" s="315">
        <v>2343</v>
      </c>
      <c r="W32" s="44" t="s">
        <v>55</v>
      </c>
      <c r="X32" s="315">
        <v>93782</v>
      </c>
      <c r="Y32" s="315" t="s">
        <v>481</v>
      </c>
      <c r="Z32" s="315">
        <v>91821</v>
      </c>
      <c r="AA32" s="315" t="s">
        <v>481</v>
      </c>
      <c r="AB32" s="315">
        <v>1961</v>
      </c>
      <c r="AC32" s="315" t="s">
        <v>481</v>
      </c>
      <c r="AD32" s="315">
        <v>1836</v>
      </c>
      <c r="AE32" s="315" t="s">
        <v>481</v>
      </c>
      <c r="AF32" s="315">
        <v>125</v>
      </c>
      <c r="AG32" s="315" t="s">
        <v>481</v>
      </c>
      <c r="AH32" s="44" t="s">
        <v>55</v>
      </c>
      <c r="AI32" s="315">
        <v>103617</v>
      </c>
      <c r="AJ32" s="315" t="s">
        <v>481</v>
      </c>
      <c r="AK32" s="315">
        <v>101519</v>
      </c>
      <c r="AL32" s="315" t="s">
        <v>481</v>
      </c>
      <c r="AM32" s="315">
        <v>2098</v>
      </c>
      <c r="AN32" s="315" t="s">
        <v>481</v>
      </c>
      <c r="AO32" s="315" t="s">
        <v>481</v>
      </c>
      <c r="AP32" s="315" t="s">
        <v>481</v>
      </c>
      <c r="AQ32" s="315" t="s">
        <v>481</v>
      </c>
      <c r="AR32" s="315" t="s">
        <v>481</v>
      </c>
      <c r="AS32" s="348"/>
      <c r="AT32" s="348"/>
      <c r="AU32" s="348"/>
      <c r="AV32" s="348"/>
      <c r="AW32" s="348"/>
      <c r="AX32" s="348"/>
      <c r="AY32" s="348"/>
      <c r="AZ32" s="348"/>
      <c r="BA32" s="348"/>
      <c r="BB32" s="348"/>
      <c r="BC32" s="348"/>
      <c r="BD32" s="348"/>
      <c r="BE32" s="348"/>
      <c r="BF32" s="348"/>
      <c r="BG32" s="348"/>
      <c r="BH32" s="348"/>
    </row>
    <row r="33" spans="1:60" s="315" customFormat="1" x14ac:dyDescent="0.2">
      <c r="A33" s="44" t="s">
        <v>56</v>
      </c>
      <c r="B33" s="315">
        <v>88622</v>
      </c>
      <c r="C33" s="315">
        <v>440096</v>
      </c>
      <c r="D33" s="315">
        <v>82762</v>
      </c>
      <c r="E33" s="315">
        <v>414366</v>
      </c>
      <c r="F33" s="315">
        <v>3101</v>
      </c>
      <c r="G33" s="315">
        <v>13571</v>
      </c>
      <c r="H33" s="315">
        <v>2865</v>
      </c>
      <c r="I33" s="315">
        <v>12660</v>
      </c>
      <c r="J33" s="315">
        <v>236</v>
      </c>
      <c r="K33" s="315">
        <v>911</v>
      </c>
      <c r="L33" s="44" t="s">
        <v>56</v>
      </c>
      <c r="M33" s="315">
        <v>93140</v>
      </c>
      <c r="N33" s="315">
        <v>467844</v>
      </c>
      <c r="O33" s="315">
        <v>88164</v>
      </c>
      <c r="P33" s="315">
        <v>445890</v>
      </c>
      <c r="Q33" s="315">
        <v>4976</v>
      </c>
      <c r="R33" s="315">
        <v>21954</v>
      </c>
      <c r="S33" s="315">
        <v>4514</v>
      </c>
      <c r="T33" s="315">
        <v>19912</v>
      </c>
      <c r="U33" s="315">
        <v>462</v>
      </c>
      <c r="V33" s="315">
        <v>2042</v>
      </c>
      <c r="W33" s="44" t="s">
        <v>56</v>
      </c>
      <c r="X33" s="315">
        <v>94174</v>
      </c>
      <c r="Y33" s="315" t="s">
        <v>481</v>
      </c>
      <c r="Z33" s="315">
        <v>92288</v>
      </c>
      <c r="AA33" s="315" t="s">
        <v>481</v>
      </c>
      <c r="AB33" s="315">
        <v>1886</v>
      </c>
      <c r="AC33" s="315" t="s">
        <v>481</v>
      </c>
      <c r="AD33" s="315">
        <v>1798</v>
      </c>
      <c r="AE33" s="315" t="s">
        <v>481</v>
      </c>
      <c r="AF33" s="315">
        <v>88</v>
      </c>
      <c r="AG33" s="315" t="s">
        <v>481</v>
      </c>
      <c r="AH33" s="44" t="s">
        <v>56</v>
      </c>
      <c r="AI33" s="315">
        <v>101575</v>
      </c>
      <c r="AJ33" s="315" t="s">
        <v>481</v>
      </c>
      <c r="AK33" s="315">
        <v>99105</v>
      </c>
      <c r="AL33" s="315" t="s">
        <v>481</v>
      </c>
      <c r="AM33" s="315">
        <v>2470</v>
      </c>
      <c r="AN33" s="315" t="s">
        <v>481</v>
      </c>
      <c r="AO33" s="315" t="s">
        <v>481</v>
      </c>
      <c r="AP33" s="315" t="s">
        <v>481</v>
      </c>
      <c r="AQ33" s="315" t="s">
        <v>481</v>
      </c>
      <c r="AR33" s="315" t="s">
        <v>481</v>
      </c>
      <c r="AS33" s="348"/>
      <c r="AT33" s="348"/>
      <c r="AU33" s="348"/>
      <c r="AV33" s="348"/>
      <c r="AW33" s="348"/>
      <c r="AX33" s="348"/>
      <c r="AY33" s="348"/>
      <c r="AZ33" s="348"/>
      <c r="BA33" s="348"/>
      <c r="BB33" s="348"/>
      <c r="BC33" s="348"/>
      <c r="BD33" s="348"/>
      <c r="BE33" s="348"/>
      <c r="BF33" s="348"/>
      <c r="BG33" s="348"/>
      <c r="BH33" s="348"/>
    </row>
    <row r="34" spans="1:60" s="315" customFormat="1" x14ac:dyDescent="0.2">
      <c r="A34" s="44" t="s">
        <v>57</v>
      </c>
      <c r="B34" s="315">
        <v>71404</v>
      </c>
      <c r="C34" s="315">
        <v>343036</v>
      </c>
      <c r="D34" s="315">
        <v>64133</v>
      </c>
      <c r="E34" s="315">
        <v>311666</v>
      </c>
      <c r="F34" s="315">
        <v>3563</v>
      </c>
      <c r="G34" s="315">
        <v>15191</v>
      </c>
      <c r="H34" s="315">
        <v>3142</v>
      </c>
      <c r="I34" s="315">
        <v>13475</v>
      </c>
      <c r="J34" s="315">
        <v>421</v>
      </c>
      <c r="K34" s="315">
        <v>1716</v>
      </c>
      <c r="L34" s="44" t="s">
        <v>57</v>
      </c>
      <c r="M34" s="315">
        <v>74297</v>
      </c>
      <c r="N34" s="315">
        <v>367049</v>
      </c>
      <c r="O34" s="315">
        <v>70274</v>
      </c>
      <c r="P34" s="315">
        <v>350048</v>
      </c>
      <c r="Q34" s="315">
        <v>4023</v>
      </c>
      <c r="R34" s="315">
        <v>17001</v>
      </c>
      <c r="S34" s="315">
        <v>3145</v>
      </c>
      <c r="T34" s="315">
        <v>13302</v>
      </c>
      <c r="U34" s="315">
        <v>878</v>
      </c>
      <c r="V34" s="315">
        <v>3699</v>
      </c>
      <c r="W34" s="44" t="s">
        <v>57</v>
      </c>
      <c r="X34" s="315">
        <v>78788</v>
      </c>
      <c r="Y34" s="315" t="s">
        <v>481</v>
      </c>
      <c r="Z34" s="315">
        <v>76146</v>
      </c>
      <c r="AA34" s="315" t="s">
        <v>481</v>
      </c>
      <c r="AB34" s="315">
        <v>2642</v>
      </c>
      <c r="AC34" s="315" t="s">
        <v>481</v>
      </c>
      <c r="AD34" s="315">
        <v>2210</v>
      </c>
      <c r="AE34" s="315" t="s">
        <v>481</v>
      </c>
      <c r="AF34" s="315">
        <v>432</v>
      </c>
      <c r="AG34" s="315" t="s">
        <v>481</v>
      </c>
      <c r="AH34" s="44" t="s">
        <v>57</v>
      </c>
      <c r="AI34" s="315">
        <v>82827</v>
      </c>
      <c r="AJ34" s="315" t="s">
        <v>481</v>
      </c>
      <c r="AK34" s="315">
        <v>79835</v>
      </c>
      <c r="AL34" s="315" t="s">
        <v>481</v>
      </c>
      <c r="AM34" s="315">
        <v>2992</v>
      </c>
      <c r="AN34" s="315" t="s">
        <v>481</v>
      </c>
      <c r="AO34" s="315" t="s">
        <v>481</v>
      </c>
      <c r="AP34" s="315" t="s">
        <v>481</v>
      </c>
      <c r="AQ34" s="315" t="s">
        <v>481</v>
      </c>
      <c r="AR34" s="315" t="s">
        <v>481</v>
      </c>
      <c r="AS34" s="348"/>
      <c r="AT34" s="348"/>
      <c r="AU34" s="348"/>
      <c r="AV34" s="348"/>
      <c r="AW34" s="348"/>
      <c r="AX34" s="348"/>
      <c r="AY34" s="348"/>
      <c r="AZ34" s="348"/>
      <c r="BA34" s="348"/>
      <c r="BB34" s="348"/>
      <c r="BC34" s="348"/>
      <c r="BD34" s="348"/>
      <c r="BE34" s="348"/>
      <c r="BF34" s="348"/>
      <c r="BG34" s="348"/>
      <c r="BH34" s="348"/>
    </row>
    <row r="35" spans="1:60" s="315" customFormat="1" x14ac:dyDescent="0.2">
      <c r="A35" s="44" t="s">
        <v>58</v>
      </c>
      <c r="B35" s="315">
        <v>96602</v>
      </c>
      <c r="C35" s="315">
        <v>380618</v>
      </c>
      <c r="D35" s="315">
        <v>83127</v>
      </c>
      <c r="E35" s="315">
        <v>329420</v>
      </c>
      <c r="F35" s="315">
        <v>7398</v>
      </c>
      <c r="G35" s="315">
        <v>28859</v>
      </c>
      <c r="H35" s="315">
        <v>7097</v>
      </c>
      <c r="I35" s="315">
        <v>27754</v>
      </c>
      <c r="J35" s="315">
        <v>301</v>
      </c>
      <c r="K35" s="315">
        <v>1105</v>
      </c>
      <c r="L35" s="44" t="s">
        <v>58</v>
      </c>
      <c r="M35" s="315">
        <v>105232</v>
      </c>
      <c r="N35" s="315">
        <v>424791</v>
      </c>
      <c r="O35" s="315">
        <v>96633</v>
      </c>
      <c r="P35" s="315">
        <v>393686</v>
      </c>
      <c r="Q35" s="315">
        <v>8599</v>
      </c>
      <c r="R35" s="315">
        <v>31105</v>
      </c>
      <c r="S35" s="315">
        <v>7692</v>
      </c>
      <c r="T35" s="315">
        <v>27640</v>
      </c>
      <c r="U35" s="315">
        <v>907</v>
      </c>
      <c r="V35" s="315">
        <v>3465</v>
      </c>
      <c r="W35" s="44" t="s">
        <v>58</v>
      </c>
      <c r="X35" s="315">
        <v>107663</v>
      </c>
      <c r="Y35" s="315" t="s">
        <v>481</v>
      </c>
      <c r="Z35" s="315">
        <v>105806</v>
      </c>
      <c r="AA35" s="315" t="s">
        <v>481</v>
      </c>
      <c r="AB35" s="315">
        <v>1857</v>
      </c>
      <c r="AC35" s="315" t="s">
        <v>481</v>
      </c>
      <c r="AD35" s="315">
        <v>1348</v>
      </c>
      <c r="AE35" s="315" t="s">
        <v>481</v>
      </c>
      <c r="AF35" s="315">
        <v>509</v>
      </c>
      <c r="AG35" s="315" t="s">
        <v>481</v>
      </c>
      <c r="AH35" s="44" t="s">
        <v>58</v>
      </c>
      <c r="AI35" s="315">
        <v>124167</v>
      </c>
      <c r="AJ35" s="315" t="s">
        <v>481</v>
      </c>
      <c r="AK35" s="315">
        <v>120422</v>
      </c>
      <c r="AL35" s="315" t="s">
        <v>481</v>
      </c>
      <c r="AM35" s="315">
        <v>3745</v>
      </c>
      <c r="AN35" s="315" t="s">
        <v>481</v>
      </c>
      <c r="AO35" s="315" t="s">
        <v>481</v>
      </c>
      <c r="AP35" s="315" t="s">
        <v>481</v>
      </c>
      <c r="AQ35" s="315" t="s">
        <v>481</v>
      </c>
      <c r="AR35" s="315" t="s">
        <v>481</v>
      </c>
      <c r="AS35" s="348"/>
      <c r="AT35" s="348"/>
      <c r="AU35" s="348"/>
      <c r="AV35" s="348"/>
      <c r="AW35" s="348"/>
      <c r="AX35" s="348"/>
      <c r="AY35" s="348"/>
      <c r="AZ35" s="348"/>
      <c r="BA35" s="348"/>
      <c r="BB35" s="348"/>
      <c r="BC35" s="348"/>
      <c r="BD35" s="348"/>
      <c r="BE35" s="348"/>
      <c r="BF35" s="348"/>
      <c r="BG35" s="348"/>
      <c r="BH35" s="348"/>
    </row>
    <row r="36" spans="1:60" s="315" customFormat="1" x14ac:dyDescent="0.2">
      <c r="A36" s="44" t="s">
        <v>59</v>
      </c>
      <c r="B36" s="315">
        <v>67609</v>
      </c>
      <c r="C36" s="315">
        <v>331380</v>
      </c>
      <c r="D36" s="315">
        <v>63613</v>
      </c>
      <c r="E36" s="315">
        <v>314052</v>
      </c>
      <c r="F36" s="315">
        <v>2010</v>
      </c>
      <c r="G36" s="315">
        <v>8543</v>
      </c>
      <c r="H36" s="315">
        <v>1859</v>
      </c>
      <c r="I36" s="315">
        <v>7901</v>
      </c>
      <c r="J36" s="315">
        <v>151</v>
      </c>
      <c r="K36" s="315">
        <v>642</v>
      </c>
      <c r="L36" s="44" t="s">
        <v>59</v>
      </c>
      <c r="M36" s="315">
        <v>72213</v>
      </c>
      <c r="N36" s="315">
        <v>354375</v>
      </c>
      <c r="O36" s="315">
        <v>69270</v>
      </c>
      <c r="P36" s="315">
        <v>342393</v>
      </c>
      <c r="Q36" s="315">
        <v>2943</v>
      </c>
      <c r="R36" s="315">
        <v>11982</v>
      </c>
      <c r="S36" s="315">
        <v>2658</v>
      </c>
      <c r="T36" s="315">
        <v>10742</v>
      </c>
      <c r="U36" s="315">
        <v>285</v>
      </c>
      <c r="V36" s="315">
        <v>1240</v>
      </c>
      <c r="W36" s="44" t="s">
        <v>59</v>
      </c>
      <c r="X36" s="315">
        <v>77998</v>
      </c>
      <c r="Y36" s="315" t="s">
        <v>481</v>
      </c>
      <c r="Z36" s="315">
        <v>76402</v>
      </c>
      <c r="AA36" s="315" t="s">
        <v>481</v>
      </c>
      <c r="AB36" s="315">
        <v>1596</v>
      </c>
      <c r="AC36" s="315" t="s">
        <v>481</v>
      </c>
      <c r="AD36" s="315">
        <v>1481</v>
      </c>
      <c r="AE36" s="315" t="s">
        <v>481</v>
      </c>
      <c r="AF36" s="315">
        <v>115</v>
      </c>
      <c r="AG36" s="315" t="s">
        <v>481</v>
      </c>
      <c r="AH36" s="44" t="s">
        <v>59</v>
      </c>
      <c r="AI36" s="315">
        <v>79942</v>
      </c>
      <c r="AJ36" s="315" t="s">
        <v>481</v>
      </c>
      <c r="AK36" s="315">
        <v>78174</v>
      </c>
      <c r="AL36" s="315" t="s">
        <v>481</v>
      </c>
      <c r="AM36" s="315">
        <v>1768</v>
      </c>
      <c r="AN36" s="315" t="s">
        <v>481</v>
      </c>
      <c r="AO36" s="315" t="s">
        <v>481</v>
      </c>
      <c r="AP36" s="315" t="s">
        <v>481</v>
      </c>
      <c r="AQ36" s="315" t="s">
        <v>481</v>
      </c>
      <c r="AR36" s="315" t="s">
        <v>481</v>
      </c>
      <c r="AS36" s="348"/>
      <c r="AT36" s="348"/>
      <c r="AU36" s="348"/>
      <c r="AV36" s="348"/>
      <c r="AW36" s="348"/>
      <c r="AX36" s="348"/>
      <c r="AY36" s="348"/>
      <c r="AZ36" s="348"/>
      <c r="BA36" s="348"/>
      <c r="BB36" s="348"/>
      <c r="BC36" s="348"/>
      <c r="BD36" s="348"/>
      <c r="BE36" s="348"/>
      <c r="BF36" s="348"/>
      <c r="BG36" s="348"/>
      <c r="BH36" s="348"/>
    </row>
    <row r="37" spans="1:60" s="315" customFormat="1" x14ac:dyDescent="0.2">
      <c r="A37" s="44" t="s">
        <v>60</v>
      </c>
      <c r="B37" s="315">
        <v>60919</v>
      </c>
      <c r="C37" s="315">
        <v>226910</v>
      </c>
      <c r="D37" s="315">
        <v>53116</v>
      </c>
      <c r="E37" s="315">
        <v>198265</v>
      </c>
      <c r="F37" s="315">
        <v>4236</v>
      </c>
      <c r="G37" s="315">
        <v>16144</v>
      </c>
      <c r="H37" s="315">
        <v>3984</v>
      </c>
      <c r="I37" s="315">
        <v>15238</v>
      </c>
      <c r="J37" s="315">
        <v>252</v>
      </c>
      <c r="K37" s="315">
        <v>906</v>
      </c>
      <c r="L37" s="44" t="s">
        <v>60</v>
      </c>
      <c r="M37" s="315">
        <v>69865</v>
      </c>
      <c r="N37" s="315">
        <v>272051</v>
      </c>
      <c r="O37" s="315">
        <v>62882</v>
      </c>
      <c r="P37" s="315">
        <v>246862</v>
      </c>
      <c r="Q37" s="315">
        <v>6983</v>
      </c>
      <c r="R37" s="315">
        <v>25189</v>
      </c>
      <c r="S37" s="315">
        <v>6118</v>
      </c>
      <c r="T37" s="315">
        <v>22100</v>
      </c>
      <c r="U37" s="315">
        <v>865</v>
      </c>
      <c r="V37" s="315">
        <v>3089</v>
      </c>
      <c r="W37" s="44" t="s">
        <v>60</v>
      </c>
      <c r="X37" s="315">
        <v>80781</v>
      </c>
      <c r="Y37" s="315" t="s">
        <v>481</v>
      </c>
      <c r="Z37" s="315">
        <v>78530</v>
      </c>
      <c r="AA37" s="315" t="s">
        <v>481</v>
      </c>
      <c r="AB37" s="315">
        <v>2251</v>
      </c>
      <c r="AC37" s="315" t="s">
        <v>481</v>
      </c>
      <c r="AD37" s="315">
        <v>1751</v>
      </c>
      <c r="AE37" s="315" t="s">
        <v>481</v>
      </c>
      <c r="AF37" s="315">
        <v>500</v>
      </c>
      <c r="AG37" s="315" t="s">
        <v>481</v>
      </c>
      <c r="AH37" s="44" t="s">
        <v>60</v>
      </c>
      <c r="AI37" s="315">
        <v>106136</v>
      </c>
      <c r="AJ37" s="315" t="s">
        <v>481</v>
      </c>
      <c r="AK37" s="315">
        <v>101257</v>
      </c>
      <c r="AL37" s="315" t="s">
        <v>481</v>
      </c>
      <c r="AM37" s="315">
        <v>4879</v>
      </c>
      <c r="AN37" s="315" t="s">
        <v>481</v>
      </c>
      <c r="AO37" s="315" t="s">
        <v>481</v>
      </c>
      <c r="AP37" s="315" t="s">
        <v>481</v>
      </c>
      <c r="AQ37" s="315" t="s">
        <v>481</v>
      </c>
      <c r="AR37" s="315" t="s">
        <v>481</v>
      </c>
      <c r="AS37" s="348"/>
      <c r="AT37" s="348"/>
      <c r="AU37" s="348"/>
      <c r="AV37" s="348"/>
      <c r="AW37" s="348"/>
      <c r="AX37" s="348"/>
      <c r="AY37" s="348"/>
      <c r="AZ37" s="348"/>
      <c r="BA37" s="348"/>
      <c r="BB37" s="348"/>
      <c r="BC37" s="348"/>
      <c r="BD37" s="348"/>
      <c r="BE37" s="348"/>
      <c r="BF37" s="348"/>
      <c r="BG37" s="348"/>
      <c r="BH37" s="348"/>
    </row>
    <row r="38" spans="1:60" s="315" customFormat="1" x14ac:dyDescent="0.2">
      <c r="A38" s="44" t="s">
        <v>61</v>
      </c>
      <c r="B38" s="315">
        <v>87025</v>
      </c>
      <c r="C38" s="315">
        <v>403011</v>
      </c>
      <c r="D38" s="315">
        <v>80663</v>
      </c>
      <c r="E38" s="315">
        <v>375841</v>
      </c>
      <c r="F38" s="315">
        <v>4091</v>
      </c>
      <c r="G38" s="315">
        <v>17919</v>
      </c>
      <c r="H38" s="315">
        <v>3876</v>
      </c>
      <c r="I38" s="315">
        <v>17088</v>
      </c>
      <c r="J38" s="315">
        <v>215</v>
      </c>
      <c r="K38" s="315">
        <v>831</v>
      </c>
      <c r="L38" s="44" t="s">
        <v>61</v>
      </c>
      <c r="M38" s="315">
        <v>92164</v>
      </c>
      <c r="N38" s="315">
        <v>420943</v>
      </c>
      <c r="O38" s="315">
        <v>86722</v>
      </c>
      <c r="P38" s="315">
        <v>398679</v>
      </c>
      <c r="Q38" s="315">
        <v>5442</v>
      </c>
      <c r="R38" s="315">
        <v>22264</v>
      </c>
      <c r="S38" s="315">
        <v>5055</v>
      </c>
      <c r="T38" s="315">
        <v>20663</v>
      </c>
      <c r="U38" s="315">
        <v>387</v>
      </c>
      <c r="V38" s="315">
        <v>1601</v>
      </c>
      <c r="W38" s="44" t="s">
        <v>61</v>
      </c>
      <c r="X38" s="315">
        <v>92411</v>
      </c>
      <c r="Y38" s="315" t="s">
        <v>481</v>
      </c>
      <c r="Z38" s="315">
        <v>89788</v>
      </c>
      <c r="AA38" s="315" t="s">
        <v>481</v>
      </c>
      <c r="AB38" s="315">
        <v>2623</v>
      </c>
      <c r="AC38" s="315" t="s">
        <v>481</v>
      </c>
      <c r="AD38" s="315">
        <v>2497</v>
      </c>
      <c r="AE38" s="315" t="s">
        <v>481</v>
      </c>
      <c r="AF38" s="315">
        <v>126</v>
      </c>
      <c r="AG38" s="315" t="s">
        <v>481</v>
      </c>
      <c r="AH38" s="44" t="s">
        <v>61</v>
      </c>
      <c r="AI38" s="315">
        <v>98749</v>
      </c>
      <c r="AJ38" s="315" t="s">
        <v>481</v>
      </c>
      <c r="AK38" s="315">
        <v>96861</v>
      </c>
      <c r="AL38" s="315" t="s">
        <v>481</v>
      </c>
      <c r="AM38" s="315">
        <v>1888</v>
      </c>
      <c r="AN38" s="315" t="s">
        <v>481</v>
      </c>
      <c r="AO38" s="315" t="s">
        <v>481</v>
      </c>
      <c r="AP38" s="315" t="s">
        <v>481</v>
      </c>
      <c r="AQ38" s="315" t="s">
        <v>481</v>
      </c>
      <c r="AR38" s="315" t="s">
        <v>481</v>
      </c>
      <c r="AS38" s="348"/>
      <c r="AT38" s="348"/>
      <c r="AU38" s="348"/>
      <c r="AV38" s="348"/>
      <c r="AW38" s="348"/>
      <c r="AX38" s="348"/>
      <c r="AY38" s="348"/>
      <c r="AZ38" s="348"/>
      <c r="BA38" s="348"/>
      <c r="BB38" s="348"/>
      <c r="BC38" s="348"/>
      <c r="BD38" s="348"/>
      <c r="BE38" s="348"/>
      <c r="BF38" s="348"/>
      <c r="BG38" s="348"/>
      <c r="BH38" s="348"/>
    </row>
    <row r="39" spans="1:60" s="315" customFormat="1" x14ac:dyDescent="0.2">
      <c r="A39" s="44" t="s">
        <v>62</v>
      </c>
      <c r="B39" s="315">
        <v>113367</v>
      </c>
      <c r="C39" s="315">
        <v>481740</v>
      </c>
      <c r="D39" s="315">
        <v>98208</v>
      </c>
      <c r="E39" s="315">
        <v>422790</v>
      </c>
      <c r="F39" s="315">
        <v>7068</v>
      </c>
      <c r="G39" s="315">
        <v>28271</v>
      </c>
      <c r="H39" s="315">
        <v>6530</v>
      </c>
      <c r="I39" s="315">
        <v>26383</v>
      </c>
      <c r="J39" s="315">
        <v>538</v>
      </c>
      <c r="K39" s="315">
        <v>1888</v>
      </c>
      <c r="L39" s="44" t="s">
        <v>62</v>
      </c>
      <c r="M39" s="315">
        <v>117972</v>
      </c>
      <c r="N39" s="315">
        <v>515707</v>
      </c>
      <c r="O39" s="315">
        <v>109815</v>
      </c>
      <c r="P39" s="315">
        <v>484244</v>
      </c>
      <c r="Q39" s="315">
        <v>8157</v>
      </c>
      <c r="R39" s="315">
        <v>31463</v>
      </c>
      <c r="S39" s="315">
        <v>6885</v>
      </c>
      <c r="T39" s="315">
        <v>26495</v>
      </c>
      <c r="U39" s="315">
        <v>1272</v>
      </c>
      <c r="V39" s="315">
        <v>4968</v>
      </c>
      <c r="W39" s="44" t="s">
        <v>62</v>
      </c>
      <c r="X39" s="315">
        <v>121566</v>
      </c>
      <c r="Y39" s="315" t="s">
        <v>481</v>
      </c>
      <c r="Z39" s="315">
        <v>115653</v>
      </c>
      <c r="AA39" s="315" t="s">
        <v>481</v>
      </c>
      <c r="AB39" s="315">
        <v>5913</v>
      </c>
      <c r="AC39" s="315" t="s">
        <v>481</v>
      </c>
      <c r="AD39" s="315">
        <v>5303</v>
      </c>
      <c r="AE39" s="315" t="s">
        <v>481</v>
      </c>
      <c r="AF39" s="315">
        <v>610</v>
      </c>
      <c r="AG39" s="315" t="s">
        <v>481</v>
      </c>
      <c r="AH39" s="44" t="s">
        <v>62</v>
      </c>
      <c r="AI39" s="315">
        <v>135897</v>
      </c>
      <c r="AJ39" s="315" t="s">
        <v>481</v>
      </c>
      <c r="AK39" s="315">
        <v>130493</v>
      </c>
      <c r="AL39" s="315" t="s">
        <v>481</v>
      </c>
      <c r="AM39" s="315">
        <v>5404</v>
      </c>
      <c r="AN39" s="315" t="s">
        <v>481</v>
      </c>
      <c r="AO39" s="315" t="s">
        <v>481</v>
      </c>
      <c r="AP39" s="315" t="s">
        <v>481</v>
      </c>
      <c r="AQ39" s="315" t="s">
        <v>481</v>
      </c>
      <c r="AR39" s="315" t="s">
        <v>481</v>
      </c>
      <c r="AS39" s="348"/>
      <c r="AT39" s="348"/>
      <c r="AU39" s="348"/>
      <c r="AV39" s="348"/>
      <c r="AW39" s="348"/>
      <c r="AX39" s="348"/>
      <c r="AY39" s="348"/>
      <c r="AZ39" s="348"/>
      <c r="BA39" s="348"/>
      <c r="BB39" s="348"/>
      <c r="BC39" s="348"/>
      <c r="BD39" s="348"/>
      <c r="BE39" s="348"/>
      <c r="BF39" s="348"/>
      <c r="BG39" s="348"/>
      <c r="BH39" s="348"/>
    </row>
    <row r="40" spans="1:60" s="315" customFormat="1" x14ac:dyDescent="0.2">
      <c r="A40" s="44" t="s">
        <v>63</v>
      </c>
      <c r="B40" s="315">
        <v>103893</v>
      </c>
      <c r="C40" s="315">
        <v>364886</v>
      </c>
      <c r="D40" s="315">
        <v>73149</v>
      </c>
      <c r="E40" s="315">
        <v>256365</v>
      </c>
      <c r="F40" s="315">
        <v>16852</v>
      </c>
      <c r="G40" s="315">
        <v>60276</v>
      </c>
      <c r="H40" s="315">
        <v>11474</v>
      </c>
      <c r="I40" s="315">
        <v>41162</v>
      </c>
      <c r="J40" s="315">
        <v>5378</v>
      </c>
      <c r="K40" s="315">
        <v>19114</v>
      </c>
      <c r="L40" s="44" t="s">
        <v>63</v>
      </c>
      <c r="M40" s="315">
        <v>104809</v>
      </c>
      <c r="N40" s="315">
        <v>389801</v>
      </c>
      <c r="O40" s="315">
        <v>83167</v>
      </c>
      <c r="P40" s="315">
        <v>309952</v>
      </c>
      <c r="Q40" s="315">
        <v>21642</v>
      </c>
      <c r="R40" s="315">
        <v>79849</v>
      </c>
      <c r="S40" s="315">
        <v>12635</v>
      </c>
      <c r="T40" s="315">
        <v>44602</v>
      </c>
      <c r="U40" s="315">
        <v>9007</v>
      </c>
      <c r="V40" s="315">
        <v>35247</v>
      </c>
      <c r="W40" s="44" t="s">
        <v>63</v>
      </c>
      <c r="X40" s="315">
        <v>102593</v>
      </c>
      <c r="Y40" s="315" t="s">
        <v>481</v>
      </c>
      <c r="Z40" s="315">
        <v>91172</v>
      </c>
      <c r="AA40" s="315" t="s">
        <v>481</v>
      </c>
      <c r="AB40" s="315">
        <v>11421</v>
      </c>
      <c r="AC40" s="315" t="s">
        <v>481</v>
      </c>
      <c r="AD40" s="315">
        <v>6671</v>
      </c>
      <c r="AE40" s="315" t="s">
        <v>481</v>
      </c>
      <c r="AF40" s="315">
        <v>4750</v>
      </c>
      <c r="AG40" s="315" t="s">
        <v>481</v>
      </c>
      <c r="AH40" s="44" t="s">
        <v>63</v>
      </c>
      <c r="AI40" s="315">
        <v>120066</v>
      </c>
      <c r="AJ40" s="315" t="s">
        <v>481</v>
      </c>
      <c r="AK40" s="315">
        <v>105772</v>
      </c>
      <c r="AL40" s="315" t="s">
        <v>481</v>
      </c>
      <c r="AM40" s="315">
        <v>14294</v>
      </c>
      <c r="AN40" s="315" t="s">
        <v>481</v>
      </c>
      <c r="AO40" s="315" t="s">
        <v>481</v>
      </c>
      <c r="AP40" s="315" t="s">
        <v>481</v>
      </c>
      <c r="AQ40" s="315" t="s">
        <v>481</v>
      </c>
      <c r="AR40" s="315" t="s">
        <v>481</v>
      </c>
      <c r="AS40" s="348"/>
      <c r="AT40" s="348"/>
      <c r="AU40" s="348"/>
      <c r="AV40" s="348"/>
      <c r="AW40" s="348"/>
      <c r="AX40" s="348"/>
      <c r="AY40" s="348"/>
      <c r="AZ40" s="348"/>
      <c r="BA40" s="348"/>
      <c r="BB40" s="348"/>
      <c r="BC40" s="348"/>
      <c r="BD40" s="348"/>
      <c r="BE40" s="348"/>
      <c r="BF40" s="348"/>
      <c r="BG40" s="348"/>
      <c r="BH40" s="348"/>
    </row>
    <row r="41" spans="1:60" s="315" customFormat="1" x14ac:dyDescent="0.2">
      <c r="Z41" s="348"/>
      <c r="AD41" s="348"/>
      <c r="AF41" s="348"/>
      <c r="AO41" s="348"/>
      <c r="AQ41" s="348"/>
      <c r="AS41" s="348"/>
      <c r="AT41" s="348"/>
      <c r="AU41" s="348"/>
      <c r="AV41" s="348"/>
      <c r="AW41" s="348"/>
      <c r="AX41" s="348"/>
      <c r="AY41" s="348"/>
      <c r="AZ41" s="348"/>
      <c r="BA41" s="348"/>
      <c r="BB41" s="348"/>
      <c r="BC41" s="348"/>
      <c r="BD41" s="348"/>
      <c r="BE41" s="348"/>
      <c r="BF41" s="348"/>
      <c r="BG41" s="348"/>
      <c r="BH41" s="348"/>
    </row>
    <row r="42" spans="1:60" s="315" customFormat="1" x14ac:dyDescent="0.2">
      <c r="A42" s="349" t="s">
        <v>64</v>
      </c>
      <c r="B42" s="315">
        <v>277332</v>
      </c>
      <c r="C42" s="315">
        <v>986032</v>
      </c>
      <c r="D42" s="315">
        <v>201303</v>
      </c>
      <c r="E42" s="315">
        <v>723628</v>
      </c>
      <c r="F42" s="315">
        <v>39406</v>
      </c>
      <c r="G42" s="315">
        <v>137306</v>
      </c>
      <c r="H42" s="315">
        <v>28193</v>
      </c>
      <c r="I42" s="315">
        <v>99376</v>
      </c>
      <c r="J42" s="315">
        <v>11213</v>
      </c>
      <c r="K42" s="315">
        <v>37930</v>
      </c>
      <c r="L42" s="349" t="s">
        <v>64</v>
      </c>
      <c r="M42" s="315">
        <v>280269</v>
      </c>
      <c r="N42" s="315">
        <v>1057472</v>
      </c>
      <c r="O42" s="315">
        <v>233707</v>
      </c>
      <c r="P42" s="315">
        <v>891297</v>
      </c>
      <c r="Q42" s="315">
        <v>46562</v>
      </c>
      <c r="R42" s="315">
        <v>166175</v>
      </c>
      <c r="S42" s="315">
        <v>29129</v>
      </c>
      <c r="T42" s="315">
        <v>101069</v>
      </c>
      <c r="U42" s="315">
        <v>17433</v>
      </c>
      <c r="V42" s="315">
        <v>65106</v>
      </c>
      <c r="W42" s="349" t="s">
        <v>64</v>
      </c>
      <c r="X42" s="315">
        <v>287915</v>
      </c>
      <c r="Y42" s="315" t="s">
        <v>481</v>
      </c>
      <c r="Z42" s="348">
        <v>266259</v>
      </c>
      <c r="AA42" s="315" t="s">
        <v>481</v>
      </c>
      <c r="AB42" s="315">
        <v>21656</v>
      </c>
      <c r="AC42" s="315" t="s">
        <v>481</v>
      </c>
      <c r="AD42" s="348">
        <v>13130</v>
      </c>
      <c r="AE42" s="315" t="s">
        <v>481</v>
      </c>
      <c r="AF42" s="348">
        <v>8526</v>
      </c>
      <c r="AG42" s="315" t="s">
        <v>481</v>
      </c>
      <c r="AH42" s="349" t="s">
        <v>64</v>
      </c>
      <c r="AI42" s="315">
        <v>316004</v>
      </c>
      <c r="AJ42" s="315" t="s">
        <v>481</v>
      </c>
      <c r="AK42" s="348">
        <v>286227</v>
      </c>
      <c r="AL42" s="315" t="s">
        <v>481</v>
      </c>
      <c r="AM42" s="315">
        <v>29777</v>
      </c>
      <c r="AN42" s="315" t="s">
        <v>481</v>
      </c>
      <c r="AO42" s="315" t="s">
        <v>481</v>
      </c>
      <c r="AP42" s="315" t="s">
        <v>481</v>
      </c>
      <c r="AQ42" s="315" t="s">
        <v>481</v>
      </c>
      <c r="AR42" s="315" t="s">
        <v>481</v>
      </c>
      <c r="AS42" s="348"/>
      <c r="AT42" s="348"/>
      <c r="AU42" s="348"/>
      <c r="AV42" s="348"/>
      <c r="AW42" s="348"/>
      <c r="AX42" s="348"/>
      <c r="AY42" s="348"/>
      <c r="AZ42" s="348"/>
      <c r="BA42" s="348"/>
      <c r="BB42" s="348"/>
      <c r="BC42" s="348"/>
      <c r="BD42" s="348"/>
      <c r="BE42" s="348"/>
      <c r="BF42" s="348"/>
      <c r="BG42" s="348"/>
      <c r="BH42" s="348"/>
    </row>
    <row r="43" spans="1:60" s="315" customFormat="1" x14ac:dyDescent="0.2">
      <c r="A43" s="349" t="s">
        <v>65</v>
      </c>
      <c r="B43" s="315">
        <v>883266</v>
      </c>
      <c r="C43" s="315">
        <v>3620448</v>
      </c>
      <c r="D43" s="315">
        <v>763631</v>
      </c>
      <c r="E43" s="315">
        <v>3160621</v>
      </c>
      <c r="F43" s="315">
        <v>63962</v>
      </c>
      <c r="G43" s="315">
        <v>256311</v>
      </c>
      <c r="H43" s="315">
        <v>59821</v>
      </c>
      <c r="I43" s="315">
        <v>242133</v>
      </c>
      <c r="J43" s="315">
        <v>4141</v>
      </c>
      <c r="K43" s="315">
        <v>14178</v>
      </c>
      <c r="L43" s="349" t="s">
        <v>65</v>
      </c>
      <c r="M43" s="315">
        <v>935052</v>
      </c>
      <c r="N43" s="315">
        <v>3906392</v>
      </c>
      <c r="O43" s="315">
        <v>862434</v>
      </c>
      <c r="P43" s="315">
        <v>3635399</v>
      </c>
      <c r="Q43" s="315">
        <v>72618</v>
      </c>
      <c r="R43" s="315">
        <v>270993</v>
      </c>
      <c r="S43" s="315">
        <v>64125</v>
      </c>
      <c r="T43" s="315">
        <v>239141</v>
      </c>
      <c r="U43" s="315">
        <v>8493</v>
      </c>
      <c r="V43" s="315">
        <v>31852</v>
      </c>
      <c r="W43" s="349" t="s">
        <v>65</v>
      </c>
      <c r="X43" s="315">
        <v>979788</v>
      </c>
      <c r="Y43" s="315" t="s">
        <v>481</v>
      </c>
      <c r="Z43" s="348">
        <v>953600</v>
      </c>
      <c r="AA43" s="315" t="s">
        <v>481</v>
      </c>
      <c r="AB43" s="315">
        <v>26188</v>
      </c>
      <c r="AC43" s="315" t="s">
        <v>481</v>
      </c>
      <c r="AD43" s="348">
        <v>22879</v>
      </c>
      <c r="AE43" s="315" t="s">
        <v>481</v>
      </c>
      <c r="AF43" s="348">
        <v>3309</v>
      </c>
      <c r="AG43" s="315" t="s">
        <v>481</v>
      </c>
      <c r="AH43" s="349" t="s">
        <v>65</v>
      </c>
      <c r="AI43" s="315">
        <v>987419</v>
      </c>
      <c r="AJ43" s="315" t="s">
        <v>481</v>
      </c>
      <c r="AK43" s="348">
        <v>960738</v>
      </c>
      <c r="AL43" s="315" t="s">
        <v>481</v>
      </c>
      <c r="AM43" s="315">
        <v>26681</v>
      </c>
      <c r="AN43" s="315" t="s">
        <v>481</v>
      </c>
      <c r="AO43" s="315" t="s">
        <v>481</v>
      </c>
      <c r="AP43" s="315" t="s">
        <v>481</v>
      </c>
      <c r="AQ43" s="315" t="s">
        <v>481</v>
      </c>
      <c r="AR43" s="315" t="s">
        <v>481</v>
      </c>
      <c r="AS43" s="348"/>
      <c r="AT43" s="348"/>
      <c r="AU43" s="348"/>
      <c r="AV43" s="348"/>
      <c r="AW43" s="348"/>
      <c r="AX43" s="348"/>
      <c r="AY43" s="348"/>
      <c r="AZ43" s="348"/>
      <c r="BA43" s="348"/>
      <c r="BB43" s="348"/>
      <c r="BC43" s="348"/>
      <c r="BD43" s="348"/>
      <c r="BE43" s="348"/>
      <c r="BF43" s="348"/>
      <c r="BG43" s="348"/>
      <c r="BH43" s="348"/>
    </row>
    <row r="44" spans="1:60" s="315" customFormat="1" x14ac:dyDescent="0.2">
      <c r="A44" s="349" t="s">
        <v>66</v>
      </c>
      <c r="B44" s="315">
        <v>1663287</v>
      </c>
      <c r="C44" s="315">
        <v>7982320</v>
      </c>
      <c r="D44" s="315">
        <v>1542722</v>
      </c>
      <c r="E44" s="315">
        <v>7462402</v>
      </c>
      <c r="F44" s="315">
        <v>62875</v>
      </c>
      <c r="G44" s="315">
        <v>271044</v>
      </c>
      <c r="H44" s="315">
        <v>57881</v>
      </c>
      <c r="I44" s="315">
        <v>251008</v>
      </c>
      <c r="J44" s="315">
        <v>4994</v>
      </c>
      <c r="K44" s="315">
        <v>20036</v>
      </c>
      <c r="L44" s="349" t="s">
        <v>66</v>
      </c>
      <c r="M44" s="315">
        <v>1760612</v>
      </c>
      <c r="N44" s="315">
        <v>8536181</v>
      </c>
      <c r="O44" s="315">
        <v>1667025</v>
      </c>
      <c r="P44" s="315">
        <v>8142316</v>
      </c>
      <c r="Q44" s="315">
        <v>93587</v>
      </c>
      <c r="R44" s="315">
        <v>393865</v>
      </c>
      <c r="S44" s="315">
        <v>83219</v>
      </c>
      <c r="T44" s="315">
        <v>349365</v>
      </c>
      <c r="U44" s="315">
        <v>10368</v>
      </c>
      <c r="V44" s="315">
        <v>44500</v>
      </c>
      <c r="W44" s="349" t="s">
        <v>66</v>
      </c>
      <c r="X44" s="315">
        <v>1841954</v>
      </c>
      <c r="Y44" s="315" t="s">
        <v>481</v>
      </c>
      <c r="Z44" s="315">
        <v>1796138</v>
      </c>
      <c r="AA44" s="315" t="s">
        <v>481</v>
      </c>
      <c r="AB44" s="315">
        <v>45816</v>
      </c>
      <c r="AC44" s="315" t="s">
        <v>481</v>
      </c>
      <c r="AD44" s="315">
        <v>41836</v>
      </c>
      <c r="AE44" s="315" t="s">
        <v>481</v>
      </c>
      <c r="AF44" s="315">
        <v>3980</v>
      </c>
      <c r="AG44" s="315" t="s">
        <v>481</v>
      </c>
      <c r="AH44" s="349" t="s">
        <v>66</v>
      </c>
      <c r="AI44" s="315">
        <v>2083832</v>
      </c>
      <c r="AJ44" s="315" t="s">
        <v>481</v>
      </c>
      <c r="AK44" s="348">
        <v>2019208</v>
      </c>
      <c r="AL44" s="315" t="s">
        <v>481</v>
      </c>
      <c r="AM44" s="315">
        <v>64624</v>
      </c>
      <c r="AN44" s="315" t="s">
        <v>481</v>
      </c>
      <c r="AO44" s="315" t="s">
        <v>481</v>
      </c>
      <c r="AP44" s="315" t="s">
        <v>481</v>
      </c>
      <c r="AQ44" s="315" t="s">
        <v>481</v>
      </c>
      <c r="AR44" s="315" t="s">
        <v>481</v>
      </c>
      <c r="AS44" s="348"/>
      <c r="AT44" s="348"/>
      <c r="AU44" s="348"/>
      <c r="AV44" s="348"/>
      <c r="AW44" s="348"/>
      <c r="AX44" s="348"/>
      <c r="AY44" s="348"/>
      <c r="AZ44" s="348"/>
      <c r="BA44" s="348"/>
      <c r="BB44" s="348"/>
      <c r="BC44" s="348"/>
      <c r="BD44" s="348"/>
      <c r="BE44" s="348"/>
      <c r="BF44" s="348"/>
      <c r="BG44" s="348"/>
      <c r="BH44" s="348"/>
    </row>
    <row r="45" spans="1:60" s="315" customFormat="1" x14ac:dyDescent="0.2">
      <c r="A45" s="349" t="s">
        <v>67</v>
      </c>
      <c r="B45" s="315">
        <v>2823885</v>
      </c>
      <c r="C45" s="315">
        <v>12588800</v>
      </c>
      <c r="D45" s="315">
        <v>2507656</v>
      </c>
      <c r="E45" s="315">
        <v>11346651</v>
      </c>
      <c r="F45" s="315">
        <v>166243</v>
      </c>
      <c r="G45" s="315">
        <v>664661</v>
      </c>
      <c r="H45" s="315">
        <v>145895</v>
      </c>
      <c r="I45" s="315">
        <v>592517</v>
      </c>
      <c r="J45" s="315">
        <v>20348</v>
      </c>
      <c r="K45" s="315">
        <v>72144</v>
      </c>
      <c r="L45" s="349" t="s">
        <v>67</v>
      </c>
      <c r="M45" s="315">
        <v>2975933</v>
      </c>
      <c r="N45" s="315">
        <v>13500045</v>
      </c>
      <c r="O45" s="315">
        <v>2763166</v>
      </c>
      <c r="P45" s="315">
        <v>12669012</v>
      </c>
      <c r="Q45" s="315">
        <v>212767</v>
      </c>
      <c r="R45" s="315">
        <v>831033</v>
      </c>
      <c r="S45" s="315">
        <v>176473</v>
      </c>
      <c r="T45" s="315">
        <v>689575</v>
      </c>
      <c r="U45" s="315">
        <v>36294</v>
      </c>
      <c r="V45" s="315">
        <v>141458</v>
      </c>
      <c r="W45" s="349" t="s">
        <v>67</v>
      </c>
      <c r="X45" s="315">
        <v>3109657</v>
      </c>
      <c r="Y45" s="315" t="s">
        <v>481</v>
      </c>
      <c r="Z45" s="315">
        <v>3015997</v>
      </c>
      <c r="AA45" s="315" t="s">
        <v>481</v>
      </c>
      <c r="AB45" s="315">
        <v>93660</v>
      </c>
      <c r="AC45" s="315" t="s">
        <v>481</v>
      </c>
      <c r="AD45" s="315">
        <v>77845</v>
      </c>
      <c r="AE45" s="315" t="s">
        <v>481</v>
      </c>
      <c r="AF45" s="315">
        <v>15815</v>
      </c>
      <c r="AG45" s="315" t="s">
        <v>481</v>
      </c>
      <c r="AH45" s="349" t="s">
        <v>67</v>
      </c>
      <c r="AI45" s="315">
        <v>3387255</v>
      </c>
      <c r="AJ45" s="315" t="s">
        <v>481</v>
      </c>
      <c r="AK45" s="315">
        <v>3266173</v>
      </c>
      <c r="AL45" s="315" t="s">
        <v>481</v>
      </c>
      <c r="AM45" s="315">
        <v>121082</v>
      </c>
      <c r="AN45" s="315" t="s">
        <v>481</v>
      </c>
      <c r="AO45" s="315" t="s">
        <v>481</v>
      </c>
      <c r="AP45" s="315" t="s">
        <v>481</v>
      </c>
      <c r="AQ45" s="315" t="s">
        <v>481</v>
      </c>
      <c r="AR45" s="315" t="s">
        <v>481</v>
      </c>
      <c r="AS45" s="348"/>
      <c r="AT45" s="348"/>
      <c r="AU45" s="348"/>
      <c r="AV45" s="348"/>
      <c r="AW45" s="348"/>
      <c r="AX45" s="348"/>
      <c r="AY45" s="348"/>
      <c r="AZ45" s="348"/>
      <c r="BA45" s="348"/>
      <c r="BB45" s="348"/>
      <c r="BC45" s="348"/>
      <c r="BD45" s="348"/>
      <c r="BE45" s="348"/>
      <c r="BF45" s="348"/>
      <c r="BG45" s="348"/>
      <c r="BH45" s="348"/>
    </row>
  </sheetData>
  <mergeCells count="36">
    <mergeCell ref="AD2:AE2"/>
    <mergeCell ref="O2:P2"/>
    <mergeCell ref="S2:T2"/>
    <mergeCell ref="U2:V2"/>
    <mergeCell ref="X2:Y2"/>
    <mergeCell ref="Z2:AA2"/>
    <mergeCell ref="B2:C2"/>
    <mergeCell ref="D2:E2"/>
    <mergeCell ref="H2:I2"/>
    <mergeCell ref="J2:K2"/>
    <mergeCell ref="M2:N2"/>
    <mergeCell ref="AF3:AG3"/>
    <mergeCell ref="B3:C3"/>
    <mergeCell ref="D3:E3"/>
    <mergeCell ref="H3:I3"/>
    <mergeCell ref="J3:K3"/>
    <mergeCell ref="M3:N3"/>
    <mergeCell ref="O3:P3"/>
    <mergeCell ref="S3:T3"/>
    <mergeCell ref="U3:V3"/>
    <mergeCell ref="X3:Y3"/>
    <mergeCell ref="Z3:AA3"/>
    <mergeCell ref="AD3:AE3"/>
    <mergeCell ref="F2:G3"/>
    <mergeCell ref="Q2:R3"/>
    <mergeCell ref="AB2:AC3"/>
    <mergeCell ref="AF2:AG2"/>
    <mergeCell ref="AQ2:AR2"/>
    <mergeCell ref="AQ3:AR3"/>
    <mergeCell ref="AI2:AJ2"/>
    <mergeCell ref="AK2:AL2"/>
    <mergeCell ref="AO2:AP2"/>
    <mergeCell ref="AI3:AJ3"/>
    <mergeCell ref="AK3:AL3"/>
    <mergeCell ref="AO3:AP3"/>
    <mergeCell ref="AM2:AN3"/>
  </mergeCells>
  <hyperlinks>
    <hyperlink ref="A1" location="Contents!A1" display="Back" xr:uid="{00000000-0004-0000-3900-000000000000}"/>
    <hyperlink ref="C1" location="'Table 20'!A1" display="Table 20" xr:uid="{00000000-0004-0000-3900-000001000000}"/>
  </hyperlink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37">
    <tabColor theme="7" tint="0.39997558519241921"/>
    <pageSetUpPr autoPageBreaks="0"/>
  </sheetPr>
  <dimension ref="A1:BS47"/>
  <sheetViews>
    <sheetView zoomScale="85" zoomScaleNormal="85" workbookViewId="0"/>
  </sheetViews>
  <sheetFormatPr defaultColWidth="11.140625" defaultRowHeight="12.75" x14ac:dyDescent="0.2"/>
  <cols>
    <col min="1" max="35" width="11.140625" style="327"/>
    <col min="36" max="36" width="0" style="327" hidden="1" customWidth="1"/>
    <col min="37" max="53" width="11.140625" style="327"/>
    <col min="54" max="54" width="0" style="327" hidden="1" customWidth="1"/>
    <col min="55" max="16384" width="11.140625" style="327"/>
  </cols>
  <sheetData>
    <row r="1" spans="1:71" x14ac:dyDescent="0.2">
      <c r="A1" s="325" t="s">
        <v>322</v>
      </c>
      <c r="C1" s="467" t="s">
        <v>576</v>
      </c>
    </row>
    <row r="2" spans="1:71" ht="13.9" customHeight="1" x14ac:dyDescent="0.2">
      <c r="A2" s="328" t="s">
        <v>30</v>
      </c>
      <c r="B2" s="669" t="s">
        <v>215</v>
      </c>
      <c r="C2" s="669"/>
      <c r="D2" s="669"/>
      <c r="E2" s="669"/>
      <c r="F2" s="669" t="s">
        <v>216</v>
      </c>
      <c r="G2" s="669"/>
      <c r="H2" s="669"/>
      <c r="I2" s="669"/>
      <c r="J2" s="669" t="s">
        <v>219</v>
      </c>
      <c r="K2" s="669"/>
      <c r="L2" s="669"/>
      <c r="M2" s="669"/>
      <c r="N2" s="669" t="s">
        <v>217</v>
      </c>
      <c r="O2" s="669"/>
      <c r="P2" s="669"/>
      <c r="Q2" s="669"/>
      <c r="R2" s="330"/>
      <c r="S2" s="328" t="s">
        <v>4</v>
      </c>
      <c r="T2" s="669" t="s">
        <v>215</v>
      </c>
      <c r="U2" s="669"/>
      <c r="V2" s="669"/>
      <c r="W2" s="669"/>
      <c r="X2" s="669" t="s">
        <v>216</v>
      </c>
      <c r="Y2" s="669"/>
      <c r="Z2" s="669"/>
      <c r="AA2" s="669"/>
      <c r="AB2" s="669" t="s">
        <v>219</v>
      </c>
      <c r="AC2" s="669"/>
      <c r="AD2" s="669"/>
      <c r="AE2" s="669"/>
      <c r="AF2" s="669" t="s">
        <v>217</v>
      </c>
      <c r="AG2" s="669"/>
      <c r="AH2" s="669"/>
      <c r="AI2" s="669"/>
      <c r="AJ2" s="330"/>
      <c r="AK2" s="328" t="s">
        <v>3</v>
      </c>
      <c r="AL2" s="669" t="s">
        <v>215</v>
      </c>
      <c r="AM2" s="669"/>
      <c r="AN2" s="669"/>
      <c r="AO2" s="669"/>
      <c r="AP2" s="669" t="s">
        <v>216</v>
      </c>
      <c r="AQ2" s="669"/>
      <c r="AR2" s="669"/>
      <c r="AS2" s="669"/>
      <c r="AT2" s="669" t="s">
        <v>219</v>
      </c>
      <c r="AU2" s="669"/>
      <c r="AV2" s="669"/>
      <c r="AW2" s="669"/>
      <c r="AX2" s="669" t="s">
        <v>217</v>
      </c>
      <c r="AY2" s="669"/>
      <c r="AZ2" s="669"/>
      <c r="BA2" s="669"/>
      <c r="BC2" s="328">
        <v>2011</v>
      </c>
      <c r="BD2" s="669" t="s">
        <v>215</v>
      </c>
      <c r="BE2" s="669"/>
      <c r="BF2" s="669"/>
      <c r="BG2" s="669"/>
      <c r="BH2" s="669" t="s">
        <v>216</v>
      </c>
      <c r="BI2" s="669"/>
      <c r="BJ2" s="669"/>
      <c r="BK2" s="669"/>
      <c r="BL2" s="669" t="s">
        <v>219</v>
      </c>
      <c r="BM2" s="669"/>
      <c r="BN2" s="669"/>
      <c r="BO2" s="669"/>
      <c r="BP2" s="669" t="s">
        <v>217</v>
      </c>
      <c r="BQ2" s="669"/>
      <c r="BR2" s="669"/>
      <c r="BS2" s="669"/>
    </row>
    <row r="3" spans="1:71" ht="13.9" customHeight="1" x14ac:dyDescent="0.2">
      <c r="A3" s="332"/>
      <c r="B3" s="329" t="s">
        <v>73</v>
      </c>
      <c r="C3" s="669" t="s">
        <v>218</v>
      </c>
      <c r="D3" s="669"/>
      <c r="E3" s="669"/>
      <c r="F3" s="329" t="s">
        <v>73</v>
      </c>
      <c r="G3" s="669" t="s">
        <v>218</v>
      </c>
      <c r="H3" s="669"/>
      <c r="I3" s="669"/>
      <c r="J3" s="329" t="s">
        <v>73</v>
      </c>
      <c r="K3" s="669" t="s">
        <v>218</v>
      </c>
      <c r="L3" s="669"/>
      <c r="M3" s="669"/>
      <c r="N3" s="329" t="s">
        <v>73</v>
      </c>
      <c r="O3" s="669" t="s">
        <v>218</v>
      </c>
      <c r="P3" s="669"/>
      <c r="Q3" s="669"/>
      <c r="R3" s="330"/>
      <c r="S3" s="332"/>
      <c r="T3" s="329" t="s">
        <v>73</v>
      </c>
      <c r="U3" s="669" t="s">
        <v>218</v>
      </c>
      <c r="V3" s="669"/>
      <c r="W3" s="669"/>
      <c r="X3" s="329" t="s">
        <v>73</v>
      </c>
      <c r="Y3" s="669" t="s">
        <v>218</v>
      </c>
      <c r="Z3" s="669"/>
      <c r="AA3" s="669"/>
      <c r="AB3" s="329" t="s">
        <v>73</v>
      </c>
      <c r="AC3" s="669" t="s">
        <v>218</v>
      </c>
      <c r="AD3" s="669"/>
      <c r="AE3" s="669"/>
      <c r="AF3" s="329" t="s">
        <v>73</v>
      </c>
      <c r="AG3" s="669" t="s">
        <v>218</v>
      </c>
      <c r="AH3" s="669"/>
      <c r="AI3" s="669"/>
      <c r="AJ3" s="330"/>
      <c r="AK3" s="332"/>
      <c r="AL3" s="329" t="s">
        <v>73</v>
      </c>
      <c r="AM3" s="669" t="s">
        <v>218</v>
      </c>
      <c r="AN3" s="669"/>
      <c r="AO3" s="669"/>
      <c r="AP3" s="329" t="s">
        <v>73</v>
      </c>
      <c r="AQ3" s="669" t="s">
        <v>218</v>
      </c>
      <c r="AR3" s="669"/>
      <c r="AS3" s="669"/>
      <c r="AT3" s="329" t="s">
        <v>73</v>
      </c>
      <c r="AU3" s="669" t="s">
        <v>218</v>
      </c>
      <c r="AV3" s="669"/>
      <c r="AW3" s="669"/>
      <c r="AX3" s="329" t="s">
        <v>73</v>
      </c>
      <c r="AY3" s="669" t="s">
        <v>218</v>
      </c>
      <c r="AZ3" s="669"/>
      <c r="BA3" s="669"/>
      <c r="BC3" s="332"/>
      <c r="BD3" s="329" t="s">
        <v>73</v>
      </c>
      <c r="BE3" s="669" t="s">
        <v>218</v>
      </c>
      <c r="BF3" s="669"/>
      <c r="BG3" s="669"/>
      <c r="BH3" s="329" t="s">
        <v>73</v>
      </c>
      <c r="BI3" s="669" t="s">
        <v>218</v>
      </c>
      <c r="BJ3" s="669"/>
      <c r="BK3" s="669"/>
      <c r="BL3" s="329" t="s">
        <v>73</v>
      </c>
      <c r="BM3" s="669" t="s">
        <v>218</v>
      </c>
      <c r="BN3" s="669"/>
      <c r="BO3" s="669"/>
      <c r="BP3" s="329" t="s">
        <v>73</v>
      </c>
      <c r="BQ3" s="669" t="s">
        <v>218</v>
      </c>
      <c r="BR3" s="669"/>
      <c r="BS3" s="669"/>
    </row>
    <row r="4" spans="1:71" ht="13.9" customHeight="1" x14ac:dyDescent="0.2">
      <c r="A4" s="332"/>
      <c r="B4" s="329" t="s">
        <v>220</v>
      </c>
      <c r="C4" s="329" t="s">
        <v>221</v>
      </c>
      <c r="D4" s="329" t="s">
        <v>222</v>
      </c>
      <c r="E4" s="329" t="s">
        <v>223</v>
      </c>
      <c r="F4" s="329" t="s">
        <v>220</v>
      </c>
      <c r="G4" s="329" t="s">
        <v>221</v>
      </c>
      <c r="H4" s="329" t="s">
        <v>222</v>
      </c>
      <c r="I4" s="329" t="s">
        <v>223</v>
      </c>
      <c r="J4" s="329" t="s">
        <v>220</v>
      </c>
      <c r="K4" s="329" t="s">
        <v>221</v>
      </c>
      <c r="L4" s="329" t="s">
        <v>222</v>
      </c>
      <c r="M4" s="329" t="s">
        <v>223</v>
      </c>
      <c r="N4" s="329" t="s">
        <v>220</v>
      </c>
      <c r="O4" s="329" t="s">
        <v>221</v>
      </c>
      <c r="P4" s="329" t="s">
        <v>222</v>
      </c>
      <c r="Q4" s="329" t="s">
        <v>223</v>
      </c>
      <c r="R4" s="330"/>
      <c r="S4" s="332"/>
      <c r="T4" s="329" t="s">
        <v>220</v>
      </c>
      <c r="U4" s="329" t="s">
        <v>221</v>
      </c>
      <c r="V4" s="329" t="s">
        <v>222</v>
      </c>
      <c r="W4" s="329" t="s">
        <v>223</v>
      </c>
      <c r="X4" s="329" t="s">
        <v>220</v>
      </c>
      <c r="Y4" s="329" t="s">
        <v>221</v>
      </c>
      <c r="Z4" s="329" t="s">
        <v>222</v>
      </c>
      <c r="AA4" s="329" t="s">
        <v>223</v>
      </c>
      <c r="AB4" s="329" t="s">
        <v>220</v>
      </c>
      <c r="AC4" s="329" t="s">
        <v>221</v>
      </c>
      <c r="AD4" s="329" t="s">
        <v>222</v>
      </c>
      <c r="AE4" s="329" t="s">
        <v>223</v>
      </c>
      <c r="AF4" s="329" t="s">
        <v>220</v>
      </c>
      <c r="AG4" s="329" t="s">
        <v>221</v>
      </c>
      <c r="AH4" s="329" t="s">
        <v>222</v>
      </c>
      <c r="AI4" s="329" t="s">
        <v>223</v>
      </c>
      <c r="AJ4" s="330"/>
      <c r="AK4" s="332"/>
      <c r="AL4" s="329" t="s">
        <v>220</v>
      </c>
      <c r="AM4" s="329" t="s">
        <v>221</v>
      </c>
      <c r="AN4" s="329" t="s">
        <v>222</v>
      </c>
      <c r="AO4" s="329" t="s">
        <v>223</v>
      </c>
      <c r="AP4" s="329" t="s">
        <v>220</v>
      </c>
      <c r="AQ4" s="329" t="s">
        <v>221</v>
      </c>
      <c r="AR4" s="329" t="s">
        <v>222</v>
      </c>
      <c r="AS4" s="329" t="s">
        <v>223</v>
      </c>
      <c r="AT4" s="329" t="s">
        <v>220</v>
      </c>
      <c r="AU4" s="329" t="s">
        <v>221</v>
      </c>
      <c r="AV4" s="329" t="s">
        <v>222</v>
      </c>
      <c r="AW4" s="329" t="s">
        <v>223</v>
      </c>
      <c r="AX4" s="329" t="s">
        <v>220</v>
      </c>
      <c r="AY4" s="329" t="s">
        <v>221</v>
      </c>
      <c r="AZ4" s="329" t="s">
        <v>222</v>
      </c>
      <c r="BA4" s="329" t="s">
        <v>223</v>
      </c>
      <c r="BC4" s="332"/>
      <c r="BD4" s="329" t="s">
        <v>220</v>
      </c>
      <c r="BE4" s="329" t="s">
        <v>221</v>
      </c>
      <c r="BF4" s="329" t="s">
        <v>222</v>
      </c>
      <c r="BG4" s="329" t="s">
        <v>223</v>
      </c>
      <c r="BH4" s="329" t="s">
        <v>220</v>
      </c>
      <c r="BI4" s="329" t="s">
        <v>221</v>
      </c>
      <c r="BJ4" s="329" t="s">
        <v>222</v>
      </c>
      <c r="BK4" s="329" t="s">
        <v>223</v>
      </c>
      <c r="BL4" s="329" t="s">
        <v>220</v>
      </c>
      <c r="BM4" s="329" t="s">
        <v>221</v>
      </c>
      <c r="BN4" s="329" t="s">
        <v>222</v>
      </c>
      <c r="BO4" s="329" t="s">
        <v>223</v>
      </c>
      <c r="BP4" s="329" t="s">
        <v>220</v>
      </c>
      <c r="BQ4" s="329" t="s">
        <v>221</v>
      </c>
      <c r="BR4" s="329" t="s">
        <v>222</v>
      </c>
      <c r="BS4" s="329" t="s">
        <v>223</v>
      </c>
    </row>
    <row r="5" spans="1:71" ht="13.9" customHeight="1" x14ac:dyDescent="0.2">
      <c r="A5" s="332"/>
      <c r="B5" s="329" t="s">
        <v>224</v>
      </c>
      <c r="C5" s="329" t="s">
        <v>225</v>
      </c>
      <c r="D5" s="329" t="s">
        <v>226</v>
      </c>
      <c r="E5" s="329" t="s">
        <v>227</v>
      </c>
      <c r="F5" s="329" t="s">
        <v>224</v>
      </c>
      <c r="G5" s="329" t="s">
        <v>225</v>
      </c>
      <c r="H5" s="329" t="s">
        <v>226</v>
      </c>
      <c r="I5" s="329" t="s">
        <v>227</v>
      </c>
      <c r="J5" s="329" t="s">
        <v>224</v>
      </c>
      <c r="K5" s="329" t="s">
        <v>225</v>
      </c>
      <c r="L5" s="329" t="s">
        <v>226</v>
      </c>
      <c r="M5" s="329" t="s">
        <v>227</v>
      </c>
      <c r="N5" s="329" t="s">
        <v>224</v>
      </c>
      <c r="O5" s="329" t="s">
        <v>225</v>
      </c>
      <c r="P5" s="329" t="s">
        <v>226</v>
      </c>
      <c r="Q5" s="329" t="s">
        <v>227</v>
      </c>
      <c r="R5" s="330"/>
      <c r="S5" s="332"/>
      <c r="T5" s="329" t="s">
        <v>224</v>
      </c>
      <c r="U5" s="329" t="s">
        <v>225</v>
      </c>
      <c r="V5" s="329" t="s">
        <v>226</v>
      </c>
      <c r="W5" s="329" t="s">
        <v>227</v>
      </c>
      <c r="X5" s="329" t="s">
        <v>224</v>
      </c>
      <c r="Y5" s="329" t="s">
        <v>225</v>
      </c>
      <c r="Z5" s="329" t="s">
        <v>226</v>
      </c>
      <c r="AA5" s="329" t="s">
        <v>227</v>
      </c>
      <c r="AB5" s="329" t="s">
        <v>224</v>
      </c>
      <c r="AC5" s="329" t="s">
        <v>225</v>
      </c>
      <c r="AD5" s="329" t="s">
        <v>226</v>
      </c>
      <c r="AE5" s="329" t="s">
        <v>227</v>
      </c>
      <c r="AF5" s="329" t="s">
        <v>224</v>
      </c>
      <c r="AG5" s="329" t="s">
        <v>225</v>
      </c>
      <c r="AH5" s="329" t="s">
        <v>226</v>
      </c>
      <c r="AI5" s="329" t="s">
        <v>227</v>
      </c>
      <c r="AJ5" s="330"/>
      <c r="AK5" s="332"/>
      <c r="AL5" s="329" t="s">
        <v>224</v>
      </c>
      <c r="AM5" s="329" t="s">
        <v>225</v>
      </c>
      <c r="AN5" s="329" t="s">
        <v>226</v>
      </c>
      <c r="AO5" s="329" t="s">
        <v>227</v>
      </c>
      <c r="AP5" s="329" t="s">
        <v>224</v>
      </c>
      <c r="AQ5" s="329" t="s">
        <v>225</v>
      </c>
      <c r="AR5" s="329" t="s">
        <v>226</v>
      </c>
      <c r="AS5" s="329" t="s">
        <v>227</v>
      </c>
      <c r="AT5" s="329" t="s">
        <v>224</v>
      </c>
      <c r="AU5" s="329" t="s">
        <v>225</v>
      </c>
      <c r="AV5" s="329" t="s">
        <v>226</v>
      </c>
      <c r="AW5" s="329" t="s">
        <v>227</v>
      </c>
      <c r="AX5" s="329" t="s">
        <v>224</v>
      </c>
      <c r="AY5" s="329" t="s">
        <v>225</v>
      </c>
      <c r="AZ5" s="329" t="s">
        <v>226</v>
      </c>
      <c r="BA5" s="329" t="s">
        <v>227</v>
      </c>
      <c r="BC5" s="332"/>
      <c r="BD5" s="329" t="s">
        <v>224</v>
      </c>
      <c r="BE5" s="329" t="s">
        <v>225</v>
      </c>
      <c r="BF5" s="329" t="s">
        <v>226</v>
      </c>
      <c r="BG5" s="329" t="s">
        <v>227</v>
      </c>
      <c r="BH5" s="329" t="s">
        <v>224</v>
      </c>
      <c r="BI5" s="329" t="s">
        <v>225</v>
      </c>
      <c r="BJ5" s="329" t="s">
        <v>226</v>
      </c>
      <c r="BK5" s="329" t="s">
        <v>227</v>
      </c>
      <c r="BL5" s="329" t="s">
        <v>224</v>
      </c>
      <c r="BM5" s="329" t="s">
        <v>225</v>
      </c>
      <c r="BN5" s="329" t="s">
        <v>226</v>
      </c>
      <c r="BO5" s="329" t="s">
        <v>227</v>
      </c>
      <c r="BP5" s="329" t="s">
        <v>224</v>
      </c>
      <c r="BQ5" s="329" t="s">
        <v>225</v>
      </c>
      <c r="BR5" s="329" t="s">
        <v>226</v>
      </c>
      <c r="BS5" s="329" t="s">
        <v>227</v>
      </c>
    </row>
    <row r="6" spans="1:71" ht="13.9" customHeight="1" x14ac:dyDescent="0.2">
      <c r="A6" s="332"/>
      <c r="B6" s="330"/>
      <c r="C6" s="330"/>
      <c r="D6" s="330"/>
      <c r="E6" s="330"/>
      <c r="F6" s="330"/>
      <c r="G6" s="330"/>
      <c r="H6" s="330"/>
      <c r="I6" s="330"/>
      <c r="J6" s="330"/>
      <c r="K6" s="330"/>
      <c r="L6" s="330"/>
      <c r="M6" s="330"/>
      <c r="N6" s="330"/>
      <c r="O6" s="330"/>
      <c r="P6" s="330"/>
      <c r="Q6" s="330"/>
      <c r="R6" s="330"/>
      <c r="S6" s="332"/>
      <c r="T6" s="330"/>
      <c r="U6" s="330"/>
      <c r="V6" s="330"/>
      <c r="W6" s="330"/>
      <c r="X6" s="330"/>
      <c r="Y6" s="330"/>
      <c r="Z6" s="330"/>
      <c r="AA6" s="330"/>
      <c r="AB6" s="330"/>
      <c r="AC6" s="330"/>
      <c r="AD6" s="330"/>
      <c r="AE6" s="330"/>
      <c r="AF6" s="330"/>
      <c r="AG6" s="330"/>
      <c r="AH6" s="330"/>
      <c r="AI6" s="330"/>
      <c r="AJ6" s="330"/>
      <c r="AK6" s="330"/>
      <c r="AL6" s="330"/>
      <c r="AM6" s="330"/>
      <c r="AN6" s="330"/>
      <c r="AO6" s="330"/>
      <c r="AP6" s="330"/>
      <c r="AQ6" s="330"/>
      <c r="AR6" s="330"/>
      <c r="AS6" s="330"/>
      <c r="AT6" s="330"/>
      <c r="AU6" s="330"/>
      <c r="AV6" s="330"/>
      <c r="AW6" s="330"/>
      <c r="AX6" s="330"/>
      <c r="AY6" s="330"/>
      <c r="AZ6" s="330"/>
      <c r="BA6" s="330"/>
      <c r="BC6" s="330"/>
      <c r="BD6" s="330"/>
      <c r="BE6" s="330"/>
      <c r="BF6" s="330"/>
      <c r="BG6" s="330"/>
      <c r="BH6" s="330"/>
      <c r="BI6" s="330"/>
      <c r="BJ6" s="330"/>
      <c r="BK6" s="330"/>
      <c r="BL6" s="330"/>
      <c r="BM6" s="330"/>
      <c r="BN6" s="330"/>
      <c r="BO6" s="330"/>
      <c r="BP6" s="330"/>
      <c r="BQ6" s="330"/>
      <c r="BR6" s="330"/>
      <c r="BS6" s="330"/>
    </row>
    <row r="7" spans="1:71" ht="13.9" customHeight="1" x14ac:dyDescent="0.2">
      <c r="A7" s="331" t="s">
        <v>31</v>
      </c>
      <c r="B7" s="330">
        <v>2001</v>
      </c>
      <c r="C7" s="330">
        <v>410</v>
      </c>
      <c r="D7" s="330">
        <v>1579</v>
      </c>
      <c r="E7" s="330">
        <v>12</v>
      </c>
      <c r="F7" s="330">
        <v>98</v>
      </c>
      <c r="G7" s="330">
        <v>17</v>
      </c>
      <c r="H7" s="330">
        <v>80</v>
      </c>
      <c r="I7" s="330">
        <v>1</v>
      </c>
      <c r="J7" s="330">
        <v>1384</v>
      </c>
      <c r="K7" s="330">
        <v>28</v>
      </c>
      <c r="L7" s="330">
        <v>1356</v>
      </c>
      <c r="M7" s="330">
        <v>0</v>
      </c>
      <c r="N7" s="330">
        <v>519</v>
      </c>
      <c r="O7" s="330">
        <v>365</v>
      </c>
      <c r="P7" s="330">
        <v>143</v>
      </c>
      <c r="Q7" s="330">
        <v>11</v>
      </c>
      <c r="R7" s="330"/>
      <c r="S7" s="331" t="s">
        <v>31</v>
      </c>
      <c r="T7" s="330">
        <v>2169</v>
      </c>
      <c r="U7" s="330">
        <v>35</v>
      </c>
      <c r="V7" s="330">
        <v>2130</v>
      </c>
      <c r="W7" s="330">
        <v>4</v>
      </c>
      <c r="X7" s="330">
        <v>1022</v>
      </c>
      <c r="Y7" s="330">
        <v>15</v>
      </c>
      <c r="Z7" s="330">
        <v>1006</v>
      </c>
      <c r="AA7" s="330">
        <v>1</v>
      </c>
      <c r="AB7" s="330">
        <v>558</v>
      </c>
      <c r="AC7" s="330">
        <v>2</v>
      </c>
      <c r="AD7" s="330">
        <v>556</v>
      </c>
      <c r="AE7" s="330">
        <v>0</v>
      </c>
      <c r="AF7" s="330">
        <v>589</v>
      </c>
      <c r="AG7" s="330">
        <v>18</v>
      </c>
      <c r="AH7" s="330">
        <v>568</v>
      </c>
      <c r="AI7" s="330">
        <v>3</v>
      </c>
      <c r="AJ7" s="330"/>
      <c r="AK7" s="330" t="s">
        <v>31</v>
      </c>
      <c r="AL7" s="330">
        <v>4345</v>
      </c>
      <c r="AM7" s="330">
        <v>212</v>
      </c>
      <c r="AN7" s="330">
        <v>3867</v>
      </c>
      <c r="AO7" s="330">
        <v>247</v>
      </c>
      <c r="AP7" s="330">
        <v>2149</v>
      </c>
      <c r="AQ7" s="330">
        <v>108</v>
      </c>
      <c r="AR7" s="330">
        <v>2007</v>
      </c>
      <c r="AS7" s="330">
        <v>34</v>
      </c>
      <c r="AT7" s="330">
        <v>938</v>
      </c>
      <c r="AU7" s="330">
        <v>22</v>
      </c>
      <c r="AV7" s="330">
        <v>897</v>
      </c>
      <c r="AW7" s="330">
        <v>8</v>
      </c>
      <c r="AX7" s="330">
        <v>1053</v>
      </c>
      <c r="AY7" s="330">
        <v>55</v>
      </c>
      <c r="AZ7" s="330">
        <v>859</v>
      </c>
      <c r="BA7" s="330">
        <v>131</v>
      </c>
      <c r="BC7" s="330" t="s">
        <v>31</v>
      </c>
      <c r="BD7" s="330">
        <v>4385</v>
      </c>
      <c r="BE7" s="330">
        <v>255</v>
      </c>
      <c r="BF7" s="330">
        <v>3838</v>
      </c>
      <c r="BG7" s="330">
        <v>292</v>
      </c>
      <c r="BH7" s="330">
        <v>1868</v>
      </c>
      <c r="BI7" s="330">
        <v>111</v>
      </c>
      <c r="BJ7" s="330">
        <v>1710</v>
      </c>
      <c r="BK7" s="330">
        <v>47</v>
      </c>
      <c r="BL7" s="330">
        <v>725</v>
      </c>
      <c r="BM7" s="330">
        <v>19</v>
      </c>
      <c r="BN7" s="330">
        <v>699</v>
      </c>
      <c r="BO7" s="330">
        <v>7</v>
      </c>
      <c r="BP7" s="330">
        <v>1792</v>
      </c>
      <c r="BQ7" s="330">
        <v>125</v>
      </c>
      <c r="BR7" s="330">
        <v>1429</v>
      </c>
      <c r="BS7" s="330">
        <v>238</v>
      </c>
    </row>
    <row r="8" spans="1:71" ht="13.9" customHeight="1" x14ac:dyDescent="0.2">
      <c r="A8" s="331" t="s">
        <v>32</v>
      </c>
      <c r="B8" s="330">
        <v>55758</v>
      </c>
      <c r="C8" s="330">
        <v>44789</v>
      </c>
      <c r="D8" s="330">
        <v>10783</v>
      </c>
      <c r="E8" s="330">
        <v>186</v>
      </c>
      <c r="F8" s="330">
        <v>17498</v>
      </c>
      <c r="G8" s="330">
        <v>17065</v>
      </c>
      <c r="H8" s="330">
        <v>392</v>
      </c>
      <c r="I8" s="330">
        <v>41</v>
      </c>
      <c r="J8" s="330">
        <v>36408</v>
      </c>
      <c r="K8" s="330">
        <v>26287</v>
      </c>
      <c r="L8" s="330">
        <v>10104</v>
      </c>
      <c r="M8" s="330">
        <v>17</v>
      </c>
      <c r="N8" s="330">
        <v>1852</v>
      </c>
      <c r="O8" s="330">
        <v>1437</v>
      </c>
      <c r="P8" s="330">
        <v>287</v>
      </c>
      <c r="Q8" s="330">
        <v>128</v>
      </c>
      <c r="R8" s="330"/>
      <c r="S8" s="331" t="s">
        <v>32</v>
      </c>
      <c r="T8" s="330">
        <v>58072</v>
      </c>
      <c r="U8" s="330">
        <v>44431</v>
      </c>
      <c r="V8" s="330">
        <v>13437</v>
      </c>
      <c r="W8" s="330">
        <v>204</v>
      </c>
      <c r="X8" s="330">
        <v>30059</v>
      </c>
      <c r="Y8" s="330">
        <v>27882</v>
      </c>
      <c r="Z8" s="330">
        <v>2157</v>
      </c>
      <c r="AA8" s="330">
        <v>20</v>
      </c>
      <c r="AB8" s="330">
        <v>25140</v>
      </c>
      <c r="AC8" s="330">
        <v>14858</v>
      </c>
      <c r="AD8" s="330">
        <v>10267</v>
      </c>
      <c r="AE8" s="330">
        <v>15</v>
      </c>
      <c r="AF8" s="330">
        <v>2873</v>
      </c>
      <c r="AG8" s="330">
        <v>1691</v>
      </c>
      <c r="AH8" s="330">
        <v>1013</v>
      </c>
      <c r="AI8" s="330">
        <v>169</v>
      </c>
      <c r="AJ8" s="330"/>
      <c r="AK8" s="330" t="s">
        <v>32</v>
      </c>
      <c r="AL8" s="330">
        <v>67274</v>
      </c>
      <c r="AM8" s="330">
        <v>51505</v>
      </c>
      <c r="AN8" s="330">
        <v>14942</v>
      </c>
      <c r="AO8" s="330">
        <v>669</v>
      </c>
      <c r="AP8" s="330">
        <v>37629</v>
      </c>
      <c r="AQ8" s="330">
        <v>34485</v>
      </c>
      <c r="AR8" s="330">
        <v>3024</v>
      </c>
      <c r="AS8" s="330">
        <v>102</v>
      </c>
      <c r="AT8" s="330">
        <v>24934</v>
      </c>
      <c r="AU8" s="330">
        <v>14267</v>
      </c>
      <c r="AV8" s="330">
        <v>10421</v>
      </c>
      <c r="AW8" s="330">
        <v>136</v>
      </c>
      <c r="AX8" s="330">
        <v>3849</v>
      </c>
      <c r="AY8" s="330">
        <v>2199</v>
      </c>
      <c r="AZ8" s="330">
        <v>1235</v>
      </c>
      <c r="BA8" s="330">
        <v>392</v>
      </c>
      <c r="BC8" s="330" t="s">
        <v>32</v>
      </c>
      <c r="BD8" s="330">
        <v>69681</v>
      </c>
      <c r="BE8" s="330">
        <v>50405</v>
      </c>
      <c r="BF8" s="330">
        <v>18416</v>
      </c>
      <c r="BG8" s="330">
        <v>860</v>
      </c>
      <c r="BH8" s="330">
        <v>33230</v>
      </c>
      <c r="BI8" s="330">
        <v>29488</v>
      </c>
      <c r="BJ8" s="330">
        <v>3658</v>
      </c>
      <c r="BK8" s="330">
        <v>84</v>
      </c>
      <c r="BL8" s="330">
        <v>23459</v>
      </c>
      <c r="BM8" s="330">
        <v>13011</v>
      </c>
      <c r="BN8" s="330">
        <v>10291</v>
      </c>
      <c r="BO8" s="330">
        <v>157</v>
      </c>
      <c r="BP8" s="330">
        <v>12992</v>
      </c>
      <c r="BQ8" s="330">
        <v>7906</v>
      </c>
      <c r="BR8" s="330">
        <v>4467</v>
      </c>
      <c r="BS8" s="330">
        <v>619</v>
      </c>
    </row>
    <row r="9" spans="1:71" ht="13.9" customHeight="1" x14ac:dyDescent="0.2">
      <c r="A9" s="331" t="s">
        <v>33</v>
      </c>
      <c r="B9" s="330">
        <v>106045</v>
      </c>
      <c r="C9" s="330">
        <v>79596</v>
      </c>
      <c r="D9" s="330">
        <v>23242</v>
      </c>
      <c r="E9" s="330">
        <v>3207</v>
      </c>
      <c r="F9" s="330">
        <v>65992</v>
      </c>
      <c r="G9" s="330">
        <v>57701</v>
      </c>
      <c r="H9" s="330">
        <v>7635</v>
      </c>
      <c r="I9" s="330">
        <v>656</v>
      </c>
      <c r="J9" s="330">
        <v>20215</v>
      </c>
      <c r="K9" s="330">
        <v>10372</v>
      </c>
      <c r="L9" s="330">
        <v>9781</v>
      </c>
      <c r="M9" s="330">
        <v>62</v>
      </c>
      <c r="N9" s="330">
        <v>19838</v>
      </c>
      <c r="O9" s="330">
        <v>11523</v>
      </c>
      <c r="P9" s="330">
        <v>5826</v>
      </c>
      <c r="Q9" s="330">
        <v>2489</v>
      </c>
      <c r="R9" s="330"/>
      <c r="S9" s="331" t="s">
        <v>33</v>
      </c>
      <c r="T9" s="330">
        <v>115250</v>
      </c>
      <c r="U9" s="330">
        <v>80805</v>
      </c>
      <c r="V9" s="330">
        <v>31952</v>
      </c>
      <c r="W9" s="330">
        <v>2493</v>
      </c>
      <c r="X9" s="330">
        <v>79395</v>
      </c>
      <c r="Y9" s="330">
        <v>64267</v>
      </c>
      <c r="Z9" s="330">
        <v>14761</v>
      </c>
      <c r="AA9" s="330">
        <v>367</v>
      </c>
      <c r="AB9" s="330">
        <v>14785</v>
      </c>
      <c r="AC9" s="330">
        <v>6026</v>
      </c>
      <c r="AD9" s="330">
        <v>8619</v>
      </c>
      <c r="AE9" s="330">
        <v>140</v>
      </c>
      <c r="AF9" s="330">
        <v>21070</v>
      </c>
      <c r="AG9" s="330">
        <v>10512</v>
      </c>
      <c r="AH9" s="330">
        <v>8572</v>
      </c>
      <c r="AI9" s="330">
        <v>1986</v>
      </c>
      <c r="AJ9" s="330"/>
      <c r="AK9" s="330" t="s">
        <v>33</v>
      </c>
      <c r="AL9" s="330">
        <v>126942</v>
      </c>
      <c r="AM9" s="330">
        <v>87907</v>
      </c>
      <c r="AN9" s="330">
        <v>35764</v>
      </c>
      <c r="AO9" s="330">
        <v>2277</v>
      </c>
      <c r="AP9" s="330">
        <v>84516</v>
      </c>
      <c r="AQ9" s="330">
        <v>68034</v>
      </c>
      <c r="AR9" s="330">
        <v>15852</v>
      </c>
      <c r="AS9" s="330">
        <v>467</v>
      </c>
      <c r="AT9" s="330">
        <v>18957</v>
      </c>
      <c r="AU9" s="330">
        <v>7491</v>
      </c>
      <c r="AV9" s="330">
        <v>10882</v>
      </c>
      <c r="AW9" s="330">
        <v>170</v>
      </c>
      <c r="AX9" s="330">
        <v>20950</v>
      </c>
      <c r="AY9" s="330">
        <v>10899</v>
      </c>
      <c r="AZ9" s="330">
        <v>8197</v>
      </c>
      <c r="BA9" s="330">
        <v>1472</v>
      </c>
      <c r="BC9" s="330" t="s">
        <v>33</v>
      </c>
      <c r="BD9" s="330">
        <v>135916</v>
      </c>
      <c r="BE9" s="330">
        <v>90004</v>
      </c>
      <c r="BF9" s="330">
        <v>43373</v>
      </c>
      <c r="BG9" s="330">
        <v>2539</v>
      </c>
      <c r="BH9" s="330">
        <v>79541</v>
      </c>
      <c r="BI9" s="330">
        <v>64136</v>
      </c>
      <c r="BJ9" s="330">
        <v>14863</v>
      </c>
      <c r="BK9" s="330">
        <v>542</v>
      </c>
      <c r="BL9" s="330">
        <v>19334</v>
      </c>
      <c r="BM9" s="330">
        <v>7396</v>
      </c>
      <c r="BN9" s="330">
        <v>11826</v>
      </c>
      <c r="BO9" s="330">
        <v>112</v>
      </c>
      <c r="BP9" s="330">
        <v>37041</v>
      </c>
      <c r="BQ9" s="330">
        <v>18472</v>
      </c>
      <c r="BR9" s="330">
        <v>16684</v>
      </c>
      <c r="BS9" s="330">
        <v>1885</v>
      </c>
    </row>
    <row r="10" spans="1:71" ht="13.9" customHeight="1" x14ac:dyDescent="0.2">
      <c r="A10" s="331" t="s">
        <v>34</v>
      </c>
      <c r="B10" s="330">
        <v>77461</v>
      </c>
      <c r="C10" s="330">
        <v>66177</v>
      </c>
      <c r="D10" s="330">
        <v>10851</v>
      </c>
      <c r="E10" s="330">
        <v>433</v>
      </c>
      <c r="F10" s="330">
        <v>56510</v>
      </c>
      <c r="G10" s="330">
        <v>52979</v>
      </c>
      <c r="H10" s="330">
        <v>3433</v>
      </c>
      <c r="I10" s="330">
        <v>98</v>
      </c>
      <c r="J10" s="330">
        <v>14770</v>
      </c>
      <c r="K10" s="330">
        <v>8802</v>
      </c>
      <c r="L10" s="330">
        <v>5955</v>
      </c>
      <c r="M10" s="330">
        <v>13</v>
      </c>
      <c r="N10" s="330">
        <v>6181</v>
      </c>
      <c r="O10" s="330">
        <v>4396</v>
      </c>
      <c r="P10" s="330">
        <v>1463</v>
      </c>
      <c r="Q10" s="330">
        <v>322</v>
      </c>
      <c r="R10" s="330"/>
      <c r="S10" s="331" t="s">
        <v>34</v>
      </c>
      <c r="T10" s="330">
        <v>84876</v>
      </c>
      <c r="U10" s="330">
        <v>67958</v>
      </c>
      <c r="V10" s="330">
        <v>16633</v>
      </c>
      <c r="W10" s="330">
        <v>285</v>
      </c>
      <c r="X10" s="330">
        <v>66884</v>
      </c>
      <c r="Y10" s="330">
        <v>59236</v>
      </c>
      <c r="Z10" s="330">
        <v>7573</v>
      </c>
      <c r="AA10" s="330">
        <v>75</v>
      </c>
      <c r="AB10" s="330">
        <v>10329</v>
      </c>
      <c r="AC10" s="330">
        <v>5193</v>
      </c>
      <c r="AD10" s="330">
        <v>5129</v>
      </c>
      <c r="AE10" s="330">
        <v>7</v>
      </c>
      <c r="AF10" s="330">
        <v>7663</v>
      </c>
      <c r="AG10" s="330">
        <v>3529</v>
      </c>
      <c r="AH10" s="330">
        <v>3931</v>
      </c>
      <c r="AI10" s="330">
        <v>203</v>
      </c>
      <c r="AJ10" s="330"/>
      <c r="AK10" s="330" t="s">
        <v>34</v>
      </c>
      <c r="AL10" s="330">
        <v>89450</v>
      </c>
      <c r="AM10" s="330">
        <v>71364</v>
      </c>
      <c r="AN10" s="330">
        <v>16717</v>
      </c>
      <c r="AO10" s="330">
        <v>1160</v>
      </c>
      <c r="AP10" s="330">
        <v>70600</v>
      </c>
      <c r="AQ10" s="330">
        <v>62633</v>
      </c>
      <c r="AR10" s="330">
        <v>7709</v>
      </c>
      <c r="AS10" s="330">
        <v>223</v>
      </c>
      <c r="AT10" s="330">
        <v>12191</v>
      </c>
      <c r="AU10" s="330">
        <v>5087</v>
      </c>
      <c r="AV10" s="330">
        <v>6930</v>
      </c>
      <c r="AW10" s="330">
        <v>49</v>
      </c>
      <c r="AX10" s="330">
        <v>5748</v>
      </c>
      <c r="AY10" s="330">
        <v>3120</v>
      </c>
      <c r="AZ10" s="330">
        <v>1777</v>
      </c>
      <c r="BA10" s="330">
        <v>814</v>
      </c>
      <c r="BC10" s="330" t="s">
        <v>34</v>
      </c>
      <c r="BD10" s="330">
        <v>92604</v>
      </c>
      <c r="BE10" s="330">
        <v>72784</v>
      </c>
      <c r="BF10" s="330">
        <v>18631</v>
      </c>
      <c r="BG10" s="330">
        <v>1189</v>
      </c>
      <c r="BH10" s="330">
        <v>67908</v>
      </c>
      <c r="BI10" s="330">
        <v>60861</v>
      </c>
      <c r="BJ10" s="330">
        <v>6855</v>
      </c>
      <c r="BK10" s="330">
        <v>192</v>
      </c>
      <c r="BL10" s="330">
        <v>13377</v>
      </c>
      <c r="BM10" s="330">
        <v>5477</v>
      </c>
      <c r="BN10" s="330">
        <v>7854</v>
      </c>
      <c r="BO10" s="330">
        <v>46</v>
      </c>
      <c r="BP10" s="330">
        <v>11319</v>
      </c>
      <c r="BQ10" s="330">
        <v>6446</v>
      </c>
      <c r="BR10" s="330">
        <v>3922</v>
      </c>
      <c r="BS10" s="330">
        <v>951</v>
      </c>
    </row>
    <row r="11" spans="1:71" ht="13.9" customHeight="1" x14ac:dyDescent="0.2">
      <c r="A11" s="331" t="s">
        <v>35</v>
      </c>
      <c r="B11" s="330">
        <v>89262</v>
      </c>
      <c r="C11" s="330">
        <v>62988</v>
      </c>
      <c r="D11" s="330">
        <v>19513</v>
      </c>
      <c r="E11" s="330">
        <v>6761</v>
      </c>
      <c r="F11" s="330">
        <v>48100</v>
      </c>
      <c r="G11" s="330">
        <v>42338</v>
      </c>
      <c r="H11" s="330">
        <v>4450</v>
      </c>
      <c r="I11" s="330">
        <v>1312</v>
      </c>
      <c r="J11" s="330">
        <v>19692</v>
      </c>
      <c r="K11" s="330">
        <v>7455</v>
      </c>
      <c r="L11" s="330">
        <v>11943</v>
      </c>
      <c r="M11" s="330">
        <v>294</v>
      </c>
      <c r="N11" s="330">
        <v>21470</v>
      </c>
      <c r="O11" s="330">
        <v>13195</v>
      </c>
      <c r="P11" s="330">
        <v>3120</v>
      </c>
      <c r="Q11" s="330">
        <v>5155</v>
      </c>
      <c r="R11" s="330"/>
      <c r="S11" s="331" t="s">
        <v>35</v>
      </c>
      <c r="T11" s="330">
        <v>93936</v>
      </c>
      <c r="U11" s="330">
        <v>64387</v>
      </c>
      <c r="V11" s="330">
        <v>24933</v>
      </c>
      <c r="W11" s="330">
        <v>4616</v>
      </c>
      <c r="X11" s="330">
        <v>54261</v>
      </c>
      <c r="Y11" s="330">
        <v>45208</v>
      </c>
      <c r="Z11" s="330">
        <v>8477</v>
      </c>
      <c r="AA11" s="330">
        <v>576</v>
      </c>
      <c r="AB11" s="330">
        <v>16483</v>
      </c>
      <c r="AC11" s="330">
        <v>5694</v>
      </c>
      <c r="AD11" s="330">
        <v>10400</v>
      </c>
      <c r="AE11" s="330">
        <v>389</v>
      </c>
      <c r="AF11" s="330">
        <v>23192</v>
      </c>
      <c r="AG11" s="330">
        <v>13485</v>
      </c>
      <c r="AH11" s="330">
        <v>6056</v>
      </c>
      <c r="AI11" s="330">
        <v>3651</v>
      </c>
      <c r="AJ11" s="330"/>
      <c r="AK11" s="330" t="s">
        <v>35</v>
      </c>
      <c r="AL11" s="330">
        <v>99991</v>
      </c>
      <c r="AM11" s="330">
        <v>70157</v>
      </c>
      <c r="AN11" s="330">
        <v>26721</v>
      </c>
      <c r="AO11" s="330">
        <v>1841</v>
      </c>
      <c r="AP11" s="330">
        <v>55928</v>
      </c>
      <c r="AQ11" s="330">
        <v>47075</v>
      </c>
      <c r="AR11" s="330">
        <v>8353</v>
      </c>
      <c r="AS11" s="330">
        <v>377</v>
      </c>
      <c r="AT11" s="330">
        <v>23881</v>
      </c>
      <c r="AU11" s="330">
        <v>10929</v>
      </c>
      <c r="AV11" s="330">
        <v>12240</v>
      </c>
      <c r="AW11" s="330">
        <v>213</v>
      </c>
      <c r="AX11" s="330">
        <v>18171</v>
      </c>
      <c r="AY11" s="330">
        <v>11018</v>
      </c>
      <c r="AZ11" s="330">
        <v>5431</v>
      </c>
      <c r="BA11" s="330">
        <v>1137</v>
      </c>
      <c r="BC11" s="330" t="s">
        <v>35</v>
      </c>
      <c r="BD11" s="330">
        <v>110286</v>
      </c>
      <c r="BE11" s="330">
        <v>72073</v>
      </c>
      <c r="BF11" s="330">
        <v>36197</v>
      </c>
      <c r="BG11" s="330">
        <v>2016</v>
      </c>
      <c r="BH11" s="330">
        <v>48960</v>
      </c>
      <c r="BI11" s="330">
        <v>40586</v>
      </c>
      <c r="BJ11" s="330">
        <v>8103</v>
      </c>
      <c r="BK11" s="330">
        <v>271</v>
      </c>
      <c r="BL11" s="330">
        <v>26591</v>
      </c>
      <c r="BM11" s="330">
        <v>11864</v>
      </c>
      <c r="BN11" s="330">
        <v>14550</v>
      </c>
      <c r="BO11" s="330">
        <v>177</v>
      </c>
      <c r="BP11" s="330">
        <v>34735</v>
      </c>
      <c r="BQ11" s="330">
        <v>19623</v>
      </c>
      <c r="BR11" s="330">
        <v>13544</v>
      </c>
      <c r="BS11" s="330">
        <v>1568</v>
      </c>
    </row>
    <row r="12" spans="1:71" ht="13.9" customHeight="1" x14ac:dyDescent="0.2">
      <c r="A12" s="331" t="s">
        <v>36</v>
      </c>
      <c r="B12" s="330">
        <v>109074</v>
      </c>
      <c r="C12" s="330">
        <v>90332</v>
      </c>
      <c r="D12" s="330">
        <v>16920</v>
      </c>
      <c r="E12" s="330">
        <v>1822</v>
      </c>
      <c r="F12" s="330">
        <v>76234</v>
      </c>
      <c r="G12" s="330">
        <v>69323</v>
      </c>
      <c r="H12" s="330">
        <v>6595</v>
      </c>
      <c r="I12" s="330">
        <v>316</v>
      </c>
      <c r="J12" s="330">
        <v>18748</v>
      </c>
      <c r="K12" s="330">
        <v>11537</v>
      </c>
      <c r="L12" s="330">
        <v>7112</v>
      </c>
      <c r="M12" s="330">
        <v>99</v>
      </c>
      <c r="N12" s="330">
        <v>14092</v>
      </c>
      <c r="O12" s="330">
        <v>9472</v>
      </c>
      <c r="P12" s="330">
        <v>3213</v>
      </c>
      <c r="Q12" s="330">
        <v>1407</v>
      </c>
      <c r="R12" s="330"/>
      <c r="S12" s="331" t="s">
        <v>36</v>
      </c>
      <c r="T12" s="330">
        <v>119361</v>
      </c>
      <c r="U12" s="330">
        <v>93592</v>
      </c>
      <c r="V12" s="330">
        <v>24570</v>
      </c>
      <c r="W12" s="330">
        <v>1199</v>
      </c>
      <c r="X12" s="330">
        <v>93030</v>
      </c>
      <c r="Y12" s="330">
        <v>80290</v>
      </c>
      <c r="Z12" s="330">
        <v>12566</v>
      </c>
      <c r="AA12" s="330">
        <v>174</v>
      </c>
      <c r="AB12" s="330">
        <v>12380</v>
      </c>
      <c r="AC12" s="330">
        <v>5883</v>
      </c>
      <c r="AD12" s="330">
        <v>6446</v>
      </c>
      <c r="AE12" s="330">
        <v>51</v>
      </c>
      <c r="AF12" s="330">
        <v>13951</v>
      </c>
      <c r="AG12" s="330">
        <v>7419</v>
      </c>
      <c r="AH12" s="330">
        <v>5558</v>
      </c>
      <c r="AI12" s="330">
        <v>974</v>
      </c>
      <c r="AJ12" s="330"/>
      <c r="AK12" s="330" t="s">
        <v>36</v>
      </c>
      <c r="AL12" s="330">
        <v>125864</v>
      </c>
      <c r="AM12" s="330">
        <v>98776</v>
      </c>
      <c r="AN12" s="330">
        <v>24945</v>
      </c>
      <c r="AO12" s="330">
        <v>1632</v>
      </c>
      <c r="AP12" s="330">
        <v>95806</v>
      </c>
      <c r="AQ12" s="330">
        <v>83240</v>
      </c>
      <c r="AR12" s="330">
        <v>12045</v>
      </c>
      <c r="AS12" s="330">
        <v>363</v>
      </c>
      <c r="AT12" s="330">
        <v>17815</v>
      </c>
      <c r="AU12" s="330">
        <v>8964</v>
      </c>
      <c r="AV12" s="330">
        <v>8565</v>
      </c>
      <c r="AW12" s="330">
        <v>118</v>
      </c>
      <c r="AX12" s="330">
        <v>10755</v>
      </c>
      <c r="AY12" s="330">
        <v>5673</v>
      </c>
      <c r="AZ12" s="330">
        <v>3871</v>
      </c>
      <c r="BA12" s="330">
        <v>1035</v>
      </c>
      <c r="BC12" s="330" t="s">
        <v>36</v>
      </c>
      <c r="BD12" s="330">
        <v>130862</v>
      </c>
      <c r="BE12" s="330">
        <v>100295</v>
      </c>
      <c r="BF12" s="330">
        <v>28539</v>
      </c>
      <c r="BG12" s="330">
        <v>2028</v>
      </c>
      <c r="BH12" s="330">
        <v>93821</v>
      </c>
      <c r="BI12" s="330">
        <v>81708</v>
      </c>
      <c r="BJ12" s="330">
        <v>11614</v>
      </c>
      <c r="BK12" s="330">
        <v>499</v>
      </c>
      <c r="BL12" s="330">
        <v>18425</v>
      </c>
      <c r="BM12" s="330">
        <v>8869</v>
      </c>
      <c r="BN12" s="330">
        <v>9384</v>
      </c>
      <c r="BO12" s="330">
        <v>172</v>
      </c>
      <c r="BP12" s="330">
        <v>18616</v>
      </c>
      <c r="BQ12" s="330">
        <v>9718</v>
      </c>
      <c r="BR12" s="330">
        <v>7541</v>
      </c>
      <c r="BS12" s="330">
        <v>1357</v>
      </c>
    </row>
    <row r="13" spans="1:71" ht="13.9" customHeight="1" x14ac:dyDescent="0.2">
      <c r="A13" s="331" t="s">
        <v>37</v>
      </c>
      <c r="B13" s="330">
        <v>70048</v>
      </c>
      <c r="C13" s="330">
        <v>33080</v>
      </c>
      <c r="D13" s="330">
        <v>30138</v>
      </c>
      <c r="E13" s="330">
        <v>6830</v>
      </c>
      <c r="F13" s="330">
        <v>16693</v>
      </c>
      <c r="G13" s="330">
        <v>12077</v>
      </c>
      <c r="H13" s="330">
        <v>3914</v>
      </c>
      <c r="I13" s="330">
        <v>702</v>
      </c>
      <c r="J13" s="330">
        <v>27258</v>
      </c>
      <c r="K13" s="330">
        <v>7084</v>
      </c>
      <c r="L13" s="330">
        <v>19769</v>
      </c>
      <c r="M13" s="330">
        <v>405</v>
      </c>
      <c r="N13" s="330">
        <v>26097</v>
      </c>
      <c r="O13" s="330">
        <v>13919</v>
      </c>
      <c r="P13" s="330">
        <v>6455</v>
      </c>
      <c r="Q13" s="330">
        <v>5723</v>
      </c>
      <c r="R13" s="330"/>
      <c r="S13" s="331" t="s">
        <v>37</v>
      </c>
      <c r="T13" s="330">
        <v>80132</v>
      </c>
      <c r="U13" s="330">
        <v>35947</v>
      </c>
      <c r="V13" s="330">
        <v>39517</v>
      </c>
      <c r="W13" s="330">
        <v>4668</v>
      </c>
      <c r="X13" s="330">
        <v>27041</v>
      </c>
      <c r="Y13" s="330">
        <v>18206</v>
      </c>
      <c r="Z13" s="330">
        <v>8276</v>
      </c>
      <c r="AA13" s="330">
        <v>559</v>
      </c>
      <c r="AB13" s="330">
        <v>27215</v>
      </c>
      <c r="AC13" s="330">
        <v>6173</v>
      </c>
      <c r="AD13" s="330">
        <v>20711</v>
      </c>
      <c r="AE13" s="330">
        <v>331</v>
      </c>
      <c r="AF13" s="330">
        <v>25876</v>
      </c>
      <c r="AG13" s="330">
        <v>11568</v>
      </c>
      <c r="AH13" s="330">
        <v>10530</v>
      </c>
      <c r="AI13" s="330">
        <v>3778</v>
      </c>
      <c r="AJ13" s="330"/>
      <c r="AK13" s="330" t="s">
        <v>37</v>
      </c>
      <c r="AL13" s="330">
        <v>91605</v>
      </c>
      <c r="AM13" s="330">
        <v>43478</v>
      </c>
      <c r="AN13" s="330">
        <v>43369</v>
      </c>
      <c r="AO13" s="330">
        <v>2403</v>
      </c>
      <c r="AP13" s="330">
        <v>31967</v>
      </c>
      <c r="AQ13" s="330">
        <v>21124</v>
      </c>
      <c r="AR13" s="330">
        <v>10208</v>
      </c>
      <c r="AS13" s="330">
        <v>516</v>
      </c>
      <c r="AT13" s="330">
        <v>34241</v>
      </c>
      <c r="AU13" s="330">
        <v>9256</v>
      </c>
      <c r="AV13" s="330">
        <v>23797</v>
      </c>
      <c r="AW13" s="330">
        <v>295</v>
      </c>
      <c r="AX13" s="330">
        <v>23136</v>
      </c>
      <c r="AY13" s="330">
        <v>12180</v>
      </c>
      <c r="AZ13" s="330">
        <v>8288</v>
      </c>
      <c r="BA13" s="330">
        <v>1402</v>
      </c>
      <c r="BC13" s="330" t="s">
        <v>37</v>
      </c>
      <c r="BD13" s="330">
        <v>97534</v>
      </c>
      <c r="BE13" s="330">
        <v>43706</v>
      </c>
      <c r="BF13" s="330">
        <v>51019</v>
      </c>
      <c r="BG13" s="330">
        <v>2809</v>
      </c>
      <c r="BH13" s="330">
        <v>32042</v>
      </c>
      <c r="BI13" s="330">
        <v>20219</v>
      </c>
      <c r="BJ13" s="330">
        <v>11302</v>
      </c>
      <c r="BK13" s="330">
        <v>521</v>
      </c>
      <c r="BL13" s="330">
        <v>32295</v>
      </c>
      <c r="BM13" s="330">
        <v>7805</v>
      </c>
      <c r="BN13" s="330">
        <v>24247</v>
      </c>
      <c r="BO13" s="330">
        <v>243</v>
      </c>
      <c r="BP13" s="330">
        <v>33197</v>
      </c>
      <c r="BQ13" s="330">
        <v>15682</v>
      </c>
      <c r="BR13" s="330">
        <v>15470</v>
      </c>
      <c r="BS13" s="330">
        <v>2045</v>
      </c>
    </row>
    <row r="14" spans="1:71" ht="13.9" customHeight="1" x14ac:dyDescent="0.2">
      <c r="A14" s="331" t="s">
        <v>38</v>
      </c>
      <c r="B14" s="330">
        <v>114564</v>
      </c>
      <c r="C14" s="330">
        <v>94926</v>
      </c>
      <c r="D14" s="330">
        <v>16629</v>
      </c>
      <c r="E14" s="330">
        <v>3009</v>
      </c>
      <c r="F14" s="330">
        <v>74141</v>
      </c>
      <c r="G14" s="330">
        <v>67788</v>
      </c>
      <c r="H14" s="330">
        <v>5834</v>
      </c>
      <c r="I14" s="330">
        <v>519</v>
      </c>
      <c r="J14" s="330">
        <v>21514</v>
      </c>
      <c r="K14" s="330">
        <v>13400</v>
      </c>
      <c r="L14" s="330">
        <v>8041</v>
      </c>
      <c r="M14" s="330">
        <v>73</v>
      </c>
      <c r="N14" s="330">
        <v>18909</v>
      </c>
      <c r="O14" s="330">
        <v>13738</v>
      </c>
      <c r="P14" s="330">
        <v>2754</v>
      </c>
      <c r="Q14" s="330">
        <v>2417</v>
      </c>
      <c r="R14" s="330"/>
      <c r="S14" s="331" t="s">
        <v>38</v>
      </c>
      <c r="T14" s="330">
        <v>124850</v>
      </c>
      <c r="U14" s="330">
        <v>96876</v>
      </c>
      <c r="V14" s="330">
        <v>25581</v>
      </c>
      <c r="W14" s="330">
        <v>2393</v>
      </c>
      <c r="X14" s="330">
        <v>90867</v>
      </c>
      <c r="Y14" s="330">
        <v>78963</v>
      </c>
      <c r="Z14" s="330">
        <v>11558</v>
      </c>
      <c r="AA14" s="330">
        <v>346</v>
      </c>
      <c r="AB14" s="330">
        <v>16767</v>
      </c>
      <c r="AC14" s="330">
        <v>7981</v>
      </c>
      <c r="AD14" s="330">
        <v>8695</v>
      </c>
      <c r="AE14" s="330">
        <v>91</v>
      </c>
      <c r="AF14" s="330">
        <v>17216</v>
      </c>
      <c r="AG14" s="330">
        <v>9932</v>
      </c>
      <c r="AH14" s="330">
        <v>5328</v>
      </c>
      <c r="AI14" s="330">
        <v>1956</v>
      </c>
      <c r="AJ14" s="330"/>
      <c r="AK14" s="330" t="s">
        <v>38</v>
      </c>
      <c r="AL14" s="330">
        <v>139003</v>
      </c>
      <c r="AM14" s="330">
        <v>107156</v>
      </c>
      <c r="AN14" s="330">
        <v>28660</v>
      </c>
      <c r="AO14" s="330">
        <v>2326</v>
      </c>
      <c r="AP14" s="330">
        <v>95525</v>
      </c>
      <c r="AQ14" s="330">
        <v>83119</v>
      </c>
      <c r="AR14" s="330">
        <v>11706</v>
      </c>
      <c r="AS14" s="330">
        <v>563</v>
      </c>
      <c r="AT14" s="330">
        <v>23339</v>
      </c>
      <c r="AU14" s="330">
        <v>11982</v>
      </c>
      <c r="AV14" s="330">
        <v>11019</v>
      </c>
      <c r="AW14" s="330">
        <v>112</v>
      </c>
      <c r="AX14" s="330">
        <v>18181</v>
      </c>
      <c r="AY14" s="330">
        <v>10942</v>
      </c>
      <c r="AZ14" s="330">
        <v>5307</v>
      </c>
      <c r="BA14" s="330">
        <v>1489</v>
      </c>
      <c r="BC14" s="330" t="s">
        <v>38</v>
      </c>
      <c r="BD14" s="330">
        <v>145010</v>
      </c>
      <c r="BE14" s="330">
        <v>105891</v>
      </c>
      <c r="BF14" s="330">
        <v>36838</v>
      </c>
      <c r="BG14" s="330">
        <v>2281</v>
      </c>
      <c r="BH14" s="330">
        <v>87085</v>
      </c>
      <c r="BI14" s="330">
        <v>75356</v>
      </c>
      <c r="BJ14" s="330">
        <v>11292</v>
      </c>
      <c r="BK14" s="330">
        <v>437</v>
      </c>
      <c r="BL14" s="330">
        <v>25887</v>
      </c>
      <c r="BM14" s="330">
        <v>12385</v>
      </c>
      <c r="BN14" s="330">
        <v>13380</v>
      </c>
      <c r="BO14" s="330">
        <v>122</v>
      </c>
      <c r="BP14" s="330">
        <v>32038</v>
      </c>
      <c r="BQ14" s="330">
        <v>18150</v>
      </c>
      <c r="BR14" s="330">
        <v>12166</v>
      </c>
      <c r="BS14" s="330">
        <v>1722</v>
      </c>
    </row>
    <row r="15" spans="1:71" ht="13.9" customHeight="1" x14ac:dyDescent="0.2">
      <c r="A15" s="331" t="s">
        <v>39</v>
      </c>
      <c r="B15" s="330">
        <v>100243</v>
      </c>
      <c r="C15" s="330">
        <v>73668</v>
      </c>
      <c r="D15" s="330">
        <v>21281</v>
      </c>
      <c r="E15" s="330">
        <v>5294</v>
      </c>
      <c r="F15" s="330">
        <v>57390</v>
      </c>
      <c r="G15" s="330">
        <v>50875</v>
      </c>
      <c r="H15" s="330">
        <v>5426</v>
      </c>
      <c r="I15" s="330">
        <v>1089</v>
      </c>
      <c r="J15" s="330">
        <v>20970</v>
      </c>
      <c r="K15" s="330">
        <v>9096</v>
      </c>
      <c r="L15" s="330">
        <v>11797</v>
      </c>
      <c r="M15" s="330">
        <v>77</v>
      </c>
      <c r="N15" s="330">
        <v>21883</v>
      </c>
      <c r="O15" s="330">
        <v>13697</v>
      </c>
      <c r="P15" s="330">
        <v>4058</v>
      </c>
      <c r="Q15" s="330">
        <v>4128</v>
      </c>
      <c r="R15" s="330"/>
      <c r="S15" s="331" t="s">
        <v>39</v>
      </c>
      <c r="T15" s="330">
        <v>108571</v>
      </c>
      <c r="U15" s="330">
        <v>74782</v>
      </c>
      <c r="V15" s="330">
        <v>30352</v>
      </c>
      <c r="W15" s="330">
        <v>3437</v>
      </c>
      <c r="X15" s="330">
        <v>69281</v>
      </c>
      <c r="Y15" s="330">
        <v>57055</v>
      </c>
      <c r="Z15" s="330">
        <v>11661</v>
      </c>
      <c r="AA15" s="330">
        <v>565</v>
      </c>
      <c r="AB15" s="330">
        <v>17125</v>
      </c>
      <c r="AC15" s="330">
        <v>5417</v>
      </c>
      <c r="AD15" s="330">
        <v>11539</v>
      </c>
      <c r="AE15" s="330">
        <v>169</v>
      </c>
      <c r="AF15" s="330">
        <v>22165</v>
      </c>
      <c r="AG15" s="330">
        <v>12310</v>
      </c>
      <c r="AH15" s="330">
        <v>7152</v>
      </c>
      <c r="AI15" s="330">
        <v>2703</v>
      </c>
      <c r="AJ15" s="330"/>
      <c r="AK15" s="330" t="s">
        <v>39</v>
      </c>
      <c r="AL15" s="330">
        <v>118021</v>
      </c>
      <c r="AM15" s="330">
        <v>82093</v>
      </c>
      <c r="AN15" s="330">
        <v>33233</v>
      </c>
      <c r="AO15" s="330">
        <v>1793</v>
      </c>
      <c r="AP15" s="330">
        <v>74374</v>
      </c>
      <c r="AQ15" s="330">
        <v>60663</v>
      </c>
      <c r="AR15" s="330">
        <v>13167</v>
      </c>
      <c r="AS15" s="330">
        <v>414</v>
      </c>
      <c r="AT15" s="330">
        <v>22277</v>
      </c>
      <c r="AU15" s="330">
        <v>8512</v>
      </c>
      <c r="AV15" s="330">
        <v>13374</v>
      </c>
      <c r="AW15" s="330">
        <v>132</v>
      </c>
      <c r="AX15" s="330">
        <v>19615</v>
      </c>
      <c r="AY15" s="330">
        <v>11967</v>
      </c>
      <c r="AZ15" s="330">
        <v>6030</v>
      </c>
      <c r="BA15" s="330">
        <v>1132</v>
      </c>
      <c r="BC15" s="330" t="s">
        <v>39</v>
      </c>
      <c r="BD15" s="330">
        <v>124082</v>
      </c>
      <c r="BE15" s="330">
        <v>83181</v>
      </c>
      <c r="BF15" s="330">
        <v>38851</v>
      </c>
      <c r="BG15" s="330">
        <v>2050</v>
      </c>
      <c r="BH15" s="330">
        <v>65594</v>
      </c>
      <c r="BI15" s="330">
        <v>53553</v>
      </c>
      <c r="BJ15" s="330">
        <v>11668</v>
      </c>
      <c r="BK15" s="330">
        <v>373</v>
      </c>
      <c r="BL15" s="330">
        <v>22472</v>
      </c>
      <c r="BM15" s="330">
        <v>8281</v>
      </c>
      <c r="BN15" s="330">
        <v>14045</v>
      </c>
      <c r="BO15" s="330">
        <v>146</v>
      </c>
      <c r="BP15" s="330">
        <v>36016</v>
      </c>
      <c r="BQ15" s="330">
        <v>21347</v>
      </c>
      <c r="BR15" s="330">
        <v>13138</v>
      </c>
      <c r="BS15" s="330">
        <v>1531</v>
      </c>
    </row>
    <row r="16" spans="1:71" ht="13.9" customHeight="1" x14ac:dyDescent="0.2">
      <c r="A16" s="331" t="s">
        <v>40</v>
      </c>
      <c r="B16" s="330">
        <v>95013</v>
      </c>
      <c r="C16" s="330">
        <v>74215</v>
      </c>
      <c r="D16" s="330">
        <v>18745</v>
      </c>
      <c r="E16" s="330">
        <v>2053</v>
      </c>
      <c r="F16" s="330">
        <v>62896</v>
      </c>
      <c r="G16" s="330">
        <v>57362</v>
      </c>
      <c r="H16" s="330">
        <v>5044</v>
      </c>
      <c r="I16" s="330">
        <v>490</v>
      </c>
      <c r="J16" s="330">
        <v>21406</v>
      </c>
      <c r="K16" s="330">
        <v>9814</v>
      </c>
      <c r="L16" s="330">
        <v>11476</v>
      </c>
      <c r="M16" s="330">
        <v>116</v>
      </c>
      <c r="N16" s="330">
        <v>10711</v>
      </c>
      <c r="O16" s="330">
        <v>7039</v>
      </c>
      <c r="P16" s="330">
        <v>2225</v>
      </c>
      <c r="Q16" s="330">
        <v>1447</v>
      </c>
      <c r="R16" s="330"/>
      <c r="S16" s="331" t="s">
        <v>40</v>
      </c>
      <c r="T16" s="330">
        <v>101680</v>
      </c>
      <c r="U16" s="330">
        <v>74847</v>
      </c>
      <c r="V16" s="330">
        <v>25246</v>
      </c>
      <c r="W16" s="330">
        <v>1587</v>
      </c>
      <c r="X16" s="330">
        <v>74842</v>
      </c>
      <c r="Y16" s="330">
        <v>63030</v>
      </c>
      <c r="Z16" s="330">
        <v>11577</v>
      </c>
      <c r="AA16" s="330">
        <v>235</v>
      </c>
      <c r="AB16" s="330">
        <v>15779</v>
      </c>
      <c r="AC16" s="330">
        <v>5852</v>
      </c>
      <c r="AD16" s="330">
        <v>9709</v>
      </c>
      <c r="AE16" s="330">
        <v>218</v>
      </c>
      <c r="AF16" s="330">
        <v>11059</v>
      </c>
      <c r="AG16" s="330">
        <v>5965</v>
      </c>
      <c r="AH16" s="330">
        <v>3960</v>
      </c>
      <c r="AI16" s="330">
        <v>1134</v>
      </c>
      <c r="AJ16" s="330"/>
      <c r="AK16" s="330" t="s">
        <v>40</v>
      </c>
      <c r="AL16" s="330">
        <v>110394</v>
      </c>
      <c r="AM16" s="330">
        <v>78591</v>
      </c>
      <c r="AN16" s="330">
        <v>29527</v>
      </c>
      <c r="AO16" s="330">
        <v>1724</v>
      </c>
      <c r="AP16" s="330">
        <v>77994</v>
      </c>
      <c r="AQ16" s="330">
        <v>64341</v>
      </c>
      <c r="AR16" s="330">
        <v>13141</v>
      </c>
      <c r="AS16" s="330">
        <v>421</v>
      </c>
      <c r="AT16" s="330">
        <v>19299</v>
      </c>
      <c r="AU16" s="330">
        <v>7431</v>
      </c>
      <c r="AV16" s="330">
        <v>11386</v>
      </c>
      <c r="AW16" s="330">
        <v>214</v>
      </c>
      <c r="AX16" s="330">
        <v>11048</v>
      </c>
      <c r="AY16" s="330">
        <v>5748</v>
      </c>
      <c r="AZ16" s="330">
        <v>4208</v>
      </c>
      <c r="BA16" s="330">
        <v>934</v>
      </c>
      <c r="BC16" s="330" t="s">
        <v>40</v>
      </c>
      <c r="BD16" s="330">
        <v>119916</v>
      </c>
      <c r="BE16" s="330">
        <v>82079</v>
      </c>
      <c r="BF16" s="330">
        <v>36104</v>
      </c>
      <c r="BG16" s="330">
        <v>1733</v>
      </c>
      <c r="BH16" s="330">
        <v>70549</v>
      </c>
      <c r="BI16" s="330">
        <v>58761</v>
      </c>
      <c r="BJ16" s="330">
        <v>11450</v>
      </c>
      <c r="BK16" s="330">
        <v>338</v>
      </c>
      <c r="BL16" s="330">
        <v>21073</v>
      </c>
      <c r="BM16" s="330">
        <v>8457</v>
      </c>
      <c r="BN16" s="330">
        <v>12469</v>
      </c>
      <c r="BO16" s="330">
        <v>147</v>
      </c>
      <c r="BP16" s="330">
        <v>28294</v>
      </c>
      <c r="BQ16" s="330">
        <v>14861</v>
      </c>
      <c r="BR16" s="330">
        <v>12185</v>
      </c>
      <c r="BS16" s="330">
        <v>1248</v>
      </c>
    </row>
    <row r="17" spans="1:71" ht="13.9" customHeight="1" x14ac:dyDescent="0.2">
      <c r="A17" s="331" t="s">
        <v>41</v>
      </c>
      <c r="B17" s="330">
        <v>77971</v>
      </c>
      <c r="C17" s="330">
        <v>53380</v>
      </c>
      <c r="D17" s="330">
        <v>23273</v>
      </c>
      <c r="E17" s="330">
        <v>1318</v>
      </c>
      <c r="F17" s="330">
        <v>30068</v>
      </c>
      <c r="G17" s="330">
        <v>27984</v>
      </c>
      <c r="H17" s="330">
        <v>1815</v>
      </c>
      <c r="I17" s="330">
        <v>269</v>
      </c>
      <c r="J17" s="330">
        <v>36703</v>
      </c>
      <c r="K17" s="330">
        <v>16810</v>
      </c>
      <c r="L17" s="330">
        <v>19846</v>
      </c>
      <c r="M17" s="330">
        <v>47</v>
      </c>
      <c r="N17" s="330">
        <v>11200</v>
      </c>
      <c r="O17" s="330">
        <v>8586</v>
      </c>
      <c r="P17" s="330">
        <v>1612</v>
      </c>
      <c r="Q17" s="330">
        <v>1002</v>
      </c>
      <c r="R17" s="330"/>
      <c r="S17" s="331" t="s">
        <v>41</v>
      </c>
      <c r="T17" s="330">
        <v>84693</v>
      </c>
      <c r="U17" s="330">
        <v>54077</v>
      </c>
      <c r="V17" s="330">
        <v>29481</v>
      </c>
      <c r="W17" s="330">
        <v>1135</v>
      </c>
      <c r="X17" s="330">
        <v>39890</v>
      </c>
      <c r="Y17" s="330">
        <v>35138</v>
      </c>
      <c r="Z17" s="330">
        <v>4590</v>
      </c>
      <c r="AA17" s="330">
        <v>162</v>
      </c>
      <c r="AB17" s="330">
        <v>32461</v>
      </c>
      <c r="AC17" s="330">
        <v>11578</v>
      </c>
      <c r="AD17" s="330">
        <v>20786</v>
      </c>
      <c r="AE17" s="330">
        <v>97</v>
      </c>
      <c r="AF17" s="330">
        <v>12342</v>
      </c>
      <c r="AG17" s="330">
        <v>7361</v>
      </c>
      <c r="AH17" s="330">
        <v>4105</v>
      </c>
      <c r="AI17" s="330">
        <v>876</v>
      </c>
      <c r="AJ17" s="330"/>
      <c r="AK17" s="330" t="s">
        <v>41</v>
      </c>
      <c r="AL17" s="330">
        <v>92785</v>
      </c>
      <c r="AM17" s="330">
        <v>60590</v>
      </c>
      <c r="AN17" s="330">
        <v>30534</v>
      </c>
      <c r="AO17" s="330">
        <v>1053</v>
      </c>
      <c r="AP17" s="330">
        <v>45424</v>
      </c>
      <c r="AQ17" s="330">
        <v>39595</v>
      </c>
      <c r="AR17" s="330">
        <v>5552</v>
      </c>
      <c r="AS17" s="330">
        <v>220</v>
      </c>
      <c r="AT17" s="330">
        <v>36616</v>
      </c>
      <c r="AU17" s="330">
        <v>14202</v>
      </c>
      <c r="AV17" s="330">
        <v>21849</v>
      </c>
      <c r="AW17" s="330">
        <v>155</v>
      </c>
      <c r="AX17" s="330">
        <v>9314</v>
      </c>
      <c r="AY17" s="330">
        <v>6040</v>
      </c>
      <c r="AZ17" s="330">
        <v>2548</v>
      </c>
      <c r="BA17" s="330">
        <v>603</v>
      </c>
      <c r="BC17" s="330" t="s">
        <v>41</v>
      </c>
      <c r="BD17" s="330">
        <v>101045</v>
      </c>
      <c r="BE17" s="330">
        <v>61942</v>
      </c>
      <c r="BF17" s="330">
        <v>38112</v>
      </c>
      <c r="BG17" s="330">
        <v>991</v>
      </c>
      <c r="BH17" s="330">
        <v>45299</v>
      </c>
      <c r="BI17" s="330">
        <v>36927</v>
      </c>
      <c r="BJ17" s="330">
        <v>8175</v>
      </c>
      <c r="BK17" s="330">
        <v>197</v>
      </c>
      <c r="BL17" s="330">
        <v>34662</v>
      </c>
      <c r="BM17" s="330">
        <v>13810</v>
      </c>
      <c r="BN17" s="330">
        <v>20713</v>
      </c>
      <c r="BO17" s="330">
        <v>139</v>
      </c>
      <c r="BP17" s="330">
        <v>21084</v>
      </c>
      <c r="BQ17" s="330">
        <v>11205</v>
      </c>
      <c r="BR17" s="330">
        <v>9224</v>
      </c>
      <c r="BS17" s="330">
        <v>655</v>
      </c>
    </row>
    <row r="18" spans="1:71" ht="13.9" customHeight="1" x14ac:dyDescent="0.2">
      <c r="A18" s="331" t="s">
        <v>42</v>
      </c>
      <c r="B18" s="330">
        <v>68445</v>
      </c>
      <c r="C18" s="330">
        <v>25850</v>
      </c>
      <c r="D18" s="330">
        <v>37542</v>
      </c>
      <c r="E18" s="330">
        <v>5053</v>
      </c>
      <c r="F18" s="330">
        <v>11331</v>
      </c>
      <c r="G18" s="330">
        <v>9619</v>
      </c>
      <c r="H18" s="330">
        <v>981</v>
      </c>
      <c r="I18" s="330">
        <v>731</v>
      </c>
      <c r="J18" s="330">
        <v>39331</v>
      </c>
      <c r="K18" s="330">
        <v>6548</v>
      </c>
      <c r="L18" s="330">
        <v>32574</v>
      </c>
      <c r="M18" s="330">
        <v>209</v>
      </c>
      <c r="N18" s="330">
        <v>17783</v>
      </c>
      <c r="O18" s="330">
        <v>9683</v>
      </c>
      <c r="P18" s="330">
        <v>3987</v>
      </c>
      <c r="Q18" s="330">
        <v>4113</v>
      </c>
      <c r="R18" s="330"/>
      <c r="S18" s="331" t="s">
        <v>42</v>
      </c>
      <c r="T18" s="330">
        <v>75593</v>
      </c>
      <c r="U18" s="330">
        <v>28714</v>
      </c>
      <c r="V18" s="330">
        <v>43781</v>
      </c>
      <c r="W18" s="330">
        <v>3098</v>
      </c>
      <c r="X18" s="330">
        <v>20340</v>
      </c>
      <c r="Y18" s="330">
        <v>14548</v>
      </c>
      <c r="Z18" s="330">
        <v>5415</v>
      </c>
      <c r="AA18" s="330">
        <v>377</v>
      </c>
      <c r="AB18" s="330">
        <v>36232</v>
      </c>
      <c r="AC18" s="330">
        <v>5335</v>
      </c>
      <c r="AD18" s="330">
        <v>30614</v>
      </c>
      <c r="AE18" s="330">
        <v>283</v>
      </c>
      <c r="AF18" s="330">
        <v>19021</v>
      </c>
      <c r="AG18" s="330">
        <v>8831</v>
      </c>
      <c r="AH18" s="330">
        <v>7752</v>
      </c>
      <c r="AI18" s="330">
        <v>2438</v>
      </c>
      <c r="AJ18" s="330"/>
      <c r="AK18" s="330" t="s">
        <v>42</v>
      </c>
      <c r="AL18" s="330">
        <v>86042</v>
      </c>
      <c r="AM18" s="330">
        <v>38093</v>
      </c>
      <c r="AN18" s="330">
        <v>44307</v>
      </c>
      <c r="AO18" s="330">
        <v>1792</v>
      </c>
      <c r="AP18" s="330">
        <v>27616</v>
      </c>
      <c r="AQ18" s="330">
        <v>19002</v>
      </c>
      <c r="AR18" s="330">
        <v>7891</v>
      </c>
      <c r="AS18" s="330">
        <v>549</v>
      </c>
      <c r="AT18" s="330">
        <v>43669</v>
      </c>
      <c r="AU18" s="330">
        <v>11062</v>
      </c>
      <c r="AV18" s="330">
        <v>31325</v>
      </c>
      <c r="AW18" s="330">
        <v>195</v>
      </c>
      <c r="AX18" s="330">
        <v>13376</v>
      </c>
      <c r="AY18" s="330">
        <v>7477</v>
      </c>
      <c r="AZ18" s="330">
        <v>4411</v>
      </c>
      <c r="BA18" s="330">
        <v>973</v>
      </c>
      <c r="BC18" s="330" t="s">
        <v>42</v>
      </c>
      <c r="BD18" s="330">
        <v>101690</v>
      </c>
      <c r="BE18" s="330">
        <v>39991</v>
      </c>
      <c r="BF18" s="330">
        <v>59175</v>
      </c>
      <c r="BG18" s="330">
        <v>2524</v>
      </c>
      <c r="BH18" s="330">
        <v>26553</v>
      </c>
      <c r="BI18" s="330">
        <v>15861</v>
      </c>
      <c r="BJ18" s="330">
        <v>10314</v>
      </c>
      <c r="BK18" s="330">
        <v>378</v>
      </c>
      <c r="BL18" s="330">
        <v>44430</v>
      </c>
      <c r="BM18" s="330">
        <v>10755</v>
      </c>
      <c r="BN18" s="330">
        <v>33473</v>
      </c>
      <c r="BO18" s="330">
        <v>202</v>
      </c>
      <c r="BP18" s="330">
        <v>30707</v>
      </c>
      <c r="BQ18" s="330">
        <v>13375</v>
      </c>
      <c r="BR18" s="330">
        <v>15388</v>
      </c>
      <c r="BS18" s="330">
        <v>1944</v>
      </c>
    </row>
    <row r="19" spans="1:71" ht="13.9" customHeight="1" x14ac:dyDescent="0.2">
      <c r="A19" s="331" t="s">
        <v>43</v>
      </c>
      <c r="B19" s="330">
        <v>61028</v>
      </c>
      <c r="C19" s="330">
        <v>34279</v>
      </c>
      <c r="D19" s="330">
        <v>19871</v>
      </c>
      <c r="E19" s="330">
        <v>6878</v>
      </c>
      <c r="F19" s="330">
        <v>18347</v>
      </c>
      <c r="G19" s="330">
        <v>14308</v>
      </c>
      <c r="H19" s="330">
        <v>3004</v>
      </c>
      <c r="I19" s="330">
        <v>1035</v>
      </c>
      <c r="J19" s="330">
        <v>17058</v>
      </c>
      <c r="K19" s="330">
        <v>6072</v>
      </c>
      <c r="L19" s="330">
        <v>10816</v>
      </c>
      <c r="M19" s="330">
        <v>170</v>
      </c>
      <c r="N19" s="330">
        <v>25623</v>
      </c>
      <c r="O19" s="330">
        <v>13899</v>
      </c>
      <c r="P19" s="330">
        <v>6051</v>
      </c>
      <c r="Q19" s="330">
        <v>5673</v>
      </c>
      <c r="R19" s="330"/>
      <c r="S19" s="331" t="s">
        <v>43</v>
      </c>
      <c r="T19" s="330">
        <v>69794</v>
      </c>
      <c r="U19" s="330">
        <v>39256</v>
      </c>
      <c r="V19" s="330">
        <v>26878</v>
      </c>
      <c r="W19" s="330">
        <v>3660</v>
      </c>
      <c r="X19" s="330">
        <v>29269</v>
      </c>
      <c r="Y19" s="330">
        <v>21603</v>
      </c>
      <c r="Z19" s="330">
        <v>7135</v>
      </c>
      <c r="AA19" s="330">
        <v>531</v>
      </c>
      <c r="AB19" s="330">
        <v>16639</v>
      </c>
      <c r="AC19" s="330">
        <v>5279</v>
      </c>
      <c r="AD19" s="330">
        <v>11178</v>
      </c>
      <c r="AE19" s="330">
        <v>182</v>
      </c>
      <c r="AF19" s="330">
        <v>23886</v>
      </c>
      <c r="AG19" s="330">
        <v>12374</v>
      </c>
      <c r="AH19" s="330">
        <v>8565</v>
      </c>
      <c r="AI19" s="330">
        <v>2947</v>
      </c>
      <c r="AJ19" s="330"/>
      <c r="AK19" s="330" t="s">
        <v>43</v>
      </c>
      <c r="AL19" s="330">
        <v>75437</v>
      </c>
      <c r="AM19" s="330">
        <v>44245</v>
      </c>
      <c r="AN19" s="330">
        <v>28620</v>
      </c>
      <c r="AO19" s="330">
        <v>1571</v>
      </c>
      <c r="AP19" s="330">
        <v>33156</v>
      </c>
      <c r="AQ19" s="330">
        <v>24801</v>
      </c>
      <c r="AR19" s="330">
        <v>7763</v>
      </c>
      <c r="AS19" s="330">
        <v>494</v>
      </c>
      <c r="AT19" s="330">
        <v>24630</v>
      </c>
      <c r="AU19" s="330">
        <v>9203</v>
      </c>
      <c r="AV19" s="330">
        <v>14944</v>
      </c>
      <c r="AW19" s="330">
        <v>104</v>
      </c>
      <c r="AX19" s="330">
        <v>15934</v>
      </c>
      <c r="AY19" s="330">
        <v>9521</v>
      </c>
      <c r="AZ19" s="330">
        <v>5056</v>
      </c>
      <c r="BA19" s="330">
        <v>874</v>
      </c>
      <c r="BC19" s="330" t="s">
        <v>43</v>
      </c>
      <c r="BD19" s="330">
        <v>80590</v>
      </c>
      <c r="BE19" s="330">
        <v>44296</v>
      </c>
      <c r="BF19" s="330">
        <v>34504</v>
      </c>
      <c r="BG19" s="330">
        <v>1790</v>
      </c>
      <c r="BH19" s="330">
        <v>28654</v>
      </c>
      <c r="BI19" s="330">
        <v>20649</v>
      </c>
      <c r="BJ19" s="330">
        <v>7618</v>
      </c>
      <c r="BK19" s="330">
        <v>387</v>
      </c>
      <c r="BL19" s="330">
        <v>25133</v>
      </c>
      <c r="BM19" s="330">
        <v>8679</v>
      </c>
      <c r="BN19" s="330">
        <v>16308</v>
      </c>
      <c r="BO19" s="330">
        <v>146</v>
      </c>
      <c r="BP19" s="330">
        <v>26803</v>
      </c>
      <c r="BQ19" s="330">
        <v>14968</v>
      </c>
      <c r="BR19" s="330">
        <v>10578</v>
      </c>
      <c r="BS19" s="330">
        <v>1257</v>
      </c>
    </row>
    <row r="20" spans="1:71" ht="13.9" customHeight="1" x14ac:dyDescent="0.2">
      <c r="A20" s="331" t="s">
        <v>44</v>
      </c>
      <c r="B20" s="330">
        <v>77083</v>
      </c>
      <c r="C20" s="330">
        <v>52705</v>
      </c>
      <c r="D20" s="330">
        <v>16603</v>
      </c>
      <c r="E20" s="330">
        <v>7775</v>
      </c>
      <c r="F20" s="330">
        <v>33588</v>
      </c>
      <c r="G20" s="330">
        <v>28842</v>
      </c>
      <c r="H20" s="330">
        <v>3223</v>
      </c>
      <c r="I20" s="330">
        <v>1523</v>
      </c>
      <c r="J20" s="330">
        <v>21959</v>
      </c>
      <c r="K20" s="330">
        <v>11162</v>
      </c>
      <c r="L20" s="330">
        <v>10603</v>
      </c>
      <c r="M20" s="330">
        <v>194</v>
      </c>
      <c r="N20" s="330">
        <v>21536</v>
      </c>
      <c r="O20" s="330">
        <v>12701</v>
      </c>
      <c r="P20" s="330">
        <v>2777</v>
      </c>
      <c r="Q20" s="330">
        <v>6058</v>
      </c>
      <c r="R20" s="330"/>
      <c r="S20" s="331" t="s">
        <v>44</v>
      </c>
      <c r="T20" s="330">
        <v>85244</v>
      </c>
      <c r="U20" s="330">
        <v>57622</v>
      </c>
      <c r="V20" s="330">
        <v>22677</v>
      </c>
      <c r="W20" s="330">
        <v>4945</v>
      </c>
      <c r="X20" s="330">
        <v>42418</v>
      </c>
      <c r="Y20" s="330">
        <v>35292</v>
      </c>
      <c r="Z20" s="330">
        <v>6482</v>
      </c>
      <c r="AA20" s="330">
        <v>644</v>
      </c>
      <c r="AB20" s="330">
        <v>21193</v>
      </c>
      <c r="AC20" s="330">
        <v>10127</v>
      </c>
      <c r="AD20" s="330">
        <v>10693</v>
      </c>
      <c r="AE20" s="330">
        <v>373</v>
      </c>
      <c r="AF20" s="330">
        <v>21633</v>
      </c>
      <c r="AG20" s="330">
        <v>12203</v>
      </c>
      <c r="AH20" s="330">
        <v>5502</v>
      </c>
      <c r="AI20" s="330">
        <v>3928</v>
      </c>
      <c r="AJ20" s="330"/>
      <c r="AK20" s="330" t="s">
        <v>44</v>
      </c>
      <c r="AL20" s="330">
        <v>92171</v>
      </c>
      <c r="AM20" s="330">
        <v>63422</v>
      </c>
      <c r="AN20" s="330">
        <v>25354</v>
      </c>
      <c r="AO20" s="330">
        <v>1841</v>
      </c>
      <c r="AP20" s="330">
        <v>42241</v>
      </c>
      <c r="AQ20" s="330">
        <v>35267</v>
      </c>
      <c r="AR20" s="330">
        <v>6497</v>
      </c>
      <c r="AS20" s="330">
        <v>353</v>
      </c>
      <c r="AT20" s="330">
        <v>27890</v>
      </c>
      <c r="AU20" s="330">
        <v>13555</v>
      </c>
      <c r="AV20" s="330">
        <v>13654</v>
      </c>
      <c r="AW20" s="330">
        <v>225</v>
      </c>
      <c r="AX20" s="330">
        <v>19565</v>
      </c>
      <c r="AY20" s="330">
        <v>13196</v>
      </c>
      <c r="AZ20" s="330">
        <v>4363</v>
      </c>
      <c r="BA20" s="330">
        <v>1121</v>
      </c>
      <c r="BC20" s="330" t="s">
        <v>44</v>
      </c>
      <c r="BD20" s="330">
        <v>101955</v>
      </c>
      <c r="BE20" s="330">
        <v>67256</v>
      </c>
      <c r="BF20" s="330">
        <v>32359</v>
      </c>
      <c r="BG20" s="330">
        <v>2340</v>
      </c>
      <c r="BH20" s="330">
        <v>41136</v>
      </c>
      <c r="BI20" s="330">
        <v>33303</v>
      </c>
      <c r="BJ20" s="330">
        <v>7489</v>
      </c>
      <c r="BK20" s="330">
        <v>344</v>
      </c>
      <c r="BL20" s="330">
        <v>27242</v>
      </c>
      <c r="BM20" s="330">
        <v>12514</v>
      </c>
      <c r="BN20" s="330">
        <v>14475</v>
      </c>
      <c r="BO20" s="330">
        <v>253</v>
      </c>
      <c r="BP20" s="330">
        <v>33577</v>
      </c>
      <c r="BQ20" s="330">
        <v>21439</v>
      </c>
      <c r="BR20" s="330">
        <v>10395</v>
      </c>
      <c r="BS20" s="330">
        <v>1743</v>
      </c>
    </row>
    <row r="21" spans="1:71" ht="13.9" customHeight="1" x14ac:dyDescent="0.2">
      <c r="A21" s="331" t="s">
        <v>45</v>
      </c>
      <c r="B21" s="330">
        <v>70398</v>
      </c>
      <c r="C21" s="330">
        <v>58563</v>
      </c>
      <c r="D21" s="330">
        <v>10964</v>
      </c>
      <c r="E21" s="330">
        <v>871</v>
      </c>
      <c r="F21" s="330">
        <v>52596</v>
      </c>
      <c r="G21" s="330">
        <v>47875</v>
      </c>
      <c r="H21" s="330">
        <v>4522</v>
      </c>
      <c r="I21" s="330">
        <v>199</v>
      </c>
      <c r="J21" s="330">
        <v>9123</v>
      </c>
      <c r="K21" s="330">
        <v>5282</v>
      </c>
      <c r="L21" s="330">
        <v>3810</v>
      </c>
      <c r="M21" s="330">
        <v>31</v>
      </c>
      <c r="N21" s="330">
        <v>8679</v>
      </c>
      <c r="O21" s="330">
        <v>5406</v>
      </c>
      <c r="P21" s="330">
        <v>2632</v>
      </c>
      <c r="Q21" s="330">
        <v>641</v>
      </c>
      <c r="R21" s="330"/>
      <c r="S21" s="331" t="s">
        <v>45</v>
      </c>
      <c r="T21" s="330">
        <v>75483</v>
      </c>
      <c r="U21" s="330">
        <v>59674</v>
      </c>
      <c r="V21" s="330">
        <v>14960</v>
      </c>
      <c r="W21" s="330">
        <v>849</v>
      </c>
      <c r="X21" s="330">
        <v>58792</v>
      </c>
      <c r="Y21" s="330">
        <v>50961</v>
      </c>
      <c r="Z21" s="330">
        <v>7687</v>
      </c>
      <c r="AA21" s="330">
        <v>144</v>
      </c>
      <c r="AB21" s="330">
        <v>7065</v>
      </c>
      <c r="AC21" s="330">
        <v>3468</v>
      </c>
      <c r="AD21" s="330">
        <v>3568</v>
      </c>
      <c r="AE21" s="330">
        <v>29</v>
      </c>
      <c r="AF21" s="330">
        <v>9626</v>
      </c>
      <c r="AG21" s="330">
        <v>5245</v>
      </c>
      <c r="AH21" s="330">
        <v>3705</v>
      </c>
      <c r="AI21" s="330">
        <v>676</v>
      </c>
      <c r="AJ21" s="330"/>
      <c r="AK21" s="330" t="s">
        <v>45</v>
      </c>
      <c r="AL21" s="330">
        <v>79109</v>
      </c>
      <c r="AM21" s="330">
        <v>61874</v>
      </c>
      <c r="AN21" s="330">
        <v>15730</v>
      </c>
      <c r="AO21" s="330">
        <v>1253</v>
      </c>
      <c r="AP21" s="330">
        <v>59465</v>
      </c>
      <c r="AQ21" s="330">
        <v>51620</v>
      </c>
      <c r="AR21" s="330">
        <v>7584</v>
      </c>
      <c r="AS21" s="330">
        <v>229</v>
      </c>
      <c r="AT21" s="330">
        <v>8798</v>
      </c>
      <c r="AU21" s="330">
        <v>3996</v>
      </c>
      <c r="AV21" s="330">
        <v>4583</v>
      </c>
      <c r="AW21" s="330">
        <v>125</v>
      </c>
      <c r="AX21" s="330">
        <v>9178</v>
      </c>
      <c r="AY21" s="330">
        <v>5344</v>
      </c>
      <c r="AZ21" s="330">
        <v>2926</v>
      </c>
      <c r="BA21" s="330">
        <v>798</v>
      </c>
      <c r="BC21" s="330" t="s">
        <v>45</v>
      </c>
      <c r="BD21" s="330">
        <v>84268</v>
      </c>
      <c r="BE21" s="330">
        <v>64114</v>
      </c>
      <c r="BF21" s="330">
        <v>18834</v>
      </c>
      <c r="BG21" s="330">
        <v>1320</v>
      </c>
      <c r="BH21" s="330">
        <v>55822</v>
      </c>
      <c r="BI21" s="330">
        <v>48455</v>
      </c>
      <c r="BJ21" s="330">
        <v>7175</v>
      </c>
      <c r="BK21" s="330">
        <v>192</v>
      </c>
      <c r="BL21" s="330">
        <v>8923</v>
      </c>
      <c r="BM21" s="330">
        <v>4216</v>
      </c>
      <c r="BN21" s="330">
        <v>4662</v>
      </c>
      <c r="BO21" s="330">
        <v>45</v>
      </c>
      <c r="BP21" s="330">
        <v>19523</v>
      </c>
      <c r="BQ21" s="330">
        <v>11443</v>
      </c>
      <c r="BR21" s="330">
        <v>6997</v>
      </c>
      <c r="BS21" s="330">
        <v>1083</v>
      </c>
    </row>
    <row r="22" spans="1:71" ht="13.9" customHeight="1" x14ac:dyDescent="0.2">
      <c r="A22" s="331" t="s">
        <v>46</v>
      </c>
      <c r="B22" s="330">
        <v>84422</v>
      </c>
      <c r="C22" s="330">
        <v>73273</v>
      </c>
      <c r="D22" s="330">
        <v>10842</v>
      </c>
      <c r="E22" s="330">
        <v>307</v>
      </c>
      <c r="F22" s="330">
        <v>61143</v>
      </c>
      <c r="G22" s="330">
        <v>59063</v>
      </c>
      <c r="H22" s="330">
        <v>2008</v>
      </c>
      <c r="I22" s="330">
        <v>72</v>
      </c>
      <c r="J22" s="330">
        <v>17706</v>
      </c>
      <c r="K22" s="330">
        <v>10214</v>
      </c>
      <c r="L22" s="330">
        <v>7449</v>
      </c>
      <c r="M22" s="330">
        <v>43</v>
      </c>
      <c r="N22" s="330">
        <v>5573</v>
      </c>
      <c r="O22" s="330">
        <v>3996</v>
      </c>
      <c r="P22" s="330">
        <v>1385</v>
      </c>
      <c r="Q22" s="330">
        <v>192</v>
      </c>
      <c r="R22" s="330"/>
      <c r="S22" s="331" t="s">
        <v>46</v>
      </c>
      <c r="T22" s="330">
        <v>88879</v>
      </c>
      <c r="U22" s="330">
        <v>74085</v>
      </c>
      <c r="V22" s="330">
        <v>14349</v>
      </c>
      <c r="W22" s="330">
        <v>445</v>
      </c>
      <c r="X22" s="330">
        <v>70087</v>
      </c>
      <c r="Y22" s="330">
        <v>65037</v>
      </c>
      <c r="Z22" s="330">
        <v>4980</v>
      </c>
      <c r="AA22" s="330">
        <v>70</v>
      </c>
      <c r="AB22" s="330">
        <v>13278</v>
      </c>
      <c r="AC22" s="330">
        <v>6216</v>
      </c>
      <c r="AD22" s="330">
        <v>6994</v>
      </c>
      <c r="AE22" s="330">
        <v>68</v>
      </c>
      <c r="AF22" s="330">
        <v>5514</v>
      </c>
      <c r="AG22" s="330">
        <v>2832</v>
      </c>
      <c r="AH22" s="330">
        <v>2375</v>
      </c>
      <c r="AI22" s="330">
        <v>307</v>
      </c>
      <c r="AJ22" s="330"/>
      <c r="AK22" s="330" t="s">
        <v>46</v>
      </c>
      <c r="AL22" s="330">
        <v>91719</v>
      </c>
      <c r="AM22" s="330">
        <v>76063</v>
      </c>
      <c r="AN22" s="330">
        <v>14124</v>
      </c>
      <c r="AO22" s="330">
        <v>1103</v>
      </c>
      <c r="AP22" s="330">
        <v>72606</v>
      </c>
      <c r="AQ22" s="330">
        <v>66868</v>
      </c>
      <c r="AR22" s="330">
        <v>5350</v>
      </c>
      <c r="AS22" s="330">
        <v>207</v>
      </c>
      <c r="AT22" s="330">
        <v>13022</v>
      </c>
      <c r="AU22" s="330">
        <v>5730</v>
      </c>
      <c r="AV22" s="330">
        <v>7004</v>
      </c>
      <c r="AW22" s="330">
        <v>94</v>
      </c>
      <c r="AX22" s="330">
        <v>5048</v>
      </c>
      <c r="AY22" s="330">
        <v>2800</v>
      </c>
      <c r="AZ22" s="330">
        <v>1472</v>
      </c>
      <c r="BA22" s="330">
        <v>732</v>
      </c>
      <c r="BC22" s="330" t="s">
        <v>46</v>
      </c>
      <c r="BD22" s="330">
        <v>97199</v>
      </c>
      <c r="BE22" s="330">
        <v>77526</v>
      </c>
      <c r="BF22" s="330">
        <v>18360</v>
      </c>
      <c r="BG22" s="330">
        <v>1313</v>
      </c>
      <c r="BH22" s="330">
        <v>72284</v>
      </c>
      <c r="BI22" s="330">
        <v>65759</v>
      </c>
      <c r="BJ22" s="330">
        <v>6154</v>
      </c>
      <c r="BK22" s="330">
        <v>371</v>
      </c>
      <c r="BL22" s="330">
        <v>13799</v>
      </c>
      <c r="BM22" s="330">
        <v>5730</v>
      </c>
      <c r="BN22" s="330">
        <v>7982</v>
      </c>
      <c r="BO22" s="330">
        <v>87</v>
      </c>
      <c r="BP22" s="330">
        <v>11116</v>
      </c>
      <c r="BQ22" s="330">
        <v>6037</v>
      </c>
      <c r="BR22" s="330">
        <v>4224</v>
      </c>
      <c r="BS22" s="330">
        <v>855</v>
      </c>
    </row>
    <row r="23" spans="1:71" ht="13.9" customHeight="1" x14ac:dyDescent="0.2">
      <c r="A23" s="331" t="s">
        <v>47</v>
      </c>
      <c r="B23" s="330">
        <v>81590</v>
      </c>
      <c r="C23" s="330">
        <v>68991</v>
      </c>
      <c r="D23" s="330">
        <v>12113</v>
      </c>
      <c r="E23" s="330">
        <v>486</v>
      </c>
      <c r="F23" s="330">
        <v>50113</v>
      </c>
      <c r="G23" s="330">
        <v>46956</v>
      </c>
      <c r="H23" s="330">
        <v>3056</v>
      </c>
      <c r="I23" s="330">
        <v>101</v>
      </c>
      <c r="J23" s="330">
        <v>21868</v>
      </c>
      <c r="K23" s="330">
        <v>14995</v>
      </c>
      <c r="L23" s="330">
        <v>6802</v>
      </c>
      <c r="M23" s="330">
        <v>71</v>
      </c>
      <c r="N23" s="330">
        <v>9609</v>
      </c>
      <c r="O23" s="330">
        <v>7040</v>
      </c>
      <c r="P23" s="330">
        <v>2255</v>
      </c>
      <c r="Q23" s="330">
        <v>314</v>
      </c>
      <c r="R23" s="330"/>
      <c r="S23" s="331" t="s">
        <v>47</v>
      </c>
      <c r="T23" s="330">
        <v>90783</v>
      </c>
      <c r="U23" s="330">
        <v>70769</v>
      </c>
      <c r="V23" s="330">
        <v>19476</v>
      </c>
      <c r="W23" s="330">
        <v>538</v>
      </c>
      <c r="X23" s="330">
        <v>66422</v>
      </c>
      <c r="Y23" s="330">
        <v>56864</v>
      </c>
      <c r="Z23" s="330">
        <v>9485</v>
      </c>
      <c r="AA23" s="330">
        <v>73</v>
      </c>
      <c r="AB23" s="330">
        <v>14225</v>
      </c>
      <c r="AC23" s="330">
        <v>8119</v>
      </c>
      <c r="AD23" s="330">
        <v>6031</v>
      </c>
      <c r="AE23" s="330">
        <v>75</v>
      </c>
      <c r="AF23" s="330">
        <v>10136</v>
      </c>
      <c r="AG23" s="330">
        <v>5786</v>
      </c>
      <c r="AH23" s="330">
        <v>3960</v>
      </c>
      <c r="AI23" s="330">
        <v>390</v>
      </c>
      <c r="AJ23" s="330"/>
      <c r="AK23" s="330" t="s">
        <v>47</v>
      </c>
      <c r="AL23" s="330">
        <v>96641</v>
      </c>
      <c r="AM23" s="330">
        <v>75511</v>
      </c>
      <c r="AN23" s="330">
        <v>19434</v>
      </c>
      <c r="AO23" s="330">
        <v>1408</v>
      </c>
      <c r="AP23" s="330">
        <v>69669</v>
      </c>
      <c r="AQ23" s="330">
        <v>60229</v>
      </c>
      <c r="AR23" s="330">
        <v>9047</v>
      </c>
      <c r="AS23" s="330">
        <v>253</v>
      </c>
      <c r="AT23" s="330">
        <v>16146</v>
      </c>
      <c r="AU23" s="330">
        <v>9081</v>
      </c>
      <c r="AV23" s="330">
        <v>6786</v>
      </c>
      <c r="AW23" s="330">
        <v>181</v>
      </c>
      <c r="AX23" s="330">
        <v>9442</v>
      </c>
      <c r="AY23" s="330">
        <v>5360</v>
      </c>
      <c r="AZ23" s="330">
        <v>3194</v>
      </c>
      <c r="BA23" s="330">
        <v>848</v>
      </c>
      <c r="BC23" s="330" t="s">
        <v>47</v>
      </c>
      <c r="BD23" s="330">
        <v>100214</v>
      </c>
      <c r="BE23" s="330">
        <v>76352</v>
      </c>
      <c r="BF23" s="330">
        <v>22375</v>
      </c>
      <c r="BG23" s="330">
        <v>1487</v>
      </c>
      <c r="BH23" s="330">
        <v>64291</v>
      </c>
      <c r="BI23" s="330">
        <v>55812</v>
      </c>
      <c r="BJ23" s="330">
        <v>8156</v>
      </c>
      <c r="BK23" s="330">
        <v>323</v>
      </c>
      <c r="BL23" s="330">
        <v>16752</v>
      </c>
      <c r="BM23" s="330">
        <v>9053</v>
      </c>
      <c r="BN23" s="330">
        <v>7566</v>
      </c>
      <c r="BO23" s="330">
        <v>133</v>
      </c>
      <c r="BP23" s="330">
        <v>19171</v>
      </c>
      <c r="BQ23" s="330">
        <v>11487</v>
      </c>
      <c r="BR23" s="330">
        <v>6653</v>
      </c>
      <c r="BS23" s="330">
        <v>1031</v>
      </c>
    </row>
    <row r="24" spans="1:71" ht="13.9" customHeight="1" x14ac:dyDescent="0.2">
      <c r="A24" s="331" t="s">
        <v>48</v>
      </c>
      <c r="B24" s="330">
        <v>72973</v>
      </c>
      <c r="C24" s="330">
        <v>55381</v>
      </c>
      <c r="D24" s="330">
        <v>15500</v>
      </c>
      <c r="E24" s="330">
        <v>2092</v>
      </c>
      <c r="F24" s="330">
        <v>38838</v>
      </c>
      <c r="G24" s="330">
        <v>35355</v>
      </c>
      <c r="H24" s="330">
        <v>3111</v>
      </c>
      <c r="I24" s="330">
        <v>372</v>
      </c>
      <c r="J24" s="330">
        <v>21907</v>
      </c>
      <c r="K24" s="330">
        <v>11894</v>
      </c>
      <c r="L24" s="330">
        <v>9938</v>
      </c>
      <c r="M24" s="330">
        <v>75</v>
      </c>
      <c r="N24" s="330">
        <v>12228</v>
      </c>
      <c r="O24" s="330">
        <v>8132</v>
      </c>
      <c r="P24" s="330">
        <v>2451</v>
      </c>
      <c r="Q24" s="330">
        <v>1645</v>
      </c>
      <c r="R24" s="330"/>
      <c r="S24" s="331" t="s">
        <v>48</v>
      </c>
      <c r="T24" s="330">
        <v>79668</v>
      </c>
      <c r="U24" s="330">
        <v>55243</v>
      </c>
      <c r="V24" s="330">
        <v>22729</v>
      </c>
      <c r="W24" s="330">
        <v>1696</v>
      </c>
      <c r="X24" s="330">
        <v>48721</v>
      </c>
      <c r="Y24" s="330">
        <v>41052</v>
      </c>
      <c r="Z24" s="330">
        <v>7474</v>
      </c>
      <c r="AA24" s="330">
        <v>195</v>
      </c>
      <c r="AB24" s="330">
        <v>18031</v>
      </c>
      <c r="AC24" s="330">
        <v>7274</v>
      </c>
      <c r="AD24" s="330">
        <v>10667</v>
      </c>
      <c r="AE24" s="330">
        <v>90</v>
      </c>
      <c r="AF24" s="330">
        <v>12916</v>
      </c>
      <c r="AG24" s="330">
        <v>6917</v>
      </c>
      <c r="AH24" s="330">
        <v>4588</v>
      </c>
      <c r="AI24" s="330">
        <v>1411</v>
      </c>
      <c r="AJ24" s="330"/>
      <c r="AK24" s="330" t="s">
        <v>48</v>
      </c>
      <c r="AL24" s="330">
        <v>83993</v>
      </c>
      <c r="AM24" s="330">
        <v>57708</v>
      </c>
      <c r="AN24" s="330">
        <v>24611</v>
      </c>
      <c r="AO24" s="330">
        <v>1009</v>
      </c>
      <c r="AP24" s="330">
        <v>50889</v>
      </c>
      <c r="AQ24" s="330">
        <v>42011</v>
      </c>
      <c r="AR24" s="330">
        <v>8572</v>
      </c>
      <c r="AS24" s="330">
        <v>199</v>
      </c>
      <c r="AT24" s="330">
        <v>19729</v>
      </c>
      <c r="AU24" s="330">
        <v>8058</v>
      </c>
      <c r="AV24" s="330">
        <v>11290</v>
      </c>
      <c r="AW24" s="330">
        <v>74</v>
      </c>
      <c r="AX24" s="330">
        <v>11690</v>
      </c>
      <c r="AY24" s="330">
        <v>6838</v>
      </c>
      <c r="AZ24" s="330">
        <v>3965</v>
      </c>
      <c r="BA24" s="330">
        <v>663</v>
      </c>
      <c r="BC24" s="330" t="s">
        <v>48</v>
      </c>
      <c r="BD24" s="330">
        <v>94902</v>
      </c>
      <c r="BE24" s="330">
        <v>60543</v>
      </c>
      <c r="BF24" s="330">
        <v>33028</v>
      </c>
      <c r="BG24" s="330">
        <v>1331</v>
      </c>
      <c r="BH24" s="330">
        <v>49807</v>
      </c>
      <c r="BI24" s="330">
        <v>39660</v>
      </c>
      <c r="BJ24" s="330">
        <v>9869</v>
      </c>
      <c r="BK24" s="330">
        <v>278</v>
      </c>
      <c r="BL24" s="330">
        <v>21682</v>
      </c>
      <c r="BM24" s="330">
        <v>8471</v>
      </c>
      <c r="BN24" s="330">
        <v>13103</v>
      </c>
      <c r="BO24" s="330">
        <v>108</v>
      </c>
      <c r="BP24" s="330">
        <v>23413</v>
      </c>
      <c r="BQ24" s="330">
        <v>12412</v>
      </c>
      <c r="BR24" s="330">
        <v>10056</v>
      </c>
      <c r="BS24" s="330">
        <v>945</v>
      </c>
    </row>
    <row r="25" spans="1:71" ht="13.9" customHeight="1" x14ac:dyDescent="0.2">
      <c r="A25" s="331" t="s">
        <v>49</v>
      </c>
      <c r="B25" s="330">
        <v>64299</v>
      </c>
      <c r="C25" s="330">
        <v>27267</v>
      </c>
      <c r="D25" s="330">
        <v>31552</v>
      </c>
      <c r="E25" s="330">
        <v>5480</v>
      </c>
      <c r="F25" s="330">
        <v>10900</v>
      </c>
      <c r="G25" s="330">
        <v>8939</v>
      </c>
      <c r="H25" s="330">
        <v>1031</v>
      </c>
      <c r="I25" s="330">
        <v>930</v>
      </c>
      <c r="J25" s="330">
        <v>35741</v>
      </c>
      <c r="K25" s="330">
        <v>8432</v>
      </c>
      <c r="L25" s="330">
        <v>26921</v>
      </c>
      <c r="M25" s="330">
        <v>388</v>
      </c>
      <c r="N25" s="330">
        <v>17658</v>
      </c>
      <c r="O25" s="330">
        <v>9896</v>
      </c>
      <c r="P25" s="330">
        <v>3600</v>
      </c>
      <c r="Q25" s="330">
        <v>4162</v>
      </c>
      <c r="R25" s="330"/>
      <c r="S25" s="331" t="s">
        <v>49</v>
      </c>
      <c r="T25" s="330">
        <v>74206</v>
      </c>
      <c r="U25" s="330">
        <v>32340</v>
      </c>
      <c r="V25" s="330">
        <v>38237</v>
      </c>
      <c r="W25" s="330">
        <v>3629</v>
      </c>
      <c r="X25" s="330">
        <v>19815</v>
      </c>
      <c r="Y25" s="330">
        <v>14441</v>
      </c>
      <c r="Z25" s="330">
        <v>4859</v>
      </c>
      <c r="AA25" s="330">
        <v>515</v>
      </c>
      <c r="AB25" s="330">
        <v>35781</v>
      </c>
      <c r="AC25" s="330">
        <v>8836</v>
      </c>
      <c r="AD25" s="330">
        <v>26491</v>
      </c>
      <c r="AE25" s="330">
        <v>454</v>
      </c>
      <c r="AF25" s="330">
        <v>18610</v>
      </c>
      <c r="AG25" s="330">
        <v>9063</v>
      </c>
      <c r="AH25" s="330">
        <v>6887</v>
      </c>
      <c r="AI25" s="330">
        <v>2660</v>
      </c>
      <c r="AJ25" s="330"/>
      <c r="AK25" s="330" t="s">
        <v>49</v>
      </c>
      <c r="AL25" s="330">
        <v>82283</v>
      </c>
      <c r="AM25" s="330">
        <v>38711</v>
      </c>
      <c r="AN25" s="330">
        <v>40438</v>
      </c>
      <c r="AO25" s="330">
        <v>1978</v>
      </c>
      <c r="AP25" s="330">
        <v>26451</v>
      </c>
      <c r="AQ25" s="330">
        <v>18047</v>
      </c>
      <c r="AR25" s="330">
        <v>7793</v>
      </c>
      <c r="AS25" s="330">
        <v>493</v>
      </c>
      <c r="AT25" s="330">
        <v>40488</v>
      </c>
      <c r="AU25" s="330">
        <v>12382</v>
      </c>
      <c r="AV25" s="330">
        <v>27364</v>
      </c>
      <c r="AW25" s="330">
        <v>182</v>
      </c>
      <c r="AX25" s="330">
        <v>13823</v>
      </c>
      <c r="AY25" s="330">
        <v>7742</v>
      </c>
      <c r="AZ25" s="330">
        <v>4460</v>
      </c>
      <c r="BA25" s="330">
        <v>1203</v>
      </c>
      <c r="BC25" s="330" t="s">
        <v>49</v>
      </c>
      <c r="BD25" s="330">
        <v>93556</v>
      </c>
      <c r="BE25" s="330">
        <v>39950</v>
      </c>
      <c r="BF25" s="330">
        <v>51265</v>
      </c>
      <c r="BG25" s="330">
        <v>2341</v>
      </c>
      <c r="BH25" s="330">
        <v>27771</v>
      </c>
      <c r="BI25" s="330">
        <v>17216</v>
      </c>
      <c r="BJ25" s="330">
        <v>10083</v>
      </c>
      <c r="BK25" s="330">
        <v>472</v>
      </c>
      <c r="BL25" s="330">
        <v>39342</v>
      </c>
      <c r="BM25" s="330">
        <v>11195</v>
      </c>
      <c r="BN25" s="330">
        <v>28001</v>
      </c>
      <c r="BO25" s="330">
        <v>146</v>
      </c>
      <c r="BP25" s="330">
        <v>26443</v>
      </c>
      <c r="BQ25" s="330">
        <v>11539</v>
      </c>
      <c r="BR25" s="330">
        <v>13181</v>
      </c>
      <c r="BS25" s="330">
        <v>1723</v>
      </c>
    </row>
    <row r="26" spans="1:71" ht="13.9" customHeight="1" x14ac:dyDescent="0.2">
      <c r="A26" s="331" t="s">
        <v>50</v>
      </c>
      <c r="B26" s="330">
        <v>56068</v>
      </c>
      <c r="C26" s="330">
        <v>31395</v>
      </c>
      <c r="D26" s="330">
        <v>18536</v>
      </c>
      <c r="E26" s="330">
        <v>6137</v>
      </c>
      <c r="F26" s="330">
        <v>17779</v>
      </c>
      <c r="G26" s="330">
        <v>12994</v>
      </c>
      <c r="H26" s="330">
        <v>4403</v>
      </c>
      <c r="I26" s="330">
        <v>382</v>
      </c>
      <c r="J26" s="330">
        <v>7871</v>
      </c>
      <c r="K26" s="330">
        <v>1514</v>
      </c>
      <c r="L26" s="330">
        <v>6280</v>
      </c>
      <c r="M26" s="330">
        <v>77</v>
      </c>
      <c r="N26" s="330">
        <v>30418</v>
      </c>
      <c r="O26" s="330">
        <v>16887</v>
      </c>
      <c r="P26" s="330">
        <v>7853</v>
      </c>
      <c r="Q26" s="330">
        <v>5678</v>
      </c>
      <c r="R26" s="330"/>
      <c r="S26" s="331" t="s">
        <v>50</v>
      </c>
      <c r="T26" s="330">
        <v>68170</v>
      </c>
      <c r="U26" s="330">
        <v>38368</v>
      </c>
      <c r="V26" s="330">
        <v>25375</v>
      </c>
      <c r="W26" s="330">
        <v>4427</v>
      </c>
      <c r="X26" s="330">
        <v>27151</v>
      </c>
      <c r="Y26" s="330">
        <v>19232</v>
      </c>
      <c r="Z26" s="330">
        <v>7507</v>
      </c>
      <c r="AA26" s="330">
        <v>412</v>
      </c>
      <c r="AB26" s="330">
        <v>9422</v>
      </c>
      <c r="AC26" s="330">
        <v>2113</v>
      </c>
      <c r="AD26" s="330">
        <v>7130</v>
      </c>
      <c r="AE26" s="330">
        <v>179</v>
      </c>
      <c r="AF26" s="330">
        <v>31597</v>
      </c>
      <c r="AG26" s="330">
        <v>17023</v>
      </c>
      <c r="AH26" s="330">
        <v>10738</v>
      </c>
      <c r="AI26" s="330">
        <v>3836</v>
      </c>
      <c r="AJ26" s="330"/>
      <c r="AK26" s="330" t="s">
        <v>50</v>
      </c>
      <c r="AL26" s="330">
        <v>79148</v>
      </c>
      <c r="AM26" s="330">
        <v>40329</v>
      </c>
      <c r="AN26" s="330">
        <v>34780</v>
      </c>
      <c r="AO26" s="330">
        <v>1871</v>
      </c>
      <c r="AP26" s="330">
        <v>34614</v>
      </c>
      <c r="AQ26" s="330">
        <v>22673</v>
      </c>
      <c r="AR26" s="330">
        <v>11159</v>
      </c>
      <c r="AS26" s="330">
        <v>646</v>
      </c>
      <c r="AT26" s="330">
        <v>20565</v>
      </c>
      <c r="AU26" s="330">
        <v>6736</v>
      </c>
      <c r="AV26" s="330">
        <v>13184</v>
      </c>
      <c r="AW26" s="330">
        <v>180</v>
      </c>
      <c r="AX26" s="330">
        <v>21262</v>
      </c>
      <c r="AY26" s="330">
        <v>9771</v>
      </c>
      <c r="AZ26" s="330">
        <v>9129</v>
      </c>
      <c r="BA26" s="330">
        <v>850</v>
      </c>
      <c r="BC26" s="330" t="s">
        <v>50</v>
      </c>
      <c r="BD26" s="330">
        <v>78536</v>
      </c>
      <c r="BE26" s="330">
        <v>36261</v>
      </c>
      <c r="BF26" s="330">
        <v>40636</v>
      </c>
      <c r="BG26" s="330">
        <v>1639</v>
      </c>
      <c r="BH26" s="330">
        <v>28707</v>
      </c>
      <c r="BI26" s="330">
        <v>17890</v>
      </c>
      <c r="BJ26" s="330">
        <v>10414</v>
      </c>
      <c r="BK26" s="330">
        <v>403</v>
      </c>
      <c r="BL26" s="330">
        <v>19271</v>
      </c>
      <c r="BM26" s="330">
        <v>5364</v>
      </c>
      <c r="BN26" s="330">
        <v>13771</v>
      </c>
      <c r="BO26" s="330">
        <v>136</v>
      </c>
      <c r="BP26" s="330">
        <v>30558</v>
      </c>
      <c r="BQ26" s="330">
        <v>13007</v>
      </c>
      <c r="BR26" s="330">
        <v>16451</v>
      </c>
      <c r="BS26" s="330">
        <v>1100</v>
      </c>
    </row>
    <row r="27" spans="1:71" ht="13.9" customHeight="1" x14ac:dyDescent="0.2">
      <c r="A27" s="331" t="s">
        <v>51</v>
      </c>
      <c r="B27" s="330">
        <v>51358</v>
      </c>
      <c r="C27" s="330">
        <v>39410</v>
      </c>
      <c r="D27" s="330">
        <v>10576</v>
      </c>
      <c r="E27" s="330">
        <v>1372</v>
      </c>
      <c r="F27" s="330">
        <v>35388</v>
      </c>
      <c r="G27" s="330">
        <v>30781</v>
      </c>
      <c r="H27" s="330">
        <v>4423</v>
      </c>
      <c r="I27" s="330">
        <v>184</v>
      </c>
      <c r="J27" s="330">
        <v>7361</v>
      </c>
      <c r="K27" s="330">
        <v>3194</v>
      </c>
      <c r="L27" s="330">
        <v>4100</v>
      </c>
      <c r="M27" s="330">
        <v>67</v>
      </c>
      <c r="N27" s="330">
        <v>8609</v>
      </c>
      <c r="O27" s="330">
        <v>5435</v>
      </c>
      <c r="P27" s="330">
        <v>2053</v>
      </c>
      <c r="Q27" s="330">
        <v>1121</v>
      </c>
      <c r="R27" s="330"/>
      <c r="S27" s="331" t="s">
        <v>51</v>
      </c>
      <c r="T27" s="330">
        <v>55199</v>
      </c>
      <c r="U27" s="330">
        <v>39932</v>
      </c>
      <c r="V27" s="330">
        <v>13967</v>
      </c>
      <c r="W27" s="330">
        <v>1300</v>
      </c>
      <c r="X27" s="330">
        <v>41252</v>
      </c>
      <c r="Y27" s="330">
        <v>33934</v>
      </c>
      <c r="Z27" s="330">
        <v>7189</v>
      </c>
      <c r="AA27" s="330">
        <v>129</v>
      </c>
      <c r="AB27" s="330">
        <v>5665</v>
      </c>
      <c r="AC27" s="330">
        <v>1974</v>
      </c>
      <c r="AD27" s="330">
        <v>3609</v>
      </c>
      <c r="AE27" s="330">
        <v>82</v>
      </c>
      <c r="AF27" s="330">
        <v>8282</v>
      </c>
      <c r="AG27" s="330">
        <v>4024</v>
      </c>
      <c r="AH27" s="330">
        <v>3169</v>
      </c>
      <c r="AI27" s="330">
        <v>1089</v>
      </c>
      <c r="AJ27" s="330"/>
      <c r="AK27" s="330" t="s">
        <v>51</v>
      </c>
      <c r="AL27" s="330">
        <v>61428</v>
      </c>
      <c r="AM27" s="330">
        <v>43992</v>
      </c>
      <c r="AN27" s="330">
        <v>15648</v>
      </c>
      <c r="AO27" s="330">
        <v>1076</v>
      </c>
      <c r="AP27" s="330">
        <v>43917</v>
      </c>
      <c r="AQ27" s="330">
        <v>36039</v>
      </c>
      <c r="AR27" s="330">
        <v>7549</v>
      </c>
      <c r="AS27" s="330">
        <v>245</v>
      </c>
      <c r="AT27" s="330">
        <v>6832</v>
      </c>
      <c r="AU27" s="330">
        <v>2521</v>
      </c>
      <c r="AV27" s="330">
        <v>4054</v>
      </c>
      <c r="AW27" s="330">
        <v>49</v>
      </c>
      <c r="AX27" s="330">
        <v>9690</v>
      </c>
      <c r="AY27" s="330">
        <v>4926</v>
      </c>
      <c r="AZ27" s="330">
        <v>3687</v>
      </c>
      <c r="BA27" s="330">
        <v>678</v>
      </c>
      <c r="BC27" s="330" t="s">
        <v>51</v>
      </c>
      <c r="BD27" s="330">
        <v>63639</v>
      </c>
      <c r="BE27" s="330">
        <v>44435</v>
      </c>
      <c r="BF27" s="330">
        <v>18016</v>
      </c>
      <c r="BG27" s="330">
        <v>1188</v>
      </c>
      <c r="BH27" s="330">
        <v>41196</v>
      </c>
      <c r="BI27" s="330">
        <v>34474</v>
      </c>
      <c r="BJ27" s="330">
        <v>6485</v>
      </c>
      <c r="BK27" s="330">
        <v>237</v>
      </c>
      <c r="BL27" s="330">
        <v>7502</v>
      </c>
      <c r="BM27" s="330">
        <v>2695</v>
      </c>
      <c r="BN27" s="330">
        <v>4743</v>
      </c>
      <c r="BO27" s="330">
        <v>64</v>
      </c>
      <c r="BP27" s="330">
        <v>14941</v>
      </c>
      <c r="BQ27" s="330">
        <v>7266</v>
      </c>
      <c r="BR27" s="330">
        <v>6788</v>
      </c>
      <c r="BS27" s="330">
        <v>887</v>
      </c>
    </row>
    <row r="28" spans="1:71" ht="13.9" customHeight="1" x14ac:dyDescent="0.2">
      <c r="A28" s="331" t="s">
        <v>52</v>
      </c>
      <c r="B28" s="330">
        <v>95593</v>
      </c>
      <c r="C28" s="330">
        <v>47802</v>
      </c>
      <c r="D28" s="330">
        <v>40296</v>
      </c>
      <c r="E28" s="330">
        <v>7495</v>
      </c>
      <c r="F28" s="330">
        <v>25408</v>
      </c>
      <c r="G28" s="330">
        <v>21274</v>
      </c>
      <c r="H28" s="330">
        <v>2937</v>
      </c>
      <c r="I28" s="330">
        <v>1197</v>
      </c>
      <c r="J28" s="330">
        <v>41335</v>
      </c>
      <c r="K28" s="330">
        <v>10616</v>
      </c>
      <c r="L28" s="330">
        <v>30403</v>
      </c>
      <c r="M28" s="330">
        <v>316</v>
      </c>
      <c r="N28" s="330">
        <v>28850</v>
      </c>
      <c r="O28" s="330">
        <v>15912</v>
      </c>
      <c r="P28" s="330">
        <v>6956</v>
      </c>
      <c r="Q28" s="330">
        <v>5982</v>
      </c>
      <c r="R28" s="330"/>
      <c r="S28" s="331" t="s">
        <v>52</v>
      </c>
      <c r="T28" s="330">
        <v>108895</v>
      </c>
      <c r="U28" s="330">
        <v>53256</v>
      </c>
      <c r="V28" s="330">
        <v>50813</v>
      </c>
      <c r="W28" s="330">
        <v>4826</v>
      </c>
      <c r="X28" s="330">
        <v>39475</v>
      </c>
      <c r="Y28" s="330">
        <v>29414</v>
      </c>
      <c r="Z28" s="330">
        <v>9496</v>
      </c>
      <c r="AA28" s="330">
        <v>565</v>
      </c>
      <c r="AB28" s="330">
        <v>40146</v>
      </c>
      <c r="AC28" s="330">
        <v>9519</v>
      </c>
      <c r="AD28" s="330">
        <v>30218</v>
      </c>
      <c r="AE28" s="330">
        <v>409</v>
      </c>
      <c r="AF28" s="330">
        <v>29274</v>
      </c>
      <c r="AG28" s="330">
        <v>14323</v>
      </c>
      <c r="AH28" s="330">
        <v>11099</v>
      </c>
      <c r="AI28" s="330">
        <v>3852</v>
      </c>
      <c r="AJ28" s="330"/>
      <c r="AK28" s="330" t="s">
        <v>52</v>
      </c>
      <c r="AL28" s="330">
        <v>118447</v>
      </c>
      <c r="AM28" s="330">
        <v>61431</v>
      </c>
      <c r="AN28" s="330">
        <v>53353</v>
      </c>
      <c r="AO28" s="330">
        <v>1758</v>
      </c>
      <c r="AP28" s="330">
        <v>44028</v>
      </c>
      <c r="AQ28" s="330">
        <v>32651</v>
      </c>
      <c r="AR28" s="330">
        <v>10847</v>
      </c>
      <c r="AS28" s="330">
        <v>395</v>
      </c>
      <c r="AT28" s="330">
        <v>48983</v>
      </c>
      <c r="AU28" s="330">
        <v>14367</v>
      </c>
      <c r="AV28" s="330">
        <v>33685</v>
      </c>
      <c r="AW28" s="330">
        <v>205</v>
      </c>
      <c r="AX28" s="330">
        <v>23660</v>
      </c>
      <c r="AY28" s="330">
        <v>13660</v>
      </c>
      <c r="AZ28" s="330">
        <v>7981</v>
      </c>
      <c r="BA28" s="330">
        <v>1061</v>
      </c>
      <c r="BC28" s="330" t="s">
        <v>52</v>
      </c>
      <c r="BD28" s="330">
        <v>130017</v>
      </c>
      <c r="BE28" s="330">
        <v>65002</v>
      </c>
      <c r="BF28" s="330">
        <v>63209</v>
      </c>
      <c r="BG28" s="330">
        <v>1806</v>
      </c>
      <c r="BH28" s="330">
        <v>44872</v>
      </c>
      <c r="BI28" s="330">
        <v>30839</v>
      </c>
      <c r="BJ28" s="330">
        <v>13691</v>
      </c>
      <c r="BK28" s="330">
        <v>342</v>
      </c>
      <c r="BL28" s="330">
        <v>45619</v>
      </c>
      <c r="BM28" s="330">
        <v>13186</v>
      </c>
      <c r="BN28" s="330">
        <v>32247</v>
      </c>
      <c r="BO28" s="330">
        <v>186</v>
      </c>
      <c r="BP28" s="330">
        <v>39526</v>
      </c>
      <c r="BQ28" s="330">
        <v>20977</v>
      </c>
      <c r="BR28" s="330">
        <v>17271</v>
      </c>
      <c r="BS28" s="330">
        <v>1278</v>
      </c>
    </row>
    <row r="29" spans="1:71" ht="13.9" customHeight="1" x14ac:dyDescent="0.2">
      <c r="A29" s="331" t="s">
        <v>53</v>
      </c>
      <c r="B29" s="330">
        <v>88300</v>
      </c>
      <c r="C29" s="330">
        <v>60205</v>
      </c>
      <c r="D29" s="330">
        <v>24162</v>
      </c>
      <c r="E29" s="330">
        <v>3933</v>
      </c>
      <c r="F29" s="330">
        <v>32773</v>
      </c>
      <c r="G29" s="330">
        <v>29563</v>
      </c>
      <c r="H29" s="330">
        <v>2414</v>
      </c>
      <c r="I29" s="330">
        <v>796</v>
      </c>
      <c r="J29" s="330">
        <v>38479</v>
      </c>
      <c r="K29" s="330">
        <v>18421</v>
      </c>
      <c r="L29" s="330">
        <v>19809</v>
      </c>
      <c r="M29" s="330">
        <v>249</v>
      </c>
      <c r="N29" s="330">
        <v>17048</v>
      </c>
      <c r="O29" s="330">
        <v>12221</v>
      </c>
      <c r="P29" s="330">
        <v>1939</v>
      </c>
      <c r="Q29" s="330">
        <v>2888</v>
      </c>
      <c r="R29" s="330"/>
      <c r="S29" s="331" t="s">
        <v>53</v>
      </c>
      <c r="T29" s="330">
        <v>99180</v>
      </c>
      <c r="U29" s="330">
        <v>64320</v>
      </c>
      <c r="V29" s="330">
        <v>31740</v>
      </c>
      <c r="W29" s="330">
        <v>3120</v>
      </c>
      <c r="X29" s="330">
        <v>47429</v>
      </c>
      <c r="Y29" s="330">
        <v>39466</v>
      </c>
      <c r="Z29" s="330">
        <v>7459</v>
      </c>
      <c r="AA29" s="330">
        <v>504</v>
      </c>
      <c r="AB29" s="330">
        <v>32991</v>
      </c>
      <c r="AC29" s="330">
        <v>13285</v>
      </c>
      <c r="AD29" s="330">
        <v>19382</v>
      </c>
      <c r="AE29" s="330">
        <v>324</v>
      </c>
      <c r="AF29" s="330">
        <v>18760</v>
      </c>
      <c r="AG29" s="330">
        <v>11569</v>
      </c>
      <c r="AH29" s="330">
        <v>4899</v>
      </c>
      <c r="AI29" s="330">
        <v>2292</v>
      </c>
      <c r="AJ29" s="330"/>
      <c r="AK29" s="330" t="s">
        <v>53</v>
      </c>
      <c r="AL29" s="330">
        <v>107409</v>
      </c>
      <c r="AM29" s="330">
        <v>70128</v>
      </c>
      <c r="AN29" s="330">
        <v>34896</v>
      </c>
      <c r="AO29" s="330">
        <v>1547</v>
      </c>
      <c r="AP29" s="330">
        <v>53829</v>
      </c>
      <c r="AQ29" s="330">
        <v>43800</v>
      </c>
      <c r="AR29" s="330">
        <v>9562</v>
      </c>
      <c r="AS29" s="330">
        <v>371</v>
      </c>
      <c r="AT29" s="330">
        <v>38190</v>
      </c>
      <c r="AU29" s="330">
        <v>17491</v>
      </c>
      <c r="AV29" s="330">
        <v>20114</v>
      </c>
      <c r="AW29" s="330">
        <v>157</v>
      </c>
      <c r="AX29" s="330">
        <v>14053</v>
      </c>
      <c r="AY29" s="330">
        <v>8185</v>
      </c>
      <c r="AZ29" s="330">
        <v>4657</v>
      </c>
      <c r="BA29" s="330">
        <v>941</v>
      </c>
      <c r="BC29" s="330" t="s">
        <v>53</v>
      </c>
      <c r="BD29" s="330">
        <v>116091</v>
      </c>
      <c r="BE29" s="330">
        <v>72473</v>
      </c>
      <c r="BF29" s="330">
        <v>41781</v>
      </c>
      <c r="BG29" s="330">
        <v>1837</v>
      </c>
      <c r="BH29" s="330">
        <v>50664</v>
      </c>
      <c r="BI29" s="330">
        <v>40831</v>
      </c>
      <c r="BJ29" s="330">
        <v>9535</v>
      </c>
      <c r="BK29" s="330">
        <v>298</v>
      </c>
      <c r="BL29" s="330">
        <v>36052</v>
      </c>
      <c r="BM29" s="330">
        <v>15834</v>
      </c>
      <c r="BN29" s="330">
        <v>20070</v>
      </c>
      <c r="BO29" s="330">
        <v>148</v>
      </c>
      <c r="BP29" s="330">
        <v>29375</v>
      </c>
      <c r="BQ29" s="330">
        <v>15808</v>
      </c>
      <c r="BR29" s="330">
        <v>12176</v>
      </c>
      <c r="BS29" s="330">
        <v>1391</v>
      </c>
    </row>
    <row r="30" spans="1:71" ht="13.9" customHeight="1" x14ac:dyDescent="0.2">
      <c r="A30" s="331" t="s">
        <v>54</v>
      </c>
      <c r="B30" s="330">
        <v>63963</v>
      </c>
      <c r="C30" s="330">
        <v>51590</v>
      </c>
      <c r="D30" s="330">
        <v>10700</v>
      </c>
      <c r="E30" s="330">
        <v>1673</v>
      </c>
      <c r="F30" s="330">
        <v>39474</v>
      </c>
      <c r="G30" s="330">
        <v>36123</v>
      </c>
      <c r="H30" s="330">
        <v>3058</v>
      </c>
      <c r="I30" s="330">
        <v>293</v>
      </c>
      <c r="J30" s="330">
        <v>13965</v>
      </c>
      <c r="K30" s="330">
        <v>8441</v>
      </c>
      <c r="L30" s="330">
        <v>5470</v>
      </c>
      <c r="M30" s="330">
        <v>54</v>
      </c>
      <c r="N30" s="330">
        <v>10524</v>
      </c>
      <c r="O30" s="330">
        <v>7026</v>
      </c>
      <c r="P30" s="330">
        <v>2172</v>
      </c>
      <c r="Q30" s="330">
        <v>1326</v>
      </c>
      <c r="R30" s="330"/>
      <c r="S30" s="331" t="s">
        <v>54</v>
      </c>
      <c r="T30" s="330">
        <v>69911</v>
      </c>
      <c r="U30" s="330">
        <v>51678</v>
      </c>
      <c r="V30" s="330">
        <v>16892</v>
      </c>
      <c r="W30" s="330">
        <v>1341</v>
      </c>
      <c r="X30" s="330">
        <v>49307</v>
      </c>
      <c r="Y30" s="330">
        <v>40967</v>
      </c>
      <c r="Z30" s="330">
        <v>8090</v>
      </c>
      <c r="AA30" s="330">
        <v>250</v>
      </c>
      <c r="AB30" s="330">
        <v>9549</v>
      </c>
      <c r="AC30" s="330">
        <v>4555</v>
      </c>
      <c r="AD30" s="330">
        <v>4893</v>
      </c>
      <c r="AE30" s="330">
        <v>101</v>
      </c>
      <c r="AF30" s="330">
        <v>11055</v>
      </c>
      <c r="AG30" s="330">
        <v>6156</v>
      </c>
      <c r="AH30" s="330">
        <v>3909</v>
      </c>
      <c r="AI30" s="330">
        <v>990</v>
      </c>
      <c r="AJ30" s="330"/>
      <c r="AK30" s="330" t="s">
        <v>54</v>
      </c>
      <c r="AL30" s="330">
        <v>78885</v>
      </c>
      <c r="AM30" s="330">
        <v>58969</v>
      </c>
      <c r="AN30" s="330">
        <v>18149</v>
      </c>
      <c r="AO30" s="330">
        <v>1341</v>
      </c>
      <c r="AP30" s="330">
        <v>54313</v>
      </c>
      <c r="AQ30" s="330">
        <v>45479</v>
      </c>
      <c r="AR30" s="330">
        <v>8456</v>
      </c>
      <c r="AS30" s="330">
        <v>334</v>
      </c>
      <c r="AT30" s="330">
        <v>11219</v>
      </c>
      <c r="AU30" s="330">
        <v>5544</v>
      </c>
      <c r="AV30" s="330">
        <v>5447</v>
      </c>
      <c r="AW30" s="330">
        <v>75</v>
      </c>
      <c r="AX30" s="330">
        <v>12205</v>
      </c>
      <c r="AY30" s="330">
        <v>7277</v>
      </c>
      <c r="AZ30" s="330">
        <v>3893</v>
      </c>
      <c r="BA30" s="330">
        <v>813</v>
      </c>
      <c r="BC30" s="330" t="s">
        <v>54</v>
      </c>
      <c r="BD30" s="330">
        <v>78757</v>
      </c>
      <c r="BE30" s="330">
        <v>56734</v>
      </c>
      <c r="BF30" s="330">
        <v>20849</v>
      </c>
      <c r="BG30" s="330">
        <v>1174</v>
      </c>
      <c r="BH30" s="330">
        <v>47360</v>
      </c>
      <c r="BI30" s="330">
        <v>39642</v>
      </c>
      <c r="BJ30" s="330">
        <v>7476</v>
      </c>
      <c r="BK30" s="330">
        <v>242</v>
      </c>
      <c r="BL30" s="330">
        <v>11102</v>
      </c>
      <c r="BM30" s="330">
        <v>5255</v>
      </c>
      <c r="BN30" s="330">
        <v>5791</v>
      </c>
      <c r="BO30" s="330">
        <v>56</v>
      </c>
      <c r="BP30" s="330">
        <v>20295</v>
      </c>
      <c r="BQ30" s="330">
        <v>11837</v>
      </c>
      <c r="BR30" s="330">
        <v>7582</v>
      </c>
      <c r="BS30" s="330">
        <v>876</v>
      </c>
    </row>
    <row r="31" spans="1:71" ht="13.9" customHeight="1" x14ac:dyDescent="0.2">
      <c r="A31" s="331" t="s">
        <v>55</v>
      </c>
      <c r="B31" s="330">
        <v>74176</v>
      </c>
      <c r="C31" s="330">
        <v>52091</v>
      </c>
      <c r="D31" s="330">
        <v>19528</v>
      </c>
      <c r="E31" s="330">
        <v>2557</v>
      </c>
      <c r="F31" s="330">
        <v>30874</v>
      </c>
      <c r="G31" s="330">
        <v>29790</v>
      </c>
      <c r="H31" s="330">
        <v>560</v>
      </c>
      <c r="I31" s="330">
        <v>524</v>
      </c>
      <c r="J31" s="330">
        <v>28925</v>
      </c>
      <c r="K31" s="330">
        <v>11115</v>
      </c>
      <c r="L31" s="330">
        <v>17703</v>
      </c>
      <c r="M31" s="330">
        <v>107</v>
      </c>
      <c r="N31" s="330">
        <v>14377</v>
      </c>
      <c r="O31" s="330">
        <v>11186</v>
      </c>
      <c r="P31" s="330">
        <v>1265</v>
      </c>
      <c r="Q31" s="330">
        <v>1926</v>
      </c>
      <c r="R31" s="330"/>
      <c r="S31" s="331" t="s">
        <v>55</v>
      </c>
      <c r="T31" s="330">
        <v>80000</v>
      </c>
      <c r="U31" s="330">
        <v>54049</v>
      </c>
      <c r="V31" s="330">
        <v>23912</v>
      </c>
      <c r="W31" s="330">
        <v>2039</v>
      </c>
      <c r="X31" s="330">
        <v>39850</v>
      </c>
      <c r="Y31" s="330">
        <v>35434</v>
      </c>
      <c r="Z31" s="330">
        <v>4161</v>
      </c>
      <c r="AA31" s="330">
        <v>255</v>
      </c>
      <c r="AB31" s="330">
        <v>24605</v>
      </c>
      <c r="AC31" s="330">
        <v>8649</v>
      </c>
      <c r="AD31" s="330">
        <v>15808</v>
      </c>
      <c r="AE31" s="330">
        <v>148</v>
      </c>
      <c r="AF31" s="330">
        <v>15545</v>
      </c>
      <c r="AG31" s="330">
        <v>9966</v>
      </c>
      <c r="AH31" s="330">
        <v>3943</v>
      </c>
      <c r="AI31" s="330">
        <v>1636</v>
      </c>
      <c r="AJ31" s="330"/>
      <c r="AK31" s="330" t="s">
        <v>55</v>
      </c>
      <c r="AL31" s="330">
        <v>91817</v>
      </c>
      <c r="AM31" s="330">
        <v>61068</v>
      </c>
      <c r="AN31" s="330">
        <v>28785</v>
      </c>
      <c r="AO31" s="330">
        <v>1278</v>
      </c>
      <c r="AP31" s="330">
        <v>40046</v>
      </c>
      <c r="AQ31" s="330">
        <v>35094</v>
      </c>
      <c r="AR31" s="330">
        <v>4632</v>
      </c>
      <c r="AS31" s="330">
        <v>238</v>
      </c>
      <c r="AT31" s="330">
        <v>33505</v>
      </c>
      <c r="AU31" s="330">
        <v>13227</v>
      </c>
      <c r="AV31" s="330">
        <v>19719</v>
      </c>
      <c r="AW31" s="330">
        <v>197</v>
      </c>
      <c r="AX31" s="330">
        <v>16383</v>
      </c>
      <c r="AY31" s="330">
        <v>11661</v>
      </c>
      <c r="AZ31" s="330">
        <v>3740</v>
      </c>
      <c r="BA31" s="330">
        <v>769</v>
      </c>
      <c r="BC31" s="330" t="s">
        <v>55</v>
      </c>
      <c r="BD31" s="330">
        <v>101519</v>
      </c>
      <c r="BE31" s="330">
        <v>62827</v>
      </c>
      <c r="BF31" s="330">
        <v>37032</v>
      </c>
      <c r="BG31" s="330">
        <v>1660</v>
      </c>
      <c r="BH31" s="330">
        <v>35628</v>
      </c>
      <c r="BI31" s="330">
        <v>28925</v>
      </c>
      <c r="BJ31" s="330">
        <v>6504</v>
      </c>
      <c r="BK31" s="330">
        <v>199</v>
      </c>
      <c r="BL31" s="330">
        <v>30092</v>
      </c>
      <c r="BM31" s="330">
        <v>12447</v>
      </c>
      <c r="BN31" s="330">
        <v>17449</v>
      </c>
      <c r="BO31" s="330">
        <v>196</v>
      </c>
      <c r="BP31" s="330">
        <v>35799</v>
      </c>
      <c r="BQ31" s="330">
        <v>21455</v>
      </c>
      <c r="BR31" s="330">
        <v>13079</v>
      </c>
      <c r="BS31" s="330">
        <v>1265</v>
      </c>
    </row>
    <row r="32" spans="1:71" ht="13.9" customHeight="1" x14ac:dyDescent="0.2">
      <c r="A32" s="331" t="s">
        <v>56</v>
      </c>
      <c r="B32" s="330">
        <v>82741</v>
      </c>
      <c r="C32" s="330">
        <v>69770</v>
      </c>
      <c r="D32" s="330">
        <v>10569</v>
      </c>
      <c r="E32" s="330">
        <v>2402</v>
      </c>
      <c r="F32" s="330">
        <v>60368</v>
      </c>
      <c r="G32" s="330">
        <v>56231</v>
      </c>
      <c r="H32" s="330">
        <v>3633</v>
      </c>
      <c r="I32" s="330">
        <v>504</v>
      </c>
      <c r="J32" s="330">
        <v>12594</v>
      </c>
      <c r="K32" s="330">
        <v>6706</v>
      </c>
      <c r="L32" s="330">
        <v>5773</v>
      </c>
      <c r="M32" s="330">
        <v>115</v>
      </c>
      <c r="N32" s="330">
        <v>9779</v>
      </c>
      <c r="O32" s="330">
        <v>6833</v>
      </c>
      <c r="P32" s="330">
        <v>1163</v>
      </c>
      <c r="Q32" s="330">
        <v>1783</v>
      </c>
      <c r="R32" s="330"/>
      <c r="S32" s="331" t="s">
        <v>56</v>
      </c>
      <c r="T32" s="330">
        <v>88133</v>
      </c>
      <c r="U32" s="330">
        <v>70042</v>
      </c>
      <c r="V32" s="330">
        <v>16372</v>
      </c>
      <c r="W32" s="330">
        <v>1719</v>
      </c>
      <c r="X32" s="330">
        <v>68900</v>
      </c>
      <c r="Y32" s="330">
        <v>60853</v>
      </c>
      <c r="Z32" s="330">
        <v>7784</v>
      </c>
      <c r="AA32" s="330">
        <v>263</v>
      </c>
      <c r="AB32" s="330">
        <v>9190</v>
      </c>
      <c r="AC32" s="330">
        <v>3482</v>
      </c>
      <c r="AD32" s="330">
        <v>5629</v>
      </c>
      <c r="AE32" s="330">
        <v>79</v>
      </c>
      <c r="AF32" s="330">
        <v>10043</v>
      </c>
      <c r="AG32" s="330">
        <v>5707</v>
      </c>
      <c r="AH32" s="330">
        <v>2959</v>
      </c>
      <c r="AI32" s="330">
        <v>1377</v>
      </c>
      <c r="AJ32" s="330"/>
      <c r="AK32" s="330" t="s">
        <v>56</v>
      </c>
      <c r="AL32" s="330">
        <v>92289</v>
      </c>
      <c r="AM32" s="330">
        <v>73386</v>
      </c>
      <c r="AN32" s="330">
        <v>17396</v>
      </c>
      <c r="AO32" s="330">
        <v>1176</v>
      </c>
      <c r="AP32" s="330">
        <v>69487</v>
      </c>
      <c r="AQ32" s="330">
        <v>61237</v>
      </c>
      <c r="AR32" s="330">
        <v>7997</v>
      </c>
      <c r="AS32" s="330">
        <v>218</v>
      </c>
      <c r="AT32" s="330">
        <v>9354</v>
      </c>
      <c r="AU32" s="330">
        <v>3763</v>
      </c>
      <c r="AV32" s="330">
        <v>5417</v>
      </c>
      <c r="AW32" s="330">
        <v>65</v>
      </c>
      <c r="AX32" s="330">
        <v>11860</v>
      </c>
      <c r="AY32" s="330">
        <v>7475</v>
      </c>
      <c r="AZ32" s="330">
        <v>3399</v>
      </c>
      <c r="BA32" s="330">
        <v>817</v>
      </c>
      <c r="BC32" s="330" t="s">
        <v>56</v>
      </c>
      <c r="BD32" s="330">
        <v>99105</v>
      </c>
      <c r="BE32" s="330">
        <v>74122</v>
      </c>
      <c r="BF32" s="330">
        <v>23514</v>
      </c>
      <c r="BG32" s="330">
        <v>1469</v>
      </c>
      <c r="BH32" s="330">
        <v>63986</v>
      </c>
      <c r="BI32" s="330">
        <v>55808</v>
      </c>
      <c r="BJ32" s="330">
        <v>7990</v>
      </c>
      <c r="BK32" s="330">
        <v>188</v>
      </c>
      <c r="BL32" s="330">
        <v>11289</v>
      </c>
      <c r="BM32" s="330">
        <v>4465</v>
      </c>
      <c r="BN32" s="330">
        <v>6728</v>
      </c>
      <c r="BO32" s="330">
        <v>96</v>
      </c>
      <c r="BP32" s="330">
        <v>23830</v>
      </c>
      <c r="BQ32" s="330">
        <v>13849</v>
      </c>
      <c r="BR32" s="330">
        <v>8796</v>
      </c>
      <c r="BS32" s="330">
        <v>1185</v>
      </c>
    </row>
    <row r="33" spans="1:71" ht="13.9" customHeight="1" x14ac:dyDescent="0.2">
      <c r="A33" s="331" t="s">
        <v>57</v>
      </c>
      <c r="B33" s="330">
        <v>63983</v>
      </c>
      <c r="C33" s="330">
        <v>50135</v>
      </c>
      <c r="D33" s="330">
        <v>11364</v>
      </c>
      <c r="E33" s="330">
        <v>2484</v>
      </c>
      <c r="F33" s="330">
        <v>39919</v>
      </c>
      <c r="G33" s="330">
        <v>34853</v>
      </c>
      <c r="H33" s="330">
        <v>4649</v>
      </c>
      <c r="I33" s="330">
        <v>417</v>
      </c>
      <c r="J33" s="330">
        <v>9381</v>
      </c>
      <c r="K33" s="330">
        <v>5008</v>
      </c>
      <c r="L33" s="330">
        <v>4235</v>
      </c>
      <c r="M33" s="330">
        <v>138</v>
      </c>
      <c r="N33" s="330">
        <v>14683</v>
      </c>
      <c r="O33" s="330">
        <v>10274</v>
      </c>
      <c r="P33" s="330">
        <v>2480</v>
      </c>
      <c r="Q33" s="330">
        <v>1929</v>
      </c>
      <c r="R33" s="330"/>
      <c r="S33" s="331" t="s">
        <v>57</v>
      </c>
      <c r="T33" s="330">
        <v>70104</v>
      </c>
      <c r="U33" s="330">
        <v>50334</v>
      </c>
      <c r="V33" s="330">
        <v>18302</v>
      </c>
      <c r="W33" s="330">
        <v>1468</v>
      </c>
      <c r="X33" s="330">
        <v>49081</v>
      </c>
      <c r="Y33" s="330">
        <v>39708</v>
      </c>
      <c r="Z33" s="330">
        <v>9105</v>
      </c>
      <c r="AA33" s="330">
        <v>268</v>
      </c>
      <c r="AB33" s="330">
        <v>7585</v>
      </c>
      <c r="AC33" s="330">
        <v>3163</v>
      </c>
      <c r="AD33" s="330">
        <v>4289</v>
      </c>
      <c r="AE33" s="330">
        <v>133</v>
      </c>
      <c r="AF33" s="330">
        <v>13438</v>
      </c>
      <c r="AG33" s="330">
        <v>7463</v>
      </c>
      <c r="AH33" s="330">
        <v>4908</v>
      </c>
      <c r="AI33" s="330">
        <v>1067</v>
      </c>
      <c r="AJ33" s="330"/>
      <c r="AK33" s="330" t="s">
        <v>57</v>
      </c>
      <c r="AL33" s="330">
        <v>76152</v>
      </c>
      <c r="AM33" s="330">
        <v>55039</v>
      </c>
      <c r="AN33" s="330">
        <v>18810</v>
      </c>
      <c r="AO33" s="330">
        <v>1645</v>
      </c>
      <c r="AP33" s="330">
        <v>52769</v>
      </c>
      <c r="AQ33" s="330">
        <v>42845</v>
      </c>
      <c r="AR33" s="330">
        <v>9291</v>
      </c>
      <c r="AS33" s="330">
        <v>460</v>
      </c>
      <c r="AT33" s="330">
        <v>8930</v>
      </c>
      <c r="AU33" s="330">
        <v>4178</v>
      </c>
      <c r="AV33" s="330">
        <v>4536</v>
      </c>
      <c r="AW33" s="330">
        <v>32</v>
      </c>
      <c r="AX33" s="330">
        <v>12858</v>
      </c>
      <c r="AY33" s="330">
        <v>7176</v>
      </c>
      <c r="AZ33" s="330">
        <v>4421</v>
      </c>
      <c r="BA33" s="330">
        <v>987</v>
      </c>
      <c r="BC33" s="330" t="s">
        <v>57</v>
      </c>
      <c r="BD33" s="330">
        <v>79835</v>
      </c>
      <c r="BE33" s="330">
        <v>55880</v>
      </c>
      <c r="BF33" s="330">
        <v>21967</v>
      </c>
      <c r="BG33" s="330">
        <v>1988</v>
      </c>
      <c r="BH33" s="330">
        <v>51351</v>
      </c>
      <c r="BI33" s="330">
        <v>41762</v>
      </c>
      <c r="BJ33" s="330">
        <v>8972</v>
      </c>
      <c r="BK33" s="330">
        <v>617</v>
      </c>
      <c r="BL33" s="330">
        <v>10051</v>
      </c>
      <c r="BM33" s="330">
        <v>4396</v>
      </c>
      <c r="BN33" s="330">
        <v>5609</v>
      </c>
      <c r="BO33" s="330">
        <v>46</v>
      </c>
      <c r="BP33" s="330">
        <v>18433</v>
      </c>
      <c r="BQ33" s="330">
        <v>9722</v>
      </c>
      <c r="BR33" s="330">
        <v>7386</v>
      </c>
      <c r="BS33" s="330">
        <v>1325</v>
      </c>
    </row>
    <row r="34" spans="1:71" ht="13.9" customHeight="1" x14ac:dyDescent="0.2">
      <c r="A34" s="331" t="s">
        <v>58</v>
      </c>
      <c r="B34" s="330">
        <v>82892</v>
      </c>
      <c r="C34" s="330">
        <v>31043</v>
      </c>
      <c r="D34" s="330">
        <v>48867</v>
      </c>
      <c r="E34" s="330">
        <v>2982</v>
      </c>
      <c r="F34" s="330">
        <v>13111</v>
      </c>
      <c r="G34" s="330">
        <v>11505</v>
      </c>
      <c r="H34" s="330">
        <v>1055</v>
      </c>
      <c r="I34" s="330">
        <v>551</v>
      </c>
      <c r="J34" s="330">
        <v>53869</v>
      </c>
      <c r="K34" s="330">
        <v>10479</v>
      </c>
      <c r="L34" s="330">
        <v>43169</v>
      </c>
      <c r="M34" s="330">
        <v>221</v>
      </c>
      <c r="N34" s="330">
        <v>15912</v>
      </c>
      <c r="O34" s="330">
        <v>9059</v>
      </c>
      <c r="P34" s="330">
        <v>4643</v>
      </c>
      <c r="Q34" s="330">
        <v>2210</v>
      </c>
      <c r="R34" s="330"/>
      <c r="S34" s="331" t="s">
        <v>58</v>
      </c>
      <c r="T34" s="330">
        <v>96570</v>
      </c>
      <c r="U34" s="330">
        <v>34899</v>
      </c>
      <c r="V34" s="330">
        <v>59692</v>
      </c>
      <c r="W34" s="330">
        <v>1979</v>
      </c>
      <c r="X34" s="330">
        <v>26237</v>
      </c>
      <c r="Y34" s="330">
        <v>18016</v>
      </c>
      <c r="Z34" s="330">
        <v>7936</v>
      </c>
      <c r="AA34" s="330">
        <v>285</v>
      </c>
      <c r="AB34" s="330">
        <v>49386</v>
      </c>
      <c r="AC34" s="330">
        <v>8282</v>
      </c>
      <c r="AD34" s="330">
        <v>40898</v>
      </c>
      <c r="AE34" s="330">
        <v>206</v>
      </c>
      <c r="AF34" s="330">
        <v>20947</v>
      </c>
      <c r="AG34" s="330">
        <v>8601</v>
      </c>
      <c r="AH34" s="330">
        <v>10858</v>
      </c>
      <c r="AI34" s="330">
        <v>1488</v>
      </c>
      <c r="AJ34" s="330"/>
      <c r="AK34" s="330" t="s">
        <v>58</v>
      </c>
      <c r="AL34" s="330">
        <v>105808</v>
      </c>
      <c r="AM34" s="330">
        <v>39594</v>
      </c>
      <c r="AN34" s="330">
        <v>63782</v>
      </c>
      <c r="AO34" s="330">
        <v>1433</v>
      </c>
      <c r="AP34" s="330">
        <v>33236</v>
      </c>
      <c r="AQ34" s="330">
        <v>20744</v>
      </c>
      <c r="AR34" s="330">
        <v>12013</v>
      </c>
      <c r="AS34" s="330">
        <v>399</v>
      </c>
      <c r="AT34" s="330">
        <v>56639</v>
      </c>
      <c r="AU34" s="330">
        <v>11982</v>
      </c>
      <c r="AV34" s="330">
        <v>43789</v>
      </c>
      <c r="AW34" s="330">
        <v>212</v>
      </c>
      <c r="AX34" s="330">
        <v>14324</v>
      </c>
      <c r="AY34" s="330">
        <v>6306</v>
      </c>
      <c r="AZ34" s="330">
        <v>7061</v>
      </c>
      <c r="BA34" s="330">
        <v>732</v>
      </c>
      <c r="BC34" s="330" t="s">
        <v>58</v>
      </c>
      <c r="BD34" s="330">
        <v>120422</v>
      </c>
      <c r="BE34" s="330">
        <v>43061</v>
      </c>
      <c r="BF34" s="330">
        <v>75465</v>
      </c>
      <c r="BG34" s="330">
        <v>1896</v>
      </c>
      <c r="BH34" s="330">
        <v>37783</v>
      </c>
      <c r="BI34" s="330">
        <v>20855</v>
      </c>
      <c r="BJ34" s="330">
        <v>16472</v>
      </c>
      <c r="BK34" s="330">
        <v>456</v>
      </c>
      <c r="BL34" s="330">
        <v>52644</v>
      </c>
      <c r="BM34" s="330">
        <v>11559</v>
      </c>
      <c r="BN34" s="330">
        <v>40800</v>
      </c>
      <c r="BO34" s="330">
        <v>285</v>
      </c>
      <c r="BP34" s="330">
        <v>29995</v>
      </c>
      <c r="BQ34" s="330">
        <v>10647</v>
      </c>
      <c r="BR34" s="330">
        <v>18193</v>
      </c>
      <c r="BS34" s="330">
        <v>1155</v>
      </c>
    </row>
    <row r="35" spans="1:71" ht="13.9" customHeight="1" x14ac:dyDescent="0.2">
      <c r="A35" s="331" t="s">
        <v>59</v>
      </c>
      <c r="B35" s="330">
        <v>63595</v>
      </c>
      <c r="C35" s="330">
        <v>49738</v>
      </c>
      <c r="D35" s="330">
        <v>13050</v>
      </c>
      <c r="E35" s="330">
        <v>807</v>
      </c>
      <c r="F35" s="330">
        <v>43287</v>
      </c>
      <c r="G35" s="330">
        <v>37539</v>
      </c>
      <c r="H35" s="330">
        <v>5589</v>
      </c>
      <c r="I35" s="330">
        <v>159</v>
      </c>
      <c r="J35" s="330">
        <v>12780</v>
      </c>
      <c r="K35" s="330">
        <v>7749</v>
      </c>
      <c r="L35" s="330">
        <v>4964</v>
      </c>
      <c r="M35" s="330">
        <v>67</v>
      </c>
      <c r="N35" s="330">
        <v>7528</v>
      </c>
      <c r="O35" s="330">
        <v>4450</v>
      </c>
      <c r="P35" s="330">
        <v>2497</v>
      </c>
      <c r="Q35" s="330">
        <v>581</v>
      </c>
      <c r="R35" s="330"/>
      <c r="S35" s="331" t="s">
        <v>59</v>
      </c>
      <c r="T35" s="330">
        <v>69247</v>
      </c>
      <c r="U35" s="330">
        <v>48887</v>
      </c>
      <c r="V35" s="330">
        <v>19568</v>
      </c>
      <c r="W35" s="330">
        <v>792</v>
      </c>
      <c r="X35" s="330">
        <v>52110</v>
      </c>
      <c r="Y35" s="330">
        <v>41556</v>
      </c>
      <c r="Z35" s="330">
        <v>10443</v>
      </c>
      <c r="AA35" s="330">
        <v>111</v>
      </c>
      <c r="AB35" s="330">
        <v>10016</v>
      </c>
      <c r="AC35" s="330">
        <v>4618</v>
      </c>
      <c r="AD35" s="330">
        <v>5259</v>
      </c>
      <c r="AE35" s="330">
        <v>139</v>
      </c>
      <c r="AF35" s="330">
        <v>7121</v>
      </c>
      <c r="AG35" s="330">
        <v>2713</v>
      </c>
      <c r="AH35" s="330">
        <v>3866</v>
      </c>
      <c r="AI35" s="330">
        <v>542</v>
      </c>
      <c r="AJ35" s="330"/>
      <c r="AK35" s="330" t="s">
        <v>59</v>
      </c>
      <c r="AL35" s="330">
        <v>76402</v>
      </c>
      <c r="AM35" s="330">
        <v>53589</v>
      </c>
      <c r="AN35" s="330">
        <v>21149</v>
      </c>
      <c r="AO35" s="330">
        <v>1231</v>
      </c>
      <c r="AP35" s="330">
        <v>56777</v>
      </c>
      <c r="AQ35" s="330">
        <v>45348</v>
      </c>
      <c r="AR35" s="330">
        <v>10974</v>
      </c>
      <c r="AS35" s="330">
        <v>350</v>
      </c>
      <c r="AT35" s="330">
        <v>11748</v>
      </c>
      <c r="AU35" s="330">
        <v>5070</v>
      </c>
      <c r="AV35" s="330">
        <v>6450</v>
      </c>
      <c r="AW35" s="330">
        <v>46</v>
      </c>
      <c r="AX35" s="330">
        <v>7153</v>
      </c>
      <c r="AY35" s="330">
        <v>2783</v>
      </c>
      <c r="AZ35" s="330">
        <v>3480</v>
      </c>
      <c r="BA35" s="330">
        <v>754</v>
      </c>
      <c r="BC35" s="330" t="s">
        <v>59</v>
      </c>
      <c r="BD35" s="330">
        <v>78174</v>
      </c>
      <c r="BE35" s="330">
        <v>54004</v>
      </c>
      <c r="BF35" s="330">
        <v>23015</v>
      </c>
      <c r="BG35" s="330">
        <v>1155</v>
      </c>
      <c r="BH35" s="330">
        <v>53763</v>
      </c>
      <c r="BI35" s="330">
        <v>43649</v>
      </c>
      <c r="BJ35" s="330">
        <v>9856</v>
      </c>
      <c r="BK35" s="330">
        <v>258</v>
      </c>
      <c r="BL35" s="330">
        <v>11422</v>
      </c>
      <c r="BM35" s="330">
        <v>5136</v>
      </c>
      <c r="BN35" s="330">
        <v>6231</v>
      </c>
      <c r="BO35" s="330">
        <v>55</v>
      </c>
      <c r="BP35" s="330">
        <v>12989</v>
      </c>
      <c r="BQ35" s="330">
        <v>5219</v>
      </c>
      <c r="BR35" s="330">
        <v>6928</v>
      </c>
      <c r="BS35" s="330">
        <v>842</v>
      </c>
    </row>
    <row r="36" spans="1:71" ht="13.9" customHeight="1" x14ac:dyDescent="0.2">
      <c r="A36" s="331" t="s">
        <v>60</v>
      </c>
      <c r="B36" s="330">
        <v>52976</v>
      </c>
      <c r="C36" s="330">
        <v>9400</v>
      </c>
      <c r="D36" s="330">
        <v>42690</v>
      </c>
      <c r="E36" s="330">
        <v>886</v>
      </c>
      <c r="F36" s="330">
        <v>2440</v>
      </c>
      <c r="G36" s="330">
        <v>1722</v>
      </c>
      <c r="H36" s="330">
        <v>657</v>
      </c>
      <c r="I36" s="330">
        <v>61</v>
      </c>
      <c r="J36" s="330">
        <v>43421</v>
      </c>
      <c r="K36" s="330">
        <v>4242</v>
      </c>
      <c r="L36" s="330">
        <v>39095</v>
      </c>
      <c r="M36" s="330">
        <v>84</v>
      </c>
      <c r="N36" s="330">
        <v>7115</v>
      </c>
      <c r="O36" s="330">
        <v>3436</v>
      </c>
      <c r="P36" s="330">
        <v>2938</v>
      </c>
      <c r="Q36" s="330">
        <v>741</v>
      </c>
      <c r="R36" s="330"/>
      <c r="S36" s="331" t="s">
        <v>60</v>
      </c>
      <c r="T36" s="330">
        <v>62844</v>
      </c>
      <c r="U36" s="330">
        <v>11419</v>
      </c>
      <c r="V36" s="330">
        <v>51102</v>
      </c>
      <c r="W36" s="330">
        <v>323</v>
      </c>
      <c r="X36" s="330">
        <v>14591</v>
      </c>
      <c r="Y36" s="330">
        <v>5094</v>
      </c>
      <c r="Z36" s="330">
        <v>9463</v>
      </c>
      <c r="AA36" s="330">
        <v>34</v>
      </c>
      <c r="AB36" s="330">
        <v>36656</v>
      </c>
      <c r="AC36" s="330">
        <v>2740</v>
      </c>
      <c r="AD36" s="330">
        <v>33891</v>
      </c>
      <c r="AE36" s="330">
        <v>25</v>
      </c>
      <c r="AF36" s="330">
        <v>11597</v>
      </c>
      <c r="AG36" s="330">
        <v>3585</v>
      </c>
      <c r="AH36" s="330">
        <v>7748</v>
      </c>
      <c r="AI36" s="330">
        <v>264</v>
      </c>
      <c r="AJ36" s="330"/>
      <c r="AK36" s="330" t="s">
        <v>60</v>
      </c>
      <c r="AL36" s="330">
        <v>78529</v>
      </c>
      <c r="AM36" s="330">
        <v>16791</v>
      </c>
      <c r="AN36" s="330">
        <v>59651</v>
      </c>
      <c r="AO36" s="330">
        <v>1142</v>
      </c>
      <c r="AP36" s="330">
        <v>22740</v>
      </c>
      <c r="AQ36" s="330">
        <v>7121</v>
      </c>
      <c r="AR36" s="330">
        <v>15274</v>
      </c>
      <c r="AS36" s="330">
        <v>261</v>
      </c>
      <c r="AT36" s="330">
        <v>41236</v>
      </c>
      <c r="AU36" s="330">
        <v>6331</v>
      </c>
      <c r="AV36" s="330">
        <v>33944</v>
      </c>
      <c r="AW36" s="330">
        <v>236</v>
      </c>
      <c r="AX36" s="330">
        <v>13106</v>
      </c>
      <c r="AY36" s="330">
        <v>2937</v>
      </c>
      <c r="AZ36" s="330">
        <v>9491</v>
      </c>
      <c r="BA36" s="330">
        <v>573</v>
      </c>
      <c r="BC36" s="330" t="s">
        <v>60</v>
      </c>
      <c r="BD36" s="330">
        <v>101257</v>
      </c>
      <c r="BE36" s="330">
        <v>18820</v>
      </c>
      <c r="BF36" s="330">
        <v>80742</v>
      </c>
      <c r="BG36" s="330">
        <v>1695</v>
      </c>
      <c r="BH36" s="330">
        <v>26935</v>
      </c>
      <c r="BI36" s="330">
        <v>6765</v>
      </c>
      <c r="BJ36" s="330">
        <v>19819</v>
      </c>
      <c r="BK36" s="330">
        <v>351</v>
      </c>
      <c r="BL36" s="330">
        <v>40106</v>
      </c>
      <c r="BM36" s="330">
        <v>6427</v>
      </c>
      <c r="BN36" s="330">
        <v>33415</v>
      </c>
      <c r="BO36" s="330">
        <v>264</v>
      </c>
      <c r="BP36" s="330">
        <v>34216</v>
      </c>
      <c r="BQ36" s="330">
        <v>5628</v>
      </c>
      <c r="BR36" s="330">
        <v>27508</v>
      </c>
      <c r="BS36" s="330">
        <v>1080</v>
      </c>
    </row>
    <row r="37" spans="1:71" ht="13.9" customHeight="1" x14ac:dyDescent="0.2">
      <c r="A37" s="331" t="s">
        <v>61</v>
      </c>
      <c r="B37" s="330">
        <v>80643</v>
      </c>
      <c r="C37" s="330">
        <v>61093</v>
      </c>
      <c r="D37" s="330">
        <v>16655</v>
      </c>
      <c r="E37" s="330">
        <v>2895</v>
      </c>
      <c r="F37" s="330">
        <v>44254</v>
      </c>
      <c r="G37" s="330">
        <v>40558</v>
      </c>
      <c r="H37" s="330">
        <v>3058</v>
      </c>
      <c r="I37" s="330">
        <v>638</v>
      </c>
      <c r="J37" s="330">
        <v>20177</v>
      </c>
      <c r="K37" s="330">
        <v>9781</v>
      </c>
      <c r="L37" s="330">
        <v>10245</v>
      </c>
      <c r="M37" s="330">
        <v>151</v>
      </c>
      <c r="N37" s="330">
        <v>16212</v>
      </c>
      <c r="O37" s="330">
        <v>10754</v>
      </c>
      <c r="P37" s="330">
        <v>3352</v>
      </c>
      <c r="Q37" s="330">
        <v>2106</v>
      </c>
      <c r="R37" s="330"/>
      <c r="S37" s="331" t="s">
        <v>61</v>
      </c>
      <c r="T37" s="330">
        <v>86710</v>
      </c>
      <c r="U37" s="330">
        <v>59818</v>
      </c>
      <c r="V37" s="330">
        <v>24924</v>
      </c>
      <c r="W37" s="330">
        <v>1968</v>
      </c>
      <c r="X37" s="330">
        <v>53322</v>
      </c>
      <c r="Y37" s="330">
        <v>44604</v>
      </c>
      <c r="Z37" s="330">
        <v>8421</v>
      </c>
      <c r="AA37" s="330">
        <v>297</v>
      </c>
      <c r="AB37" s="330">
        <v>18240</v>
      </c>
      <c r="AC37" s="330">
        <v>6978</v>
      </c>
      <c r="AD37" s="330">
        <v>11168</v>
      </c>
      <c r="AE37" s="330">
        <v>94</v>
      </c>
      <c r="AF37" s="330">
        <v>15148</v>
      </c>
      <c r="AG37" s="330">
        <v>8236</v>
      </c>
      <c r="AH37" s="330">
        <v>5335</v>
      </c>
      <c r="AI37" s="330">
        <v>1577</v>
      </c>
      <c r="AJ37" s="330"/>
      <c r="AK37" s="330" t="s">
        <v>61</v>
      </c>
      <c r="AL37" s="330">
        <v>89788</v>
      </c>
      <c r="AM37" s="330">
        <v>65635</v>
      </c>
      <c r="AN37" s="330">
        <v>22119</v>
      </c>
      <c r="AO37" s="330">
        <v>1373</v>
      </c>
      <c r="AP37" s="330">
        <v>52919</v>
      </c>
      <c r="AQ37" s="330">
        <v>45458</v>
      </c>
      <c r="AR37" s="330">
        <v>7121</v>
      </c>
      <c r="AS37" s="330">
        <v>279</v>
      </c>
      <c r="AT37" s="330">
        <v>21393</v>
      </c>
      <c r="AU37" s="330">
        <v>10137</v>
      </c>
      <c r="AV37" s="330">
        <v>10842</v>
      </c>
      <c r="AW37" s="330">
        <v>118</v>
      </c>
      <c r="AX37" s="330">
        <v>14085</v>
      </c>
      <c r="AY37" s="330">
        <v>9173</v>
      </c>
      <c r="AZ37" s="330">
        <v>3752</v>
      </c>
      <c r="BA37" s="330">
        <v>900</v>
      </c>
      <c r="BC37" s="330" t="s">
        <v>61</v>
      </c>
      <c r="BD37" s="330">
        <v>96861</v>
      </c>
      <c r="BE37" s="330">
        <v>68711</v>
      </c>
      <c r="BF37" s="330">
        <v>26420</v>
      </c>
      <c r="BG37" s="330">
        <v>1730</v>
      </c>
      <c r="BH37" s="330">
        <v>49379</v>
      </c>
      <c r="BI37" s="330">
        <v>42073</v>
      </c>
      <c r="BJ37" s="330">
        <v>7090</v>
      </c>
      <c r="BK37" s="330">
        <v>216</v>
      </c>
      <c r="BL37" s="330">
        <v>21376</v>
      </c>
      <c r="BM37" s="330">
        <v>9871</v>
      </c>
      <c r="BN37" s="330">
        <v>11372</v>
      </c>
      <c r="BO37" s="330">
        <v>133</v>
      </c>
      <c r="BP37" s="330">
        <v>26106</v>
      </c>
      <c r="BQ37" s="330">
        <v>16767</v>
      </c>
      <c r="BR37" s="330">
        <v>7958</v>
      </c>
      <c r="BS37" s="330">
        <v>1381</v>
      </c>
    </row>
    <row r="38" spans="1:71" ht="13.9" customHeight="1" x14ac:dyDescent="0.2">
      <c r="A38" s="331" t="s">
        <v>62</v>
      </c>
      <c r="B38" s="330">
        <v>98176</v>
      </c>
      <c r="C38" s="330">
        <v>56867</v>
      </c>
      <c r="D38" s="330">
        <v>33371</v>
      </c>
      <c r="E38" s="330">
        <v>7938</v>
      </c>
      <c r="F38" s="330">
        <v>34860</v>
      </c>
      <c r="G38" s="330">
        <v>28699</v>
      </c>
      <c r="H38" s="330">
        <v>4756</v>
      </c>
      <c r="I38" s="330">
        <v>1405</v>
      </c>
      <c r="J38" s="330">
        <v>34697</v>
      </c>
      <c r="K38" s="330">
        <v>10253</v>
      </c>
      <c r="L38" s="330">
        <v>24143</v>
      </c>
      <c r="M38" s="330">
        <v>301</v>
      </c>
      <c r="N38" s="330">
        <v>28619</v>
      </c>
      <c r="O38" s="330">
        <v>17915</v>
      </c>
      <c r="P38" s="330">
        <v>4472</v>
      </c>
      <c r="Q38" s="330">
        <v>6232</v>
      </c>
      <c r="R38" s="330"/>
      <c r="S38" s="331" t="s">
        <v>62</v>
      </c>
      <c r="T38" s="330">
        <v>109786</v>
      </c>
      <c r="U38" s="330">
        <v>59730</v>
      </c>
      <c r="V38" s="330">
        <v>45522</v>
      </c>
      <c r="W38" s="330">
        <v>4534</v>
      </c>
      <c r="X38" s="330">
        <v>58876</v>
      </c>
      <c r="Y38" s="330">
        <v>39500</v>
      </c>
      <c r="Z38" s="330">
        <v>18649</v>
      </c>
      <c r="AA38" s="330">
        <v>727</v>
      </c>
      <c r="AB38" s="330">
        <v>22654</v>
      </c>
      <c r="AC38" s="330">
        <v>5302</v>
      </c>
      <c r="AD38" s="330">
        <v>17132</v>
      </c>
      <c r="AE38" s="330">
        <v>220</v>
      </c>
      <c r="AF38" s="330">
        <v>28256</v>
      </c>
      <c r="AG38" s="330">
        <v>14928</v>
      </c>
      <c r="AH38" s="330">
        <v>9741</v>
      </c>
      <c r="AI38" s="330">
        <v>3587</v>
      </c>
      <c r="AJ38" s="330"/>
      <c r="AK38" s="330" t="s">
        <v>62</v>
      </c>
      <c r="AL38" s="330">
        <v>115654</v>
      </c>
      <c r="AM38" s="330">
        <v>66005</v>
      </c>
      <c r="AN38" s="330">
        <v>46125</v>
      </c>
      <c r="AO38" s="330">
        <v>2353</v>
      </c>
      <c r="AP38" s="330">
        <v>60203</v>
      </c>
      <c r="AQ38" s="330">
        <v>41198</v>
      </c>
      <c r="AR38" s="330">
        <v>18292</v>
      </c>
      <c r="AS38" s="330">
        <v>610</v>
      </c>
      <c r="AT38" s="330">
        <v>26551</v>
      </c>
      <c r="AU38" s="330">
        <v>9057</v>
      </c>
      <c r="AV38" s="330">
        <v>16944</v>
      </c>
      <c r="AW38" s="330">
        <v>122</v>
      </c>
      <c r="AX38" s="330">
        <v>27169</v>
      </c>
      <c r="AY38" s="330">
        <v>14948</v>
      </c>
      <c r="AZ38" s="330">
        <v>10132</v>
      </c>
      <c r="BA38" s="330">
        <v>1489</v>
      </c>
      <c r="BC38" s="330" t="s">
        <v>62</v>
      </c>
      <c r="BD38" s="330">
        <v>130493</v>
      </c>
      <c r="BE38" s="330">
        <v>70498</v>
      </c>
      <c r="BF38" s="330">
        <v>57419</v>
      </c>
      <c r="BG38" s="330">
        <v>2576</v>
      </c>
      <c r="BH38" s="330">
        <v>61304</v>
      </c>
      <c r="BI38" s="330">
        <v>40817</v>
      </c>
      <c r="BJ38" s="330">
        <v>19874</v>
      </c>
      <c r="BK38" s="330">
        <v>613</v>
      </c>
      <c r="BL38" s="330">
        <v>26516</v>
      </c>
      <c r="BM38" s="330">
        <v>8413</v>
      </c>
      <c r="BN38" s="330">
        <v>17993</v>
      </c>
      <c r="BO38" s="330">
        <v>110</v>
      </c>
      <c r="BP38" s="330">
        <v>42673</v>
      </c>
      <c r="BQ38" s="330">
        <v>21268</v>
      </c>
      <c r="BR38" s="330">
        <v>19552</v>
      </c>
      <c r="BS38" s="330">
        <v>1853</v>
      </c>
    </row>
    <row r="39" spans="1:71" ht="13.9" customHeight="1" x14ac:dyDescent="0.2">
      <c r="A39" s="331" t="s">
        <v>63</v>
      </c>
      <c r="B39" s="330">
        <v>73132</v>
      </c>
      <c r="C39" s="330">
        <v>29942</v>
      </c>
      <c r="D39" s="330">
        <v>37298</v>
      </c>
      <c r="E39" s="330">
        <v>5892</v>
      </c>
      <c r="F39" s="330">
        <v>15148</v>
      </c>
      <c r="G39" s="330">
        <v>8203</v>
      </c>
      <c r="H39" s="330">
        <v>6630</v>
      </c>
      <c r="I39" s="330">
        <v>315</v>
      </c>
      <c r="J39" s="330">
        <v>21380</v>
      </c>
      <c r="K39" s="330">
        <v>4800</v>
      </c>
      <c r="L39" s="330">
        <v>16290</v>
      </c>
      <c r="M39" s="330">
        <v>290</v>
      </c>
      <c r="N39" s="330">
        <v>36604</v>
      </c>
      <c r="O39" s="330">
        <v>16939</v>
      </c>
      <c r="P39" s="330">
        <v>14378</v>
      </c>
      <c r="Q39" s="330">
        <v>5287</v>
      </c>
      <c r="R39" s="330"/>
      <c r="S39" s="331" t="s">
        <v>63</v>
      </c>
      <c r="T39" s="330">
        <v>83140</v>
      </c>
      <c r="U39" s="330">
        <v>32257</v>
      </c>
      <c r="V39" s="330">
        <v>46762</v>
      </c>
      <c r="W39" s="330">
        <v>4121</v>
      </c>
      <c r="X39" s="330">
        <v>29160</v>
      </c>
      <c r="Y39" s="330">
        <v>14313</v>
      </c>
      <c r="Z39" s="330">
        <v>14568</v>
      </c>
      <c r="AA39" s="330">
        <v>279</v>
      </c>
      <c r="AB39" s="330">
        <v>16939</v>
      </c>
      <c r="AC39" s="330">
        <v>3848</v>
      </c>
      <c r="AD39" s="330">
        <v>12801</v>
      </c>
      <c r="AE39" s="330">
        <v>290</v>
      </c>
      <c r="AF39" s="330">
        <v>37041</v>
      </c>
      <c r="AG39" s="330">
        <v>14096</v>
      </c>
      <c r="AH39" s="330">
        <v>19393</v>
      </c>
      <c r="AI39" s="330">
        <v>3552</v>
      </c>
      <c r="AJ39" s="330"/>
      <c r="AK39" s="330" t="s">
        <v>63</v>
      </c>
      <c r="AL39" s="330">
        <v>91170</v>
      </c>
      <c r="AM39" s="330">
        <v>33626</v>
      </c>
      <c r="AN39" s="330">
        <v>52988</v>
      </c>
      <c r="AO39" s="330">
        <v>2874</v>
      </c>
      <c r="AP39" s="330">
        <v>31829</v>
      </c>
      <c r="AQ39" s="330">
        <v>15290</v>
      </c>
      <c r="AR39" s="330">
        <v>15897</v>
      </c>
      <c r="AS39" s="330">
        <v>541</v>
      </c>
      <c r="AT39" s="330">
        <v>26365</v>
      </c>
      <c r="AU39" s="330">
        <v>7199</v>
      </c>
      <c r="AV39" s="330">
        <v>18640</v>
      </c>
      <c r="AW39" s="330">
        <v>143</v>
      </c>
      <c r="AX39" s="330">
        <v>29408</v>
      </c>
      <c r="AY39" s="330">
        <v>10104</v>
      </c>
      <c r="AZ39" s="330">
        <v>16385</v>
      </c>
      <c r="BA39" s="330">
        <v>1762</v>
      </c>
      <c r="BC39" s="330" t="s">
        <v>63</v>
      </c>
      <c r="BD39" s="330">
        <v>105772</v>
      </c>
      <c r="BE39" s="330">
        <v>32986</v>
      </c>
      <c r="BF39" s="330">
        <v>69651</v>
      </c>
      <c r="BG39" s="330">
        <v>3135</v>
      </c>
      <c r="BH39" s="330">
        <v>33172</v>
      </c>
      <c r="BI39" s="330">
        <v>14247</v>
      </c>
      <c r="BJ39" s="330">
        <v>18401</v>
      </c>
      <c r="BK39" s="330">
        <v>524</v>
      </c>
      <c r="BL39" s="330">
        <v>27348</v>
      </c>
      <c r="BM39" s="330">
        <v>5969</v>
      </c>
      <c r="BN39" s="330">
        <v>21198</v>
      </c>
      <c r="BO39" s="330">
        <v>181</v>
      </c>
      <c r="BP39" s="330">
        <v>45252</v>
      </c>
      <c r="BQ39" s="330">
        <v>12770</v>
      </c>
      <c r="BR39" s="330">
        <v>30052</v>
      </c>
      <c r="BS39" s="330">
        <v>2430</v>
      </c>
    </row>
    <row r="40" spans="1:71" ht="13.9" customHeight="1" x14ac:dyDescent="0.2">
      <c r="A40" s="330"/>
      <c r="B40" s="330"/>
      <c r="C40" s="330"/>
      <c r="D40" s="330"/>
      <c r="E40" s="330"/>
      <c r="F40" s="330"/>
      <c r="G40" s="330"/>
      <c r="H40" s="330"/>
      <c r="I40" s="330"/>
      <c r="J40" s="330"/>
      <c r="K40" s="330"/>
      <c r="L40" s="330"/>
      <c r="M40" s="330"/>
      <c r="N40" s="330"/>
      <c r="O40" s="330"/>
      <c r="P40" s="330"/>
      <c r="Q40" s="330"/>
      <c r="R40" s="330"/>
      <c r="S40" s="330"/>
      <c r="T40" s="330"/>
      <c r="U40" s="330"/>
      <c r="V40" s="330"/>
      <c r="W40" s="330"/>
      <c r="X40" s="330"/>
      <c r="Y40" s="330"/>
      <c r="Z40" s="330"/>
      <c r="AA40" s="330"/>
      <c r="AB40" s="330"/>
      <c r="AC40" s="330"/>
      <c r="AD40" s="330"/>
      <c r="AE40" s="330"/>
      <c r="AF40" s="330"/>
      <c r="AG40" s="330"/>
      <c r="AH40" s="330"/>
      <c r="AI40" s="330"/>
      <c r="AJ40" s="330"/>
      <c r="AK40" s="330"/>
      <c r="AL40" s="330"/>
      <c r="AM40" s="330"/>
      <c r="AN40" s="330"/>
      <c r="AO40" s="330"/>
      <c r="AP40" s="330"/>
      <c r="AQ40" s="330"/>
      <c r="AR40" s="330"/>
      <c r="AS40" s="330"/>
      <c r="AT40" s="330"/>
      <c r="AU40" s="330"/>
      <c r="AV40" s="330"/>
      <c r="AW40" s="330"/>
      <c r="AX40" s="330"/>
      <c r="AY40" s="330"/>
      <c r="AZ40" s="330"/>
      <c r="BA40" s="330"/>
      <c r="BC40" s="330"/>
    </row>
    <row r="41" spans="1:71" ht="13.9" customHeight="1" x14ac:dyDescent="0.2">
      <c r="A41" s="332" t="s">
        <v>64</v>
      </c>
      <c r="B41" s="330">
        <v>201249</v>
      </c>
      <c r="C41" s="330">
        <v>94827</v>
      </c>
      <c r="D41" s="330">
        <v>87551</v>
      </c>
      <c r="E41" s="330">
        <v>18871</v>
      </c>
      <c r="F41" s="330">
        <v>49718</v>
      </c>
      <c r="G41" s="330">
        <v>33291</v>
      </c>
      <c r="H41" s="330">
        <v>15027</v>
      </c>
      <c r="I41" s="330">
        <v>1400</v>
      </c>
      <c r="J41" s="330">
        <v>57893</v>
      </c>
      <c r="K41" s="330">
        <v>13426</v>
      </c>
      <c r="L41" s="330">
        <v>43695</v>
      </c>
      <c r="M41" s="330">
        <v>772</v>
      </c>
      <c r="N41" s="330">
        <v>93638</v>
      </c>
      <c r="O41" s="330">
        <v>48110</v>
      </c>
      <c r="P41" s="330">
        <v>28829</v>
      </c>
      <c r="Q41" s="330">
        <v>16699</v>
      </c>
      <c r="R41" s="330"/>
      <c r="S41" s="332" t="s">
        <v>64</v>
      </c>
      <c r="T41" s="330">
        <v>233611</v>
      </c>
      <c r="U41" s="330">
        <v>106607</v>
      </c>
      <c r="V41" s="330">
        <v>113784</v>
      </c>
      <c r="W41" s="330">
        <v>13220</v>
      </c>
      <c r="X41" s="330">
        <v>84374</v>
      </c>
      <c r="Y41" s="330">
        <v>51766</v>
      </c>
      <c r="Z41" s="330">
        <v>31357</v>
      </c>
      <c r="AA41" s="330">
        <v>1251</v>
      </c>
      <c r="AB41" s="330">
        <v>54134</v>
      </c>
      <c r="AC41" s="330">
        <v>12136</v>
      </c>
      <c r="AD41" s="330">
        <v>41198</v>
      </c>
      <c r="AE41" s="330">
        <v>800</v>
      </c>
      <c r="AF41" s="330">
        <v>95103</v>
      </c>
      <c r="AG41" s="330">
        <v>42705</v>
      </c>
      <c r="AH41" s="330">
        <v>41229</v>
      </c>
      <c r="AI41" s="330">
        <v>11169</v>
      </c>
      <c r="AJ41" s="330"/>
      <c r="AK41" s="332" t="s">
        <v>64</v>
      </c>
      <c r="AL41" s="329">
        <v>266268</v>
      </c>
      <c r="AM41" s="329">
        <v>117645</v>
      </c>
      <c r="AN41" s="329">
        <v>135004</v>
      </c>
      <c r="AO41" s="329">
        <v>7395</v>
      </c>
      <c r="AP41" s="329">
        <v>100559</v>
      </c>
      <c r="AQ41" s="329">
        <v>59195</v>
      </c>
      <c r="AR41" s="329">
        <v>39271</v>
      </c>
      <c r="AS41" s="329">
        <v>1737</v>
      </c>
      <c r="AT41" s="329">
        <v>82109</v>
      </c>
      <c r="AU41" s="329">
        <v>23213</v>
      </c>
      <c r="AV41" s="329">
        <v>56518</v>
      </c>
      <c r="AW41" s="329">
        <v>626</v>
      </c>
      <c r="AX41" s="329">
        <v>74859</v>
      </c>
      <c r="AY41" s="329">
        <v>32110</v>
      </c>
      <c r="AZ41" s="329">
        <v>34661</v>
      </c>
      <c r="BA41" s="329">
        <v>4145</v>
      </c>
      <c r="BC41" s="332" t="s">
        <v>64</v>
      </c>
      <c r="BD41" s="330">
        <v>286227</v>
      </c>
      <c r="BE41" s="330">
        <v>113208</v>
      </c>
      <c r="BF41" s="330">
        <v>165144</v>
      </c>
      <c r="BG41" s="330">
        <v>7875</v>
      </c>
      <c r="BH41" s="330">
        <v>95789</v>
      </c>
      <c r="BI41" s="330">
        <v>52467</v>
      </c>
      <c r="BJ41" s="330">
        <v>41827</v>
      </c>
      <c r="BK41" s="330">
        <v>1495</v>
      </c>
      <c r="BL41" s="330">
        <v>79639</v>
      </c>
      <c r="BM41" s="330">
        <v>19157</v>
      </c>
      <c r="BN41" s="330">
        <v>59915</v>
      </c>
      <c r="BO41" s="330">
        <v>567</v>
      </c>
      <c r="BP41" s="330">
        <v>110799</v>
      </c>
      <c r="BQ41" s="330">
        <v>41584</v>
      </c>
      <c r="BR41" s="330">
        <v>63402</v>
      </c>
      <c r="BS41" s="330">
        <v>5813</v>
      </c>
    </row>
    <row r="42" spans="1:71" ht="13.9" customHeight="1" x14ac:dyDescent="0.2">
      <c r="A42" s="332" t="s">
        <v>65</v>
      </c>
      <c r="B42" s="330">
        <v>762968</v>
      </c>
      <c r="C42" s="330">
        <v>397509</v>
      </c>
      <c r="D42" s="330">
        <v>314482</v>
      </c>
      <c r="E42" s="330">
        <v>50977</v>
      </c>
      <c r="F42" s="330">
        <v>213632</v>
      </c>
      <c r="G42" s="330">
        <v>184261</v>
      </c>
      <c r="H42" s="330">
        <v>20618</v>
      </c>
      <c r="I42" s="330">
        <v>8753</v>
      </c>
      <c r="J42" s="330">
        <v>354815</v>
      </c>
      <c r="K42" s="330">
        <v>97340</v>
      </c>
      <c r="L42" s="330">
        <v>255236</v>
      </c>
      <c r="M42" s="330">
        <v>2239</v>
      </c>
      <c r="N42" s="330">
        <v>194521</v>
      </c>
      <c r="O42" s="330">
        <v>115908</v>
      </c>
      <c r="P42" s="330">
        <v>38628</v>
      </c>
      <c r="Q42" s="330">
        <v>39985</v>
      </c>
      <c r="R42" s="330"/>
      <c r="S42" s="332" t="s">
        <v>65</v>
      </c>
      <c r="T42" s="330">
        <v>862112</v>
      </c>
      <c r="U42" s="330">
        <v>435605</v>
      </c>
      <c r="V42" s="330">
        <v>394354</v>
      </c>
      <c r="W42" s="330">
        <v>32153</v>
      </c>
      <c r="X42" s="330">
        <v>338300</v>
      </c>
      <c r="Y42" s="330">
        <v>252808</v>
      </c>
      <c r="Z42" s="330">
        <v>81055</v>
      </c>
      <c r="AA42" s="330">
        <v>4437</v>
      </c>
      <c r="AB42" s="330">
        <v>316283</v>
      </c>
      <c r="AC42" s="330">
        <v>77354</v>
      </c>
      <c r="AD42" s="330">
        <v>236305</v>
      </c>
      <c r="AE42" s="330">
        <v>2624</v>
      </c>
      <c r="AF42" s="330">
        <v>207529</v>
      </c>
      <c r="AG42" s="330">
        <v>105443</v>
      </c>
      <c r="AH42" s="330">
        <v>76994</v>
      </c>
      <c r="AI42" s="330">
        <v>25092</v>
      </c>
      <c r="AJ42" s="330"/>
      <c r="AK42" s="332" t="s">
        <v>65</v>
      </c>
      <c r="AL42" s="329">
        <v>953591</v>
      </c>
      <c r="AM42" s="329">
        <v>499481</v>
      </c>
      <c r="AN42" s="329">
        <v>425311</v>
      </c>
      <c r="AO42" s="329">
        <v>16692</v>
      </c>
      <c r="AP42" s="329">
        <v>383548</v>
      </c>
      <c r="AQ42" s="329">
        <v>277723</v>
      </c>
      <c r="AR42" s="329">
        <v>100564</v>
      </c>
      <c r="AS42" s="329">
        <v>4162</v>
      </c>
      <c r="AT42" s="329">
        <v>381781</v>
      </c>
      <c r="AU42" s="329">
        <v>118657</v>
      </c>
      <c r="AV42" s="329">
        <v>255482</v>
      </c>
      <c r="AW42" s="329">
        <v>1835</v>
      </c>
      <c r="AX42" s="329">
        <v>171387</v>
      </c>
      <c r="AY42" s="329">
        <v>95628</v>
      </c>
      <c r="AZ42" s="329">
        <v>61352</v>
      </c>
      <c r="BA42" s="329">
        <v>9736</v>
      </c>
      <c r="BC42" s="332" t="s">
        <v>65</v>
      </c>
      <c r="BD42" s="330">
        <v>960738</v>
      </c>
      <c r="BE42" s="330">
        <v>465092</v>
      </c>
      <c r="BF42" s="330">
        <v>477972</v>
      </c>
      <c r="BG42" s="330">
        <v>17674</v>
      </c>
      <c r="BH42" s="330">
        <v>352653</v>
      </c>
      <c r="BI42" s="330">
        <v>239342</v>
      </c>
      <c r="BJ42" s="330">
        <v>109981</v>
      </c>
      <c r="BK42" s="330">
        <v>3330</v>
      </c>
      <c r="BL42" s="330">
        <v>328165</v>
      </c>
      <c r="BM42" s="330">
        <v>95826</v>
      </c>
      <c r="BN42" s="330">
        <v>230728</v>
      </c>
      <c r="BO42" s="330">
        <v>1611</v>
      </c>
      <c r="BP42" s="330">
        <v>279920</v>
      </c>
      <c r="BQ42" s="330">
        <v>129924</v>
      </c>
      <c r="BR42" s="330">
        <v>137263</v>
      </c>
      <c r="BS42" s="330">
        <v>12733</v>
      </c>
    </row>
    <row r="43" spans="1:71" ht="13.9" customHeight="1" x14ac:dyDescent="0.2">
      <c r="A43" s="332" t="s">
        <v>66</v>
      </c>
      <c r="B43" s="330">
        <v>1541057</v>
      </c>
      <c r="C43" s="330">
        <v>1218015</v>
      </c>
      <c r="D43" s="330">
        <v>283570</v>
      </c>
      <c r="E43" s="330">
        <v>39472</v>
      </c>
      <c r="F43" s="330">
        <v>954209</v>
      </c>
      <c r="G43" s="330">
        <v>868749</v>
      </c>
      <c r="H43" s="330">
        <v>77731</v>
      </c>
      <c r="I43" s="330">
        <v>7729</v>
      </c>
      <c r="J43" s="330">
        <v>357288</v>
      </c>
      <c r="K43" s="330">
        <v>196837</v>
      </c>
      <c r="L43" s="330">
        <v>158841</v>
      </c>
      <c r="M43" s="330">
        <v>1610</v>
      </c>
      <c r="N43" s="330">
        <v>229560</v>
      </c>
      <c r="O43" s="330">
        <v>152429</v>
      </c>
      <c r="P43" s="330">
        <v>46998</v>
      </c>
      <c r="Q43" s="330">
        <v>30133</v>
      </c>
      <c r="R43" s="330"/>
      <c r="S43" s="332" t="s">
        <v>66</v>
      </c>
      <c r="T43" s="330">
        <v>1665406</v>
      </c>
      <c r="U43" s="330">
        <v>1232217</v>
      </c>
      <c r="V43" s="330">
        <v>403724</v>
      </c>
      <c r="W43" s="330">
        <v>29465</v>
      </c>
      <c r="X43" s="330">
        <v>1156503</v>
      </c>
      <c r="Y43" s="330">
        <v>986605</v>
      </c>
      <c r="Z43" s="330">
        <v>165578</v>
      </c>
      <c r="AA43" s="330">
        <v>4320</v>
      </c>
      <c r="AB43" s="330">
        <v>274093</v>
      </c>
      <c r="AC43" s="330">
        <v>118329</v>
      </c>
      <c r="AD43" s="330">
        <v>153697</v>
      </c>
      <c r="AE43" s="330">
        <v>2067</v>
      </c>
      <c r="AF43" s="330">
        <v>234810</v>
      </c>
      <c r="AG43" s="330">
        <v>127283</v>
      </c>
      <c r="AH43" s="330">
        <v>84449</v>
      </c>
      <c r="AI43" s="330">
        <v>23078</v>
      </c>
      <c r="AJ43" s="330"/>
      <c r="AK43" s="330" t="s">
        <v>66</v>
      </c>
      <c r="AL43" s="330">
        <v>1796138</v>
      </c>
      <c r="AM43" s="330">
        <v>1329904</v>
      </c>
      <c r="AN43" s="330">
        <v>428213</v>
      </c>
      <c r="AO43" s="330">
        <v>27088</v>
      </c>
      <c r="AP43" s="330">
        <v>1220612</v>
      </c>
      <c r="AQ43" s="330">
        <v>1040318</v>
      </c>
      <c r="AR43" s="330">
        <v>172490</v>
      </c>
      <c r="AS43" s="330">
        <v>5922</v>
      </c>
      <c r="AT43" s="330">
        <v>326481</v>
      </c>
      <c r="AU43" s="330">
        <v>146943</v>
      </c>
      <c r="AV43" s="330">
        <v>173075</v>
      </c>
      <c r="AW43" s="330">
        <v>2158</v>
      </c>
      <c r="AX43" s="330">
        <v>220837</v>
      </c>
      <c r="AY43" s="330">
        <v>126758</v>
      </c>
      <c r="AZ43" s="330">
        <v>72793</v>
      </c>
      <c r="BA43" s="330">
        <v>16998</v>
      </c>
      <c r="BC43" s="330" t="s">
        <v>66</v>
      </c>
      <c r="BD43" s="330">
        <v>2019208</v>
      </c>
      <c r="BE43" s="330">
        <v>1410157</v>
      </c>
      <c r="BF43" s="330">
        <v>576418</v>
      </c>
      <c r="BG43" s="330">
        <v>32633</v>
      </c>
      <c r="BH43" s="330">
        <v>1169873</v>
      </c>
      <c r="BI43" s="330">
        <v>985189</v>
      </c>
      <c r="BJ43" s="330">
        <v>178319</v>
      </c>
      <c r="BK43" s="330">
        <v>6365</v>
      </c>
      <c r="BL43" s="330">
        <v>378189</v>
      </c>
      <c r="BM43" s="330">
        <v>164021</v>
      </c>
      <c r="BN43" s="330">
        <v>211802</v>
      </c>
      <c r="BO43" s="330">
        <v>2366</v>
      </c>
      <c r="BP43" s="330">
        <v>471146</v>
      </c>
      <c r="BQ43" s="330">
        <v>260947</v>
      </c>
      <c r="BR43" s="330">
        <v>186297</v>
      </c>
      <c r="BS43" s="330">
        <v>23902</v>
      </c>
    </row>
    <row r="44" spans="1:71" x14ac:dyDescent="0.2">
      <c r="A44" s="332" t="s">
        <v>67</v>
      </c>
      <c r="B44" s="330">
        <v>2505274</v>
      </c>
      <c r="C44" s="330">
        <v>1710351</v>
      </c>
      <c r="D44" s="330">
        <v>685603</v>
      </c>
      <c r="E44" s="330">
        <v>109320</v>
      </c>
      <c r="F44" s="330">
        <v>1217559</v>
      </c>
      <c r="G44" s="330">
        <v>1086301</v>
      </c>
      <c r="H44" s="330">
        <v>113376</v>
      </c>
      <c r="I44" s="330">
        <v>17882</v>
      </c>
      <c r="J44" s="330">
        <v>769996</v>
      </c>
      <c r="K44" s="330">
        <v>307603</v>
      </c>
      <c r="L44" s="330">
        <v>457772</v>
      </c>
      <c r="M44" s="330">
        <v>4621</v>
      </c>
      <c r="N44" s="330">
        <v>517719</v>
      </c>
      <c r="O44" s="330">
        <v>316447</v>
      </c>
      <c r="P44" s="330">
        <v>114455</v>
      </c>
      <c r="Q44" s="330">
        <v>86817</v>
      </c>
      <c r="R44" s="330"/>
      <c r="S44" s="332" t="s">
        <v>67</v>
      </c>
      <c r="T44" s="330">
        <v>2761129</v>
      </c>
      <c r="U44" s="330">
        <v>1774429</v>
      </c>
      <c r="V44" s="330">
        <v>911862</v>
      </c>
      <c r="W44" s="330">
        <v>74838</v>
      </c>
      <c r="X44" s="330">
        <v>1579177</v>
      </c>
      <c r="Y44" s="330">
        <v>1291179</v>
      </c>
      <c r="Z44" s="330">
        <v>277990</v>
      </c>
      <c r="AA44" s="330">
        <v>10008</v>
      </c>
      <c r="AB44" s="330">
        <v>644510</v>
      </c>
      <c r="AC44" s="330">
        <v>207819</v>
      </c>
      <c r="AD44" s="330">
        <v>431200</v>
      </c>
      <c r="AE44" s="330">
        <v>5491</v>
      </c>
      <c r="AF44" s="330">
        <v>537442</v>
      </c>
      <c r="AG44" s="330">
        <v>275431</v>
      </c>
      <c r="AH44" s="330">
        <v>202672</v>
      </c>
      <c r="AI44" s="330">
        <v>59339</v>
      </c>
      <c r="AJ44" s="330"/>
      <c r="AK44" s="330" t="s">
        <v>67</v>
      </c>
      <c r="AL44" s="330">
        <v>3015997</v>
      </c>
      <c r="AM44" s="330">
        <v>1947030</v>
      </c>
      <c r="AN44" s="330">
        <v>988528</v>
      </c>
      <c r="AO44" s="330">
        <v>51175</v>
      </c>
      <c r="AP44" s="330">
        <v>1704719</v>
      </c>
      <c r="AQ44" s="330">
        <v>1377236</v>
      </c>
      <c r="AR44" s="330">
        <v>312325</v>
      </c>
      <c r="AS44" s="330">
        <v>11821</v>
      </c>
      <c r="AT44" s="330">
        <v>790371</v>
      </c>
      <c r="AU44" s="330">
        <v>288813</v>
      </c>
      <c r="AV44" s="330">
        <v>485075</v>
      </c>
      <c r="AW44" s="330">
        <v>4619</v>
      </c>
      <c r="AX44" s="330">
        <v>467083</v>
      </c>
      <c r="AY44" s="330">
        <v>254496</v>
      </c>
      <c r="AZ44" s="330">
        <v>168806</v>
      </c>
      <c r="BA44" s="330">
        <v>30879</v>
      </c>
      <c r="BC44" s="330" t="s">
        <v>67</v>
      </c>
      <c r="BD44" s="330">
        <v>3266173</v>
      </c>
      <c r="BE44" s="330">
        <v>1988457</v>
      </c>
      <c r="BF44" s="330">
        <v>1219534</v>
      </c>
      <c r="BG44" s="330">
        <v>58182</v>
      </c>
      <c r="BH44" s="330">
        <v>1618315</v>
      </c>
      <c r="BI44" s="330">
        <v>1276998</v>
      </c>
      <c r="BJ44" s="330">
        <v>330127</v>
      </c>
      <c r="BK44" s="330">
        <v>11190</v>
      </c>
      <c r="BL44" s="330">
        <v>785993</v>
      </c>
      <c r="BM44" s="330">
        <v>279004</v>
      </c>
      <c r="BN44" s="330">
        <v>502445</v>
      </c>
      <c r="BO44" s="330">
        <v>4544</v>
      </c>
      <c r="BP44" s="330">
        <v>861865</v>
      </c>
      <c r="BQ44" s="330">
        <v>432455</v>
      </c>
      <c r="BR44" s="330">
        <v>386962</v>
      </c>
      <c r="BS44" s="330">
        <v>42448</v>
      </c>
    </row>
    <row r="45" spans="1:71" x14ac:dyDescent="0.2">
      <c r="A45" s="329"/>
      <c r="B45" s="330"/>
      <c r="C45" s="330"/>
      <c r="D45" s="330"/>
      <c r="E45" s="330"/>
      <c r="F45" s="330"/>
      <c r="G45" s="330"/>
      <c r="H45" s="330"/>
      <c r="I45" s="330"/>
      <c r="J45" s="330"/>
      <c r="K45" s="330"/>
      <c r="L45" s="330"/>
      <c r="M45" s="330"/>
      <c r="N45" s="330"/>
      <c r="O45" s="330"/>
      <c r="P45" s="330"/>
      <c r="Q45" s="330"/>
      <c r="R45" s="330"/>
      <c r="S45" s="329"/>
      <c r="T45" s="330"/>
      <c r="U45" s="330"/>
      <c r="V45" s="330"/>
      <c r="W45" s="330"/>
      <c r="X45" s="330"/>
      <c r="Y45" s="330"/>
      <c r="Z45" s="330"/>
      <c r="AA45" s="330"/>
      <c r="AB45" s="330"/>
      <c r="AC45" s="330"/>
      <c r="AD45" s="330"/>
      <c r="AE45" s="330"/>
      <c r="AF45" s="330"/>
      <c r="AG45" s="330"/>
      <c r="AH45" s="330"/>
      <c r="AI45" s="330"/>
      <c r="AJ45" s="330"/>
      <c r="AK45" s="330"/>
      <c r="AL45" s="330"/>
      <c r="AM45" s="330"/>
      <c r="AN45" s="330"/>
      <c r="AO45" s="330"/>
      <c r="AP45" s="330"/>
      <c r="AQ45" s="330"/>
      <c r="AR45" s="330"/>
      <c r="AS45" s="330"/>
      <c r="AT45" s="330"/>
      <c r="AU45" s="330"/>
      <c r="AV45" s="330"/>
      <c r="AW45" s="330"/>
      <c r="AX45" s="330"/>
      <c r="AY45" s="330"/>
      <c r="AZ45" s="330"/>
      <c r="BA45" s="330"/>
      <c r="BC45" s="330"/>
      <c r="BD45" s="330"/>
      <c r="BE45" s="330"/>
      <c r="BF45" s="330"/>
      <c r="BG45" s="330"/>
      <c r="BH45" s="330"/>
      <c r="BI45" s="330"/>
      <c r="BJ45" s="330"/>
      <c r="BK45" s="330"/>
      <c r="BL45" s="330"/>
      <c r="BM45" s="330"/>
      <c r="BN45" s="330"/>
      <c r="BO45" s="330"/>
      <c r="BP45" s="330"/>
      <c r="BQ45" s="330"/>
      <c r="BR45" s="330"/>
      <c r="BS45" s="330"/>
    </row>
    <row r="46" spans="1:71" x14ac:dyDescent="0.2">
      <c r="A46" s="329"/>
      <c r="B46" s="330"/>
      <c r="C46" s="330"/>
      <c r="D46" s="330"/>
      <c r="E46" s="330"/>
      <c r="F46" s="330"/>
      <c r="G46" s="330"/>
      <c r="H46" s="330"/>
      <c r="I46" s="330"/>
      <c r="J46" s="330"/>
      <c r="K46" s="330"/>
      <c r="L46" s="330"/>
      <c r="M46" s="330"/>
      <c r="N46" s="330"/>
      <c r="O46" s="330"/>
      <c r="P46" s="330"/>
      <c r="Q46" s="330"/>
      <c r="R46" s="330"/>
      <c r="S46" s="329"/>
      <c r="T46" s="330"/>
      <c r="U46" s="330"/>
      <c r="V46" s="330"/>
      <c r="W46" s="330"/>
      <c r="X46" s="330"/>
      <c r="Y46" s="330"/>
      <c r="Z46" s="330"/>
      <c r="AA46" s="330"/>
      <c r="AB46" s="330"/>
      <c r="AC46" s="330"/>
      <c r="AD46" s="330"/>
      <c r="AE46" s="330"/>
      <c r="AF46" s="330"/>
      <c r="AG46" s="330"/>
      <c r="AH46" s="330"/>
      <c r="AI46" s="330"/>
      <c r="AJ46" s="330"/>
      <c r="AK46" s="330"/>
      <c r="AL46" s="330"/>
      <c r="AM46" s="330"/>
      <c r="AN46" s="330"/>
      <c r="AO46" s="330"/>
      <c r="AP46" s="330"/>
      <c r="AQ46" s="330"/>
      <c r="AR46" s="330"/>
      <c r="AS46" s="330"/>
      <c r="AT46" s="330"/>
      <c r="AU46" s="330"/>
      <c r="AV46" s="330"/>
      <c r="AW46" s="330"/>
      <c r="AX46" s="330"/>
      <c r="AY46" s="330"/>
      <c r="AZ46" s="330"/>
      <c r="BA46" s="330"/>
      <c r="BC46" s="330"/>
      <c r="BD46" s="330"/>
      <c r="BE46" s="330"/>
      <c r="BF46" s="330"/>
      <c r="BG46" s="330"/>
      <c r="BH46" s="330"/>
      <c r="BI46" s="330"/>
      <c r="BJ46" s="330"/>
      <c r="BK46" s="330"/>
      <c r="BL46" s="330"/>
      <c r="BM46" s="330"/>
      <c r="BN46" s="330"/>
      <c r="BO46" s="330"/>
      <c r="BP46" s="330"/>
      <c r="BQ46" s="330"/>
      <c r="BR46" s="330"/>
      <c r="BS46" s="330"/>
    </row>
    <row r="47" spans="1:71" x14ac:dyDescent="0.2">
      <c r="A47" s="329"/>
      <c r="B47" s="330"/>
      <c r="C47" s="330"/>
      <c r="D47" s="330"/>
      <c r="E47" s="330"/>
      <c r="F47" s="330"/>
      <c r="G47" s="330"/>
      <c r="H47" s="330"/>
      <c r="I47" s="330"/>
      <c r="J47" s="330"/>
      <c r="K47" s="330"/>
      <c r="L47" s="330"/>
      <c r="M47" s="330"/>
      <c r="N47" s="330"/>
      <c r="O47" s="330"/>
      <c r="P47" s="330"/>
      <c r="Q47" s="330"/>
      <c r="R47" s="330"/>
      <c r="S47" s="329"/>
      <c r="T47" s="330"/>
      <c r="U47" s="330"/>
      <c r="V47" s="330"/>
      <c r="W47" s="330"/>
      <c r="X47" s="330"/>
      <c r="Y47" s="330"/>
      <c r="Z47" s="330"/>
      <c r="AA47" s="330"/>
      <c r="AB47" s="330"/>
      <c r="AC47" s="330"/>
      <c r="AD47" s="330"/>
      <c r="AE47" s="330"/>
      <c r="AF47" s="330"/>
      <c r="AG47" s="330"/>
      <c r="AH47" s="330"/>
      <c r="AI47" s="330"/>
      <c r="AJ47" s="330"/>
      <c r="AK47" s="330"/>
      <c r="AL47" s="330"/>
      <c r="AM47" s="330"/>
      <c r="AN47" s="330"/>
      <c r="AO47" s="330"/>
      <c r="AP47" s="330"/>
      <c r="AQ47" s="330"/>
      <c r="AR47" s="330"/>
      <c r="AS47" s="330"/>
      <c r="AT47" s="330"/>
      <c r="AU47" s="330"/>
      <c r="AV47" s="330"/>
      <c r="AW47" s="330"/>
      <c r="AX47" s="330"/>
      <c r="AY47" s="330"/>
      <c r="AZ47" s="330"/>
      <c r="BA47" s="330"/>
      <c r="BC47" s="330"/>
      <c r="BD47" s="330"/>
      <c r="BE47" s="330"/>
      <c r="BF47" s="330"/>
      <c r="BG47" s="330"/>
      <c r="BH47" s="330"/>
      <c r="BI47" s="330"/>
      <c r="BJ47" s="330"/>
      <c r="BK47" s="330"/>
      <c r="BL47" s="330"/>
      <c r="BM47" s="330"/>
      <c r="BN47" s="330"/>
      <c r="BO47" s="330"/>
      <c r="BP47" s="330"/>
      <c r="BQ47" s="330"/>
      <c r="BR47" s="330"/>
      <c r="BS47" s="330"/>
    </row>
  </sheetData>
  <mergeCells count="32">
    <mergeCell ref="X2:AA2"/>
    <mergeCell ref="B2:E2"/>
    <mergeCell ref="F2:I2"/>
    <mergeCell ref="J2:M2"/>
    <mergeCell ref="N2:Q2"/>
    <mergeCell ref="T2:W2"/>
    <mergeCell ref="BD2:BG2"/>
    <mergeCell ref="BH2:BK2"/>
    <mergeCell ref="BL2:BO2"/>
    <mergeCell ref="BP2:BS2"/>
    <mergeCell ref="C3:E3"/>
    <mergeCell ref="G3:I3"/>
    <mergeCell ref="K3:M3"/>
    <mergeCell ref="O3:Q3"/>
    <mergeCell ref="U3:W3"/>
    <mergeCell ref="Y3:AA3"/>
    <mergeCell ref="AB2:AE2"/>
    <mergeCell ref="AF2:AI2"/>
    <mergeCell ref="AL2:AO2"/>
    <mergeCell ref="AP2:AS2"/>
    <mergeCell ref="AT2:AW2"/>
    <mergeCell ref="AX2:BA2"/>
    <mergeCell ref="BE3:BG3"/>
    <mergeCell ref="BI3:BK3"/>
    <mergeCell ref="BM3:BO3"/>
    <mergeCell ref="BQ3:BS3"/>
    <mergeCell ref="AC3:AE3"/>
    <mergeCell ref="AG3:AI3"/>
    <mergeCell ref="AM3:AO3"/>
    <mergeCell ref="AQ3:AS3"/>
    <mergeCell ref="AU3:AW3"/>
    <mergeCell ref="AY3:BA3"/>
  </mergeCells>
  <hyperlinks>
    <hyperlink ref="A1" location="Contents!A1" display="Back" xr:uid="{00000000-0004-0000-3A00-000000000000}"/>
    <hyperlink ref="C1" location="'Table 21'!A1" display="Table 21" xr:uid="{00000000-0004-0000-3A00-000001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F0A20-A630-411A-8572-C823E60397BC}">
  <sheetPr codeName="Sheet28">
    <pageSetUpPr autoPageBreaks="0"/>
  </sheetPr>
  <dimension ref="A1:AE137"/>
  <sheetViews>
    <sheetView zoomScale="90" zoomScaleNormal="90" workbookViewId="0">
      <pane ySplit="3" topLeftCell="A4" activePane="bottomLeft" state="frozen"/>
      <selection pane="bottomLeft" activeCell="I30" sqref="I30"/>
    </sheetView>
  </sheetViews>
  <sheetFormatPr defaultRowHeight="15" x14ac:dyDescent="0.25"/>
  <cols>
    <col min="1" max="1" width="9.140625" style="449"/>
    <col min="2" max="12" width="13.7109375" style="449" customWidth="1"/>
    <col min="13" max="20" width="9.140625" style="449"/>
    <col min="21" max="21" width="6.7109375" style="449" customWidth="1"/>
    <col min="22" max="31" width="3.7109375" style="449" hidden="1" customWidth="1"/>
    <col min="32" max="259" width="9.140625" style="449"/>
    <col min="260" max="260" width="10.140625" style="449" customWidth="1"/>
    <col min="261" max="261" width="10.85546875" style="449" customWidth="1"/>
    <col min="262" max="262" width="14.5703125" style="449" customWidth="1"/>
    <col min="263" max="263" width="11.7109375" style="449" customWidth="1"/>
    <col min="264" max="265" width="10.28515625" style="449" customWidth="1"/>
    <col min="266" max="266" width="14.28515625" style="449" customWidth="1"/>
    <col min="267" max="267" width="22.7109375" style="449" customWidth="1"/>
    <col min="268" max="515" width="9.140625" style="449"/>
    <col min="516" max="516" width="10.140625" style="449" customWidth="1"/>
    <col min="517" max="517" width="10.85546875" style="449" customWidth="1"/>
    <col min="518" max="518" width="14.5703125" style="449" customWidth="1"/>
    <col min="519" max="519" width="11.7109375" style="449" customWidth="1"/>
    <col min="520" max="521" width="10.28515625" style="449" customWidth="1"/>
    <col min="522" max="522" width="14.28515625" style="449" customWidth="1"/>
    <col min="523" max="523" width="22.7109375" style="449" customWidth="1"/>
    <col min="524" max="771" width="9.140625" style="449"/>
    <col min="772" max="772" width="10.140625" style="449" customWidth="1"/>
    <col min="773" max="773" width="10.85546875" style="449" customWidth="1"/>
    <col min="774" max="774" width="14.5703125" style="449" customWidth="1"/>
    <col min="775" max="775" width="11.7109375" style="449" customWidth="1"/>
    <col min="776" max="777" width="10.28515625" style="449" customWidth="1"/>
    <col min="778" max="778" width="14.28515625" style="449" customWidth="1"/>
    <col min="779" max="779" width="22.7109375" style="449" customWidth="1"/>
    <col min="780" max="1027" width="9.140625" style="449"/>
    <col min="1028" max="1028" width="10.140625" style="449" customWidth="1"/>
    <col min="1029" max="1029" width="10.85546875" style="449" customWidth="1"/>
    <col min="1030" max="1030" width="14.5703125" style="449" customWidth="1"/>
    <col min="1031" max="1031" width="11.7109375" style="449" customWidth="1"/>
    <col min="1032" max="1033" width="10.28515625" style="449" customWidth="1"/>
    <col min="1034" max="1034" width="14.28515625" style="449" customWidth="1"/>
    <col min="1035" max="1035" width="22.7109375" style="449" customWidth="1"/>
    <col min="1036" max="1283" width="9.140625" style="449"/>
    <col min="1284" max="1284" width="10.140625" style="449" customWidth="1"/>
    <col min="1285" max="1285" width="10.85546875" style="449" customWidth="1"/>
    <col min="1286" max="1286" width="14.5703125" style="449" customWidth="1"/>
    <col min="1287" max="1287" width="11.7109375" style="449" customWidth="1"/>
    <col min="1288" max="1289" width="10.28515625" style="449" customWidth="1"/>
    <col min="1290" max="1290" width="14.28515625" style="449" customWidth="1"/>
    <col min="1291" max="1291" width="22.7109375" style="449" customWidth="1"/>
    <col min="1292" max="1539" width="9.140625" style="449"/>
    <col min="1540" max="1540" width="10.140625" style="449" customWidth="1"/>
    <col min="1541" max="1541" width="10.85546875" style="449" customWidth="1"/>
    <col min="1542" max="1542" width="14.5703125" style="449" customWidth="1"/>
    <col min="1543" max="1543" width="11.7109375" style="449" customWidth="1"/>
    <col min="1544" max="1545" width="10.28515625" style="449" customWidth="1"/>
    <col min="1546" max="1546" width="14.28515625" style="449" customWidth="1"/>
    <col min="1547" max="1547" width="22.7109375" style="449" customWidth="1"/>
    <col min="1548" max="1795" width="9.140625" style="449"/>
    <col min="1796" max="1796" width="10.140625" style="449" customWidth="1"/>
    <col min="1797" max="1797" width="10.85546875" style="449" customWidth="1"/>
    <col min="1798" max="1798" width="14.5703125" style="449" customWidth="1"/>
    <col min="1799" max="1799" width="11.7109375" style="449" customWidth="1"/>
    <col min="1800" max="1801" width="10.28515625" style="449" customWidth="1"/>
    <col min="1802" max="1802" width="14.28515625" style="449" customWidth="1"/>
    <col min="1803" max="1803" width="22.7109375" style="449" customWidth="1"/>
    <col min="1804" max="2051" width="9.140625" style="449"/>
    <col min="2052" max="2052" width="10.140625" style="449" customWidth="1"/>
    <col min="2053" max="2053" width="10.85546875" style="449" customWidth="1"/>
    <col min="2054" max="2054" width="14.5703125" style="449" customWidth="1"/>
    <col min="2055" max="2055" width="11.7109375" style="449" customWidth="1"/>
    <col min="2056" max="2057" width="10.28515625" style="449" customWidth="1"/>
    <col min="2058" max="2058" width="14.28515625" style="449" customWidth="1"/>
    <col min="2059" max="2059" width="22.7109375" style="449" customWidth="1"/>
    <col min="2060" max="2307" width="9.140625" style="449"/>
    <col min="2308" max="2308" width="10.140625" style="449" customWidth="1"/>
    <col min="2309" max="2309" width="10.85546875" style="449" customWidth="1"/>
    <col min="2310" max="2310" width="14.5703125" style="449" customWidth="1"/>
    <col min="2311" max="2311" width="11.7109375" style="449" customWidth="1"/>
    <col min="2312" max="2313" width="10.28515625" style="449" customWidth="1"/>
    <col min="2314" max="2314" width="14.28515625" style="449" customWidth="1"/>
    <col min="2315" max="2315" width="22.7109375" style="449" customWidth="1"/>
    <col min="2316" max="2563" width="9.140625" style="449"/>
    <col min="2564" max="2564" width="10.140625" style="449" customWidth="1"/>
    <col min="2565" max="2565" width="10.85546875" style="449" customWidth="1"/>
    <col min="2566" max="2566" width="14.5703125" style="449" customWidth="1"/>
    <col min="2567" max="2567" width="11.7109375" style="449" customWidth="1"/>
    <col min="2568" max="2569" width="10.28515625" style="449" customWidth="1"/>
    <col min="2570" max="2570" width="14.28515625" style="449" customWidth="1"/>
    <col min="2571" max="2571" width="22.7109375" style="449" customWidth="1"/>
    <col min="2572" max="2819" width="9.140625" style="449"/>
    <col min="2820" max="2820" width="10.140625" style="449" customWidth="1"/>
    <col min="2821" max="2821" width="10.85546875" style="449" customWidth="1"/>
    <col min="2822" max="2822" width="14.5703125" style="449" customWidth="1"/>
    <col min="2823" max="2823" width="11.7109375" style="449" customWidth="1"/>
    <col min="2824" max="2825" width="10.28515625" style="449" customWidth="1"/>
    <col min="2826" max="2826" width="14.28515625" style="449" customWidth="1"/>
    <col min="2827" max="2827" width="22.7109375" style="449" customWidth="1"/>
    <col min="2828" max="3075" width="9.140625" style="449"/>
    <col min="3076" max="3076" width="10.140625" style="449" customWidth="1"/>
    <col min="3077" max="3077" width="10.85546875" style="449" customWidth="1"/>
    <col min="3078" max="3078" width="14.5703125" style="449" customWidth="1"/>
    <col min="3079" max="3079" width="11.7109375" style="449" customWidth="1"/>
    <col min="3080" max="3081" width="10.28515625" style="449" customWidth="1"/>
    <col min="3082" max="3082" width="14.28515625" style="449" customWidth="1"/>
    <col min="3083" max="3083" width="22.7109375" style="449" customWidth="1"/>
    <col min="3084" max="3331" width="9.140625" style="449"/>
    <col min="3332" max="3332" width="10.140625" style="449" customWidth="1"/>
    <col min="3333" max="3333" width="10.85546875" style="449" customWidth="1"/>
    <col min="3334" max="3334" width="14.5703125" style="449" customWidth="1"/>
    <col min="3335" max="3335" width="11.7109375" style="449" customWidth="1"/>
    <col min="3336" max="3337" width="10.28515625" style="449" customWidth="1"/>
    <col min="3338" max="3338" width="14.28515625" style="449" customWidth="1"/>
    <col min="3339" max="3339" width="22.7109375" style="449" customWidth="1"/>
    <col min="3340" max="3587" width="9.140625" style="449"/>
    <col min="3588" max="3588" width="10.140625" style="449" customWidth="1"/>
    <col min="3589" max="3589" width="10.85546875" style="449" customWidth="1"/>
    <col min="3590" max="3590" width="14.5703125" style="449" customWidth="1"/>
    <col min="3591" max="3591" width="11.7109375" style="449" customWidth="1"/>
    <col min="3592" max="3593" width="10.28515625" style="449" customWidth="1"/>
    <col min="3594" max="3594" width="14.28515625" style="449" customWidth="1"/>
    <col min="3595" max="3595" width="22.7109375" style="449" customWidth="1"/>
    <col min="3596" max="3843" width="9.140625" style="449"/>
    <col min="3844" max="3844" width="10.140625" style="449" customWidth="1"/>
    <col min="3845" max="3845" width="10.85546875" style="449" customWidth="1"/>
    <col min="3846" max="3846" width="14.5703125" style="449" customWidth="1"/>
    <col min="3847" max="3847" width="11.7109375" style="449" customWidth="1"/>
    <col min="3848" max="3849" width="10.28515625" style="449" customWidth="1"/>
    <col min="3850" max="3850" width="14.28515625" style="449" customWidth="1"/>
    <col min="3851" max="3851" width="22.7109375" style="449" customWidth="1"/>
    <col min="3852" max="4099" width="9.140625" style="449"/>
    <col min="4100" max="4100" width="10.140625" style="449" customWidth="1"/>
    <col min="4101" max="4101" width="10.85546875" style="449" customWidth="1"/>
    <col min="4102" max="4102" width="14.5703125" style="449" customWidth="1"/>
    <col min="4103" max="4103" width="11.7109375" style="449" customWidth="1"/>
    <col min="4104" max="4105" width="10.28515625" style="449" customWidth="1"/>
    <col min="4106" max="4106" width="14.28515625" style="449" customWidth="1"/>
    <col min="4107" max="4107" width="22.7109375" style="449" customWidth="1"/>
    <col min="4108" max="4355" width="9.140625" style="449"/>
    <col min="4356" max="4356" width="10.140625" style="449" customWidth="1"/>
    <col min="4357" max="4357" width="10.85546875" style="449" customWidth="1"/>
    <col min="4358" max="4358" width="14.5703125" style="449" customWidth="1"/>
    <col min="4359" max="4359" width="11.7109375" style="449" customWidth="1"/>
    <col min="4360" max="4361" width="10.28515625" style="449" customWidth="1"/>
    <col min="4362" max="4362" width="14.28515625" style="449" customWidth="1"/>
    <col min="4363" max="4363" width="22.7109375" style="449" customWidth="1"/>
    <col min="4364" max="4611" width="9.140625" style="449"/>
    <col min="4612" max="4612" width="10.140625" style="449" customWidth="1"/>
    <col min="4613" max="4613" width="10.85546875" style="449" customWidth="1"/>
    <col min="4614" max="4614" width="14.5703125" style="449" customWidth="1"/>
    <col min="4615" max="4615" width="11.7109375" style="449" customWidth="1"/>
    <col min="4616" max="4617" width="10.28515625" style="449" customWidth="1"/>
    <col min="4618" max="4618" width="14.28515625" style="449" customWidth="1"/>
    <col min="4619" max="4619" width="22.7109375" style="449" customWidth="1"/>
    <col min="4620" max="4867" width="9.140625" style="449"/>
    <col min="4868" max="4868" width="10.140625" style="449" customWidth="1"/>
    <col min="4869" max="4869" width="10.85546875" style="449" customWidth="1"/>
    <col min="4870" max="4870" width="14.5703125" style="449" customWidth="1"/>
    <col min="4871" max="4871" width="11.7109375" style="449" customWidth="1"/>
    <col min="4872" max="4873" width="10.28515625" style="449" customWidth="1"/>
    <col min="4874" max="4874" width="14.28515625" style="449" customWidth="1"/>
    <col min="4875" max="4875" width="22.7109375" style="449" customWidth="1"/>
    <col min="4876" max="5123" width="9.140625" style="449"/>
    <col min="5124" max="5124" width="10.140625" style="449" customWidth="1"/>
    <col min="5125" max="5125" width="10.85546875" style="449" customWidth="1"/>
    <col min="5126" max="5126" width="14.5703125" style="449" customWidth="1"/>
    <col min="5127" max="5127" width="11.7109375" style="449" customWidth="1"/>
    <col min="5128" max="5129" width="10.28515625" style="449" customWidth="1"/>
    <col min="5130" max="5130" width="14.28515625" style="449" customWidth="1"/>
    <col min="5131" max="5131" width="22.7109375" style="449" customWidth="1"/>
    <col min="5132" max="5379" width="9.140625" style="449"/>
    <col min="5380" max="5380" width="10.140625" style="449" customWidth="1"/>
    <col min="5381" max="5381" width="10.85546875" style="449" customWidth="1"/>
    <col min="5382" max="5382" width="14.5703125" style="449" customWidth="1"/>
    <col min="5383" max="5383" width="11.7109375" style="449" customWidth="1"/>
    <col min="5384" max="5385" width="10.28515625" style="449" customWidth="1"/>
    <col min="5386" max="5386" width="14.28515625" style="449" customWidth="1"/>
    <col min="5387" max="5387" width="22.7109375" style="449" customWidth="1"/>
    <col min="5388" max="5635" width="9.140625" style="449"/>
    <col min="5636" max="5636" width="10.140625" style="449" customWidth="1"/>
    <col min="5637" max="5637" width="10.85546875" style="449" customWidth="1"/>
    <col min="5638" max="5638" width="14.5703125" style="449" customWidth="1"/>
    <col min="5639" max="5639" width="11.7109375" style="449" customWidth="1"/>
    <col min="5640" max="5641" width="10.28515625" style="449" customWidth="1"/>
    <col min="5642" max="5642" width="14.28515625" style="449" customWidth="1"/>
    <col min="5643" max="5643" width="22.7109375" style="449" customWidth="1"/>
    <col min="5644" max="5891" width="9.140625" style="449"/>
    <col min="5892" max="5892" width="10.140625" style="449" customWidth="1"/>
    <col min="5893" max="5893" width="10.85546875" style="449" customWidth="1"/>
    <col min="5894" max="5894" width="14.5703125" style="449" customWidth="1"/>
    <col min="5895" max="5895" width="11.7109375" style="449" customWidth="1"/>
    <col min="5896" max="5897" width="10.28515625" style="449" customWidth="1"/>
    <col min="5898" max="5898" width="14.28515625" style="449" customWidth="1"/>
    <col min="5899" max="5899" width="22.7109375" style="449" customWidth="1"/>
    <col min="5900" max="6147" width="9.140625" style="449"/>
    <col min="6148" max="6148" width="10.140625" style="449" customWidth="1"/>
    <col min="6149" max="6149" width="10.85546875" style="449" customWidth="1"/>
    <col min="6150" max="6150" width="14.5703125" style="449" customWidth="1"/>
    <col min="6151" max="6151" width="11.7109375" style="449" customWidth="1"/>
    <col min="6152" max="6153" width="10.28515625" style="449" customWidth="1"/>
    <col min="6154" max="6154" width="14.28515625" style="449" customWidth="1"/>
    <col min="6155" max="6155" width="22.7109375" style="449" customWidth="1"/>
    <col min="6156" max="6403" width="9.140625" style="449"/>
    <col min="6404" max="6404" width="10.140625" style="449" customWidth="1"/>
    <col min="6405" max="6405" width="10.85546875" style="449" customWidth="1"/>
    <col min="6406" max="6406" width="14.5703125" style="449" customWidth="1"/>
    <col min="6407" max="6407" width="11.7109375" style="449" customWidth="1"/>
    <col min="6408" max="6409" width="10.28515625" style="449" customWidth="1"/>
    <col min="6410" max="6410" width="14.28515625" style="449" customWidth="1"/>
    <col min="6411" max="6411" width="22.7109375" style="449" customWidth="1"/>
    <col min="6412" max="6659" width="9.140625" style="449"/>
    <col min="6660" max="6660" width="10.140625" style="449" customWidth="1"/>
    <col min="6661" max="6661" width="10.85546875" style="449" customWidth="1"/>
    <col min="6662" max="6662" width="14.5703125" style="449" customWidth="1"/>
    <col min="6663" max="6663" width="11.7109375" style="449" customWidth="1"/>
    <col min="6664" max="6665" width="10.28515625" style="449" customWidth="1"/>
    <col min="6666" max="6666" width="14.28515625" style="449" customWidth="1"/>
    <col min="6667" max="6667" width="22.7109375" style="449" customWidth="1"/>
    <col min="6668" max="6915" width="9.140625" style="449"/>
    <col min="6916" max="6916" width="10.140625" style="449" customWidth="1"/>
    <col min="6917" max="6917" width="10.85546875" style="449" customWidth="1"/>
    <col min="6918" max="6918" width="14.5703125" style="449" customWidth="1"/>
    <col min="6919" max="6919" width="11.7109375" style="449" customWidth="1"/>
    <col min="6920" max="6921" width="10.28515625" style="449" customWidth="1"/>
    <col min="6922" max="6922" width="14.28515625" style="449" customWidth="1"/>
    <col min="6923" max="6923" width="22.7109375" style="449" customWidth="1"/>
    <col min="6924" max="7171" width="9.140625" style="449"/>
    <col min="7172" max="7172" width="10.140625" style="449" customWidth="1"/>
    <col min="7173" max="7173" width="10.85546875" style="449" customWidth="1"/>
    <col min="7174" max="7174" width="14.5703125" style="449" customWidth="1"/>
    <col min="7175" max="7175" width="11.7109375" style="449" customWidth="1"/>
    <col min="7176" max="7177" width="10.28515625" style="449" customWidth="1"/>
    <col min="7178" max="7178" width="14.28515625" style="449" customWidth="1"/>
    <col min="7179" max="7179" width="22.7109375" style="449" customWidth="1"/>
    <col min="7180" max="7427" width="9.140625" style="449"/>
    <col min="7428" max="7428" width="10.140625" style="449" customWidth="1"/>
    <col min="7429" max="7429" width="10.85546875" style="449" customWidth="1"/>
    <col min="7430" max="7430" width="14.5703125" style="449" customWidth="1"/>
    <col min="7431" max="7431" width="11.7109375" style="449" customWidth="1"/>
    <col min="7432" max="7433" width="10.28515625" style="449" customWidth="1"/>
    <col min="7434" max="7434" width="14.28515625" style="449" customWidth="1"/>
    <col min="7435" max="7435" width="22.7109375" style="449" customWidth="1"/>
    <col min="7436" max="7683" width="9.140625" style="449"/>
    <col min="7684" max="7684" width="10.140625" style="449" customWidth="1"/>
    <col min="7685" max="7685" width="10.85546875" style="449" customWidth="1"/>
    <col min="7686" max="7686" width="14.5703125" style="449" customWidth="1"/>
    <col min="7687" max="7687" width="11.7109375" style="449" customWidth="1"/>
    <col min="7688" max="7689" width="10.28515625" style="449" customWidth="1"/>
    <col min="7690" max="7690" width="14.28515625" style="449" customWidth="1"/>
    <col min="7691" max="7691" width="22.7109375" style="449" customWidth="1"/>
    <col min="7692" max="7939" width="9.140625" style="449"/>
    <col min="7940" max="7940" width="10.140625" style="449" customWidth="1"/>
    <col min="7941" max="7941" width="10.85546875" style="449" customWidth="1"/>
    <col min="7942" max="7942" width="14.5703125" style="449" customWidth="1"/>
    <col min="7943" max="7943" width="11.7109375" style="449" customWidth="1"/>
    <col min="7944" max="7945" width="10.28515625" style="449" customWidth="1"/>
    <col min="7946" max="7946" width="14.28515625" style="449" customWidth="1"/>
    <col min="7947" max="7947" width="22.7109375" style="449" customWidth="1"/>
    <col min="7948" max="8195" width="9.140625" style="449"/>
    <col min="8196" max="8196" width="10.140625" style="449" customWidth="1"/>
    <col min="8197" max="8197" width="10.85546875" style="449" customWidth="1"/>
    <col min="8198" max="8198" width="14.5703125" style="449" customWidth="1"/>
    <col min="8199" max="8199" width="11.7109375" style="449" customWidth="1"/>
    <col min="8200" max="8201" width="10.28515625" style="449" customWidth="1"/>
    <col min="8202" max="8202" width="14.28515625" style="449" customWidth="1"/>
    <col min="8203" max="8203" width="22.7109375" style="449" customWidth="1"/>
    <col min="8204" max="8451" width="9.140625" style="449"/>
    <col min="8452" max="8452" width="10.140625" style="449" customWidth="1"/>
    <col min="8453" max="8453" width="10.85546875" style="449" customWidth="1"/>
    <col min="8454" max="8454" width="14.5703125" style="449" customWidth="1"/>
    <col min="8455" max="8455" width="11.7109375" style="449" customWidth="1"/>
    <col min="8456" max="8457" width="10.28515625" style="449" customWidth="1"/>
    <col min="8458" max="8458" width="14.28515625" style="449" customWidth="1"/>
    <col min="8459" max="8459" width="22.7109375" style="449" customWidth="1"/>
    <col min="8460" max="8707" width="9.140625" style="449"/>
    <col min="8708" max="8708" width="10.140625" style="449" customWidth="1"/>
    <col min="8709" max="8709" width="10.85546875" style="449" customWidth="1"/>
    <col min="8710" max="8710" width="14.5703125" style="449" customWidth="1"/>
    <col min="8711" max="8711" width="11.7109375" style="449" customWidth="1"/>
    <col min="8712" max="8713" width="10.28515625" style="449" customWidth="1"/>
    <col min="8714" max="8714" width="14.28515625" style="449" customWidth="1"/>
    <col min="8715" max="8715" width="22.7109375" style="449" customWidth="1"/>
    <col min="8716" max="8963" width="9.140625" style="449"/>
    <col min="8964" max="8964" width="10.140625" style="449" customWidth="1"/>
    <col min="8965" max="8965" width="10.85546875" style="449" customWidth="1"/>
    <col min="8966" max="8966" width="14.5703125" style="449" customWidth="1"/>
    <col min="8967" max="8967" width="11.7109375" style="449" customWidth="1"/>
    <col min="8968" max="8969" width="10.28515625" style="449" customWidth="1"/>
    <col min="8970" max="8970" width="14.28515625" style="449" customWidth="1"/>
    <col min="8971" max="8971" width="22.7109375" style="449" customWidth="1"/>
    <col min="8972" max="9219" width="9.140625" style="449"/>
    <col min="9220" max="9220" width="10.140625" style="449" customWidth="1"/>
    <col min="9221" max="9221" width="10.85546875" style="449" customWidth="1"/>
    <col min="9222" max="9222" width="14.5703125" style="449" customWidth="1"/>
    <col min="9223" max="9223" width="11.7109375" style="449" customWidth="1"/>
    <col min="9224" max="9225" width="10.28515625" style="449" customWidth="1"/>
    <col min="9226" max="9226" width="14.28515625" style="449" customWidth="1"/>
    <col min="9227" max="9227" width="22.7109375" style="449" customWidth="1"/>
    <col min="9228" max="9475" width="9.140625" style="449"/>
    <col min="9476" max="9476" width="10.140625" style="449" customWidth="1"/>
    <col min="9477" max="9477" width="10.85546875" style="449" customWidth="1"/>
    <col min="9478" max="9478" width="14.5703125" style="449" customWidth="1"/>
    <col min="9479" max="9479" width="11.7109375" style="449" customWidth="1"/>
    <col min="9480" max="9481" width="10.28515625" style="449" customWidth="1"/>
    <col min="9482" max="9482" width="14.28515625" style="449" customWidth="1"/>
    <col min="9483" max="9483" width="22.7109375" style="449" customWidth="1"/>
    <col min="9484" max="9731" width="9.140625" style="449"/>
    <col min="9732" max="9732" width="10.140625" style="449" customWidth="1"/>
    <col min="9733" max="9733" width="10.85546875" style="449" customWidth="1"/>
    <col min="9734" max="9734" width="14.5703125" style="449" customWidth="1"/>
    <col min="9735" max="9735" width="11.7109375" style="449" customWidth="1"/>
    <col min="9736" max="9737" width="10.28515625" style="449" customWidth="1"/>
    <col min="9738" max="9738" width="14.28515625" style="449" customWidth="1"/>
    <col min="9739" max="9739" width="22.7109375" style="449" customWidth="1"/>
    <col min="9740" max="9987" width="9.140625" style="449"/>
    <col min="9988" max="9988" width="10.140625" style="449" customWidth="1"/>
    <col min="9989" max="9989" width="10.85546875" style="449" customWidth="1"/>
    <col min="9990" max="9990" width="14.5703125" style="449" customWidth="1"/>
    <col min="9991" max="9991" width="11.7109375" style="449" customWidth="1"/>
    <col min="9992" max="9993" width="10.28515625" style="449" customWidth="1"/>
    <col min="9994" max="9994" width="14.28515625" style="449" customWidth="1"/>
    <col min="9995" max="9995" width="22.7109375" style="449" customWidth="1"/>
    <col min="9996" max="10243" width="9.140625" style="449"/>
    <col min="10244" max="10244" width="10.140625" style="449" customWidth="1"/>
    <col min="10245" max="10245" width="10.85546875" style="449" customWidth="1"/>
    <col min="10246" max="10246" width="14.5703125" style="449" customWidth="1"/>
    <col min="10247" max="10247" width="11.7109375" style="449" customWidth="1"/>
    <col min="10248" max="10249" width="10.28515625" style="449" customWidth="1"/>
    <col min="10250" max="10250" width="14.28515625" style="449" customWidth="1"/>
    <col min="10251" max="10251" width="22.7109375" style="449" customWidth="1"/>
    <col min="10252" max="10499" width="9.140625" style="449"/>
    <col min="10500" max="10500" width="10.140625" style="449" customWidth="1"/>
    <col min="10501" max="10501" width="10.85546875" style="449" customWidth="1"/>
    <col min="10502" max="10502" width="14.5703125" style="449" customWidth="1"/>
    <col min="10503" max="10503" width="11.7109375" style="449" customWidth="1"/>
    <col min="10504" max="10505" width="10.28515625" style="449" customWidth="1"/>
    <col min="10506" max="10506" width="14.28515625" style="449" customWidth="1"/>
    <col min="10507" max="10507" width="22.7109375" style="449" customWidth="1"/>
    <col min="10508" max="10755" width="9.140625" style="449"/>
    <col min="10756" max="10756" width="10.140625" style="449" customWidth="1"/>
    <col min="10757" max="10757" width="10.85546875" style="449" customWidth="1"/>
    <col min="10758" max="10758" width="14.5703125" style="449" customWidth="1"/>
    <col min="10759" max="10759" width="11.7109375" style="449" customWidth="1"/>
    <col min="10760" max="10761" width="10.28515625" style="449" customWidth="1"/>
    <col min="10762" max="10762" width="14.28515625" style="449" customWidth="1"/>
    <col min="10763" max="10763" width="22.7109375" style="449" customWidth="1"/>
    <col min="10764" max="11011" width="9.140625" style="449"/>
    <col min="11012" max="11012" width="10.140625" style="449" customWidth="1"/>
    <col min="11013" max="11013" width="10.85546875" style="449" customWidth="1"/>
    <col min="11014" max="11014" width="14.5703125" style="449" customWidth="1"/>
    <col min="11015" max="11015" width="11.7109375" style="449" customWidth="1"/>
    <col min="11016" max="11017" width="10.28515625" style="449" customWidth="1"/>
    <col min="11018" max="11018" width="14.28515625" style="449" customWidth="1"/>
    <col min="11019" max="11019" width="22.7109375" style="449" customWidth="1"/>
    <col min="11020" max="11267" width="9.140625" style="449"/>
    <col min="11268" max="11268" width="10.140625" style="449" customWidth="1"/>
    <col min="11269" max="11269" width="10.85546875" style="449" customWidth="1"/>
    <col min="11270" max="11270" width="14.5703125" style="449" customWidth="1"/>
    <col min="11271" max="11271" width="11.7109375" style="449" customWidth="1"/>
    <col min="11272" max="11273" width="10.28515625" style="449" customWidth="1"/>
    <col min="11274" max="11274" width="14.28515625" style="449" customWidth="1"/>
    <col min="11275" max="11275" width="22.7109375" style="449" customWidth="1"/>
    <col min="11276" max="11523" width="9.140625" style="449"/>
    <col min="11524" max="11524" width="10.140625" style="449" customWidth="1"/>
    <col min="11525" max="11525" width="10.85546875" style="449" customWidth="1"/>
    <col min="11526" max="11526" width="14.5703125" style="449" customWidth="1"/>
    <col min="11527" max="11527" width="11.7109375" style="449" customWidth="1"/>
    <col min="11528" max="11529" width="10.28515625" style="449" customWidth="1"/>
    <col min="11530" max="11530" width="14.28515625" style="449" customWidth="1"/>
    <col min="11531" max="11531" width="22.7109375" style="449" customWidth="1"/>
    <col min="11532" max="11779" width="9.140625" style="449"/>
    <col min="11780" max="11780" width="10.140625" style="449" customWidth="1"/>
    <col min="11781" max="11781" width="10.85546875" style="449" customWidth="1"/>
    <col min="11782" max="11782" width="14.5703125" style="449" customWidth="1"/>
    <col min="11783" max="11783" width="11.7109375" style="449" customWidth="1"/>
    <col min="11784" max="11785" width="10.28515625" style="449" customWidth="1"/>
    <col min="11786" max="11786" width="14.28515625" style="449" customWidth="1"/>
    <col min="11787" max="11787" width="22.7109375" style="449" customWidth="1"/>
    <col min="11788" max="12035" width="9.140625" style="449"/>
    <col min="12036" max="12036" width="10.140625" style="449" customWidth="1"/>
    <col min="12037" max="12037" width="10.85546875" style="449" customWidth="1"/>
    <col min="12038" max="12038" width="14.5703125" style="449" customWidth="1"/>
    <col min="12039" max="12039" width="11.7109375" style="449" customWidth="1"/>
    <col min="12040" max="12041" width="10.28515625" style="449" customWidth="1"/>
    <col min="12042" max="12042" width="14.28515625" style="449" customWidth="1"/>
    <col min="12043" max="12043" width="22.7109375" style="449" customWidth="1"/>
    <col min="12044" max="12291" width="9.140625" style="449"/>
    <col min="12292" max="12292" width="10.140625" style="449" customWidth="1"/>
    <col min="12293" max="12293" width="10.85546875" style="449" customWidth="1"/>
    <col min="12294" max="12294" width="14.5703125" style="449" customWidth="1"/>
    <col min="12295" max="12295" width="11.7109375" style="449" customWidth="1"/>
    <col min="12296" max="12297" width="10.28515625" style="449" customWidth="1"/>
    <col min="12298" max="12298" width="14.28515625" style="449" customWidth="1"/>
    <col min="12299" max="12299" width="22.7109375" style="449" customWidth="1"/>
    <col min="12300" max="12547" width="9.140625" style="449"/>
    <col min="12548" max="12548" width="10.140625" style="449" customWidth="1"/>
    <col min="12549" max="12549" width="10.85546875" style="449" customWidth="1"/>
    <col min="12550" max="12550" width="14.5703125" style="449" customWidth="1"/>
    <col min="12551" max="12551" width="11.7109375" style="449" customWidth="1"/>
    <col min="12552" max="12553" width="10.28515625" style="449" customWidth="1"/>
    <col min="12554" max="12554" width="14.28515625" style="449" customWidth="1"/>
    <col min="12555" max="12555" width="22.7109375" style="449" customWidth="1"/>
    <col min="12556" max="12803" width="9.140625" style="449"/>
    <col min="12804" max="12804" width="10.140625" style="449" customWidth="1"/>
    <col min="12805" max="12805" width="10.85546875" style="449" customWidth="1"/>
    <col min="12806" max="12806" width="14.5703125" style="449" customWidth="1"/>
    <col min="12807" max="12807" width="11.7109375" style="449" customWidth="1"/>
    <col min="12808" max="12809" width="10.28515625" style="449" customWidth="1"/>
    <col min="12810" max="12810" width="14.28515625" style="449" customWidth="1"/>
    <col min="12811" max="12811" width="22.7109375" style="449" customWidth="1"/>
    <col min="12812" max="13059" width="9.140625" style="449"/>
    <col min="13060" max="13060" width="10.140625" style="449" customWidth="1"/>
    <col min="13061" max="13061" width="10.85546875" style="449" customWidth="1"/>
    <col min="13062" max="13062" width="14.5703125" style="449" customWidth="1"/>
    <col min="13063" max="13063" width="11.7109375" style="449" customWidth="1"/>
    <col min="13064" max="13065" width="10.28515625" style="449" customWidth="1"/>
    <col min="13066" max="13066" width="14.28515625" style="449" customWidth="1"/>
    <col min="13067" max="13067" width="22.7109375" style="449" customWidth="1"/>
    <col min="13068" max="13315" width="9.140625" style="449"/>
    <col min="13316" max="13316" width="10.140625" style="449" customWidth="1"/>
    <col min="13317" max="13317" width="10.85546875" style="449" customWidth="1"/>
    <col min="13318" max="13318" width="14.5703125" style="449" customWidth="1"/>
    <col min="13319" max="13319" width="11.7109375" style="449" customWidth="1"/>
    <col min="13320" max="13321" width="10.28515625" style="449" customWidth="1"/>
    <col min="13322" max="13322" width="14.28515625" style="449" customWidth="1"/>
    <col min="13323" max="13323" width="22.7109375" style="449" customWidth="1"/>
    <col min="13324" max="13571" width="9.140625" style="449"/>
    <col min="13572" max="13572" width="10.140625" style="449" customWidth="1"/>
    <col min="13573" max="13573" width="10.85546875" style="449" customWidth="1"/>
    <col min="13574" max="13574" width="14.5703125" style="449" customWidth="1"/>
    <col min="13575" max="13575" width="11.7109375" style="449" customWidth="1"/>
    <col min="13576" max="13577" width="10.28515625" style="449" customWidth="1"/>
    <col min="13578" max="13578" width="14.28515625" style="449" customWidth="1"/>
    <col min="13579" max="13579" width="22.7109375" style="449" customWidth="1"/>
    <col min="13580" max="13827" width="9.140625" style="449"/>
    <col min="13828" max="13828" width="10.140625" style="449" customWidth="1"/>
    <col min="13829" max="13829" width="10.85546875" style="449" customWidth="1"/>
    <col min="13830" max="13830" width="14.5703125" style="449" customWidth="1"/>
    <col min="13831" max="13831" width="11.7109375" style="449" customWidth="1"/>
    <col min="13832" max="13833" width="10.28515625" style="449" customWidth="1"/>
    <col min="13834" max="13834" width="14.28515625" style="449" customWidth="1"/>
    <col min="13835" max="13835" width="22.7109375" style="449" customWidth="1"/>
    <col min="13836" max="14083" width="9.140625" style="449"/>
    <col min="14084" max="14084" width="10.140625" style="449" customWidth="1"/>
    <col min="14085" max="14085" width="10.85546875" style="449" customWidth="1"/>
    <col min="14086" max="14086" width="14.5703125" style="449" customWidth="1"/>
    <col min="14087" max="14087" width="11.7109375" style="449" customWidth="1"/>
    <col min="14088" max="14089" width="10.28515625" style="449" customWidth="1"/>
    <col min="14090" max="14090" width="14.28515625" style="449" customWidth="1"/>
    <col min="14091" max="14091" width="22.7109375" style="449" customWidth="1"/>
    <col min="14092" max="14339" width="9.140625" style="449"/>
    <col min="14340" max="14340" width="10.140625" style="449" customWidth="1"/>
    <col min="14341" max="14341" width="10.85546875" style="449" customWidth="1"/>
    <col min="14342" max="14342" width="14.5703125" style="449" customWidth="1"/>
    <col min="14343" max="14343" width="11.7109375" style="449" customWidth="1"/>
    <col min="14344" max="14345" width="10.28515625" style="449" customWidth="1"/>
    <col min="14346" max="14346" width="14.28515625" style="449" customWidth="1"/>
    <col min="14347" max="14347" width="22.7109375" style="449" customWidth="1"/>
    <col min="14348" max="14595" width="9.140625" style="449"/>
    <col min="14596" max="14596" width="10.140625" style="449" customWidth="1"/>
    <col min="14597" max="14597" width="10.85546875" style="449" customWidth="1"/>
    <col min="14598" max="14598" width="14.5703125" style="449" customWidth="1"/>
    <col min="14599" max="14599" width="11.7109375" style="449" customWidth="1"/>
    <col min="14600" max="14601" width="10.28515625" style="449" customWidth="1"/>
    <col min="14602" max="14602" width="14.28515625" style="449" customWidth="1"/>
    <col min="14603" max="14603" width="22.7109375" style="449" customWidth="1"/>
    <col min="14604" max="14851" width="9.140625" style="449"/>
    <col min="14852" max="14852" width="10.140625" style="449" customWidth="1"/>
    <col min="14853" max="14853" width="10.85546875" style="449" customWidth="1"/>
    <col min="14854" max="14854" width="14.5703125" style="449" customWidth="1"/>
    <col min="14855" max="14855" width="11.7109375" style="449" customWidth="1"/>
    <col min="14856" max="14857" width="10.28515625" style="449" customWidth="1"/>
    <col min="14858" max="14858" width="14.28515625" style="449" customWidth="1"/>
    <col min="14859" max="14859" width="22.7109375" style="449" customWidth="1"/>
    <col min="14860" max="15107" width="9.140625" style="449"/>
    <col min="15108" max="15108" width="10.140625" style="449" customWidth="1"/>
    <col min="15109" max="15109" width="10.85546875" style="449" customWidth="1"/>
    <col min="15110" max="15110" width="14.5703125" style="449" customWidth="1"/>
    <col min="15111" max="15111" width="11.7109375" style="449" customWidth="1"/>
    <col min="15112" max="15113" width="10.28515625" style="449" customWidth="1"/>
    <col min="15114" max="15114" width="14.28515625" style="449" customWidth="1"/>
    <col min="15115" max="15115" width="22.7109375" style="449" customWidth="1"/>
    <col min="15116" max="15363" width="9.140625" style="449"/>
    <col min="15364" max="15364" width="10.140625" style="449" customWidth="1"/>
    <col min="15365" max="15365" width="10.85546875" style="449" customWidth="1"/>
    <col min="15366" max="15366" width="14.5703125" style="449" customWidth="1"/>
    <col min="15367" max="15367" width="11.7109375" style="449" customWidth="1"/>
    <col min="15368" max="15369" width="10.28515625" style="449" customWidth="1"/>
    <col min="15370" max="15370" width="14.28515625" style="449" customWidth="1"/>
    <col min="15371" max="15371" width="22.7109375" style="449" customWidth="1"/>
    <col min="15372" max="15619" width="9.140625" style="449"/>
    <col min="15620" max="15620" width="10.140625" style="449" customWidth="1"/>
    <col min="15621" max="15621" width="10.85546875" style="449" customWidth="1"/>
    <col min="15622" max="15622" width="14.5703125" style="449" customWidth="1"/>
    <col min="15623" max="15623" width="11.7109375" style="449" customWidth="1"/>
    <col min="15624" max="15625" width="10.28515625" style="449" customWidth="1"/>
    <col min="15626" max="15626" width="14.28515625" style="449" customWidth="1"/>
    <col min="15627" max="15627" width="22.7109375" style="449" customWidth="1"/>
    <col min="15628" max="15875" width="9.140625" style="449"/>
    <col min="15876" max="15876" width="10.140625" style="449" customWidth="1"/>
    <col min="15877" max="15877" width="10.85546875" style="449" customWidth="1"/>
    <col min="15878" max="15878" width="14.5703125" style="449" customWidth="1"/>
    <col min="15879" max="15879" width="11.7109375" style="449" customWidth="1"/>
    <col min="15880" max="15881" width="10.28515625" style="449" customWidth="1"/>
    <col min="15882" max="15882" width="14.28515625" style="449" customWidth="1"/>
    <col min="15883" max="15883" width="22.7109375" style="449" customWidth="1"/>
    <col min="15884" max="16131" width="9.140625" style="449"/>
    <col min="16132" max="16132" width="10.140625" style="449" customWidth="1"/>
    <col min="16133" max="16133" width="10.85546875" style="449" customWidth="1"/>
    <col min="16134" max="16134" width="14.5703125" style="449" customWidth="1"/>
    <col min="16135" max="16135" width="11.7109375" style="449" customWidth="1"/>
    <col min="16136" max="16137" width="10.28515625" style="449" customWidth="1"/>
    <col min="16138" max="16138" width="14.28515625" style="449" customWidth="1"/>
    <col min="16139" max="16139" width="22.7109375" style="449" customWidth="1"/>
    <col min="16140" max="16384" width="9.140625" style="449"/>
  </cols>
  <sheetData>
    <row r="1" spans="1:31" s="450" customFormat="1" ht="15.75" x14ac:dyDescent="0.25">
      <c r="A1" s="569" t="s">
        <v>2908</v>
      </c>
      <c r="B1" s="16"/>
      <c r="C1" s="16"/>
      <c r="D1" s="16"/>
      <c r="E1" s="16"/>
      <c r="F1" s="16"/>
      <c r="G1" s="16"/>
      <c r="H1" s="16"/>
      <c r="I1" s="16"/>
      <c r="J1" s="16"/>
      <c r="K1" s="16"/>
      <c r="L1" s="449"/>
      <c r="M1" s="10" t="s">
        <v>68</v>
      </c>
      <c r="O1" s="601" t="s">
        <v>67</v>
      </c>
      <c r="P1" s="601"/>
      <c r="Q1" s="601"/>
    </row>
    <row r="2" spans="1:31" s="450" customFormat="1" x14ac:dyDescent="0.25">
      <c r="A2" s="185" t="s">
        <v>2917</v>
      </c>
      <c r="B2" s="16"/>
      <c r="C2" s="16"/>
      <c r="D2" s="16"/>
      <c r="E2" s="16"/>
      <c r="F2" s="16"/>
      <c r="G2" s="16"/>
      <c r="H2" s="16"/>
      <c r="I2" s="16"/>
      <c r="J2" s="16"/>
      <c r="K2" s="16"/>
      <c r="L2" s="449"/>
      <c r="O2" s="568" t="s">
        <v>452</v>
      </c>
      <c r="P2" s="456"/>
      <c r="Q2" s="456"/>
    </row>
    <row r="3" spans="1:31" s="450" customFormat="1" x14ac:dyDescent="0.25">
      <c r="A3" s="18"/>
      <c r="B3" s="16"/>
      <c r="C3" s="16"/>
      <c r="D3" s="16"/>
      <c r="E3" s="16"/>
      <c r="F3" s="16"/>
      <c r="G3" s="16"/>
      <c r="H3" s="16"/>
      <c r="I3" s="16"/>
      <c r="J3" s="16"/>
      <c r="K3" s="16"/>
      <c r="L3" s="449"/>
      <c r="O3" s="457" t="s">
        <v>322</v>
      </c>
      <c r="P3" s="456"/>
      <c r="Q3" s="456"/>
    </row>
    <row r="4" spans="1:31" s="108" customFormat="1" ht="42" customHeight="1" x14ac:dyDescent="0.25">
      <c r="A4" s="607"/>
      <c r="B4" s="604" t="s">
        <v>2846</v>
      </c>
      <c r="C4" s="605"/>
      <c r="D4" s="606"/>
      <c r="E4" s="604" t="s">
        <v>97</v>
      </c>
      <c r="F4" s="610"/>
      <c r="G4" s="611"/>
      <c r="H4" s="604" t="s">
        <v>2909</v>
      </c>
      <c r="I4" s="610"/>
      <c r="J4" s="611"/>
      <c r="K4" s="608" t="s">
        <v>2847</v>
      </c>
      <c r="L4" s="449"/>
    </row>
    <row r="5" spans="1:31" s="104" customFormat="1" x14ac:dyDescent="0.25">
      <c r="A5" s="605"/>
      <c r="B5" s="547" t="s">
        <v>2845</v>
      </c>
      <c r="C5" s="547" t="s">
        <v>107</v>
      </c>
      <c r="D5" s="547" t="s">
        <v>2844</v>
      </c>
      <c r="E5" s="553" t="s">
        <v>2845</v>
      </c>
      <c r="F5" s="552" t="s">
        <v>2907</v>
      </c>
      <c r="G5" s="552" t="s">
        <v>71</v>
      </c>
      <c r="H5" s="553" t="s">
        <v>2845</v>
      </c>
      <c r="I5" s="552" t="s">
        <v>2907</v>
      </c>
      <c r="J5" s="552" t="s">
        <v>71</v>
      </c>
      <c r="K5" s="609"/>
      <c r="L5" s="449"/>
      <c r="M5" s="453"/>
      <c r="N5" s="453"/>
      <c r="O5" s="453"/>
      <c r="P5" s="453"/>
      <c r="Q5" s="453"/>
      <c r="R5" s="453"/>
      <c r="S5" s="453"/>
      <c r="T5" s="453"/>
      <c r="U5" s="453"/>
    </row>
    <row r="6" spans="1:31" s="453" customFormat="1" x14ac:dyDescent="0.25">
      <c r="A6" s="105">
        <v>1971</v>
      </c>
      <c r="B6" s="106">
        <f>VLOOKUP($O$1,'Table 4 data'!$A$2:$K$39,V$6,0)</f>
        <v>1223515</v>
      </c>
      <c r="C6" s="106">
        <f>VLOOKUP($O$1,'Table 4 data'!$A$2:$K$39,W$6,0)</f>
        <v>0</v>
      </c>
      <c r="D6" s="106">
        <f>VLOOKUP($O$1,'Table 4 data'!$A$2:$K$39,X$6,0)</f>
        <v>0</v>
      </c>
      <c r="E6" s="106">
        <f>VLOOKUP($O$1,'Table 4 data'!$A$2:$K$39,Y$6,0)</f>
        <v>1162595</v>
      </c>
      <c r="F6" s="106">
        <f>VLOOKUP($O$1,'Table 4 data'!$A$2:$K$39,Z$6,0)</f>
        <v>0</v>
      </c>
      <c r="G6" s="106">
        <f>VLOOKUP($O$1,'Table 4 data'!$A$2:$K$39,AA$6,0)</f>
        <v>0</v>
      </c>
      <c r="H6" s="106">
        <f>VLOOKUP($O$1,'Table 4 data'!$A$2:$K$39,AB$6,0)</f>
        <v>60920</v>
      </c>
      <c r="I6" s="106">
        <f>VLOOKUP($O$1,'Table 4 data'!$A$2:$K$39,AC$6,0)</f>
        <v>0</v>
      </c>
      <c r="J6" s="106">
        <f>VLOOKUP($O$1,'Table 4 data'!$A$2:$K$39,AD$6,0)</f>
        <v>0</v>
      </c>
      <c r="K6" s="170">
        <f>VLOOKUP($O$1,'Table 4 data'!$A$2:$K$39,AE$6,0)</f>
        <v>0</v>
      </c>
      <c r="L6" s="449"/>
      <c r="V6" s="453">
        <v>2</v>
      </c>
      <c r="W6" s="453">
        <v>3</v>
      </c>
      <c r="X6" s="453">
        <v>4</v>
      </c>
      <c r="Y6" s="453">
        <v>5</v>
      </c>
      <c r="Z6" s="453">
        <v>6</v>
      </c>
      <c r="AA6" s="453">
        <v>7</v>
      </c>
      <c r="AB6" s="453">
        <v>8</v>
      </c>
      <c r="AC6" s="453">
        <v>9</v>
      </c>
      <c r="AD6" s="453">
        <v>10</v>
      </c>
      <c r="AE6" s="453">
        <v>11</v>
      </c>
    </row>
    <row r="7" spans="1:31" s="453" customFormat="1" x14ac:dyDescent="0.25">
      <c r="A7" s="24">
        <v>1981</v>
      </c>
      <c r="B7" s="25">
        <f>VLOOKUP($O$1,'Table 4 data'!$A$41:$K$78,V$6,0)</f>
        <v>1181537</v>
      </c>
      <c r="C7" s="25">
        <f>VLOOKUP($O$1,'Table 4 data'!$A$41:$K$78,W$6,0)</f>
        <v>792872</v>
      </c>
      <c r="D7" s="25">
        <f>VLOOKUP($O$1,'Table 4 data'!$A$41:$K$78,X$6,0)</f>
        <v>388609</v>
      </c>
      <c r="E7" s="25">
        <f>VLOOKUP($O$1,'Table 4 data'!$A$41:$K$78,Y$6,0)</f>
        <v>1143679</v>
      </c>
      <c r="F7" s="25">
        <f>VLOOKUP($O$1,'Table 4 data'!$A$41:$K$78,Z$6,0)</f>
        <v>0</v>
      </c>
      <c r="G7" s="25">
        <f>VLOOKUP($O$1,'Table 4 data'!$A$41:$K$78,AA$6,0)</f>
        <v>0</v>
      </c>
      <c r="H7" s="25">
        <f>VLOOKUP($O$1,'Table 4 data'!$A$41:$K$78,AB$6,0)</f>
        <v>37802</v>
      </c>
      <c r="I7" s="25">
        <f>VLOOKUP($O$1,'Table 4 data'!$A$41:$K$78,AC$6,0)</f>
        <v>0</v>
      </c>
      <c r="J7" s="25">
        <f>VLOOKUP($O$1,'Table 4 data'!$A$41:$K$78,AD$6,0)</f>
        <v>0</v>
      </c>
      <c r="K7" s="481">
        <f>VLOOKUP($O$1,'Table 4 data'!$A$41:$K$78,AE$6,0)</f>
        <v>17.305924796757193</v>
      </c>
      <c r="L7" s="449"/>
    </row>
    <row r="8" spans="1:31" s="453" customFormat="1" x14ac:dyDescent="0.25">
      <c r="A8" s="105">
        <v>1991</v>
      </c>
      <c r="B8" s="106">
        <f>VLOOKUP($O$1,'Table 4 data'!$A$80:$K$117,V$6,0)</f>
        <v>1121558</v>
      </c>
      <c r="C8" s="106">
        <f>VLOOKUP($O$1,'Table 4 data'!$A$80:$K$117,W$6,0)</f>
        <v>740361</v>
      </c>
      <c r="D8" s="106">
        <f>VLOOKUP($O$1,'Table 4 data'!$A$80:$K$117,X$6,0)</f>
        <v>381197</v>
      </c>
      <c r="E8" s="106">
        <f>VLOOKUP($O$1,'Table 4 data'!$A$80:$K$117,Y$6,0)</f>
        <v>1085847</v>
      </c>
      <c r="F8" s="106">
        <f>VLOOKUP($O$1,'Table 4 data'!$A$80:$K$117,Z$6,0)</f>
        <v>713236</v>
      </c>
      <c r="G8" s="106">
        <f>VLOOKUP($O$1,'Table 4 data'!$A$80:$K$117,AA$6,0)</f>
        <v>372611</v>
      </c>
      <c r="H8" s="106">
        <f>VLOOKUP($O$1,'Table 4 data'!$A$80:$K$117,AB$6,0)</f>
        <v>35711</v>
      </c>
      <c r="I8" s="106">
        <f>VLOOKUP($O$1,'Table 4 data'!$A$80:$K$117,AC$6,0)</f>
        <v>27125</v>
      </c>
      <c r="J8" s="106">
        <f>VLOOKUP($O$1,'Table 4 data'!$A$80:$K$117,AD$6,0)</f>
        <v>8586</v>
      </c>
      <c r="K8" s="170">
        <f>VLOOKUP($O$1,'Table 4 data'!$A$80:$K$117,AE$6,0)</f>
        <v>16.502537508668471</v>
      </c>
      <c r="L8" s="449"/>
    </row>
    <row r="9" spans="1:31" s="453" customFormat="1" x14ac:dyDescent="0.25">
      <c r="A9" s="26">
        <v>2001</v>
      </c>
      <c r="B9" s="25">
        <f>VLOOKUP($O$1,'Table 4 data'!$A$119:$K$156,V$6,0)</f>
        <v>1037158</v>
      </c>
      <c r="C9" s="25">
        <f>VLOOKUP($O$1,'Table 4 data'!$A$119:$K$156,W$6,0)</f>
        <v>663564</v>
      </c>
      <c r="D9" s="25">
        <f>VLOOKUP($O$1,'Table 4 data'!$A$119:$K$156,X$6,0)</f>
        <v>373594</v>
      </c>
      <c r="E9" s="25">
        <f>VLOOKUP($O$1,'Table 4 data'!$A$119:$K$156,Y$6,0)</f>
        <v>1005661</v>
      </c>
      <c r="F9" s="25">
        <f>VLOOKUP($O$1,'Table 4 data'!$A$119:$K$156,Z$6,0)</f>
        <v>640386</v>
      </c>
      <c r="G9" s="25">
        <f>VLOOKUP($O$1,'Table 4 data'!$A$119:$K$156,AA$6,0)</f>
        <v>365275</v>
      </c>
      <c r="H9" s="25">
        <f>VLOOKUP($O$1,'Table 4 data'!$A$119:$K$156,AB$6,0)</f>
        <v>31497</v>
      </c>
      <c r="I9" s="25">
        <f>VLOOKUP($O$1,'Table 4 data'!$A$119:$K$156,AC$6,0)</f>
        <v>23178</v>
      </c>
      <c r="J9" s="25">
        <f>VLOOKUP($O$1,'Table 4 data'!$A$119:$K$156,AD$6,0)</f>
        <v>8319</v>
      </c>
      <c r="K9" s="481">
        <f>VLOOKUP($O$1,'Table 4 data'!$A$119:$K$156,AE$6,0)</f>
        <v>14.206996493107708</v>
      </c>
      <c r="L9" s="449"/>
    </row>
    <row r="10" spans="1:31" s="453" customFormat="1" x14ac:dyDescent="0.25">
      <c r="A10" s="107">
        <v>2011</v>
      </c>
      <c r="B10" s="106">
        <f>VLOOKUP($O$1,'Table 4 data'!$A$158:$K$195,V$6,0)</f>
        <v>904749</v>
      </c>
      <c r="C10" s="106">
        <f>VLOOKUP($O$1,'Table 4 data'!$A$158:$K$195,W$6,0)</f>
        <v>508744</v>
      </c>
      <c r="D10" s="106">
        <f>VLOOKUP($O$1,'Table 4 data'!$A$158:$K$195,X$6,0)</f>
        <v>396005</v>
      </c>
      <c r="E10" s="106">
        <f>VLOOKUP($O$1,'Table 4 data'!$A$158:$K$195,Y$6,0)</f>
        <v>876636</v>
      </c>
      <c r="F10" s="106">
        <f>VLOOKUP($O$1,'Table 4 data'!$A$158:$K$195,Z$6,0)</f>
        <v>489292</v>
      </c>
      <c r="G10" s="106">
        <f>VLOOKUP($O$1,'Table 4 data'!$A$158:$K$195,AA$6,0)</f>
        <v>387344</v>
      </c>
      <c r="H10" s="106">
        <f>VLOOKUP($O$1,'Table 4 data'!$A$158:$K$195,AB$6,0)</f>
        <v>28113</v>
      </c>
      <c r="I10" s="106">
        <f>VLOOKUP($O$1,'Table 4 data'!$A$158:$K$195,AC$6,0)</f>
        <v>19452</v>
      </c>
      <c r="J10" s="106">
        <f>VLOOKUP($O$1,'Table 4 data'!$A$158:$K$195,AD$6,0)</f>
        <v>8661</v>
      </c>
      <c r="K10" s="170">
        <f>VLOOKUP($O$1,'Table 4 data'!$A$158:$K$195,AE$6,0)</f>
        <v>10.857921399110692</v>
      </c>
      <c r="L10" s="449"/>
    </row>
    <row r="11" spans="1:31" x14ac:dyDescent="0.25">
      <c r="A11" s="523">
        <v>2021</v>
      </c>
      <c r="B11" s="25">
        <f>VLOOKUP($O$1,'Table 4 data'!$A$199:$K$235,V$6,0)</f>
        <v>975527</v>
      </c>
      <c r="C11" s="25">
        <f>VLOOKUP($O$1,'Table 4 data'!$A$199:$K$235,W$6,0)</f>
        <v>543511</v>
      </c>
      <c r="D11" s="25">
        <f>VLOOKUP($O$1,'Table 4 data'!$A$199:$K$235,X$6,0)</f>
        <v>432016</v>
      </c>
      <c r="E11" s="25">
        <f>VLOOKUP($O$1,'Table 4 data'!$A$199:$K$235,Y$6,0)</f>
        <v>952536</v>
      </c>
      <c r="F11" s="25">
        <f>VLOOKUP($O$1,'Table 4 data'!$A$199:$K$235,Z$6,0)</f>
        <v>528833</v>
      </c>
      <c r="G11" s="25">
        <f>VLOOKUP($O$1,'Table 4 data'!$A$199:$K$235,AA$6,0)</f>
        <v>423703</v>
      </c>
      <c r="H11" s="25">
        <f>VLOOKUP($O$1,'Table 4 data'!$A$199:$K$235,AB$6,0)</f>
        <v>22991</v>
      </c>
      <c r="I11" s="25">
        <f>VLOOKUP($O$1,'Table 4 data'!$A$199:$K$235,AC$6,0)</f>
        <v>14678</v>
      </c>
      <c r="J11" s="25">
        <f>VLOOKUP($O$1,'Table 4 data'!$A$199:$K$235,AD$6,0)</f>
        <v>8313</v>
      </c>
      <c r="K11" s="481">
        <f>VLOOKUP($O$1,'Table 4 data'!$A$199:$K$235,AE$6,0)</f>
        <v>10.948898565191014</v>
      </c>
    </row>
    <row r="13" spans="1:31" x14ac:dyDescent="0.25">
      <c r="A13" s="459" t="s">
        <v>617</v>
      </c>
    </row>
    <row r="14" spans="1:31" x14ac:dyDescent="0.25">
      <c r="A14" s="453" t="s">
        <v>622</v>
      </c>
    </row>
    <row r="15" spans="1:31" x14ac:dyDescent="0.25">
      <c r="A15" s="453" t="s">
        <v>2933</v>
      </c>
    </row>
    <row r="16" spans="1:31" x14ac:dyDescent="0.25">
      <c r="A16" s="453" t="s">
        <v>2918</v>
      </c>
    </row>
    <row r="17" spans="1:1" x14ac:dyDescent="0.25">
      <c r="A17" s="453"/>
    </row>
    <row r="18" spans="1:1" x14ac:dyDescent="0.25">
      <c r="A18" s="459" t="s">
        <v>618</v>
      </c>
    </row>
    <row r="19" spans="1:1" x14ac:dyDescent="0.25">
      <c r="A19" s="16" t="s">
        <v>2833</v>
      </c>
    </row>
    <row r="20" spans="1:1" x14ac:dyDescent="0.25">
      <c r="A20" s="453" t="s">
        <v>2919</v>
      </c>
    </row>
    <row r="21" spans="1:1" x14ac:dyDescent="0.25">
      <c r="A21" s="16" t="s">
        <v>2920</v>
      </c>
    </row>
    <row r="22" spans="1:1" x14ac:dyDescent="0.25">
      <c r="A22" s="16" t="s">
        <v>2922</v>
      </c>
    </row>
    <row r="23" spans="1:1" x14ac:dyDescent="0.25">
      <c r="A23" s="16" t="s">
        <v>2921</v>
      </c>
    </row>
    <row r="24" spans="1:1" x14ac:dyDescent="0.25">
      <c r="A24" s="16"/>
    </row>
    <row r="25" spans="1:1" x14ac:dyDescent="0.25">
      <c r="A25" s="184" t="s">
        <v>616</v>
      </c>
    </row>
    <row r="26" spans="1:1" x14ac:dyDescent="0.25">
      <c r="A26" s="95"/>
    </row>
    <row r="101" spans="1:1" hidden="1" x14ac:dyDescent="0.25">
      <c r="A101" s="449" t="s">
        <v>31</v>
      </c>
    </row>
    <row r="102" spans="1:1" hidden="1" x14ac:dyDescent="0.25">
      <c r="A102" s="449" t="s">
        <v>32</v>
      </c>
    </row>
    <row r="103" spans="1:1" hidden="1" x14ac:dyDescent="0.25">
      <c r="A103" s="449" t="s">
        <v>33</v>
      </c>
    </row>
    <row r="104" spans="1:1" hidden="1" x14ac:dyDescent="0.25">
      <c r="A104" s="449" t="s">
        <v>34</v>
      </c>
    </row>
    <row r="105" spans="1:1" hidden="1" x14ac:dyDescent="0.25">
      <c r="A105" s="449" t="s">
        <v>35</v>
      </c>
    </row>
    <row r="106" spans="1:1" hidden="1" x14ac:dyDescent="0.25">
      <c r="A106" s="449" t="s">
        <v>36</v>
      </c>
    </row>
    <row r="107" spans="1:1" hidden="1" x14ac:dyDescent="0.25">
      <c r="A107" s="449" t="s">
        <v>37</v>
      </c>
    </row>
    <row r="108" spans="1:1" hidden="1" x14ac:dyDescent="0.25">
      <c r="A108" s="449" t="s">
        <v>38</v>
      </c>
    </row>
    <row r="109" spans="1:1" hidden="1" x14ac:dyDescent="0.25">
      <c r="A109" s="449" t="s">
        <v>39</v>
      </c>
    </row>
    <row r="110" spans="1:1" hidden="1" x14ac:dyDescent="0.25">
      <c r="A110" s="449" t="s">
        <v>40</v>
      </c>
    </row>
    <row r="111" spans="1:1" hidden="1" x14ac:dyDescent="0.25">
      <c r="A111" s="449" t="s">
        <v>41</v>
      </c>
    </row>
    <row r="112" spans="1:1" hidden="1" x14ac:dyDescent="0.25">
      <c r="A112" s="449" t="s">
        <v>42</v>
      </c>
    </row>
    <row r="113" spans="1:1" hidden="1" x14ac:dyDescent="0.25">
      <c r="A113" s="449" t="s">
        <v>43</v>
      </c>
    </row>
    <row r="114" spans="1:1" hidden="1" x14ac:dyDescent="0.25">
      <c r="A114" s="449" t="s">
        <v>44</v>
      </c>
    </row>
    <row r="115" spans="1:1" hidden="1" x14ac:dyDescent="0.25">
      <c r="A115" s="449" t="s">
        <v>45</v>
      </c>
    </row>
    <row r="116" spans="1:1" hidden="1" x14ac:dyDescent="0.25">
      <c r="A116" s="449" t="s">
        <v>46</v>
      </c>
    </row>
    <row r="117" spans="1:1" hidden="1" x14ac:dyDescent="0.25">
      <c r="A117" s="449" t="s">
        <v>47</v>
      </c>
    </row>
    <row r="118" spans="1:1" hidden="1" x14ac:dyDescent="0.25">
      <c r="A118" s="449" t="s">
        <v>48</v>
      </c>
    </row>
    <row r="119" spans="1:1" hidden="1" x14ac:dyDescent="0.25">
      <c r="A119" s="449" t="s">
        <v>49</v>
      </c>
    </row>
    <row r="120" spans="1:1" hidden="1" x14ac:dyDescent="0.25">
      <c r="A120" s="449" t="s">
        <v>50</v>
      </c>
    </row>
    <row r="121" spans="1:1" hidden="1" x14ac:dyDescent="0.25">
      <c r="A121" s="449" t="s">
        <v>51</v>
      </c>
    </row>
    <row r="122" spans="1:1" hidden="1" x14ac:dyDescent="0.25">
      <c r="A122" s="449" t="s">
        <v>52</v>
      </c>
    </row>
    <row r="123" spans="1:1" hidden="1" x14ac:dyDescent="0.25">
      <c r="A123" s="449" t="s">
        <v>53</v>
      </c>
    </row>
    <row r="124" spans="1:1" hidden="1" x14ac:dyDescent="0.25">
      <c r="A124" s="449" t="s">
        <v>54</v>
      </c>
    </row>
    <row r="125" spans="1:1" hidden="1" x14ac:dyDescent="0.25">
      <c r="A125" s="449" t="s">
        <v>55</v>
      </c>
    </row>
    <row r="126" spans="1:1" hidden="1" x14ac:dyDescent="0.25">
      <c r="A126" s="449" t="s">
        <v>56</v>
      </c>
    </row>
    <row r="127" spans="1:1" hidden="1" x14ac:dyDescent="0.25">
      <c r="A127" s="449" t="s">
        <v>57</v>
      </c>
    </row>
    <row r="128" spans="1:1" hidden="1" x14ac:dyDescent="0.25">
      <c r="A128" s="449" t="s">
        <v>58</v>
      </c>
    </row>
    <row r="129" spans="1:1" hidden="1" x14ac:dyDescent="0.25">
      <c r="A129" s="449" t="s">
        <v>59</v>
      </c>
    </row>
    <row r="130" spans="1:1" hidden="1" x14ac:dyDescent="0.25">
      <c r="A130" s="449" t="s">
        <v>60</v>
      </c>
    </row>
    <row r="131" spans="1:1" hidden="1" x14ac:dyDescent="0.25">
      <c r="A131" s="449" t="s">
        <v>61</v>
      </c>
    </row>
    <row r="132" spans="1:1" hidden="1" x14ac:dyDescent="0.25">
      <c r="A132" s="449" t="s">
        <v>62</v>
      </c>
    </row>
    <row r="133" spans="1:1" hidden="1" x14ac:dyDescent="0.25">
      <c r="A133" s="449" t="s">
        <v>63</v>
      </c>
    </row>
    <row r="134" spans="1:1" hidden="1" x14ac:dyDescent="0.25">
      <c r="A134" s="449" t="s">
        <v>64</v>
      </c>
    </row>
    <row r="135" spans="1:1" hidden="1" x14ac:dyDescent="0.25">
      <c r="A135" s="449" t="s">
        <v>65</v>
      </c>
    </row>
    <row r="136" spans="1:1" hidden="1" x14ac:dyDescent="0.25">
      <c r="A136" s="449" t="s">
        <v>66</v>
      </c>
    </row>
    <row r="137" spans="1:1" hidden="1" x14ac:dyDescent="0.25">
      <c r="A137" s="449" t="s">
        <v>67</v>
      </c>
    </row>
  </sheetData>
  <mergeCells count="6">
    <mergeCell ref="B4:D4"/>
    <mergeCell ref="O1:Q1"/>
    <mergeCell ref="A4:A5"/>
    <mergeCell ref="K4:K5"/>
    <mergeCell ref="E4:G4"/>
    <mergeCell ref="H4:J4"/>
  </mergeCells>
  <phoneticPr fontId="24" type="noConversion"/>
  <dataValidations count="1">
    <dataValidation type="list" allowBlank="1" showInputMessage="1" showErrorMessage="1" sqref="JJ2:JK2 WVV983043:WVW983043 WLZ983043:WMA983043 WCD983043:WCE983043 VSH983043:VSI983043 VIL983043:VIM983043 UYP983043:UYQ983043 UOT983043:UOU983043 UEX983043:UEY983043 TVB983043:TVC983043 TLF983043:TLG983043 TBJ983043:TBK983043 SRN983043:SRO983043 SHR983043:SHS983043 RXV983043:RXW983043 RNZ983043:ROA983043 RED983043:REE983043 QUH983043:QUI983043 QKL983043:QKM983043 QAP983043:QAQ983043 PQT983043:PQU983043 PGX983043:PGY983043 OXB983043:OXC983043 ONF983043:ONG983043 ODJ983043:ODK983043 NTN983043:NTO983043 NJR983043:NJS983043 MZV983043:MZW983043 MPZ983043:MQA983043 MGD983043:MGE983043 LWH983043:LWI983043 LML983043:LMM983043 LCP983043:LCQ983043 KST983043:KSU983043 KIX983043:KIY983043 JZB983043:JZC983043 JPF983043:JPG983043 JFJ983043:JFK983043 IVN983043:IVO983043 ILR983043:ILS983043 IBV983043:IBW983043 HRZ983043:HSA983043 HID983043:HIE983043 GYH983043:GYI983043 GOL983043:GOM983043 GEP983043:GEQ983043 FUT983043:FUU983043 FKX983043:FKY983043 FBB983043:FBC983043 ERF983043:ERG983043 EHJ983043:EHK983043 DXN983043:DXO983043 DNR983043:DNS983043 DDV983043:DDW983043 CTZ983043:CUA983043 CKD983043:CKE983043 CAH983043:CAI983043 BQL983043:BQM983043 BGP983043:BGQ983043 AWT983043:AWU983043 AMX983043:AMY983043 ADB983043:ADC983043 TF983043:TG983043 JJ983043:JK983043 N983043:O983043 WVV917507:WVW917507 WLZ917507:WMA917507 WCD917507:WCE917507 VSH917507:VSI917507 VIL917507:VIM917507 UYP917507:UYQ917507 UOT917507:UOU917507 UEX917507:UEY917507 TVB917507:TVC917507 TLF917507:TLG917507 TBJ917507:TBK917507 SRN917507:SRO917507 SHR917507:SHS917507 RXV917507:RXW917507 RNZ917507:ROA917507 RED917507:REE917507 QUH917507:QUI917507 QKL917507:QKM917507 QAP917507:QAQ917507 PQT917507:PQU917507 PGX917507:PGY917507 OXB917507:OXC917507 ONF917507:ONG917507 ODJ917507:ODK917507 NTN917507:NTO917507 NJR917507:NJS917507 MZV917507:MZW917507 MPZ917507:MQA917507 MGD917507:MGE917507 LWH917507:LWI917507 LML917507:LMM917507 LCP917507:LCQ917507 KST917507:KSU917507 KIX917507:KIY917507 JZB917507:JZC917507 JPF917507:JPG917507 JFJ917507:JFK917507 IVN917507:IVO917507 ILR917507:ILS917507 IBV917507:IBW917507 HRZ917507:HSA917507 HID917507:HIE917507 GYH917507:GYI917507 GOL917507:GOM917507 GEP917507:GEQ917507 FUT917507:FUU917507 FKX917507:FKY917507 FBB917507:FBC917507 ERF917507:ERG917507 EHJ917507:EHK917507 DXN917507:DXO917507 DNR917507:DNS917507 DDV917507:DDW917507 CTZ917507:CUA917507 CKD917507:CKE917507 CAH917507:CAI917507 BQL917507:BQM917507 BGP917507:BGQ917507 AWT917507:AWU917507 AMX917507:AMY917507 ADB917507:ADC917507 TF917507:TG917507 JJ917507:JK917507 N917507:O917507 WVV851971:WVW851971 WLZ851971:WMA851971 WCD851971:WCE851971 VSH851971:VSI851971 VIL851971:VIM851971 UYP851971:UYQ851971 UOT851971:UOU851971 UEX851971:UEY851971 TVB851971:TVC851971 TLF851971:TLG851971 TBJ851971:TBK851971 SRN851971:SRO851971 SHR851971:SHS851971 RXV851971:RXW851971 RNZ851971:ROA851971 RED851971:REE851971 QUH851971:QUI851971 QKL851971:QKM851971 QAP851971:QAQ851971 PQT851971:PQU851971 PGX851971:PGY851971 OXB851971:OXC851971 ONF851971:ONG851971 ODJ851971:ODK851971 NTN851971:NTO851971 NJR851971:NJS851971 MZV851971:MZW851971 MPZ851971:MQA851971 MGD851971:MGE851971 LWH851971:LWI851971 LML851971:LMM851971 LCP851971:LCQ851971 KST851971:KSU851971 KIX851971:KIY851971 JZB851971:JZC851971 JPF851971:JPG851971 JFJ851971:JFK851971 IVN851971:IVO851971 ILR851971:ILS851971 IBV851971:IBW851971 HRZ851971:HSA851971 HID851971:HIE851971 GYH851971:GYI851971 GOL851971:GOM851971 GEP851971:GEQ851971 FUT851971:FUU851971 FKX851971:FKY851971 FBB851971:FBC851971 ERF851971:ERG851971 EHJ851971:EHK851971 DXN851971:DXO851971 DNR851971:DNS851971 DDV851971:DDW851971 CTZ851971:CUA851971 CKD851971:CKE851971 CAH851971:CAI851971 BQL851971:BQM851971 BGP851971:BGQ851971 AWT851971:AWU851971 AMX851971:AMY851971 ADB851971:ADC851971 TF851971:TG851971 JJ851971:JK851971 N851971:O851971 WVV786435:WVW786435 WLZ786435:WMA786435 WCD786435:WCE786435 VSH786435:VSI786435 VIL786435:VIM786435 UYP786435:UYQ786435 UOT786435:UOU786435 UEX786435:UEY786435 TVB786435:TVC786435 TLF786435:TLG786435 TBJ786435:TBK786435 SRN786435:SRO786435 SHR786435:SHS786435 RXV786435:RXW786435 RNZ786435:ROA786435 RED786435:REE786435 QUH786435:QUI786435 QKL786435:QKM786435 QAP786435:QAQ786435 PQT786435:PQU786435 PGX786435:PGY786435 OXB786435:OXC786435 ONF786435:ONG786435 ODJ786435:ODK786435 NTN786435:NTO786435 NJR786435:NJS786435 MZV786435:MZW786435 MPZ786435:MQA786435 MGD786435:MGE786435 LWH786435:LWI786435 LML786435:LMM786435 LCP786435:LCQ786435 KST786435:KSU786435 KIX786435:KIY786435 JZB786435:JZC786435 JPF786435:JPG786435 JFJ786435:JFK786435 IVN786435:IVO786435 ILR786435:ILS786435 IBV786435:IBW786435 HRZ786435:HSA786435 HID786435:HIE786435 GYH786435:GYI786435 GOL786435:GOM786435 GEP786435:GEQ786435 FUT786435:FUU786435 FKX786435:FKY786435 FBB786435:FBC786435 ERF786435:ERG786435 EHJ786435:EHK786435 DXN786435:DXO786435 DNR786435:DNS786435 DDV786435:DDW786435 CTZ786435:CUA786435 CKD786435:CKE786435 CAH786435:CAI786435 BQL786435:BQM786435 BGP786435:BGQ786435 AWT786435:AWU786435 AMX786435:AMY786435 ADB786435:ADC786435 TF786435:TG786435 JJ786435:JK786435 N786435:O786435 WVV720899:WVW720899 WLZ720899:WMA720899 WCD720899:WCE720899 VSH720899:VSI720899 VIL720899:VIM720899 UYP720899:UYQ720899 UOT720899:UOU720899 UEX720899:UEY720899 TVB720899:TVC720899 TLF720899:TLG720899 TBJ720899:TBK720899 SRN720899:SRO720899 SHR720899:SHS720899 RXV720899:RXW720899 RNZ720899:ROA720899 RED720899:REE720899 QUH720899:QUI720899 QKL720899:QKM720899 QAP720899:QAQ720899 PQT720899:PQU720899 PGX720899:PGY720899 OXB720899:OXC720899 ONF720899:ONG720899 ODJ720899:ODK720899 NTN720899:NTO720899 NJR720899:NJS720899 MZV720899:MZW720899 MPZ720899:MQA720899 MGD720899:MGE720899 LWH720899:LWI720899 LML720899:LMM720899 LCP720899:LCQ720899 KST720899:KSU720899 KIX720899:KIY720899 JZB720899:JZC720899 JPF720899:JPG720899 JFJ720899:JFK720899 IVN720899:IVO720899 ILR720899:ILS720899 IBV720899:IBW720899 HRZ720899:HSA720899 HID720899:HIE720899 GYH720899:GYI720899 GOL720899:GOM720899 GEP720899:GEQ720899 FUT720899:FUU720899 FKX720899:FKY720899 FBB720899:FBC720899 ERF720899:ERG720899 EHJ720899:EHK720899 DXN720899:DXO720899 DNR720899:DNS720899 DDV720899:DDW720899 CTZ720899:CUA720899 CKD720899:CKE720899 CAH720899:CAI720899 BQL720899:BQM720899 BGP720899:BGQ720899 AWT720899:AWU720899 AMX720899:AMY720899 ADB720899:ADC720899 TF720899:TG720899 JJ720899:JK720899 N720899:O720899 WVV655363:WVW655363 WLZ655363:WMA655363 WCD655363:WCE655363 VSH655363:VSI655363 VIL655363:VIM655363 UYP655363:UYQ655363 UOT655363:UOU655363 UEX655363:UEY655363 TVB655363:TVC655363 TLF655363:TLG655363 TBJ655363:TBK655363 SRN655363:SRO655363 SHR655363:SHS655363 RXV655363:RXW655363 RNZ655363:ROA655363 RED655363:REE655363 QUH655363:QUI655363 QKL655363:QKM655363 QAP655363:QAQ655363 PQT655363:PQU655363 PGX655363:PGY655363 OXB655363:OXC655363 ONF655363:ONG655363 ODJ655363:ODK655363 NTN655363:NTO655363 NJR655363:NJS655363 MZV655363:MZW655363 MPZ655363:MQA655363 MGD655363:MGE655363 LWH655363:LWI655363 LML655363:LMM655363 LCP655363:LCQ655363 KST655363:KSU655363 KIX655363:KIY655363 JZB655363:JZC655363 JPF655363:JPG655363 JFJ655363:JFK655363 IVN655363:IVO655363 ILR655363:ILS655363 IBV655363:IBW655363 HRZ655363:HSA655363 HID655363:HIE655363 GYH655363:GYI655363 GOL655363:GOM655363 GEP655363:GEQ655363 FUT655363:FUU655363 FKX655363:FKY655363 FBB655363:FBC655363 ERF655363:ERG655363 EHJ655363:EHK655363 DXN655363:DXO655363 DNR655363:DNS655363 DDV655363:DDW655363 CTZ655363:CUA655363 CKD655363:CKE655363 CAH655363:CAI655363 BQL655363:BQM655363 BGP655363:BGQ655363 AWT655363:AWU655363 AMX655363:AMY655363 ADB655363:ADC655363 TF655363:TG655363 JJ655363:JK655363 N655363:O655363 WVV589827:WVW589827 WLZ589827:WMA589827 WCD589827:WCE589827 VSH589827:VSI589827 VIL589827:VIM589827 UYP589827:UYQ589827 UOT589827:UOU589827 UEX589827:UEY589827 TVB589827:TVC589827 TLF589827:TLG589827 TBJ589827:TBK589827 SRN589827:SRO589827 SHR589827:SHS589827 RXV589827:RXW589827 RNZ589827:ROA589827 RED589827:REE589827 QUH589827:QUI589827 QKL589827:QKM589827 QAP589827:QAQ589827 PQT589827:PQU589827 PGX589827:PGY589827 OXB589827:OXC589827 ONF589827:ONG589827 ODJ589827:ODK589827 NTN589827:NTO589827 NJR589827:NJS589827 MZV589827:MZW589827 MPZ589827:MQA589827 MGD589827:MGE589827 LWH589827:LWI589827 LML589827:LMM589827 LCP589827:LCQ589827 KST589827:KSU589827 KIX589827:KIY589827 JZB589827:JZC589827 JPF589827:JPG589827 JFJ589827:JFK589827 IVN589827:IVO589827 ILR589827:ILS589827 IBV589827:IBW589827 HRZ589827:HSA589827 HID589827:HIE589827 GYH589827:GYI589827 GOL589827:GOM589827 GEP589827:GEQ589827 FUT589827:FUU589827 FKX589827:FKY589827 FBB589827:FBC589827 ERF589827:ERG589827 EHJ589827:EHK589827 DXN589827:DXO589827 DNR589827:DNS589827 DDV589827:DDW589827 CTZ589827:CUA589827 CKD589827:CKE589827 CAH589827:CAI589827 BQL589827:BQM589827 BGP589827:BGQ589827 AWT589827:AWU589827 AMX589827:AMY589827 ADB589827:ADC589827 TF589827:TG589827 JJ589827:JK589827 N589827:O589827 WVV524291:WVW524291 WLZ524291:WMA524291 WCD524291:WCE524291 VSH524291:VSI524291 VIL524291:VIM524291 UYP524291:UYQ524291 UOT524291:UOU524291 UEX524291:UEY524291 TVB524291:TVC524291 TLF524291:TLG524291 TBJ524291:TBK524291 SRN524291:SRO524291 SHR524291:SHS524291 RXV524291:RXW524291 RNZ524291:ROA524291 RED524291:REE524291 QUH524291:QUI524291 QKL524291:QKM524291 QAP524291:QAQ524291 PQT524291:PQU524291 PGX524291:PGY524291 OXB524291:OXC524291 ONF524291:ONG524291 ODJ524291:ODK524291 NTN524291:NTO524291 NJR524291:NJS524291 MZV524291:MZW524291 MPZ524291:MQA524291 MGD524291:MGE524291 LWH524291:LWI524291 LML524291:LMM524291 LCP524291:LCQ524291 KST524291:KSU524291 KIX524291:KIY524291 JZB524291:JZC524291 JPF524291:JPG524291 JFJ524291:JFK524291 IVN524291:IVO524291 ILR524291:ILS524291 IBV524291:IBW524291 HRZ524291:HSA524291 HID524291:HIE524291 GYH524291:GYI524291 GOL524291:GOM524291 GEP524291:GEQ524291 FUT524291:FUU524291 FKX524291:FKY524291 FBB524291:FBC524291 ERF524291:ERG524291 EHJ524291:EHK524291 DXN524291:DXO524291 DNR524291:DNS524291 DDV524291:DDW524291 CTZ524291:CUA524291 CKD524291:CKE524291 CAH524291:CAI524291 BQL524291:BQM524291 BGP524291:BGQ524291 AWT524291:AWU524291 AMX524291:AMY524291 ADB524291:ADC524291 TF524291:TG524291 JJ524291:JK524291 N524291:O524291 WVV458755:WVW458755 WLZ458755:WMA458755 WCD458755:WCE458755 VSH458755:VSI458755 VIL458755:VIM458755 UYP458755:UYQ458755 UOT458755:UOU458755 UEX458755:UEY458755 TVB458755:TVC458755 TLF458755:TLG458755 TBJ458755:TBK458755 SRN458755:SRO458755 SHR458755:SHS458755 RXV458755:RXW458755 RNZ458755:ROA458755 RED458755:REE458755 QUH458755:QUI458755 QKL458755:QKM458755 QAP458755:QAQ458755 PQT458755:PQU458755 PGX458755:PGY458755 OXB458755:OXC458755 ONF458755:ONG458755 ODJ458755:ODK458755 NTN458755:NTO458755 NJR458755:NJS458755 MZV458755:MZW458755 MPZ458755:MQA458755 MGD458755:MGE458755 LWH458755:LWI458755 LML458755:LMM458755 LCP458755:LCQ458755 KST458755:KSU458755 KIX458755:KIY458755 JZB458755:JZC458755 JPF458755:JPG458755 JFJ458755:JFK458755 IVN458755:IVO458755 ILR458755:ILS458755 IBV458755:IBW458755 HRZ458755:HSA458755 HID458755:HIE458755 GYH458755:GYI458755 GOL458755:GOM458755 GEP458755:GEQ458755 FUT458755:FUU458755 FKX458755:FKY458755 FBB458755:FBC458755 ERF458755:ERG458755 EHJ458755:EHK458755 DXN458755:DXO458755 DNR458755:DNS458755 DDV458755:DDW458755 CTZ458755:CUA458755 CKD458755:CKE458755 CAH458755:CAI458755 BQL458755:BQM458755 BGP458755:BGQ458755 AWT458755:AWU458755 AMX458755:AMY458755 ADB458755:ADC458755 TF458755:TG458755 JJ458755:JK458755 N458755:O458755 WVV393219:WVW393219 WLZ393219:WMA393219 WCD393219:WCE393219 VSH393219:VSI393219 VIL393219:VIM393219 UYP393219:UYQ393219 UOT393219:UOU393219 UEX393219:UEY393219 TVB393219:TVC393219 TLF393219:TLG393219 TBJ393219:TBK393219 SRN393219:SRO393219 SHR393219:SHS393219 RXV393219:RXW393219 RNZ393219:ROA393219 RED393219:REE393219 QUH393219:QUI393219 QKL393219:QKM393219 QAP393219:QAQ393219 PQT393219:PQU393219 PGX393219:PGY393219 OXB393219:OXC393219 ONF393219:ONG393219 ODJ393219:ODK393219 NTN393219:NTO393219 NJR393219:NJS393219 MZV393219:MZW393219 MPZ393219:MQA393219 MGD393219:MGE393219 LWH393219:LWI393219 LML393219:LMM393219 LCP393219:LCQ393219 KST393219:KSU393219 KIX393219:KIY393219 JZB393219:JZC393219 JPF393219:JPG393219 JFJ393219:JFK393219 IVN393219:IVO393219 ILR393219:ILS393219 IBV393219:IBW393219 HRZ393219:HSA393219 HID393219:HIE393219 GYH393219:GYI393219 GOL393219:GOM393219 GEP393219:GEQ393219 FUT393219:FUU393219 FKX393219:FKY393219 FBB393219:FBC393219 ERF393219:ERG393219 EHJ393219:EHK393219 DXN393219:DXO393219 DNR393219:DNS393219 DDV393219:DDW393219 CTZ393219:CUA393219 CKD393219:CKE393219 CAH393219:CAI393219 BQL393219:BQM393219 BGP393219:BGQ393219 AWT393219:AWU393219 AMX393219:AMY393219 ADB393219:ADC393219 TF393219:TG393219 JJ393219:JK393219 N393219:O393219 WVV327683:WVW327683 WLZ327683:WMA327683 WCD327683:WCE327683 VSH327683:VSI327683 VIL327683:VIM327683 UYP327683:UYQ327683 UOT327683:UOU327683 UEX327683:UEY327683 TVB327683:TVC327683 TLF327683:TLG327683 TBJ327683:TBK327683 SRN327683:SRO327683 SHR327683:SHS327683 RXV327683:RXW327683 RNZ327683:ROA327683 RED327683:REE327683 QUH327683:QUI327683 QKL327683:QKM327683 QAP327683:QAQ327683 PQT327683:PQU327683 PGX327683:PGY327683 OXB327683:OXC327683 ONF327683:ONG327683 ODJ327683:ODK327683 NTN327683:NTO327683 NJR327683:NJS327683 MZV327683:MZW327683 MPZ327683:MQA327683 MGD327683:MGE327683 LWH327683:LWI327683 LML327683:LMM327683 LCP327683:LCQ327683 KST327683:KSU327683 KIX327683:KIY327683 JZB327683:JZC327683 JPF327683:JPG327683 JFJ327683:JFK327683 IVN327683:IVO327683 ILR327683:ILS327683 IBV327683:IBW327683 HRZ327683:HSA327683 HID327683:HIE327683 GYH327683:GYI327683 GOL327683:GOM327683 GEP327683:GEQ327683 FUT327683:FUU327683 FKX327683:FKY327683 FBB327683:FBC327683 ERF327683:ERG327683 EHJ327683:EHK327683 DXN327683:DXO327683 DNR327683:DNS327683 DDV327683:DDW327683 CTZ327683:CUA327683 CKD327683:CKE327683 CAH327683:CAI327683 BQL327683:BQM327683 BGP327683:BGQ327683 AWT327683:AWU327683 AMX327683:AMY327683 ADB327683:ADC327683 TF327683:TG327683 JJ327683:JK327683 N327683:O327683 WVV262147:WVW262147 WLZ262147:WMA262147 WCD262147:WCE262147 VSH262147:VSI262147 VIL262147:VIM262147 UYP262147:UYQ262147 UOT262147:UOU262147 UEX262147:UEY262147 TVB262147:TVC262147 TLF262147:TLG262147 TBJ262147:TBK262147 SRN262147:SRO262147 SHR262147:SHS262147 RXV262147:RXW262147 RNZ262147:ROA262147 RED262147:REE262147 QUH262147:QUI262147 QKL262147:QKM262147 QAP262147:QAQ262147 PQT262147:PQU262147 PGX262147:PGY262147 OXB262147:OXC262147 ONF262147:ONG262147 ODJ262147:ODK262147 NTN262147:NTO262147 NJR262147:NJS262147 MZV262147:MZW262147 MPZ262147:MQA262147 MGD262147:MGE262147 LWH262147:LWI262147 LML262147:LMM262147 LCP262147:LCQ262147 KST262147:KSU262147 KIX262147:KIY262147 JZB262147:JZC262147 JPF262147:JPG262147 JFJ262147:JFK262147 IVN262147:IVO262147 ILR262147:ILS262147 IBV262147:IBW262147 HRZ262147:HSA262147 HID262147:HIE262147 GYH262147:GYI262147 GOL262147:GOM262147 GEP262147:GEQ262147 FUT262147:FUU262147 FKX262147:FKY262147 FBB262147:FBC262147 ERF262147:ERG262147 EHJ262147:EHK262147 DXN262147:DXO262147 DNR262147:DNS262147 DDV262147:DDW262147 CTZ262147:CUA262147 CKD262147:CKE262147 CAH262147:CAI262147 BQL262147:BQM262147 BGP262147:BGQ262147 AWT262147:AWU262147 AMX262147:AMY262147 ADB262147:ADC262147 TF262147:TG262147 JJ262147:JK262147 N262147:O262147 WVV196611:WVW196611 WLZ196611:WMA196611 WCD196611:WCE196611 VSH196611:VSI196611 VIL196611:VIM196611 UYP196611:UYQ196611 UOT196611:UOU196611 UEX196611:UEY196611 TVB196611:TVC196611 TLF196611:TLG196611 TBJ196611:TBK196611 SRN196611:SRO196611 SHR196611:SHS196611 RXV196611:RXW196611 RNZ196611:ROA196611 RED196611:REE196611 QUH196611:QUI196611 QKL196611:QKM196611 QAP196611:QAQ196611 PQT196611:PQU196611 PGX196611:PGY196611 OXB196611:OXC196611 ONF196611:ONG196611 ODJ196611:ODK196611 NTN196611:NTO196611 NJR196611:NJS196611 MZV196611:MZW196611 MPZ196611:MQA196611 MGD196611:MGE196611 LWH196611:LWI196611 LML196611:LMM196611 LCP196611:LCQ196611 KST196611:KSU196611 KIX196611:KIY196611 JZB196611:JZC196611 JPF196611:JPG196611 JFJ196611:JFK196611 IVN196611:IVO196611 ILR196611:ILS196611 IBV196611:IBW196611 HRZ196611:HSA196611 HID196611:HIE196611 GYH196611:GYI196611 GOL196611:GOM196611 GEP196611:GEQ196611 FUT196611:FUU196611 FKX196611:FKY196611 FBB196611:FBC196611 ERF196611:ERG196611 EHJ196611:EHK196611 DXN196611:DXO196611 DNR196611:DNS196611 DDV196611:DDW196611 CTZ196611:CUA196611 CKD196611:CKE196611 CAH196611:CAI196611 BQL196611:BQM196611 BGP196611:BGQ196611 AWT196611:AWU196611 AMX196611:AMY196611 ADB196611:ADC196611 TF196611:TG196611 JJ196611:JK196611 N196611:O196611 WVV131075:WVW131075 WLZ131075:WMA131075 WCD131075:WCE131075 VSH131075:VSI131075 VIL131075:VIM131075 UYP131075:UYQ131075 UOT131075:UOU131075 UEX131075:UEY131075 TVB131075:TVC131075 TLF131075:TLG131075 TBJ131075:TBK131075 SRN131075:SRO131075 SHR131075:SHS131075 RXV131075:RXW131075 RNZ131075:ROA131075 RED131075:REE131075 QUH131075:QUI131075 QKL131075:QKM131075 QAP131075:QAQ131075 PQT131075:PQU131075 PGX131075:PGY131075 OXB131075:OXC131075 ONF131075:ONG131075 ODJ131075:ODK131075 NTN131075:NTO131075 NJR131075:NJS131075 MZV131075:MZW131075 MPZ131075:MQA131075 MGD131075:MGE131075 LWH131075:LWI131075 LML131075:LMM131075 LCP131075:LCQ131075 KST131075:KSU131075 KIX131075:KIY131075 JZB131075:JZC131075 JPF131075:JPG131075 JFJ131075:JFK131075 IVN131075:IVO131075 ILR131075:ILS131075 IBV131075:IBW131075 HRZ131075:HSA131075 HID131075:HIE131075 GYH131075:GYI131075 GOL131075:GOM131075 GEP131075:GEQ131075 FUT131075:FUU131075 FKX131075:FKY131075 FBB131075:FBC131075 ERF131075:ERG131075 EHJ131075:EHK131075 DXN131075:DXO131075 DNR131075:DNS131075 DDV131075:DDW131075 CTZ131075:CUA131075 CKD131075:CKE131075 CAH131075:CAI131075 BQL131075:BQM131075 BGP131075:BGQ131075 AWT131075:AWU131075 AMX131075:AMY131075 ADB131075:ADC131075 TF131075:TG131075 JJ131075:JK131075 N131075:O131075 WVV65539:WVW65539 WLZ65539:WMA65539 WCD65539:WCE65539 VSH65539:VSI65539 VIL65539:VIM65539 UYP65539:UYQ65539 UOT65539:UOU65539 UEX65539:UEY65539 TVB65539:TVC65539 TLF65539:TLG65539 TBJ65539:TBK65539 SRN65539:SRO65539 SHR65539:SHS65539 RXV65539:RXW65539 RNZ65539:ROA65539 RED65539:REE65539 QUH65539:QUI65539 QKL65539:QKM65539 QAP65539:QAQ65539 PQT65539:PQU65539 PGX65539:PGY65539 OXB65539:OXC65539 ONF65539:ONG65539 ODJ65539:ODK65539 NTN65539:NTO65539 NJR65539:NJS65539 MZV65539:MZW65539 MPZ65539:MQA65539 MGD65539:MGE65539 LWH65539:LWI65539 LML65539:LMM65539 LCP65539:LCQ65539 KST65539:KSU65539 KIX65539:KIY65539 JZB65539:JZC65539 JPF65539:JPG65539 JFJ65539:JFK65539 IVN65539:IVO65539 ILR65539:ILS65539 IBV65539:IBW65539 HRZ65539:HSA65539 HID65539:HIE65539 GYH65539:GYI65539 GOL65539:GOM65539 GEP65539:GEQ65539 FUT65539:FUU65539 FKX65539:FKY65539 FBB65539:FBC65539 ERF65539:ERG65539 EHJ65539:EHK65539 DXN65539:DXO65539 DNR65539:DNS65539 DDV65539:DDW65539 CTZ65539:CUA65539 CKD65539:CKE65539 CAH65539:CAI65539 BQL65539:BQM65539 BGP65539:BGQ65539 AWT65539:AWU65539 AMX65539:AMY65539 ADB65539:ADC65539 TF65539:TG65539 JJ65539:JK65539 N65539:O65539 WVV2:WVW2 WLZ2:WMA2 WCD2:WCE2 VSH2:VSI2 VIL2:VIM2 UYP2:UYQ2 UOT2:UOU2 UEX2:UEY2 TVB2:TVC2 TLF2:TLG2 TBJ2:TBK2 SRN2:SRO2 SHR2:SHS2 RXV2:RXW2 RNZ2:ROA2 RED2:REE2 QUH2:QUI2 QKL2:QKM2 QAP2:QAQ2 PQT2:PQU2 PGX2:PGY2 OXB2:OXC2 ONF2:ONG2 ODJ2:ODK2 NTN2:NTO2 NJR2:NJS2 MZV2:MZW2 MPZ2:MQA2 MGD2:MGE2 LWH2:LWI2 LML2:LMM2 LCP2:LCQ2 KST2:KSU2 KIX2:KIY2 JZB2:JZC2 JPF2:JPG2 JFJ2:JFK2 IVN2:IVO2 ILR2:ILS2 IBV2:IBW2 HRZ2:HSA2 HID2:HIE2 GYH2:GYI2 GOL2:GOM2 GEP2:GEQ2 FUT2:FUU2 FKX2:FKY2 FBB2:FBC2 ERF2:ERG2 EHJ2:EHK2 DXN2:DXO2 DNR2:DNS2 DDV2:DDW2 CTZ2:CUA2 CKD2:CKE2 CAH2:CAI2 BQL2:BQM2 BGP2:BGQ2 AWT2:AWU2 AMX2:AMY2 ADB2:ADC2 TF2:TG2 O1" xr:uid="{C35133A7-5E00-4331-AB02-477D59F88055}">
      <formula1>$A$101:$A$137</formula1>
    </dataValidation>
  </dataValidations>
  <hyperlinks>
    <hyperlink ref="O3" location="Contents!A1" display="Back" xr:uid="{B43F50BF-4939-4E45-AF5D-6E0C41ADFD74}"/>
    <hyperlink ref="O2" location="'Table 4 data'!A1" display="Go to Data" xr:uid="{A5F738DE-F05F-4361-AC29-7E7967408A9A}"/>
    <hyperlink ref="A25" location="Glossary!A1" display="Definition Glossay" xr:uid="{BD704E69-0917-49AE-93B2-ED0DC85CA434}"/>
  </hyperlink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8">
    <tabColor theme="7" tint="0.39997558519241921"/>
    <pageSetUpPr autoPageBreaks="0"/>
  </sheetPr>
  <dimension ref="A1:AW44"/>
  <sheetViews>
    <sheetView zoomScale="70" zoomScaleNormal="70" workbookViewId="0"/>
  </sheetViews>
  <sheetFormatPr defaultColWidth="11.140625" defaultRowHeight="12.75" x14ac:dyDescent="0.2"/>
  <cols>
    <col min="1" max="9" width="11.140625" style="302"/>
    <col min="10" max="10" width="0" style="302" hidden="1" customWidth="1"/>
    <col min="11" max="19" width="11.140625" style="302"/>
    <col min="20" max="20" width="0" style="302" hidden="1" customWidth="1"/>
    <col min="21" max="29" width="11.140625" style="302"/>
    <col min="30" max="30" width="0" style="302" hidden="1" customWidth="1"/>
    <col min="31" max="39" width="11.140625" style="302"/>
    <col min="40" max="40" width="0" style="302" hidden="1" customWidth="1"/>
    <col min="41" max="16384" width="11.140625" style="302"/>
  </cols>
  <sheetData>
    <row r="1" spans="1:49" x14ac:dyDescent="0.2">
      <c r="A1" s="325" t="s">
        <v>322</v>
      </c>
      <c r="B1" s="312"/>
      <c r="C1" s="467" t="s">
        <v>552</v>
      </c>
    </row>
    <row r="2" spans="1:49" x14ac:dyDescent="0.2">
      <c r="A2" s="341" t="s">
        <v>29</v>
      </c>
      <c r="B2" s="342" t="s">
        <v>71</v>
      </c>
      <c r="C2" s="343"/>
      <c r="D2" s="343"/>
      <c r="E2" s="343"/>
      <c r="F2" s="342" t="s">
        <v>72</v>
      </c>
      <c r="G2" s="343"/>
      <c r="H2" s="343"/>
      <c r="I2" s="343"/>
      <c r="K2" s="341" t="s">
        <v>30</v>
      </c>
      <c r="L2" s="342" t="s">
        <v>71</v>
      </c>
      <c r="M2" s="343"/>
      <c r="N2" s="343"/>
      <c r="O2" s="343"/>
      <c r="P2" s="342" t="s">
        <v>72</v>
      </c>
      <c r="Q2" s="343"/>
      <c r="R2" s="343"/>
      <c r="S2" s="343"/>
      <c r="U2" s="341" t="s">
        <v>4</v>
      </c>
      <c r="V2" s="342" t="s">
        <v>71</v>
      </c>
      <c r="W2" s="343"/>
      <c r="X2" s="343"/>
      <c r="Y2" s="343"/>
      <c r="Z2" s="342" t="s">
        <v>72</v>
      </c>
      <c r="AA2" s="343"/>
      <c r="AB2" s="343"/>
      <c r="AC2" s="343"/>
      <c r="AE2" s="341">
        <v>2001</v>
      </c>
      <c r="AF2" s="342" t="s">
        <v>71</v>
      </c>
      <c r="AG2" s="343"/>
      <c r="AH2" s="343"/>
      <c r="AI2" s="343"/>
      <c r="AJ2" s="342" t="s">
        <v>72</v>
      </c>
      <c r="AK2" s="343"/>
      <c r="AL2" s="343"/>
      <c r="AM2" s="343"/>
      <c r="AO2" s="341">
        <v>2011</v>
      </c>
      <c r="AP2" s="342" t="s">
        <v>71</v>
      </c>
      <c r="AQ2" s="343"/>
      <c r="AR2" s="343"/>
      <c r="AS2" s="343"/>
      <c r="AT2" s="342" t="s">
        <v>72</v>
      </c>
      <c r="AU2" s="343"/>
      <c r="AV2" s="343"/>
      <c r="AW2" s="343"/>
    </row>
    <row r="3" spans="1:49" x14ac:dyDescent="0.2">
      <c r="A3" s="343"/>
      <c r="B3" s="342" t="s">
        <v>228</v>
      </c>
      <c r="C3" s="342" t="s">
        <v>229</v>
      </c>
      <c r="D3" s="342" t="s">
        <v>228</v>
      </c>
      <c r="E3" s="342" t="s">
        <v>229</v>
      </c>
      <c r="F3" s="342" t="s">
        <v>228</v>
      </c>
      <c r="G3" s="342" t="s">
        <v>229</v>
      </c>
      <c r="H3" s="342" t="s">
        <v>228</v>
      </c>
      <c r="I3" s="342" t="s">
        <v>229</v>
      </c>
      <c r="K3" s="343"/>
      <c r="L3" s="342" t="s">
        <v>228</v>
      </c>
      <c r="M3" s="342" t="s">
        <v>229</v>
      </c>
      <c r="N3" s="342" t="s">
        <v>228</v>
      </c>
      <c r="O3" s="342" t="s">
        <v>229</v>
      </c>
      <c r="P3" s="342" t="s">
        <v>228</v>
      </c>
      <c r="Q3" s="342" t="s">
        <v>229</v>
      </c>
      <c r="R3" s="342" t="s">
        <v>228</v>
      </c>
      <c r="S3" s="342" t="s">
        <v>229</v>
      </c>
      <c r="U3" s="343"/>
      <c r="V3" s="342" t="s">
        <v>228</v>
      </c>
      <c r="W3" s="342" t="s">
        <v>229</v>
      </c>
      <c r="X3" s="342" t="s">
        <v>228</v>
      </c>
      <c r="Y3" s="342" t="s">
        <v>229</v>
      </c>
      <c r="Z3" s="342" t="s">
        <v>228</v>
      </c>
      <c r="AA3" s="342" t="s">
        <v>229</v>
      </c>
      <c r="AB3" s="342" t="s">
        <v>228</v>
      </c>
      <c r="AC3" s="342" t="s">
        <v>229</v>
      </c>
      <c r="AE3" s="343"/>
      <c r="AF3" s="342" t="s">
        <v>228</v>
      </c>
      <c r="AG3" s="342" t="s">
        <v>229</v>
      </c>
      <c r="AH3" s="342" t="s">
        <v>228</v>
      </c>
      <c r="AI3" s="342" t="s">
        <v>229</v>
      </c>
      <c r="AJ3" s="342" t="s">
        <v>228</v>
      </c>
      <c r="AK3" s="342" t="s">
        <v>229</v>
      </c>
      <c r="AL3" s="342" t="s">
        <v>228</v>
      </c>
      <c r="AM3" s="342" t="s">
        <v>229</v>
      </c>
      <c r="AO3" s="343"/>
      <c r="AP3" s="342" t="s">
        <v>228</v>
      </c>
      <c r="AQ3" s="342" t="s">
        <v>229</v>
      </c>
      <c r="AR3" s="342" t="s">
        <v>228</v>
      </c>
      <c r="AS3" s="342" t="s">
        <v>229</v>
      </c>
      <c r="AT3" s="342" t="s">
        <v>228</v>
      </c>
      <c r="AU3" s="342" t="s">
        <v>229</v>
      </c>
      <c r="AV3" s="342" t="s">
        <v>228</v>
      </c>
      <c r="AW3" s="342" t="s">
        <v>229</v>
      </c>
    </row>
    <row r="4" spans="1:49" x14ac:dyDescent="0.2">
      <c r="A4" s="343"/>
      <c r="B4" s="342" t="s">
        <v>230</v>
      </c>
      <c r="C4" s="342" t="s">
        <v>231</v>
      </c>
      <c r="D4" s="342" t="s">
        <v>230</v>
      </c>
      <c r="E4" s="342" t="s">
        <v>231</v>
      </c>
      <c r="F4" s="342" t="s">
        <v>230</v>
      </c>
      <c r="G4" s="342" t="s">
        <v>231</v>
      </c>
      <c r="H4" s="342" t="s">
        <v>230</v>
      </c>
      <c r="I4" s="342" t="s">
        <v>231</v>
      </c>
      <c r="K4" s="343"/>
      <c r="L4" s="342" t="s">
        <v>230</v>
      </c>
      <c r="M4" s="342" t="s">
        <v>231</v>
      </c>
      <c r="N4" s="342" t="s">
        <v>230</v>
      </c>
      <c r="O4" s="342" t="s">
        <v>231</v>
      </c>
      <c r="P4" s="342" t="s">
        <v>230</v>
      </c>
      <c r="Q4" s="342" t="s">
        <v>231</v>
      </c>
      <c r="R4" s="342" t="s">
        <v>230</v>
      </c>
      <c r="S4" s="342" t="s">
        <v>231</v>
      </c>
      <c r="U4" s="343"/>
      <c r="V4" s="342" t="s">
        <v>230</v>
      </c>
      <c r="W4" s="342" t="s">
        <v>231</v>
      </c>
      <c r="X4" s="342" t="s">
        <v>230</v>
      </c>
      <c r="Y4" s="342" t="s">
        <v>231</v>
      </c>
      <c r="Z4" s="342" t="s">
        <v>230</v>
      </c>
      <c r="AA4" s="342" t="s">
        <v>231</v>
      </c>
      <c r="AB4" s="342" t="s">
        <v>230</v>
      </c>
      <c r="AC4" s="342" t="s">
        <v>231</v>
      </c>
      <c r="AE4" s="343"/>
      <c r="AF4" s="342" t="s">
        <v>230</v>
      </c>
      <c r="AG4" s="342" t="s">
        <v>231</v>
      </c>
      <c r="AH4" s="342" t="s">
        <v>230</v>
      </c>
      <c r="AI4" s="342" t="s">
        <v>231</v>
      </c>
      <c r="AJ4" s="342" t="s">
        <v>230</v>
      </c>
      <c r="AK4" s="342" t="s">
        <v>231</v>
      </c>
      <c r="AL4" s="342" t="s">
        <v>230</v>
      </c>
      <c r="AM4" s="342" t="s">
        <v>231</v>
      </c>
      <c r="AO4" s="343"/>
      <c r="AP4" s="342" t="s">
        <v>230</v>
      </c>
      <c r="AQ4" s="342" t="s">
        <v>231</v>
      </c>
      <c r="AR4" s="342" t="s">
        <v>230</v>
      </c>
      <c r="AS4" s="342" t="s">
        <v>231</v>
      </c>
      <c r="AT4" s="342" t="s">
        <v>230</v>
      </c>
      <c r="AU4" s="342" t="s">
        <v>231</v>
      </c>
      <c r="AV4" s="342" t="s">
        <v>230</v>
      </c>
      <c r="AW4" s="342" t="s">
        <v>231</v>
      </c>
    </row>
    <row r="5" spans="1:49" x14ac:dyDescent="0.2">
      <c r="A5" s="343"/>
      <c r="B5" s="342" t="s">
        <v>232</v>
      </c>
      <c r="C5" s="342" t="s">
        <v>232</v>
      </c>
      <c r="D5" s="342" t="s">
        <v>233</v>
      </c>
      <c r="E5" s="342" t="s">
        <v>233</v>
      </c>
      <c r="F5" s="342" t="s">
        <v>232</v>
      </c>
      <c r="G5" s="342" t="s">
        <v>232</v>
      </c>
      <c r="H5" s="342" t="s">
        <v>234</v>
      </c>
      <c r="I5" s="342" t="s">
        <v>234</v>
      </c>
      <c r="K5" s="343"/>
      <c r="L5" s="342" t="s">
        <v>232</v>
      </c>
      <c r="M5" s="342" t="s">
        <v>232</v>
      </c>
      <c r="N5" s="342" t="s">
        <v>233</v>
      </c>
      <c r="O5" s="342" t="s">
        <v>233</v>
      </c>
      <c r="P5" s="342" t="s">
        <v>232</v>
      </c>
      <c r="Q5" s="342" t="s">
        <v>232</v>
      </c>
      <c r="R5" s="342" t="s">
        <v>234</v>
      </c>
      <c r="S5" s="342" t="s">
        <v>234</v>
      </c>
      <c r="U5" s="343"/>
      <c r="V5" s="342" t="s">
        <v>232</v>
      </c>
      <c r="W5" s="342" t="s">
        <v>232</v>
      </c>
      <c r="X5" s="342" t="s">
        <v>233</v>
      </c>
      <c r="Y5" s="342" t="s">
        <v>233</v>
      </c>
      <c r="Z5" s="342" t="s">
        <v>232</v>
      </c>
      <c r="AA5" s="342" t="s">
        <v>232</v>
      </c>
      <c r="AB5" s="342" t="s">
        <v>234</v>
      </c>
      <c r="AC5" s="342" t="s">
        <v>234</v>
      </c>
      <c r="AE5" s="343"/>
      <c r="AF5" s="342" t="s">
        <v>232</v>
      </c>
      <c r="AG5" s="342" t="s">
        <v>232</v>
      </c>
      <c r="AH5" s="342" t="s">
        <v>233</v>
      </c>
      <c r="AI5" s="342" t="s">
        <v>233</v>
      </c>
      <c r="AJ5" s="342" t="s">
        <v>232</v>
      </c>
      <c r="AK5" s="342" t="s">
        <v>232</v>
      </c>
      <c r="AL5" s="342" t="s">
        <v>233</v>
      </c>
      <c r="AM5" s="342" t="s">
        <v>233</v>
      </c>
      <c r="AO5" s="343"/>
      <c r="AP5" s="342" t="s">
        <v>232</v>
      </c>
      <c r="AQ5" s="342" t="s">
        <v>232</v>
      </c>
      <c r="AR5" s="342" t="s">
        <v>233</v>
      </c>
      <c r="AS5" s="342" t="s">
        <v>233</v>
      </c>
      <c r="AT5" s="342" t="s">
        <v>232</v>
      </c>
      <c r="AU5" s="342" t="s">
        <v>232</v>
      </c>
      <c r="AV5" s="342" t="s">
        <v>233</v>
      </c>
      <c r="AW5" s="342" t="s">
        <v>233</v>
      </c>
    </row>
    <row r="6" spans="1:49" x14ac:dyDescent="0.2">
      <c r="A6" s="343"/>
      <c r="B6" s="343"/>
      <c r="C6" s="343"/>
      <c r="D6" s="343"/>
      <c r="E6" s="343"/>
      <c r="F6" s="343"/>
      <c r="G6" s="343"/>
      <c r="H6" s="343"/>
      <c r="I6" s="343"/>
    </row>
    <row r="7" spans="1:49" x14ac:dyDescent="0.2">
      <c r="A7" s="344" t="s">
        <v>31</v>
      </c>
      <c r="B7" s="342">
        <v>1750</v>
      </c>
      <c r="C7" s="342">
        <v>85.784313725490193</v>
      </c>
      <c r="D7" s="342">
        <v>1625</v>
      </c>
      <c r="E7" s="342">
        <v>91.292134831460672</v>
      </c>
      <c r="F7" s="342">
        <v>1220</v>
      </c>
      <c r="G7" s="342">
        <v>65.066666666666663</v>
      </c>
      <c r="H7" s="342">
        <v>1095</v>
      </c>
      <c r="I7" s="342">
        <v>74.237288135593218</v>
      </c>
      <c r="K7" s="344" t="s">
        <v>31</v>
      </c>
      <c r="L7" s="342">
        <v>2006</v>
      </c>
      <c r="M7" s="342">
        <v>88.57</v>
      </c>
      <c r="N7" s="342">
        <v>1903</v>
      </c>
      <c r="O7" s="342">
        <v>93.24</v>
      </c>
      <c r="P7" s="342">
        <v>1504</v>
      </c>
      <c r="Q7" s="342">
        <v>71.48</v>
      </c>
      <c r="R7" s="342">
        <v>1409</v>
      </c>
      <c r="S7" s="342">
        <v>80.88</v>
      </c>
      <c r="U7" s="344" t="s">
        <v>31</v>
      </c>
      <c r="V7" s="345" t="s">
        <v>2</v>
      </c>
      <c r="W7" s="342">
        <v>77.34</v>
      </c>
      <c r="X7" s="342">
        <v>1480</v>
      </c>
      <c r="Y7" s="342">
        <v>86.2</v>
      </c>
      <c r="Z7" s="342">
        <v>1214</v>
      </c>
      <c r="AA7" s="342">
        <v>65.37</v>
      </c>
      <c r="AB7" s="342">
        <v>1128</v>
      </c>
      <c r="AC7" s="342">
        <v>78.989999999999995</v>
      </c>
      <c r="AE7" s="344" t="s">
        <v>31</v>
      </c>
      <c r="AF7" s="302">
        <v>2662</v>
      </c>
      <c r="AG7" s="302">
        <v>81.035007610350078</v>
      </c>
      <c r="AH7" s="302">
        <v>2593</v>
      </c>
      <c r="AI7" s="302">
        <v>85.380309515969714</v>
      </c>
      <c r="AJ7" s="302">
        <v>1865</v>
      </c>
      <c r="AK7" s="302">
        <v>67.450271247739607</v>
      </c>
      <c r="AL7" s="302">
        <v>1816</v>
      </c>
      <c r="AM7" s="302">
        <v>72.552936476228524</v>
      </c>
      <c r="AO7" s="344" t="s">
        <v>31</v>
      </c>
      <c r="AP7" s="342">
        <v>46390</v>
      </c>
      <c r="AQ7" s="342">
        <v>75.126722699962755</v>
      </c>
      <c r="AR7" s="342">
        <v>2868</v>
      </c>
      <c r="AS7" s="342">
        <v>87.894575543977936</v>
      </c>
      <c r="AT7" s="342">
        <v>40014</v>
      </c>
      <c r="AU7" s="342">
        <v>60.793995654750141</v>
      </c>
      <c r="AV7" s="342">
        <v>1911</v>
      </c>
      <c r="AW7" s="342">
        <v>77.777777777777786</v>
      </c>
    </row>
    <row r="8" spans="1:49" x14ac:dyDescent="0.2">
      <c r="A8" s="344" t="s">
        <v>32</v>
      </c>
      <c r="B8" s="342">
        <v>49530</v>
      </c>
      <c r="C8" s="342">
        <v>83.792928438504489</v>
      </c>
      <c r="D8" s="342">
        <v>48165</v>
      </c>
      <c r="E8" s="342">
        <v>95.860284605433378</v>
      </c>
      <c r="F8" s="342">
        <v>28680</v>
      </c>
      <c r="G8" s="342">
        <v>44.924812030075188</v>
      </c>
      <c r="H8" s="342">
        <v>26505</v>
      </c>
      <c r="I8" s="342">
        <v>58.600486402829979</v>
      </c>
      <c r="K8" s="344" t="s">
        <v>32</v>
      </c>
      <c r="L8" s="342">
        <v>43504</v>
      </c>
      <c r="M8" s="342">
        <v>77.88</v>
      </c>
      <c r="N8" s="342">
        <v>42810</v>
      </c>
      <c r="O8" s="342">
        <v>92.99</v>
      </c>
      <c r="P8" s="342">
        <v>26852</v>
      </c>
      <c r="Q8" s="342">
        <v>43.49</v>
      </c>
      <c r="R8" s="342">
        <v>25452</v>
      </c>
      <c r="S8" s="342">
        <v>60</v>
      </c>
      <c r="U8" s="344" t="s">
        <v>32</v>
      </c>
      <c r="V8" s="342">
        <v>38568</v>
      </c>
      <c r="W8" s="342">
        <v>72.349999999999994</v>
      </c>
      <c r="X8" s="342">
        <v>38002</v>
      </c>
      <c r="Y8" s="342">
        <v>87.89</v>
      </c>
      <c r="Z8" s="342">
        <v>27333</v>
      </c>
      <c r="AA8" s="342">
        <v>45.45</v>
      </c>
      <c r="AB8" s="342">
        <v>26066</v>
      </c>
      <c r="AC8" s="342">
        <v>64.02</v>
      </c>
      <c r="AE8" s="344" t="s">
        <v>32</v>
      </c>
      <c r="AF8" s="302">
        <v>39428</v>
      </c>
      <c r="AG8" s="302">
        <v>72.877157960888695</v>
      </c>
      <c r="AH8" s="302">
        <v>39010</v>
      </c>
      <c r="AI8" s="302">
        <v>79.879597018592847</v>
      </c>
      <c r="AJ8" s="302">
        <v>32101</v>
      </c>
      <c r="AK8" s="302">
        <v>53.982107422728951</v>
      </c>
      <c r="AL8" s="302">
        <v>31812</v>
      </c>
      <c r="AM8" s="302">
        <v>60.442316461468302</v>
      </c>
      <c r="AO8" s="344" t="s">
        <v>32</v>
      </c>
      <c r="AP8" s="342">
        <v>97368</v>
      </c>
      <c r="AQ8" s="342">
        <v>77.905618409050902</v>
      </c>
      <c r="AR8" s="342">
        <v>45664</v>
      </c>
      <c r="AS8" s="342">
        <v>79.415652173913045</v>
      </c>
      <c r="AT8" s="342">
        <v>87115</v>
      </c>
      <c r="AU8" s="342">
        <v>65.273750384007315</v>
      </c>
      <c r="AV8" s="342">
        <v>39466</v>
      </c>
      <c r="AW8" s="342">
        <v>64.919726279773656</v>
      </c>
    </row>
    <row r="9" spans="1:49" x14ac:dyDescent="0.2">
      <c r="A9" s="344" t="s">
        <v>33</v>
      </c>
      <c r="B9" s="342">
        <v>92240</v>
      </c>
      <c r="C9" s="342">
        <v>82.600519387480972</v>
      </c>
      <c r="D9" s="342">
        <v>86890</v>
      </c>
      <c r="E9" s="342">
        <v>90.884367972386386</v>
      </c>
      <c r="F9" s="342">
        <v>60780</v>
      </c>
      <c r="G9" s="342">
        <v>46.680235014016361</v>
      </c>
      <c r="H9" s="342">
        <v>53810</v>
      </c>
      <c r="I9" s="342">
        <v>58.947253108396779</v>
      </c>
      <c r="K9" s="344" t="s">
        <v>33</v>
      </c>
      <c r="L9" s="342">
        <v>84347</v>
      </c>
      <c r="M9" s="342">
        <v>77.510000000000005</v>
      </c>
      <c r="N9" s="342">
        <v>79858</v>
      </c>
      <c r="O9" s="342">
        <v>88.76</v>
      </c>
      <c r="P9" s="342">
        <v>58926</v>
      </c>
      <c r="Q9" s="342">
        <v>47.38</v>
      </c>
      <c r="R9" s="342">
        <v>53801</v>
      </c>
      <c r="S9" s="342">
        <v>62.11</v>
      </c>
      <c r="U9" s="344" t="s">
        <v>33</v>
      </c>
      <c r="V9" s="342">
        <v>81658</v>
      </c>
      <c r="W9" s="342">
        <v>74.069999999999993</v>
      </c>
      <c r="X9" s="342">
        <v>78355</v>
      </c>
      <c r="Y9" s="342">
        <v>85.43</v>
      </c>
      <c r="Z9" s="342">
        <v>62873</v>
      </c>
      <c r="AA9" s="342">
        <v>49.91</v>
      </c>
      <c r="AB9" s="342">
        <v>58702</v>
      </c>
      <c r="AC9" s="342">
        <v>65.239999999999995</v>
      </c>
      <c r="AE9" s="344" t="s">
        <v>33</v>
      </c>
      <c r="AF9" s="302">
        <v>83359</v>
      </c>
      <c r="AG9" s="302">
        <v>76.357757238776585</v>
      </c>
      <c r="AH9" s="302">
        <v>80771</v>
      </c>
      <c r="AI9" s="302">
        <v>81.918680716842971</v>
      </c>
      <c r="AJ9" s="302">
        <v>71391</v>
      </c>
      <c r="AK9" s="302">
        <v>60.013618251819963</v>
      </c>
      <c r="AL9" s="302">
        <v>69927</v>
      </c>
      <c r="AM9" s="302">
        <v>65.526256606319578</v>
      </c>
      <c r="AO9" s="344" t="s">
        <v>33</v>
      </c>
      <c r="AP9" s="342">
        <v>61944</v>
      </c>
      <c r="AQ9" s="342">
        <v>77.30052162627598</v>
      </c>
      <c r="AR9" s="342">
        <v>93520</v>
      </c>
      <c r="AS9" s="342">
        <v>81.976841016470757</v>
      </c>
      <c r="AT9" s="342">
        <v>56920</v>
      </c>
      <c r="AU9" s="342">
        <v>66.355793891349961</v>
      </c>
      <c r="AV9" s="342">
        <v>84464</v>
      </c>
      <c r="AW9" s="342">
        <v>70.013842952942255</v>
      </c>
    </row>
    <row r="10" spans="1:49" x14ac:dyDescent="0.2">
      <c r="A10" s="344" t="s">
        <v>34</v>
      </c>
      <c r="B10" s="342">
        <v>66720</v>
      </c>
      <c r="C10" s="342">
        <v>85.494618144541263</v>
      </c>
      <c r="D10" s="342">
        <v>64815</v>
      </c>
      <c r="E10" s="342">
        <v>95.498747605716815</v>
      </c>
      <c r="F10" s="342">
        <v>38360</v>
      </c>
      <c r="G10" s="342">
        <v>45.233182005777962</v>
      </c>
      <c r="H10" s="342">
        <v>35540</v>
      </c>
      <c r="I10" s="342">
        <v>56.444056221710468</v>
      </c>
      <c r="K10" s="344" t="s">
        <v>34</v>
      </c>
      <c r="L10" s="342">
        <v>64596</v>
      </c>
      <c r="M10" s="342">
        <v>80.44</v>
      </c>
      <c r="N10" s="342">
        <v>63332</v>
      </c>
      <c r="O10" s="342">
        <v>92.54</v>
      </c>
      <c r="P10" s="342">
        <v>42014</v>
      </c>
      <c r="Q10" s="342">
        <v>48.43</v>
      </c>
      <c r="R10" s="342">
        <v>39903</v>
      </c>
      <c r="S10" s="342">
        <v>62.83</v>
      </c>
      <c r="U10" s="344" t="s">
        <v>34</v>
      </c>
      <c r="V10" s="342">
        <v>63061</v>
      </c>
      <c r="W10" s="342">
        <v>76.599999999999994</v>
      </c>
      <c r="X10" s="342">
        <v>62091</v>
      </c>
      <c r="Y10" s="342">
        <v>89.4</v>
      </c>
      <c r="Z10" s="342">
        <v>46724</v>
      </c>
      <c r="AA10" s="342">
        <v>51.97</v>
      </c>
      <c r="AB10" s="342">
        <v>44912</v>
      </c>
      <c r="AC10" s="342">
        <v>68.88</v>
      </c>
      <c r="AE10" s="344" t="s">
        <v>34</v>
      </c>
      <c r="AF10" s="302">
        <v>59051</v>
      </c>
      <c r="AG10" s="302">
        <v>77.818483718355893</v>
      </c>
      <c r="AH10" s="302">
        <v>58192</v>
      </c>
      <c r="AI10" s="302">
        <v>86.303706230441819</v>
      </c>
      <c r="AJ10" s="302">
        <v>49591</v>
      </c>
      <c r="AK10" s="302">
        <v>61.763313904249486</v>
      </c>
      <c r="AL10" s="302">
        <v>49051</v>
      </c>
      <c r="AM10" s="302">
        <v>69.61044490172425</v>
      </c>
      <c r="AO10" s="344" t="s">
        <v>34</v>
      </c>
      <c r="AP10" s="342">
        <v>89774</v>
      </c>
      <c r="AQ10" s="342">
        <v>76.187485678884528</v>
      </c>
      <c r="AR10" s="342">
        <v>60251</v>
      </c>
      <c r="AS10" s="342">
        <v>84.242390346891128</v>
      </c>
      <c r="AT10" s="342">
        <v>74217</v>
      </c>
      <c r="AU10" s="342">
        <v>64.039243094923776</v>
      </c>
      <c r="AV10" s="342">
        <v>55652</v>
      </c>
      <c r="AW10" s="342">
        <v>73.51845491294354</v>
      </c>
    </row>
    <row r="11" spans="1:49" x14ac:dyDescent="0.2">
      <c r="A11" s="344" t="s">
        <v>35</v>
      </c>
      <c r="B11" s="342">
        <v>88120</v>
      </c>
      <c r="C11" s="342">
        <v>85.387596899224803</v>
      </c>
      <c r="D11" s="342">
        <v>84090</v>
      </c>
      <c r="E11" s="342">
        <v>93.019911504424783</v>
      </c>
      <c r="F11" s="342">
        <v>59585</v>
      </c>
      <c r="G11" s="342">
        <v>53.106060606060602</v>
      </c>
      <c r="H11" s="342">
        <v>53510</v>
      </c>
      <c r="I11" s="342">
        <v>64.84095728567101</v>
      </c>
      <c r="K11" s="344" t="s">
        <v>35</v>
      </c>
      <c r="L11" s="342">
        <v>75880</v>
      </c>
      <c r="M11" s="342">
        <v>78.62</v>
      </c>
      <c r="N11" s="342">
        <v>73305</v>
      </c>
      <c r="O11" s="342">
        <v>88.51</v>
      </c>
      <c r="P11" s="342">
        <v>54687</v>
      </c>
      <c r="Q11" s="342">
        <v>52.98</v>
      </c>
      <c r="R11" s="342">
        <v>51262</v>
      </c>
      <c r="S11" s="342">
        <v>66.540000000000006</v>
      </c>
      <c r="U11" s="344" t="s">
        <v>35</v>
      </c>
      <c r="V11" s="342">
        <v>69572</v>
      </c>
      <c r="W11" s="342">
        <v>74.989999999999995</v>
      </c>
      <c r="X11" s="342">
        <v>68045</v>
      </c>
      <c r="Y11" s="342">
        <v>84.46</v>
      </c>
      <c r="Z11" s="342">
        <v>54595</v>
      </c>
      <c r="AA11" s="342">
        <v>54.25</v>
      </c>
      <c r="AB11" s="342">
        <v>52324</v>
      </c>
      <c r="AC11" s="342">
        <v>66.98</v>
      </c>
      <c r="AE11" s="344" t="s">
        <v>35</v>
      </c>
      <c r="AF11" s="302">
        <v>70231</v>
      </c>
      <c r="AG11" s="302">
        <v>72.565429879214321</v>
      </c>
      <c r="AH11" s="302">
        <v>68865</v>
      </c>
      <c r="AI11" s="302">
        <v>78.176616830705314</v>
      </c>
      <c r="AJ11" s="302">
        <v>59907</v>
      </c>
      <c r="AK11" s="302">
        <v>58.777300288455884</v>
      </c>
      <c r="AL11" s="302">
        <v>59200</v>
      </c>
      <c r="AM11" s="302">
        <v>63.680564519598981</v>
      </c>
      <c r="AO11" s="344" t="s">
        <v>35</v>
      </c>
      <c r="AP11" s="342">
        <v>83986</v>
      </c>
      <c r="AQ11" s="342">
        <v>78.270675290302137</v>
      </c>
      <c r="AR11" s="342">
        <v>87661</v>
      </c>
      <c r="AS11" s="342">
        <v>80.125222796033086</v>
      </c>
      <c r="AT11" s="342">
        <v>77296</v>
      </c>
      <c r="AU11" s="342">
        <v>67.075678818435051</v>
      </c>
      <c r="AV11" s="342">
        <v>72772</v>
      </c>
      <c r="AW11" s="342">
        <v>68.409524615283374</v>
      </c>
    </row>
    <row r="12" spans="1:49" x14ac:dyDescent="0.2">
      <c r="A12" s="344" t="s">
        <v>36</v>
      </c>
      <c r="B12" s="342">
        <v>91685</v>
      </c>
      <c r="C12" s="342">
        <v>84.638818370643904</v>
      </c>
      <c r="D12" s="342">
        <v>88235</v>
      </c>
      <c r="E12" s="342">
        <v>93.792187084772777</v>
      </c>
      <c r="F12" s="342">
        <v>55205</v>
      </c>
      <c r="G12" s="342">
        <v>44.375226076122345</v>
      </c>
      <c r="H12" s="342">
        <v>50385</v>
      </c>
      <c r="I12" s="342">
        <v>55.94914219088335</v>
      </c>
      <c r="K12" s="344" t="s">
        <v>36</v>
      </c>
      <c r="L12" s="342">
        <v>87622</v>
      </c>
      <c r="M12" s="342">
        <v>79.010000000000005</v>
      </c>
      <c r="N12" s="342">
        <v>85056</v>
      </c>
      <c r="O12" s="342">
        <v>90.83</v>
      </c>
      <c r="P12" s="342">
        <v>58857</v>
      </c>
      <c r="Q12" s="342">
        <v>47.7</v>
      </c>
      <c r="R12" s="342">
        <v>55028</v>
      </c>
      <c r="S12" s="342">
        <v>62.79</v>
      </c>
      <c r="U12" s="344" t="s">
        <v>36</v>
      </c>
      <c r="V12" s="342">
        <v>83745</v>
      </c>
      <c r="W12" s="342">
        <v>74.81</v>
      </c>
      <c r="X12" s="342">
        <v>81798</v>
      </c>
      <c r="Y12" s="342">
        <v>88.07</v>
      </c>
      <c r="Z12" s="342">
        <v>63651</v>
      </c>
      <c r="AA12" s="342">
        <v>50.51</v>
      </c>
      <c r="AB12" s="342">
        <v>60354</v>
      </c>
      <c r="AC12" s="342">
        <v>68.569999999999993</v>
      </c>
      <c r="AE12" s="344" t="s">
        <v>36</v>
      </c>
      <c r="AF12" s="302">
        <v>79915</v>
      </c>
      <c r="AG12" s="302">
        <v>77.518139137857446</v>
      </c>
      <c r="AH12" s="302">
        <v>78319</v>
      </c>
      <c r="AI12" s="302">
        <v>85.62260850552093</v>
      </c>
      <c r="AJ12" s="302">
        <v>67731</v>
      </c>
      <c r="AK12" s="302">
        <v>61.981020708840838</v>
      </c>
      <c r="AL12" s="302">
        <v>66720</v>
      </c>
      <c r="AM12" s="302">
        <v>69.949571726617961</v>
      </c>
      <c r="AO12" s="344" t="s">
        <v>36</v>
      </c>
      <c r="AP12" s="342">
        <v>62686</v>
      </c>
      <c r="AQ12" s="342">
        <v>73.440648577721547</v>
      </c>
      <c r="AR12" s="342">
        <v>81022</v>
      </c>
      <c r="AS12" s="342">
        <v>84.970582991620617</v>
      </c>
      <c r="AT12" s="342">
        <v>55711</v>
      </c>
      <c r="AU12" s="342">
        <v>62.966646699142146</v>
      </c>
      <c r="AV12" s="342">
        <v>75225</v>
      </c>
      <c r="AW12" s="342">
        <v>74.174686440009467</v>
      </c>
    </row>
    <row r="13" spans="1:49" x14ac:dyDescent="0.2">
      <c r="A13" s="344" t="s">
        <v>37</v>
      </c>
      <c r="B13" s="342">
        <v>64070</v>
      </c>
      <c r="C13" s="342">
        <v>80.25302185758126</v>
      </c>
      <c r="D13" s="342">
        <v>60465</v>
      </c>
      <c r="E13" s="342">
        <v>86.372401971287758</v>
      </c>
      <c r="F13" s="342">
        <v>53235</v>
      </c>
      <c r="G13" s="342">
        <v>56.413924654268001</v>
      </c>
      <c r="H13" s="342">
        <v>47030</v>
      </c>
      <c r="I13" s="342">
        <v>68.021405843216669</v>
      </c>
      <c r="K13" s="344" t="s">
        <v>37</v>
      </c>
      <c r="L13" s="342">
        <v>49274</v>
      </c>
      <c r="M13" s="342">
        <v>77.75</v>
      </c>
      <c r="N13" s="342">
        <v>46905</v>
      </c>
      <c r="O13" s="342">
        <v>87.93</v>
      </c>
      <c r="P13" s="342">
        <v>40714</v>
      </c>
      <c r="Q13" s="342">
        <v>54.63</v>
      </c>
      <c r="R13" s="342">
        <v>37090</v>
      </c>
      <c r="S13" s="342">
        <v>69.849999999999994</v>
      </c>
      <c r="U13" s="344" t="s">
        <v>37</v>
      </c>
      <c r="V13" s="342">
        <v>48201</v>
      </c>
      <c r="W13" s="342">
        <v>72.81</v>
      </c>
      <c r="X13" s="342">
        <v>46427</v>
      </c>
      <c r="Y13" s="342">
        <v>82.6</v>
      </c>
      <c r="Z13" s="342">
        <v>41351</v>
      </c>
      <c r="AA13" s="342">
        <v>53.91</v>
      </c>
      <c r="AB13" s="342">
        <v>38776</v>
      </c>
      <c r="AC13" s="342">
        <v>67.86</v>
      </c>
      <c r="AE13" s="344" t="s">
        <v>37</v>
      </c>
      <c r="AF13" s="302">
        <v>53222</v>
      </c>
      <c r="AG13" s="302">
        <v>71.05456390264743</v>
      </c>
      <c r="AH13" s="302">
        <v>52059</v>
      </c>
      <c r="AI13" s="302">
        <v>74.774852415219556</v>
      </c>
      <c r="AJ13" s="302">
        <v>47357</v>
      </c>
      <c r="AK13" s="302">
        <v>59.004485422377272</v>
      </c>
      <c r="AL13" s="302">
        <v>46519</v>
      </c>
      <c r="AM13" s="302">
        <v>62.59789541674516</v>
      </c>
      <c r="AO13" s="344" t="s">
        <v>37</v>
      </c>
      <c r="AP13" s="342">
        <v>3012</v>
      </c>
      <c r="AQ13" s="342">
        <v>83.759733036707445</v>
      </c>
      <c r="AR13" s="342">
        <v>60585</v>
      </c>
      <c r="AS13" s="342">
        <v>76.368930570261682</v>
      </c>
      <c r="AT13" s="342">
        <v>1960</v>
      </c>
      <c r="AU13" s="342">
        <v>72.298045001844329</v>
      </c>
      <c r="AV13" s="342">
        <v>53870</v>
      </c>
      <c r="AW13" s="342">
        <v>66.046294934039523</v>
      </c>
    </row>
    <row r="14" spans="1:49" x14ac:dyDescent="0.2">
      <c r="A14" s="344" t="s">
        <v>38</v>
      </c>
      <c r="B14" s="342">
        <v>99570</v>
      </c>
      <c r="C14" s="342">
        <v>85.295755343298936</v>
      </c>
      <c r="D14" s="342">
        <v>95540</v>
      </c>
      <c r="E14" s="342">
        <v>93.832252995482222</v>
      </c>
      <c r="F14" s="342">
        <v>63530</v>
      </c>
      <c r="G14" s="342">
        <v>47.531048930121209</v>
      </c>
      <c r="H14" s="342">
        <v>57580</v>
      </c>
      <c r="I14" s="342">
        <v>59.517287715127395</v>
      </c>
      <c r="K14" s="344" t="s">
        <v>38</v>
      </c>
      <c r="L14" s="342">
        <v>95391</v>
      </c>
      <c r="M14" s="342">
        <v>80.739999999999995</v>
      </c>
      <c r="N14" s="342">
        <v>92592</v>
      </c>
      <c r="O14" s="342">
        <v>91.15</v>
      </c>
      <c r="P14" s="342">
        <v>65811</v>
      </c>
      <c r="Q14" s="342">
        <v>50.44</v>
      </c>
      <c r="R14" s="342">
        <v>61849</v>
      </c>
      <c r="S14" s="342">
        <v>64.849999999999994</v>
      </c>
      <c r="U14" s="344" t="s">
        <v>38</v>
      </c>
      <c r="V14" s="342">
        <v>92400</v>
      </c>
      <c r="W14" s="342">
        <v>77.790000000000006</v>
      </c>
      <c r="X14" s="342">
        <v>90491</v>
      </c>
      <c r="Y14" s="342">
        <v>88.7</v>
      </c>
      <c r="Z14" s="342">
        <v>72417</v>
      </c>
      <c r="AA14" s="342">
        <v>54.91</v>
      </c>
      <c r="AB14" s="342">
        <v>69143</v>
      </c>
      <c r="AC14" s="342">
        <v>70.319999999999993</v>
      </c>
      <c r="AE14" s="344" t="s">
        <v>38</v>
      </c>
      <c r="AF14" s="302">
        <v>88472</v>
      </c>
      <c r="AG14" s="302">
        <v>77.498248072880173</v>
      </c>
      <c r="AH14" s="302">
        <v>86998</v>
      </c>
      <c r="AI14" s="302">
        <v>83.931155575279291</v>
      </c>
      <c r="AJ14" s="302">
        <v>78470</v>
      </c>
      <c r="AK14" s="302">
        <v>63.330777611880073</v>
      </c>
      <c r="AL14" s="302">
        <v>77481</v>
      </c>
      <c r="AM14" s="302">
        <v>69.25923608441866</v>
      </c>
      <c r="AO14" s="344" t="s">
        <v>38</v>
      </c>
      <c r="AP14" s="342">
        <v>99206</v>
      </c>
      <c r="AQ14" s="342">
        <v>77.851369379267041</v>
      </c>
      <c r="AR14" s="342">
        <v>96622</v>
      </c>
      <c r="AS14" s="342">
        <v>82.771795464864255</v>
      </c>
      <c r="AT14" s="342">
        <v>91102</v>
      </c>
      <c r="AU14" s="342">
        <v>67.175448686752489</v>
      </c>
      <c r="AV14" s="342">
        <v>89257</v>
      </c>
      <c r="AW14" s="342">
        <v>72.47239363429685</v>
      </c>
    </row>
    <row r="15" spans="1:49" x14ac:dyDescent="0.2">
      <c r="A15" s="344" t="s">
        <v>39</v>
      </c>
      <c r="B15" s="342">
        <v>95700</v>
      </c>
      <c r="C15" s="342">
        <v>85.248530197755215</v>
      </c>
      <c r="D15" s="342">
        <v>91645</v>
      </c>
      <c r="E15" s="342">
        <v>93.572595466612213</v>
      </c>
      <c r="F15" s="342">
        <v>62670</v>
      </c>
      <c r="G15" s="342">
        <v>51.88772975658221</v>
      </c>
      <c r="H15" s="342">
        <v>56515</v>
      </c>
      <c r="I15" s="342">
        <v>64.721713238662389</v>
      </c>
      <c r="K15" s="344" t="s">
        <v>39</v>
      </c>
      <c r="L15" s="342">
        <v>84847</v>
      </c>
      <c r="M15" s="342">
        <v>79.59</v>
      </c>
      <c r="N15" s="342">
        <v>82356</v>
      </c>
      <c r="O15" s="342">
        <v>90.51</v>
      </c>
      <c r="P15" s="342">
        <v>60240</v>
      </c>
      <c r="Q15" s="342">
        <v>52.69</v>
      </c>
      <c r="R15" s="342">
        <v>56625</v>
      </c>
      <c r="S15" s="342">
        <v>67.55</v>
      </c>
      <c r="U15" s="344" t="s">
        <v>39</v>
      </c>
      <c r="V15" s="342">
        <v>79560</v>
      </c>
      <c r="W15" s="342">
        <v>75.680000000000007</v>
      </c>
      <c r="X15" s="342">
        <v>77949</v>
      </c>
      <c r="Y15" s="342">
        <v>86.16</v>
      </c>
      <c r="Z15" s="342">
        <v>63472</v>
      </c>
      <c r="AA15" s="342">
        <v>55.13</v>
      </c>
      <c r="AB15" s="342">
        <v>60761</v>
      </c>
      <c r="AC15" s="342">
        <v>69.38</v>
      </c>
      <c r="AE15" s="344" t="s">
        <v>39</v>
      </c>
      <c r="AF15" s="302">
        <v>83156</v>
      </c>
      <c r="AG15" s="302">
        <v>75.072223024700278</v>
      </c>
      <c r="AH15" s="302">
        <v>81973</v>
      </c>
      <c r="AI15" s="302">
        <v>80.260246343039526</v>
      </c>
      <c r="AJ15" s="302">
        <v>70626</v>
      </c>
      <c r="AK15" s="302">
        <v>61.942307860970537</v>
      </c>
      <c r="AL15" s="302">
        <v>69816</v>
      </c>
      <c r="AM15" s="302">
        <v>66.876766128645997</v>
      </c>
      <c r="AO15" s="344" t="s">
        <v>39</v>
      </c>
      <c r="AP15" s="342">
        <v>98765</v>
      </c>
      <c r="AQ15" s="342">
        <v>77.784865954698674</v>
      </c>
      <c r="AR15" s="342">
        <v>96627</v>
      </c>
      <c r="AS15" s="342">
        <v>82.082059123343527</v>
      </c>
      <c r="AT15" s="342">
        <v>81850</v>
      </c>
      <c r="AU15" s="342">
        <v>65.067730857288225</v>
      </c>
      <c r="AV15" s="342">
        <v>80318</v>
      </c>
      <c r="AW15" s="342">
        <v>69.464216216216215</v>
      </c>
    </row>
    <row r="16" spans="1:49" x14ac:dyDescent="0.2">
      <c r="A16" s="344" t="s">
        <v>40</v>
      </c>
      <c r="B16" s="342">
        <v>82620</v>
      </c>
      <c r="C16" s="342">
        <v>84.864670535668424</v>
      </c>
      <c r="D16" s="342">
        <v>78825</v>
      </c>
      <c r="E16" s="342">
        <v>94.633531424455256</v>
      </c>
      <c r="F16" s="342">
        <v>52260</v>
      </c>
      <c r="G16" s="342">
        <v>47.356259344841646</v>
      </c>
      <c r="H16" s="342">
        <v>46735</v>
      </c>
      <c r="I16" s="342">
        <v>60.734243014944767</v>
      </c>
      <c r="K16" s="344" t="s">
        <v>40</v>
      </c>
      <c r="L16" s="342">
        <v>76200</v>
      </c>
      <c r="M16" s="342">
        <v>78.94</v>
      </c>
      <c r="N16" s="342">
        <v>73785</v>
      </c>
      <c r="O16" s="342">
        <v>91.56</v>
      </c>
      <c r="P16" s="342">
        <v>51296</v>
      </c>
      <c r="Q16" s="342">
        <v>47.92</v>
      </c>
      <c r="R16" s="342">
        <v>47879</v>
      </c>
      <c r="S16" s="342">
        <v>64.12</v>
      </c>
      <c r="U16" s="344" t="s">
        <v>40</v>
      </c>
      <c r="V16" s="342">
        <v>73934</v>
      </c>
      <c r="W16" s="342">
        <v>75.67</v>
      </c>
      <c r="X16" s="342">
        <v>72344</v>
      </c>
      <c r="Y16" s="342">
        <v>87.59</v>
      </c>
      <c r="Z16" s="342">
        <v>55315</v>
      </c>
      <c r="AA16" s="342">
        <v>51.12</v>
      </c>
      <c r="AB16" s="342">
        <v>52756</v>
      </c>
      <c r="AC16" s="342">
        <v>67.48</v>
      </c>
      <c r="AE16" s="344" t="s">
        <v>40</v>
      </c>
      <c r="AF16" s="302">
        <v>70364</v>
      </c>
      <c r="AG16" s="302">
        <v>74.031521579024897</v>
      </c>
      <c r="AH16" s="302">
        <v>69042</v>
      </c>
      <c r="AI16" s="302">
        <v>80.492923263459787</v>
      </c>
      <c r="AJ16" s="302">
        <v>60058</v>
      </c>
      <c r="AK16" s="302">
        <v>58.501850769530485</v>
      </c>
      <c r="AL16" s="302">
        <v>59266</v>
      </c>
      <c r="AM16" s="302">
        <v>64.219229143866414</v>
      </c>
      <c r="AO16" s="344" t="s">
        <v>40</v>
      </c>
      <c r="AP16" s="342">
        <v>80732</v>
      </c>
      <c r="AQ16" s="342">
        <v>75.26827585563916</v>
      </c>
      <c r="AR16" s="342">
        <v>78505</v>
      </c>
      <c r="AS16" s="342">
        <v>80.270140387112605</v>
      </c>
      <c r="AT16" s="342">
        <v>72602</v>
      </c>
      <c r="AU16" s="342">
        <v>62.177878645141945</v>
      </c>
      <c r="AV16" s="342">
        <v>70987</v>
      </c>
      <c r="AW16" s="342">
        <v>67.07580954540731</v>
      </c>
    </row>
    <row r="17" spans="1:49" x14ac:dyDescent="0.2">
      <c r="A17" s="344" t="s">
        <v>41</v>
      </c>
      <c r="B17" s="342">
        <v>65980</v>
      </c>
      <c r="C17" s="342">
        <v>83.928003561661257</v>
      </c>
      <c r="D17" s="342">
        <v>63945</v>
      </c>
      <c r="E17" s="342">
        <v>94.355909694555123</v>
      </c>
      <c r="F17" s="342">
        <v>41435</v>
      </c>
      <c r="G17" s="342">
        <v>47.736175115207374</v>
      </c>
      <c r="H17" s="342">
        <v>37925</v>
      </c>
      <c r="I17" s="342">
        <v>60.723721079177004</v>
      </c>
      <c r="K17" s="344" t="s">
        <v>41</v>
      </c>
      <c r="L17" s="342">
        <v>61071</v>
      </c>
      <c r="M17" s="342">
        <v>78.78</v>
      </c>
      <c r="N17" s="342">
        <v>59831</v>
      </c>
      <c r="O17" s="342">
        <v>91.61</v>
      </c>
      <c r="P17" s="342">
        <v>41919</v>
      </c>
      <c r="Q17" s="342">
        <v>48.66</v>
      </c>
      <c r="R17" s="342">
        <v>39402</v>
      </c>
      <c r="S17" s="342">
        <v>64.23</v>
      </c>
      <c r="U17" s="344" t="s">
        <v>41</v>
      </c>
      <c r="V17" s="342">
        <v>55627</v>
      </c>
      <c r="W17" s="342">
        <v>73.64</v>
      </c>
      <c r="X17" s="342">
        <v>54725</v>
      </c>
      <c r="Y17" s="342">
        <v>86.72</v>
      </c>
      <c r="Z17" s="342">
        <v>42554</v>
      </c>
      <c r="AA17" s="342">
        <v>49.41</v>
      </c>
      <c r="AB17" s="342">
        <v>40660</v>
      </c>
      <c r="AC17" s="342">
        <v>65.52</v>
      </c>
      <c r="AE17" s="344" t="s">
        <v>41</v>
      </c>
      <c r="AF17" s="302">
        <v>54279</v>
      </c>
      <c r="AG17" s="302">
        <v>73.605630364915996</v>
      </c>
      <c r="AH17" s="302">
        <v>53606</v>
      </c>
      <c r="AI17" s="302">
        <v>79.27653470178501</v>
      </c>
      <c r="AJ17" s="302">
        <v>46756</v>
      </c>
      <c r="AK17" s="302">
        <v>58.407765049780771</v>
      </c>
      <c r="AL17" s="302">
        <v>46306</v>
      </c>
      <c r="AM17" s="302">
        <v>63.98065630397236</v>
      </c>
      <c r="AO17" s="344" t="s">
        <v>41</v>
      </c>
      <c r="AP17" s="342">
        <v>70425</v>
      </c>
      <c r="AQ17" s="342">
        <v>75.760835655195407</v>
      </c>
      <c r="AR17" s="342">
        <v>69071</v>
      </c>
      <c r="AS17" s="342">
        <v>79.818570520598598</v>
      </c>
      <c r="AT17" s="342">
        <v>61648</v>
      </c>
      <c r="AU17" s="342">
        <v>65.747347091132085</v>
      </c>
      <c r="AV17" s="342">
        <v>60675</v>
      </c>
      <c r="AW17" s="342">
        <v>70.134778990197887</v>
      </c>
    </row>
    <row r="18" spans="1:49" x14ac:dyDescent="0.2">
      <c r="A18" s="344" t="s">
        <v>42</v>
      </c>
      <c r="B18" s="342">
        <v>65790</v>
      </c>
      <c r="C18" s="342">
        <v>84.27592390956255</v>
      </c>
      <c r="D18" s="342">
        <v>62615</v>
      </c>
      <c r="E18" s="342">
        <v>92.955760095011868</v>
      </c>
      <c r="F18" s="342">
        <v>44710</v>
      </c>
      <c r="G18" s="342">
        <v>50.954470340190326</v>
      </c>
      <c r="H18" s="342">
        <v>39790</v>
      </c>
      <c r="I18" s="342">
        <v>64.089554642828389</v>
      </c>
      <c r="K18" s="344" t="s">
        <v>42</v>
      </c>
      <c r="L18" s="342">
        <v>51067</v>
      </c>
      <c r="M18" s="342">
        <v>77.17</v>
      </c>
      <c r="N18" s="342">
        <v>49495</v>
      </c>
      <c r="O18" s="342">
        <v>88.04</v>
      </c>
      <c r="P18" s="342">
        <v>36300</v>
      </c>
      <c r="Q18" s="342">
        <v>49.43</v>
      </c>
      <c r="R18" s="342">
        <v>33897</v>
      </c>
      <c r="S18" s="342">
        <v>63.8</v>
      </c>
      <c r="U18" s="344" t="s">
        <v>42</v>
      </c>
      <c r="V18" s="342">
        <v>47273</v>
      </c>
      <c r="W18" s="342">
        <v>72.099999999999994</v>
      </c>
      <c r="X18" s="342">
        <v>46368</v>
      </c>
      <c r="Y18" s="342">
        <v>82.03</v>
      </c>
      <c r="Z18" s="342">
        <v>37482</v>
      </c>
      <c r="AA18" s="342">
        <v>50.74</v>
      </c>
      <c r="AB18" s="342">
        <v>36036</v>
      </c>
      <c r="AC18" s="342">
        <v>63.15</v>
      </c>
      <c r="AE18" s="344" t="s">
        <v>42</v>
      </c>
      <c r="AF18" s="302">
        <v>47796</v>
      </c>
      <c r="AG18" s="302">
        <v>68.23905656606037</v>
      </c>
      <c r="AH18" s="302">
        <v>47214</v>
      </c>
      <c r="AI18" s="302">
        <v>72.863359980246301</v>
      </c>
      <c r="AJ18" s="302">
        <v>42980</v>
      </c>
      <c r="AK18" s="302">
        <v>55.951156645013477</v>
      </c>
      <c r="AL18" s="302">
        <v>42634</v>
      </c>
      <c r="AM18" s="302">
        <v>59.49400650283976</v>
      </c>
      <c r="AO18" s="344" t="s">
        <v>42</v>
      </c>
      <c r="AP18" s="342">
        <v>70453</v>
      </c>
      <c r="AQ18" s="342">
        <v>75.908547294021318</v>
      </c>
      <c r="AR18" s="342">
        <v>69489</v>
      </c>
      <c r="AS18" s="342">
        <v>78.849186987257312</v>
      </c>
      <c r="AT18" s="342">
        <v>63430</v>
      </c>
      <c r="AU18" s="342">
        <v>67.043652890814926</v>
      </c>
      <c r="AV18" s="342">
        <v>62732</v>
      </c>
      <c r="AW18" s="342">
        <v>69.99698731324132</v>
      </c>
    </row>
    <row r="19" spans="1:49" x14ac:dyDescent="0.2">
      <c r="A19" s="344" t="s">
        <v>43</v>
      </c>
      <c r="B19" s="342">
        <v>59065</v>
      </c>
      <c r="C19" s="342">
        <v>82.758862267058987</v>
      </c>
      <c r="D19" s="342">
        <v>56190</v>
      </c>
      <c r="E19" s="342">
        <v>90.775444264943459</v>
      </c>
      <c r="F19" s="342">
        <v>44065</v>
      </c>
      <c r="G19" s="342">
        <v>55.459064879491535</v>
      </c>
      <c r="H19" s="342">
        <v>39080</v>
      </c>
      <c r="I19" s="342">
        <v>69.223275174918072</v>
      </c>
      <c r="K19" s="344" t="s">
        <v>43</v>
      </c>
      <c r="L19" s="342">
        <v>44103</v>
      </c>
      <c r="M19" s="342">
        <v>77.430000000000007</v>
      </c>
      <c r="N19" s="342">
        <v>42718</v>
      </c>
      <c r="O19" s="342">
        <v>88.78</v>
      </c>
      <c r="P19" s="342">
        <v>35159</v>
      </c>
      <c r="Q19" s="342">
        <v>54.93</v>
      </c>
      <c r="R19" s="342">
        <v>32643</v>
      </c>
      <c r="S19" s="342">
        <v>71.459999999999994</v>
      </c>
      <c r="U19" s="344" t="s">
        <v>43</v>
      </c>
      <c r="V19" s="342">
        <v>43797</v>
      </c>
      <c r="W19" s="342">
        <v>75.91</v>
      </c>
      <c r="X19" s="342">
        <v>42951</v>
      </c>
      <c r="Y19" s="342">
        <v>85.74</v>
      </c>
      <c r="Z19" s="342">
        <v>38839</v>
      </c>
      <c r="AA19" s="342">
        <v>57.9</v>
      </c>
      <c r="AB19" s="342">
        <v>37234</v>
      </c>
      <c r="AC19" s="342">
        <v>71.650000000000006</v>
      </c>
      <c r="AE19" s="344" t="s">
        <v>43</v>
      </c>
      <c r="AF19" s="302">
        <v>46964</v>
      </c>
      <c r="AG19" s="302">
        <v>75.2797101913891</v>
      </c>
      <c r="AH19" s="302">
        <v>46216</v>
      </c>
      <c r="AI19" s="302">
        <v>79.631958922756169</v>
      </c>
      <c r="AJ19" s="302">
        <v>43156</v>
      </c>
      <c r="AK19" s="302">
        <v>64.012578243199144</v>
      </c>
      <c r="AL19" s="302">
        <v>42724</v>
      </c>
      <c r="AM19" s="302">
        <v>68.200175592625115</v>
      </c>
      <c r="AO19" s="344" t="s">
        <v>43</v>
      </c>
      <c r="AP19" s="342">
        <v>55562</v>
      </c>
      <c r="AQ19" s="342">
        <v>78.204568806564666</v>
      </c>
      <c r="AR19" s="342">
        <v>54285</v>
      </c>
      <c r="AS19" s="342">
        <v>81.23456790123457</v>
      </c>
      <c r="AT19" s="342">
        <v>52192</v>
      </c>
      <c r="AU19" s="342">
        <v>70.051674384269518</v>
      </c>
      <c r="AV19" s="342">
        <v>51225</v>
      </c>
      <c r="AW19" s="342">
        <v>73.572710951526034</v>
      </c>
    </row>
    <row r="20" spans="1:49" x14ac:dyDescent="0.2">
      <c r="A20" s="344" t="s">
        <v>44</v>
      </c>
      <c r="B20" s="342">
        <v>72295</v>
      </c>
      <c r="C20" s="342">
        <v>83.563543894122404</v>
      </c>
      <c r="D20" s="342">
        <v>69145</v>
      </c>
      <c r="E20" s="342">
        <v>91.948138297872333</v>
      </c>
      <c r="F20" s="342">
        <v>49995</v>
      </c>
      <c r="G20" s="342">
        <v>51.177193162043203</v>
      </c>
      <c r="H20" s="342">
        <v>44920</v>
      </c>
      <c r="I20" s="342">
        <v>64.18518253911553</v>
      </c>
      <c r="K20" s="344" t="s">
        <v>44</v>
      </c>
      <c r="L20" s="342">
        <v>60528</v>
      </c>
      <c r="M20" s="342">
        <v>78.22</v>
      </c>
      <c r="N20" s="342">
        <v>58976</v>
      </c>
      <c r="O20" s="342">
        <v>88.36</v>
      </c>
      <c r="P20" s="342">
        <v>44004</v>
      </c>
      <c r="Q20" s="342">
        <v>51.77</v>
      </c>
      <c r="R20" s="342">
        <v>41545</v>
      </c>
      <c r="S20" s="342">
        <v>66.260000000000005</v>
      </c>
      <c r="U20" s="344" t="s">
        <v>44</v>
      </c>
      <c r="V20" s="342">
        <v>58067</v>
      </c>
      <c r="W20" s="342">
        <v>75.099999999999994</v>
      </c>
      <c r="X20" s="342">
        <v>57021</v>
      </c>
      <c r="Y20" s="342">
        <v>83.97</v>
      </c>
      <c r="Z20" s="342">
        <v>46845</v>
      </c>
      <c r="AA20" s="342">
        <v>54.93</v>
      </c>
      <c r="AB20" s="342">
        <v>45255</v>
      </c>
      <c r="AC20" s="342">
        <v>67.819999999999993</v>
      </c>
      <c r="AE20" s="344" t="s">
        <v>44</v>
      </c>
      <c r="AF20" s="302">
        <v>56320</v>
      </c>
      <c r="AG20" s="302">
        <v>72.276478061676272</v>
      </c>
      <c r="AH20" s="302">
        <v>55516</v>
      </c>
      <c r="AI20" s="302">
        <v>76.921797927173969</v>
      </c>
      <c r="AJ20" s="302">
        <v>50207</v>
      </c>
      <c r="AK20" s="302">
        <v>59.218937982118845</v>
      </c>
      <c r="AL20" s="302">
        <v>49672</v>
      </c>
      <c r="AM20" s="302">
        <v>63.22971562412485</v>
      </c>
      <c r="AO20" s="344" t="s">
        <v>44</v>
      </c>
      <c r="AP20" s="342">
        <v>73275</v>
      </c>
      <c r="AQ20" s="342">
        <v>76.680375474837533</v>
      </c>
      <c r="AR20" s="342">
        <v>71850</v>
      </c>
      <c r="AS20" s="342">
        <v>80.144114399170121</v>
      </c>
      <c r="AT20" s="342">
        <v>64914</v>
      </c>
      <c r="AU20" s="342">
        <v>66.576413033445121</v>
      </c>
      <c r="AV20" s="342">
        <v>63795</v>
      </c>
      <c r="AW20" s="342">
        <v>70.230965696419929</v>
      </c>
    </row>
    <row r="21" spans="1:49" x14ac:dyDescent="0.2">
      <c r="A21" s="344" t="s">
        <v>45</v>
      </c>
      <c r="B21" s="342">
        <v>62080</v>
      </c>
      <c r="C21" s="342">
        <v>84.124940714140521</v>
      </c>
      <c r="D21" s="342">
        <v>59305</v>
      </c>
      <c r="E21" s="342">
        <v>93.673985152424578</v>
      </c>
      <c r="F21" s="342">
        <v>37780</v>
      </c>
      <c r="G21" s="342">
        <v>45.405925124692025</v>
      </c>
      <c r="H21" s="342">
        <v>33790</v>
      </c>
      <c r="I21" s="342">
        <v>57.544277929155321</v>
      </c>
      <c r="K21" s="344" t="s">
        <v>45</v>
      </c>
      <c r="L21" s="342">
        <v>57785</v>
      </c>
      <c r="M21" s="342">
        <v>78.59</v>
      </c>
      <c r="N21" s="342">
        <v>55809</v>
      </c>
      <c r="O21" s="342">
        <v>91.02</v>
      </c>
      <c r="P21" s="342">
        <v>39299</v>
      </c>
      <c r="Q21" s="342">
        <v>48.06</v>
      </c>
      <c r="R21" s="342">
        <v>36695</v>
      </c>
      <c r="S21" s="342">
        <v>63.63</v>
      </c>
      <c r="U21" s="344" t="s">
        <v>45</v>
      </c>
      <c r="V21" s="342">
        <v>57068</v>
      </c>
      <c r="W21" s="342">
        <v>75.33</v>
      </c>
      <c r="X21" s="342">
        <v>55621</v>
      </c>
      <c r="Y21" s="342">
        <v>86.88</v>
      </c>
      <c r="Z21" s="342">
        <v>44057</v>
      </c>
      <c r="AA21" s="342">
        <v>52.25</v>
      </c>
      <c r="AB21" s="342">
        <v>41960</v>
      </c>
      <c r="AC21" s="342">
        <v>68.34</v>
      </c>
      <c r="AE21" s="344" t="s">
        <v>45</v>
      </c>
      <c r="AF21" s="302">
        <v>55502</v>
      </c>
      <c r="AG21" s="302">
        <v>76.07077753868505</v>
      </c>
      <c r="AH21" s="302">
        <v>54243</v>
      </c>
      <c r="AI21" s="302">
        <v>82.378580323785798</v>
      </c>
      <c r="AJ21" s="302">
        <v>47553</v>
      </c>
      <c r="AK21" s="302">
        <v>61.308081068536943</v>
      </c>
      <c r="AL21" s="302">
        <v>46857</v>
      </c>
      <c r="AM21" s="302">
        <v>67.565969718817584</v>
      </c>
      <c r="AO21" s="344" t="s">
        <v>45</v>
      </c>
      <c r="AP21" s="342">
        <v>66777</v>
      </c>
      <c r="AQ21" s="342">
        <v>77.23991949476023</v>
      </c>
      <c r="AR21" s="342">
        <v>64421</v>
      </c>
      <c r="AS21" s="342">
        <v>82.366102821781553</v>
      </c>
      <c r="AT21" s="342">
        <v>56530</v>
      </c>
      <c r="AU21" s="342">
        <v>64.022560222884124</v>
      </c>
      <c r="AV21" s="342">
        <v>55051</v>
      </c>
      <c r="AW21" s="342">
        <v>69.580879193103968</v>
      </c>
    </row>
    <row r="22" spans="1:49" x14ac:dyDescent="0.2">
      <c r="A22" s="344" t="s">
        <v>46</v>
      </c>
      <c r="B22" s="342">
        <v>77210</v>
      </c>
      <c r="C22" s="342">
        <v>87.405898001924484</v>
      </c>
      <c r="D22" s="342">
        <v>75515</v>
      </c>
      <c r="E22" s="342">
        <v>95.510023398469613</v>
      </c>
      <c r="F22" s="342">
        <v>44220</v>
      </c>
      <c r="G22" s="342">
        <v>46.591507744178692</v>
      </c>
      <c r="H22" s="342">
        <v>41745</v>
      </c>
      <c r="I22" s="342">
        <v>56.507614213197968</v>
      </c>
      <c r="K22" s="344" t="s">
        <v>46</v>
      </c>
      <c r="L22" s="342">
        <v>73928</v>
      </c>
      <c r="M22" s="342">
        <v>81.849999999999994</v>
      </c>
      <c r="N22" s="342">
        <v>72711</v>
      </c>
      <c r="O22" s="342">
        <v>92.79</v>
      </c>
      <c r="P22" s="342">
        <v>46084</v>
      </c>
      <c r="Q22" s="342">
        <v>47.67</v>
      </c>
      <c r="R22" s="342">
        <v>43964</v>
      </c>
      <c r="S22" s="342">
        <v>60.62</v>
      </c>
      <c r="U22" s="344" t="s">
        <v>46</v>
      </c>
      <c r="V22" s="342">
        <v>66216</v>
      </c>
      <c r="W22" s="342">
        <v>75.14</v>
      </c>
      <c r="X22" s="342">
        <v>65083</v>
      </c>
      <c r="Y22" s="342">
        <v>88.74</v>
      </c>
      <c r="Z22" s="342">
        <v>48068</v>
      </c>
      <c r="AA22" s="342">
        <v>49.86</v>
      </c>
      <c r="AB22" s="342">
        <v>45865</v>
      </c>
      <c r="AC22" s="342">
        <v>67</v>
      </c>
      <c r="AE22" s="344" t="s">
        <v>46</v>
      </c>
      <c r="AF22" s="302">
        <v>59763</v>
      </c>
      <c r="AG22" s="302">
        <v>76.330544734657394</v>
      </c>
      <c r="AH22" s="302">
        <v>58800</v>
      </c>
      <c r="AI22" s="302">
        <v>85.62192387220783</v>
      </c>
      <c r="AJ22" s="302">
        <v>49337</v>
      </c>
      <c r="AK22" s="302">
        <v>59.414251135008854</v>
      </c>
      <c r="AL22" s="302">
        <v>48702</v>
      </c>
      <c r="AM22" s="302">
        <v>68.152812762384556</v>
      </c>
      <c r="AO22" s="344" t="s">
        <v>46</v>
      </c>
      <c r="AP22" s="342">
        <v>64532</v>
      </c>
      <c r="AQ22" s="342">
        <v>77.475898334794039</v>
      </c>
      <c r="AR22" s="342">
        <v>62678</v>
      </c>
      <c r="AS22" s="342">
        <v>84.791666666666671</v>
      </c>
      <c r="AT22" s="342">
        <v>57110</v>
      </c>
      <c r="AU22" s="342">
        <v>65.019639096032336</v>
      </c>
      <c r="AV22" s="342">
        <v>55686</v>
      </c>
      <c r="AW22" s="342">
        <v>72.652550001957025</v>
      </c>
    </row>
    <row r="23" spans="1:49" x14ac:dyDescent="0.2">
      <c r="A23" s="344" t="s">
        <v>47</v>
      </c>
      <c r="B23" s="342">
        <v>74805</v>
      </c>
      <c r="C23" s="342">
        <v>87.139612091560366</v>
      </c>
      <c r="D23" s="342">
        <v>72010</v>
      </c>
      <c r="E23" s="342">
        <v>95.182076531623821</v>
      </c>
      <c r="F23" s="342">
        <v>45575</v>
      </c>
      <c r="G23" s="342">
        <v>49.645969498910674</v>
      </c>
      <c r="H23" s="342">
        <v>41740</v>
      </c>
      <c r="I23" s="342">
        <v>60.488370407941453</v>
      </c>
      <c r="K23" s="344" t="s">
        <v>47</v>
      </c>
      <c r="L23" s="342">
        <v>70132</v>
      </c>
      <c r="M23" s="342">
        <v>80.900000000000006</v>
      </c>
      <c r="N23" s="342">
        <v>68275</v>
      </c>
      <c r="O23" s="342">
        <v>92.69</v>
      </c>
      <c r="P23" s="342">
        <v>46853</v>
      </c>
      <c r="Q23" s="342">
        <v>50.83</v>
      </c>
      <c r="R23" s="342">
        <v>44239</v>
      </c>
      <c r="S23" s="342">
        <v>65.959999999999994</v>
      </c>
      <c r="U23" s="344" t="s">
        <v>47</v>
      </c>
      <c r="V23" s="342">
        <v>69492</v>
      </c>
      <c r="W23" s="342">
        <v>77.45</v>
      </c>
      <c r="X23" s="342">
        <v>68133</v>
      </c>
      <c r="Y23" s="342">
        <v>89.53</v>
      </c>
      <c r="Z23" s="342">
        <v>52337</v>
      </c>
      <c r="AA23" s="342">
        <v>54.45</v>
      </c>
      <c r="AB23" s="342">
        <v>49956</v>
      </c>
      <c r="AC23" s="342">
        <v>71.22</v>
      </c>
      <c r="AE23" s="344" t="s">
        <v>47</v>
      </c>
      <c r="AF23" s="302">
        <v>66193</v>
      </c>
      <c r="AG23" s="302">
        <v>77.598415043023607</v>
      </c>
      <c r="AH23" s="302">
        <v>65027</v>
      </c>
      <c r="AI23" s="302">
        <v>84.517604855794843</v>
      </c>
      <c r="AJ23" s="302">
        <v>56400</v>
      </c>
      <c r="AK23" s="302">
        <v>62.423216123783909</v>
      </c>
      <c r="AL23" s="302">
        <v>55674</v>
      </c>
      <c r="AM23" s="302">
        <v>68.906876578048411</v>
      </c>
      <c r="AO23" s="344" t="s">
        <v>47</v>
      </c>
      <c r="AP23" s="342">
        <v>76205</v>
      </c>
      <c r="AQ23" s="342">
        <v>76.589479185511266</v>
      </c>
      <c r="AR23" s="342">
        <v>74201</v>
      </c>
      <c r="AS23" s="342">
        <v>81.677784382361367</v>
      </c>
      <c r="AT23" s="342">
        <v>65337</v>
      </c>
      <c r="AU23" s="342">
        <v>65.058549408531491</v>
      </c>
      <c r="AV23" s="342">
        <v>64011</v>
      </c>
      <c r="AW23" s="342">
        <v>70.32707456684868</v>
      </c>
    </row>
    <row r="24" spans="1:49" x14ac:dyDescent="0.2">
      <c r="A24" s="344" t="s">
        <v>48</v>
      </c>
      <c r="B24" s="342">
        <v>66150</v>
      </c>
      <c r="C24" s="342">
        <v>85.803229781438489</v>
      </c>
      <c r="D24" s="342">
        <v>63230</v>
      </c>
      <c r="E24" s="342">
        <v>94.570744839964107</v>
      </c>
      <c r="F24" s="342">
        <v>42810</v>
      </c>
      <c r="G24" s="342">
        <v>51.497654276434503</v>
      </c>
      <c r="H24" s="342">
        <v>38600</v>
      </c>
      <c r="I24" s="342">
        <v>64.172901080631746</v>
      </c>
      <c r="K24" s="344" t="s">
        <v>48</v>
      </c>
      <c r="L24" s="342">
        <v>61095</v>
      </c>
      <c r="M24" s="342">
        <v>80.34</v>
      </c>
      <c r="N24" s="342">
        <v>59516</v>
      </c>
      <c r="O24" s="342">
        <v>91.77</v>
      </c>
      <c r="P24" s="342">
        <v>42355</v>
      </c>
      <c r="Q24" s="342">
        <v>51.94</v>
      </c>
      <c r="R24" s="342">
        <v>39974</v>
      </c>
      <c r="S24" s="342">
        <v>67.22</v>
      </c>
      <c r="U24" s="344" t="s">
        <v>48</v>
      </c>
      <c r="V24" s="342">
        <v>60601</v>
      </c>
      <c r="W24" s="342">
        <v>77.2</v>
      </c>
      <c r="X24" s="342">
        <v>59401</v>
      </c>
      <c r="Y24" s="342">
        <v>87.81</v>
      </c>
      <c r="Z24" s="342">
        <v>46471</v>
      </c>
      <c r="AA24" s="342">
        <v>55.11</v>
      </c>
      <c r="AB24" s="342">
        <v>44495</v>
      </c>
      <c r="AC24" s="342">
        <v>69.900000000000006</v>
      </c>
      <c r="AE24" s="344" t="s">
        <v>48</v>
      </c>
      <c r="AF24" s="302">
        <v>59597</v>
      </c>
      <c r="AG24" s="302">
        <v>76.692532396504902</v>
      </c>
      <c r="AH24" s="302">
        <v>58712</v>
      </c>
      <c r="AI24" s="302">
        <v>82.256188968435211</v>
      </c>
      <c r="AJ24" s="302">
        <v>49895</v>
      </c>
      <c r="AK24" s="302">
        <v>62.610583378298678</v>
      </c>
      <c r="AL24" s="302">
        <v>49377</v>
      </c>
      <c r="AM24" s="302">
        <v>67.772485828403589</v>
      </c>
      <c r="AO24" s="344" t="s">
        <v>48</v>
      </c>
      <c r="AP24" s="342">
        <v>75992</v>
      </c>
      <c r="AQ24" s="342">
        <v>79.175653007428707</v>
      </c>
      <c r="AR24" s="342">
        <v>74374</v>
      </c>
      <c r="AS24" s="342">
        <v>83.572865281538995</v>
      </c>
      <c r="AT24" s="342">
        <v>61875</v>
      </c>
      <c r="AU24" s="342">
        <v>65.700057338231858</v>
      </c>
      <c r="AV24" s="342">
        <v>60705</v>
      </c>
      <c r="AW24" s="342">
        <v>70.120824284988217</v>
      </c>
    </row>
    <row r="25" spans="1:49" x14ac:dyDescent="0.2">
      <c r="A25" s="344" t="s">
        <v>49</v>
      </c>
      <c r="B25" s="342">
        <v>63040</v>
      </c>
      <c r="C25" s="342">
        <v>83.518812930577639</v>
      </c>
      <c r="D25" s="342">
        <v>60210</v>
      </c>
      <c r="E25" s="342">
        <v>90.889878481394831</v>
      </c>
      <c r="F25" s="342">
        <v>44740</v>
      </c>
      <c r="G25" s="342">
        <v>54.630929849197138</v>
      </c>
      <c r="H25" s="342">
        <v>39880</v>
      </c>
      <c r="I25" s="342">
        <v>66.923980533646585</v>
      </c>
      <c r="K25" s="344" t="s">
        <v>49</v>
      </c>
      <c r="L25" s="342">
        <v>47958</v>
      </c>
      <c r="M25" s="342">
        <v>78.67</v>
      </c>
      <c r="N25" s="342">
        <v>46551</v>
      </c>
      <c r="O25" s="342">
        <v>89.27</v>
      </c>
      <c r="P25" s="342">
        <v>35880</v>
      </c>
      <c r="Q25" s="342">
        <v>53.33</v>
      </c>
      <c r="R25" s="342">
        <v>33307</v>
      </c>
      <c r="S25" s="342">
        <v>68.069999999999993</v>
      </c>
      <c r="U25" s="344" t="s">
        <v>49</v>
      </c>
      <c r="V25" s="342">
        <v>45690</v>
      </c>
      <c r="W25" s="342">
        <v>73.52</v>
      </c>
      <c r="X25" s="342">
        <v>44785</v>
      </c>
      <c r="Y25" s="342">
        <v>83.96</v>
      </c>
      <c r="Z25" s="342">
        <v>37953</v>
      </c>
      <c r="AA25" s="342">
        <v>53.36</v>
      </c>
      <c r="AB25" s="342">
        <v>36194</v>
      </c>
      <c r="AC25" s="342">
        <v>66.930000000000007</v>
      </c>
      <c r="AE25" s="344" t="s">
        <v>49</v>
      </c>
      <c r="AF25" s="302">
        <v>46617</v>
      </c>
      <c r="AG25" s="302">
        <v>71.869941260811245</v>
      </c>
      <c r="AH25" s="302">
        <v>45910</v>
      </c>
      <c r="AI25" s="302">
        <v>76.372831167966993</v>
      </c>
      <c r="AJ25" s="302">
        <v>41978</v>
      </c>
      <c r="AK25" s="302">
        <v>59.291797906750098</v>
      </c>
      <c r="AL25" s="302">
        <v>41543</v>
      </c>
      <c r="AM25" s="302">
        <v>63.468031472003673</v>
      </c>
      <c r="AO25" s="344" t="s">
        <v>49</v>
      </c>
      <c r="AP25" s="342">
        <v>61445</v>
      </c>
      <c r="AQ25" s="342">
        <v>75.570669552811538</v>
      </c>
      <c r="AR25" s="342">
        <v>60325</v>
      </c>
      <c r="AS25" s="342">
        <v>78.765602966522181</v>
      </c>
      <c r="AT25" s="342">
        <v>56043</v>
      </c>
      <c r="AU25" s="342">
        <v>66.84438401259527</v>
      </c>
      <c r="AV25" s="342">
        <v>55104</v>
      </c>
      <c r="AW25" s="342">
        <v>70.039147897707053</v>
      </c>
    </row>
    <row r="26" spans="1:49" x14ac:dyDescent="0.2">
      <c r="A26" s="344" t="s">
        <v>50</v>
      </c>
      <c r="B26" s="342">
        <v>58380</v>
      </c>
      <c r="C26" s="342">
        <v>80.175787955778347</v>
      </c>
      <c r="D26" s="342">
        <v>55890</v>
      </c>
      <c r="E26" s="342">
        <v>84.990875912408754</v>
      </c>
      <c r="F26" s="342">
        <v>52705</v>
      </c>
      <c r="G26" s="342">
        <v>58.253661232384637</v>
      </c>
      <c r="H26" s="342">
        <v>47680</v>
      </c>
      <c r="I26" s="342">
        <v>68.012267313315746</v>
      </c>
      <c r="K26" s="344" t="s">
        <v>50</v>
      </c>
      <c r="L26" s="342">
        <v>38689</v>
      </c>
      <c r="M26" s="342">
        <v>78.42</v>
      </c>
      <c r="N26" s="342">
        <v>36982</v>
      </c>
      <c r="O26" s="342">
        <v>86.13</v>
      </c>
      <c r="P26" s="342">
        <v>33334</v>
      </c>
      <c r="Q26" s="342">
        <v>55.77</v>
      </c>
      <c r="R26" s="342">
        <v>30577</v>
      </c>
      <c r="S26" s="342">
        <v>67.989999999999995</v>
      </c>
      <c r="U26" s="344" t="s">
        <v>50</v>
      </c>
      <c r="V26" s="342">
        <v>41625</v>
      </c>
      <c r="W26" s="342">
        <v>75.599999999999994</v>
      </c>
      <c r="X26" s="342">
        <v>40049</v>
      </c>
      <c r="Y26" s="342">
        <v>83.45</v>
      </c>
      <c r="Z26" s="342">
        <v>33910</v>
      </c>
      <c r="AA26" s="342">
        <v>53.38</v>
      </c>
      <c r="AB26" s="342">
        <v>31780</v>
      </c>
      <c r="AC26" s="342">
        <v>64.53</v>
      </c>
      <c r="AE26" s="344" t="s">
        <v>50</v>
      </c>
      <c r="AF26" s="302">
        <v>44601</v>
      </c>
      <c r="AG26" s="302">
        <v>74.934475806451616</v>
      </c>
      <c r="AH26" s="302">
        <v>43293</v>
      </c>
      <c r="AI26" s="302">
        <v>78.908229290075639</v>
      </c>
      <c r="AJ26" s="302">
        <v>37346</v>
      </c>
      <c r="AK26" s="302">
        <v>57.147666411629686</v>
      </c>
      <c r="AL26" s="302">
        <v>36490</v>
      </c>
      <c r="AM26" s="302">
        <v>60.976221111909503</v>
      </c>
      <c r="AO26" s="344" t="s">
        <v>50</v>
      </c>
      <c r="AP26" s="342">
        <v>47953</v>
      </c>
      <c r="AQ26" s="342">
        <v>77.273752739461131</v>
      </c>
      <c r="AR26" s="342">
        <v>45890</v>
      </c>
      <c r="AS26" s="342">
        <v>80.586530863113524</v>
      </c>
      <c r="AT26" s="342">
        <v>39564</v>
      </c>
      <c r="AU26" s="342">
        <v>61.795576658752971</v>
      </c>
      <c r="AV26" s="342">
        <v>38172</v>
      </c>
      <c r="AW26" s="342">
        <v>65.57974126823234</v>
      </c>
    </row>
    <row r="27" spans="1:49" x14ac:dyDescent="0.2">
      <c r="A27" s="344" t="s">
        <v>51</v>
      </c>
      <c r="B27" s="342">
        <v>43570</v>
      </c>
      <c r="C27" s="342">
        <v>84.397094430992738</v>
      </c>
      <c r="D27" s="342">
        <v>41355</v>
      </c>
      <c r="E27" s="342">
        <v>93.267929634641405</v>
      </c>
      <c r="F27" s="342">
        <v>28510</v>
      </c>
      <c r="G27" s="342">
        <v>48.004714598417245</v>
      </c>
      <c r="H27" s="342">
        <v>25320</v>
      </c>
      <c r="I27" s="342">
        <v>60.836136472849589</v>
      </c>
      <c r="K27" s="344" t="s">
        <v>51</v>
      </c>
      <c r="L27" s="342">
        <v>39112</v>
      </c>
      <c r="M27" s="342">
        <v>78.67</v>
      </c>
      <c r="N27" s="342">
        <v>37705</v>
      </c>
      <c r="O27" s="342">
        <v>91.47</v>
      </c>
      <c r="P27" s="342">
        <v>27301</v>
      </c>
      <c r="Q27" s="342">
        <v>48.81</v>
      </c>
      <c r="R27" s="342">
        <v>25221</v>
      </c>
      <c r="S27" s="342">
        <v>65.599999999999994</v>
      </c>
      <c r="U27" s="344" t="s">
        <v>51</v>
      </c>
      <c r="V27" s="342">
        <v>39221</v>
      </c>
      <c r="W27" s="342">
        <v>75.7</v>
      </c>
      <c r="X27" s="342">
        <v>38254</v>
      </c>
      <c r="Y27" s="342">
        <v>87.8</v>
      </c>
      <c r="Z27" s="342">
        <v>30240</v>
      </c>
      <c r="AA27" s="342">
        <v>53.07</v>
      </c>
      <c r="AB27" s="342">
        <v>28590</v>
      </c>
      <c r="AC27" s="342">
        <v>70.400000000000006</v>
      </c>
      <c r="AE27" s="344" t="s">
        <v>51</v>
      </c>
      <c r="AF27" s="302">
        <v>42750</v>
      </c>
      <c r="AG27" s="302">
        <v>78.906567241315656</v>
      </c>
      <c r="AH27" s="302">
        <v>42037</v>
      </c>
      <c r="AI27" s="302">
        <v>84.279642327278566</v>
      </c>
      <c r="AJ27" s="302">
        <v>35471</v>
      </c>
      <c r="AK27" s="302">
        <v>64.627858249066222</v>
      </c>
      <c r="AL27" s="302">
        <v>35029</v>
      </c>
      <c r="AM27" s="302">
        <v>70.284315495896792</v>
      </c>
      <c r="AO27" s="344" t="s">
        <v>51</v>
      </c>
      <c r="AP27" s="342">
        <v>46291</v>
      </c>
      <c r="AQ27" s="342">
        <v>78.604540591941046</v>
      </c>
      <c r="AR27" s="342">
        <v>44971</v>
      </c>
      <c r="AS27" s="342">
        <v>83.390817386144491</v>
      </c>
      <c r="AT27" s="342">
        <v>41057</v>
      </c>
      <c r="AU27" s="342">
        <v>67.547958277121509</v>
      </c>
      <c r="AV27" s="342">
        <v>40161</v>
      </c>
      <c r="AW27" s="342">
        <v>72.356947247045255</v>
      </c>
    </row>
    <row r="28" spans="1:49" x14ac:dyDescent="0.2">
      <c r="A28" s="344" t="s">
        <v>52</v>
      </c>
      <c r="B28" s="342">
        <v>93705</v>
      </c>
      <c r="C28" s="342">
        <v>84.812417975290771</v>
      </c>
      <c r="D28" s="342">
        <v>89490</v>
      </c>
      <c r="E28" s="342">
        <v>92.534381139489199</v>
      </c>
      <c r="F28" s="342">
        <v>66580</v>
      </c>
      <c r="G28" s="342">
        <v>53.858598932211621</v>
      </c>
      <c r="H28" s="342">
        <v>59540</v>
      </c>
      <c r="I28" s="342">
        <v>66.317665404321673</v>
      </c>
      <c r="K28" s="344" t="s">
        <v>52</v>
      </c>
      <c r="L28" s="342">
        <v>73038</v>
      </c>
      <c r="M28" s="342">
        <v>78.28</v>
      </c>
      <c r="N28" s="342">
        <v>70909</v>
      </c>
      <c r="O28" s="342">
        <v>88.59</v>
      </c>
      <c r="P28" s="342">
        <v>55774</v>
      </c>
      <c r="Q28" s="342">
        <v>54.02</v>
      </c>
      <c r="R28" s="342">
        <v>52022</v>
      </c>
      <c r="S28" s="342">
        <v>68.98</v>
      </c>
      <c r="U28" s="344" t="s">
        <v>52</v>
      </c>
      <c r="V28" s="342">
        <v>69260</v>
      </c>
      <c r="W28" s="342">
        <v>74.97</v>
      </c>
      <c r="X28" s="342">
        <v>67973</v>
      </c>
      <c r="Y28" s="342">
        <v>84.95</v>
      </c>
      <c r="Z28" s="342">
        <v>58806</v>
      </c>
      <c r="AA28" s="342">
        <v>56.1</v>
      </c>
      <c r="AB28" s="342">
        <v>56446</v>
      </c>
      <c r="AC28" s="342">
        <v>69.45</v>
      </c>
      <c r="AE28" s="344" t="s">
        <v>52</v>
      </c>
      <c r="AF28" s="302">
        <v>76987</v>
      </c>
      <c r="AG28" s="302">
        <v>76.33585515552339</v>
      </c>
      <c r="AH28" s="302">
        <v>76097</v>
      </c>
      <c r="AI28" s="302">
        <v>80.666772671860926</v>
      </c>
      <c r="AJ28" s="302">
        <v>67704</v>
      </c>
      <c r="AK28" s="302">
        <v>65.655546935608996</v>
      </c>
      <c r="AL28" s="302">
        <v>67128</v>
      </c>
      <c r="AM28" s="302">
        <v>69.807200349410365</v>
      </c>
      <c r="AO28" s="344" t="s">
        <v>52</v>
      </c>
      <c r="AP28" s="342">
        <v>96183</v>
      </c>
      <c r="AQ28" s="342">
        <v>80.931465354032568</v>
      </c>
      <c r="AR28" s="342">
        <v>94776</v>
      </c>
      <c r="AS28" s="342">
        <v>83.932730541361508</v>
      </c>
      <c r="AT28" s="342">
        <v>87007</v>
      </c>
      <c r="AU28" s="342">
        <v>73.185851873659416</v>
      </c>
      <c r="AV28" s="342">
        <v>85938</v>
      </c>
      <c r="AW28" s="342">
        <v>76.597679020268458</v>
      </c>
    </row>
    <row r="29" spans="1:49" x14ac:dyDescent="0.2">
      <c r="A29" s="344" t="s">
        <v>53</v>
      </c>
      <c r="B29" s="342">
        <v>79630</v>
      </c>
      <c r="C29" s="342">
        <v>83.891698272229249</v>
      </c>
      <c r="D29" s="342">
        <v>76565</v>
      </c>
      <c r="E29" s="342">
        <v>93.806665033080122</v>
      </c>
      <c r="F29" s="342">
        <v>53450</v>
      </c>
      <c r="G29" s="342">
        <v>49.410677143517454</v>
      </c>
      <c r="H29" s="342">
        <v>48455</v>
      </c>
      <c r="I29" s="342">
        <v>63.220040446213055</v>
      </c>
      <c r="K29" s="344" t="s">
        <v>53</v>
      </c>
      <c r="L29" s="342">
        <v>67649</v>
      </c>
      <c r="M29" s="342">
        <v>78.06</v>
      </c>
      <c r="N29" s="342">
        <v>65921</v>
      </c>
      <c r="O29" s="342">
        <v>90.65</v>
      </c>
      <c r="P29" s="342">
        <v>49372</v>
      </c>
      <c r="Q29" s="342">
        <v>50.57</v>
      </c>
      <c r="R29" s="342">
        <v>46300</v>
      </c>
      <c r="S29" s="342">
        <v>67.39</v>
      </c>
      <c r="U29" s="344" t="s">
        <v>53</v>
      </c>
      <c r="V29" s="342">
        <v>63977</v>
      </c>
      <c r="W29" s="342">
        <v>74.459999999999994</v>
      </c>
      <c r="X29" s="342">
        <v>62911</v>
      </c>
      <c r="Y29" s="342">
        <v>86.43</v>
      </c>
      <c r="Z29" s="342">
        <v>52684</v>
      </c>
      <c r="AA29" s="342">
        <v>53.21</v>
      </c>
      <c r="AB29" s="342">
        <v>50652</v>
      </c>
      <c r="AC29" s="342">
        <v>69.06</v>
      </c>
      <c r="AE29" s="344" t="s">
        <v>53</v>
      </c>
      <c r="AF29" s="302">
        <v>66925</v>
      </c>
      <c r="AG29" s="302">
        <v>75.476485846396756</v>
      </c>
      <c r="AH29" s="302">
        <v>66193</v>
      </c>
      <c r="AI29" s="302">
        <v>80.388870671961726</v>
      </c>
      <c r="AJ29" s="302">
        <v>59292</v>
      </c>
      <c r="AK29" s="302">
        <v>62.774078112923895</v>
      </c>
      <c r="AL29" s="302">
        <v>58744</v>
      </c>
      <c r="AM29" s="302">
        <v>67.819621787619198</v>
      </c>
      <c r="AO29" s="344" t="s">
        <v>53</v>
      </c>
      <c r="AP29" s="342">
        <v>78480</v>
      </c>
      <c r="AQ29" s="342">
        <v>77.769960262800623</v>
      </c>
      <c r="AR29" s="342">
        <v>77150</v>
      </c>
      <c r="AS29" s="342">
        <v>81.571156692746882</v>
      </c>
      <c r="AT29" s="342">
        <v>73313</v>
      </c>
      <c r="AU29" s="342">
        <v>69.595223177839799</v>
      </c>
      <c r="AV29" s="342">
        <v>72150</v>
      </c>
      <c r="AW29" s="342">
        <v>73.596915355896925</v>
      </c>
    </row>
    <row r="30" spans="1:49" x14ac:dyDescent="0.2">
      <c r="A30" s="344" t="s">
        <v>54</v>
      </c>
      <c r="B30" s="342">
        <v>54400</v>
      </c>
      <c r="C30" s="342">
        <v>83.872957138452051</v>
      </c>
      <c r="D30" s="342">
        <v>51865</v>
      </c>
      <c r="E30" s="342">
        <v>94.05204460966543</v>
      </c>
      <c r="F30" s="342">
        <v>36545</v>
      </c>
      <c r="G30" s="342">
        <v>48.794979638160093</v>
      </c>
      <c r="H30" s="342">
        <v>32390</v>
      </c>
      <c r="I30" s="342">
        <v>62.862688015526444</v>
      </c>
      <c r="K30" s="344" t="s">
        <v>54</v>
      </c>
      <c r="L30" s="342">
        <v>48675</v>
      </c>
      <c r="M30" s="342">
        <v>77.77</v>
      </c>
      <c r="N30" s="342">
        <v>47017</v>
      </c>
      <c r="O30" s="342">
        <v>90.86</v>
      </c>
      <c r="P30" s="342">
        <v>34408</v>
      </c>
      <c r="Q30" s="342">
        <v>48.56</v>
      </c>
      <c r="R30" s="342">
        <v>31929</v>
      </c>
      <c r="S30" s="342">
        <v>66.06</v>
      </c>
      <c r="U30" s="344" t="s">
        <v>54</v>
      </c>
      <c r="V30" s="342">
        <v>49418</v>
      </c>
      <c r="W30" s="342">
        <v>76.28</v>
      </c>
      <c r="X30" s="342">
        <v>48314</v>
      </c>
      <c r="Y30" s="342">
        <v>88.22</v>
      </c>
      <c r="Z30" s="342">
        <v>38353</v>
      </c>
      <c r="AA30" s="342">
        <v>52.84</v>
      </c>
      <c r="AB30" s="342">
        <v>36429</v>
      </c>
      <c r="AC30" s="342">
        <v>69.63</v>
      </c>
      <c r="AE30" s="344" t="s">
        <v>54</v>
      </c>
      <c r="AF30" s="302">
        <v>53946</v>
      </c>
      <c r="AG30" s="302">
        <v>78.783187779303091</v>
      </c>
      <c r="AH30" s="302">
        <v>53084</v>
      </c>
      <c r="AI30" s="302">
        <v>84.660776370769668</v>
      </c>
      <c r="AJ30" s="302">
        <v>46015</v>
      </c>
      <c r="AK30" s="302">
        <v>64.821727922013892</v>
      </c>
      <c r="AL30" s="302">
        <v>45461</v>
      </c>
      <c r="AM30" s="302">
        <v>70.668428415980102</v>
      </c>
      <c r="AO30" s="344" t="s">
        <v>54</v>
      </c>
      <c r="AP30" s="342">
        <v>59958</v>
      </c>
      <c r="AQ30" s="342">
        <v>81.001337458288873</v>
      </c>
      <c r="AR30" s="342">
        <v>58500</v>
      </c>
      <c r="AS30" s="342">
        <v>85.450110281766257</v>
      </c>
      <c r="AT30" s="342">
        <v>52080</v>
      </c>
      <c r="AU30" s="342">
        <v>68.909853526866641</v>
      </c>
      <c r="AV30" s="342">
        <v>51003</v>
      </c>
      <c r="AW30" s="342">
        <v>73.643097448633355</v>
      </c>
    </row>
    <row r="31" spans="1:49" x14ac:dyDescent="0.2">
      <c r="A31" s="344" t="s">
        <v>55</v>
      </c>
      <c r="B31" s="342">
        <v>73770</v>
      </c>
      <c r="C31" s="342">
        <v>85.278307612276748</v>
      </c>
      <c r="D31" s="342">
        <v>71495</v>
      </c>
      <c r="E31" s="342">
        <v>95.009966777408636</v>
      </c>
      <c r="F31" s="342">
        <v>43325</v>
      </c>
      <c r="G31" s="342">
        <v>47.166730172554573</v>
      </c>
      <c r="H31" s="342">
        <v>39590</v>
      </c>
      <c r="I31" s="342">
        <v>59.989393135843628</v>
      </c>
      <c r="K31" s="344" t="s">
        <v>55</v>
      </c>
      <c r="L31" s="342">
        <v>61135</v>
      </c>
      <c r="M31" s="342">
        <v>78.84</v>
      </c>
      <c r="N31" s="342">
        <v>60063</v>
      </c>
      <c r="O31" s="342">
        <v>90.65</v>
      </c>
      <c r="P31" s="342">
        <v>38740</v>
      </c>
      <c r="Q31" s="342">
        <v>46.55</v>
      </c>
      <c r="R31" s="342">
        <v>36815</v>
      </c>
      <c r="S31" s="342">
        <v>60.82</v>
      </c>
      <c r="U31" s="344" t="s">
        <v>55</v>
      </c>
      <c r="V31" s="342">
        <v>56102</v>
      </c>
      <c r="W31" s="342">
        <v>72.66</v>
      </c>
      <c r="X31" s="342">
        <v>55446</v>
      </c>
      <c r="Y31" s="342">
        <v>83.11</v>
      </c>
      <c r="Z31" s="342">
        <v>38352</v>
      </c>
      <c r="AA31" s="342">
        <v>46.13</v>
      </c>
      <c r="AB31" s="342">
        <v>37136</v>
      </c>
      <c r="AC31" s="342">
        <v>58.45</v>
      </c>
      <c r="AE31" s="344" t="s">
        <v>55</v>
      </c>
      <c r="AF31" s="302">
        <v>57080</v>
      </c>
      <c r="AG31" s="302">
        <v>68.459305812084722</v>
      </c>
      <c r="AH31" s="302">
        <v>56587</v>
      </c>
      <c r="AI31" s="302">
        <v>72.861299958796863</v>
      </c>
      <c r="AJ31" s="302">
        <v>42836</v>
      </c>
      <c r="AK31" s="302">
        <v>49.297979100492569</v>
      </c>
      <c r="AL31" s="302">
        <v>42493</v>
      </c>
      <c r="AM31" s="302">
        <v>52.743092619715512</v>
      </c>
      <c r="AO31" s="344" t="s">
        <v>55</v>
      </c>
      <c r="AP31" s="342">
        <v>90528</v>
      </c>
      <c r="AQ31" s="342">
        <v>74.861074358295838</v>
      </c>
      <c r="AR31" s="342">
        <v>89684</v>
      </c>
      <c r="AS31" s="342">
        <v>77.585341799747383</v>
      </c>
      <c r="AT31" s="342">
        <v>63233</v>
      </c>
      <c r="AU31" s="342">
        <v>58.532814958807741</v>
      </c>
      <c r="AV31" s="342">
        <v>62617</v>
      </c>
      <c r="AW31" s="342">
        <v>61.447651197707621</v>
      </c>
    </row>
    <row r="32" spans="1:49" x14ac:dyDescent="0.2">
      <c r="A32" s="344" t="s">
        <v>56</v>
      </c>
      <c r="B32" s="342">
        <v>73890</v>
      </c>
      <c r="C32" s="342">
        <v>83.491525423728817</v>
      </c>
      <c r="D32" s="342">
        <v>71135</v>
      </c>
      <c r="E32" s="342">
        <v>93.169613621480025</v>
      </c>
      <c r="F32" s="342">
        <v>46325</v>
      </c>
      <c r="G32" s="342">
        <v>46.553110240176863</v>
      </c>
      <c r="H32" s="342">
        <v>42210</v>
      </c>
      <c r="I32" s="342">
        <v>59.995735910738404</v>
      </c>
      <c r="K32" s="344" t="s">
        <v>56</v>
      </c>
      <c r="L32" s="342">
        <v>66835</v>
      </c>
      <c r="M32" s="342">
        <v>78.22</v>
      </c>
      <c r="N32" s="342">
        <v>64808</v>
      </c>
      <c r="O32" s="342">
        <v>90.77</v>
      </c>
      <c r="P32" s="342">
        <v>44539</v>
      </c>
      <c r="Q32" s="342">
        <v>47.25</v>
      </c>
      <c r="R32" s="342">
        <v>41683</v>
      </c>
      <c r="S32" s="342">
        <v>63.13</v>
      </c>
      <c r="U32" s="344" t="s">
        <v>56</v>
      </c>
      <c r="V32" s="342">
        <v>63975</v>
      </c>
      <c r="W32" s="342">
        <v>74.28</v>
      </c>
      <c r="X32" s="342">
        <v>62492</v>
      </c>
      <c r="Y32" s="342">
        <v>86.93</v>
      </c>
      <c r="Z32" s="342">
        <v>47475</v>
      </c>
      <c r="AA32" s="342">
        <v>49.85</v>
      </c>
      <c r="AB32" s="342">
        <v>45156</v>
      </c>
      <c r="AC32" s="342">
        <v>66.459999999999994</v>
      </c>
      <c r="AE32" s="344" t="s">
        <v>56</v>
      </c>
      <c r="AF32" s="302">
        <v>62685</v>
      </c>
      <c r="AG32" s="302">
        <v>74.710383295194504</v>
      </c>
      <c r="AH32" s="302">
        <v>61495</v>
      </c>
      <c r="AI32" s="302">
        <v>81.070213831834835</v>
      </c>
      <c r="AJ32" s="302">
        <v>50614</v>
      </c>
      <c r="AK32" s="302">
        <v>57.90876743361212</v>
      </c>
      <c r="AL32" s="302">
        <v>49922</v>
      </c>
      <c r="AM32" s="302">
        <v>63.761415160610511</v>
      </c>
      <c r="AO32" s="344" t="s">
        <v>56</v>
      </c>
      <c r="AP32" s="342">
        <v>75716</v>
      </c>
      <c r="AQ32" s="342">
        <v>76.388986975251967</v>
      </c>
      <c r="AR32" s="342">
        <v>73757</v>
      </c>
      <c r="AS32" s="342">
        <v>80.895191717118536</v>
      </c>
      <c r="AT32" s="342">
        <v>62060</v>
      </c>
      <c r="AU32" s="342">
        <v>61.79736121483694</v>
      </c>
      <c r="AV32" s="342">
        <v>60791</v>
      </c>
      <c r="AW32" s="342">
        <v>66.401240838439776</v>
      </c>
    </row>
    <row r="33" spans="1:49" x14ac:dyDescent="0.2">
      <c r="A33" s="344" t="s">
        <v>57</v>
      </c>
      <c r="B33" s="342">
        <v>53985</v>
      </c>
      <c r="C33" s="342">
        <v>83.619888475836433</v>
      </c>
      <c r="D33" s="342">
        <v>51125</v>
      </c>
      <c r="E33" s="342">
        <v>93.022197962154294</v>
      </c>
      <c r="F33" s="342">
        <v>36375</v>
      </c>
      <c r="G33" s="342">
        <v>48.137365182293394</v>
      </c>
      <c r="H33" s="342">
        <v>32070</v>
      </c>
      <c r="I33" s="342">
        <v>61.881331403762665</v>
      </c>
      <c r="K33" s="344" t="s">
        <v>57</v>
      </c>
      <c r="L33" s="342">
        <v>47015</v>
      </c>
      <c r="M33" s="342">
        <v>77.87</v>
      </c>
      <c r="N33" s="342">
        <v>45095</v>
      </c>
      <c r="O33" s="342">
        <v>90.69</v>
      </c>
      <c r="P33" s="342">
        <v>33920</v>
      </c>
      <c r="Q33" s="342">
        <v>49.05</v>
      </c>
      <c r="R33" s="342">
        <v>31120</v>
      </c>
      <c r="S33" s="342">
        <v>66.290000000000006</v>
      </c>
      <c r="U33" s="344" t="s">
        <v>57</v>
      </c>
      <c r="V33" s="342">
        <v>47280</v>
      </c>
      <c r="W33" s="342">
        <v>75.81</v>
      </c>
      <c r="X33" s="342">
        <v>45837</v>
      </c>
      <c r="Y33" s="342">
        <v>87.95</v>
      </c>
      <c r="Z33" s="342">
        <v>37622</v>
      </c>
      <c r="AA33" s="342">
        <v>53.08</v>
      </c>
      <c r="AB33" s="342">
        <v>35384</v>
      </c>
      <c r="AC33" s="342">
        <v>70.3</v>
      </c>
      <c r="AE33" s="344" t="s">
        <v>57</v>
      </c>
      <c r="AF33" s="302">
        <v>50277</v>
      </c>
      <c r="AG33" s="302">
        <v>80.528237819137004</v>
      </c>
      <c r="AH33" s="302">
        <v>49242</v>
      </c>
      <c r="AI33" s="302">
        <v>86.027253668763109</v>
      </c>
      <c r="AJ33" s="302">
        <v>42773</v>
      </c>
      <c r="AK33" s="302">
        <v>65.698487059365647</v>
      </c>
      <c r="AL33" s="302">
        <v>42087</v>
      </c>
      <c r="AM33" s="302">
        <v>71.321809862735137</v>
      </c>
      <c r="AO33" s="344" t="s">
        <v>57</v>
      </c>
      <c r="AP33" s="342">
        <v>55137</v>
      </c>
      <c r="AQ33" s="342">
        <v>81.594992156746684</v>
      </c>
      <c r="AR33" s="342">
        <v>53122</v>
      </c>
      <c r="AS33" s="342">
        <v>86.578548494874269</v>
      </c>
      <c r="AT33" s="342">
        <v>48953</v>
      </c>
      <c r="AU33" s="342">
        <v>69.728651805426964</v>
      </c>
      <c r="AV33" s="342">
        <v>47545</v>
      </c>
      <c r="AW33" s="342">
        <v>74.993296424233819</v>
      </c>
    </row>
    <row r="34" spans="1:49" x14ac:dyDescent="0.2">
      <c r="A34" s="344" t="s">
        <v>58</v>
      </c>
      <c r="B34" s="342">
        <v>79960</v>
      </c>
      <c r="C34" s="342">
        <v>85.459306364559396</v>
      </c>
      <c r="D34" s="342">
        <v>76325</v>
      </c>
      <c r="E34" s="342">
        <v>94.118009741661012</v>
      </c>
      <c r="F34" s="342">
        <v>57395</v>
      </c>
      <c r="G34" s="342">
        <v>54.15388970137284</v>
      </c>
      <c r="H34" s="342">
        <v>50960</v>
      </c>
      <c r="I34" s="342">
        <v>67.46987951807229</v>
      </c>
      <c r="K34" s="344" t="s">
        <v>58</v>
      </c>
      <c r="L34" s="342">
        <v>61931</v>
      </c>
      <c r="M34" s="342">
        <v>78.180000000000007</v>
      </c>
      <c r="N34" s="342">
        <v>59985</v>
      </c>
      <c r="O34" s="342">
        <v>90.39</v>
      </c>
      <c r="P34" s="342">
        <v>45833</v>
      </c>
      <c r="Q34" s="342">
        <v>51.32</v>
      </c>
      <c r="R34" s="342">
        <v>42188</v>
      </c>
      <c r="S34" s="342">
        <v>67.14</v>
      </c>
      <c r="U34" s="344" t="s">
        <v>58</v>
      </c>
      <c r="V34" s="342">
        <v>59046</v>
      </c>
      <c r="W34" s="342">
        <v>72.680000000000007</v>
      </c>
      <c r="X34" s="342">
        <v>57845</v>
      </c>
      <c r="Y34" s="342">
        <v>84.17</v>
      </c>
      <c r="Z34" s="342">
        <v>48355</v>
      </c>
      <c r="AA34" s="342">
        <v>52.09</v>
      </c>
      <c r="AB34" s="342">
        <v>46070</v>
      </c>
      <c r="AC34" s="342">
        <v>66.53</v>
      </c>
      <c r="AE34" s="344" t="s">
        <v>58</v>
      </c>
      <c r="AF34" s="302">
        <v>65125</v>
      </c>
      <c r="AG34" s="302">
        <v>72.017029746765445</v>
      </c>
      <c r="AH34" s="302">
        <v>64282</v>
      </c>
      <c r="AI34" s="302">
        <v>76.521635616927568</v>
      </c>
      <c r="AJ34" s="302">
        <v>55717</v>
      </c>
      <c r="AK34" s="302">
        <v>59.87083879564161</v>
      </c>
      <c r="AL34" s="302">
        <v>55174</v>
      </c>
      <c r="AM34" s="302">
        <v>64.267909143855562</v>
      </c>
      <c r="AO34" s="344" t="s">
        <v>58</v>
      </c>
      <c r="AP34" s="342">
        <v>86060</v>
      </c>
      <c r="AQ34" s="342">
        <v>77.23095699619499</v>
      </c>
      <c r="AR34" s="342">
        <v>84775</v>
      </c>
      <c r="AS34" s="342">
        <v>80.121540904279456</v>
      </c>
      <c r="AT34" s="342">
        <v>77799</v>
      </c>
      <c r="AU34" s="342">
        <v>68.77624448589539</v>
      </c>
      <c r="AV34" s="342">
        <v>76863</v>
      </c>
      <c r="AW34" s="342">
        <v>71.993368551197037</v>
      </c>
    </row>
    <row r="35" spans="1:49" x14ac:dyDescent="0.2">
      <c r="A35" s="344" t="s">
        <v>59</v>
      </c>
      <c r="B35" s="342">
        <v>50460</v>
      </c>
      <c r="C35" s="342">
        <v>83.834524007310179</v>
      </c>
      <c r="D35" s="342">
        <v>48170</v>
      </c>
      <c r="E35" s="342">
        <v>94.627246832334748</v>
      </c>
      <c r="F35" s="342">
        <v>32240</v>
      </c>
      <c r="G35" s="342">
        <v>45.475703505183724</v>
      </c>
      <c r="H35" s="342">
        <v>28880</v>
      </c>
      <c r="I35" s="342">
        <v>59.005005618551429</v>
      </c>
      <c r="K35" s="344" t="s">
        <v>59</v>
      </c>
      <c r="L35" s="342">
        <v>49497</v>
      </c>
      <c r="M35" s="342">
        <v>79.459999999999994</v>
      </c>
      <c r="N35" s="342">
        <v>48008</v>
      </c>
      <c r="O35" s="342">
        <v>92.23</v>
      </c>
      <c r="P35" s="342">
        <v>34242</v>
      </c>
      <c r="Q35" s="342">
        <v>48.14</v>
      </c>
      <c r="R35" s="342">
        <v>32052</v>
      </c>
      <c r="S35" s="342">
        <v>64.86</v>
      </c>
      <c r="U35" s="344" t="s">
        <v>59</v>
      </c>
      <c r="V35" s="342">
        <v>49208</v>
      </c>
      <c r="W35" s="342">
        <v>76.91</v>
      </c>
      <c r="X35" s="342">
        <v>48175</v>
      </c>
      <c r="Y35" s="342">
        <v>89.48</v>
      </c>
      <c r="Z35" s="342">
        <v>38106</v>
      </c>
      <c r="AA35" s="342">
        <v>52.67</v>
      </c>
      <c r="AB35" s="342">
        <v>36274</v>
      </c>
      <c r="AC35" s="342">
        <v>70.72</v>
      </c>
      <c r="AE35" s="344" t="s">
        <v>59</v>
      </c>
      <c r="AF35" s="302">
        <v>50533</v>
      </c>
      <c r="AG35" s="302">
        <v>80.279922473231025</v>
      </c>
      <c r="AH35" s="302">
        <v>49683</v>
      </c>
      <c r="AI35" s="302">
        <v>87.233556905572911</v>
      </c>
      <c r="AJ35" s="302">
        <v>43373</v>
      </c>
      <c r="AK35" s="302">
        <v>65.500317134313931</v>
      </c>
      <c r="AL35" s="302">
        <v>42761</v>
      </c>
      <c r="AM35" s="302">
        <v>72.456621933035109</v>
      </c>
      <c r="AO35" s="344" t="s">
        <v>59</v>
      </c>
      <c r="AP35" s="342">
        <v>54464</v>
      </c>
      <c r="AQ35" s="342">
        <v>80.424092969684438</v>
      </c>
      <c r="AR35" s="342">
        <v>52849</v>
      </c>
      <c r="AS35" s="342">
        <v>86.236211735526396</v>
      </c>
      <c r="AT35" s="342">
        <v>49531</v>
      </c>
      <c r="AU35" s="342">
        <v>69.772781698573013</v>
      </c>
      <c r="AV35" s="342">
        <v>48332</v>
      </c>
      <c r="AW35" s="342">
        <v>75.94475259659653</v>
      </c>
    </row>
    <row r="36" spans="1:49" x14ac:dyDescent="0.2">
      <c r="A36" s="344" t="s">
        <v>60</v>
      </c>
      <c r="B36" s="342">
        <v>52935</v>
      </c>
      <c r="C36" s="342">
        <v>85.220961120502295</v>
      </c>
      <c r="D36" s="342">
        <v>50725</v>
      </c>
      <c r="E36" s="342">
        <v>94.671519223590892</v>
      </c>
      <c r="F36" s="342">
        <v>33550</v>
      </c>
      <c r="G36" s="342">
        <v>51.910877301562742</v>
      </c>
      <c r="H36" s="342">
        <v>29785</v>
      </c>
      <c r="I36" s="342">
        <v>65.360983102918595</v>
      </c>
      <c r="K36" s="344" t="s">
        <v>60</v>
      </c>
      <c r="L36" s="342">
        <v>42878</v>
      </c>
      <c r="M36" s="342">
        <v>78.87</v>
      </c>
      <c r="N36" s="342">
        <v>41734</v>
      </c>
      <c r="O36" s="342">
        <v>90.69</v>
      </c>
      <c r="P36" s="342">
        <v>27351</v>
      </c>
      <c r="Q36" s="342">
        <v>48.46</v>
      </c>
      <c r="R36" s="342">
        <v>25315</v>
      </c>
      <c r="S36" s="342">
        <v>62.7</v>
      </c>
      <c r="U36" s="344" t="s">
        <v>60</v>
      </c>
      <c r="V36" s="342">
        <v>41408</v>
      </c>
      <c r="W36" s="342">
        <v>71.22</v>
      </c>
      <c r="X36" s="342">
        <v>40655</v>
      </c>
      <c r="Y36" s="342">
        <v>82.44</v>
      </c>
      <c r="Z36" s="342">
        <v>27367</v>
      </c>
      <c r="AA36" s="342">
        <v>44.29</v>
      </c>
      <c r="AB36" s="342">
        <v>26048</v>
      </c>
      <c r="AC36" s="342">
        <v>56.52</v>
      </c>
      <c r="AE36" s="344" t="s">
        <v>60</v>
      </c>
      <c r="AF36" s="302">
        <v>49995</v>
      </c>
      <c r="AG36" s="302">
        <v>69.10349975120252</v>
      </c>
      <c r="AH36" s="302">
        <v>49513</v>
      </c>
      <c r="AI36" s="302">
        <v>73.95298124029155</v>
      </c>
      <c r="AJ36" s="302">
        <v>34737</v>
      </c>
      <c r="AK36" s="302">
        <v>48.874412584067315</v>
      </c>
      <c r="AL36" s="302">
        <v>34432</v>
      </c>
      <c r="AM36" s="302">
        <v>52.252826466347976</v>
      </c>
      <c r="AO36" s="344" t="s">
        <v>60</v>
      </c>
      <c r="AP36" s="342">
        <v>79353</v>
      </c>
      <c r="AQ36" s="342">
        <v>77.669133192389012</v>
      </c>
      <c r="AR36" s="342">
        <v>78634</v>
      </c>
      <c r="AS36" s="342">
        <v>80.025645983655764</v>
      </c>
      <c r="AT36" s="342">
        <v>57880</v>
      </c>
      <c r="AU36" s="342">
        <v>61.323953212408888</v>
      </c>
      <c r="AV36" s="342">
        <v>57439</v>
      </c>
      <c r="AW36" s="342">
        <v>63.734715163888957</v>
      </c>
    </row>
    <row r="37" spans="1:49" x14ac:dyDescent="0.2">
      <c r="A37" s="344" t="s">
        <v>61</v>
      </c>
      <c r="B37" s="342">
        <v>72170</v>
      </c>
      <c r="C37" s="342">
        <v>84.124023778995223</v>
      </c>
      <c r="D37" s="342">
        <v>69195</v>
      </c>
      <c r="E37" s="342">
        <v>94.9893609719267</v>
      </c>
      <c r="F37" s="342">
        <v>45160</v>
      </c>
      <c r="G37" s="342">
        <v>46.790654302440039</v>
      </c>
      <c r="H37" s="342">
        <v>40305</v>
      </c>
      <c r="I37" s="342">
        <v>61.058930465081055</v>
      </c>
      <c r="K37" s="344" t="s">
        <v>61</v>
      </c>
      <c r="L37" s="342">
        <v>62006</v>
      </c>
      <c r="M37" s="342">
        <v>77.83</v>
      </c>
      <c r="N37" s="342">
        <v>60281</v>
      </c>
      <c r="O37" s="342">
        <v>91.79</v>
      </c>
      <c r="P37" s="342">
        <v>41864</v>
      </c>
      <c r="Q37" s="342">
        <v>47.13</v>
      </c>
      <c r="R37" s="342">
        <v>39175</v>
      </c>
      <c r="S37" s="342">
        <v>64.38</v>
      </c>
      <c r="U37" s="344" t="s">
        <v>61</v>
      </c>
      <c r="V37" s="342">
        <v>60171</v>
      </c>
      <c r="W37" s="342">
        <v>75.48</v>
      </c>
      <c r="X37" s="342">
        <v>59186</v>
      </c>
      <c r="Y37" s="342">
        <v>87.45</v>
      </c>
      <c r="Z37" s="342">
        <v>46113</v>
      </c>
      <c r="AA37" s="342">
        <v>51.68</v>
      </c>
      <c r="AB37" s="342">
        <v>44338</v>
      </c>
      <c r="AC37" s="342">
        <v>67.59</v>
      </c>
      <c r="AE37" s="344" t="s">
        <v>61</v>
      </c>
      <c r="AF37" s="302">
        <v>57757</v>
      </c>
      <c r="AG37" s="302">
        <v>74.339073802352814</v>
      </c>
      <c r="AH37" s="302">
        <v>57027</v>
      </c>
      <c r="AI37" s="302">
        <v>79.833967969537468</v>
      </c>
      <c r="AJ37" s="302">
        <v>48886</v>
      </c>
      <c r="AK37" s="302">
        <v>60.108201155785068</v>
      </c>
      <c r="AL37" s="302">
        <v>48421</v>
      </c>
      <c r="AM37" s="302">
        <v>64.996375741630658</v>
      </c>
      <c r="AO37" s="344" t="s">
        <v>61</v>
      </c>
      <c r="AP37" s="342">
        <v>73795</v>
      </c>
      <c r="AQ37" s="342">
        <v>76.909848879624803</v>
      </c>
      <c r="AR37" s="342">
        <v>72602</v>
      </c>
      <c r="AS37" s="342">
        <v>81.023592170167177</v>
      </c>
      <c r="AT37" s="342">
        <v>61220</v>
      </c>
      <c r="AU37" s="342">
        <v>64.42311739697773</v>
      </c>
      <c r="AV37" s="342">
        <v>60263</v>
      </c>
      <c r="AW37" s="342">
        <v>68.512602462510941</v>
      </c>
    </row>
    <row r="38" spans="1:49" x14ac:dyDescent="0.2">
      <c r="A38" s="344" t="s">
        <v>62</v>
      </c>
      <c r="B38" s="342">
        <v>91705</v>
      </c>
      <c r="C38" s="342">
        <v>82.870956081691673</v>
      </c>
      <c r="D38" s="342">
        <v>87860</v>
      </c>
      <c r="E38" s="342">
        <v>91.349552921605323</v>
      </c>
      <c r="F38" s="342">
        <v>64795</v>
      </c>
      <c r="G38" s="342">
        <v>51.455231288465356</v>
      </c>
      <c r="H38" s="342">
        <v>57860</v>
      </c>
      <c r="I38" s="342">
        <v>65.055093321340223</v>
      </c>
      <c r="K38" s="344" t="s">
        <v>62</v>
      </c>
      <c r="L38" s="342">
        <v>73953</v>
      </c>
      <c r="M38" s="342">
        <v>77.180000000000007</v>
      </c>
      <c r="N38" s="342">
        <v>71768</v>
      </c>
      <c r="O38" s="342">
        <v>88.66</v>
      </c>
      <c r="P38" s="342">
        <v>56425</v>
      </c>
      <c r="Q38" s="342">
        <v>52.05</v>
      </c>
      <c r="R38" s="342">
        <v>52566</v>
      </c>
      <c r="S38" s="342">
        <v>68.8</v>
      </c>
      <c r="U38" s="344" t="s">
        <v>62</v>
      </c>
      <c r="V38" s="342">
        <v>75513</v>
      </c>
      <c r="W38" s="342">
        <v>76.58</v>
      </c>
      <c r="X38" s="342">
        <v>74106</v>
      </c>
      <c r="Y38" s="342">
        <v>86.91</v>
      </c>
      <c r="Z38" s="342">
        <v>64930</v>
      </c>
      <c r="AA38" s="342">
        <v>57.48</v>
      </c>
      <c r="AB38" s="342">
        <v>62354</v>
      </c>
      <c r="AC38" s="342">
        <v>72.77</v>
      </c>
      <c r="AE38" s="344" t="s">
        <v>62</v>
      </c>
      <c r="AF38" s="302">
        <v>77287</v>
      </c>
      <c r="AG38" s="302">
        <v>79.228900347517666</v>
      </c>
      <c r="AH38" s="302">
        <v>76301</v>
      </c>
      <c r="AI38" s="302">
        <v>83.690907096632657</v>
      </c>
      <c r="AJ38" s="302">
        <v>72749</v>
      </c>
      <c r="AK38" s="302">
        <v>67.924968721405762</v>
      </c>
      <c r="AL38" s="302">
        <v>72023</v>
      </c>
      <c r="AM38" s="302">
        <v>72.324593555124878</v>
      </c>
      <c r="AO38" s="344" t="s">
        <v>62</v>
      </c>
      <c r="AP38" s="342">
        <v>96990</v>
      </c>
      <c r="AQ38" s="342">
        <v>82.273702783173718</v>
      </c>
      <c r="AR38" s="342">
        <v>95173</v>
      </c>
      <c r="AS38" s="342">
        <v>85.543381540037927</v>
      </c>
      <c r="AT38" s="342">
        <v>92799</v>
      </c>
      <c r="AU38" s="342">
        <v>73.857504417172066</v>
      </c>
      <c r="AV38" s="342">
        <v>91363</v>
      </c>
      <c r="AW38" s="342">
        <v>77.543901341866047</v>
      </c>
    </row>
    <row r="39" spans="1:49" x14ac:dyDescent="0.2">
      <c r="A39" s="344" t="s">
        <v>63</v>
      </c>
      <c r="B39" s="342">
        <v>78590</v>
      </c>
      <c r="C39" s="342">
        <v>80.468949982081611</v>
      </c>
      <c r="D39" s="342">
        <v>73565</v>
      </c>
      <c r="E39" s="342">
        <v>86.101357677902627</v>
      </c>
      <c r="F39" s="342">
        <v>62500</v>
      </c>
      <c r="G39" s="342">
        <v>56.051298148065108</v>
      </c>
      <c r="H39" s="342">
        <v>54200</v>
      </c>
      <c r="I39" s="342">
        <v>66.855803626495629</v>
      </c>
      <c r="K39" s="344" t="s">
        <v>63</v>
      </c>
      <c r="L39" s="342">
        <v>51453</v>
      </c>
      <c r="M39" s="342">
        <v>77.989999999999995</v>
      </c>
      <c r="N39" s="342">
        <v>48362</v>
      </c>
      <c r="O39" s="342">
        <v>87.35</v>
      </c>
      <c r="P39" s="342">
        <v>42534</v>
      </c>
      <c r="Q39" s="342">
        <v>55.14</v>
      </c>
      <c r="R39" s="342">
        <v>38180</v>
      </c>
      <c r="S39" s="342">
        <v>69.959999999999994</v>
      </c>
      <c r="U39" s="344" t="s">
        <v>63</v>
      </c>
      <c r="V39" s="342">
        <v>51972</v>
      </c>
      <c r="W39" s="342">
        <v>73.3</v>
      </c>
      <c r="X39" s="342">
        <v>49479</v>
      </c>
      <c r="Y39" s="342">
        <v>82.17</v>
      </c>
      <c r="Z39" s="342">
        <v>42352</v>
      </c>
      <c r="AA39" s="342">
        <v>52.82</v>
      </c>
      <c r="AB39" s="342">
        <v>39127</v>
      </c>
      <c r="AC39" s="342">
        <v>65.77</v>
      </c>
      <c r="AE39" s="344" t="s">
        <v>63</v>
      </c>
      <c r="AF39" s="302">
        <v>52989</v>
      </c>
      <c r="AG39" s="302">
        <v>73.207427260921222</v>
      </c>
      <c r="AH39" s="302">
        <v>51391</v>
      </c>
      <c r="AI39" s="302">
        <v>77.106933337334397</v>
      </c>
      <c r="AJ39" s="302">
        <v>43666</v>
      </c>
      <c r="AK39" s="302">
        <v>58.932451582427973</v>
      </c>
      <c r="AL39" s="302">
        <v>42665</v>
      </c>
      <c r="AM39" s="302">
        <v>62.974169741697416</v>
      </c>
      <c r="AO39" s="344" t="s">
        <v>63</v>
      </c>
      <c r="AP39" s="342">
        <v>67674</v>
      </c>
      <c r="AQ39" s="342">
        <v>75.335633975286655</v>
      </c>
      <c r="AR39" s="342">
        <v>65178</v>
      </c>
      <c r="AS39" s="342">
        <v>78.124850170206656</v>
      </c>
      <c r="AT39" s="342">
        <v>52744</v>
      </c>
      <c r="AU39" s="342">
        <v>61.562882988036179</v>
      </c>
      <c r="AV39" s="342">
        <v>51195</v>
      </c>
      <c r="AW39" s="342">
        <v>64.910612400152147</v>
      </c>
    </row>
    <row r="40" spans="1:49" x14ac:dyDescent="0.2">
      <c r="A40" s="343"/>
      <c r="B40" s="343"/>
      <c r="C40" s="343"/>
      <c r="D40" s="343"/>
      <c r="E40" s="343"/>
      <c r="F40" s="343"/>
      <c r="G40" s="343"/>
      <c r="H40" s="343"/>
      <c r="I40" s="343"/>
      <c r="AF40" s="345"/>
      <c r="AG40" s="345"/>
      <c r="AJ40" s="345"/>
      <c r="AL40" s="345"/>
      <c r="AM40" s="345"/>
    </row>
    <row r="41" spans="1:49" x14ac:dyDescent="0.2">
      <c r="A41" s="346" t="s">
        <v>64</v>
      </c>
      <c r="B41" s="302">
        <v>202790</v>
      </c>
      <c r="C41" s="302">
        <v>81.670518380232849</v>
      </c>
      <c r="D41" s="302">
        <v>191545</v>
      </c>
      <c r="E41" s="302">
        <v>87.189192598264952</v>
      </c>
      <c r="F41" s="302">
        <v>169660</v>
      </c>
      <c r="G41" s="302">
        <v>58.946387675346102</v>
      </c>
      <c r="H41" s="302">
        <v>150005</v>
      </c>
      <c r="I41" s="302">
        <v>69.281691229655323</v>
      </c>
      <c r="K41" s="346" t="s">
        <v>64</v>
      </c>
      <c r="L41" s="302">
        <v>141422</v>
      </c>
      <c r="M41" s="302">
        <v>80.682500000000005</v>
      </c>
      <c r="N41" s="302">
        <v>134152</v>
      </c>
      <c r="O41" s="302">
        <v>88.662499999999994</v>
      </c>
      <c r="P41" s="302">
        <v>118086</v>
      </c>
      <c r="Q41" s="302">
        <v>59.25500000000001</v>
      </c>
      <c r="R41" s="302">
        <v>107256</v>
      </c>
      <c r="S41" s="302">
        <v>72.169999999999987</v>
      </c>
      <c r="U41" s="346" t="s">
        <v>64</v>
      </c>
      <c r="V41" s="302">
        <v>141798</v>
      </c>
      <c r="W41" s="302">
        <v>74.762500000000003</v>
      </c>
      <c r="X41" s="302">
        <v>137435</v>
      </c>
      <c r="Y41" s="302">
        <v>83.605000000000004</v>
      </c>
      <c r="Z41" s="302">
        <v>118827</v>
      </c>
      <c r="AA41" s="302">
        <v>56.37</v>
      </c>
      <c r="AB41" s="302">
        <v>110811</v>
      </c>
      <c r="AC41" s="302">
        <v>69.287499999999994</v>
      </c>
      <c r="AE41" s="346" t="s">
        <v>64</v>
      </c>
      <c r="AF41" s="302">
        <v>153474</v>
      </c>
      <c r="AG41" s="302">
        <v>75.057868645092583</v>
      </c>
      <c r="AH41" s="302">
        <v>149336</v>
      </c>
      <c r="AI41" s="302">
        <v>79.042581139649826</v>
      </c>
      <c r="AJ41" s="302">
        <v>130234</v>
      </c>
      <c r="AK41" s="302">
        <v>60.633718666043634</v>
      </c>
      <c r="AL41" s="302">
        <v>127490</v>
      </c>
      <c r="AM41" s="302">
        <v>64.775305686645154</v>
      </c>
      <c r="AO41" s="346" t="s">
        <v>64</v>
      </c>
      <c r="AP41" s="302">
        <v>165029</v>
      </c>
      <c r="AQ41" s="302">
        <v>77.873960612854503</v>
      </c>
      <c r="AR41" s="302">
        <v>174521</v>
      </c>
      <c r="AS41" s="302">
        <v>80.743721786889949</v>
      </c>
      <c r="AT41" s="302">
        <v>134282</v>
      </c>
      <c r="AU41" s="302">
        <v>64.112625075845898</v>
      </c>
      <c r="AV41" s="302">
        <v>145148</v>
      </c>
      <c r="AW41" s="302">
        <v>68.578606595050445</v>
      </c>
    </row>
    <row r="42" spans="1:49" x14ac:dyDescent="0.2">
      <c r="A42" s="346" t="s">
        <v>65</v>
      </c>
      <c r="B42" s="302">
        <v>593830</v>
      </c>
      <c r="C42" s="302">
        <v>84.231916281527702</v>
      </c>
      <c r="D42" s="302">
        <v>568865</v>
      </c>
      <c r="E42" s="302">
        <v>92.901241964242814</v>
      </c>
      <c r="F42" s="302">
        <v>407905</v>
      </c>
      <c r="G42" s="302">
        <v>52.111163289840398</v>
      </c>
      <c r="H42" s="302">
        <v>365150</v>
      </c>
      <c r="I42" s="302">
        <v>65.294429475566943</v>
      </c>
      <c r="K42" s="346" t="s">
        <v>65</v>
      </c>
      <c r="L42" s="302">
        <v>472645</v>
      </c>
      <c r="M42" s="302">
        <v>78.075555555555567</v>
      </c>
      <c r="N42" s="302">
        <v>459649</v>
      </c>
      <c r="O42" s="302">
        <v>89.524444444444441</v>
      </c>
      <c r="P42" s="302">
        <v>344534</v>
      </c>
      <c r="Q42" s="302">
        <v>51.184444444444445</v>
      </c>
      <c r="R42" s="302">
        <v>321156</v>
      </c>
      <c r="S42" s="302">
        <v>66.573333333333323</v>
      </c>
      <c r="U42" s="346" t="s">
        <v>65</v>
      </c>
      <c r="V42" s="302">
        <v>456366</v>
      </c>
      <c r="W42" s="302">
        <v>73.788888888888891</v>
      </c>
      <c r="X42" s="302">
        <v>446672</v>
      </c>
      <c r="Y42" s="302">
        <v>84.415555555555542</v>
      </c>
      <c r="Z42" s="302">
        <v>367286</v>
      </c>
      <c r="AA42" s="302">
        <v>52.366666666666667</v>
      </c>
      <c r="AB42" s="302">
        <v>352134</v>
      </c>
      <c r="AC42" s="302">
        <v>66.056666666666672</v>
      </c>
      <c r="AE42" s="346" t="s">
        <v>65</v>
      </c>
      <c r="AF42" s="302">
        <v>486980</v>
      </c>
      <c r="AG42" s="302">
        <v>72.889976075305697</v>
      </c>
      <c r="AH42" s="302">
        <v>481099</v>
      </c>
      <c r="AI42" s="302">
        <v>77.438957480826758</v>
      </c>
      <c r="AJ42" s="302">
        <v>418169</v>
      </c>
      <c r="AK42" s="302">
        <v>59.294817449455877</v>
      </c>
      <c r="AL42" s="302">
        <v>414261</v>
      </c>
      <c r="AM42" s="302">
        <v>63.37527305439356</v>
      </c>
      <c r="AO42" s="346" t="s">
        <v>65</v>
      </c>
      <c r="AP42" s="302">
        <v>644601</v>
      </c>
      <c r="AQ42" s="302">
        <v>77.824453177809374</v>
      </c>
      <c r="AR42" s="302">
        <v>634802</v>
      </c>
      <c r="AS42" s="302">
        <v>80.847683924093658</v>
      </c>
      <c r="AT42" s="302">
        <v>560266</v>
      </c>
      <c r="AU42" s="302">
        <v>67.690144823718114</v>
      </c>
      <c r="AV42" s="302">
        <v>552699</v>
      </c>
      <c r="AW42" s="302">
        <v>70.947008532588825</v>
      </c>
    </row>
    <row r="43" spans="1:49" x14ac:dyDescent="0.2">
      <c r="A43" s="346" t="s">
        <v>66</v>
      </c>
      <c r="B43" s="302">
        <v>1498970</v>
      </c>
      <c r="C43" s="302">
        <v>84.568780545998848</v>
      </c>
      <c r="D43" s="302">
        <v>1436815</v>
      </c>
      <c r="E43" s="302">
        <v>93.791167107803716</v>
      </c>
      <c r="F43" s="302">
        <v>952750</v>
      </c>
      <c r="G43" s="302">
        <v>48.078504156888016</v>
      </c>
      <c r="H43" s="302">
        <v>860265</v>
      </c>
      <c r="I43" s="302">
        <v>60.6506598585107</v>
      </c>
      <c r="K43" s="346" t="s">
        <v>66</v>
      </c>
      <c r="L43" s="302">
        <v>1361133</v>
      </c>
      <c r="M43" s="302">
        <v>79.029000000000011</v>
      </c>
      <c r="N43" s="302">
        <v>1320621</v>
      </c>
      <c r="O43" s="302">
        <v>90.988500000000002</v>
      </c>
      <c r="P43" s="302">
        <v>931771</v>
      </c>
      <c r="Q43" s="302">
        <v>49.190999999999988</v>
      </c>
      <c r="R43" s="302">
        <v>872695</v>
      </c>
      <c r="S43" s="302">
        <v>64.672499999999999</v>
      </c>
      <c r="U43" s="346" t="s">
        <v>66</v>
      </c>
      <c r="V43" s="302">
        <v>1306115</v>
      </c>
      <c r="W43" s="302">
        <v>75.568999999999988</v>
      </c>
      <c r="X43" s="302">
        <v>1277685</v>
      </c>
      <c r="Y43" s="302">
        <v>87.432000000000002</v>
      </c>
      <c r="Z43" s="302">
        <v>1002103</v>
      </c>
      <c r="AA43" s="302">
        <v>52.412500000000001</v>
      </c>
      <c r="AB43" s="302">
        <v>955416</v>
      </c>
      <c r="AC43" s="302">
        <v>68.547499999999999</v>
      </c>
      <c r="AE43" s="346" t="s">
        <v>66</v>
      </c>
      <c r="AF43" s="302">
        <v>1291374</v>
      </c>
      <c r="AG43" s="302">
        <v>76.437526885343033</v>
      </c>
      <c r="AH43" s="302">
        <v>1268856</v>
      </c>
      <c r="AI43" s="302">
        <v>82.726025766695841</v>
      </c>
      <c r="AJ43" s="302">
        <v>1100135</v>
      </c>
      <c r="AK43" s="302">
        <v>61.507862903789089</v>
      </c>
      <c r="AL43" s="302">
        <v>1086176</v>
      </c>
      <c r="AM43" s="302">
        <v>67.499504340589709</v>
      </c>
      <c r="AO43" s="346" t="s">
        <v>66</v>
      </c>
      <c r="AP43" s="302">
        <v>1537481</v>
      </c>
      <c r="AQ43" s="302">
        <v>77.8609637429727</v>
      </c>
      <c r="AR43" s="302">
        <v>1481757</v>
      </c>
      <c r="AS43" s="302">
        <v>82.816002476391702</v>
      </c>
      <c r="AT43" s="302">
        <v>1342558</v>
      </c>
      <c r="AU43" s="302">
        <v>66.193542410364756</v>
      </c>
      <c r="AV43" s="302">
        <v>1298891</v>
      </c>
      <c r="AW43" s="302">
        <v>71.198948161360164</v>
      </c>
    </row>
    <row r="44" spans="1:49" x14ac:dyDescent="0.2">
      <c r="A44" s="346" t="s">
        <v>67</v>
      </c>
      <c r="B44" s="342">
        <v>2295590</v>
      </c>
      <c r="C44" s="342">
        <v>84.151044377808887</v>
      </c>
      <c r="D44" s="342">
        <v>2197225</v>
      </c>
      <c r="E44" s="342">
        <v>92.84467750659185</v>
      </c>
      <c r="F44" s="342">
        <v>1530315</v>
      </c>
      <c r="G44" s="342">
        <v>49.976323206197115</v>
      </c>
      <c r="H44" s="342">
        <v>1375420</v>
      </c>
      <c r="I44" s="342">
        <v>62.520710839183877</v>
      </c>
      <c r="K44" s="346" t="s">
        <v>67</v>
      </c>
      <c r="L44" s="342">
        <v>1975200</v>
      </c>
      <c r="M44" s="342">
        <v>78.78</v>
      </c>
      <c r="N44" s="342">
        <v>1914422</v>
      </c>
      <c r="O44" s="342">
        <v>90.36</v>
      </c>
      <c r="P44" s="342">
        <v>1394391</v>
      </c>
      <c r="Q44" s="342">
        <v>50.13</v>
      </c>
      <c r="R44" s="342">
        <v>1301107</v>
      </c>
      <c r="S44" s="342">
        <v>65.44</v>
      </c>
      <c r="U44" s="346" t="s">
        <v>67</v>
      </c>
      <c r="V44" s="342">
        <v>1904279</v>
      </c>
      <c r="W44" s="342">
        <v>75</v>
      </c>
      <c r="X44" s="342">
        <v>1861792</v>
      </c>
      <c r="Y44" s="342">
        <v>86.28</v>
      </c>
      <c r="Z44" s="342">
        <v>1488216</v>
      </c>
      <c r="AA44" s="342">
        <v>52.46</v>
      </c>
      <c r="AB44" s="342">
        <v>1418361</v>
      </c>
      <c r="AC44" s="342">
        <v>67.66</v>
      </c>
      <c r="AE44" s="346" t="s">
        <v>67</v>
      </c>
      <c r="AF44" s="345">
        <v>1931828</v>
      </c>
      <c r="AG44" s="302">
        <v>75.017348335550011</v>
      </c>
      <c r="AH44" s="302">
        <v>1899291</v>
      </c>
      <c r="AI44" s="302">
        <v>80.60627512194128</v>
      </c>
      <c r="AJ44" s="345">
        <v>1648538</v>
      </c>
      <c r="AK44" s="302">
        <v>60.494320967358405</v>
      </c>
      <c r="AL44" s="302">
        <v>1627927</v>
      </c>
      <c r="AM44" s="302">
        <v>65.749803509129052</v>
      </c>
      <c r="AO44" s="346" t="s">
        <v>67</v>
      </c>
      <c r="AP44" s="342">
        <v>2347111</v>
      </c>
      <c r="AQ44" s="342">
        <v>77.491666820740235</v>
      </c>
      <c r="AR44" s="342">
        <v>2291080</v>
      </c>
      <c r="AS44" s="342">
        <v>81.619857122143713</v>
      </c>
      <c r="AT44" s="342">
        <v>2037106</v>
      </c>
      <c r="AU44" s="342">
        <v>65.955088120089641</v>
      </c>
      <c r="AV44" s="342">
        <v>1996738</v>
      </c>
      <c r="AW44" s="342">
        <v>70.371828402723466</v>
      </c>
    </row>
  </sheetData>
  <hyperlinks>
    <hyperlink ref="A1" location="Contents!A1" display="Back" xr:uid="{00000000-0004-0000-3B00-000000000000}"/>
    <hyperlink ref="C1" location="'Table 23'!A1" display="Table 23" xr:uid="{00000000-0004-0000-3B00-000001000000}"/>
  </hyperlinks>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39">
    <tabColor theme="7" tint="0.39997558519241921"/>
    <pageSetUpPr autoPageBreaks="0"/>
  </sheetPr>
  <dimension ref="A1:AM45"/>
  <sheetViews>
    <sheetView zoomScale="70" zoomScaleNormal="70" workbookViewId="0"/>
  </sheetViews>
  <sheetFormatPr defaultColWidth="8.85546875" defaultRowHeight="12.75" x14ac:dyDescent="0.2"/>
  <cols>
    <col min="1" max="1" width="8.85546875" style="315"/>
    <col min="2" max="3" width="9.140625" style="315" bestFit="1" customWidth="1"/>
    <col min="4" max="5" width="9" style="315" bestFit="1" customWidth="1"/>
    <col min="6" max="6" width="9.140625" style="315" bestFit="1" customWidth="1"/>
    <col min="7" max="9" width="9" style="315" bestFit="1" customWidth="1"/>
    <col min="10" max="10" width="0" style="315" hidden="1" customWidth="1"/>
    <col min="11" max="11" width="8.85546875" style="315"/>
    <col min="12" max="13" width="9.140625" style="315" bestFit="1" customWidth="1"/>
    <col min="14" max="15" width="9" style="315" bestFit="1" customWidth="1"/>
    <col min="16" max="16" width="9.140625" style="315" bestFit="1" customWidth="1"/>
    <col min="17" max="19" width="9" style="315" bestFit="1" customWidth="1"/>
    <col min="20" max="20" width="0" style="315" hidden="1" customWidth="1"/>
    <col min="21" max="21" width="9" style="315" bestFit="1" customWidth="1"/>
    <col min="22" max="23" width="9.140625" style="315" bestFit="1" customWidth="1"/>
    <col min="24" max="25" width="9" style="315" bestFit="1" customWidth="1"/>
    <col min="26" max="26" width="9.140625" style="315" bestFit="1" customWidth="1"/>
    <col min="27" max="29" width="9" style="315" bestFit="1" customWidth="1"/>
    <col min="30" max="30" width="0" style="315" hidden="1" customWidth="1"/>
    <col min="31" max="39" width="9" style="315" bestFit="1" customWidth="1"/>
    <col min="40" max="16384" width="8.85546875" style="315"/>
  </cols>
  <sheetData>
    <row r="1" spans="1:39" x14ac:dyDescent="0.2">
      <c r="A1" s="325" t="s">
        <v>322</v>
      </c>
      <c r="C1" s="467" t="s">
        <v>2752</v>
      </c>
    </row>
    <row r="2" spans="1:39" x14ac:dyDescent="0.2">
      <c r="A2" s="61" t="s">
        <v>30</v>
      </c>
      <c r="B2" s="668" t="s">
        <v>107</v>
      </c>
      <c r="C2" s="668"/>
      <c r="D2" s="668"/>
      <c r="E2" s="668"/>
      <c r="F2" s="668" t="s">
        <v>100</v>
      </c>
      <c r="G2" s="668"/>
      <c r="H2" s="668"/>
      <c r="I2" s="668"/>
      <c r="J2" s="323"/>
      <c r="K2" s="61" t="s">
        <v>4</v>
      </c>
      <c r="L2" s="668" t="s">
        <v>107</v>
      </c>
      <c r="M2" s="668"/>
      <c r="N2" s="668"/>
      <c r="O2" s="668"/>
      <c r="P2" s="668" t="s">
        <v>100</v>
      </c>
      <c r="Q2" s="668"/>
      <c r="R2" s="668"/>
      <c r="S2" s="668"/>
      <c r="T2" s="323"/>
      <c r="U2" s="60">
        <v>2001</v>
      </c>
      <c r="V2" s="668" t="s">
        <v>107</v>
      </c>
      <c r="W2" s="668"/>
      <c r="X2" s="668"/>
      <c r="Y2" s="668"/>
      <c r="Z2" s="668" t="s">
        <v>100</v>
      </c>
      <c r="AA2" s="668"/>
      <c r="AB2" s="668"/>
      <c r="AC2" s="668"/>
      <c r="AE2" s="60">
        <v>2011</v>
      </c>
      <c r="AF2" s="668" t="s">
        <v>107</v>
      </c>
      <c r="AG2" s="668"/>
      <c r="AH2" s="668"/>
      <c r="AI2" s="668"/>
      <c r="AJ2" s="668" t="s">
        <v>100</v>
      </c>
      <c r="AK2" s="668"/>
      <c r="AL2" s="668"/>
      <c r="AM2" s="668"/>
    </row>
    <row r="3" spans="1:39" x14ac:dyDescent="0.2">
      <c r="A3" s="323"/>
      <c r="B3" s="324" t="s">
        <v>73</v>
      </c>
      <c r="C3" s="323"/>
      <c r="D3" s="323"/>
      <c r="E3" s="323"/>
      <c r="F3" s="324" t="s">
        <v>73</v>
      </c>
      <c r="G3" s="323"/>
      <c r="H3" s="323"/>
      <c r="I3" s="323"/>
      <c r="J3" s="323"/>
      <c r="K3" s="323"/>
      <c r="L3" s="324" t="s">
        <v>73</v>
      </c>
      <c r="M3" s="323"/>
      <c r="N3" s="323"/>
      <c r="O3" s="323"/>
      <c r="P3" s="324" t="s">
        <v>73</v>
      </c>
      <c r="Q3" s="323"/>
      <c r="R3" s="323"/>
      <c r="S3" s="323"/>
      <c r="T3" s="323"/>
      <c r="U3" s="323"/>
      <c r="V3" s="323" t="s">
        <v>73</v>
      </c>
      <c r="W3" s="323"/>
      <c r="X3" s="323"/>
      <c r="Y3" s="323"/>
      <c r="Z3" s="323" t="s">
        <v>73</v>
      </c>
      <c r="AA3" s="323"/>
      <c r="AB3" s="323"/>
      <c r="AC3" s="323"/>
      <c r="AE3" s="323"/>
      <c r="AF3" s="323" t="s">
        <v>73</v>
      </c>
      <c r="AG3" s="323"/>
      <c r="AH3" s="323"/>
      <c r="AI3" s="323"/>
      <c r="AJ3" s="323" t="s">
        <v>73</v>
      </c>
      <c r="AK3" s="323"/>
      <c r="AL3" s="323"/>
      <c r="AM3" s="323"/>
    </row>
    <row r="4" spans="1:39" x14ac:dyDescent="0.2">
      <c r="A4" s="323"/>
      <c r="B4" s="324" t="s">
        <v>239</v>
      </c>
      <c r="C4" s="324" t="s">
        <v>239</v>
      </c>
      <c r="D4" s="324" t="s">
        <v>239</v>
      </c>
      <c r="E4" s="323"/>
      <c r="F4" s="324" t="s">
        <v>239</v>
      </c>
      <c r="G4" s="324" t="s">
        <v>239</v>
      </c>
      <c r="H4" s="324" t="s">
        <v>239</v>
      </c>
      <c r="I4" s="323"/>
      <c r="J4" s="323"/>
      <c r="K4" s="323"/>
      <c r="L4" s="324" t="s">
        <v>239</v>
      </c>
      <c r="M4" s="324" t="s">
        <v>239</v>
      </c>
      <c r="N4" s="324" t="s">
        <v>239</v>
      </c>
      <c r="O4" s="323"/>
      <c r="P4" s="324" t="s">
        <v>239</v>
      </c>
      <c r="Q4" s="324" t="s">
        <v>239</v>
      </c>
      <c r="R4" s="324" t="s">
        <v>239</v>
      </c>
      <c r="S4" s="323"/>
      <c r="T4" s="323"/>
      <c r="U4" s="323"/>
      <c r="V4" s="323" t="s">
        <v>239</v>
      </c>
      <c r="W4" s="323" t="s">
        <v>239</v>
      </c>
      <c r="X4" s="323" t="s">
        <v>239</v>
      </c>
      <c r="Y4" s="323"/>
      <c r="Z4" s="323" t="s">
        <v>239</v>
      </c>
      <c r="AA4" s="323" t="s">
        <v>239</v>
      </c>
      <c r="AB4" s="323" t="s">
        <v>239</v>
      </c>
      <c r="AC4" s="323"/>
      <c r="AE4" s="323"/>
      <c r="AF4" s="323" t="s">
        <v>239</v>
      </c>
      <c r="AG4" s="323" t="s">
        <v>239</v>
      </c>
      <c r="AH4" s="323" t="s">
        <v>239</v>
      </c>
      <c r="AI4" s="323"/>
      <c r="AJ4" s="323" t="s">
        <v>239</v>
      </c>
      <c r="AK4" s="323" t="s">
        <v>239</v>
      </c>
      <c r="AL4" s="323" t="s">
        <v>239</v>
      </c>
      <c r="AM4" s="323"/>
    </row>
    <row r="5" spans="1:39" x14ac:dyDescent="0.2">
      <c r="A5" s="61"/>
      <c r="B5" s="324" t="s">
        <v>240</v>
      </c>
      <c r="C5" s="324" t="s">
        <v>241</v>
      </c>
      <c r="D5" s="324" t="s">
        <v>241</v>
      </c>
      <c r="E5" s="324" t="s">
        <v>242</v>
      </c>
      <c r="F5" s="324" t="s">
        <v>240</v>
      </c>
      <c r="G5" s="324" t="s">
        <v>241</v>
      </c>
      <c r="H5" s="324" t="s">
        <v>241</v>
      </c>
      <c r="I5" s="324" t="s">
        <v>242</v>
      </c>
      <c r="J5" s="323"/>
      <c r="K5" s="61"/>
      <c r="L5" s="324" t="s">
        <v>240</v>
      </c>
      <c r="M5" s="324" t="s">
        <v>241</v>
      </c>
      <c r="N5" s="324" t="s">
        <v>241</v>
      </c>
      <c r="O5" s="324" t="s">
        <v>242</v>
      </c>
      <c r="P5" s="324" t="s">
        <v>240</v>
      </c>
      <c r="Q5" s="324" t="s">
        <v>241</v>
      </c>
      <c r="R5" s="324" t="s">
        <v>241</v>
      </c>
      <c r="S5" s="324" t="s">
        <v>242</v>
      </c>
      <c r="T5" s="323"/>
      <c r="U5" s="323"/>
      <c r="V5" s="323" t="s">
        <v>240</v>
      </c>
      <c r="W5" s="323" t="s">
        <v>241</v>
      </c>
      <c r="X5" s="323" t="s">
        <v>241</v>
      </c>
      <c r="Y5" s="323" t="s">
        <v>242</v>
      </c>
      <c r="Z5" s="323" t="s">
        <v>240</v>
      </c>
      <c r="AA5" s="323" t="s">
        <v>241</v>
      </c>
      <c r="AB5" s="323" t="s">
        <v>241</v>
      </c>
      <c r="AC5" s="323" t="s">
        <v>242</v>
      </c>
      <c r="AE5" s="323"/>
      <c r="AF5" s="323" t="s">
        <v>240</v>
      </c>
      <c r="AG5" s="323" t="s">
        <v>241</v>
      </c>
      <c r="AH5" s="323" t="s">
        <v>241</v>
      </c>
      <c r="AI5" s="323" t="s">
        <v>242</v>
      </c>
      <c r="AJ5" s="323" t="s">
        <v>240</v>
      </c>
      <c r="AK5" s="323" t="s">
        <v>241</v>
      </c>
      <c r="AL5" s="323" t="s">
        <v>241</v>
      </c>
      <c r="AM5" s="323" t="s">
        <v>242</v>
      </c>
    </row>
    <row r="6" spans="1:39" x14ac:dyDescent="0.2">
      <c r="A6" s="323"/>
      <c r="B6" s="324" t="s">
        <v>243</v>
      </c>
      <c r="C6" s="324" t="s">
        <v>244</v>
      </c>
      <c r="D6" s="324" t="s">
        <v>245</v>
      </c>
      <c r="E6" s="324" t="s">
        <v>243</v>
      </c>
      <c r="F6" s="324" t="s">
        <v>243</v>
      </c>
      <c r="G6" s="324" t="s">
        <v>244</v>
      </c>
      <c r="H6" s="324" t="s">
        <v>245</v>
      </c>
      <c r="I6" s="324" t="s">
        <v>243</v>
      </c>
      <c r="J6" s="323"/>
      <c r="K6" s="323"/>
      <c r="L6" s="324" t="s">
        <v>243</v>
      </c>
      <c r="M6" s="324" t="s">
        <v>244</v>
      </c>
      <c r="N6" s="324" t="s">
        <v>245</v>
      </c>
      <c r="O6" s="324" t="s">
        <v>243</v>
      </c>
      <c r="P6" s="324" t="s">
        <v>243</v>
      </c>
      <c r="Q6" s="324" t="s">
        <v>244</v>
      </c>
      <c r="R6" s="324" t="s">
        <v>245</v>
      </c>
      <c r="S6" s="324" t="s">
        <v>243</v>
      </c>
      <c r="T6" s="323"/>
      <c r="U6" s="323"/>
      <c r="V6" s="323" t="s">
        <v>243</v>
      </c>
      <c r="W6" s="323" t="s">
        <v>244</v>
      </c>
      <c r="X6" s="323" t="s">
        <v>245</v>
      </c>
      <c r="Y6" s="323" t="s">
        <v>243</v>
      </c>
      <c r="Z6" s="323" t="s">
        <v>243</v>
      </c>
      <c r="AA6" s="323" t="s">
        <v>244</v>
      </c>
      <c r="AB6" s="323" t="s">
        <v>245</v>
      </c>
      <c r="AC6" s="323" t="s">
        <v>243</v>
      </c>
      <c r="AE6" s="323"/>
      <c r="AF6" s="323" t="s">
        <v>243</v>
      </c>
      <c r="AG6" s="323" t="s">
        <v>244</v>
      </c>
      <c r="AH6" s="323" t="s">
        <v>245</v>
      </c>
      <c r="AI6" s="323" t="s">
        <v>243</v>
      </c>
      <c r="AJ6" s="323" t="s">
        <v>243</v>
      </c>
      <c r="AK6" s="323" t="s">
        <v>244</v>
      </c>
      <c r="AL6" s="323" t="s">
        <v>245</v>
      </c>
      <c r="AM6" s="323" t="s">
        <v>243</v>
      </c>
    </row>
    <row r="8" spans="1:39" ht="13.9" customHeight="1" x14ac:dyDescent="0.2">
      <c r="A8" s="39" t="s">
        <v>31</v>
      </c>
      <c r="B8" s="323">
        <v>1837</v>
      </c>
      <c r="C8" s="323">
        <v>1492</v>
      </c>
      <c r="D8" s="323">
        <v>38</v>
      </c>
      <c r="E8" s="323">
        <v>307</v>
      </c>
      <c r="F8" s="323">
        <v>1439</v>
      </c>
      <c r="G8" s="323">
        <v>1199</v>
      </c>
      <c r="H8" s="323">
        <v>146</v>
      </c>
      <c r="I8" s="323">
        <v>94</v>
      </c>
      <c r="J8" s="323"/>
      <c r="K8" s="39" t="s">
        <v>31</v>
      </c>
      <c r="L8" s="323">
        <v>1462</v>
      </c>
      <c r="M8" s="323">
        <v>1061</v>
      </c>
      <c r="N8" s="323">
        <v>61</v>
      </c>
      <c r="O8" s="323">
        <v>340</v>
      </c>
      <c r="P8" s="323">
        <v>1136</v>
      </c>
      <c r="Q8" s="323">
        <v>882</v>
      </c>
      <c r="R8" s="323">
        <v>110</v>
      </c>
      <c r="S8" s="323">
        <v>144</v>
      </c>
      <c r="T8" s="323"/>
      <c r="U8" s="323" t="s">
        <v>31</v>
      </c>
      <c r="V8" s="323">
        <v>2494</v>
      </c>
      <c r="W8" s="323">
        <v>1723</v>
      </c>
      <c r="X8" s="323">
        <v>135</v>
      </c>
      <c r="Y8" s="323">
        <v>636</v>
      </c>
      <c r="Z8" s="323">
        <v>1809</v>
      </c>
      <c r="AA8" s="323">
        <v>1339</v>
      </c>
      <c r="AB8" s="323">
        <v>201</v>
      </c>
      <c r="AC8" s="323">
        <v>269</v>
      </c>
      <c r="AE8" s="323" t="s">
        <v>31</v>
      </c>
      <c r="AF8" s="302">
        <v>2855</v>
      </c>
      <c r="AG8" s="302">
        <v>1982</v>
      </c>
      <c r="AH8" s="302">
        <v>149</v>
      </c>
      <c r="AI8" s="302">
        <v>724</v>
      </c>
      <c r="AJ8" s="302">
        <v>1824</v>
      </c>
      <c r="AK8" s="302">
        <v>1274</v>
      </c>
      <c r="AL8" s="302">
        <v>216</v>
      </c>
      <c r="AM8" s="302">
        <v>334</v>
      </c>
    </row>
    <row r="9" spans="1:39" ht="13.9" customHeight="1" x14ac:dyDescent="0.2">
      <c r="A9" s="39" t="s">
        <v>32</v>
      </c>
      <c r="B9" s="323">
        <v>38430</v>
      </c>
      <c r="C9" s="323">
        <v>34600</v>
      </c>
      <c r="D9" s="323">
        <v>593</v>
      </c>
      <c r="E9" s="323">
        <v>3237</v>
      </c>
      <c r="F9" s="323">
        <v>25040</v>
      </c>
      <c r="G9" s="323">
        <v>15263</v>
      </c>
      <c r="H9" s="323">
        <v>9400</v>
      </c>
      <c r="I9" s="323">
        <v>377</v>
      </c>
      <c r="J9" s="323"/>
      <c r="K9" s="39" t="s">
        <v>32</v>
      </c>
      <c r="L9" s="323">
        <v>32738</v>
      </c>
      <c r="M9" s="323">
        <v>26878</v>
      </c>
      <c r="N9" s="323">
        <v>764</v>
      </c>
      <c r="O9" s="323">
        <v>5096</v>
      </c>
      <c r="P9" s="323">
        <v>24880</v>
      </c>
      <c r="Q9" s="323">
        <v>15702</v>
      </c>
      <c r="R9" s="323">
        <v>8598</v>
      </c>
      <c r="S9" s="323">
        <v>580</v>
      </c>
      <c r="T9" s="323"/>
      <c r="U9" s="323" t="s">
        <v>32</v>
      </c>
      <c r="V9" s="323">
        <v>35966</v>
      </c>
      <c r="W9" s="323">
        <v>28201</v>
      </c>
      <c r="X9" s="323">
        <v>2219</v>
      </c>
      <c r="Y9" s="323">
        <v>5546</v>
      </c>
      <c r="Z9" s="323">
        <v>29909</v>
      </c>
      <c r="AA9" s="323">
        <v>18002</v>
      </c>
      <c r="AB9" s="323">
        <v>10898</v>
      </c>
      <c r="AC9" s="323">
        <v>1009</v>
      </c>
      <c r="AE9" s="323" t="s">
        <v>32</v>
      </c>
      <c r="AF9" s="302">
        <v>38542</v>
      </c>
      <c r="AG9" s="302">
        <v>25692</v>
      </c>
      <c r="AH9" s="302">
        <v>4173</v>
      </c>
      <c r="AI9" s="302">
        <v>8677</v>
      </c>
      <c r="AJ9" s="302">
        <v>33252</v>
      </c>
      <c r="AK9" s="302">
        <v>18919</v>
      </c>
      <c r="AL9" s="302">
        <v>11550</v>
      </c>
      <c r="AM9" s="302">
        <v>2783</v>
      </c>
    </row>
    <row r="10" spans="1:39" ht="13.9" customHeight="1" x14ac:dyDescent="0.2">
      <c r="A10" s="39" t="s">
        <v>33</v>
      </c>
      <c r="B10" s="323">
        <v>78506</v>
      </c>
      <c r="C10" s="323">
        <v>59837</v>
      </c>
      <c r="D10" s="323">
        <v>2287</v>
      </c>
      <c r="E10" s="323">
        <v>16382</v>
      </c>
      <c r="F10" s="323">
        <v>55861</v>
      </c>
      <c r="G10" s="323">
        <v>34967</v>
      </c>
      <c r="H10" s="323">
        <v>17064</v>
      </c>
      <c r="I10" s="323">
        <v>3830</v>
      </c>
      <c r="J10" s="323"/>
      <c r="K10" s="39" t="s">
        <v>33</v>
      </c>
      <c r="L10" s="323">
        <v>73508</v>
      </c>
      <c r="M10" s="323">
        <v>51494</v>
      </c>
      <c r="N10" s="323">
        <v>2737</v>
      </c>
      <c r="O10" s="323">
        <v>19277</v>
      </c>
      <c r="P10" s="323">
        <v>58059</v>
      </c>
      <c r="Q10" s="323">
        <v>36769</v>
      </c>
      <c r="R10" s="323">
        <v>15822</v>
      </c>
      <c r="S10" s="323">
        <v>5468</v>
      </c>
      <c r="T10" s="323"/>
      <c r="U10" s="323" t="s">
        <v>33</v>
      </c>
      <c r="V10" s="323">
        <v>78404</v>
      </c>
      <c r="W10" s="323">
        <v>52563</v>
      </c>
      <c r="X10" s="323">
        <v>5608</v>
      </c>
      <c r="Y10" s="323">
        <v>20233</v>
      </c>
      <c r="Z10" s="323">
        <v>67524</v>
      </c>
      <c r="AA10" s="323">
        <v>40114</v>
      </c>
      <c r="AB10" s="323">
        <v>19510</v>
      </c>
      <c r="AC10" s="323">
        <v>7900</v>
      </c>
      <c r="AE10" s="323" t="s">
        <v>33</v>
      </c>
      <c r="AF10" s="302">
        <v>88085</v>
      </c>
      <c r="AG10" s="302">
        <v>51780</v>
      </c>
      <c r="AH10" s="302">
        <v>8399</v>
      </c>
      <c r="AI10" s="302">
        <v>27906</v>
      </c>
      <c r="AJ10" s="302">
        <v>77658</v>
      </c>
      <c r="AK10" s="302">
        <v>41795</v>
      </c>
      <c r="AL10" s="302">
        <v>22619</v>
      </c>
      <c r="AM10" s="302">
        <v>13244</v>
      </c>
    </row>
    <row r="11" spans="1:39" ht="13.9" customHeight="1" x14ac:dyDescent="0.2">
      <c r="A11" s="39" t="s">
        <v>34</v>
      </c>
      <c r="B11" s="323">
        <v>60284</v>
      </c>
      <c r="C11" s="323">
        <v>52816</v>
      </c>
      <c r="D11" s="323">
        <v>1025</v>
      </c>
      <c r="E11" s="323">
        <v>6443</v>
      </c>
      <c r="F11" s="323">
        <v>40309</v>
      </c>
      <c r="G11" s="323">
        <v>24942</v>
      </c>
      <c r="H11" s="323">
        <v>14210</v>
      </c>
      <c r="I11" s="323">
        <v>1157</v>
      </c>
      <c r="J11" s="323"/>
      <c r="K11" s="39" t="s">
        <v>34</v>
      </c>
      <c r="L11" s="323">
        <v>56800</v>
      </c>
      <c r="M11" s="323">
        <v>45518</v>
      </c>
      <c r="N11" s="323">
        <v>1340</v>
      </c>
      <c r="O11" s="323">
        <v>9942</v>
      </c>
      <c r="P11" s="323">
        <v>43706</v>
      </c>
      <c r="Q11" s="323">
        <v>27403</v>
      </c>
      <c r="R11" s="323">
        <v>14564</v>
      </c>
      <c r="S11" s="323">
        <v>1739</v>
      </c>
      <c r="T11" s="323"/>
      <c r="U11" s="323" t="s">
        <v>34</v>
      </c>
      <c r="V11" s="323">
        <v>56158</v>
      </c>
      <c r="W11" s="323">
        <v>42389</v>
      </c>
      <c r="X11" s="323">
        <v>3109</v>
      </c>
      <c r="Y11" s="323">
        <v>10660</v>
      </c>
      <c r="Z11" s="323">
        <v>47458</v>
      </c>
      <c r="AA11" s="323">
        <v>27271</v>
      </c>
      <c r="AB11" s="323">
        <v>17605</v>
      </c>
      <c r="AC11" s="323">
        <v>2582</v>
      </c>
      <c r="AE11" s="323" t="s">
        <v>34</v>
      </c>
      <c r="AF11" s="302">
        <v>55906</v>
      </c>
      <c r="AG11" s="302">
        <v>38749</v>
      </c>
      <c r="AH11" s="302">
        <v>4439</v>
      </c>
      <c r="AI11" s="302">
        <v>12718</v>
      </c>
      <c r="AJ11" s="302">
        <v>50891</v>
      </c>
      <c r="AK11" s="302">
        <v>28249</v>
      </c>
      <c r="AL11" s="302">
        <v>18869</v>
      </c>
      <c r="AM11" s="302">
        <v>3773</v>
      </c>
    </row>
    <row r="12" spans="1:39" ht="13.9" customHeight="1" x14ac:dyDescent="0.2">
      <c r="A12" s="39" t="s">
        <v>35</v>
      </c>
      <c r="B12" s="323">
        <v>67428</v>
      </c>
      <c r="C12" s="323">
        <v>55760</v>
      </c>
      <c r="D12" s="323">
        <v>1686</v>
      </c>
      <c r="E12" s="323">
        <v>9982</v>
      </c>
      <c r="F12" s="323">
        <v>49948</v>
      </c>
      <c r="G12" s="323">
        <v>35685</v>
      </c>
      <c r="H12" s="323">
        <v>12184</v>
      </c>
      <c r="I12" s="323">
        <v>2079</v>
      </c>
      <c r="J12" s="323"/>
      <c r="K12" s="39" t="s">
        <v>35</v>
      </c>
      <c r="L12" s="323">
        <v>58351</v>
      </c>
      <c r="M12" s="323">
        <v>43646</v>
      </c>
      <c r="N12" s="323">
        <v>2219</v>
      </c>
      <c r="O12" s="323">
        <v>12486</v>
      </c>
      <c r="P12" s="323">
        <v>47784</v>
      </c>
      <c r="Q12" s="323">
        <v>34993</v>
      </c>
      <c r="R12" s="323">
        <v>9834</v>
      </c>
      <c r="S12" s="323">
        <v>2957</v>
      </c>
      <c r="T12" s="323"/>
      <c r="U12" s="323" t="s">
        <v>35</v>
      </c>
      <c r="V12" s="323">
        <v>63326</v>
      </c>
      <c r="W12" s="323">
        <v>43985</v>
      </c>
      <c r="X12" s="323">
        <v>5785</v>
      </c>
      <c r="Y12" s="323">
        <v>13556</v>
      </c>
      <c r="Z12" s="323">
        <v>55386</v>
      </c>
      <c r="AA12" s="323">
        <v>36636</v>
      </c>
      <c r="AB12" s="323">
        <v>14104</v>
      </c>
      <c r="AC12" s="323">
        <v>4646</v>
      </c>
      <c r="AE12" s="323" t="s">
        <v>35</v>
      </c>
      <c r="AF12" s="302">
        <v>76625</v>
      </c>
      <c r="AG12" s="302">
        <v>46072</v>
      </c>
      <c r="AH12" s="302">
        <v>9151</v>
      </c>
      <c r="AI12" s="302">
        <v>21402</v>
      </c>
      <c r="AJ12" s="302">
        <v>63671</v>
      </c>
      <c r="AK12" s="302">
        <v>38001</v>
      </c>
      <c r="AL12" s="302">
        <v>16773</v>
      </c>
      <c r="AM12" s="302">
        <v>8897</v>
      </c>
    </row>
    <row r="13" spans="1:39" ht="13.9" customHeight="1" x14ac:dyDescent="0.2">
      <c r="A13" s="39" t="s">
        <v>36</v>
      </c>
      <c r="B13" s="323">
        <v>82254</v>
      </c>
      <c r="C13" s="323">
        <v>69484</v>
      </c>
      <c r="D13" s="323">
        <v>1810</v>
      </c>
      <c r="E13" s="323">
        <v>10960</v>
      </c>
      <c r="F13" s="323">
        <v>56557</v>
      </c>
      <c r="G13" s="323">
        <v>34256</v>
      </c>
      <c r="H13" s="323">
        <v>19864</v>
      </c>
      <c r="I13" s="323">
        <v>2437</v>
      </c>
      <c r="J13" s="323"/>
      <c r="K13" s="39" t="s">
        <v>36</v>
      </c>
      <c r="L13" s="323">
        <v>76355</v>
      </c>
      <c r="M13" s="323">
        <v>58839</v>
      </c>
      <c r="N13" s="323">
        <v>2274</v>
      </c>
      <c r="O13" s="323">
        <v>15242</v>
      </c>
      <c r="P13" s="323">
        <v>59815</v>
      </c>
      <c r="Q13" s="323">
        <v>37195</v>
      </c>
      <c r="R13" s="323">
        <v>18816</v>
      </c>
      <c r="S13" s="323">
        <v>3804</v>
      </c>
      <c r="T13" s="323"/>
      <c r="U13" s="323" t="s">
        <v>36</v>
      </c>
      <c r="V13" s="323">
        <v>76252</v>
      </c>
      <c r="W13" s="323">
        <v>55306</v>
      </c>
      <c r="X13" s="323">
        <v>4764</v>
      </c>
      <c r="Y13" s="323">
        <v>16182</v>
      </c>
      <c r="Z13" s="323">
        <v>65255</v>
      </c>
      <c r="AA13" s="323">
        <v>37868</v>
      </c>
      <c r="AB13" s="323">
        <v>22039</v>
      </c>
      <c r="AC13" s="323">
        <v>5348</v>
      </c>
      <c r="AE13" s="323" t="s">
        <v>36</v>
      </c>
      <c r="AF13" s="302">
        <v>77136</v>
      </c>
      <c r="AG13" s="302">
        <v>52437</v>
      </c>
      <c r="AH13" s="302">
        <v>5594</v>
      </c>
      <c r="AI13" s="302">
        <v>19105</v>
      </c>
      <c r="AJ13" s="302">
        <v>70963</v>
      </c>
      <c r="AK13" s="302">
        <v>39387</v>
      </c>
      <c r="AL13" s="302">
        <v>23742</v>
      </c>
      <c r="AM13" s="302">
        <v>7834</v>
      </c>
    </row>
    <row r="14" spans="1:39" ht="13.9" customHeight="1" x14ac:dyDescent="0.2">
      <c r="A14" s="39" t="s">
        <v>37</v>
      </c>
      <c r="B14" s="323">
        <v>42673</v>
      </c>
      <c r="C14" s="323">
        <v>33265</v>
      </c>
      <c r="D14" s="323">
        <v>1562</v>
      </c>
      <c r="E14" s="323">
        <v>7846</v>
      </c>
      <c r="F14" s="323">
        <v>37234</v>
      </c>
      <c r="G14" s="323">
        <v>26697</v>
      </c>
      <c r="H14" s="323">
        <v>7540</v>
      </c>
      <c r="I14" s="323">
        <v>2997</v>
      </c>
      <c r="J14" s="323"/>
      <c r="K14" s="39" t="s">
        <v>37</v>
      </c>
      <c r="L14" s="323">
        <v>40098</v>
      </c>
      <c r="M14" s="323">
        <v>28873</v>
      </c>
      <c r="N14" s="323">
        <v>1876</v>
      </c>
      <c r="O14" s="323">
        <v>9349</v>
      </c>
      <c r="P14" s="323">
        <v>36404</v>
      </c>
      <c r="Q14" s="323">
        <v>25023</v>
      </c>
      <c r="R14" s="323">
        <v>6569</v>
      </c>
      <c r="S14" s="323">
        <v>4812</v>
      </c>
      <c r="T14" s="323"/>
      <c r="U14" s="323" t="s">
        <v>37</v>
      </c>
      <c r="V14" s="323">
        <v>48052</v>
      </c>
      <c r="W14" s="323">
        <v>32608</v>
      </c>
      <c r="X14" s="323">
        <v>4236</v>
      </c>
      <c r="Y14" s="323">
        <v>11208</v>
      </c>
      <c r="Z14" s="323">
        <v>43811</v>
      </c>
      <c r="AA14" s="323">
        <v>28711</v>
      </c>
      <c r="AB14" s="323">
        <v>8187</v>
      </c>
      <c r="AC14" s="323">
        <v>6913</v>
      </c>
      <c r="AE14" s="323" t="s">
        <v>37</v>
      </c>
      <c r="AF14" s="302">
        <v>56127</v>
      </c>
      <c r="AG14" s="302">
        <v>36405</v>
      </c>
      <c r="AH14" s="302">
        <v>5124</v>
      </c>
      <c r="AI14" s="302">
        <v>14598</v>
      </c>
      <c r="AJ14" s="302">
        <v>49050</v>
      </c>
      <c r="AK14" s="302">
        <v>30813</v>
      </c>
      <c r="AL14" s="302">
        <v>8905</v>
      </c>
      <c r="AM14" s="302">
        <v>9332</v>
      </c>
    </row>
    <row r="15" spans="1:39" ht="13.9" customHeight="1" x14ac:dyDescent="0.2">
      <c r="A15" s="39" t="s">
        <v>38</v>
      </c>
      <c r="B15" s="323">
        <v>88598</v>
      </c>
      <c r="C15" s="323">
        <v>75559</v>
      </c>
      <c r="D15" s="323">
        <v>2023</v>
      </c>
      <c r="E15" s="323">
        <v>11016</v>
      </c>
      <c r="F15" s="323">
        <v>62690</v>
      </c>
      <c r="G15" s="323">
        <v>40395</v>
      </c>
      <c r="H15" s="323">
        <v>19885</v>
      </c>
      <c r="I15" s="323">
        <v>2410</v>
      </c>
      <c r="J15" s="323"/>
      <c r="K15" s="39" t="s">
        <v>38</v>
      </c>
      <c r="L15" s="323">
        <v>82339</v>
      </c>
      <c r="M15" s="323">
        <v>65097</v>
      </c>
      <c r="N15" s="323">
        <v>2277</v>
      </c>
      <c r="O15" s="323">
        <v>14965</v>
      </c>
      <c r="P15" s="323">
        <v>67364</v>
      </c>
      <c r="Q15" s="323">
        <v>45541</v>
      </c>
      <c r="R15" s="323">
        <v>18284</v>
      </c>
      <c r="S15" s="323">
        <v>3539</v>
      </c>
      <c r="T15" s="323"/>
      <c r="U15" s="323" t="s">
        <v>38</v>
      </c>
      <c r="V15" s="323">
        <v>82561</v>
      </c>
      <c r="W15" s="323">
        <v>61439</v>
      </c>
      <c r="X15" s="323">
        <v>5550</v>
      </c>
      <c r="Y15" s="323">
        <v>15572</v>
      </c>
      <c r="Z15" s="323">
        <v>74178</v>
      </c>
      <c r="AA15" s="323">
        <v>46434</v>
      </c>
      <c r="AB15" s="323">
        <v>22769</v>
      </c>
      <c r="AC15" s="323">
        <v>4975</v>
      </c>
      <c r="AE15" s="323" t="s">
        <v>38</v>
      </c>
      <c r="AF15" s="302">
        <v>86922</v>
      </c>
      <c r="AG15" s="302">
        <v>58725</v>
      </c>
      <c r="AH15" s="302">
        <v>8602</v>
      </c>
      <c r="AI15" s="302">
        <v>19595</v>
      </c>
      <c r="AJ15" s="302">
        <v>79759</v>
      </c>
      <c r="AK15" s="302">
        <v>47191</v>
      </c>
      <c r="AL15" s="302">
        <v>24829</v>
      </c>
      <c r="AM15" s="302">
        <v>7739</v>
      </c>
    </row>
    <row r="16" spans="1:39" ht="13.9" customHeight="1" x14ac:dyDescent="0.2">
      <c r="A16" s="39" t="s">
        <v>39</v>
      </c>
      <c r="B16" s="323">
        <v>76804</v>
      </c>
      <c r="C16" s="323">
        <v>66243</v>
      </c>
      <c r="D16" s="323">
        <v>1683</v>
      </c>
      <c r="E16" s="323">
        <v>8878</v>
      </c>
      <c r="F16" s="323">
        <v>55832</v>
      </c>
      <c r="G16" s="323">
        <v>39268</v>
      </c>
      <c r="H16" s="323">
        <v>14594</v>
      </c>
      <c r="I16" s="323">
        <v>1970</v>
      </c>
      <c r="J16" s="323"/>
      <c r="K16" s="39" t="s">
        <v>39</v>
      </c>
      <c r="L16" s="323">
        <v>68431</v>
      </c>
      <c r="M16" s="323">
        <v>55065</v>
      </c>
      <c r="N16" s="323">
        <v>2016</v>
      </c>
      <c r="O16" s="323">
        <v>11350</v>
      </c>
      <c r="P16" s="323">
        <v>57502</v>
      </c>
      <c r="Q16" s="323">
        <v>42077</v>
      </c>
      <c r="R16" s="323">
        <v>12188</v>
      </c>
      <c r="S16" s="323">
        <v>3237</v>
      </c>
      <c r="T16" s="323"/>
      <c r="U16" s="323" t="s">
        <v>39</v>
      </c>
      <c r="V16" s="323">
        <v>77175</v>
      </c>
      <c r="W16" s="323">
        <v>58347</v>
      </c>
      <c r="X16" s="323">
        <v>5441</v>
      </c>
      <c r="Y16" s="323">
        <v>13387</v>
      </c>
      <c r="Z16" s="323">
        <v>66592</v>
      </c>
      <c r="AA16" s="323">
        <v>45848</v>
      </c>
      <c r="AB16" s="323">
        <v>15657</v>
      </c>
      <c r="AC16" s="323">
        <v>5087</v>
      </c>
      <c r="AE16" s="323" t="s">
        <v>39</v>
      </c>
      <c r="AF16" s="302">
        <v>86719</v>
      </c>
      <c r="AG16" s="302">
        <v>56363</v>
      </c>
      <c r="AH16" s="302">
        <v>8602</v>
      </c>
      <c r="AI16" s="302">
        <v>21754</v>
      </c>
      <c r="AJ16" s="302">
        <v>71756</v>
      </c>
      <c r="AK16" s="302">
        <v>44475</v>
      </c>
      <c r="AL16" s="302">
        <v>17575</v>
      </c>
      <c r="AM16" s="302">
        <v>9706</v>
      </c>
    </row>
    <row r="17" spans="1:39" ht="13.9" customHeight="1" x14ac:dyDescent="0.2">
      <c r="A17" s="39" t="s">
        <v>40</v>
      </c>
      <c r="B17" s="323">
        <v>70211</v>
      </c>
      <c r="C17" s="323">
        <v>57406</v>
      </c>
      <c r="D17" s="323">
        <v>1663</v>
      </c>
      <c r="E17" s="323">
        <v>11142</v>
      </c>
      <c r="F17" s="323">
        <v>48887</v>
      </c>
      <c r="G17" s="323">
        <v>29359</v>
      </c>
      <c r="H17" s="323">
        <v>17501</v>
      </c>
      <c r="I17" s="323">
        <v>2027</v>
      </c>
      <c r="J17" s="323"/>
      <c r="K17" s="39" t="s">
        <v>40</v>
      </c>
      <c r="L17" s="323">
        <v>64296</v>
      </c>
      <c r="M17" s="323">
        <v>48479</v>
      </c>
      <c r="N17" s="323">
        <v>1914</v>
      </c>
      <c r="O17" s="323">
        <v>13903</v>
      </c>
      <c r="P17" s="323">
        <v>50568</v>
      </c>
      <c r="Q17" s="323">
        <v>33022</v>
      </c>
      <c r="R17" s="323">
        <v>14558</v>
      </c>
      <c r="S17" s="323">
        <v>2988</v>
      </c>
      <c r="T17" s="323"/>
      <c r="U17" s="323" t="s">
        <v>40</v>
      </c>
      <c r="V17" s="323">
        <v>64740</v>
      </c>
      <c r="W17" s="323">
        <v>45996</v>
      </c>
      <c r="X17" s="323">
        <v>4929</v>
      </c>
      <c r="Y17" s="323">
        <v>13815</v>
      </c>
      <c r="Z17" s="323">
        <v>56511</v>
      </c>
      <c r="AA17" s="323">
        <v>34503</v>
      </c>
      <c r="AB17" s="323">
        <v>17977</v>
      </c>
      <c r="AC17" s="323">
        <v>4031</v>
      </c>
      <c r="AE17" s="323" t="s">
        <v>40</v>
      </c>
      <c r="AF17" s="302">
        <v>69995</v>
      </c>
      <c r="AG17" s="302">
        <v>42278</v>
      </c>
      <c r="AH17" s="302">
        <v>9449</v>
      </c>
      <c r="AI17" s="302">
        <v>18268</v>
      </c>
      <c r="AJ17" s="302">
        <v>62370</v>
      </c>
      <c r="AK17" s="302">
        <v>35267</v>
      </c>
      <c r="AL17" s="302">
        <v>19980</v>
      </c>
      <c r="AM17" s="302">
        <v>7123</v>
      </c>
    </row>
    <row r="18" spans="1:39" ht="13.9" customHeight="1" x14ac:dyDescent="0.2">
      <c r="A18" s="39" t="s">
        <v>41</v>
      </c>
      <c r="B18" s="323">
        <v>53929</v>
      </c>
      <c r="C18" s="323">
        <v>47533</v>
      </c>
      <c r="D18" s="323">
        <v>1066</v>
      </c>
      <c r="E18" s="323">
        <v>5330</v>
      </c>
      <c r="F18" s="323">
        <v>39154</v>
      </c>
      <c r="G18" s="323">
        <v>24891</v>
      </c>
      <c r="H18" s="323">
        <v>13222</v>
      </c>
      <c r="I18" s="323">
        <v>1041</v>
      </c>
      <c r="J18" s="323"/>
      <c r="K18" s="39" t="s">
        <v>41</v>
      </c>
      <c r="L18" s="323">
        <v>46023</v>
      </c>
      <c r="M18" s="323">
        <v>36978</v>
      </c>
      <c r="N18" s="323">
        <v>1380</v>
      </c>
      <c r="O18" s="323">
        <v>7665</v>
      </c>
      <c r="P18" s="323">
        <v>37856</v>
      </c>
      <c r="Q18" s="323">
        <v>24746</v>
      </c>
      <c r="R18" s="323">
        <v>11394</v>
      </c>
      <c r="S18" s="323">
        <v>1716</v>
      </c>
      <c r="T18" s="323"/>
      <c r="U18" s="323" t="s">
        <v>41</v>
      </c>
      <c r="V18" s="323">
        <v>48666</v>
      </c>
      <c r="W18" s="323">
        <v>36427</v>
      </c>
      <c r="X18" s="323">
        <v>3854</v>
      </c>
      <c r="Y18" s="323">
        <v>8385</v>
      </c>
      <c r="Z18" s="323">
        <v>42927</v>
      </c>
      <c r="AA18" s="323">
        <v>27273</v>
      </c>
      <c r="AB18" s="323">
        <v>12965</v>
      </c>
      <c r="AC18" s="323">
        <v>2689</v>
      </c>
      <c r="AE18" s="323" t="s">
        <v>41</v>
      </c>
      <c r="AF18" s="302">
        <v>59568</v>
      </c>
      <c r="AG18" s="302">
        <v>40595</v>
      </c>
      <c r="AH18" s="302">
        <v>5997</v>
      </c>
      <c r="AI18" s="302">
        <v>12976</v>
      </c>
      <c r="AJ18" s="302">
        <v>51778</v>
      </c>
      <c r="AK18" s="302">
        <v>31422</v>
      </c>
      <c r="AL18" s="302">
        <v>14915</v>
      </c>
      <c r="AM18" s="302">
        <v>5441</v>
      </c>
    </row>
    <row r="19" spans="1:39" ht="13.9" customHeight="1" x14ac:dyDescent="0.2">
      <c r="A19" s="39" t="s">
        <v>42</v>
      </c>
      <c r="B19" s="323">
        <v>41980</v>
      </c>
      <c r="C19" s="323">
        <v>35138</v>
      </c>
      <c r="D19" s="323">
        <v>1416</v>
      </c>
      <c r="E19" s="323">
        <v>5426</v>
      </c>
      <c r="F19" s="323">
        <v>31984</v>
      </c>
      <c r="G19" s="323">
        <v>22522</v>
      </c>
      <c r="H19" s="323">
        <v>8450</v>
      </c>
      <c r="I19" s="323">
        <v>1012</v>
      </c>
      <c r="J19" s="323"/>
      <c r="K19" s="39" t="s">
        <v>42</v>
      </c>
      <c r="L19" s="323">
        <v>34026</v>
      </c>
      <c r="M19" s="323">
        <v>25944</v>
      </c>
      <c r="N19" s="323">
        <v>2163</v>
      </c>
      <c r="O19" s="323">
        <v>5919</v>
      </c>
      <c r="P19" s="323">
        <v>29895</v>
      </c>
      <c r="Q19" s="323">
        <v>21173</v>
      </c>
      <c r="R19" s="323">
        <v>6641</v>
      </c>
      <c r="S19" s="323">
        <v>2081</v>
      </c>
      <c r="T19" s="323"/>
      <c r="U19" s="323" t="s">
        <v>42</v>
      </c>
      <c r="V19" s="323">
        <v>40736</v>
      </c>
      <c r="W19" s="323">
        <v>27380</v>
      </c>
      <c r="X19" s="323">
        <v>5144</v>
      </c>
      <c r="Y19" s="323">
        <v>8212</v>
      </c>
      <c r="Z19" s="323">
        <v>38493</v>
      </c>
      <c r="AA19" s="323">
        <v>24976</v>
      </c>
      <c r="AB19" s="323">
        <v>9441</v>
      </c>
      <c r="AC19" s="323">
        <v>4076</v>
      </c>
      <c r="AE19" s="323" t="s">
        <v>42</v>
      </c>
      <c r="AF19" s="302">
        <v>59891</v>
      </c>
      <c r="AG19" s="302">
        <v>36473</v>
      </c>
      <c r="AH19" s="302">
        <v>8535</v>
      </c>
      <c r="AI19" s="302">
        <v>14883</v>
      </c>
      <c r="AJ19" s="302">
        <v>53969</v>
      </c>
      <c r="AK19" s="302">
        <v>32425</v>
      </c>
      <c r="AL19" s="302">
        <v>13007</v>
      </c>
      <c r="AM19" s="302">
        <v>8537</v>
      </c>
    </row>
    <row r="20" spans="1:39" ht="13.9" customHeight="1" x14ac:dyDescent="0.2">
      <c r="A20" s="39" t="s">
        <v>43</v>
      </c>
      <c r="B20" s="323">
        <v>38215</v>
      </c>
      <c r="C20" s="323">
        <v>31871</v>
      </c>
      <c r="D20" s="323">
        <v>1174</v>
      </c>
      <c r="E20" s="323">
        <v>5170</v>
      </c>
      <c r="F20" s="323">
        <v>32261</v>
      </c>
      <c r="G20" s="323">
        <v>23408</v>
      </c>
      <c r="H20" s="323">
        <v>7090</v>
      </c>
      <c r="I20" s="323">
        <v>1763</v>
      </c>
      <c r="J20" s="323"/>
      <c r="K20" s="39" t="s">
        <v>43</v>
      </c>
      <c r="L20" s="323">
        <v>36423</v>
      </c>
      <c r="M20" s="323">
        <v>28063</v>
      </c>
      <c r="N20" s="323">
        <v>1384</v>
      </c>
      <c r="O20" s="323">
        <v>6976</v>
      </c>
      <c r="P20" s="323">
        <v>34322</v>
      </c>
      <c r="Q20" s="323">
        <v>25299</v>
      </c>
      <c r="R20" s="323">
        <v>5627</v>
      </c>
      <c r="S20" s="323">
        <v>3396</v>
      </c>
      <c r="T20" s="323"/>
      <c r="U20" s="323" t="s">
        <v>43</v>
      </c>
      <c r="V20" s="323">
        <v>42672</v>
      </c>
      <c r="W20" s="323">
        <v>31372</v>
      </c>
      <c r="X20" s="323">
        <v>2667</v>
      </c>
      <c r="Y20" s="323">
        <v>8633</v>
      </c>
      <c r="Z20" s="323">
        <v>40350</v>
      </c>
      <c r="AA20" s="323">
        <v>28823</v>
      </c>
      <c r="AB20" s="323">
        <v>6607</v>
      </c>
      <c r="AC20" s="323">
        <v>4920</v>
      </c>
      <c r="AE20" s="323" t="s">
        <v>43</v>
      </c>
      <c r="AF20" s="302">
        <v>49626</v>
      </c>
      <c r="AG20" s="302">
        <v>35014</v>
      </c>
      <c r="AH20" s="302">
        <v>3581</v>
      </c>
      <c r="AI20" s="302">
        <v>11031</v>
      </c>
      <c r="AJ20" s="302">
        <v>46538</v>
      </c>
      <c r="AK20" s="302">
        <v>31894</v>
      </c>
      <c r="AL20" s="302">
        <v>7612</v>
      </c>
      <c r="AM20" s="302">
        <v>7032</v>
      </c>
    </row>
    <row r="21" spans="1:39" ht="13.9" customHeight="1" x14ac:dyDescent="0.2">
      <c r="A21" s="39" t="s">
        <v>44</v>
      </c>
      <c r="B21" s="323">
        <v>53071</v>
      </c>
      <c r="C21" s="323">
        <v>44084</v>
      </c>
      <c r="D21" s="323">
        <v>1383</v>
      </c>
      <c r="E21" s="323">
        <v>7604</v>
      </c>
      <c r="F21" s="323">
        <v>40265</v>
      </c>
      <c r="G21" s="323">
        <v>28712</v>
      </c>
      <c r="H21" s="323">
        <v>9654</v>
      </c>
      <c r="I21" s="323">
        <v>1899</v>
      </c>
      <c r="J21" s="323"/>
      <c r="K21" s="39" t="s">
        <v>44</v>
      </c>
      <c r="L21" s="323">
        <v>45078</v>
      </c>
      <c r="M21" s="323">
        <v>34509</v>
      </c>
      <c r="N21" s="323">
        <v>1961</v>
      </c>
      <c r="O21" s="323">
        <v>8608</v>
      </c>
      <c r="P21" s="323">
        <v>39524</v>
      </c>
      <c r="Q21" s="323">
        <v>28466</v>
      </c>
      <c r="R21" s="323">
        <v>7903</v>
      </c>
      <c r="S21" s="323">
        <v>3155</v>
      </c>
      <c r="T21" s="323"/>
      <c r="U21" s="323" t="s">
        <v>44</v>
      </c>
      <c r="V21" s="323">
        <v>49755</v>
      </c>
      <c r="W21" s="323">
        <v>34752</v>
      </c>
      <c r="X21" s="323">
        <v>5045</v>
      </c>
      <c r="Y21" s="323">
        <v>9958</v>
      </c>
      <c r="Z21" s="323">
        <v>45972</v>
      </c>
      <c r="AA21" s="323">
        <v>30573</v>
      </c>
      <c r="AB21" s="323">
        <v>10533</v>
      </c>
      <c r="AC21" s="323">
        <v>4866</v>
      </c>
      <c r="AE21" s="323" t="s">
        <v>44</v>
      </c>
      <c r="AF21" s="302">
        <v>63481</v>
      </c>
      <c r="AG21" s="302">
        <v>38187</v>
      </c>
      <c r="AH21" s="302">
        <v>8046</v>
      </c>
      <c r="AI21" s="302">
        <v>17248</v>
      </c>
      <c r="AJ21" s="302">
        <v>55951</v>
      </c>
      <c r="AK21" s="302">
        <v>32482</v>
      </c>
      <c r="AL21" s="302">
        <v>13691</v>
      </c>
      <c r="AM21" s="302">
        <v>9778</v>
      </c>
    </row>
    <row r="22" spans="1:39" ht="13.9" customHeight="1" x14ac:dyDescent="0.2">
      <c r="A22" s="39" t="s">
        <v>45</v>
      </c>
      <c r="B22" s="323">
        <v>54394</v>
      </c>
      <c r="C22" s="323">
        <v>44614</v>
      </c>
      <c r="D22" s="323">
        <v>1199</v>
      </c>
      <c r="E22" s="323">
        <v>8581</v>
      </c>
      <c r="F22" s="323">
        <v>37434</v>
      </c>
      <c r="G22" s="323">
        <v>23598</v>
      </c>
      <c r="H22" s="323">
        <v>12152</v>
      </c>
      <c r="I22" s="323">
        <v>1684</v>
      </c>
      <c r="J22" s="323"/>
      <c r="K22" s="39" t="s">
        <v>45</v>
      </c>
      <c r="L22" s="323">
        <v>51901</v>
      </c>
      <c r="M22" s="323">
        <v>38686</v>
      </c>
      <c r="N22" s="323">
        <v>1546</v>
      </c>
      <c r="O22" s="323">
        <v>11669</v>
      </c>
      <c r="P22" s="323">
        <v>40907</v>
      </c>
      <c r="Q22" s="323">
        <v>26536</v>
      </c>
      <c r="R22" s="323">
        <v>11706</v>
      </c>
      <c r="S22" s="323">
        <v>2665</v>
      </c>
      <c r="T22" s="323"/>
      <c r="U22" s="323" t="s">
        <v>45</v>
      </c>
      <c r="V22" s="323">
        <v>52467</v>
      </c>
      <c r="W22" s="323">
        <v>37234</v>
      </c>
      <c r="X22" s="323">
        <v>3850</v>
      </c>
      <c r="Y22" s="323">
        <v>11383</v>
      </c>
      <c r="Z22" s="323">
        <v>45299</v>
      </c>
      <c r="AA22" s="323">
        <v>27246</v>
      </c>
      <c r="AB22" s="323">
        <v>14485</v>
      </c>
      <c r="AC22" s="323">
        <v>3568</v>
      </c>
      <c r="AE22" s="323" t="s">
        <v>45</v>
      </c>
      <c r="AF22" s="302">
        <v>59787</v>
      </c>
      <c r="AG22" s="302">
        <v>37524</v>
      </c>
      <c r="AH22" s="302">
        <v>5995</v>
      </c>
      <c r="AI22" s="302">
        <v>16268</v>
      </c>
      <c r="AJ22" s="302">
        <v>50102</v>
      </c>
      <c r="AK22" s="302">
        <v>28203</v>
      </c>
      <c r="AL22" s="302">
        <v>15713</v>
      </c>
      <c r="AM22" s="302">
        <v>6186</v>
      </c>
    </row>
    <row r="23" spans="1:39" ht="13.9" customHeight="1" x14ac:dyDescent="0.2">
      <c r="A23" s="39" t="s">
        <v>46</v>
      </c>
      <c r="B23" s="323">
        <v>68606</v>
      </c>
      <c r="C23" s="323">
        <v>59374</v>
      </c>
      <c r="D23" s="323">
        <v>1032</v>
      </c>
      <c r="E23" s="323">
        <v>8200</v>
      </c>
      <c r="F23" s="323">
        <v>43984</v>
      </c>
      <c r="G23" s="323">
        <v>26343</v>
      </c>
      <c r="H23" s="323">
        <v>16314</v>
      </c>
      <c r="I23" s="323">
        <v>1327</v>
      </c>
      <c r="J23" s="323"/>
      <c r="K23" s="39" t="s">
        <v>46</v>
      </c>
      <c r="L23" s="323">
        <v>59808</v>
      </c>
      <c r="M23" s="323">
        <v>46393</v>
      </c>
      <c r="N23" s="323">
        <v>1439</v>
      </c>
      <c r="O23" s="323">
        <v>11976</v>
      </c>
      <c r="P23" s="323">
        <v>45208</v>
      </c>
      <c r="Q23" s="323">
        <v>26708</v>
      </c>
      <c r="R23" s="323">
        <v>16481</v>
      </c>
      <c r="S23" s="323">
        <v>2019</v>
      </c>
      <c r="T23" s="323"/>
      <c r="U23" s="323" t="s">
        <v>46</v>
      </c>
      <c r="V23" s="323">
        <v>57027</v>
      </c>
      <c r="W23" s="323">
        <v>42266</v>
      </c>
      <c r="X23" s="323">
        <v>3107</v>
      </c>
      <c r="Y23" s="323">
        <v>11654</v>
      </c>
      <c r="Z23" s="323">
        <v>47507</v>
      </c>
      <c r="AA23" s="323">
        <v>26463</v>
      </c>
      <c r="AB23" s="323">
        <v>18597</v>
      </c>
      <c r="AC23" s="323">
        <v>2447</v>
      </c>
      <c r="AE23" s="323" t="s">
        <v>46</v>
      </c>
      <c r="AF23" s="302">
        <v>58523</v>
      </c>
      <c r="AG23" s="302">
        <v>39964</v>
      </c>
      <c r="AH23" s="302">
        <v>4275</v>
      </c>
      <c r="AI23" s="302">
        <v>14284</v>
      </c>
      <c r="AJ23" s="302">
        <v>51624</v>
      </c>
      <c r="AK23" s="302">
        <v>28209</v>
      </c>
      <c r="AL23" s="302">
        <v>19551</v>
      </c>
      <c r="AM23" s="302">
        <v>3864</v>
      </c>
    </row>
    <row r="24" spans="1:39" x14ac:dyDescent="0.2">
      <c r="A24" s="39" t="s">
        <v>47</v>
      </c>
      <c r="B24" s="323">
        <v>65654</v>
      </c>
      <c r="C24" s="323">
        <v>56855</v>
      </c>
      <c r="D24" s="323">
        <v>1372</v>
      </c>
      <c r="E24" s="323">
        <v>7427</v>
      </c>
      <c r="F24" s="323">
        <v>44694</v>
      </c>
      <c r="G24" s="323">
        <v>27139</v>
      </c>
      <c r="H24" s="323">
        <v>16328</v>
      </c>
      <c r="I24" s="323">
        <v>1227</v>
      </c>
      <c r="J24" s="323"/>
      <c r="K24" s="39" t="s">
        <v>47</v>
      </c>
      <c r="L24" s="323">
        <v>63484</v>
      </c>
      <c r="M24" s="323">
        <v>51300</v>
      </c>
      <c r="N24" s="323">
        <v>1557</v>
      </c>
      <c r="O24" s="323">
        <v>10627</v>
      </c>
      <c r="P24" s="323">
        <v>49152</v>
      </c>
      <c r="Q24" s="323">
        <v>31886</v>
      </c>
      <c r="R24" s="323">
        <v>15032</v>
      </c>
      <c r="S24" s="323">
        <v>2234</v>
      </c>
      <c r="T24" s="323"/>
      <c r="U24" s="323" t="s">
        <v>47</v>
      </c>
      <c r="V24" s="323">
        <v>63002</v>
      </c>
      <c r="W24" s="323">
        <v>48276</v>
      </c>
      <c r="X24" s="323">
        <v>3983</v>
      </c>
      <c r="Y24" s="323">
        <v>10743</v>
      </c>
      <c r="Z24" s="323">
        <v>54032</v>
      </c>
      <c r="AA24" s="323">
        <v>32908</v>
      </c>
      <c r="AB24" s="323">
        <v>17990</v>
      </c>
      <c r="AC24" s="323">
        <v>3134</v>
      </c>
      <c r="AE24" s="323" t="s">
        <v>47</v>
      </c>
      <c r="AF24" s="302">
        <v>66928</v>
      </c>
      <c r="AG24" s="302">
        <v>46947</v>
      </c>
      <c r="AH24" s="302">
        <v>5837</v>
      </c>
      <c r="AI24" s="302">
        <v>14144</v>
      </c>
      <c r="AJ24" s="302">
        <v>56941</v>
      </c>
      <c r="AK24" s="302">
        <v>34120</v>
      </c>
      <c r="AL24" s="302">
        <v>18124</v>
      </c>
      <c r="AM24" s="302">
        <v>4697</v>
      </c>
    </row>
    <row r="25" spans="1:39" x14ac:dyDescent="0.2">
      <c r="A25" s="39" t="s">
        <v>48</v>
      </c>
      <c r="B25" s="323">
        <v>56271</v>
      </c>
      <c r="C25" s="323">
        <v>49104</v>
      </c>
      <c r="D25" s="323">
        <v>1115</v>
      </c>
      <c r="E25" s="323">
        <v>6052</v>
      </c>
      <c r="F25" s="323">
        <v>39868</v>
      </c>
      <c r="G25" s="323">
        <v>26764</v>
      </c>
      <c r="H25" s="323">
        <v>11743</v>
      </c>
      <c r="I25" s="323">
        <v>1361</v>
      </c>
      <c r="J25" s="323"/>
      <c r="K25" s="39" t="s">
        <v>48</v>
      </c>
      <c r="L25" s="323">
        <v>54026</v>
      </c>
      <c r="M25" s="323">
        <v>44231</v>
      </c>
      <c r="N25" s="323">
        <v>1531</v>
      </c>
      <c r="O25" s="323">
        <v>8264</v>
      </c>
      <c r="P25" s="323">
        <v>42588</v>
      </c>
      <c r="Q25" s="323">
        <v>30007</v>
      </c>
      <c r="R25" s="323">
        <v>10172</v>
      </c>
      <c r="S25" s="323">
        <v>2409</v>
      </c>
      <c r="T25" s="323"/>
      <c r="U25" s="323" t="s">
        <v>48</v>
      </c>
      <c r="V25" s="323">
        <v>56172</v>
      </c>
      <c r="W25" s="323">
        <v>43375</v>
      </c>
      <c r="X25" s="323">
        <v>3936</v>
      </c>
      <c r="Y25" s="323">
        <v>8861</v>
      </c>
      <c r="Z25" s="323">
        <v>47451</v>
      </c>
      <c r="AA25" s="323">
        <v>31713</v>
      </c>
      <c r="AB25" s="323">
        <v>12435</v>
      </c>
      <c r="AC25" s="323">
        <v>3303</v>
      </c>
      <c r="AE25" s="323" t="s">
        <v>48</v>
      </c>
      <c r="AF25" s="302">
        <v>66799</v>
      </c>
      <c r="AG25" s="302">
        <v>46117</v>
      </c>
      <c r="AH25" s="302">
        <v>6285</v>
      </c>
      <c r="AI25" s="302">
        <v>14397</v>
      </c>
      <c r="AJ25" s="302">
        <v>54522</v>
      </c>
      <c r="AK25" s="302">
        <v>33850</v>
      </c>
      <c r="AL25" s="302">
        <v>14480</v>
      </c>
      <c r="AM25" s="302">
        <v>6192</v>
      </c>
    </row>
    <row r="26" spans="1:39" x14ac:dyDescent="0.2">
      <c r="A26" s="39" t="s">
        <v>49</v>
      </c>
      <c r="B26" s="323">
        <v>40547</v>
      </c>
      <c r="C26" s="323">
        <v>33850</v>
      </c>
      <c r="D26" s="323">
        <v>1377</v>
      </c>
      <c r="E26" s="323">
        <v>5320</v>
      </c>
      <c r="F26" s="323">
        <v>32488</v>
      </c>
      <c r="G26" s="323">
        <v>22913</v>
      </c>
      <c r="H26" s="323">
        <v>8155</v>
      </c>
      <c r="I26" s="323">
        <v>1420</v>
      </c>
      <c r="J26" s="323"/>
      <c r="K26" s="39" t="s">
        <v>49</v>
      </c>
      <c r="L26" s="323">
        <v>35868</v>
      </c>
      <c r="M26" s="323">
        <v>27430</v>
      </c>
      <c r="N26" s="323">
        <v>1525</v>
      </c>
      <c r="O26" s="323">
        <v>6913</v>
      </c>
      <c r="P26" s="323">
        <v>32352</v>
      </c>
      <c r="Q26" s="323">
        <v>22900</v>
      </c>
      <c r="R26" s="323">
        <v>6674</v>
      </c>
      <c r="S26" s="323">
        <v>2778</v>
      </c>
      <c r="T26" s="323"/>
      <c r="U26" s="323" t="s">
        <v>49</v>
      </c>
      <c r="V26" s="323">
        <v>41422</v>
      </c>
      <c r="W26" s="323">
        <v>29402</v>
      </c>
      <c r="X26" s="323">
        <v>3567</v>
      </c>
      <c r="Y26" s="323">
        <v>8453</v>
      </c>
      <c r="Z26" s="323">
        <v>38443</v>
      </c>
      <c r="AA26" s="323">
        <v>25902</v>
      </c>
      <c r="AB26" s="323">
        <v>7963</v>
      </c>
      <c r="AC26" s="323">
        <v>4578</v>
      </c>
      <c r="AE26" s="323" t="s">
        <v>49</v>
      </c>
      <c r="AF26" s="302">
        <v>54161</v>
      </c>
      <c r="AG26" s="302">
        <v>37521</v>
      </c>
      <c r="AH26" s="302">
        <v>4695</v>
      </c>
      <c r="AI26" s="302">
        <v>11945</v>
      </c>
      <c r="AJ26" s="302">
        <v>48649</v>
      </c>
      <c r="AK26" s="302">
        <v>32533</v>
      </c>
      <c r="AL26" s="302">
        <v>9021</v>
      </c>
      <c r="AM26" s="302">
        <v>7095</v>
      </c>
    </row>
    <row r="27" spans="1:39" x14ac:dyDescent="0.2">
      <c r="A27" s="39" t="s">
        <v>50</v>
      </c>
      <c r="B27" s="323">
        <v>34175</v>
      </c>
      <c r="C27" s="323">
        <v>26708</v>
      </c>
      <c r="D27" s="323">
        <v>1042</v>
      </c>
      <c r="E27" s="323">
        <v>6425</v>
      </c>
      <c r="F27" s="323">
        <v>30390</v>
      </c>
      <c r="G27" s="323">
        <v>22534</v>
      </c>
      <c r="H27" s="323">
        <v>4848</v>
      </c>
      <c r="I27" s="323">
        <v>3008</v>
      </c>
      <c r="J27" s="323"/>
      <c r="K27" s="39" t="s">
        <v>50</v>
      </c>
      <c r="L27" s="323">
        <v>36042</v>
      </c>
      <c r="M27" s="323">
        <v>26040</v>
      </c>
      <c r="N27" s="323">
        <v>1561</v>
      </c>
      <c r="O27" s="323">
        <v>8441</v>
      </c>
      <c r="P27" s="323">
        <v>29781</v>
      </c>
      <c r="Q27" s="323">
        <v>20241</v>
      </c>
      <c r="R27" s="323">
        <v>4806</v>
      </c>
      <c r="S27" s="323">
        <v>4734</v>
      </c>
      <c r="T27" s="323"/>
      <c r="U27" s="323" t="s">
        <v>50</v>
      </c>
      <c r="V27" s="323">
        <v>41106</v>
      </c>
      <c r="W27" s="323">
        <v>28240</v>
      </c>
      <c r="X27" s="323">
        <v>2564</v>
      </c>
      <c r="Y27" s="323">
        <v>10302</v>
      </c>
      <c r="Z27" s="323">
        <v>34463</v>
      </c>
      <c r="AA27" s="323">
        <v>22181</v>
      </c>
      <c r="AB27" s="323">
        <v>5494</v>
      </c>
      <c r="AC27" s="323">
        <v>6788</v>
      </c>
      <c r="AE27" s="323" t="s">
        <v>50</v>
      </c>
      <c r="AF27" s="302">
        <v>44394</v>
      </c>
      <c r="AG27" s="302">
        <v>29512</v>
      </c>
      <c r="AH27" s="302">
        <v>3059</v>
      </c>
      <c r="AI27" s="302">
        <v>11823</v>
      </c>
      <c r="AJ27" s="302">
        <v>35798</v>
      </c>
      <c r="AK27" s="302">
        <v>21943</v>
      </c>
      <c r="AL27" s="302">
        <v>5731</v>
      </c>
      <c r="AM27" s="302">
        <v>8124</v>
      </c>
    </row>
    <row r="28" spans="1:39" x14ac:dyDescent="0.2">
      <c r="A28" s="39" t="s">
        <v>51</v>
      </c>
      <c r="B28" s="323">
        <v>36909</v>
      </c>
      <c r="C28" s="323">
        <v>30988</v>
      </c>
      <c r="D28" s="323">
        <v>874</v>
      </c>
      <c r="E28" s="323">
        <v>5047</v>
      </c>
      <c r="F28" s="323">
        <v>26176</v>
      </c>
      <c r="G28" s="323">
        <v>16284</v>
      </c>
      <c r="H28" s="323">
        <v>8687</v>
      </c>
      <c r="I28" s="323">
        <v>1205</v>
      </c>
      <c r="J28" s="323"/>
      <c r="K28" s="39" t="s">
        <v>51</v>
      </c>
      <c r="L28" s="323">
        <v>36200</v>
      </c>
      <c r="M28" s="323">
        <v>28280</v>
      </c>
      <c r="N28" s="323">
        <v>1188</v>
      </c>
      <c r="O28" s="323">
        <v>6732</v>
      </c>
      <c r="P28" s="323">
        <v>28642</v>
      </c>
      <c r="Q28" s="323">
        <v>18218</v>
      </c>
      <c r="R28" s="323">
        <v>8460</v>
      </c>
      <c r="S28" s="323">
        <v>1964</v>
      </c>
      <c r="T28" s="323"/>
      <c r="U28" s="323" t="s">
        <v>51</v>
      </c>
      <c r="V28" s="323">
        <v>40747</v>
      </c>
      <c r="W28" s="323">
        <v>30047</v>
      </c>
      <c r="X28" s="323">
        <v>3021</v>
      </c>
      <c r="Y28" s="323">
        <v>7679</v>
      </c>
      <c r="Z28" s="323">
        <v>34148</v>
      </c>
      <c r="AA28" s="323">
        <v>20492</v>
      </c>
      <c r="AB28" s="323">
        <v>10663</v>
      </c>
      <c r="AC28" s="323">
        <v>2993</v>
      </c>
      <c r="AE28" s="323" t="s">
        <v>51</v>
      </c>
      <c r="AF28" s="302">
        <v>41414</v>
      </c>
      <c r="AG28" s="302">
        <v>28530</v>
      </c>
      <c r="AH28" s="302">
        <v>3353</v>
      </c>
      <c r="AI28" s="302">
        <v>9531</v>
      </c>
      <c r="AJ28" s="302">
        <v>36186</v>
      </c>
      <c r="AK28" s="302">
        <v>21150</v>
      </c>
      <c r="AL28" s="302">
        <v>10396</v>
      </c>
      <c r="AM28" s="302">
        <v>4640</v>
      </c>
    </row>
    <row r="29" spans="1:39" x14ac:dyDescent="0.2">
      <c r="A29" s="39" t="s">
        <v>52</v>
      </c>
      <c r="B29" s="323">
        <v>62026</v>
      </c>
      <c r="C29" s="323">
        <v>53011</v>
      </c>
      <c r="D29" s="323">
        <v>1821</v>
      </c>
      <c r="E29" s="323">
        <v>7194</v>
      </c>
      <c r="F29" s="323">
        <v>50384</v>
      </c>
      <c r="G29" s="323">
        <v>36187</v>
      </c>
      <c r="H29" s="323">
        <v>12313</v>
      </c>
      <c r="I29" s="323">
        <v>1884</v>
      </c>
      <c r="J29" s="323"/>
      <c r="K29" s="39" t="s">
        <v>52</v>
      </c>
      <c r="L29" s="323">
        <v>54342</v>
      </c>
      <c r="M29" s="323">
        <v>42854</v>
      </c>
      <c r="N29" s="323">
        <v>2372</v>
      </c>
      <c r="O29" s="323">
        <v>9116</v>
      </c>
      <c r="P29" s="323">
        <v>49897</v>
      </c>
      <c r="Q29" s="323">
        <v>37082</v>
      </c>
      <c r="R29" s="323">
        <v>9190</v>
      </c>
      <c r="S29" s="323">
        <v>3625</v>
      </c>
      <c r="T29" s="323"/>
      <c r="U29" s="323" t="s">
        <v>52</v>
      </c>
      <c r="V29" s="323">
        <v>68428</v>
      </c>
      <c r="W29" s="323">
        <v>51179</v>
      </c>
      <c r="X29" s="323">
        <v>5368</v>
      </c>
      <c r="Y29" s="323">
        <v>11881</v>
      </c>
      <c r="Z29" s="323">
        <v>62319</v>
      </c>
      <c r="AA29" s="323">
        <v>43556</v>
      </c>
      <c r="AB29" s="323">
        <v>12772</v>
      </c>
      <c r="AC29" s="323">
        <v>5991</v>
      </c>
      <c r="AE29" s="323" t="s">
        <v>52</v>
      </c>
      <c r="AF29" s="302">
        <v>84439</v>
      </c>
      <c r="AG29" s="302">
        <v>59576</v>
      </c>
      <c r="AH29" s="302">
        <v>7365</v>
      </c>
      <c r="AI29" s="302">
        <v>17498</v>
      </c>
      <c r="AJ29" s="302">
        <v>76084</v>
      </c>
      <c r="AK29" s="302">
        <v>51227</v>
      </c>
      <c r="AL29" s="302">
        <v>15326</v>
      </c>
      <c r="AM29" s="302">
        <v>9531</v>
      </c>
    </row>
    <row r="30" spans="1:39" x14ac:dyDescent="0.2">
      <c r="A30" s="39" t="s">
        <v>53</v>
      </c>
      <c r="B30" s="323">
        <v>59296</v>
      </c>
      <c r="C30" s="323">
        <v>51272</v>
      </c>
      <c r="D30" s="323">
        <v>1469</v>
      </c>
      <c r="E30" s="323">
        <v>6555</v>
      </c>
      <c r="F30" s="323">
        <v>45783</v>
      </c>
      <c r="G30" s="323">
        <v>30443</v>
      </c>
      <c r="H30" s="323">
        <v>14114</v>
      </c>
      <c r="I30" s="323">
        <v>1226</v>
      </c>
      <c r="J30" s="323"/>
      <c r="K30" s="39" t="s">
        <v>53</v>
      </c>
      <c r="L30" s="323">
        <v>52093</v>
      </c>
      <c r="M30" s="323">
        <v>41577</v>
      </c>
      <c r="N30" s="323">
        <v>1845</v>
      </c>
      <c r="O30" s="323">
        <v>8671</v>
      </c>
      <c r="P30" s="323">
        <v>46322</v>
      </c>
      <c r="Q30" s="323">
        <v>33179</v>
      </c>
      <c r="R30" s="323">
        <v>10787</v>
      </c>
      <c r="S30" s="323">
        <v>2356</v>
      </c>
      <c r="T30" s="323"/>
      <c r="U30" s="323" t="s">
        <v>53</v>
      </c>
      <c r="V30" s="323">
        <v>59877</v>
      </c>
      <c r="W30" s="323">
        <v>44347</v>
      </c>
      <c r="X30" s="323">
        <v>5055</v>
      </c>
      <c r="Y30" s="323">
        <v>10475</v>
      </c>
      <c r="Z30" s="323">
        <v>54697</v>
      </c>
      <c r="AA30" s="323">
        <v>36493</v>
      </c>
      <c r="AB30" s="323">
        <v>14294</v>
      </c>
      <c r="AC30" s="323">
        <v>3910</v>
      </c>
      <c r="AE30" s="323" t="s">
        <v>53</v>
      </c>
      <c r="AF30" s="302">
        <v>66759</v>
      </c>
      <c r="AG30" s="302">
        <v>44698</v>
      </c>
      <c r="AH30" s="302">
        <v>7524</v>
      </c>
      <c r="AI30" s="302">
        <v>14537</v>
      </c>
      <c r="AJ30" s="302">
        <v>62653</v>
      </c>
      <c r="AK30" s="302">
        <v>38313</v>
      </c>
      <c r="AL30" s="302">
        <v>16714</v>
      </c>
      <c r="AM30" s="302">
        <v>7626</v>
      </c>
    </row>
    <row r="31" spans="1:39" x14ac:dyDescent="0.2">
      <c r="A31" s="39" t="s">
        <v>54</v>
      </c>
      <c r="B31" s="323">
        <v>45319</v>
      </c>
      <c r="C31" s="323">
        <v>38103</v>
      </c>
      <c r="D31" s="323">
        <v>1234</v>
      </c>
      <c r="E31" s="323">
        <v>5982</v>
      </c>
      <c r="F31" s="323">
        <v>32757</v>
      </c>
      <c r="G31" s="323">
        <v>21132</v>
      </c>
      <c r="H31" s="323">
        <v>10406</v>
      </c>
      <c r="I31" s="323">
        <v>1219</v>
      </c>
      <c r="J31" s="323"/>
      <c r="K31" s="39" t="s">
        <v>54</v>
      </c>
      <c r="L31" s="323">
        <v>43901</v>
      </c>
      <c r="M31" s="323">
        <v>34577</v>
      </c>
      <c r="N31" s="323">
        <v>1415</v>
      </c>
      <c r="O31" s="323">
        <v>7909</v>
      </c>
      <c r="P31" s="323">
        <v>35400</v>
      </c>
      <c r="Q31" s="323">
        <v>24600</v>
      </c>
      <c r="R31" s="323">
        <v>8741</v>
      </c>
      <c r="S31" s="323">
        <v>2059</v>
      </c>
      <c r="T31" s="323"/>
      <c r="U31" s="323" t="s">
        <v>54</v>
      </c>
      <c r="V31" s="323">
        <v>50999</v>
      </c>
      <c r="W31" s="323">
        <v>38290</v>
      </c>
      <c r="X31" s="323">
        <v>3373</v>
      </c>
      <c r="Y31" s="323">
        <v>9336</v>
      </c>
      <c r="Z31" s="323">
        <v>43939</v>
      </c>
      <c r="AA31" s="323">
        <v>29019</v>
      </c>
      <c r="AB31" s="323">
        <v>11369</v>
      </c>
      <c r="AC31" s="323">
        <v>3551</v>
      </c>
      <c r="AE31" s="323" t="s">
        <v>54</v>
      </c>
      <c r="AF31" s="302">
        <v>54166</v>
      </c>
      <c r="AG31" s="302">
        <v>36693</v>
      </c>
      <c r="AH31" s="302">
        <v>4713</v>
      </c>
      <c r="AI31" s="302">
        <v>12760</v>
      </c>
      <c r="AJ31" s="302">
        <v>47284</v>
      </c>
      <c r="AK31" s="302">
        <v>29372</v>
      </c>
      <c r="AL31" s="302">
        <v>11956</v>
      </c>
      <c r="AM31" s="302">
        <v>5956</v>
      </c>
    </row>
    <row r="32" spans="1:39" x14ac:dyDescent="0.2">
      <c r="A32" s="39" t="s">
        <v>55</v>
      </c>
      <c r="B32" s="323">
        <v>52286</v>
      </c>
      <c r="C32" s="323">
        <v>46441</v>
      </c>
      <c r="D32" s="323">
        <v>944</v>
      </c>
      <c r="E32" s="323">
        <v>4901</v>
      </c>
      <c r="F32" s="323">
        <v>34921</v>
      </c>
      <c r="G32" s="323">
        <v>24033</v>
      </c>
      <c r="H32" s="323">
        <v>10045</v>
      </c>
      <c r="I32" s="323">
        <v>843</v>
      </c>
      <c r="J32" s="323"/>
      <c r="K32" s="39" t="s">
        <v>55</v>
      </c>
      <c r="L32" s="323">
        <v>42693</v>
      </c>
      <c r="M32" s="323">
        <v>35126</v>
      </c>
      <c r="N32" s="323">
        <v>1431</v>
      </c>
      <c r="O32" s="323">
        <v>6136</v>
      </c>
      <c r="P32" s="323">
        <v>31827</v>
      </c>
      <c r="Q32" s="323">
        <v>23426</v>
      </c>
      <c r="R32" s="323">
        <v>7144</v>
      </c>
      <c r="S32" s="323">
        <v>1257</v>
      </c>
      <c r="T32" s="323"/>
      <c r="U32" s="323" t="s">
        <v>55</v>
      </c>
      <c r="V32" s="323">
        <v>48721</v>
      </c>
      <c r="W32" s="323">
        <v>35196</v>
      </c>
      <c r="X32" s="323">
        <v>6553</v>
      </c>
      <c r="Y32" s="323">
        <v>6972</v>
      </c>
      <c r="Z32" s="323">
        <v>37707</v>
      </c>
      <c r="AA32" s="323">
        <v>25669</v>
      </c>
      <c r="AB32" s="323">
        <v>10376</v>
      </c>
      <c r="AC32" s="323">
        <v>1662</v>
      </c>
      <c r="AE32" s="323" t="s">
        <v>55</v>
      </c>
      <c r="AF32" s="302">
        <v>69498</v>
      </c>
      <c r="AG32" s="302">
        <v>41178</v>
      </c>
      <c r="AH32" s="302">
        <v>12258</v>
      </c>
      <c r="AI32" s="302">
        <v>16062</v>
      </c>
      <c r="AJ32" s="302">
        <v>49689</v>
      </c>
      <c r="AK32" s="302">
        <v>29683</v>
      </c>
      <c r="AL32" s="302">
        <v>14249</v>
      </c>
      <c r="AM32" s="302">
        <v>5757</v>
      </c>
    </row>
    <row r="33" spans="1:39" x14ac:dyDescent="0.2">
      <c r="A33" s="39" t="s">
        <v>56</v>
      </c>
      <c r="B33" s="323">
        <v>61849</v>
      </c>
      <c r="C33" s="323">
        <v>50063</v>
      </c>
      <c r="D33" s="323">
        <v>1334</v>
      </c>
      <c r="E33" s="323">
        <v>10452</v>
      </c>
      <c r="F33" s="323">
        <v>42183</v>
      </c>
      <c r="G33" s="323">
        <v>26690</v>
      </c>
      <c r="H33" s="323">
        <v>13627</v>
      </c>
      <c r="I33" s="323">
        <v>1866</v>
      </c>
      <c r="J33" s="323"/>
      <c r="K33" s="39" t="s">
        <v>56</v>
      </c>
      <c r="L33" s="323">
        <v>56884</v>
      </c>
      <c r="M33" s="323">
        <v>41990</v>
      </c>
      <c r="N33" s="323">
        <v>1694</v>
      </c>
      <c r="O33" s="323">
        <v>13200</v>
      </c>
      <c r="P33" s="323">
        <v>43649</v>
      </c>
      <c r="Q33" s="323">
        <v>28470</v>
      </c>
      <c r="R33" s="323">
        <v>12384</v>
      </c>
      <c r="S33" s="323">
        <v>2795</v>
      </c>
      <c r="T33" s="323"/>
      <c r="U33" s="323" t="s">
        <v>56</v>
      </c>
      <c r="V33" s="323">
        <v>58250</v>
      </c>
      <c r="W33" s="323">
        <v>40810</v>
      </c>
      <c r="X33" s="323">
        <v>4266</v>
      </c>
      <c r="Y33" s="323">
        <v>13174</v>
      </c>
      <c r="Z33" s="323">
        <v>47869</v>
      </c>
      <c r="AA33" s="323">
        <v>29350</v>
      </c>
      <c r="AB33" s="323">
        <v>15221</v>
      </c>
      <c r="AC33" s="323">
        <v>3298</v>
      </c>
      <c r="AE33" s="323" t="s">
        <v>56</v>
      </c>
      <c r="AF33" s="302">
        <v>65897</v>
      </c>
      <c r="AG33" s="302">
        <v>40967</v>
      </c>
      <c r="AH33" s="302">
        <v>7306</v>
      </c>
      <c r="AI33" s="302">
        <v>17624</v>
      </c>
      <c r="AJ33" s="302">
        <v>53781</v>
      </c>
      <c r="AK33" s="302">
        <v>30865</v>
      </c>
      <c r="AL33" s="302">
        <v>16877</v>
      </c>
      <c r="AM33" s="302">
        <v>6039</v>
      </c>
    </row>
    <row r="34" spans="1:39" x14ac:dyDescent="0.2">
      <c r="A34" s="39" t="s">
        <v>57</v>
      </c>
      <c r="B34" s="323">
        <v>44215</v>
      </c>
      <c r="C34" s="323">
        <v>36055</v>
      </c>
      <c r="D34" s="323">
        <v>1271</v>
      </c>
      <c r="E34" s="323">
        <v>6889</v>
      </c>
      <c r="F34" s="323">
        <v>32298</v>
      </c>
      <c r="G34" s="323">
        <v>20710</v>
      </c>
      <c r="H34" s="323">
        <v>9331</v>
      </c>
      <c r="I34" s="323">
        <v>2257</v>
      </c>
      <c r="J34" s="323"/>
      <c r="K34" s="39" t="s">
        <v>57</v>
      </c>
      <c r="L34" s="323">
        <v>43530</v>
      </c>
      <c r="M34" s="323">
        <v>33164</v>
      </c>
      <c r="N34" s="323">
        <v>1518</v>
      </c>
      <c r="O34" s="323">
        <v>8848</v>
      </c>
      <c r="P34" s="323">
        <v>35397</v>
      </c>
      <c r="Q34" s="323">
        <v>22788</v>
      </c>
      <c r="R34" s="323">
        <v>8933</v>
      </c>
      <c r="S34" s="323">
        <v>3676</v>
      </c>
      <c r="T34" s="323"/>
      <c r="U34" s="323" t="s">
        <v>57</v>
      </c>
      <c r="V34" s="323">
        <v>48185</v>
      </c>
      <c r="W34" s="323">
        <v>35067</v>
      </c>
      <c r="X34" s="323">
        <v>2759</v>
      </c>
      <c r="Y34" s="323">
        <v>10359</v>
      </c>
      <c r="Z34" s="323">
        <v>41233</v>
      </c>
      <c r="AA34" s="323">
        <v>25154</v>
      </c>
      <c r="AB34" s="323">
        <v>10445</v>
      </c>
      <c r="AC34" s="323">
        <v>5634</v>
      </c>
      <c r="AE34" s="323" t="s">
        <v>57</v>
      </c>
      <c r="AF34" s="302">
        <v>51523</v>
      </c>
      <c r="AG34" s="302">
        <v>35367</v>
      </c>
      <c r="AH34" s="302">
        <v>3432</v>
      </c>
      <c r="AI34" s="302">
        <v>12724</v>
      </c>
      <c r="AJ34" s="302">
        <v>45374</v>
      </c>
      <c r="AK34" s="302">
        <v>26293</v>
      </c>
      <c r="AL34" s="302">
        <v>11011</v>
      </c>
      <c r="AM34" s="302">
        <v>8070</v>
      </c>
    </row>
    <row r="35" spans="1:39" x14ac:dyDescent="0.2">
      <c r="A35" s="39" t="s">
        <v>58</v>
      </c>
      <c r="B35" s="323">
        <v>52333</v>
      </c>
      <c r="C35" s="323">
        <v>45364</v>
      </c>
      <c r="D35" s="323">
        <v>1598</v>
      </c>
      <c r="E35" s="323">
        <v>5371</v>
      </c>
      <c r="F35" s="323">
        <v>41977</v>
      </c>
      <c r="G35" s="323">
        <v>27785</v>
      </c>
      <c r="H35" s="323">
        <v>13053</v>
      </c>
      <c r="I35" s="323">
        <v>1139</v>
      </c>
      <c r="J35" s="323"/>
      <c r="K35" s="39" t="s">
        <v>58</v>
      </c>
      <c r="L35" s="323">
        <v>45559</v>
      </c>
      <c r="M35" s="323">
        <v>36297</v>
      </c>
      <c r="N35" s="323">
        <v>2039</v>
      </c>
      <c r="O35" s="323">
        <v>7223</v>
      </c>
      <c r="P35" s="323">
        <v>40632</v>
      </c>
      <c r="Q35" s="323">
        <v>29032</v>
      </c>
      <c r="R35" s="323">
        <v>9229</v>
      </c>
      <c r="S35" s="323">
        <v>2371</v>
      </c>
      <c r="T35" s="323"/>
      <c r="U35" s="323" t="s">
        <v>58</v>
      </c>
      <c r="V35" s="323">
        <v>57273</v>
      </c>
      <c r="W35" s="323">
        <v>42444</v>
      </c>
      <c r="X35" s="323">
        <v>4884</v>
      </c>
      <c r="Y35" s="323">
        <v>9945</v>
      </c>
      <c r="Z35" s="323">
        <v>50596</v>
      </c>
      <c r="AA35" s="323">
        <v>34320</v>
      </c>
      <c r="AB35" s="323">
        <v>12259</v>
      </c>
      <c r="AC35" s="323">
        <v>4017</v>
      </c>
      <c r="AE35" s="323" t="s">
        <v>58</v>
      </c>
      <c r="AF35" s="302">
        <v>73855</v>
      </c>
      <c r="AG35" s="302">
        <v>51857</v>
      </c>
      <c r="AH35" s="302">
        <v>7280</v>
      </c>
      <c r="AI35" s="302">
        <v>14718</v>
      </c>
      <c r="AJ35" s="302">
        <v>66029</v>
      </c>
      <c r="AK35" s="302">
        <v>43114</v>
      </c>
      <c r="AL35" s="302">
        <v>15102</v>
      </c>
      <c r="AM35" s="302">
        <v>7813</v>
      </c>
    </row>
    <row r="36" spans="1:39" x14ac:dyDescent="0.2">
      <c r="A36" s="39" t="s">
        <v>59</v>
      </c>
      <c r="B36" s="323">
        <v>46838</v>
      </c>
      <c r="C36" s="323">
        <v>39642</v>
      </c>
      <c r="D36" s="323">
        <v>1083</v>
      </c>
      <c r="E36" s="323">
        <v>6113</v>
      </c>
      <c r="F36" s="323">
        <v>33046</v>
      </c>
      <c r="G36" s="323">
        <v>20270</v>
      </c>
      <c r="H36" s="323">
        <v>11570</v>
      </c>
      <c r="I36" s="323">
        <v>1206</v>
      </c>
      <c r="J36" s="323"/>
      <c r="K36" s="39" t="s">
        <v>59</v>
      </c>
      <c r="L36" s="323">
        <v>44961</v>
      </c>
      <c r="M36" s="323">
        <v>34903</v>
      </c>
      <c r="N36" s="323">
        <v>1216</v>
      </c>
      <c r="O36" s="323">
        <v>8842</v>
      </c>
      <c r="P36" s="323">
        <v>36100</v>
      </c>
      <c r="Q36" s="323">
        <v>22923</v>
      </c>
      <c r="R36" s="323">
        <v>11241</v>
      </c>
      <c r="S36" s="323">
        <v>1936</v>
      </c>
      <c r="T36" s="323"/>
      <c r="U36" s="323" t="s">
        <v>59</v>
      </c>
      <c r="V36" s="323">
        <v>48373</v>
      </c>
      <c r="W36" s="323">
        <v>35700</v>
      </c>
      <c r="X36" s="323">
        <v>2812</v>
      </c>
      <c r="Y36" s="323">
        <v>9861</v>
      </c>
      <c r="Z36" s="323">
        <v>41922</v>
      </c>
      <c r="AA36" s="323">
        <v>25239</v>
      </c>
      <c r="AB36" s="323">
        <v>13882</v>
      </c>
      <c r="AC36" s="323">
        <v>2801</v>
      </c>
      <c r="AE36" s="323" t="s">
        <v>59</v>
      </c>
      <c r="AF36" s="302">
        <v>49854</v>
      </c>
      <c r="AG36" s="302">
        <v>34095</v>
      </c>
      <c r="AH36" s="302">
        <v>3796</v>
      </c>
      <c r="AI36" s="302">
        <v>11963</v>
      </c>
      <c r="AJ36" s="302">
        <v>45126</v>
      </c>
      <c r="AK36" s="302">
        <v>26151</v>
      </c>
      <c r="AL36" s="302">
        <v>14938</v>
      </c>
      <c r="AM36" s="302">
        <v>4037</v>
      </c>
    </row>
    <row r="37" spans="1:39" x14ac:dyDescent="0.2">
      <c r="A37" s="39" t="s">
        <v>60</v>
      </c>
      <c r="B37" s="323">
        <v>34811</v>
      </c>
      <c r="C37" s="323">
        <v>29578</v>
      </c>
      <c r="D37" s="323">
        <v>939</v>
      </c>
      <c r="E37" s="323">
        <v>4294</v>
      </c>
      <c r="F37" s="323">
        <v>24506</v>
      </c>
      <c r="G37" s="323">
        <v>16467</v>
      </c>
      <c r="H37" s="323">
        <v>7480</v>
      </c>
      <c r="I37" s="323">
        <v>559</v>
      </c>
      <c r="J37" s="323"/>
      <c r="K37" s="39" t="s">
        <v>60</v>
      </c>
      <c r="L37" s="323">
        <v>29992</v>
      </c>
      <c r="M37" s="323">
        <v>24218</v>
      </c>
      <c r="N37" s="323">
        <v>1112</v>
      </c>
      <c r="O37" s="323">
        <v>4662</v>
      </c>
      <c r="P37" s="323">
        <v>22614</v>
      </c>
      <c r="Q37" s="323">
        <v>16266</v>
      </c>
      <c r="R37" s="323">
        <v>5260</v>
      </c>
      <c r="S37" s="323">
        <v>1088</v>
      </c>
      <c r="T37" s="323"/>
      <c r="U37" s="323" t="s">
        <v>60</v>
      </c>
      <c r="V37" s="323">
        <v>42730</v>
      </c>
      <c r="W37" s="323">
        <v>30433</v>
      </c>
      <c r="X37" s="323">
        <v>5725</v>
      </c>
      <c r="Y37" s="323">
        <v>6572</v>
      </c>
      <c r="Z37" s="323">
        <v>31206</v>
      </c>
      <c r="AA37" s="323">
        <v>22094</v>
      </c>
      <c r="AB37" s="323">
        <v>6896</v>
      </c>
      <c r="AC37" s="323">
        <v>2216</v>
      </c>
      <c r="AE37" s="323" t="s">
        <v>60</v>
      </c>
      <c r="AF37" s="302">
        <v>66074</v>
      </c>
      <c r="AG37" s="302">
        <v>45198</v>
      </c>
      <c r="AH37" s="302">
        <v>9391</v>
      </c>
      <c r="AI37" s="302">
        <v>11485</v>
      </c>
      <c r="AJ37" s="302">
        <v>47498</v>
      </c>
      <c r="AK37" s="302">
        <v>33029</v>
      </c>
      <c r="AL37" s="302">
        <v>9542</v>
      </c>
      <c r="AM37" s="302">
        <v>4927</v>
      </c>
    </row>
    <row r="38" spans="1:39" x14ac:dyDescent="0.2">
      <c r="A38" s="39" t="s">
        <v>61</v>
      </c>
      <c r="B38" s="323">
        <v>55623</v>
      </c>
      <c r="C38" s="323">
        <v>47235</v>
      </c>
      <c r="D38" s="323">
        <v>1354</v>
      </c>
      <c r="E38" s="323">
        <v>7034</v>
      </c>
      <c r="F38" s="323">
        <v>39060</v>
      </c>
      <c r="G38" s="323">
        <v>24545</v>
      </c>
      <c r="H38" s="323">
        <v>13246</v>
      </c>
      <c r="I38" s="323">
        <v>1269</v>
      </c>
      <c r="J38" s="323"/>
      <c r="K38" s="39" t="s">
        <v>61</v>
      </c>
      <c r="L38" s="323">
        <v>50424</v>
      </c>
      <c r="M38" s="323">
        <v>40252</v>
      </c>
      <c r="N38" s="323">
        <v>1588</v>
      </c>
      <c r="O38" s="323">
        <v>8584</v>
      </c>
      <c r="P38" s="323">
        <v>41286</v>
      </c>
      <c r="Q38" s="323">
        <v>28914</v>
      </c>
      <c r="R38" s="323">
        <v>10515</v>
      </c>
      <c r="S38" s="323">
        <v>1857</v>
      </c>
      <c r="T38" s="323"/>
      <c r="U38" s="323" t="s">
        <v>61</v>
      </c>
      <c r="V38" s="323">
        <v>52257</v>
      </c>
      <c r="W38" s="323">
        <v>38354</v>
      </c>
      <c r="X38" s="323">
        <v>4695</v>
      </c>
      <c r="Y38" s="323">
        <v>9208</v>
      </c>
      <c r="Z38" s="323">
        <v>45516</v>
      </c>
      <c r="AA38" s="323">
        <v>30016</v>
      </c>
      <c r="AB38" s="323">
        <v>12896</v>
      </c>
      <c r="AC38" s="323">
        <v>2604</v>
      </c>
      <c r="AE38" s="323" t="s">
        <v>61</v>
      </c>
      <c r="AF38" s="302">
        <v>62640</v>
      </c>
      <c r="AG38" s="302">
        <v>38083</v>
      </c>
      <c r="AH38" s="302">
        <v>7351</v>
      </c>
      <c r="AI38" s="302">
        <v>17206</v>
      </c>
      <c r="AJ38" s="302">
        <v>52757</v>
      </c>
      <c r="AK38" s="302">
        <v>31481</v>
      </c>
      <c r="AL38" s="302">
        <v>14671</v>
      </c>
      <c r="AM38" s="302">
        <v>6605</v>
      </c>
    </row>
    <row r="39" spans="1:39" x14ac:dyDescent="0.2">
      <c r="A39" s="39" t="s">
        <v>62</v>
      </c>
      <c r="B39" s="323">
        <v>65137</v>
      </c>
      <c r="C39" s="323">
        <v>55038</v>
      </c>
      <c r="D39" s="323">
        <v>1766</v>
      </c>
      <c r="E39" s="323">
        <v>8333</v>
      </c>
      <c r="F39" s="323">
        <v>52172</v>
      </c>
      <c r="G39" s="323">
        <v>36146</v>
      </c>
      <c r="H39" s="323">
        <v>13728</v>
      </c>
      <c r="I39" s="323">
        <v>2298</v>
      </c>
      <c r="J39" s="323"/>
      <c r="K39" s="39" t="s">
        <v>62</v>
      </c>
      <c r="L39" s="323">
        <v>64347</v>
      </c>
      <c r="M39" s="323">
        <v>50867</v>
      </c>
      <c r="N39" s="323">
        <v>2230</v>
      </c>
      <c r="O39" s="323">
        <v>11250</v>
      </c>
      <c r="P39" s="323">
        <v>58625</v>
      </c>
      <c r="Q39" s="323">
        <v>43532</v>
      </c>
      <c r="R39" s="323">
        <v>10595</v>
      </c>
      <c r="S39" s="323">
        <v>4498</v>
      </c>
      <c r="T39" s="323"/>
      <c r="U39" s="323" t="s">
        <v>62</v>
      </c>
      <c r="V39" s="323">
        <v>72091</v>
      </c>
      <c r="W39" s="323">
        <v>55392</v>
      </c>
      <c r="X39" s="323">
        <v>4243</v>
      </c>
      <c r="Y39" s="323">
        <v>12456</v>
      </c>
      <c r="Z39" s="323">
        <v>69090</v>
      </c>
      <c r="AA39" s="323">
        <v>50445</v>
      </c>
      <c r="AB39" s="323">
        <v>12063</v>
      </c>
      <c r="AC39" s="323">
        <v>6582</v>
      </c>
      <c r="AE39" s="323" t="s">
        <v>62</v>
      </c>
      <c r="AF39" s="302">
        <v>88927</v>
      </c>
      <c r="AG39" s="302">
        <v>64623</v>
      </c>
      <c r="AH39" s="302">
        <v>5702</v>
      </c>
      <c r="AI39" s="302">
        <v>18602</v>
      </c>
      <c r="AJ39" s="302">
        <v>84389</v>
      </c>
      <c r="AK39" s="302">
        <v>59659</v>
      </c>
      <c r="AL39" s="302">
        <v>13509</v>
      </c>
      <c r="AM39" s="302">
        <v>11221</v>
      </c>
    </row>
    <row r="40" spans="1:39" x14ac:dyDescent="0.2">
      <c r="A40" s="39" t="s">
        <v>63</v>
      </c>
      <c r="B40" s="323">
        <v>45376</v>
      </c>
      <c r="C40" s="323">
        <v>35802</v>
      </c>
      <c r="D40" s="323">
        <v>1448</v>
      </c>
      <c r="E40" s="323">
        <v>8126</v>
      </c>
      <c r="F40" s="323">
        <v>39062</v>
      </c>
      <c r="G40" s="323">
        <v>28997</v>
      </c>
      <c r="H40" s="323">
        <v>7021</v>
      </c>
      <c r="I40" s="323">
        <v>3044</v>
      </c>
      <c r="J40" s="323"/>
      <c r="K40" s="39" t="s">
        <v>63</v>
      </c>
      <c r="L40" s="323">
        <v>44471</v>
      </c>
      <c r="M40" s="323">
        <v>32887</v>
      </c>
      <c r="N40" s="323">
        <v>1906</v>
      </c>
      <c r="O40" s="323">
        <v>9678</v>
      </c>
      <c r="P40" s="323">
        <v>37522</v>
      </c>
      <c r="Q40" s="323">
        <v>26909</v>
      </c>
      <c r="R40" s="323">
        <v>6288</v>
      </c>
      <c r="S40" s="323">
        <v>4325</v>
      </c>
      <c r="T40" s="323"/>
      <c r="U40" s="323" t="s">
        <v>63</v>
      </c>
      <c r="V40" s="323">
        <v>48948</v>
      </c>
      <c r="W40" s="323">
        <v>35054</v>
      </c>
      <c r="X40" s="323">
        <v>3279</v>
      </c>
      <c r="Y40" s="323">
        <v>10615</v>
      </c>
      <c r="Z40" s="323">
        <v>40520</v>
      </c>
      <c r="AA40" s="323">
        <v>28083</v>
      </c>
      <c r="AB40" s="323">
        <v>6623</v>
      </c>
      <c r="AC40" s="323">
        <v>5814</v>
      </c>
      <c r="AE40" s="323" t="s">
        <v>63</v>
      </c>
      <c r="AF40" s="302">
        <v>61767</v>
      </c>
      <c r="AG40" s="302">
        <v>42128</v>
      </c>
      <c r="AH40" s="302">
        <v>5339</v>
      </c>
      <c r="AI40" s="302">
        <v>14300</v>
      </c>
      <c r="AJ40" s="302">
        <v>47091</v>
      </c>
      <c r="AK40" s="302">
        <v>31097</v>
      </c>
      <c r="AL40" s="302">
        <v>7558</v>
      </c>
      <c r="AM40" s="302">
        <v>8436</v>
      </c>
    </row>
    <row r="41" spans="1:39" x14ac:dyDescent="0.2">
      <c r="A41" s="323"/>
      <c r="B41" s="323"/>
      <c r="C41" s="323"/>
      <c r="D41" s="323"/>
      <c r="E41" s="323"/>
      <c r="F41" s="323"/>
      <c r="G41" s="323"/>
      <c r="H41" s="323"/>
      <c r="I41" s="323"/>
      <c r="J41" s="323"/>
      <c r="K41" s="323"/>
      <c r="L41" s="323"/>
      <c r="M41" s="323"/>
      <c r="N41" s="323"/>
      <c r="O41" s="323"/>
      <c r="P41" s="323"/>
      <c r="Q41" s="323"/>
      <c r="R41" s="323"/>
      <c r="S41" s="323"/>
      <c r="T41" s="323"/>
      <c r="U41" s="323"/>
      <c r="V41" s="323"/>
      <c r="W41" s="323"/>
      <c r="X41" s="323"/>
      <c r="Y41" s="323"/>
      <c r="Z41" s="323"/>
      <c r="AA41" s="323"/>
      <c r="AB41" s="323"/>
      <c r="AC41" s="323"/>
      <c r="AE41" s="323"/>
      <c r="AF41" s="323"/>
      <c r="AG41" s="323"/>
      <c r="AH41" s="323"/>
      <c r="AI41" s="323"/>
      <c r="AJ41" s="323"/>
      <c r="AK41" s="323"/>
      <c r="AL41" s="323"/>
      <c r="AM41" s="323"/>
    </row>
    <row r="42" spans="1:39" x14ac:dyDescent="0.2">
      <c r="A42" s="316" t="s">
        <v>64</v>
      </c>
      <c r="B42" s="302">
        <v>124061</v>
      </c>
      <c r="C42" s="302">
        <v>97267</v>
      </c>
      <c r="D42" s="302">
        <v>4090</v>
      </c>
      <c r="E42" s="302">
        <v>22704</v>
      </c>
      <c r="F42" s="302">
        <v>108125</v>
      </c>
      <c r="G42" s="302">
        <v>79427</v>
      </c>
      <c r="H42" s="302">
        <v>19555</v>
      </c>
      <c r="I42" s="302">
        <v>9143</v>
      </c>
      <c r="J42" s="323"/>
      <c r="K42" s="316" t="s">
        <v>64</v>
      </c>
      <c r="L42" s="302">
        <v>122073</v>
      </c>
      <c r="M42" s="302">
        <v>88861</v>
      </c>
      <c r="N42" s="302">
        <v>5404</v>
      </c>
      <c r="O42" s="302">
        <v>27808</v>
      </c>
      <c r="P42" s="302">
        <v>104843</v>
      </c>
      <c r="Q42" s="302">
        <v>73055</v>
      </c>
      <c r="R42" s="302">
        <v>17773</v>
      </c>
      <c r="S42" s="302">
        <v>14015</v>
      </c>
      <c r="T42" s="323"/>
      <c r="U42" s="323" t="s">
        <v>64</v>
      </c>
      <c r="V42" s="302">
        <v>140600</v>
      </c>
      <c r="W42" s="302">
        <v>97625</v>
      </c>
      <c r="X42" s="302">
        <v>10214</v>
      </c>
      <c r="Y42" s="302">
        <v>32761</v>
      </c>
      <c r="Z42" s="302">
        <v>120603</v>
      </c>
      <c r="AA42" s="302">
        <v>80314</v>
      </c>
      <c r="AB42" s="302">
        <v>20505</v>
      </c>
      <c r="AC42" s="302">
        <v>19784</v>
      </c>
      <c r="AE42" s="323" t="s">
        <v>64</v>
      </c>
      <c r="AF42" s="302">
        <v>165143</v>
      </c>
      <c r="AG42" s="302">
        <v>110027</v>
      </c>
      <c r="AH42" s="302">
        <v>13671</v>
      </c>
      <c r="AI42" s="302">
        <v>41445</v>
      </c>
      <c r="AJ42" s="302">
        <v>133763</v>
      </c>
      <c r="AK42" s="302">
        <v>85127</v>
      </c>
      <c r="AL42" s="302">
        <v>22410</v>
      </c>
      <c r="AM42" s="302">
        <v>26226</v>
      </c>
    </row>
    <row r="43" spans="1:39" x14ac:dyDescent="0.2">
      <c r="A43" s="316" t="s">
        <v>65</v>
      </c>
      <c r="B43" s="302">
        <v>404651</v>
      </c>
      <c r="C43" s="302">
        <v>346425</v>
      </c>
      <c r="D43" s="302">
        <v>11088</v>
      </c>
      <c r="E43" s="302">
        <v>47138</v>
      </c>
      <c r="F43" s="302">
        <v>314492</v>
      </c>
      <c r="G43" s="302">
        <v>217382</v>
      </c>
      <c r="H43" s="302">
        <v>85978</v>
      </c>
      <c r="I43" s="302">
        <v>11132</v>
      </c>
      <c r="J43" s="323"/>
      <c r="K43" s="316" t="s">
        <v>65</v>
      </c>
      <c r="L43" s="302">
        <v>361317</v>
      </c>
      <c r="M43" s="302">
        <v>286432</v>
      </c>
      <c r="N43" s="302">
        <v>13938</v>
      </c>
      <c r="O43" s="302">
        <v>60947</v>
      </c>
      <c r="P43" s="302">
        <v>316591</v>
      </c>
      <c r="Q43" s="302">
        <v>230716</v>
      </c>
      <c r="R43" s="302">
        <v>64506</v>
      </c>
      <c r="S43" s="302">
        <v>21369</v>
      </c>
      <c r="T43" s="323"/>
      <c r="U43" s="323" t="s">
        <v>65</v>
      </c>
      <c r="V43" s="302">
        <v>433202</v>
      </c>
      <c r="W43" s="302">
        <v>319767</v>
      </c>
      <c r="X43" s="302">
        <v>38061</v>
      </c>
      <c r="Y43" s="302">
        <v>75374</v>
      </c>
      <c r="Z43" s="302">
        <v>384390</v>
      </c>
      <c r="AA43" s="302">
        <v>267297</v>
      </c>
      <c r="AB43" s="302">
        <v>83227</v>
      </c>
      <c r="AC43" s="302">
        <v>33866</v>
      </c>
      <c r="AE43" s="323" t="s">
        <v>65</v>
      </c>
      <c r="AF43" s="302">
        <v>553339</v>
      </c>
      <c r="AG43" s="302">
        <v>379665</v>
      </c>
      <c r="AH43" s="302">
        <v>57796</v>
      </c>
      <c r="AI43" s="302">
        <v>115878</v>
      </c>
      <c r="AJ43" s="302">
        <v>481529</v>
      </c>
      <c r="AK43" s="302">
        <v>319452</v>
      </c>
      <c r="AL43" s="302">
        <v>101075</v>
      </c>
      <c r="AM43" s="302">
        <v>61002</v>
      </c>
    </row>
    <row r="44" spans="1:39" x14ac:dyDescent="0.2">
      <c r="A44" s="316" t="s">
        <v>66</v>
      </c>
      <c r="B44" s="302">
        <v>1247173</v>
      </c>
      <c r="C44" s="302">
        <v>1050493</v>
      </c>
      <c r="D44" s="302">
        <v>28503</v>
      </c>
      <c r="E44" s="302">
        <v>168177</v>
      </c>
      <c r="F44" s="302">
        <v>878027</v>
      </c>
      <c r="G44" s="302">
        <v>563735</v>
      </c>
      <c r="H44" s="302">
        <v>279432</v>
      </c>
      <c r="I44" s="302">
        <v>34860</v>
      </c>
      <c r="J44" s="323"/>
      <c r="K44" s="316" t="s">
        <v>66</v>
      </c>
      <c r="L44" s="302">
        <v>1143064</v>
      </c>
      <c r="M44" s="302">
        <v>886223</v>
      </c>
      <c r="N44" s="302">
        <v>35737</v>
      </c>
      <c r="O44" s="302">
        <v>221104</v>
      </c>
      <c r="P44" s="302">
        <v>915282</v>
      </c>
      <c r="Q44" s="302">
        <v>608137</v>
      </c>
      <c r="R44" s="302">
        <v>252267</v>
      </c>
      <c r="S44" s="302">
        <v>54878</v>
      </c>
      <c r="T44" s="323"/>
      <c r="U44" s="323" t="s">
        <v>66</v>
      </c>
      <c r="V44" s="302">
        <v>1201218</v>
      </c>
      <c r="W44" s="302">
        <v>876204</v>
      </c>
      <c r="X44" s="302">
        <v>87250</v>
      </c>
      <c r="Y44" s="302">
        <v>237764</v>
      </c>
      <c r="Z44" s="302">
        <v>1039121</v>
      </c>
      <c r="AA44" s="302">
        <v>647098</v>
      </c>
      <c r="AB44" s="302">
        <v>311481</v>
      </c>
      <c r="AC44" s="302">
        <v>80542</v>
      </c>
      <c r="AE44" s="323" t="s">
        <v>66</v>
      </c>
      <c r="AF44" s="302">
        <v>1340401</v>
      </c>
      <c r="AG44" s="302">
        <v>871638</v>
      </c>
      <c r="AH44" s="302">
        <v>133330</v>
      </c>
      <c r="AI44" s="302">
        <v>335433</v>
      </c>
      <c r="AJ44" s="302">
        <v>1165715</v>
      </c>
      <c r="AK44" s="302">
        <v>679307</v>
      </c>
      <c r="AL44" s="302">
        <v>345267</v>
      </c>
      <c r="AM44" s="302">
        <v>141141</v>
      </c>
    </row>
    <row r="45" spans="1:39" x14ac:dyDescent="0.2">
      <c r="A45" s="316" t="s">
        <v>67</v>
      </c>
      <c r="B45" s="323">
        <v>1775885</v>
      </c>
      <c r="C45" s="323">
        <v>1494185</v>
      </c>
      <c r="D45" s="323">
        <v>43681</v>
      </c>
      <c r="E45" s="323">
        <v>238019</v>
      </c>
      <c r="F45" s="323">
        <v>1300644</v>
      </c>
      <c r="G45" s="323">
        <v>860544</v>
      </c>
      <c r="H45" s="323">
        <v>384965</v>
      </c>
      <c r="I45" s="323">
        <v>55135</v>
      </c>
      <c r="J45" s="323"/>
      <c r="K45" s="316" t="s">
        <v>67</v>
      </c>
      <c r="L45" s="323">
        <v>1626454</v>
      </c>
      <c r="M45" s="323">
        <v>1261516</v>
      </c>
      <c r="N45" s="323">
        <v>55079</v>
      </c>
      <c r="O45" s="323">
        <v>309859</v>
      </c>
      <c r="P45" s="323">
        <v>1336716</v>
      </c>
      <c r="Q45" s="323">
        <v>911908</v>
      </c>
      <c r="R45" s="323">
        <v>334546</v>
      </c>
      <c r="S45" s="323">
        <v>90262</v>
      </c>
      <c r="T45" s="323"/>
      <c r="U45" s="323" t="s">
        <v>67</v>
      </c>
      <c r="V45" s="323">
        <v>1775020</v>
      </c>
      <c r="W45" s="323">
        <v>1293596</v>
      </c>
      <c r="X45" s="323">
        <v>135525</v>
      </c>
      <c r="Y45" s="323">
        <v>345899</v>
      </c>
      <c r="Z45" s="323">
        <v>1544114</v>
      </c>
      <c r="AA45" s="323">
        <v>994709</v>
      </c>
      <c r="AB45" s="323">
        <v>415213</v>
      </c>
      <c r="AC45" s="323">
        <v>134192</v>
      </c>
      <c r="AE45" s="323" t="s">
        <v>67</v>
      </c>
      <c r="AF45" s="302">
        <v>2058883</v>
      </c>
      <c r="AG45" s="302">
        <v>1361330</v>
      </c>
      <c r="AH45" s="302">
        <v>204797</v>
      </c>
      <c r="AI45" s="302">
        <v>492756</v>
      </c>
      <c r="AJ45" s="302">
        <v>1781007</v>
      </c>
      <c r="AK45" s="302">
        <v>1083886</v>
      </c>
      <c r="AL45" s="302">
        <v>468752</v>
      </c>
      <c r="AM45" s="302">
        <v>228369</v>
      </c>
    </row>
  </sheetData>
  <mergeCells count="8">
    <mergeCell ref="AF2:AI2"/>
    <mergeCell ref="AJ2:AM2"/>
    <mergeCell ref="B2:E2"/>
    <mergeCell ref="F2:I2"/>
    <mergeCell ref="L2:O2"/>
    <mergeCell ref="P2:S2"/>
    <mergeCell ref="V2:Y2"/>
    <mergeCell ref="Z2:AC2"/>
  </mergeCells>
  <hyperlinks>
    <hyperlink ref="A1" location="Contents!A1" display="Back" xr:uid="{00000000-0004-0000-3C00-000000000000}"/>
    <hyperlink ref="C1" location="'Table 24'!A1" display="Table 24" xr:uid="{00000000-0004-0000-3C00-000001000000}"/>
  </hyperlinks>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40">
    <tabColor theme="7" tint="0.39997558519241921"/>
    <pageSetUpPr autoPageBreaks="0"/>
  </sheetPr>
  <dimension ref="A1:CF86"/>
  <sheetViews>
    <sheetView zoomScale="70" zoomScaleNormal="70" workbookViewId="0">
      <selection activeCell="C1" sqref="C1"/>
    </sheetView>
  </sheetViews>
  <sheetFormatPr defaultColWidth="11.140625" defaultRowHeight="12.75" x14ac:dyDescent="0.2"/>
  <cols>
    <col min="1" max="9" width="11.140625" style="315"/>
    <col min="10" max="10" width="0" style="315" hidden="1" customWidth="1"/>
    <col min="11" max="19" width="11.140625" style="315"/>
    <col min="20" max="20" width="0" style="315" hidden="1" customWidth="1"/>
    <col min="21" max="29" width="11.140625" style="315"/>
    <col min="30" max="30" width="0" style="315" hidden="1" customWidth="1"/>
    <col min="31" max="39" width="11.140625" style="315"/>
    <col min="40" max="40" width="0" style="315" hidden="1" customWidth="1"/>
    <col min="41" max="16384" width="11.140625" style="315"/>
  </cols>
  <sheetData>
    <row r="1" spans="1:84" x14ac:dyDescent="0.2">
      <c r="A1" s="325" t="s">
        <v>322</v>
      </c>
      <c r="C1" s="467" t="s">
        <v>553</v>
      </c>
      <c r="AX1" s="465"/>
      <c r="AY1" s="465"/>
      <c r="AZ1" s="465"/>
      <c r="BA1" s="465"/>
      <c r="BB1" s="465"/>
      <c r="BC1" s="465"/>
      <c r="BD1" s="465"/>
      <c r="BE1" s="465"/>
      <c r="BF1" s="465"/>
    </row>
    <row r="2" spans="1:84" s="463" customFormat="1" x14ac:dyDescent="0.2">
      <c r="A2" s="587" t="s">
        <v>29</v>
      </c>
      <c r="B2" s="342" t="s">
        <v>73</v>
      </c>
      <c r="C2" s="342" t="s">
        <v>249</v>
      </c>
      <c r="D2" s="342" t="s">
        <v>130</v>
      </c>
      <c r="E2" s="342" t="s">
        <v>246</v>
      </c>
      <c r="F2" s="342" t="s">
        <v>247</v>
      </c>
      <c r="G2" s="342" t="s">
        <v>250</v>
      </c>
      <c r="H2" s="342" t="s">
        <v>251</v>
      </c>
      <c r="I2" s="342" t="s">
        <v>130</v>
      </c>
      <c r="J2" s="342" t="s">
        <v>3009</v>
      </c>
      <c r="K2" s="343"/>
      <c r="L2" s="587" t="s">
        <v>30</v>
      </c>
      <c r="M2" s="342" t="s">
        <v>73</v>
      </c>
      <c r="N2" s="342" t="s">
        <v>249</v>
      </c>
      <c r="O2" s="342" t="s">
        <v>130</v>
      </c>
      <c r="P2" s="342" t="s">
        <v>246</v>
      </c>
      <c r="Q2" s="342" t="s">
        <v>247</v>
      </c>
      <c r="R2" s="342" t="s">
        <v>250</v>
      </c>
      <c r="S2" s="342" t="s">
        <v>251</v>
      </c>
      <c r="T2" s="342"/>
      <c r="U2" s="342" t="s">
        <v>130</v>
      </c>
      <c r="V2" s="343"/>
      <c r="W2" s="587" t="s">
        <v>4</v>
      </c>
      <c r="X2" s="342" t="s">
        <v>73</v>
      </c>
      <c r="Y2" s="342" t="s">
        <v>249</v>
      </c>
      <c r="Z2" s="342" t="s">
        <v>130</v>
      </c>
      <c r="AA2" s="342" t="s">
        <v>246</v>
      </c>
      <c r="AB2" s="342" t="s">
        <v>247</v>
      </c>
      <c r="AC2" s="342" t="s">
        <v>250</v>
      </c>
      <c r="AD2" s="342" t="s">
        <v>251</v>
      </c>
      <c r="AE2" s="342" t="s">
        <v>3010</v>
      </c>
      <c r="AF2" s="342" t="s">
        <v>3009</v>
      </c>
      <c r="AG2" s="343"/>
      <c r="AH2" s="587">
        <v>2001</v>
      </c>
      <c r="AI2" s="342" t="s">
        <v>73</v>
      </c>
      <c r="AJ2" s="342" t="s">
        <v>249</v>
      </c>
      <c r="AK2" s="342" t="s">
        <v>130</v>
      </c>
      <c r="AL2" s="342" t="s">
        <v>246</v>
      </c>
      <c r="AM2" s="342" t="s">
        <v>247</v>
      </c>
      <c r="AN2" s="342" t="s">
        <v>250</v>
      </c>
      <c r="AO2" s="342" t="s">
        <v>251</v>
      </c>
      <c r="AP2" s="342" t="s">
        <v>3010</v>
      </c>
      <c r="AQ2" s="344" t="s">
        <v>3009</v>
      </c>
      <c r="AS2" s="587">
        <v>2011</v>
      </c>
      <c r="AT2" s="342" t="s">
        <v>73</v>
      </c>
      <c r="AU2" s="342" t="s">
        <v>249</v>
      </c>
      <c r="AV2" s="342" t="s">
        <v>130</v>
      </c>
      <c r="AW2" s="342" t="s">
        <v>246</v>
      </c>
      <c r="AX2" s="342" t="s">
        <v>247</v>
      </c>
      <c r="AY2" s="342" t="s">
        <v>250</v>
      </c>
      <c r="AZ2" s="342" t="s">
        <v>251</v>
      </c>
      <c r="BA2" s="342" t="s">
        <v>3010</v>
      </c>
      <c r="BB2" s="342" t="s">
        <v>3009</v>
      </c>
      <c r="BC2" s="342"/>
      <c r="BD2" s="587">
        <v>2021</v>
      </c>
      <c r="BE2" s="342" t="s">
        <v>73</v>
      </c>
      <c r="BF2" s="342" t="s">
        <v>2998</v>
      </c>
      <c r="BG2" s="342" t="s">
        <v>3011</v>
      </c>
      <c r="BH2" s="342" t="s">
        <v>246</v>
      </c>
      <c r="BI2" s="342" t="s">
        <v>247</v>
      </c>
      <c r="BJ2" s="342" t="s">
        <v>250</v>
      </c>
      <c r="BK2" s="342" t="s">
        <v>251</v>
      </c>
      <c r="BL2" s="342" t="s">
        <v>3010</v>
      </c>
      <c r="BM2" s="344" t="s">
        <v>3009</v>
      </c>
    </row>
    <row r="3" spans="1:84" s="463" customFormat="1" x14ac:dyDescent="0.2">
      <c r="A3" s="343"/>
      <c r="B3" s="342" t="s">
        <v>210</v>
      </c>
      <c r="C3" s="342" t="s">
        <v>252</v>
      </c>
      <c r="D3" s="342" t="s">
        <v>253</v>
      </c>
      <c r="E3" s="343"/>
      <c r="F3" s="343"/>
      <c r="G3" s="342" t="s">
        <v>254</v>
      </c>
      <c r="H3" s="342" t="s">
        <v>254</v>
      </c>
      <c r="I3" s="342" t="s">
        <v>3012</v>
      </c>
      <c r="J3" s="342"/>
      <c r="K3" s="343"/>
      <c r="L3" s="343"/>
      <c r="M3" s="342" t="s">
        <v>210</v>
      </c>
      <c r="N3" s="342" t="s">
        <v>256</v>
      </c>
      <c r="O3" s="342" t="s">
        <v>253</v>
      </c>
      <c r="P3" s="342"/>
      <c r="Q3" s="342"/>
      <c r="R3" s="342" t="s">
        <v>254</v>
      </c>
      <c r="S3" s="342" t="s">
        <v>254</v>
      </c>
      <c r="T3" s="342"/>
      <c r="U3" s="342" t="s">
        <v>255</v>
      </c>
      <c r="V3" s="343"/>
      <c r="W3" s="343"/>
      <c r="X3" s="342" t="s">
        <v>210</v>
      </c>
      <c r="Y3" s="342" t="s">
        <v>256</v>
      </c>
      <c r="Z3" s="342" t="s">
        <v>253</v>
      </c>
      <c r="AA3" s="342"/>
      <c r="AB3" s="342"/>
      <c r="AC3" s="342" t="s">
        <v>254</v>
      </c>
      <c r="AD3" s="342" t="s">
        <v>254</v>
      </c>
      <c r="AE3" s="342" t="s">
        <v>2716</v>
      </c>
      <c r="AF3" s="342"/>
      <c r="AG3" s="343"/>
      <c r="AH3" s="343"/>
      <c r="AI3" s="342" t="s">
        <v>210</v>
      </c>
      <c r="AJ3" s="342" t="s">
        <v>256</v>
      </c>
      <c r="AK3" s="342" t="s">
        <v>253</v>
      </c>
      <c r="AL3" s="342"/>
      <c r="AM3" s="342"/>
      <c r="AN3" s="342" t="s">
        <v>254</v>
      </c>
      <c r="AO3" s="342" t="s">
        <v>254</v>
      </c>
      <c r="AP3" s="342" t="s">
        <v>2716</v>
      </c>
      <c r="AQ3" s="342"/>
      <c r="AS3" s="343"/>
      <c r="AT3" s="342" t="s">
        <v>210</v>
      </c>
      <c r="AU3" s="342" t="s">
        <v>256</v>
      </c>
      <c r="AV3" s="342" t="s">
        <v>253</v>
      </c>
      <c r="AW3" s="342"/>
      <c r="AX3" s="342"/>
      <c r="AY3" s="342" t="s">
        <v>254</v>
      </c>
      <c r="AZ3" s="342" t="s">
        <v>254</v>
      </c>
      <c r="BA3" s="344" t="s">
        <v>2716</v>
      </c>
      <c r="BB3" s="344"/>
      <c r="BC3" s="344"/>
      <c r="BD3" s="343"/>
      <c r="BE3" s="342" t="s">
        <v>210</v>
      </c>
      <c r="BF3" s="342"/>
      <c r="BG3" s="342" t="s">
        <v>3013</v>
      </c>
      <c r="BH3" s="342"/>
      <c r="BI3" s="342"/>
      <c r="BJ3" s="342" t="s">
        <v>254</v>
      </c>
      <c r="BK3" s="342" t="s">
        <v>254</v>
      </c>
      <c r="BL3" s="342" t="s">
        <v>2716</v>
      </c>
    </row>
    <row r="4" spans="1:84" s="463" customFormat="1" x14ac:dyDescent="0.2">
      <c r="A4" s="343"/>
      <c r="B4" s="343"/>
      <c r="C4" s="342" t="s">
        <v>257</v>
      </c>
      <c r="D4" s="343"/>
      <c r="E4" s="343"/>
      <c r="F4" s="343"/>
      <c r="G4" s="343"/>
      <c r="H4" s="343"/>
      <c r="I4" s="343"/>
      <c r="J4" s="343"/>
      <c r="K4" s="343"/>
      <c r="L4" s="343"/>
      <c r="M4" s="342"/>
      <c r="N4" s="342"/>
      <c r="O4" s="342"/>
      <c r="P4" s="342"/>
      <c r="Q4" s="342"/>
      <c r="R4" s="342"/>
      <c r="S4" s="342"/>
      <c r="T4" s="342"/>
      <c r="U4" s="342"/>
      <c r="V4" s="343"/>
      <c r="W4" s="343"/>
      <c r="X4" s="342"/>
      <c r="Y4" s="342"/>
      <c r="Z4" s="342"/>
      <c r="AA4" s="342"/>
      <c r="AB4" s="342"/>
      <c r="AC4" s="342"/>
      <c r="AD4" s="342"/>
      <c r="AE4" s="342" t="s">
        <v>3014</v>
      </c>
      <c r="AF4" s="342"/>
      <c r="AG4" s="343"/>
      <c r="AH4" s="343"/>
      <c r="AI4" s="342"/>
      <c r="AJ4" s="342"/>
      <c r="AK4" s="342"/>
      <c r="AL4" s="342"/>
      <c r="AM4" s="342"/>
      <c r="AN4" s="342"/>
      <c r="AO4" s="342"/>
      <c r="AP4" s="342"/>
      <c r="AQ4" s="342"/>
      <c r="AS4" s="343"/>
      <c r="AT4" s="342"/>
      <c r="AU4" s="342"/>
      <c r="AV4" s="342"/>
      <c r="AW4" s="342"/>
      <c r="AX4" s="342"/>
      <c r="AY4" s="342"/>
      <c r="AZ4" s="342"/>
      <c r="BA4" s="342"/>
      <c r="BB4" s="342"/>
      <c r="BC4" s="342"/>
      <c r="BD4" s="343"/>
      <c r="BE4" s="342"/>
      <c r="BF4" s="342"/>
      <c r="BG4" s="342"/>
      <c r="BH4" s="342"/>
      <c r="BI4" s="342"/>
      <c r="BJ4" s="342"/>
      <c r="BK4" s="342"/>
      <c r="BL4" s="342"/>
      <c r="BM4" s="342"/>
    </row>
    <row r="5" spans="1:84" s="463" customFormat="1" x14ac:dyDescent="0.2">
      <c r="A5" s="343"/>
      <c r="B5" s="343"/>
      <c r="C5" s="343"/>
      <c r="D5" s="343"/>
      <c r="E5" s="343"/>
      <c r="F5" s="343"/>
      <c r="G5" s="343"/>
      <c r="H5" s="343"/>
      <c r="I5" s="343"/>
      <c r="J5" s="343"/>
      <c r="K5" s="343"/>
      <c r="L5" s="343"/>
      <c r="M5" s="342"/>
      <c r="N5" s="342"/>
      <c r="O5" s="342"/>
      <c r="P5" s="342"/>
      <c r="Q5" s="342"/>
      <c r="R5" s="342"/>
      <c r="S5" s="342"/>
      <c r="T5" s="342"/>
      <c r="U5" s="342"/>
      <c r="V5" s="343"/>
      <c r="W5" s="343"/>
      <c r="X5" s="342"/>
      <c r="Y5" s="342"/>
      <c r="Z5" s="342"/>
      <c r="AA5" s="342"/>
      <c r="AB5" s="342"/>
      <c r="AC5" s="342"/>
      <c r="AD5" s="342"/>
      <c r="AE5" s="342"/>
      <c r="AF5" s="342"/>
      <c r="AG5" s="343"/>
      <c r="AH5" s="343"/>
      <c r="AI5" s="342"/>
      <c r="AJ5" s="342"/>
      <c r="AK5" s="342"/>
      <c r="AL5" s="342"/>
      <c r="AM5" s="342"/>
      <c r="AN5" s="342"/>
      <c r="AO5" s="342"/>
      <c r="AP5" s="342"/>
      <c r="AQ5" s="342"/>
      <c r="AS5" s="343"/>
      <c r="AT5" s="342"/>
      <c r="AU5" s="342"/>
      <c r="AV5" s="342"/>
      <c r="AW5" s="342"/>
      <c r="AX5" s="342"/>
      <c r="AY5" s="342"/>
      <c r="AZ5" s="342"/>
      <c r="BA5" s="342"/>
      <c r="BB5" s="342"/>
      <c r="BC5" s="342"/>
      <c r="BD5" s="343"/>
      <c r="BE5" s="342"/>
      <c r="BF5" s="342"/>
      <c r="BG5" s="342"/>
      <c r="BH5" s="342"/>
      <c r="BI5" s="342"/>
      <c r="BJ5" s="342"/>
      <c r="BK5" s="342"/>
      <c r="BL5" s="342"/>
      <c r="BM5" s="342"/>
    </row>
    <row r="6" spans="1:84" s="463" customFormat="1" x14ac:dyDescent="0.2">
      <c r="A6" s="344" t="s">
        <v>31</v>
      </c>
      <c r="B6" s="342">
        <v>3350</v>
      </c>
      <c r="C6" s="342">
        <v>400</v>
      </c>
      <c r="D6" s="345" t="s">
        <v>2</v>
      </c>
      <c r="E6" s="342">
        <v>320</v>
      </c>
      <c r="F6" s="342">
        <v>250</v>
      </c>
      <c r="G6" s="342">
        <v>0</v>
      </c>
      <c r="H6" s="342">
        <v>10</v>
      </c>
      <c r="I6" s="342">
        <v>2370</v>
      </c>
      <c r="J6" s="345" t="s">
        <v>2</v>
      </c>
      <c r="K6" s="343"/>
      <c r="L6" s="344" t="s">
        <v>31</v>
      </c>
      <c r="M6" s="343">
        <v>3250</v>
      </c>
      <c r="N6" s="343">
        <v>50</v>
      </c>
      <c r="O6" s="343">
        <v>460</v>
      </c>
      <c r="P6" s="343">
        <v>270</v>
      </c>
      <c r="Q6" s="343">
        <v>350</v>
      </c>
      <c r="R6" s="343">
        <v>50</v>
      </c>
      <c r="S6" s="343">
        <v>30</v>
      </c>
      <c r="T6" s="343">
        <v>1470</v>
      </c>
      <c r="U6" s="343">
        <v>470</v>
      </c>
      <c r="V6" s="343"/>
      <c r="W6" s="344" t="s">
        <v>31</v>
      </c>
      <c r="X6" s="343">
        <v>2260</v>
      </c>
      <c r="Y6" s="343">
        <v>30</v>
      </c>
      <c r="Z6" s="343">
        <v>430</v>
      </c>
      <c r="AA6" s="343">
        <v>170</v>
      </c>
      <c r="AB6" s="343">
        <v>190</v>
      </c>
      <c r="AC6" s="343">
        <v>10</v>
      </c>
      <c r="AD6" s="343">
        <v>30</v>
      </c>
      <c r="AE6" s="343">
        <v>980</v>
      </c>
      <c r="AF6" s="343">
        <v>420</v>
      </c>
      <c r="AG6" s="343"/>
      <c r="AH6" s="344" t="s">
        <v>31</v>
      </c>
      <c r="AI6" s="343">
        <v>4290</v>
      </c>
      <c r="AJ6" s="343">
        <v>149</v>
      </c>
      <c r="AK6" s="343">
        <v>937</v>
      </c>
      <c r="AL6" s="343">
        <v>214</v>
      </c>
      <c r="AM6" s="343">
        <v>277</v>
      </c>
      <c r="AN6" s="343">
        <v>30</v>
      </c>
      <c r="AO6" s="343">
        <v>74</v>
      </c>
      <c r="AP6" s="343">
        <v>2177</v>
      </c>
      <c r="AQ6" s="343">
        <v>432</v>
      </c>
      <c r="AS6" s="344" t="s">
        <v>31</v>
      </c>
      <c r="AT6" s="461">
        <v>4747</v>
      </c>
      <c r="AU6" s="461">
        <v>253</v>
      </c>
      <c r="AV6" s="343">
        <v>879</v>
      </c>
      <c r="AW6" s="343">
        <v>263</v>
      </c>
      <c r="AX6" s="343">
        <v>145</v>
      </c>
      <c r="AY6" s="343">
        <v>22</v>
      </c>
      <c r="AZ6" s="343">
        <v>243</v>
      </c>
      <c r="BA6" s="343">
        <v>2255</v>
      </c>
      <c r="BB6" s="343">
        <v>687</v>
      </c>
      <c r="BC6" s="343"/>
      <c r="BD6" s="344" t="s">
        <v>31</v>
      </c>
      <c r="BE6" s="461">
        <v>5352</v>
      </c>
      <c r="BF6" s="461">
        <v>95</v>
      </c>
      <c r="BG6" s="343">
        <v>349</v>
      </c>
      <c r="BH6" s="343">
        <v>132</v>
      </c>
      <c r="BI6" s="343">
        <v>137</v>
      </c>
      <c r="BJ6" s="343">
        <v>13</v>
      </c>
      <c r="BK6" s="343">
        <v>191</v>
      </c>
      <c r="BL6" s="343">
        <v>833</v>
      </c>
      <c r="BM6" s="343">
        <v>3602</v>
      </c>
      <c r="BO6" s="463" t="s">
        <v>3015</v>
      </c>
      <c r="BP6" s="463" t="s">
        <v>3016</v>
      </c>
      <c r="BQ6" s="463" t="s">
        <v>2998</v>
      </c>
      <c r="BR6" s="463" t="s">
        <v>3017</v>
      </c>
      <c r="BS6" s="463" t="s">
        <v>3018</v>
      </c>
      <c r="BT6" s="463" t="s">
        <v>247</v>
      </c>
      <c r="BU6" s="463" t="s">
        <v>3019</v>
      </c>
      <c r="BV6" s="463" t="s">
        <v>323</v>
      </c>
      <c r="BW6" s="463" t="s">
        <v>3020</v>
      </c>
      <c r="BX6" s="463" t="s">
        <v>3021</v>
      </c>
      <c r="BZ6" s="463" t="s">
        <v>3022</v>
      </c>
      <c r="CA6" s="463" t="s">
        <v>3023</v>
      </c>
      <c r="CB6" s="463" t="s">
        <v>3024</v>
      </c>
      <c r="CE6" s="463" t="s">
        <v>3025</v>
      </c>
      <c r="CF6" s="463" t="s">
        <v>3026</v>
      </c>
    </row>
    <row r="7" spans="1:84" s="463" customFormat="1" x14ac:dyDescent="0.2">
      <c r="A7" s="344" t="s">
        <v>32</v>
      </c>
      <c r="B7" s="342">
        <v>76130</v>
      </c>
      <c r="C7" s="342">
        <v>19000</v>
      </c>
      <c r="D7" s="345" t="s">
        <v>2</v>
      </c>
      <c r="E7" s="342">
        <v>17910</v>
      </c>
      <c r="F7" s="342">
        <v>20220</v>
      </c>
      <c r="G7" s="342">
        <v>1130</v>
      </c>
      <c r="H7" s="342">
        <v>2950</v>
      </c>
      <c r="I7" s="342">
        <v>14920</v>
      </c>
      <c r="J7" s="345" t="s">
        <v>2</v>
      </c>
      <c r="K7" s="343"/>
      <c r="L7" s="344" t="s">
        <v>32</v>
      </c>
      <c r="M7" s="343">
        <v>63800</v>
      </c>
      <c r="N7" s="343">
        <v>5550</v>
      </c>
      <c r="O7" s="343">
        <v>10280</v>
      </c>
      <c r="P7" s="343">
        <v>10470</v>
      </c>
      <c r="Q7" s="343">
        <v>23860</v>
      </c>
      <c r="R7" s="343">
        <v>1490</v>
      </c>
      <c r="S7" s="343">
        <v>1830</v>
      </c>
      <c r="T7" s="343">
        <v>9720</v>
      </c>
      <c r="U7" s="343">
        <v>600</v>
      </c>
      <c r="V7" s="343"/>
      <c r="W7" s="344" t="s">
        <v>32</v>
      </c>
      <c r="X7" s="343">
        <v>56840</v>
      </c>
      <c r="Y7" s="343">
        <v>5270</v>
      </c>
      <c r="Z7" s="343">
        <v>9140</v>
      </c>
      <c r="AA7" s="343">
        <v>5970</v>
      </c>
      <c r="AB7" s="343">
        <v>25930</v>
      </c>
      <c r="AC7" s="343">
        <v>710</v>
      </c>
      <c r="AD7" s="343">
        <v>1050</v>
      </c>
      <c r="AE7" s="343">
        <v>7720</v>
      </c>
      <c r="AF7" s="343">
        <v>1050</v>
      </c>
      <c r="AG7" s="343"/>
      <c r="AH7" s="344" t="s">
        <v>32</v>
      </c>
      <c r="AI7" s="343">
        <v>65864</v>
      </c>
      <c r="AJ7" s="343">
        <v>7192</v>
      </c>
      <c r="AK7" s="343">
        <v>10469</v>
      </c>
      <c r="AL7" s="343">
        <v>6933</v>
      </c>
      <c r="AM7" s="343">
        <v>29870</v>
      </c>
      <c r="AN7" s="343">
        <v>1032</v>
      </c>
      <c r="AO7" s="343">
        <v>1021</v>
      </c>
      <c r="AP7" s="343">
        <v>5337</v>
      </c>
      <c r="AQ7" s="343">
        <v>4010</v>
      </c>
      <c r="AS7" s="344" t="s">
        <v>32</v>
      </c>
      <c r="AT7" s="461">
        <v>75217</v>
      </c>
      <c r="AU7" s="461">
        <v>9060</v>
      </c>
      <c r="AV7" s="343">
        <v>16011</v>
      </c>
      <c r="AW7" s="343">
        <v>9215</v>
      </c>
      <c r="AX7" s="343">
        <v>29446</v>
      </c>
      <c r="AY7" s="343">
        <v>615</v>
      </c>
      <c r="AZ7" s="343">
        <v>1064</v>
      </c>
      <c r="BA7" s="343">
        <v>5066</v>
      </c>
      <c r="BB7" s="343">
        <v>4740</v>
      </c>
      <c r="BC7" s="343"/>
      <c r="BD7" s="344" t="s">
        <v>32</v>
      </c>
      <c r="BE7" s="461">
        <v>94586</v>
      </c>
      <c r="BF7" s="461">
        <v>8660</v>
      </c>
      <c r="BG7" s="343">
        <v>15301</v>
      </c>
      <c r="BH7" s="343">
        <v>9690</v>
      </c>
      <c r="BI7" s="343">
        <v>33124</v>
      </c>
      <c r="BJ7" s="343">
        <v>599</v>
      </c>
      <c r="BK7" s="343">
        <v>1218</v>
      </c>
      <c r="BL7" s="343">
        <v>6422</v>
      </c>
      <c r="BM7" s="343">
        <v>19572</v>
      </c>
      <c r="BO7" s="463" t="s">
        <v>31</v>
      </c>
      <c r="BP7" s="463">
        <v>5352</v>
      </c>
      <c r="BQ7" s="463">
        <v>95</v>
      </c>
      <c r="BR7" s="463">
        <v>349</v>
      </c>
      <c r="BS7" s="463">
        <v>132</v>
      </c>
      <c r="BT7" s="463">
        <v>137</v>
      </c>
      <c r="BU7" s="463">
        <v>13</v>
      </c>
      <c r="BV7" s="463">
        <v>191</v>
      </c>
      <c r="BW7" s="463">
        <v>833</v>
      </c>
      <c r="BX7" s="463">
        <v>3602</v>
      </c>
      <c r="BZ7" s="463">
        <v>21</v>
      </c>
      <c r="CA7" s="463">
        <v>758</v>
      </c>
      <c r="CB7" s="463">
        <v>54</v>
      </c>
      <c r="CE7" s="463">
        <v>124</v>
      </c>
      <c r="CF7" s="463">
        <v>13</v>
      </c>
    </row>
    <row r="8" spans="1:84" s="463" customFormat="1" x14ac:dyDescent="0.2">
      <c r="A8" s="344" t="s">
        <v>33</v>
      </c>
      <c r="B8" s="342">
        <v>147090</v>
      </c>
      <c r="C8" s="342">
        <v>34130</v>
      </c>
      <c r="D8" s="345" t="s">
        <v>2</v>
      </c>
      <c r="E8" s="342">
        <v>23920</v>
      </c>
      <c r="F8" s="342">
        <v>53480</v>
      </c>
      <c r="G8" s="342">
        <v>1090</v>
      </c>
      <c r="H8" s="342">
        <v>1300</v>
      </c>
      <c r="I8" s="342">
        <v>33170</v>
      </c>
      <c r="J8" s="345" t="s">
        <v>2</v>
      </c>
      <c r="K8" s="343"/>
      <c r="L8" s="344" t="s">
        <v>33</v>
      </c>
      <c r="M8" s="343">
        <v>134530</v>
      </c>
      <c r="N8" s="343">
        <v>3330</v>
      </c>
      <c r="O8" s="343">
        <v>24690</v>
      </c>
      <c r="P8" s="343">
        <v>16480</v>
      </c>
      <c r="Q8" s="343">
        <v>61340</v>
      </c>
      <c r="R8" s="343">
        <v>2190</v>
      </c>
      <c r="S8" s="343">
        <v>1660</v>
      </c>
      <c r="T8" s="343">
        <v>18970</v>
      </c>
      <c r="U8" s="343">
        <v>5870</v>
      </c>
      <c r="V8" s="343"/>
      <c r="W8" s="344" t="s">
        <v>33</v>
      </c>
      <c r="X8" s="343">
        <v>126360</v>
      </c>
      <c r="Y8" s="343">
        <v>5410</v>
      </c>
      <c r="Z8" s="343">
        <v>25530</v>
      </c>
      <c r="AA8" s="343">
        <v>10350</v>
      </c>
      <c r="AB8" s="343">
        <v>61750</v>
      </c>
      <c r="AC8" s="343">
        <v>1010</v>
      </c>
      <c r="AD8" s="343">
        <v>970</v>
      </c>
      <c r="AE8" s="343">
        <v>13000</v>
      </c>
      <c r="AF8" s="343">
        <v>8340</v>
      </c>
      <c r="AG8" s="343"/>
      <c r="AH8" s="344" t="s">
        <v>33</v>
      </c>
      <c r="AI8" s="343">
        <v>145920</v>
      </c>
      <c r="AJ8" s="343">
        <v>7631</v>
      </c>
      <c r="AK8" s="343">
        <v>33433</v>
      </c>
      <c r="AL8" s="343">
        <v>12906</v>
      </c>
      <c r="AM8" s="343">
        <v>63295</v>
      </c>
      <c r="AN8" s="343">
        <v>1661</v>
      </c>
      <c r="AO8" s="343">
        <v>1351</v>
      </c>
      <c r="AP8" s="343">
        <v>10176</v>
      </c>
      <c r="AQ8" s="343">
        <v>15467</v>
      </c>
      <c r="AS8" s="344" t="s">
        <v>33</v>
      </c>
      <c r="AT8" s="461">
        <v>170658</v>
      </c>
      <c r="AU8" s="461">
        <v>9630</v>
      </c>
      <c r="AV8" s="343">
        <v>43280</v>
      </c>
      <c r="AW8" s="343">
        <v>19677</v>
      </c>
      <c r="AX8" s="343">
        <v>61864</v>
      </c>
      <c r="AY8" s="343">
        <v>1777</v>
      </c>
      <c r="AZ8" s="343">
        <v>2368</v>
      </c>
      <c r="BA8" s="343">
        <v>11094</v>
      </c>
      <c r="BB8" s="343">
        <v>20968</v>
      </c>
      <c r="BC8" s="343"/>
      <c r="BD8" s="344" t="s">
        <v>33</v>
      </c>
      <c r="BE8" s="461">
        <v>186175</v>
      </c>
      <c r="BF8" s="461">
        <v>4690</v>
      </c>
      <c r="BG8" s="343">
        <v>20758</v>
      </c>
      <c r="BH8" s="343">
        <v>15090</v>
      </c>
      <c r="BI8" s="343">
        <v>49966</v>
      </c>
      <c r="BJ8" s="343">
        <v>1197</v>
      </c>
      <c r="BK8" s="343">
        <v>2162</v>
      </c>
      <c r="BL8" s="343">
        <v>12684</v>
      </c>
      <c r="BM8" s="343">
        <v>79628</v>
      </c>
      <c r="BO8" s="463" t="s">
        <v>32</v>
      </c>
      <c r="BP8" s="463">
        <v>94586</v>
      </c>
      <c r="BQ8" s="463">
        <v>8660</v>
      </c>
      <c r="BR8" s="463">
        <v>15301</v>
      </c>
      <c r="BS8" s="463">
        <v>9690</v>
      </c>
      <c r="BT8" s="463">
        <v>33124</v>
      </c>
      <c r="BU8" s="463">
        <v>599</v>
      </c>
      <c r="BV8" s="463">
        <v>1218</v>
      </c>
      <c r="BW8" s="463">
        <v>6422</v>
      </c>
      <c r="BX8" s="463">
        <v>19572</v>
      </c>
      <c r="BZ8" s="463">
        <v>542</v>
      </c>
      <c r="CA8" s="463">
        <v>4464</v>
      </c>
      <c r="CB8" s="463">
        <v>1416</v>
      </c>
      <c r="CE8" s="463">
        <v>30732</v>
      </c>
      <c r="CF8" s="463">
        <v>2392</v>
      </c>
    </row>
    <row r="9" spans="1:84" s="463" customFormat="1" x14ac:dyDescent="0.2">
      <c r="A9" s="344" t="s">
        <v>34</v>
      </c>
      <c r="B9" s="342">
        <v>102130</v>
      </c>
      <c r="C9" s="342">
        <v>28340</v>
      </c>
      <c r="D9" s="345" t="s">
        <v>2</v>
      </c>
      <c r="E9" s="342">
        <v>17730</v>
      </c>
      <c r="F9" s="342">
        <v>35160</v>
      </c>
      <c r="G9" s="342">
        <v>2100</v>
      </c>
      <c r="H9" s="342">
        <v>2450</v>
      </c>
      <c r="I9" s="342">
        <v>16350</v>
      </c>
      <c r="J9" s="345" t="s">
        <v>2</v>
      </c>
      <c r="K9" s="343"/>
      <c r="L9" s="344" t="s">
        <v>34</v>
      </c>
      <c r="M9" s="343">
        <v>100330</v>
      </c>
      <c r="N9" s="343">
        <v>25770</v>
      </c>
      <c r="O9" s="343">
        <v>100</v>
      </c>
      <c r="P9" s="343">
        <v>10480</v>
      </c>
      <c r="Q9" s="343">
        <v>45580</v>
      </c>
      <c r="R9" s="343">
        <v>3630</v>
      </c>
      <c r="S9" s="343">
        <v>1880</v>
      </c>
      <c r="T9" s="343">
        <v>10640</v>
      </c>
      <c r="U9" s="343">
        <v>2250</v>
      </c>
      <c r="V9" s="343"/>
      <c r="W9" s="344" t="s">
        <v>34</v>
      </c>
      <c r="X9" s="343">
        <v>98790</v>
      </c>
      <c r="Y9" s="343">
        <v>25530</v>
      </c>
      <c r="Z9" s="343">
        <v>110</v>
      </c>
      <c r="AA9" s="343">
        <v>7730</v>
      </c>
      <c r="AB9" s="343">
        <v>51240</v>
      </c>
      <c r="AC9" s="343">
        <v>1860</v>
      </c>
      <c r="AD9" s="343">
        <v>950</v>
      </c>
      <c r="AE9" s="343">
        <v>8870</v>
      </c>
      <c r="AF9" s="343">
        <v>2500</v>
      </c>
      <c r="AG9" s="343"/>
      <c r="AH9" s="344" t="s">
        <v>34</v>
      </c>
      <c r="AI9" s="343">
        <v>103629</v>
      </c>
      <c r="AJ9" s="343">
        <v>24757</v>
      </c>
      <c r="AK9" s="343">
        <v>906</v>
      </c>
      <c r="AL9" s="343">
        <v>7740</v>
      </c>
      <c r="AM9" s="343">
        <v>52593</v>
      </c>
      <c r="AN9" s="343">
        <v>2018</v>
      </c>
      <c r="AO9" s="343">
        <v>1039</v>
      </c>
      <c r="AP9" s="343">
        <v>7039</v>
      </c>
      <c r="AQ9" s="343">
        <v>7537</v>
      </c>
      <c r="AS9" s="344" t="s">
        <v>34</v>
      </c>
      <c r="AT9" s="461">
        <v>110159</v>
      </c>
      <c r="AU9" s="461">
        <v>27039</v>
      </c>
      <c r="AV9" s="343">
        <v>2724</v>
      </c>
      <c r="AW9" s="343">
        <v>9553</v>
      </c>
      <c r="AX9" s="343">
        <v>52565</v>
      </c>
      <c r="AY9" s="343">
        <v>1424</v>
      </c>
      <c r="AZ9" s="343">
        <v>1274</v>
      </c>
      <c r="BA9" s="343">
        <v>7020</v>
      </c>
      <c r="BB9" s="343">
        <v>8560</v>
      </c>
      <c r="BC9" s="343"/>
      <c r="BD9" s="344" t="s">
        <v>34</v>
      </c>
      <c r="BE9" s="461">
        <v>117983</v>
      </c>
      <c r="BF9" s="461">
        <v>12164</v>
      </c>
      <c r="BG9" s="343">
        <v>2838</v>
      </c>
      <c r="BH9" s="343">
        <v>7763</v>
      </c>
      <c r="BI9" s="343">
        <v>45422</v>
      </c>
      <c r="BJ9" s="343">
        <v>767</v>
      </c>
      <c r="BK9" s="343">
        <v>995</v>
      </c>
      <c r="BL9" s="343">
        <v>7342</v>
      </c>
      <c r="BM9" s="343">
        <v>40692</v>
      </c>
      <c r="BO9" s="463" t="s">
        <v>33</v>
      </c>
      <c r="BP9" s="463">
        <v>186175</v>
      </c>
      <c r="BQ9" s="463">
        <v>4690</v>
      </c>
      <c r="BR9" s="463">
        <v>20758</v>
      </c>
      <c r="BS9" s="463">
        <v>15090</v>
      </c>
      <c r="BT9" s="463">
        <v>49966</v>
      </c>
      <c r="BU9" s="463">
        <v>1197</v>
      </c>
      <c r="BV9" s="463">
        <v>2162</v>
      </c>
      <c r="BW9" s="463">
        <v>12684</v>
      </c>
      <c r="BX9" s="463">
        <v>79628</v>
      </c>
      <c r="BZ9" s="463">
        <v>872</v>
      </c>
      <c r="CA9" s="463">
        <v>9361</v>
      </c>
      <c r="CB9" s="463">
        <v>2451</v>
      </c>
      <c r="CE9" s="463">
        <v>46797</v>
      </c>
      <c r="CF9" s="463">
        <v>3169</v>
      </c>
    </row>
    <row r="10" spans="1:84" s="463" customFormat="1" x14ac:dyDescent="0.2">
      <c r="A10" s="344" t="s">
        <v>35</v>
      </c>
      <c r="B10" s="342">
        <v>139000</v>
      </c>
      <c r="C10" s="342">
        <v>35120</v>
      </c>
      <c r="D10" s="345" t="s">
        <v>2</v>
      </c>
      <c r="E10" s="345">
        <v>32670</v>
      </c>
      <c r="F10" s="342">
        <v>36050</v>
      </c>
      <c r="G10" s="342">
        <v>940</v>
      </c>
      <c r="H10" s="342">
        <v>1630</v>
      </c>
      <c r="I10" s="342">
        <v>32590</v>
      </c>
      <c r="J10" s="345" t="s">
        <v>2</v>
      </c>
      <c r="K10" s="343"/>
      <c r="L10" s="344" t="s">
        <v>35</v>
      </c>
      <c r="M10" s="343">
        <v>115900</v>
      </c>
      <c r="N10" s="343">
        <v>6480</v>
      </c>
      <c r="O10" s="343">
        <v>22290</v>
      </c>
      <c r="P10" s="343">
        <v>22350</v>
      </c>
      <c r="Q10" s="343">
        <v>40990</v>
      </c>
      <c r="R10" s="343">
        <v>1500</v>
      </c>
      <c r="S10" s="343">
        <v>1490</v>
      </c>
      <c r="T10" s="343">
        <v>17770</v>
      </c>
      <c r="U10" s="343">
        <v>3030</v>
      </c>
      <c r="V10" s="343"/>
      <c r="W10" s="344" t="s">
        <v>35</v>
      </c>
      <c r="X10" s="343">
        <v>99890</v>
      </c>
      <c r="Y10" s="343">
        <v>4470</v>
      </c>
      <c r="Z10" s="343">
        <v>24800</v>
      </c>
      <c r="AA10" s="343">
        <v>12640</v>
      </c>
      <c r="AB10" s="343">
        <v>39690</v>
      </c>
      <c r="AC10" s="343">
        <v>620</v>
      </c>
      <c r="AD10" s="343">
        <v>1190</v>
      </c>
      <c r="AE10" s="343">
        <v>12960</v>
      </c>
      <c r="AF10" s="343">
        <v>3520</v>
      </c>
      <c r="AG10" s="343"/>
      <c r="AH10" s="344" t="s">
        <v>35</v>
      </c>
      <c r="AI10" s="343">
        <v>118704</v>
      </c>
      <c r="AJ10" s="343">
        <v>7328</v>
      </c>
      <c r="AK10" s="343">
        <v>30793</v>
      </c>
      <c r="AL10" s="343">
        <v>15273</v>
      </c>
      <c r="AM10" s="343">
        <v>42865</v>
      </c>
      <c r="AN10" s="343">
        <v>1139</v>
      </c>
      <c r="AO10" s="343">
        <v>1933</v>
      </c>
      <c r="AP10" s="343">
        <v>8487</v>
      </c>
      <c r="AQ10" s="343">
        <v>10886</v>
      </c>
      <c r="AS10" s="344" t="s">
        <v>35</v>
      </c>
      <c r="AT10" s="461">
        <v>147461</v>
      </c>
      <c r="AU10" s="461">
        <v>10081</v>
      </c>
      <c r="AV10" s="343">
        <v>41392</v>
      </c>
      <c r="AW10" s="343">
        <v>25922</v>
      </c>
      <c r="AX10" s="343">
        <v>41022</v>
      </c>
      <c r="AY10" s="343">
        <v>1512</v>
      </c>
      <c r="AZ10" s="343">
        <v>3699</v>
      </c>
      <c r="BA10" s="343">
        <v>10977</v>
      </c>
      <c r="BB10" s="343">
        <v>12856</v>
      </c>
      <c r="BC10" s="343"/>
      <c r="BD10" s="344" t="s">
        <v>35</v>
      </c>
      <c r="BE10" s="461">
        <v>160997</v>
      </c>
      <c r="BF10" s="461">
        <v>8267</v>
      </c>
      <c r="BG10" s="343">
        <v>24200</v>
      </c>
      <c r="BH10" s="343">
        <v>21439</v>
      </c>
      <c r="BI10" s="343">
        <v>38137</v>
      </c>
      <c r="BJ10" s="343">
        <v>1801</v>
      </c>
      <c r="BK10" s="343">
        <v>4074</v>
      </c>
      <c r="BL10" s="343">
        <v>14092</v>
      </c>
      <c r="BM10" s="343">
        <v>48987</v>
      </c>
      <c r="BO10" s="463" t="s">
        <v>34</v>
      </c>
      <c r="BP10" s="463">
        <v>117983</v>
      </c>
      <c r="BQ10" s="463">
        <v>12164</v>
      </c>
      <c r="BR10" s="463">
        <v>2838</v>
      </c>
      <c r="BS10" s="463">
        <v>7763</v>
      </c>
      <c r="BT10" s="463">
        <v>45422</v>
      </c>
      <c r="BU10" s="463">
        <v>767</v>
      </c>
      <c r="BV10" s="463">
        <v>995</v>
      </c>
      <c r="BW10" s="463">
        <v>7342</v>
      </c>
      <c r="BX10" s="463">
        <v>40692</v>
      </c>
      <c r="BZ10" s="463">
        <v>688</v>
      </c>
      <c r="CA10" s="463">
        <v>5258</v>
      </c>
      <c r="CB10" s="463">
        <v>1396</v>
      </c>
      <c r="CE10" s="463">
        <v>42503</v>
      </c>
      <c r="CF10" s="463">
        <v>2919</v>
      </c>
    </row>
    <row r="11" spans="1:84" s="463" customFormat="1" x14ac:dyDescent="0.2">
      <c r="A11" s="344" t="s">
        <v>36</v>
      </c>
      <c r="B11" s="342">
        <v>143080</v>
      </c>
      <c r="C11" s="342">
        <v>44810</v>
      </c>
      <c r="D11" s="345" t="s">
        <v>2</v>
      </c>
      <c r="E11" s="342">
        <v>18530</v>
      </c>
      <c r="F11" s="342">
        <v>49810</v>
      </c>
      <c r="G11" s="342">
        <v>2110</v>
      </c>
      <c r="H11" s="342">
        <v>2410</v>
      </c>
      <c r="I11" s="342">
        <v>25410</v>
      </c>
      <c r="J11" s="345" t="s">
        <v>2</v>
      </c>
      <c r="K11" s="343"/>
      <c r="L11" s="344" t="s">
        <v>36</v>
      </c>
      <c r="M11" s="343">
        <v>139860</v>
      </c>
      <c r="N11" s="343">
        <v>39260</v>
      </c>
      <c r="O11" s="343">
        <v>170</v>
      </c>
      <c r="P11" s="343">
        <v>11830</v>
      </c>
      <c r="Q11" s="343">
        <v>61980</v>
      </c>
      <c r="R11" s="343">
        <v>3800</v>
      </c>
      <c r="S11" s="343">
        <v>2440</v>
      </c>
      <c r="T11" s="343">
        <v>15970</v>
      </c>
      <c r="U11" s="343">
        <v>4410</v>
      </c>
      <c r="V11" s="343"/>
      <c r="W11" s="344" t="s">
        <v>36</v>
      </c>
      <c r="X11" s="343">
        <v>134250</v>
      </c>
      <c r="Y11" s="343">
        <v>35220</v>
      </c>
      <c r="Z11" s="343">
        <v>210</v>
      </c>
      <c r="AA11" s="343">
        <v>9140</v>
      </c>
      <c r="AB11" s="343">
        <v>68130</v>
      </c>
      <c r="AC11" s="343">
        <v>1680</v>
      </c>
      <c r="AD11" s="343">
        <v>1360</v>
      </c>
      <c r="AE11" s="343">
        <v>12380</v>
      </c>
      <c r="AF11" s="343">
        <v>6130</v>
      </c>
      <c r="AG11" s="343"/>
      <c r="AH11" s="344" t="s">
        <v>36</v>
      </c>
      <c r="AI11" s="343">
        <v>141497</v>
      </c>
      <c r="AJ11" s="343">
        <v>39030</v>
      </c>
      <c r="AK11" s="343">
        <v>2826</v>
      </c>
      <c r="AL11" s="343">
        <v>9547</v>
      </c>
      <c r="AM11" s="343">
        <v>64010</v>
      </c>
      <c r="AN11" s="343">
        <v>2109</v>
      </c>
      <c r="AO11" s="343">
        <v>1333</v>
      </c>
      <c r="AP11" s="343">
        <v>9989</v>
      </c>
      <c r="AQ11" s="343">
        <v>12653</v>
      </c>
      <c r="AS11" s="344" t="s">
        <v>36</v>
      </c>
      <c r="AT11" s="461">
        <v>151368</v>
      </c>
      <c r="AU11" s="461">
        <v>45418</v>
      </c>
      <c r="AV11" s="343">
        <v>4816</v>
      </c>
      <c r="AW11" s="343">
        <v>11115</v>
      </c>
      <c r="AX11" s="343">
        <v>60342</v>
      </c>
      <c r="AY11" s="343">
        <v>1630</v>
      </c>
      <c r="AZ11" s="343">
        <v>2190</v>
      </c>
      <c r="BA11" s="343">
        <v>10058</v>
      </c>
      <c r="BB11" s="343">
        <v>15799</v>
      </c>
      <c r="BC11" s="343"/>
      <c r="BD11" s="344" t="s">
        <v>36</v>
      </c>
      <c r="BE11" s="461">
        <v>162122</v>
      </c>
      <c r="BF11" s="461">
        <v>15214</v>
      </c>
      <c r="BG11" s="343">
        <v>3146</v>
      </c>
      <c r="BH11" s="343">
        <v>8069</v>
      </c>
      <c r="BI11" s="343">
        <v>48156</v>
      </c>
      <c r="BJ11" s="343">
        <v>966</v>
      </c>
      <c r="BK11" s="343">
        <v>1784</v>
      </c>
      <c r="BL11" s="343">
        <v>9276</v>
      </c>
      <c r="BM11" s="343">
        <v>75511</v>
      </c>
      <c r="BO11" s="463" t="s">
        <v>35</v>
      </c>
      <c r="BP11" s="463">
        <v>160997</v>
      </c>
      <c r="BQ11" s="463">
        <v>8267</v>
      </c>
      <c r="BR11" s="463">
        <v>24200</v>
      </c>
      <c r="BS11" s="463">
        <v>21439</v>
      </c>
      <c r="BT11" s="463">
        <v>38137</v>
      </c>
      <c r="BU11" s="463">
        <v>1801</v>
      </c>
      <c r="BV11" s="463">
        <v>4074</v>
      </c>
      <c r="BW11" s="463">
        <v>14092</v>
      </c>
      <c r="BX11" s="463">
        <v>48987</v>
      </c>
      <c r="BZ11" s="463">
        <v>886</v>
      </c>
      <c r="CA11" s="463">
        <v>11000</v>
      </c>
      <c r="CB11" s="463">
        <v>2206</v>
      </c>
      <c r="CE11" s="463">
        <v>34917</v>
      </c>
      <c r="CF11" s="463">
        <v>3220</v>
      </c>
    </row>
    <row r="12" spans="1:84" s="463" customFormat="1" x14ac:dyDescent="0.2">
      <c r="A12" s="344" t="s">
        <v>37</v>
      </c>
      <c r="B12" s="342">
        <v>108540</v>
      </c>
      <c r="C12" s="342">
        <v>29070</v>
      </c>
      <c r="D12" s="345" t="s">
        <v>2</v>
      </c>
      <c r="E12" s="342">
        <v>27290</v>
      </c>
      <c r="F12" s="342">
        <v>16560</v>
      </c>
      <c r="G12" s="342">
        <v>580</v>
      </c>
      <c r="H12" s="342">
        <v>920</v>
      </c>
      <c r="I12" s="342">
        <v>34120</v>
      </c>
      <c r="J12" s="345" t="s">
        <v>2</v>
      </c>
      <c r="K12" s="343"/>
      <c r="L12" s="344" t="s">
        <v>37</v>
      </c>
      <c r="M12" s="343">
        <v>79880</v>
      </c>
      <c r="N12" s="343">
        <v>2880</v>
      </c>
      <c r="O12" s="343">
        <v>18180</v>
      </c>
      <c r="P12" s="343">
        <v>15440</v>
      </c>
      <c r="Q12" s="343">
        <v>17180</v>
      </c>
      <c r="R12" s="343">
        <v>1190</v>
      </c>
      <c r="S12" s="343">
        <v>1880</v>
      </c>
      <c r="T12" s="343">
        <v>18000</v>
      </c>
      <c r="U12" s="343">
        <v>5130</v>
      </c>
      <c r="V12" s="343"/>
      <c r="W12" s="344" t="s">
        <v>37</v>
      </c>
      <c r="X12" s="343">
        <v>69680</v>
      </c>
      <c r="Y12" s="343">
        <v>2790</v>
      </c>
      <c r="Z12" s="343">
        <v>17600</v>
      </c>
      <c r="AA12" s="343">
        <v>8890</v>
      </c>
      <c r="AB12" s="343">
        <v>15790</v>
      </c>
      <c r="AC12" s="343">
        <v>500</v>
      </c>
      <c r="AD12" s="343">
        <v>1940</v>
      </c>
      <c r="AE12" s="343">
        <v>15530</v>
      </c>
      <c r="AF12" s="343">
        <v>6640</v>
      </c>
      <c r="AG12" s="343"/>
      <c r="AH12" s="344" t="s">
        <v>37</v>
      </c>
      <c r="AI12" s="343">
        <v>91868</v>
      </c>
      <c r="AJ12" s="343">
        <v>5299</v>
      </c>
      <c r="AK12" s="343">
        <v>29596</v>
      </c>
      <c r="AL12" s="343">
        <v>11480</v>
      </c>
      <c r="AM12" s="343">
        <v>14776</v>
      </c>
      <c r="AN12" s="343">
        <v>1250</v>
      </c>
      <c r="AO12" s="343">
        <v>3362</v>
      </c>
      <c r="AP12" s="343">
        <v>16245</v>
      </c>
      <c r="AQ12" s="343">
        <v>9860</v>
      </c>
      <c r="AS12" s="344" t="s">
        <v>37</v>
      </c>
      <c r="AT12" s="461">
        <v>108966</v>
      </c>
      <c r="AU12" s="461">
        <v>6783</v>
      </c>
      <c r="AV12" s="343">
        <v>35908</v>
      </c>
      <c r="AW12" s="343">
        <v>15476</v>
      </c>
      <c r="AX12" s="343">
        <v>10742</v>
      </c>
      <c r="AY12" s="343">
        <v>1157</v>
      </c>
      <c r="AZ12" s="343">
        <v>6721</v>
      </c>
      <c r="BA12" s="343">
        <v>17813</v>
      </c>
      <c r="BB12" s="343">
        <v>14366</v>
      </c>
      <c r="BC12" s="343"/>
      <c r="BD12" s="344" t="s">
        <v>37</v>
      </c>
      <c r="BE12" s="461">
        <v>102511</v>
      </c>
      <c r="BF12" s="461">
        <v>2852</v>
      </c>
      <c r="BG12" s="343">
        <v>10351</v>
      </c>
      <c r="BH12" s="343">
        <v>6532</v>
      </c>
      <c r="BI12" s="343">
        <v>7584</v>
      </c>
      <c r="BJ12" s="343">
        <v>546</v>
      </c>
      <c r="BK12" s="343">
        <v>3993</v>
      </c>
      <c r="BL12" s="343">
        <v>12543</v>
      </c>
      <c r="BM12" s="343">
        <v>58110</v>
      </c>
      <c r="BO12" s="463" t="s">
        <v>36</v>
      </c>
      <c r="BP12" s="463">
        <v>162122</v>
      </c>
      <c r="BQ12" s="463">
        <v>15214</v>
      </c>
      <c r="BR12" s="463">
        <v>3146</v>
      </c>
      <c r="BS12" s="463">
        <v>8069</v>
      </c>
      <c r="BT12" s="463">
        <v>48156</v>
      </c>
      <c r="BU12" s="463">
        <v>966</v>
      </c>
      <c r="BV12" s="463">
        <v>1784</v>
      </c>
      <c r="BW12" s="463">
        <v>9276</v>
      </c>
      <c r="BX12" s="463">
        <v>75511</v>
      </c>
      <c r="BZ12" s="463">
        <v>593</v>
      </c>
      <c r="CA12" s="463">
        <v>7029</v>
      </c>
      <c r="CB12" s="463">
        <v>1654</v>
      </c>
      <c r="CE12" s="463">
        <v>45304</v>
      </c>
      <c r="CF12" s="463">
        <v>2852</v>
      </c>
    </row>
    <row r="13" spans="1:84" s="463" customFormat="1" x14ac:dyDescent="0.2">
      <c r="A13" s="344" t="s">
        <v>38</v>
      </c>
      <c r="B13" s="342">
        <v>159880</v>
      </c>
      <c r="C13" s="342">
        <v>32830</v>
      </c>
      <c r="D13" s="345" t="s">
        <v>2</v>
      </c>
      <c r="E13" s="342">
        <v>36270</v>
      </c>
      <c r="F13" s="342">
        <v>51670</v>
      </c>
      <c r="G13" s="342">
        <v>2380</v>
      </c>
      <c r="H13" s="342">
        <v>2950</v>
      </c>
      <c r="I13" s="342">
        <v>33780</v>
      </c>
      <c r="J13" s="345" t="s">
        <v>2</v>
      </c>
      <c r="K13" s="343"/>
      <c r="L13" s="344" t="s">
        <v>38</v>
      </c>
      <c r="M13" s="343">
        <v>152100</v>
      </c>
      <c r="N13" s="343">
        <v>27730</v>
      </c>
      <c r="O13" s="343">
        <v>960</v>
      </c>
      <c r="P13" s="343">
        <v>26150</v>
      </c>
      <c r="Q13" s="343">
        <v>66220</v>
      </c>
      <c r="R13" s="343">
        <v>3880</v>
      </c>
      <c r="S13" s="343">
        <v>2020</v>
      </c>
      <c r="T13" s="343">
        <v>21140</v>
      </c>
      <c r="U13" s="343">
        <v>4000</v>
      </c>
      <c r="V13" s="343"/>
      <c r="W13" s="344" t="s">
        <v>38</v>
      </c>
      <c r="X13" s="343">
        <v>144810</v>
      </c>
      <c r="Y13" s="343">
        <v>26770</v>
      </c>
      <c r="Z13" s="343">
        <v>1260</v>
      </c>
      <c r="AA13" s="343">
        <v>20150</v>
      </c>
      <c r="AB13" s="343">
        <v>70690</v>
      </c>
      <c r="AC13" s="343">
        <v>1870</v>
      </c>
      <c r="AD13" s="343">
        <v>1500</v>
      </c>
      <c r="AE13" s="343">
        <v>17380</v>
      </c>
      <c r="AF13" s="343">
        <v>5190</v>
      </c>
      <c r="AG13" s="343"/>
      <c r="AH13" s="344" t="s">
        <v>38</v>
      </c>
      <c r="AI13" s="343">
        <v>156741</v>
      </c>
      <c r="AJ13" s="343">
        <v>32819</v>
      </c>
      <c r="AK13" s="343">
        <v>6553</v>
      </c>
      <c r="AL13" s="343">
        <v>18259</v>
      </c>
      <c r="AM13" s="343">
        <v>67918</v>
      </c>
      <c r="AN13" s="343">
        <v>2031</v>
      </c>
      <c r="AO13" s="343">
        <v>1615</v>
      </c>
      <c r="AP13" s="343">
        <v>14174</v>
      </c>
      <c r="AQ13" s="343">
        <v>13372</v>
      </c>
      <c r="AS13" s="344" t="s">
        <v>38</v>
      </c>
      <c r="AT13" s="461">
        <v>172987</v>
      </c>
      <c r="AU13" s="461">
        <v>41346</v>
      </c>
      <c r="AV13" s="343">
        <v>10923</v>
      </c>
      <c r="AW13" s="343">
        <v>24193</v>
      </c>
      <c r="AX13" s="343">
        <v>63558</v>
      </c>
      <c r="AY13" s="343">
        <v>1471</v>
      </c>
      <c r="AZ13" s="343">
        <v>2115</v>
      </c>
      <c r="BA13" s="343">
        <v>13762</v>
      </c>
      <c r="BB13" s="343">
        <v>15619</v>
      </c>
      <c r="BC13" s="343"/>
      <c r="BD13" s="344" t="s">
        <v>38</v>
      </c>
      <c r="BE13" s="461">
        <v>189409</v>
      </c>
      <c r="BF13" s="461">
        <v>17229</v>
      </c>
      <c r="BG13" s="343">
        <v>8146</v>
      </c>
      <c r="BH13" s="343">
        <v>19903</v>
      </c>
      <c r="BI13" s="343">
        <v>55888</v>
      </c>
      <c r="BJ13" s="343">
        <v>1454</v>
      </c>
      <c r="BK13" s="343">
        <v>2422</v>
      </c>
      <c r="BL13" s="343">
        <v>13391</v>
      </c>
      <c r="BM13" s="343">
        <v>70976</v>
      </c>
      <c r="BO13" s="463" t="s">
        <v>37</v>
      </c>
      <c r="BP13" s="463">
        <v>102511</v>
      </c>
      <c r="BQ13" s="463">
        <v>2852</v>
      </c>
      <c r="BR13" s="463">
        <v>10351</v>
      </c>
      <c r="BS13" s="463">
        <v>6532</v>
      </c>
      <c r="BT13" s="463">
        <v>7584</v>
      </c>
      <c r="BU13" s="463">
        <v>546</v>
      </c>
      <c r="BV13" s="463">
        <v>3993</v>
      </c>
      <c r="BW13" s="463">
        <v>12543</v>
      </c>
      <c r="BX13" s="463">
        <v>58110</v>
      </c>
      <c r="BZ13" s="463">
        <v>733</v>
      </c>
      <c r="CA13" s="463">
        <v>10620</v>
      </c>
      <c r="CB13" s="463">
        <v>1190</v>
      </c>
      <c r="CE13" s="463">
        <v>7074</v>
      </c>
      <c r="CF13" s="463">
        <v>510</v>
      </c>
    </row>
    <row r="14" spans="1:84" s="463" customFormat="1" x14ac:dyDescent="0.2">
      <c r="A14" s="344" t="s">
        <v>39</v>
      </c>
      <c r="B14" s="342">
        <v>152430</v>
      </c>
      <c r="C14" s="342">
        <v>30050</v>
      </c>
      <c r="D14" s="345" t="s">
        <v>2</v>
      </c>
      <c r="E14" s="342">
        <v>33020</v>
      </c>
      <c r="F14" s="342">
        <v>46190</v>
      </c>
      <c r="G14" s="342">
        <v>1730</v>
      </c>
      <c r="H14" s="342">
        <v>4360</v>
      </c>
      <c r="I14" s="342">
        <v>37080</v>
      </c>
      <c r="J14" s="345" t="s">
        <v>2</v>
      </c>
      <c r="K14" s="343"/>
      <c r="L14" s="344" t="s">
        <v>39</v>
      </c>
      <c r="M14" s="343">
        <v>133160</v>
      </c>
      <c r="N14" s="343">
        <v>3840</v>
      </c>
      <c r="O14" s="343">
        <v>22770</v>
      </c>
      <c r="P14" s="343">
        <v>23310</v>
      </c>
      <c r="Q14" s="343">
        <v>53510</v>
      </c>
      <c r="R14" s="343">
        <v>2590</v>
      </c>
      <c r="S14" s="343">
        <v>3410</v>
      </c>
      <c r="T14" s="343">
        <v>20240</v>
      </c>
      <c r="U14" s="343">
        <v>3490</v>
      </c>
      <c r="V14" s="343"/>
      <c r="W14" s="344" t="s">
        <v>39</v>
      </c>
      <c r="X14" s="343">
        <v>121800</v>
      </c>
      <c r="Y14" s="343">
        <v>3360</v>
      </c>
      <c r="Z14" s="343">
        <v>26760</v>
      </c>
      <c r="AA14" s="343">
        <v>13950</v>
      </c>
      <c r="AB14" s="343">
        <v>55780</v>
      </c>
      <c r="AC14" s="343">
        <v>1170</v>
      </c>
      <c r="AD14" s="343">
        <v>2270</v>
      </c>
      <c r="AE14" s="343">
        <v>13720</v>
      </c>
      <c r="AF14" s="343">
        <v>4790</v>
      </c>
      <c r="AG14" s="343"/>
      <c r="AH14" s="344" t="s">
        <v>39</v>
      </c>
      <c r="AI14" s="343">
        <v>143766</v>
      </c>
      <c r="AJ14" s="343">
        <v>6892</v>
      </c>
      <c r="AK14" s="343">
        <v>33620</v>
      </c>
      <c r="AL14" s="343">
        <v>15376</v>
      </c>
      <c r="AM14" s="343">
        <v>60127</v>
      </c>
      <c r="AN14" s="343">
        <v>1642</v>
      </c>
      <c r="AO14" s="343">
        <v>3157</v>
      </c>
      <c r="AP14" s="343">
        <v>10696</v>
      </c>
      <c r="AQ14" s="343">
        <v>12256</v>
      </c>
      <c r="AS14" s="344" t="s">
        <v>39</v>
      </c>
      <c r="AT14" s="461">
        <v>164820</v>
      </c>
      <c r="AU14" s="461">
        <v>9710</v>
      </c>
      <c r="AV14" s="343">
        <v>43953</v>
      </c>
      <c r="AW14" s="343">
        <v>22660</v>
      </c>
      <c r="AX14" s="343">
        <v>54970</v>
      </c>
      <c r="AY14" s="343">
        <v>1647</v>
      </c>
      <c r="AZ14" s="343">
        <v>4760</v>
      </c>
      <c r="BA14" s="343">
        <v>12118</v>
      </c>
      <c r="BB14" s="343">
        <v>15002</v>
      </c>
      <c r="BC14" s="343"/>
      <c r="BD14" s="344" t="s">
        <v>39</v>
      </c>
      <c r="BE14" s="461">
        <v>175026</v>
      </c>
      <c r="BF14" s="461">
        <v>5788</v>
      </c>
      <c r="BG14" s="343">
        <v>20319</v>
      </c>
      <c r="BH14" s="343">
        <v>18840</v>
      </c>
      <c r="BI14" s="343">
        <v>46023</v>
      </c>
      <c r="BJ14" s="343">
        <v>1531</v>
      </c>
      <c r="BK14" s="343">
        <v>5026</v>
      </c>
      <c r="BL14" s="343">
        <v>14362</v>
      </c>
      <c r="BM14" s="343">
        <v>63137</v>
      </c>
      <c r="BO14" s="463" t="s">
        <v>38</v>
      </c>
      <c r="BP14" s="463">
        <v>189409</v>
      </c>
      <c r="BQ14" s="463">
        <v>17229</v>
      </c>
      <c r="BR14" s="463">
        <v>8146</v>
      </c>
      <c r="BS14" s="463">
        <v>19903</v>
      </c>
      <c r="BT14" s="463">
        <v>55888</v>
      </c>
      <c r="BU14" s="463">
        <v>1454</v>
      </c>
      <c r="BV14" s="463">
        <v>2422</v>
      </c>
      <c r="BW14" s="463">
        <v>13391</v>
      </c>
      <c r="BX14" s="463">
        <v>70976</v>
      </c>
      <c r="BZ14" s="463">
        <v>884</v>
      </c>
      <c r="CA14" s="463">
        <v>10018</v>
      </c>
      <c r="CB14" s="463">
        <v>2489</v>
      </c>
      <c r="CE14" s="463">
        <v>52381</v>
      </c>
      <c r="CF14" s="463">
        <v>3507</v>
      </c>
    </row>
    <row r="15" spans="1:84" s="463" customFormat="1" x14ac:dyDescent="0.2">
      <c r="A15" s="344" t="s">
        <v>40</v>
      </c>
      <c r="B15" s="342">
        <v>130200</v>
      </c>
      <c r="C15" s="342">
        <v>26020</v>
      </c>
      <c r="D15" s="345" t="s">
        <v>2</v>
      </c>
      <c r="E15" s="342">
        <v>25850</v>
      </c>
      <c r="F15" s="342">
        <v>44010</v>
      </c>
      <c r="G15" s="342">
        <v>1550</v>
      </c>
      <c r="H15" s="342">
        <v>4830</v>
      </c>
      <c r="I15" s="342">
        <v>27940</v>
      </c>
      <c r="J15" s="345" t="s">
        <v>2</v>
      </c>
      <c r="K15" s="343"/>
      <c r="L15" s="344" t="s">
        <v>40</v>
      </c>
      <c r="M15" s="343">
        <v>120120</v>
      </c>
      <c r="N15" s="343">
        <v>11650</v>
      </c>
      <c r="O15" s="343">
        <v>10640</v>
      </c>
      <c r="P15" s="343">
        <v>16320</v>
      </c>
      <c r="Q15" s="343">
        <v>55890</v>
      </c>
      <c r="R15" s="343">
        <v>2250</v>
      </c>
      <c r="S15" s="343">
        <v>3180</v>
      </c>
      <c r="T15" s="343">
        <v>17230</v>
      </c>
      <c r="U15" s="343">
        <v>2960</v>
      </c>
      <c r="V15" s="343"/>
      <c r="W15" s="344" t="s">
        <v>40</v>
      </c>
      <c r="X15" s="343">
        <v>114390</v>
      </c>
      <c r="Y15" s="343">
        <v>11060</v>
      </c>
      <c r="Z15" s="343">
        <v>11270</v>
      </c>
      <c r="AA15" s="343">
        <v>11420</v>
      </c>
      <c r="AB15" s="343">
        <v>60060</v>
      </c>
      <c r="AC15" s="343">
        <v>1210</v>
      </c>
      <c r="AD15" s="343">
        <v>2000</v>
      </c>
      <c r="AE15" s="343">
        <v>13240</v>
      </c>
      <c r="AF15" s="343">
        <v>4130</v>
      </c>
      <c r="AG15" s="343"/>
      <c r="AH15" s="344" t="s">
        <v>40</v>
      </c>
      <c r="AI15" s="343">
        <v>121257</v>
      </c>
      <c r="AJ15" s="343">
        <v>12304</v>
      </c>
      <c r="AK15" s="343">
        <v>15728</v>
      </c>
      <c r="AL15" s="343">
        <v>12193</v>
      </c>
      <c r="AM15" s="343">
        <v>59263</v>
      </c>
      <c r="AN15" s="343">
        <v>1312</v>
      </c>
      <c r="AO15" s="343">
        <v>1437</v>
      </c>
      <c r="AP15" s="343">
        <v>9035</v>
      </c>
      <c r="AQ15" s="343">
        <v>9985</v>
      </c>
      <c r="AS15" s="344" t="s">
        <v>40</v>
      </c>
      <c r="AT15" s="461">
        <v>137622</v>
      </c>
      <c r="AU15" s="461">
        <v>15909</v>
      </c>
      <c r="AV15" s="343">
        <v>20636</v>
      </c>
      <c r="AW15" s="343">
        <v>17728</v>
      </c>
      <c r="AX15" s="343">
        <v>58480</v>
      </c>
      <c r="AY15" s="343">
        <v>933</v>
      </c>
      <c r="AZ15" s="343">
        <v>1905</v>
      </c>
      <c r="BA15" s="343">
        <v>9669</v>
      </c>
      <c r="BB15" s="343">
        <v>12362</v>
      </c>
      <c r="BC15" s="343"/>
      <c r="BD15" s="344" t="s">
        <v>40</v>
      </c>
      <c r="BE15" s="461">
        <v>143865</v>
      </c>
      <c r="BF15" s="461">
        <v>7138</v>
      </c>
      <c r="BG15" s="343">
        <v>12557</v>
      </c>
      <c r="BH15" s="343">
        <v>15289</v>
      </c>
      <c r="BI15" s="343">
        <v>49867</v>
      </c>
      <c r="BJ15" s="343">
        <v>788</v>
      </c>
      <c r="BK15" s="343">
        <v>2040</v>
      </c>
      <c r="BL15" s="343">
        <v>11209</v>
      </c>
      <c r="BM15" s="343">
        <v>44977</v>
      </c>
      <c r="BO15" s="463" t="s">
        <v>39</v>
      </c>
      <c r="BP15" s="463">
        <v>175026</v>
      </c>
      <c r="BQ15" s="463">
        <v>5788</v>
      </c>
      <c r="BR15" s="463">
        <v>20319</v>
      </c>
      <c r="BS15" s="463">
        <v>18840</v>
      </c>
      <c r="BT15" s="463">
        <v>46023</v>
      </c>
      <c r="BU15" s="463">
        <v>1531</v>
      </c>
      <c r="BV15" s="463">
        <v>5026</v>
      </c>
      <c r="BW15" s="463">
        <v>14362</v>
      </c>
      <c r="BX15" s="463">
        <v>63137</v>
      </c>
      <c r="BZ15" s="463">
        <v>761</v>
      </c>
      <c r="CA15" s="463">
        <v>11236</v>
      </c>
      <c r="CB15" s="463">
        <v>2365</v>
      </c>
      <c r="CE15" s="463">
        <v>42941</v>
      </c>
      <c r="CF15" s="463">
        <v>3082</v>
      </c>
    </row>
    <row r="16" spans="1:84" s="463" customFormat="1" x14ac:dyDescent="0.2">
      <c r="A16" s="344" t="s">
        <v>41</v>
      </c>
      <c r="B16" s="342">
        <v>102380</v>
      </c>
      <c r="C16" s="342">
        <v>25390</v>
      </c>
      <c r="D16" s="345" t="s">
        <v>2</v>
      </c>
      <c r="E16" s="342">
        <v>25050</v>
      </c>
      <c r="F16" s="342">
        <v>27300</v>
      </c>
      <c r="G16" s="342">
        <v>1510</v>
      </c>
      <c r="H16" s="342">
        <v>1350</v>
      </c>
      <c r="I16" s="342">
        <v>21780</v>
      </c>
      <c r="J16" s="345" t="s">
        <v>2</v>
      </c>
      <c r="K16" s="343"/>
      <c r="L16" s="344" t="s">
        <v>41</v>
      </c>
      <c r="M16" s="343">
        <v>94400</v>
      </c>
      <c r="N16" s="343">
        <v>23860</v>
      </c>
      <c r="O16" s="343">
        <v>380</v>
      </c>
      <c r="P16" s="343">
        <v>16360</v>
      </c>
      <c r="Q16" s="343">
        <v>33300</v>
      </c>
      <c r="R16" s="343">
        <v>2450</v>
      </c>
      <c r="S16" s="343">
        <v>1210</v>
      </c>
      <c r="T16" s="343">
        <v>14900</v>
      </c>
      <c r="U16" s="343">
        <v>1940</v>
      </c>
      <c r="V16" s="343"/>
      <c r="W16" s="344" t="s">
        <v>41</v>
      </c>
      <c r="X16" s="343">
        <v>81250</v>
      </c>
      <c r="Y16" s="343">
        <v>21640</v>
      </c>
      <c r="Z16" s="343">
        <v>420</v>
      </c>
      <c r="AA16" s="343">
        <v>10600</v>
      </c>
      <c r="AB16" s="343">
        <v>33970</v>
      </c>
      <c r="AC16" s="343">
        <v>990</v>
      </c>
      <c r="AD16" s="343">
        <v>940</v>
      </c>
      <c r="AE16" s="343">
        <v>10100</v>
      </c>
      <c r="AF16" s="343">
        <v>2590</v>
      </c>
      <c r="AG16" s="343"/>
      <c r="AH16" s="344" t="s">
        <v>41</v>
      </c>
      <c r="AI16" s="343">
        <v>91586</v>
      </c>
      <c r="AJ16" s="343">
        <v>22144</v>
      </c>
      <c r="AK16" s="343">
        <v>7024</v>
      </c>
      <c r="AL16" s="343">
        <v>12354</v>
      </c>
      <c r="AM16" s="343">
        <v>33517</v>
      </c>
      <c r="AN16" s="343">
        <v>1483</v>
      </c>
      <c r="AO16" s="343">
        <v>1336</v>
      </c>
      <c r="AP16" s="343">
        <v>7147</v>
      </c>
      <c r="AQ16" s="343">
        <v>6581</v>
      </c>
      <c r="AS16" s="344" t="s">
        <v>41</v>
      </c>
      <c r="AT16" s="461">
        <v>117821</v>
      </c>
      <c r="AU16" s="461">
        <v>26997</v>
      </c>
      <c r="AV16" s="343">
        <v>17440</v>
      </c>
      <c r="AW16" s="343">
        <v>18336</v>
      </c>
      <c r="AX16" s="343">
        <v>33029</v>
      </c>
      <c r="AY16" s="343">
        <v>1221</v>
      </c>
      <c r="AZ16" s="343">
        <v>2669</v>
      </c>
      <c r="BA16" s="343">
        <v>8519</v>
      </c>
      <c r="BB16" s="343">
        <v>9610</v>
      </c>
      <c r="BC16" s="343"/>
      <c r="BD16" s="344" t="s">
        <v>41</v>
      </c>
      <c r="BE16" s="461">
        <v>142934</v>
      </c>
      <c r="BF16" s="461">
        <v>12376</v>
      </c>
      <c r="BG16" s="343">
        <v>13632</v>
      </c>
      <c r="BH16" s="343">
        <v>15318</v>
      </c>
      <c r="BI16" s="343">
        <v>30783</v>
      </c>
      <c r="BJ16" s="343">
        <v>882</v>
      </c>
      <c r="BK16" s="343">
        <v>2688</v>
      </c>
      <c r="BL16" s="343">
        <v>9296</v>
      </c>
      <c r="BM16" s="343">
        <v>57959</v>
      </c>
      <c r="BO16" s="463" t="s">
        <v>40</v>
      </c>
      <c r="BP16" s="463">
        <v>143865</v>
      </c>
      <c r="BQ16" s="463">
        <v>7138</v>
      </c>
      <c r="BR16" s="463">
        <v>12557</v>
      </c>
      <c r="BS16" s="463">
        <v>15289</v>
      </c>
      <c r="BT16" s="463">
        <v>49867</v>
      </c>
      <c r="BU16" s="463">
        <v>788</v>
      </c>
      <c r="BV16" s="463">
        <v>2040</v>
      </c>
      <c r="BW16" s="463">
        <v>11209</v>
      </c>
      <c r="BX16" s="463">
        <v>44977</v>
      </c>
      <c r="BZ16" s="463">
        <v>819</v>
      </c>
      <c r="CA16" s="463">
        <v>8213</v>
      </c>
      <c r="CB16" s="463">
        <v>2177</v>
      </c>
      <c r="CE16" s="463">
        <v>46721</v>
      </c>
      <c r="CF16" s="463">
        <v>3146</v>
      </c>
    </row>
    <row r="17" spans="1:84" s="463" customFormat="1" x14ac:dyDescent="0.2">
      <c r="A17" s="344" t="s">
        <v>42</v>
      </c>
      <c r="B17" s="342">
        <v>104430</v>
      </c>
      <c r="C17" s="342">
        <v>14170</v>
      </c>
      <c r="D17" s="345" t="s">
        <v>2</v>
      </c>
      <c r="E17" s="342">
        <v>42720</v>
      </c>
      <c r="F17" s="342">
        <v>15960</v>
      </c>
      <c r="G17" s="342">
        <v>740</v>
      </c>
      <c r="H17" s="342">
        <v>1470</v>
      </c>
      <c r="I17" s="342">
        <v>29370</v>
      </c>
      <c r="J17" s="345" t="s">
        <v>2</v>
      </c>
      <c r="K17" s="343"/>
      <c r="L17" s="344" t="s">
        <v>42</v>
      </c>
      <c r="M17" s="343">
        <v>72570</v>
      </c>
      <c r="N17" s="343">
        <v>3440</v>
      </c>
      <c r="O17" s="343">
        <v>6840</v>
      </c>
      <c r="P17" s="343">
        <v>26560</v>
      </c>
      <c r="Q17" s="343">
        <v>16560</v>
      </c>
      <c r="R17" s="343">
        <v>1180</v>
      </c>
      <c r="S17" s="343">
        <v>1810</v>
      </c>
      <c r="T17" s="343">
        <v>14390</v>
      </c>
      <c r="U17" s="343">
        <v>1790</v>
      </c>
      <c r="V17" s="343"/>
      <c r="W17" s="344" t="s">
        <v>42</v>
      </c>
      <c r="X17" s="343">
        <v>56350</v>
      </c>
      <c r="Y17" s="343">
        <v>3040</v>
      </c>
      <c r="Z17" s="343">
        <v>8520</v>
      </c>
      <c r="AA17" s="343">
        <v>15010</v>
      </c>
      <c r="AB17" s="343">
        <v>15400</v>
      </c>
      <c r="AC17" s="343">
        <v>650</v>
      </c>
      <c r="AD17" s="343">
        <v>2270</v>
      </c>
      <c r="AE17" s="343">
        <v>8830</v>
      </c>
      <c r="AF17" s="343">
        <v>2630</v>
      </c>
      <c r="AG17" s="343"/>
      <c r="AH17" s="344" t="s">
        <v>42</v>
      </c>
      <c r="AI17" s="343">
        <v>79226</v>
      </c>
      <c r="AJ17" s="343">
        <v>5235</v>
      </c>
      <c r="AK17" s="343">
        <v>14369</v>
      </c>
      <c r="AL17" s="343">
        <v>20575</v>
      </c>
      <c r="AM17" s="343">
        <v>17224</v>
      </c>
      <c r="AN17" s="343">
        <v>1227</v>
      </c>
      <c r="AO17" s="343">
        <v>4940</v>
      </c>
      <c r="AP17" s="343">
        <v>8719</v>
      </c>
      <c r="AQ17" s="343">
        <v>6937</v>
      </c>
      <c r="AS17" s="344" t="s">
        <v>42</v>
      </c>
      <c r="AT17" s="461">
        <v>118556</v>
      </c>
      <c r="AU17" s="461">
        <v>8336</v>
      </c>
      <c r="AV17" s="343">
        <v>22486</v>
      </c>
      <c r="AW17" s="343">
        <v>30541</v>
      </c>
      <c r="AX17" s="343">
        <v>13322</v>
      </c>
      <c r="AY17" s="343">
        <v>1220</v>
      </c>
      <c r="AZ17" s="343">
        <v>16389</v>
      </c>
      <c r="BA17" s="343">
        <v>14299</v>
      </c>
      <c r="BB17" s="343">
        <v>11963</v>
      </c>
      <c r="BC17" s="343"/>
      <c r="BD17" s="344" t="s">
        <v>42</v>
      </c>
      <c r="BE17" s="461">
        <v>134310</v>
      </c>
      <c r="BF17" s="461">
        <v>4991</v>
      </c>
      <c r="BG17" s="343">
        <v>10239</v>
      </c>
      <c r="BH17" s="343">
        <v>13995</v>
      </c>
      <c r="BI17" s="343">
        <v>12497</v>
      </c>
      <c r="BJ17" s="343">
        <v>672</v>
      </c>
      <c r="BK17" s="343">
        <v>10011</v>
      </c>
      <c r="BL17" s="343">
        <v>15061</v>
      </c>
      <c r="BM17" s="343">
        <v>66844</v>
      </c>
      <c r="BO17" s="463" t="s">
        <v>41</v>
      </c>
      <c r="BP17" s="463">
        <v>142934</v>
      </c>
      <c r="BQ17" s="463">
        <v>12376</v>
      </c>
      <c r="BR17" s="463">
        <v>13632</v>
      </c>
      <c r="BS17" s="463">
        <v>15318</v>
      </c>
      <c r="BT17" s="463">
        <v>30783</v>
      </c>
      <c r="BU17" s="463">
        <v>882</v>
      </c>
      <c r="BV17" s="463">
        <v>2688</v>
      </c>
      <c r="BW17" s="463">
        <v>9296</v>
      </c>
      <c r="BX17" s="463">
        <v>57959</v>
      </c>
      <c r="BZ17" s="463">
        <v>635</v>
      </c>
      <c r="CA17" s="463">
        <v>7001</v>
      </c>
      <c r="CB17" s="463">
        <v>1660</v>
      </c>
      <c r="CE17" s="463">
        <v>28623</v>
      </c>
      <c r="CF17" s="463">
        <v>2160</v>
      </c>
    </row>
    <row r="18" spans="1:84" s="463" customFormat="1" x14ac:dyDescent="0.2">
      <c r="A18" s="344" t="s">
        <v>43</v>
      </c>
      <c r="B18" s="342">
        <v>96490</v>
      </c>
      <c r="C18" s="342">
        <v>27420</v>
      </c>
      <c r="D18" s="345" t="s">
        <v>2</v>
      </c>
      <c r="E18" s="342">
        <v>23970</v>
      </c>
      <c r="F18" s="342">
        <v>15090</v>
      </c>
      <c r="G18" s="342">
        <v>600</v>
      </c>
      <c r="H18" s="342">
        <v>1810</v>
      </c>
      <c r="I18" s="342">
        <v>27600</v>
      </c>
      <c r="J18" s="345" t="s">
        <v>2</v>
      </c>
      <c r="K18" s="343"/>
      <c r="L18" s="344" t="s">
        <v>43</v>
      </c>
      <c r="M18" s="343">
        <v>70120</v>
      </c>
      <c r="N18" s="343">
        <v>890</v>
      </c>
      <c r="O18" s="343">
        <v>19570</v>
      </c>
      <c r="P18" s="343">
        <v>13210</v>
      </c>
      <c r="Q18" s="343">
        <v>15370</v>
      </c>
      <c r="R18" s="343">
        <v>1330</v>
      </c>
      <c r="S18" s="343">
        <v>2630</v>
      </c>
      <c r="T18" s="343">
        <v>14610</v>
      </c>
      <c r="U18" s="343">
        <v>2510</v>
      </c>
      <c r="V18" s="343"/>
      <c r="W18" s="344" t="s">
        <v>43</v>
      </c>
      <c r="X18" s="343">
        <v>64760</v>
      </c>
      <c r="Y18" s="343">
        <v>1030</v>
      </c>
      <c r="Z18" s="343">
        <v>22800</v>
      </c>
      <c r="AA18" s="343">
        <v>7840</v>
      </c>
      <c r="AB18" s="343">
        <v>15750</v>
      </c>
      <c r="AC18" s="343">
        <v>720</v>
      </c>
      <c r="AD18" s="343">
        <v>2460</v>
      </c>
      <c r="AE18" s="343">
        <v>10420</v>
      </c>
      <c r="AF18" s="343">
        <v>3740</v>
      </c>
      <c r="AG18" s="343"/>
      <c r="AH18" s="344" t="s">
        <v>43</v>
      </c>
      <c r="AI18" s="343">
        <v>83023</v>
      </c>
      <c r="AJ18" s="343">
        <v>3046</v>
      </c>
      <c r="AK18" s="343">
        <v>31245</v>
      </c>
      <c r="AL18" s="343">
        <v>8892</v>
      </c>
      <c r="AM18" s="343">
        <v>15778</v>
      </c>
      <c r="AN18" s="343">
        <v>1828</v>
      </c>
      <c r="AO18" s="343">
        <v>3942</v>
      </c>
      <c r="AP18" s="343">
        <v>10916</v>
      </c>
      <c r="AQ18" s="343">
        <v>7376</v>
      </c>
      <c r="AS18" s="344" t="s">
        <v>43</v>
      </c>
      <c r="AT18" s="461">
        <v>99618</v>
      </c>
      <c r="AU18" s="461">
        <v>4269</v>
      </c>
      <c r="AV18" s="343">
        <v>37734</v>
      </c>
      <c r="AW18" s="343">
        <v>13395</v>
      </c>
      <c r="AX18" s="343">
        <v>11762</v>
      </c>
      <c r="AY18" s="343">
        <v>2060</v>
      </c>
      <c r="AZ18" s="343">
        <v>7103</v>
      </c>
      <c r="BA18" s="343">
        <v>12879</v>
      </c>
      <c r="BB18" s="343">
        <v>10416</v>
      </c>
      <c r="BC18" s="343"/>
      <c r="BD18" s="344" t="s">
        <v>43</v>
      </c>
      <c r="BE18" s="461">
        <v>98093</v>
      </c>
      <c r="BF18" s="461">
        <v>2376</v>
      </c>
      <c r="BG18" s="343">
        <v>11578</v>
      </c>
      <c r="BH18" s="343">
        <v>7504</v>
      </c>
      <c r="BI18" s="343">
        <v>8295</v>
      </c>
      <c r="BJ18" s="343">
        <v>994</v>
      </c>
      <c r="BK18" s="343">
        <v>4915</v>
      </c>
      <c r="BL18" s="343">
        <v>11112</v>
      </c>
      <c r="BM18" s="343">
        <v>51319</v>
      </c>
      <c r="BO18" s="463" t="s">
        <v>42</v>
      </c>
      <c r="BP18" s="463">
        <v>134310</v>
      </c>
      <c r="BQ18" s="463">
        <v>4991</v>
      </c>
      <c r="BR18" s="463">
        <v>10239</v>
      </c>
      <c r="BS18" s="463">
        <v>13995</v>
      </c>
      <c r="BT18" s="463">
        <v>12497</v>
      </c>
      <c r="BU18" s="463">
        <v>672</v>
      </c>
      <c r="BV18" s="463">
        <v>10011</v>
      </c>
      <c r="BW18" s="463">
        <v>15061</v>
      </c>
      <c r="BX18" s="463">
        <v>66844</v>
      </c>
      <c r="BZ18" s="463">
        <v>962</v>
      </c>
      <c r="CA18" s="463">
        <v>12698</v>
      </c>
      <c r="CB18" s="463">
        <v>1401</v>
      </c>
      <c r="CE18" s="463">
        <v>11646</v>
      </c>
      <c r="CF18" s="463">
        <v>851</v>
      </c>
    </row>
    <row r="19" spans="1:84" s="463" customFormat="1" x14ac:dyDescent="0.2">
      <c r="A19" s="344" t="s">
        <v>44</v>
      </c>
      <c r="B19" s="342">
        <v>117390</v>
      </c>
      <c r="C19" s="342">
        <v>32560</v>
      </c>
      <c r="D19" s="345" t="s">
        <v>2</v>
      </c>
      <c r="E19" s="345">
        <v>28940</v>
      </c>
      <c r="F19" s="342">
        <v>27250</v>
      </c>
      <c r="G19" s="342">
        <v>930</v>
      </c>
      <c r="H19" s="342">
        <v>1490</v>
      </c>
      <c r="I19" s="342">
        <v>26220</v>
      </c>
      <c r="J19" s="345" t="s">
        <v>2</v>
      </c>
      <c r="K19" s="343"/>
      <c r="L19" s="344" t="s">
        <v>44</v>
      </c>
      <c r="M19" s="343">
        <v>94000</v>
      </c>
      <c r="N19" s="343">
        <v>4680</v>
      </c>
      <c r="O19" s="343">
        <v>21800</v>
      </c>
      <c r="P19" s="343">
        <v>18450</v>
      </c>
      <c r="Q19" s="343">
        <v>30250</v>
      </c>
      <c r="R19" s="343">
        <v>1730</v>
      </c>
      <c r="S19" s="343">
        <v>1380</v>
      </c>
      <c r="T19" s="343">
        <v>13020</v>
      </c>
      <c r="U19" s="343">
        <v>2690</v>
      </c>
      <c r="V19" s="343"/>
      <c r="W19" s="344" t="s">
        <v>44</v>
      </c>
      <c r="X19" s="343">
        <v>76910</v>
      </c>
      <c r="Y19" s="343">
        <v>4430</v>
      </c>
      <c r="Z19" s="343">
        <v>21780</v>
      </c>
      <c r="AA19" s="343">
        <v>9860</v>
      </c>
      <c r="AB19" s="343">
        <v>26060</v>
      </c>
      <c r="AC19" s="343">
        <v>840</v>
      </c>
      <c r="AD19" s="343">
        <v>1440</v>
      </c>
      <c r="AE19" s="343">
        <v>8310</v>
      </c>
      <c r="AF19" s="343">
        <v>4190</v>
      </c>
      <c r="AG19" s="343"/>
      <c r="AH19" s="344" t="s">
        <v>44</v>
      </c>
      <c r="AI19" s="343">
        <v>95732</v>
      </c>
      <c r="AJ19" s="343">
        <v>5983</v>
      </c>
      <c r="AK19" s="343">
        <v>33295</v>
      </c>
      <c r="AL19" s="343">
        <v>12319</v>
      </c>
      <c r="AM19" s="343">
        <v>25864</v>
      </c>
      <c r="AN19" s="343">
        <v>1202</v>
      </c>
      <c r="AO19" s="343">
        <v>2388</v>
      </c>
      <c r="AP19" s="343">
        <v>6265</v>
      </c>
      <c r="AQ19" s="343">
        <v>8416</v>
      </c>
      <c r="AS19" s="344" t="s">
        <v>44</v>
      </c>
      <c r="AT19" s="461">
        <v>124296</v>
      </c>
      <c r="AU19" s="461">
        <v>8754</v>
      </c>
      <c r="AV19" s="343">
        <v>43784</v>
      </c>
      <c r="AW19" s="343">
        <v>20959</v>
      </c>
      <c r="AX19" s="343">
        <v>22848</v>
      </c>
      <c r="AY19" s="343">
        <v>1536</v>
      </c>
      <c r="AZ19" s="343">
        <v>5911</v>
      </c>
      <c r="BA19" s="343">
        <v>8039</v>
      </c>
      <c r="BB19" s="343">
        <v>12465</v>
      </c>
      <c r="BC19" s="343"/>
      <c r="BD19" s="344" t="s">
        <v>44</v>
      </c>
      <c r="BE19" s="461">
        <v>134381</v>
      </c>
      <c r="BF19" s="461">
        <v>5273</v>
      </c>
      <c r="BG19" s="343">
        <v>21629</v>
      </c>
      <c r="BH19" s="343">
        <v>15341</v>
      </c>
      <c r="BI19" s="343">
        <v>19893</v>
      </c>
      <c r="BJ19" s="343">
        <v>1107</v>
      </c>
      <c r="BK19" s="343">
        <v>5226</v>
      </c>
      <c r="BL19" s="343">
        <v>10145</v>
      </c>
      <c r="BM19" s="343">
        <v>55767</v>
      </c>
      <c r="BO19" s="463" t="s">
        <v>43</v>
      </c>
      <c r="BP19" s="463">
        <v>98093</v>
      </c>
      <c r="BQ19" s="463">
        <v>2376</v>
      </c>
      <c r="BR19" s="463">
        <v>11578</v>
      </c>
      <c r="BS19" s="463">
        <v>7504</v>
      </c>
      <c r="BT19" s="463">
        <v>8295</v>
      </c>
      <c r="BU19" s="463">
        <v>994</v>
      </c>
      <c r="BV19" s="463">
        <v>4915</v>
      </c>
      <c r="BW19" s="463">
        <v>11112</v>
      </c>
      <c r="BX19" s="463">
        <v>51319</v>
      </c>
      <c r="BZ19" s="463">
        <v>595</v>
      </c>
      <c r="CA19" s="463">
        <v>9439</v>
      </c>
      <c r="CB19" s="463">
        <v>1078</v>
      </c>
      <c r="CE19" s="463">
        <v>7781</v>
      </c>
      <c r="CF19" s="463">
        <v>514</v>
      </c>
    </row>
    <row r="20" spans="1:84" s="463" customFormat="1" x14ac:dyDescent="0.2">
      <c r="A20" s="344" t="s">
        <v>45</v>
      </c>
      <c r="B20" s="342">
        <v>96710</v>
      </c>
      <c r="C20" s="342">
        <v>26320</v>
      </c>
      <c r="D20" s="345" t="s">
        <v>2</v>
      </c>
      <c r="E20" s="345">
        <v>12090</v>
      </c>
      <c r="F20" s="342">
        <v>36710</v>
      </c>
      <c r="G20" s="342">
        <v>970</v>
      </c>
      <c r="H20" s="342">
        <v>1710</v>
      </c>
      <c r="I20" s="342">
        <v>18910</v>
      </c>
      <c r="J20" s="345" t="s">
        <v>2</v>
      </c>
      <c r="K20" s="343"/>
      <c r="L20" s="344" t="s">
        <v>45</v>
      </c>
      <c r="M20" s="343">
        <v>91280</v>
      </c>
      <c r="N20" s="343">
        <v>3840</v>
      </c>
      <c r="O20" s="343">
        <v>18890</v>
      </c>
      <c r="P20" s="343">
        <v>7180</v>
      </c>
      <c r="Q20" s="343">
        <v>44470</v>
      </c>
      <c r="R20" s="343">
        <v>1500</v>
      </c>
      <c r="S20" s="343">
        <v>1300</v>
      </c>
      <c r="T20" s="343">
        <v>11220</v>
      </c>
      <c r="U20" s="343">
        <v>2880</v>
      </c>
      <c r="V20" s="343"/>
      <c r="W20" s="344" t="s">
        <v>45</v>
      </c>
      <c r="X20" s="343">
        <v>92710</v>
      </c>
      <c r="Y20" s="343">
        <v>3030</v>
      </c>
      <c r="Z20" s="343">
        <v>19330</v>
      </c>
      <c r="AA20" s="343">
        <v>5950</v>
      </c>
      <c r="AB20" s="343">
        <v>49360</v>
      </c>
      <c r="AC20" s="343">
        <v>810</v>
      </c>
      <c r="AD20" s="343">
        <v>920</v>
      </c>
      <c r="AE20" s="343">
        <v>8680</v>
      </c>
      <c r="AF20" s="343">
        <v>4630</v>
      </c>
      <c r="AG20" s="343"/>
      <c r="AH20" s="344" t="s">
        <v>45</v>
      </c>
      <c r="AI20" s="343">
        <v>97759</v>
      </c>
      <c r="AJ20" s="343">
        <v>4758</v>
      </c>
      <c r="AK20" s="343">
        <v>19408</v>
      </c>
      <c r="AL20" s="343">
        <v>6877</v>
      </c>
      <c r="AM20" s="343">
        <v>48445</v>
      </c>
      <c r="AN20" s="343">
        <v>742</v>
      </c>
      <c r="AO20" s="343">
        <v>848</v>
      </c>
      <c r="AP20" s="343">
        <v>7037</v>
      </c>
      <c r="AQ20" s="343">
        <v>9644</v>
      </c>
      <c r="AS20" s="344" t="s">
        <v>45</v>
      </c>
      <c r="AT20" s="461">
        <v>113900</v>
      </c>
      <c r="AU20" s="461">
        <v>7537</v>
      </c>
      <c r="AV20" s="343">
        <v>27877</v>
      </c>
      <c r="AW20" s="343">
        <v>9950</v>
      </c>
      <c r="AX20" s="343">
        <v>47996</v>
      </c>
      <c r="AY20" s="343">
        <v>581</v>
      </c>
      <c r="AZ20" s="343">
        <v>869</v>
      </c>
      <c r="BA20" s="343">
        <v>7516</v>
      </c>
      <c r="BB20" s="343">
        <v>11574</v>
      </c>
      <c r="BC20" s="343"/>
      <c r="BD20" s="344" t="s">
        <v>45</v>
      </c>
      <c r="BE20" s="461">
        <v>125037</v>
      </c>
      <c r="BF20" s="461">
        <v>4721</v>
      </c>
      <c r="BG20" s="343">
        <v>15605</v>
      </c>
      <c r="BH20" s="343">
        <v>8673</v>
      </c>
      <c r="BI20" s="343">
        <v>41141</v>
      </c>
      <c r="BJ20" s="343">
        <v>590</v>
      </c>
      <c r="BK20" s="343">
        <v>915</v>
      </c>
      <c r="BL20" s="343">
        <v>8217</v>
      </c>
      <c r="BM20" s="343">
        <v>45175</v>
      </c>
      <c r="BO20" s="463" t="s">
        <v>44</v>
      </c>
      <c r="BP20" s="463">
        <v>134381</v>
      </c>
      <c r="BQ20" s="463">
        <v>5273</v>
      </c>
      <c r="BR20" s="463">
        <v>21629</v>
      </c>
      <c r="BS20" s="463">
        <v>15341</v>
      </c>
      <c r="BT20" s="463">
        <v>19893</v>
      </c>
      <c r="BU20" s="463">
        <v>1107</v>
      </c>
      <c r="BV20" s="463">
        <v>5226</v>
      </c>
      <c r="BW20" s="463">
        <v>10145</v>
      </c>
      <c r="BX20" s="463">
        <v>55767</v>
      </c>
      <c r="BZ20" s="463">
        <v>626</v>
      </c>
      <c r="CA20" s="463">
        <v>7920</v>
      </c>
      <c r="CB20" s="463">
        <v>1599</v>
      </c>
      <c r="CE20" s="463">
        <v>18436</v>
      </c>
      <c r="CF20" s="463">
        <v>1457</v>
      </c>
    </row>
    <row r="21" spans="1:84" s="463" customFormat="1" x14ac:dyDescent="0.2">
      <c r="A21" s="344" t="s">
        <v>46</v>
      </c>
      <c r="B21" s="342">
        <v>118850</v>
      </c>
      <c r="C21" s="342">
        <v>31760</v>
      </c>
      <c r="D21" s="345" t="s">
        <v>2</v>
      </c>
      <c r="E21" s="342">
        <v>20320</v>
      </c>
      <c r="F21" s="342">
        <v>44640</v>
      </c>
      <c r="G21" s="342">
        <v>1460</v>
      </c>
      <c r="H21" s="342">
        <v>2690</v>
      </c>
      <c r="I21" s="342">
        <v>17980</v>
      </c>
      <c r="J21" s="345" t="s">
        <v>2</v>
      </c>
      <c r="K21" s="343"/>
      <c r="L21" s="344" t="s">
        <v>46</v>
      </c>
      <c r="M21" s="343">
        <v>112660</v>
      </c>
      <c r="N21" s="343">
        <v>20770</v>
      </c>
      <c r="O21" s="343">
        <v>7500</v>
      </c>
      <c r="P21" s="343">
        <v>13090</v>
      </c>
      <c r="Q21" s="343">
        <v>53360</v>
      </c>
      <c r="R21" s="343">
        <v>1970</v>
      </c>
      <c r="S21" s="343">
        <v>2200</v>
      </c>
      <c r="T21" s="343">
        <v>11340</v>
      </c>
      <c r="U21" s="343">
        <v>2430</v>
      </c>
      <c r="V21" s="343"/>
      <c r="W21" s="344" t="s">
        <v>46</v>
      </c>
      <c r="X21" s="343">
        <v>105750</v>
      </c>
      <c r="Y21" s="343">
        <v>19420</v>
      </c>
      <c r="Z21" s="343">
        <v>8600</v>
      </c>
      <c r="AA21" s="343">
        <v>8300</v>
      </c>
      <c r="AB21" s="343">
        <v>54490</v>
      </c>
      <c r="AC21" s="343">
        <v>1020</v>
      </c>
      <c r="AD21" s="343">
        <v>1050</v>
      </c>
      <c r="AE21" s="343">
        <v>9870</v>
      </c>
      <c r="AF21" s="343">
        <v>3000</v>
      </c>
      <c r="AG21" s="343"/>
      <c r="AH21" s="344" t="s">
        <v>46</v>
      </c>
      <c r="AI21" s="343">
        <v>104537</v>
      </c>
      <c r="AJ21" s="343">
        <v>18600</v>
      </c>
      <c r="AK21" s="343">
        <v>8067</v>
      </c>
      <c r="AL21" s="343">
        <v>7381</v>
      </c>
      <c r="AM21" s="343">
        <v>53052</v>
      </c>
      <c r="AN21" s="343">
        <v>1379</v>
      </c>
      <c r="AO21" s="343">
        <v>914</v>
      </c>
      <c r="AP21" s="343">
        <v>7644</v>
      </c>
      <c r="AQ21" s="343">
        <v>7500</v>
      </c>
      <c r="AS21" s="344" t="s">
        <v>46</v>
      </c>
      <c r="AT21" s="461">
        <v>112846</v>
      </c>
      <c r="AU21" s="461">
        <v>19934</v>
      </c>
      <c r="AV21" s="343">
        <v>10492</v>
      </c>
      <c r="AW21" s="343">
        <v>8571</v>
      </c>
      <c r="AX21" s="343">
        <v>55000</v>
      </c>
      <c r="AY21" s="343">
        <v>987</v>
      </c>
      <c r="AZ21" s="343">
        <v>998</v>
      </c>
      <c r="BA21" s="343">
        <v>8159</v>
      </c>
      <c r="BB21" s="343">
        <v>8705</v>
      </c>
      <c r="BC21" s="343"/>
      <c r="BD21" s="344" t="s">
        <v>46</v>
      </c>
      <c r="BE21" s="461">
        <v>124781</v>
      </c>
      <c r="BF21" s="461">
        <v>8721</v>
      </c>
      <c r="BG21" s="343">
        <v>8363</v>
      </c>
      <c r="BH21" s="343">
        <v>6949</v>
      </c>
      <c r="BI21" s="343">
        <v>49247</v>
      </c>
      <c r="BJ21" s="343">
        <v>609</v>
      </c>
      <c r="BK21" s="343">
        <v>848</v>
      </c>
      <c r="BL21" s="343">
        <v>8390</v>
      </c>
      <c r="BM21" s="343">
        <v>41654</v>
      </c>
      <c r="BO21" s="463" t="s">
        <v>45</v>
      </c>
      <c r="BP21" s="463">
        <v>125037</v>
      </c>
      <c r="BQ21" s="463">
        <v>4721</v>
      </c>
      <c r="BR21" s="463">
        <v>15605</v>
      </c>
      <c r="BS21" s="463">
        <v>8673</v>
      </c>
      <c r="BT21" s="463">
        <v>41141</v>
      </c>
      <c r="BU21" s="463">
        <v>590</v>
      </c>
      <c r="BV21" s="463">
        <v>915</v>
      </c>
      <c r="BW21" s="463">
        <v>8217</v>
      </c>
      <c r="BX21" s="463">
        <v>45175</v>
      </c>
      <c r="BZ21" s="463">
        <v>516</v>
      </c>
      <c r="CA21" s="463">
        <v>6146</v>
      </c>
      <c r="CB21" s="463">
        <v>1555</v>
      </c>
      <c r="CE21" s="463">
        <v>37918</v>
      </c>
      <c r="CF21" s="463">
        <v>3223</v>
      </c>
    </row>
    <row r="22" spans="1:84" s="463" customFormat="1" x14ac:dyDescent="0.2">
      <c r="A22" s="344" t="s">
        <v>47</v>
      </c>
      <c r="B22" s="342">
        <v>116430</v>
      </c>
      <c r="C22" s="342">
        <v>17010</v>
      </c>
      <c r="D22" s="345" t="s">
        <v>2</v>
      </c>
      <c r="E22" s="342">
        <v>17290</v>
      </c>
      <c r="F22" s="342">
        <v>49370</v>
      </c>
      <c r="G22" s="342">
        <v>1570</v>
      </c>
      <c r="H22" s="342">
        <v>6340</v>
      </c>
      <c r="I22" s="342">
        <v>24850</v>
      </c>
      <c r="J22" s="345" t="s">
        <v>2</v>
      </c>
      <c r="K22" s="343"/>
      <c r="L22" s="344" t="s">
        <v>47</v>
      </c>
      <c r="M22" s="343">
        <v>109200</v>
      </c>
      <c r="N22" s="343">
        <v>2130</v>
      </c>
      <c r="O22" s="343">
        <v>11250</v>
      </c>
      <c r="P22" s="343">
        <v>11110</v>
      </c>
      <c r="Q22" s="343">
        <v>58360</v>
      </c>
      <c r="R22" s="343">
        <v>2880</v>
      </c>
      <c r="S22" s="343">
        <v>4830</v>
      </c>
      <c r="T22" s="343">
        <v>16240</v>
      </c>
      <c r="U22" s="343">
        <v>2400</v>
      </c>
      <c r="V22" s="343"/>
      <c r="W22" s="344" t="s">
        <v>47</v>
      </c>
      <c r="X22" s="343">
        <v>110900</v>
      </c>
      <c r="Y22" s="343">
        <v>1910</v>
      </c>
      <c r="Z22" s="343">
        <v>12200</v>
      </c>
      <c r="AA22" s="343">
        <v>8290</v>
      </c>
      <c r="AB22" s="343">
        <v>68350</v>
      </c>
      <c r="AC22" s="343">
        <v>1290</v>
      </c>
      <c r="AD22" s="343">
        <v>2990</v>
      </c>
      <c r="AE22" s="343">
        <v>12150</v>
      </c>
      <c r="AF22" s="343">
        <v>3720</v>
      </c>
      <c r="AG22" s="343"/>
      <c r="AH22" s="344" t="s">
        <v>47</v>
      </c>
      <c r="AI22" s="343">
        <v>117044</v>
      </c>
      <c r="AJ22" s="343">
        <v>3583</v>
      </c>
      <c r="AK22" s="343">
        <v>11327</v>
      </c>
      <c r="AL22" s="343">
        <v>10327</v>
      </c>
      <c r="AM22" s="343">
        <v>69908</v>
      </c>
      <c r="AN22" s="343">
        <v>1433</v>
      </c>
      <c r="AO22" s="343">
        <v>2019</v>
      </c>
      <c r="AP22" s="343">
        <v>8823</v>
      </c>
      <c r="AQ22" s="343">
        <v>9624</v>
      </c>
      <c r="AS22" s="344" t="s">
        <v>47</v>
      </c>
      <c r="AT22" s="461">
        <v>130290</v>
      </c>
      <c r="AU22" s="461">
        <v>5439</v>
      </c>
      <c r="AV22" s="343">
        <v>16915</v>
      </c>
      <c r="AW22" s="343">
        <v>15283</v>
      </c>
      <c r="AX22" s="343">
        <v>69298</v>
      </c>
      <c r="AY22" s="343">
        <v>1035</v>
      </c>
      <c r="AZ22" s="343">
        <v>1892</v>
      </c>
      <c r="BA22" s="343">
        <v>9199</v>
      </c>
      <c r="BB22" s="343">
        <v>11229</v>
      </c>
      <c r="BC22" s="343"/>
      <c r="BD22" s="344" t="s">
        <v>47</v>
      </c>
      <c r="BE22" s="461">
        <v>142805</v>
      </c>
      <c r="BF22" s="461">
        <v>3714</v>
      </c>
      <c r="BG22" s="343">
        <v>9362</v>
      </c>
      <c r="BH22" s="343">
        <v>13357</v>
      </c>
      <c r="BI22" s="343">
        <v>59132</v>
      </c>
      <c r="BJ22" s="343">
        <v>772</v>
      </c>
      <c r="BK22" s="343">
        <v>1627</v>
      </c>
      <c r="BL22" s="343">
        <v>9648</v>
      </c>
      <c r="BM22" s="343">
        <v>45193</v>
      </c>
      <c r="BO22" s="463" t="s">
        <v>46</v>
      </c>
      <c r="BP22" s="463">
        <v>124781</v>
      </c>
      <c r="BQ22" s="463">
        <v>8721</v>
      </c>
      <c r="BR22" s="463">
        <v>8363</v>
      </c>
      <c r="BS22" s="463">
        <v>6949</v>
      </c>
      <c r="BT22" s="463">
        <v>49247</v>
      </c>
      <c r="BU22" s="463">
        <v>609</v>
      </c>
      <c r="BV22" s="463">
        <v>848</v>
      </c>
      <c r="BW22" s="463">
        <v>8390</v>
      </c>
      <c r="BX22" s="463">
        <v>41654</v>
      </c>
      <c r="BZ22" s="463">
        <v>739</v>
      </c>
      <c r="CA22" s="463">
        <v>6101</v>
      </c>
      <c r="CB22" s="463">
        <v>1550</v>
      </c>
      <c r="CE22" s="463">
        <v>45890</v>
      </c>
      <c r="CF22" s="463">
        <v>3357</v>
      </c>
    </row>
    <row r="23" spans="1:84" s="463" customFormat="1" x14ac:dyDescent="0.2">
      <c r="A23" s="344" t="s">
        <v>48</v>
      </c>
      <c r="B23" s="342">
        <v>105870</v>
      </c>
      <c r="C23" s="342">
        <v>13890</v>
      </c>
      <c r="D23" s="345" t="s">
        <v>2</v>
      </c>
      <c r="E23" s="342">
        <v>21290</v>
      </c>
      <c r="F23" s="342">
        <v>37870</v>
      </c>
      <c r="G23" s="342">
        <v>1750</v>
      </c>
      <c r="H23" s="342">
        <v>6220</v>
      </c>
      <c r="I23" s="342">
        <v>24850</v>
      </c>
      <c r="J23" s="345" t="s">
        <v>2</v>
      </c>
      <c r="K23" s="343"/>
      <c r="L23" s="344" t="s">
        <v>48</v>
      </c>
      <c r="M23" s="343">
        <v>97130</v>
      </c>
      <c r="N23" s="343">
        <v>4030</v>
      </c>
      <c r="O23" s="343">
        <v>10080</v>
      </c>
      <c r="P23" s="343">
        <v>13750</v>
      </c>
      <c r="Q23" s="343">
        <v>44730</v>
      </c>
      <c r="R23" s="343">
        <v>2640</v>
      </c>
      <c r="S23" s="343">
        <v>4630</v>
      </c>
      <c r="T23" s="343">
        <v>14880</v>
      </c>
      <c r="U23" s="343">
        <v>2390</v>
      </c>
      <c r="V23" s="343"/>
      <c r="W23" s="344" t="s">
        <v>48</v>
      </c>
      <c r="X23" s="343">
        <v>93960</v>
      </c>
      <c r="Y23" s="343">
        <v>3460</v>
      </c>
      <c r="Z23" s="343">
        <v>12500</v>
      </c>
      <c r="AA23" s="343">
        <v>10040</v>
      </c>
      <c r="AB23" s="343">
        <v>48930</v>
      </c>
      <c r="AC23" s="343">
        <v>1270</v>
      </c>
      <c r="AD23" s="343">
        <v>3600</v>
      </c>
      <c r="AE23" s="343">
        <v>11040</v>
      </c>
      <c r="AF23" s="343">
        <v>3120</v>
      </c>
      <c r="AG23" s="343"/>
      <c r="AH23" s="344" t="s">
        <v>48</v>
      </c>
      <c r="AI23" s="343">
        <v>103623</v>
      </c>
      <c r="AJ23" s="343">
        <v>5671</v>
      </c>
      <c r="AK23" s="343">
        <v>13112</v>
      </c>
      <c r="AL23" s="343">
        <v>12314</v>
      </c>
      <c r="AM23" s="343">
        <v>50250</v>
      </c>
      <c r="AN23" s="343">
        <v>1448</v>
      </c>
      <c r="AO23" s="343">
        <v>3185</v>
      </c>
      <c r="AP23" s="343">
        <v>8976</v>
      </c>
      <c r="AQ23" s="343">
        <v>8667</v>
      </c>
      <c r="AS23" s="344" t="s">
        <v>48</v>
      </c>
      <c r="AT23" s="461">
        <v>127032</v>
      </c>
      <c r="AU23" s="461">
        <v>10139</v>
      </c>
      <c r="AV23" s="343">
        <v>19249</v>
      </c>
      <c r="AW23" s="343">
        <v>20424</v>
      </c>
      <c r="AX23" s="343">
        <v>50994</v>
      </c>
      <c r="AY23" s="343">
        <v>1388</v>
      </c>
      <c r="AZ23" s="343">
        <v>4050</v>
      </c>
      <c r="BA23" s="343">
        <v>9649</v>
      </c>
      <c r="BB23" s="343">
        <v>11139</v>
      </c>
      <c r="BC23" s="343"/>
      <c r="BD23" s="344" t="s">
        <v>48</v>
      </c>
      <c r="BE23" s="461">
        <v>138802</v>
      </c>
      <c r="BF23" s="461">
        <v>5086</v>
      </c>
      <c r="BG23" s="343">
        <v>10046</v>
      </c>
      <c r="BH23" s="343">
        <v>18538</v>
      </c>
      <c r="BI23" s="343">
        <v>43814</v>
      </c>
      <c r="BJ23" s="343">
        <v>1199</v>
      </c>
      <c r="BK23" s="343">
        <v>4056</v>
      </c>
      <c r="BL23" s="343">
        <v>11016</v>
      </c>
      <c r="BM23" s="343">
        <v>45047</v>
      </c>
      <c r="BO23" s="463" t="s">
        <v>47</v>
      </c>
      <c r="BP23" s="463">
        <v>142805</v>
      </c>
      <c r="BQ23" s="463">
        <v>3714</v>
      </c>
      <c r="BR23" s="463">
        <v>9362</v>
      </c>
      <c r="BS23" s="463">
        <v>13357</v>
      </c>
      <c r="BT23" s="463">
        <v>59132</v>
      </c>
      <c r="BU23" s="463">
        <v>772</v>
      </c>
      <c r="BV23" s="463">
        <v>1627</v>
      </c>
      <c r="BW23" s="463">
        <v>9648</v>
      </c>
      <c r="BX23" s="463">
        <v>45193</v>
      </c>
      <c r="BZ23" s="463">
        <v>670</v>
      </c>
      <c r="CA23" s="463">
        <v>7226</v>
      </c>
      <c r="CB23" s="463">
        <v>1752</v>
      </c>
      <c r="CE23" s="463">
        <v>55421</v>
      </c>
      <c r="CF23" s="463">
        <v>3711</v>
      </c>
    </row>
    <row r="24" spans="1:84" s="463" customFormat="1" x14ac:dyDescent="0.2">
      <c r="A24" s="344" t="s">
        <v>49</v>
      </c>
      <c r="B24" s="342">
        <v>100800</v>
      </c>
      <c r="C24" s="342">
        <v>21500</v>
      </c>
      <c r="D24" s="345" t="s">
        <v>2</v>
      </c>
      <c r="E24" s="345">
        <v>36390</v>
      </c>
      <c r="F24" s="342">
        <v>12760</v>
      </c>
      <c r="G24" s="342">
        <v>780</v>
      </c>
      <c r="H24" s="342">
        <v>950</v>
      </c>
      <c r="I24" s="342">
        <v>28420</v>
      </c>
      <c r="J24" s="345" t="s">
        <v>2</v>
      </c>
      <c r="K24" s="343"/>
      <c r="L24" s="344" t="s">
        <v>49</v>
      </c>
      <c r="M24" s="343">
        <v>73450</v>
      </c>
      <c r="N24" s="343">
        <v>2430</v>
      </c>
      <c r="O24" s="343">
        <v>14190</v>
      </c>
      <c r="P24" s="343">
        <v>20660</v>
      </c>
      <c r="Q24" s="343">
        <v>14910</v>
      </c>
      <c r="R24" s="343">
        <v>1050</v>
      </c>
      <c r="S24" s="343">
        <v>1840</v>
      </c>
      <c r="T24" s="343">
        <v>15950</v>
      </c>
      <c r="U24" s="343">
        <v>2420</v>
      </c>
      <c r="V24" s="343"/>
      <c r="W24" s="344" t="s">
        <v>49</v>
      </c>
      <c r="X24" s="343">
        <v>63600</v>
      </c>
      <c r="Y24" s="343">
        <v>2300</v>
      </c>
      <c r="Z24" s="343">
        <v>14980</v>
      </c>
      <c r="AA24" s="343">
        <v>12540</v>
      </c>
      <c r="AB24" s="343">
        <v>15100</v>
      </c>
      <c r="AC24" s="343">
        <v>660</v>
      </c>
      <c r="AD24" s="343">
        <v>2240</v>
      </c>
      <c r="AE24" s="343">
        <v>12530</v>
      </c>
      <c r="AF24" s="343">
        <v>3250</v>
      </c>
      <c r="AG24" s="343"/>
      <c r="AH24" s="344" t="s">
        <v>49</v>
      </c>
      <c r="AI24" s="343">
        <v>79855</v>
      </c>
      <c r="AJ24" s="343">
        <v>3700</v>
      </c>
      <c r="AK24" s="343">
        <v>22514</v>
      </c>
      <c r="AL24" s="343">
        <v>15238</v>
      </c>
      <c r="AM24" s="343">
        <v>13426</v>
      </c>
      <c r="AN24" s="343">
        <v>1126</v>
      </c>
      <c r="AO24" s="343">
        <v>3770</v>
      </c>
      <c r="AP24" s="343">
        <v>13370</v>
      </c>
      <c r="AQ24" s="343">
        <v>6711</v>
      </c>
      <c r="AS24" s="344" t="s">
        <v>49</v>
      </c>
      <c r="AT24" s="461">
        <v>106765</v>
      </c>
      <c r="AU24" s="461">
        <v>5934</v>
      </c>
      <c r="AV24" s="343">
        <v>31009</v>
      </c>
      <c r="AW24" s="343">
        <v>21595</v>
      </c>
      <c r="AX24" s="343">
        <v>9835</v>
      </c>
      <c r="AY24" s="343">
        <v>1161</v>
      </c>
      <c r="AZ24" s="343">
        <v>9763</v>
      </c>
      <c r="BA24" s="343">
        <v>17346</v>
      </c>
      <c r="BB24" s="343">
        <v>10122</v>
      </c>
      <c r="BC24" s="343"/>
      <c r="BD24" s="344" t="s">
        <v>49</v>
      </c>
      <c r="BE24" s="461">
        <v>114971</v>
      </c>
      <c r="BF24" s="461">
        <v>3063</v>
      </c>
      <c r="BG24" s="343">
        <v>11099</v>
      </c>
      <c r="BH24" s="343">
        <v>9346</v>
      </c>
      <c r="BI24" s="343">
        <v>8423</v>
      </c>
      <c r="BJ24" s="343">
        <v>620</v>
      </c>
      <c r="BK24" s="343">
        <v>6133</v>
      </c>
      <c r="BL24" s="343">
        <v>11757</v>
      </c>
      <c r="BM24" s="343">
        <v>64530</v>
      </c>
      <c r="BO24" s="463" t="s">
        <v>48</v>
      </c>
      <c r="BP24" s="463">
        <v>138802</v>
      </c>
      <c r="BQ24" s="463">
        <v>5086</v>
      </c>
      <c r="BR24" s="463">
        <v>10046</v>
      </c>
      <c r="BS24" s="463">
        <v>18538</v>
      </c>
      <c r="BT24" s="463">
        <v>43814</v>
      </c>
      <c r="BU24" s="463">
        <v>1199</v>
      </c>
      <c r="BV24" s="463">
        <v>4056</v>
      </c>
      <c r="BW24" s="463">
        <v>11016</v>
      </c>
      <c r="BX24" s="463">
        <v>45047</v>
      </c>
      <c r="BZ24" s="463">
        <v>635</v>
      </c>
      <c r="CA24" s="463">
        <v>8614</v>
      </c>
      <c r="CB24" s="463">
        <v>1767</v>
      </c>
      <c r="CE24" s="463">
        <v>40771</v>
      </c>
      <c r="CF24" s="463">
        <v>3043</v>
      </c>
    </row>
    <row r="25" spans="1:84" s="463" customFormat="1" x14ac:dyDescent="0.2">
      <c r="A25" s="344" t="s">
        <v>50</v>
      </c>
      <c r="B25" s="342">
        <v>99320</v>
      </c>
      <c r="C25" s="342">
        <v>35080</v>
      </c>
      <c r="D25" s="345" t="s">
        <v>2</v>
      </c>
      <c r="E25" s="342">
        <v>18830</v>
      </c>
      <c r="F25" s="342">
        <v>14460</v>
      </c>
      <c r="G25" s="342">
        <v>380</v>
      </c>
      <c r="H25" s="342">
        <v>1200</v>
      </c>
      <c r="I25" s="342">
        <v>29370</v>
      </c>
      <c r="J25" s="345" t="s">
        <v>2</v>
      </c>
      <c r="K25" s="343"/>
      <c r="L25" s="344" t="s">
        <v>50</v>
      </c>
      <c r="M25" s="343">
        <v>65220</v>
      </c>
      <c r="N25" s="343">
        <v>920</v>
      </c>
      <c r="O25" s="343">
        <v>19210</v>
      </c>
      <c r="P25" s="343">
        <v>9610</v>
      </c>
      <c r="Q25" s="343">
        <v>13110</v>
      </c>
      <c r="R25" s="343">
        <v>810</v>
      </c>
      <c r="S25" s="343">
        <v>2110</v>
      </c>
      <c r="T25" s="343">
        <v>13520</v>
      </c>
      <c r="U25" s="343">
        <v>5930</v>
      </c>
      <c r="V25" s="343"/>
      <c r="W25" s="344" t="s">
        <v>50</v>
      </c>
      <c r="X25" s="343">
        <v>55970</v>
      </c>
      <c r="Y25" s="343">
        <v>700</v>
      </c>
      <c r="Z25" s="343">
        <v>18050</v>
      </c>
      <c r="AA25" s="343">
        <v>6170</v>
      </c>
      <c r="AB25" s="343">
        <v>12720</v>
      </c>
      <c r="AC25" s="343">
        <v>470</v>
      </c>
      <c r="AD25" s="343">
        <v>1420</v>
      </c>
      <c r="AE25" s="343">
        <v>10490</v>
      </c>
      <c r="AF25" s="343">
        <v>5950</v>
      </c>
      <c r="AG25" s="343"/>
      <c r="AH25" s="344" t="s">
        <v>50</v>
      </c>
      <c r="AI25" s="343">
        <v>75571</v>
      </c>
      <c r="AJ25" s="343">
        <v>2074</v>
      </c>
      <c r="AK25" s="343">
        <v>26358</v>
      </c>
      <c r="AL25" s="343">
        <v>7951</v>
      </c>
      <c r="AM25" s="343">
        <v>13842</v>
      </c>
      <c r="AN25" s="343">
        <v>1278</v>
      </c>
      <c r="AO25" s="343">
        <v>2130</v>
      </c>
      <c r="AP25" s="343">
        <v>11679</v>
      </c>
      <c r="AQ25" s="343">
        <v>10259</v>
      </c>
      <c r="AS25" s="344" t="s">
        <v>50</v>
      </c>
      <c r="AT25" s="461">
        <v>81387</v>
      </c>
      <c r="AU25" s="461">
        <v>2448</v>
      </c>
      <c r="AV25" s="343">
        <v>28615</v>
      </c>
      <c r="AW25" s="343">
        <v>9725</v>
      </c>
      <c r="AX25" s="343">
        <v>10325</v>
      </c>
      <c r="AY25" s="343">
        <v>1598</v>
      </c>
      <c r="AZ25" s="343">
        <v>3701</v>
      </c>
      <c r="BA25" s="343">
        <v>11465</v>
      </c>
      <c r="BB25" s="343">
        <v>13510</v>
      </c>
      <c r="BC25" s="343"/>
      <c r="BD25" s="344" t="s">
        <v>50</v>
      </c>
      <c r="BE25" s="461">
        <v>69438</v>
      </c>
      <c r="BF25" s="461">
        <v>1164</v>
      </c>
      <c r="BG25" s="343">
        <v>6659</v>
      </c>
      <c r="BH25" s="343">
        <v>4057</v>
      </c>
      <c r="BI25" s="343">
        <v>5818</v>
      </c>
      <c r="BJ25" s="343">
        <v>568</v>
      </c>
      <c r="BK25" s="343">
        <v>2377</v>
      </c>
      <c r="BL25" s="343">
        <v>8785</v>
      </c>
      <c r="BM25" s="343">
        <v>40010</v>
      </c>
      <c r="BO25" s="463" t="s">
        <v>49</v>
      </c>
      <c r="BP25" s="463">
        <v>114971</v>
      </c>
      <c r="BQ25" s="463">
        <v>3063</v>
      </c>
      <c r="BR25" s="463">
        <v>11099</v>
      </c>
      <c r="BS25" s="463">
        <v>9346</v>
      </c>
      <c r="BT25" s="463">
        <v>8423</v>
      </c>
      <c r="BU25" s="463">
        <v>620</v>
      </c>
      <c r="BV25" s="463">
        <v>6133</v>
      </c>
      <c r="BW25" s="463">
        <v>11757</v>
      </c>
      <c r="BX25" s="463">
        <v>64530</v>
      </c>
      <c r="BZ25" s="463">
        <v>689</v>
      </c>
      <c r="CA25" s="463">
        <v>9922</v>
      </c>
      <c r="CB25" s="463">
        <v>1146</v>
      </c>
      <c r="CE25" s="463">
        <v>7871</v>
      </c>
      <c r="CF25" s="463">
        <v>552</v>
      </c>
    </row>
    <row r="26" spans="1:84" s="463" customFormat="1" x14ac:dyDescent="0.2">
      <c r="A26" s="344" t="s">
        <v>51</v>
      </c>
      <c r="B26" s="342">
        <v>70370</v>
      </c>
      <c r="C26" s="342">
        <v>13110</v>
      </c>
      <c r="D26" s="345" t="s">
        <v>2</v>
      </c>
      <c r="E26" s="342">
        <v>10300</v>
      </c>
      <c r="F26" s="342">
        <v>25040</v>
      </c>
      <c r="G26" s="342">
        <v>1060</v>
      </c>
      <c r="H26" s="342">
        <v>3560</v>
      </c>
      <c r="I26" s="342">
        <v>17300</v>
      </c>
      <c r="J26" s="345" t="s">
        <v>2</v>
      </c>
      <c r="K26" s="343"/>
      <c r="L26" s="344" t="s">
        <v>51</v>
      </c>
      <c r="M26" s="343">
        <v>61960</v>
      </c>
      <c r="N26" s="343">
        <v>9880</v>
      </c>
      <c r="O26" s="343">
        <v>560</v>
      </c>
      <c r="P26" s="343">
        <v>7060</v>
      </c>
      <c r="Q26" s="343">
        <v>28570</v>
      </c>
      <c r="R26" s="343">
        <v>1890</v>
      </c>
      <c r="S26" s="343">
        <v>2820</v>
      </c>
      <c r="T26" s="343">
        <v>9190</v>
      </c>
      <c r="U26" s="343">
        <v>1990</v>
      </c>
      <c r="V26" s="343"/>
      <c r="W26" s="344" t="s">
        <v>51</v>
      </c>
      <c r="X26" s="343">
        <v>64830</v>
      </c>
      <c r="Y26" s="343">
        <v>10910</v>
      </c>
      <c r="Z26" s="343">
        <v>890</v>
      </c>
      <c r="AA26" s="343">
        <v>5170</v>
      </c>
      <c r="AB26" s="343">
        <v>33720</v>
      </c>
      <c r="AC26" s="343">
        <v>1060</v>
      </c>
      <c r="AD26" s="343">
        <v>2080</v>
      </c>
      <c r="AE26" s="343">
        <v>7890</v>
      </c>
      <c r="AF26" s="343">
        <v>3110</v>
      </c>
      <c r="AG26" s="343"/>
      <c r="AH26" s="344" t="s">
        <v>51</v>
      </c>
      <c r="AI26" s="343">
        <v>74893</v>
      </c>
      <c r="AJ26" s="343">
        <v>14625</v>
      </c>
      <c r="AK26" s="343">
        <v>1877</v>
      </c>
      <c r="AL26" s="343">
        <v>6303</v>
      </c>
      <c r="AM26" s="343">
        <v>33853</v>
      </c>
      <c r="AN26" s="343">
        <v>1297</v>
      </c>
      <c r="AO26" s="343">
        <v>2331</v>
      </c>
      <c r="AP26" s="343">
        <v>7824</v>
      </c>
      <c r="AQ26" s="343">
        <v>6783</v>
      </c>
      <c r="AS26" s="344" t="s">
        <v>51</v>
      </c>
      <c r="AT26" s="461">
        <v>81957</v>
      </c>
      <c r="AU26" s="461">
        <v>18195</v>
      </c>
      <c r="AV26" s="343">
        <v>2814</v>
      </c>
      <c r="AW26" s="343">
        <v>8347</v>
      </c>
      <c r="AX26" s="343">
        <v>31020</v>
      </c>
      <c r="AY26" s="343">
        <v>1121</v>
      </c>
      <c r="AZ26" s="343">
        <v>3278</v>
      </c>
      <c r="BA26" s="343">
        <v>8240</v>
      </c>
      <c r="BB26" s="343">
        <v>8942</v>
      </c>
      <c r="BC26" s="343"/>
      <c r="BD26" s="344" t="s">
        <v>51</v>
      </c>
      <c r="BE26" s="461">
        <v>84148</v>
      </c>
      <c r="BF26" s="461">
        <v>4946</v>
      </c>
      <c r="BG26" s="343">
        <v>1457</v>
      </c>
      <c r="BH26" s="343">
        <v>5519</v>
      </c>
      <c r="BI26" s="343">
        <v>22497</v>
      </c>
      <c r="BJ26" s="343">
        <v>705</v>
      </c>
      <c r="BK26" s="343">
        <v>2379</v>
      </c>
      <c r="BL26" s="343">
        <v>7394</v>
      </c>
      <c r="BM26" s="343">
        <v>39251</v>
      </c>
      <c r="BO26" s="463" t="s">
        <v>50</v>
      </c>
      <c r="BP26" s="463">
        <v>69438</v>
      </c>
      <c r="BQ26" s="463">
        <v>1164</v>
      </c>
      <c r="BR26" s="463">
        <v>6659</v>
      </c>
      <c r="BS26" s="463">
        <v>4057</v>
      </c>
      <c r="BT26" s="463">
        <v>5818</v>
      </c>
      <c r="BU26" s="463">
        <v>568</v>
      </c>
      <c r="BV26" s="463">
        <v>2377</v>
      </c>
      <c r="BW26" s="463">
        <v>8785</v>
      </c>
      <c r="BX26" s="463">
        <v>40010</v>
      </c>
      <c r="BZ26" s="463">
        <v>1003</v>
      </c>
      <c r="CA26" s="463">
        <v>6820</v>
      </c>
      <c r="CB26" s="463">
        <v>962</v>
      </c>
      <c r="CE26" s="463">
        <v>5331</v>
      </c>
      <c r="CF26" s="463">
        <v>487</v>
      </c>
    </row>
    <row r="27" spans="1:84" s="463" customFormat="1" x14ac:dyDescent="0.2">
      <c r="A27" s="344" t="s">
        <v>52</v>
      </c>
      <c r="B27" s="342">
        <v>152030</v>
      </c>
      <c r="C27" s="342">
        <v>38740</v>
      </c>
      <c r="D27" s="345" t="s">
        <v>2</v>
      </c>
      <c r="E27" s="342">
        <v>50430</v>
      </c>
      <c r="F27" s="342">
        <v>26300</v>
      </c>
      <c r="G27" s="342">
        <v>1500</v>
      </c>
      <c r="H27" s="342">
        <v>1800</v>
      </c>
      <c r="I27" s="342">
        <v>33260</v>
      </c>
      <c r="J27" s="345" t="s">
        <v>2</v>
      </c>
      <c r="K27" s="343"/>
      <c r="L27" s="344" t="s">
        <v>52</v>
      </c>
      <c r="M27" s="343">
        <v>111990</v>
      </c>
      <c r="N27" s="343">
        <v>11450</v>
      </c>
      <c r="O27" s="343">
        <v>19750</v>
      </c>
      <c r="P27" s="343">
        <v>28550</v>
      </c>
      <c r="Q27" s="343">
        <v>27040</v>
      </c>
      <c r="R27" s="343">
        <v>2480</v>
      </c>
      <c r="S27" s="343">
        <v>2720</v>
      </c>
      <c r="T27" s="343">
        <v>17110</v>
      </c>
      <c r="U27" s="343">
        <v>2890</v>
      </c>
      <c r="V27" s="343"/>
      <c r="W27" s="344" t="s">
        <v>52</v>
      </c>
      <c r="X27" s="343">
        <v>91750</v>
      </c>
      <c r="Y27" s="343">
        <v>10340</v>
      </c>
      <c r="Z27" s="343">
        <v>22820</v>
      </c>
      <c r="AA27" s="343">
        <v>14840</v>
      </c>
      <c r="AB27" s="343">
        <v>24090</v>
      </c>
      <c r="AC27" s="343">
        <v>1150</v>
      </c>
      <c r="AD27" s="343">
        <v>2810</v>
      </c>
      <c r="AE27" s="343">
        <v>12110</v>
      </c>
      <c r="AF27" s="343">
        <v>3590</v>
      </c>
      <c r="AG27" s="343"/>
      <c r="AH27" s="344" t="s">
        <v>52</v>
      </c>
      <c r="AI27" s="343">
        <v>130736</v>
      </c>
      <c r="AJ27" s="343">
        <v>18848</v>
      </c>
      <c r="AK27" s="343">
        <v>38538</v>
      </c>
      <c r="AL27" s="343">
        <v>19277</v>
      </c>
      <c r="AM27" s="343">
        <v>26240</v>
      </c>
      <c r="AN27" s="343">
        <v>2350</v>
      </c>
      <c r="AO27" s="343">
        <v>5407</v>
      </c>
      <c r="AP27" s="343">
        <v>10203</v>
      </c>
      <c r="AQ27" s="343">
        <v>9873</v>
      </c>
      <c r="AS27" s="344" t="s">
        <v>52</v>
      </c>
      <c r="AT27" s="461">
        <v>166494</v>
      </c>
      <c r="AU27" s="461">
        <v>23064</v>
      </c>
      <c r="AV27" s="343">
        <v>49274</v>
      </c>
      <c r="AW27" s="343">
        <v>31873</v>
      </c>
      <c r="AX27" s="343">
        <v>20186</v>
      </c>
      <c r="AY27" s="343">
        <v>2279</v>
      </c>
      <c r="AZ27" s="343">
        <v>12930</v>
      </c>
      <c r="BA27" s="343">
        <v>13026</v>
      </c>
      <c r="BB27" s="343">
        <v>13862</v>
      </c>
      <c r="BC27" s="343"/>
      <c r="BD27" s="344" t="s">
        <v>52</v>
      </c>
      <c r="BE27" s="461">
        <v>182818</v>
      </c>
      <c r="BF27" s="461">
        <v>8531</v>
      </c>
      <c r="BG27" s="343">
        <v>18743</v>
      </c>
      <c r="BH27" s="343">
        <v>21125</v>
      </c>
      <c r="BI27" s="343">
        <v>18007</v>
      </c>
      <c r="BJ27" s="343">
        <v>1464</v>
      </c>
      <c r="BK27" s="343">
        <v>9711</v>
      </c>
      <c r="BL27" s="343">
        <v>13467</v>
      </c>
      <c r="BM27" s="343">
        <v>91770</v>
      </c>
      <c r="BO27" s="463" t="s">
        <v>51</v>
      </c>
      <c r="BP27" s="463">
        <v>84148</v>
      </c>
      <c r="BQ27" s="463">
        <v>4946</v>
      </c>
      <c r="BR27" s="463">
        <v>1457</v>
      </c>
      <c r="BS27" s="463">
        <v>5519</v>
      </c>
      <c r="BT27" s="463">
        <v>22497</v>
      </c>
      <c r="BU27" s="463">
        <v>705</v>
      </c>
      <c r="BV27" s="463">
        <v>2379</v>
      </c>
      <c r="BW27" s="463">
        <v>7394</v>
      </c>
      <c r="BX27" s="463">
        <v>39251</v>
      </c>
      <c r="BZ27" s="463">
        <v>228</v>
      </c>
      <c r="CA27" s="463">
        <v>6364</v>
      </c>
      <c r="CB27" s="463">
        <v>802</v>
      </c>
      <c r="CE27" s="463">
        <v>21101</v>
      </c>
      <c r="CF27" s="463">
        <v>1396</v>
      </c>
    </row>
    <row r="28" spans="1:84" s="463" customFormat="1" x14ac:dyDescent="0.2">
      <c r="A28" s="344" t="s">
        <v>53</v>
      </c>
      <c r="B28" s="342">
        <v>126550</v>
      </c>
      <c r="C28" s="342">
        <v>39820</v>
      </c>
      <c r="D28" s="345" t="s">
        <v>2</v>
      </c>
      <c r="E28" s="342">
        <v>30720</v>
      </c>
      <c r="F28" s="342">
        <v>28960</v>
      </c>
      <c r="G28" s="342">
        <v>1510</v>
      </c>
      <c r="H28" s="342">
        <v>1720</v>
      </c>
      <c r="I28" s="342">
        <v>23820</v>
      </c>
      <c r="J28" s="345" t="s">
        <v>2</v>
      </c>
      <c r="K28" s="343"/>
      <c r="L28" s="344" t="s">
        <v>53</v>
      </c>
      <c r="M28" s="343">
        <v>104350</v>
      </c>
      <c r="N28" s="343">
        <v>27920</v>
      </c>
      <c r="O28" s="343">
        <v>1580</v>
      </c>
      <c r="P28" s="343">
        <v>19960</v>
      </c>
      <c r="Q28" s="343">
        <v>33200</v>
      </c>
      <c r="R28" s="343">
        <v>2650</v>
      </c>
      <c r="S28" s="343">
        <v>1690</v>
      </c>
      <c r="T28" s="343">
        <v>15140</v>
      </c>
      <c r="U28" s="343">
        <v>2210</v>
      </c>
      <c r="V28" s="343"/>
      <c r="W28" s="344" t="s">
        <v>53</v>
      </c>
      <c r="X28" s="343">
        <v>93090</v>
      </c>
      <c r="Y28" s="343">
        <v>28030</v>
      </c>
      <c r="Z28" s="343">
        <v>2710</v>
      </c>
      <c r="AA28" s="343">
        <v>12990</v>
      </c>
      <c r="AB28" s="343">
        <v>33120</v>
      </c>
      <c r="AC28" s="343">
        <v>1350</v>
      </c>
      <c r="AD28" s="343">
        <v>1530</v>
      </c>
      <c r="AE28" s="343">
        <v>10490</v>
      </c>
      <c r="AF28" s="343">
        <v>2870</v>
      </c>
      <c r="AG28" s="343"/>
      <c r="AH28" s="344" t="s">
        <v>53</v>
      </c>
      <c r="AI28" s="343">
        <v>114583</v>
      </c>
      <c r="AJ28" s="343">
        <v>33003</v>
      </c>
      <c r="AK28" s="343">
        <v>10094</v>
      </c>
      <c r="AL28" s="343">
        <v>15797</v>
      </c>
      <c r="AM28" s="343">
        <v>35315</v>
      </c>
      <c r="AN28" s="343">
        <v>1656</v>
      </c>
      <c r="AO28" s="343">
        <v>2121</v>
      </c>
      <c r="AP28" s="343">
        <v>8247</v>
      </c>
      <c r="AQ28" s="343">
        <v>8350</v>
      </c>
      <c r="AS28" s="344" t="s">
        <v>53</v>
      </c>
      <c r="AT28" s="461">
        <v>136057</v>
      </c>
      <c r="AU28" s="461">
        <v>37398</v>
      </c>
      <c r="AV28" s="343">
        <v>19391</v>
      </c>
      <c r="AW28" s="343">
        <v>22372</v>
      </c>
      <c r="AX28" s="343">
        <v>29639</v>
      </c>
      <c r="AY28" s="343">
        <v>1359</v>
      </c>
      <c r="AZ28" s="343">
        <v>5164</v>
      </c>
      <c r="BA28" s="343">
        <v>9321</v>
      </c>
      <c r="BB28" s="343">
        <v>11413</v>
      </c>
      <c r="BC28" s="343"/>
      <c r="BD28" s="344" t="s">
        <v>53</v>
      </c>
      <c r="BE28" s="461">
        <v>155712</v>
      </c>
      <c r="BF28" s="461">
        <v>14407</v>
      </c>
      <c r="BG28" s="343">
        <v>10775</v>
      </c>
      <c r="BH28" s="343">
        <v>17148</v>
      </c>
      <c r="BI28" s="343">
        <v>26238</v>
      </c>
      <c r="BJ28" s="343">
        <v>1011</v>
      </c>
      <c r="BK28" s="343">
        <v>5569</v>
      </c>
      <c r="BL28" s="343">
        <v>10587</v>
      </c>
      <c r="BM28" s="343">
        <v>69977</v>
      </c>
      <c r="BO28" s="463" t="s">
        <v>52</v>
      </c>
      <c r="BP28" s="463">
        <v>182818</v>
      </c>
      <c r="BQ28" s="463">
        <v>8531</v>
      </c>
      <c r="BR28" s="463">
        <v>18743</v>
      </c>
      <c r="BS28" s="463">
        <v>21125</v>
      </c>
      <c r="BT28" s="463">
        <v>18007</v>
      </c>
      <c r="BU28" s="463">
        <v>1464</v>
      </c>
      <c r="BV28" s="463">
        <v>9711</v>
      </c>
      <c r="BW28" s="463">
        <v>13467</v>
      </c>
      <c r="BX28" s="463">
        <v>91770</v>
      </c>
      <c r="BZ28" s="463">
        <v>809</v>
      </c>
      <c r="CA28" s="463">
        <v>10713</v>
      </c>
      <c r="CB28" s="463">
        <v>1945</v>
      </c>
      <c r="CE28" s="463">
        <v>16994</v>
      </c>
      <c r="CF28" s="463">
        <v>1013</v>
      </c>
    </row>
    <row r="29" spans="1:84" s="463" customFormat="1" x14ac:dyDescent="0.2">
      <c r="A29" s="344" t="s">
        <v>54</v>
      </c>
      <c r="B29" s="342">
        <v>89180</v>
      </c>
      <c r="C29" s="342">
        <v>25690</v>
      </c>
      <c r="D29" s="345" t="s">
        <v>2</v>
      </c>
      <c r="E29" s="342">
        <v>15180</v>
      </c>
      <c r="F29" s="342">
        <v>25780</v>
      </c>
      <c r="G29" s="342">
        <v>1410</v>
      </c>
      <c r="H29" s="342">
        <v>2740</v>
      </c>
      <c r="I29" s="342">
        <v>18380</v>
      </c>
      <c r="J29" s="345" t="s">
        <v>2</v>
      </c>
      <c r="K29" s="343"/>
      <c r="L29" s="344" t="s">
        <v>54</v>
      </c>
      <c r="M29" s="343">
        <v>76710</v>
      </c>
      <c r="N29" s="343">
        <v>11840</v>
      </c>
      <c r="O29" s="343">
        <v>9330</v>
      </c>
      <c r="P29" s="343">
        <v>8840</v>
      </c>
      <c r="Q29" s="343">
        <v>30070</v>
      </c>
      <c r="R29" s="343">
        <v>2060</v>
      </c>
      <c r="S29" s="343">
        <v>2250</v>
      </c>
      <c r="T29" s="343">
        <v>10350</v>
      </c>
      <c r="U29" s="343">
        <v>1970</v>
      </c>
      <c r="V29" s="343"/>
      <c r="W29" s="344" t="s">
        <v>54</v>
      </c>
      <c r="X29" s="343">
        <v>78370</v>
      </c>
      <c r="Y29" s="343">
        <v>11070</v>
      </c>
      <c r="Z29" s="343">
        <v>12890</v>
      </c>
      <c r="AA29" s="343">
        <v>6490</v>
      </c>
      <c r="AB29" s="343">
        <v>33900</v>
      </c>
      <c r="AC29" s="343">
        <v>1140</v>
      </c>
      <c r="AD29" s="343">
        <v>1780</v>
      </c>
      <c r="AE29" s="343">
        <v>8180</v>
      </c>
      <c r="AF29" s="343">
        <v>2920</v>
      </c>
      <c r="AG29" s="343"/>
      <c r="AH29" s="344" t="s">
        <v>54</v>
      </c>
      <c r="AI29" s="343">
        <v>94943</v>
      </c>
      <c r="AJ29" s="343">
        <v>16184</v>
      </c>
      <c r="AK29" s="343">
        <v>18905</v>
      </c>
      <c r="AL29" s="343">
        <v>7513</v>
      </c>
      <c r="AM29" s="343">
        <v>33456</v>
      </c>
      <c r="AN29" s="343">
        <v>1422</v>
      </c>
      <c r="AO29" s="343">
        <v>2220</v>
      </c>
      <c r="AP29" s="343">
        <v>7191</v>
      </c>
      <c r="AQ29" s="343">
        <v>8052</v>
      </c>
      <c r="AS29" s="344" t="s">
        <v>54</v>
      </c>
      <c r="AT29" s="461">
        <v>104822</v>
      </c>
      <c r="AU29" s="461">
        <v>18898</v>
      </c>
      <c r="AV29" s="343">
        <v>24664</v>
      </c>
      <c r="AW29" s="343">
        <v>10898</v>
      </c>
      <c r="AX29" s="343">
        <v>28621</v>
      </c>
      <c r="AY29" s="343">
        <v>1333</v>
      </c>
      <c r="AZ29" s="343">
        <v>3409</v>
      </c>
      <c r="BA29" s="343">
        <v>7544</v>
      </c>
      <c r="BB29" s="343">
        <v>9455</v>
      </c>
      <c r="BC29" s="343"/>
      <c r="BD29" s="344" t="s">
        <v>54</v>
      </c>
      <c r="BE29" s="461">
        <v>112065</v>
      </c>
      <c r="BF29" s="461">
        <v>5293</v>
      </c>
      <c r="BG29" s="343">
        <v>12159</v>
      </c>
      <c r="BH29" s="343">
        <v>9251</v>
      </c>
      <c r="BI29" s="343">
        <v>24248</v>
      </c>
      <c r="BJ29" s="343">
        <v>1152</v>
      </c>
      <c r="BK29" s="343">
        <v>3237</v>
      </c>
      <c r="BL29" s="343">
        <v>8306</v>
      </c>
      <c r="BM29" s="343">
        <v>48419</v>
      </c>
      <c r="BO29" s="463" t="s">
        <v>53</v>
      </c>
      <c r="BP29" s="463">
        <v>155712</v>
      </c>
      <c r="BQ29" s="463">
        <v>14407</v>
      </c>
      <c r="BR29" s="463">
        <v>10775</v>
      </c>
      <c r="BS29" s="463">
        <v>17148</v>
      </c>
      <c r="BT29" s="463">
        <v>26238</v>
      </c>
      <c r="BU29" s="463">
        <v>1011</v>
      </c>
      <c r="BV29" s="463">
        <v>5569</v>
      </c>
      <c r="BW29" s="463">
        <v>10587</v>
      </c>
      <c r="BX29" s="463">
        <v>69977</v>
      </c>
      <c r="BZ29" s="463">
        <v>628</v>
      </c>
      <c r="CA29" s="463">
        <v>8146</v>
      </c>
      <c r="CB29" s="463">
        <v>1813</v>
      </c>
      <c r="CE29" s="463">
        <v>24709</v>
      </c>
      <c r="CF29" s="463">
        <v>1529</v>
      </c>
    </row>
    <row r="30" spans="1:84" s="463" customFormat="1" x14ac:dyDescent="0.2">
      <c r="A30" s="344" t="s">
        <v>55</v>
      </c>
      <c r="B30" s="342">
        <v>109850</v>
      </c>
      <c r="C30" s="342">
        <v>28240</v>
      </c>
      <c r="D30" s="345" t="s">
        <v>2</v>
      </c>
      <c r="E30" s="342">
        <v>30220</v>
      </c>
      <c r="F30" s="342">
        <v>22890</v>
      </c>
      <c r="G30" s="342">
        <v>1300</v>
      </c>
      <c r="H30" s="342">
        <v>3030</v>
      </c>
      <c r="I30" s="342">
        <v>24170</v>
      </c>
      <c r="J30" s="345" t="s">
        <v>2</v>
      </c>
      <c r="K30" s="343"/>
      <c r="L30" s="344" t="s">
        <v>55</v>
      </c>
      <c r="M30" s="343">
        <v>88160</v>
      </c>
      <c r="N30" s="343">
        <v>4550</v>
      </c>
      <c r="O30" s="343">
        <v>19420</v>
      </c>
      <c r="P30" s="343">
        <v>18890</v>
      </c>
      <c r="Q30" s="343">
        <v>27360</v>
      </c>
      <c r="R30" s="343">
        <v>1180</v>
      </c>
      <c r="S30" s="343">
        <v>1670</v>
      </c>
      <c r="T30" s="343">
        <v>13580</v>
      </c>
      <c r="U30" s="343">
        <v>1510</v>
      </c>
      <c r="V30" s="343"/>
      <c r="W30" s="344" t="s">
        <v>55</v>
      </c>
      <c r="X30" s="343">
        <v>70450</v>
      </c>
      <c r="Y30" s="343">
        <v>5040</v>
      </c>
      <c r="Z30" s="343">
        <v>19400</v>
      </c>
      <c r="AA30" s="343">
        <v>9390</v>
      </c>
      <c r="AB30" s="343">
        <v>23320</v>
      </c>
      <c r="AC30" s="343">
        <v>710</v>
      </c>
      <c r="AD30" s="343">
        <v>970</v>
      </c>
      <c r="AE30" s="343">
        <v>9770</v>
      </c>
      <c r="AF30" s="343">
        <v>1850</v>
      </c>
      <c r="AG30" s="343"/>
      <c r="AH30" s="344" t="s">
        <v>55</v>
      </c>
      <c r="AI30" s="343">
        <v>86428</v>
      </c>
      <c r="AJ30" s="343">
        <v>8351</v>
      </c>
      <c r="AK30" s="343">
        <v>26251</v>
      </c>
      <c r="AL30" s="343">
        <v>10497</v>
      </c>
      <c r="AM30" s="343">
        <v>25280</v>
      </c>
      <c r="AN30" s="343">
        <v>728</v>
      </c>
      <c r="AO30" s="343">
        <v>1188</v>
      </c>
      <c r="AP30" s="343">
        <v>7080</v>
      </c>
      <c r="AQ30" s="343">
        <v>7053</v>
      </c>
      <c r="AS30" s="344" t="s">
        <v>55</v>
      </c>
      <c r="AT30" s="461">
        <v>132454</v>
      </c>
      <c r="AU30" s="461">
        <v>15884</v>
      </c>
      <c r="AV30" s="343">
        <v>51117</v>
      </c>
      <c r="AW30" s="343">
        <v>16779</v>
      </c>
      <c r="AX30" s="343">
        <v>27382</v>
      </c>
      <c r="AY30" s="343">
        <v>753</v>
      </c>
      <c r="AZ30" s="343">
        <v>2163</v>
      </c>
      <c r="BA30" s="343">
        <v>9431</v>
      </c>
      <c r="BB30" s="343">
        <v>8945</v>
      </c>
      <c r="BC30" s="343"/>
      <c r="BD30" s="344" t="s">
        <v>55</v>
      </c>
      <c r="BE30" s="461">
        <v>163446</v>
      </c>
      <c r="BF30" s="461">
        <v>14011</v>
      </c>
      <c r="BG30" s="343">
        <v>38371</v>
      </c>
      <c r="BH30" s="343">
        <v>14821</v>
      </c>
      <c r="BI30" s="343">
        <v>30722</v>
      </c>
      <c r="BJ30" s="343">
        <v>1063</v>
      </c>
      <c r="BK30" s="343">
        <v>3757</v>
      </c>
      <c r="BL30" s="343">
        <v>12964</v>
      </c>
      <c r="BM30" s="343">
        <v>47737</v>
      </c>
      <c r="BO30" s="463" t="s">
        <v>54</v>
      </c>
      <c r="BP30" s="463">
        <v>112065</v>
      </c>
      <c r="BQ30" s="463">
        <v>5293</v>
      </c>
      <c r="BR30" s="463">
        <v>12159</v>
      </c>
      <c r="BS30" s="463">
        <v>9251</v>
      </c>
      <c r="BT30" s="463">
        <v>24248</v>
      </c>
      <c r="BU30" s="463">
        <v>1152</v>
      </c>
      <c r="BV30" s="463">
        <v>3237</v>
      </c>
      <c r="BW30" s="463">
        <v>8306</v>
      </c>
      <c r="BX30" s="463">
        <v>48419</v>
      </c>
      <c r="BZ30" s="463">
        <v>385</v>
      </c>
      <c r="CA30" s="463">
        <v>6683</v>
      </c>
      <c r="CB30" s="463">
        <v>1238</v>
      </c>
      <c r="CE30" s="463">
        <v>22618</v>
      </c>
      <c r="CF30" s="463">
        <v>1630</v>
      </c>
    </row>
    <row r="31" spans="1:84" s="463" customFormat="1" x14ac:dyDescent="0.2">
      <c r="A31" s="344" t="s">
        <v>56</v>
      </c>
      <c r="B31" s="342">
        <v>115850</v>
      </c>
      <c r="C31" s="342">
        <v>35870</v>
      </c>
      <c r="D31" s="345" t="s">
        <v>2</v>
      </c>
      <c r="E31" s="342">
        <v>18200</v>
      </c>
      <c r="F31" s="342">
        <v>38270</v>
      </c>
      <c r="G31" s="342">
        <v>1260</v>
      </c>
      <c r="H31" s="342">
        <v>2080</v>
      </c>
      <c r="I31" s="342">
        <v>20170</v>
      </c>
      <c r="J31" s="345" t="s">
        <v>2</v>
      </c>
      <c r="K31" s="343"/>
      <c r="L31" s="344" t="s">
        <v>56</v>
      </c>
      <c r="M31" s="343">
        <v>104750</v>
      </c>
      <c r="N31" s="343">
        <v>8850</v>
      </c>
      <c r="O31" s="343">
        <v>22070</v>
      </c>
      <c r="P31" s="343">
        <v>10790</v>
      </c>
      <c r="Q31" s="343">
        <v>45010</v>
      </c>
      <c r="R31" s="343">
        <v>1820</v>
      </c>
      <c r="S31" s="343">
        <v>1530</v>
      </c>
      <c r="T31" s="343">
        <v>12120</v>
      </c>
      <c r="U31" s="343">
        <v>2560</v>
      </c>
      <c r="V31" s="343"/>
      <c r="W31" s="344" t="s">
        <v>56</v>
      </c>
      <c r="X31" s="343">
        <v>99580</v>
      </c>
      <c r="Y31" s="343">
        <v>9640</v>
      </c>
      <c r="Z31" s="343">
        <v>22330</v>
      </c>
      <c r="AA31" s="343">
        <v>6580</v>
      </c>
      <c r="AB31" s="343">
        <v>46320</v>
      </c>
      <c r="AC31" s="343">
        <v>1010</v>
      </c>
      <c r="AD31" s="343">
        <v>1210</v>
      </c>
      <c r="AE31" s="343">
        <v>8930</v>
      </c>
      <c r="AF31" s="343">
        <v>3560</v>
      </c>
      <c r="AG31" s="343"/>
      <c r="AH31" s="344" t="s">
        <v>56</v>
      </c>
      <c r="AI31" s="343">
        <v>106114</v>
      </c>
      <c r="AJ31" s="343">
        <v>9970</v>
      </c>
      <c r="AK31" s="343">
        <v>24530</v>
      </c>
      <c r="AL31" s="343">
        <v>6696</v>
      </c>
      <c r="AM31" s="343">
        <v>45857</v>
      </c>
      <c r="AN31" s="343">
        <v>1180</v>
      </c>
      <c r="AO31" s="343">
        <v>966</v>
      </c>
      <c r="AP31" s="343">
        <v>7948</v>
      </c>
      <c r="AQ31" s="343">
        <v>8967</v>
      </c>
      <c r="AS31" s="344" t="s">
        <v>56</v>
      </c>
      <c r="AT31" s="461">
        <v>124692</v>
      </c>
      <c r="AU31" s="461">
        <v>11885</v>
      </c>
      <c r="AV31" s="343">
        <v>35515</v>
      </c>
      <c r="AW31" s="343">
        <v>8951</v>
      </c>
      <c r="AX31" s="343">
        <v>46924</v>
      </c>
      <c r="AY31" s="343">
        <v>739</v>
      </c>
      <c r="AZ31" s="343">
        <v>1356</v>
      </c>
      <c r="BA31" s="343">
        <v>8293</v>
      </c>
      <c r="BB31" s="343">
        <v>11029</v>
      </c>
      <c r="BC31" s="343"/>
      <c r="BD31" s="344" t="s">
        <v>56</v>
      </c>
      <c r="BE31" s="461">
        <v>141627</v>
      </c>
      <c r="BF31" s="461">
        <v>8539</v>
      </c>
      <c r="BG31" s="343">
        <v>20627</v>
      </c>
      <c r="BH31" s="343">
        <v>8172</v>
      </c>
      <c r="BI31" s="343">
        <v>43199</v>
      </c>
      <c r="BJ31" s="343">
        <v>638</v>
      </c>
      <c r="BK31" s="343">
        <v>1566</v>
      </c>
      <c r="BL31" s="343">
        <v>9480</v>
      </c>
      <c r="BM31" s="343">
        <v>49406</v>
      </c>
      <c r="BO31" s="463" t="s">
        <v>55</v>
      </c>
      <c r="BP31" s="463">
        <v>163446</v>
      </c>
      <c r="BQ31" s="463">
        <v>14011</v>
      </c>
      <c r="BR31" s="463">
        <v>38371</v>
      </c>
      <c r="BS31" s="463">
        <v>14821</v>
      </c>
      <c r="BT31" s="463">
        <v>30722</v>
      </c>
      <c r="BU31" s="463">
        <v>1063</v>
      </c>
      <c r="BV31" s="463">
        <v>3757</v>
      </c>
      <c r="BW31" s="463">
        <v>12964</v>
      </c>
      <c r="BX31" s="463">
        <v>47737</v>
      </c>
      <c r="BZ31" s="463">
        <v>802</v>
      </c>
      <c r="CA31" s="463">
        <v>9818</v>
      </c>
      <c r="CB31" s="463">
        <v>2344</v>
      </c>
      <c r="CE31" s="463">
        <v>28349</v>
      </c>
      <c r="CF31" s="463">
        <v>2373</v>
      </c>
    </row>
    <row r="32" spans="1:84" s="463" customFormat="1" x14ac:dyDescent="0.2">
      <c r="A32" s="344" t="s">
        <v>57</v>
      </c>
      <c r="B32" s="342">
        <v>87150</v>
      </c>
      <c r="C32" s="342">
        <v>19290</v>
      </c>
      <c r="D32" s="345" t="s">
        <v>2</v>
      </c>
      <c r="E32" s="342">
        <v>13250</v>
      </c>
      <c r="F32" s="342">
        <v>29910</v>
      </c>
      <c r="G32" s="342">
        <v>1430</v>
      </c>
      <c r="H32" s="342">
        <v>3630</v>
      </c>
      <c r="I32" s="342">
        <v>19640</v>
      </c>
      <c r="J32" s="345" t="s">
        <v>2</v>
      </c>
      <c r="K32" s="343"/>
      <c r="L32" s="344" t="s">
        <v>57</v>
      </c>
      <c r="M32" s="343">
        <v>77210</v>
      </c>
      <c r="N32" s="343">
        <v>11640</v>
      </c>
      <c r="O32" s="343">
        <v>4940</v>
      </c>
      <c r="P32" s="343">
        <v>7640</v>
      </c>
      <c r="Q32" s="343">
        <v>33730</v>
      </c>
      <c r="R32" s="343">
        <v>1930</v>
      </c>
      <c r="S32" s="343">
        <v>3920</v>
      </c>
      <c r="T32" s="343">
        <v>9670</v>
      </c>
      <c r="U32" s="343">
        <v>3740</v>
      </c>
      <c r="V32" s="343"/>
      <c r="W32" s="344" t="s">
        <v>57</v>
      </c>
      <c r="X32" s="343">
        <v>77250</v>
      </c>
      <c r="Y32" s="343">
        <v>11140</v>
      </c>
      <c r="Z32" s="343">
        <v>5820</v>
      </c>
      <c r="AA32" s="343">
        <v>6020</v>
      </c>
      <c r="AB32" s="343">
        <v>37060</v>
      </c>
      <c r="AC32" s="343">
        <v>900</v>
      </c>
      <c r="AD32" s="343">
        <v>3370</v>
      </c>
      <c r="AE32" s="343">
        <v>7680</v>
      </c>
      <c r="AF32" s="343">
        <v>5260</v>
      </c>
      <c r="AG32" s="343"/>
      <c r="AH32" s="344" t="s">
        <v>57</v>
      </c>
      <c r="AI32" s="343">
        <v>89408</v>
      </c>
      <c r="AJ32" s="343">
        <v>16793</v>
      </c>
      <c r="AK32" s="343">
        <v>7449</v>
      </c>
      <c r="AL32" s="343">
        <v>6314</v>
      </c>
      <c r="AM32" s="343">
        <v>36392</v>
      </c>
      <c r="AN32" s="343">
        <v>1537</v>
      </c>
      <c r="AO32" s="343">
        <v>3493</v>
      </c>
      <c r="AP32" s="343">
        <v>7578</v>
      </c>
      <c r="AQ32" s="343">
        <v>9852</v>
      </c>
      <c r="AS32" s="344" t="s">
        <v>57</v>
      </c>
      <c r="AT32" s="461">
        <v>99204</v>
      </c>
      <c r="AU32" s="461">
        <v>20986</v>
      </c>
      <c r="AV32" s="343">
        <v>10108</v>
      </c>
      <c r="AW32" s="343">
        <v>7339</v>
      </c>
      <c r="AX32" s="343">
        <v>31587</v>
      </c>
      <c r="AY32" s="343">
        <v>1574</v>
      </c>
      <c r="AZ32" s="343">
        <v>5849</v>
      </c>
      <c r="BA32" s="343">
        <v>7891</v>
      </c>
      <c r="BB32" s="343">
        <v>13870</v>
      </c>
      <c r="BC32" s="343"/>
      <c r="BD32" s="344" t="s">
        <v>57</v>
      </c>
      <c r="BE32" s="461">
        <v>97566</v>
      </c>
      <c r="BF32" s="461">
        <v>4319</v>
      </c>
      <c r="BG32" s="343">
        <v>2897</v>
      </c>
      <c r="BH32" s="343">
        <v>3929</v>
      </c>
      <c r="BI32" s="343">
        <v>18068</v>
      </c>
      <c r="BJ32" s="343">
        <v>649</v>
      </c>
      <c r="BK32" s="343">
        <v>3888</v>
      </c>
      <c r="BL32" s="343">
        <v>6494</v>
      </c>
      <c r="BM32" s="343">
        <v>57322</v>
      </c>
      <c r="BO32" s="463" t="s">
        <v>56</v>
      </c>
      <c r="BP32" s="463">
        <v>141627</v>
      </c>
      <c r="BQ32" s="463">
        <v>8539</v>
      </c>
      <c r="BR32" s="463">
        <v>20627</v>
      </c>
      <c r="BS32" s="463">
        <v>8172</v>
      </c>
      <c r="BT32" s="463">
        <v>43199</v>
      </c>
      <c r="BU32" s="463">
        <v>638</v>
      </c>
      <c r="BV32" s="463">
        <v>1566</v>
      </c>
      <c r="BW32" s="463">
        <v>9480</v>
      </c>
      <c r="BX32" s="463">
        <v>49406</v>
      </c>
      <c r="BZ32" s="463">
        <v>850</v>
      </c>
      <c r="CA32" s="463">
        <v>6768</v>
      </c>
      <c r="CB32" s="463">
        <v>1862</v>
      </c>
      <c r="CE32" s="463">
        <v>40221</v>
      </c>
      <c r="CF32" s="463">
        <v>2978</v>
      </c>
    </row>
    <row r="33" spans="1:84" s="463" customFormat="1" x14ac:dyDescent="0.2">
      <c r="A33" s="344" t="s">
        <v>58</v>
      </c>
      <c r="B33" s="342">
        <v>129910</v>
      </c>
      <c r="C33" s="342">
        <v>21180</v>
      </c>
      <c r="D33" s="345" t="s">
        <v>2</v>
      </c>
      <c r="E33" s="342">
        <v>49650</v>
      </c>
      <c r="F33" s="342">
        <v>21800</v>
      </c>
      <c r="G33" s="342">
        <v>1430</v>
      </c>
      <c r="H33" s="342">
        <v>2010</v>
      </c>
      <c r="I33" s="342">
        <v>33840</v>
      </c>
      <c r="J33" s="345" t="s">
        <v>2</v>
      </c>
      <c r="K33" s="343"/>
      <c r="L33" s="344" t="s">
        <v>58</v>
      </c>
      <c r="M33" s="343">
        <v>95390</v>
      </c>
      <c r="N33" s="343">
        <v>8480</v>
      </c>
      <c r="O33" s="343">
        <v>7140</v>
      </c>
      <c r="P33" s="343">
        <v>32600</v>
      </c>
      <c r="Q33" s="343">
        <v>22800</v>
      </c>
      <c r="R33" s="343">
        <v>1720</v>
      </c>
      <c r="S33" s="343">
        <v>2060</v>
      </c>
      <c r="T33" s="343">
        <v>18320</v>
      </c>
      <c r="U33" s="343">
        <v>2270</v>
      </c>
      <c r="V33" s="343"/>
      <c r="W33" s="344" t="s">
        <v>58</v>
      </c>
      <c r="X33" s="343">
        <v>76910</v>
      </c>
      <c r="Y33" s="343">
        <v>7830</v>
      </c>
      <c r="Z33" s="343">
        <v>9610</v>
      </c>
      <c r="AA33" s="343">
        <v>18990</v>
      </c>
      <c r="AB33" s="343">
        <v>21600</v>
      </c>
      <c r="AC33" s="343">
        <v>910</v>
      </c>
      <c r="AD33" s="343">
        <v>2220</v>
      </c>
      <c r="AE33" s="343">
        <v>12650</v>
      </c>
      <c r="AF33" s="343">
        <v>3100</v>
      </c>
      <c r="AG33" s="343"/>
      <c r="AH33" s="344" t="s">
        <v>58</v>
      </c>
      <c r="AI33" s="343">
        <v>107868</v>
      </c>
      <c r="AJ33" s="343">
        <v>12694</v>
      </c>
      <c r="AK33" s="343">
        <v>20228</v>
      </c>
      <c r="AL33" s="343">
        <v>23848</v>
      </c>
      <c r="AM33" s="343">
        <v>23559</v>
      </c>
      <c r="AN33" s="343">
        <v>1642</v>
      </c>
      <c r="AO33" s="343">
        <v>3965</v>
      </c>
      <c r="AP33" s="343">
        <v>13619</v>
      </c>
      <c r="AQ33" s="343">
        <v>8313</v>
      </c>
      <c r="AS33" s="344" t="s">
        <v>58</v>
      </c>
      <c r="AT33" s="461">
        <v>147388</v>
      </c>
      <c r="AU33" s="461">
        <v>18534</v>
      </c>
      <c r="AV33" s="343">
        <v>29077</v>
      </c>
      <c r="AW33" s="343">
        <v>37956</v>
      </c>
      <c r="AX33" s="343">
        <v>18188</v>
      </c>
      <c r="AY33" s="343">
        <v>1671</v>
      </c>
      <c r="AZ33" s="343">
        <v>10450</v>
      </c>
      <c r="BA33" s="343">
        <v>19209</v>
      </c>
      <c r="BB33" s="343">
        <v>12303</v>
      </c>
      <c r="BC33" s="343"/>
      <c r="BD33" s="344" t="s">
        <v>58</v>
      </c>
      <c r="BE33" s="461">
        <v>166948</v>
      </c>
      <c r="BF33" s="461">
        <v>7054</v>
      </c>
      <c r="BG33" s="343">
        <v>14000</v>
      </c>
      <c r="BH33" s="343">
        <v>23288</v>
      </c>
      <c r="BI33" s="343">
        <v>15583</v>
      </c>
      <c r="BJ33" s="343">
        <v>1132</v>
      </c>
      <c r="BK33" s="343">
        <v>9537</v>
      </c>
      <c r="BL33" s="343">
        <v>15512</v>
      </c>
      <c r="BM33" s="343">
        <v>80842</v>
      </c>
      <c r="BO33" s="463" t="s">
        <v>57</v>
      </c>
      <c r="BP33" s="463">
        <v>97566</v>
      </c>
      <c r="BQ33" s="463">
        <v>4319</v>
      </c>
      <c r="BR33" s="463">
        <v>2897</v>
      </c>
      <c r="BS33" s="463">
        <v>3929</v>
      </c>
      <c r="BT33" s="463">
        <v>18068</v>
      </c>
      <c r="BU33" s="463">
        <v>649</v>
      </c>
      <c r="BV33" s="463">
        <v>3888</v>
      </c>
      <c r="BW33" s="463">
        <v>6494</v>
      </c>
      <c r="BX33" s="463">
        <v>57322</v>
      </c>
      <c r="BZ33" s="463">
        <v>276</v>
      </c>
      <c r="CA33" s="463">
        <v>5386</v>
      </c>
      <c r="CB33" s="463">
        <v>832</v>
      </c>
      <c r="CE33" s="463">
        <v>17106</v>
      </c>
      <c r="CF33" s="463">
        <v>962</v>
      </c>
    </row>
    <row r="34" spans="1:84" s="463" customFormat="1" x14ac:dyDescent="0.2">
      <c r="A34" s="344" t="s">
        <v>59</v>
      </c>
      <c r="B34" s="342">
        <v>79740</v>
      </c>
      <c r="C34" s="342">
        <v>18060</v>
      </c>
      <c r="D34" s="345" t="s">
        <v>2</v>
      </c>
      <c r="E34" s="342">
        <v>11440</v>
      </c>
      <c r="F34" s="342">
        <v>29610</v>
      </c>
      <c r="G34" s="342">
        <v>1450</v>
      </c>
      <c r="H34" s="342">
        <v>2460</v>
      </c>
      <c r="I34" s="342">
        <v>16720</v>
      </c>
      <c r="J34" s="345" t="s">
        <v>2</v>
      </c>
      <c r="K34" s="343"/>
      <c r="L34" s="344" t="s">
        <v>59</v>
      </c>
      <c r="M34" s="343">
        <v>80360</v>
      </c>
      <c r="N34" s="343">
        <v>13930</v>
      </c>
      <c r="O34" s="343">
        <v>2220</v>
      </c>
      <c r="P34" s="343">
        <v>6950</v>
      </c>
      <c r="Q34" s="343">
        <v>39420</v>
      </c>
      <c r="R34" s="343">
        <v>2420</v>
      </c>
      <c r="S34" s="343">
        <v>2190</v>
      </c>
      <c r="T34" s="343">
        <v>11110</v>
      </c>
      <c r="U34" s="343">
        <v>2120</v>
      </c>
      <c r="V34" s="343"/>
      <c r="W34" s="344" t="s">
        <v>59</v>
      </c>
      <c r="X34" s="343">
        <v>80210</v>
      </c>
      <c r="Y34" s="343">
        <v>11160</v>
      </c>
      <c r="Z34" s="343">
        <v>2450</v>
      </c>
      <c r="AA34" s="343">
        <v>5790</v>
      </c>
      <c r="AB34" s="343">
        <v>45740</v>
      </c>
      <c r="AC34" s="343">
        <v>1410</v>
      </c>
      <c r="AD34" s="343">
        <v>1640</v>
      </c>
      <c r="AE34" s="343">
        <v>9210</v>
      </c>
      <c r="AF34" s="343">
        <v>2810</v>
      </c>
      <c r="AG34" s="343"/>
      <c r="AH34" s="344" t="s">
        <v>59</v>
      </c>
      <c r="AI34" s="343">
        <v>90291</v>
      </c>
      <c r="AJ34" s="343">
        <v>14110</v>
      </c>
      <c r="AK34" s="343">
        <v>3175</v>
      </c>
      <c r="AL34" s="343">
        <v>6392</v>
      </c>
      <c r="AM34" s="343">
        <v>47544</v>
      </c>
      <c r="AN34" s="343">
        <v>1673</v>
      </c>
      <c r="AO34" s="343">
        <v>1930</v>
      </c>
      <c r="AP34" s="343">
        <v>8056</v>
      </c>
      <c r="AQ34" s="343">
        <v>7411</v>
      </c>
      <c r="AS34" s="344" t="s">
        <v>59</v>
      </c>
      <c r="AT34" s="461">
        <v>97658</v>
      </c>
      <c r="AU34" s="461">
        <v>17391</v>
      </c>
      <c r="AV34" s="343">
        <v>5201</v>
      </c>
      <c r="AW34" s="343">
        <v>8926</v>
      </c>
      <c r="AX34" s="343">
        <v>45954</v>
      </c>
      <c r="AY34" s="343">
        <v>1399</v>
      </c>
      <c r="AZ34" s="343">
        <v>2019</v>
      </c>
      <c r="BA34" s="343">
        <v>8030</v>
      </c>
      <c r="BB34" s="343">
        <v>8738</v>
      </c>
      <c r="BC34" s="343"/>
      <c r="BD34" s="344" t="s">
        <v>59</v>
      </c>
      <c r="BE34" s="461">
        <v>104224</v>
      </c>
      <c r="BF34" s="461">
        <v>6442</v>
      </c>
      <c r="BG34" s="343">
        <v>3815</v>
      </c>
      <c r="BH34" s="343">
        <v>6899</v>
      </c>
      <c r="BI34" s="343">
        <v>38482</v>
      </c>
      <c r="BJ34" s="343">
        <v>952</v>
      </c>
      <c r="BK34" s="343">
        <v>1561</v>
      </c>
      <c r="BL34" s="343">
        <v>8049</v>
      </c>
      <c r="BM34" s="343">
        <v>38024</v>
      </c>
      <c r="BO34" s="463" t="s">
        <v>58</v>
      </c>
      <c r="BP34" s="463">
        <v>166948</v>
      </c>
      <c r="BQ34" s="463">
        <v>7054</v>
      </c>
      <c r="BR34" s="463">
        <v>14000</v>
      </c>
      <c r="BS34" s="463">
        <v>23288</v>
      </c>
      <c r="BT34" s="463">
        <v>15583</v>
      </c>
      <c r="BU34" s="463">
        <v>1132</v>
      </c>
      <c r="BV34" s="463">
        <v>9537</v>
      </c>
      <c r="BW34" s="463">
        <v>15512</v>
      </c>
      <c r="BX34" s="463">
        <v>80842</v>
      </c>
      <c r="BZ34" s="463">
        <v>791</v>
      </c>
      <c r="CA34" s="463">
        <v>12998</v>
      </c>
      <c r="CB34" s="463">
        <v>1723</v>
      </c>
      <c r="CE34" s="463">
        <v>14701</v>
      </c>
      <c r="CF34" s="463">
        <v>882</v>
      </c>
    </row>
    <row r="35" spans="1:84" s="463" customFormat="1" x14ac:dyDescent="0.2">
      <c r="A35" s="344" t="s">
        <v>60</v>
      </c>
      <c r="B35" s="342">
        <v>81290</v>
      </c>
      <c r="C35" s="342">
        <v>14030</v>
      </c>
      <c r="D35" s="345" t="s">
        <v>2</v>
      </c>
      <c r="E35" s="342">
        <v>26510</v>
      </c>
      <c r="F35" s="342">
        <v>10130</v>
      </c>
      <c r="G35" s="342">
        <v>620</v>
      </c>
      <c r="H35" s="342">
        <v>1350</v>
      </c>
      <c r="I35" s="342">
        <v>28650</v>
      </c>
      <c r="J35" s="345" t="s">
        <v>2</v>
      </c>
      <c r="K35" s="343"/>
      <c r="L35" s="344" t="s">
        <v>60</v>
      </c>
      <c r="M35" s="343">
        <v>59180</v>
      </c>
      <c r="N35" s="343">
        <v>960</v>
      </c>
      <c r="O35" s="343">
        <v>11100</v>
      </c>
      <c r="P35" s="343">
        <v>17040</v>
      </c>
      <c r="Q35" s="343">
        <v>11930</v>
      </c>
      <c r="R35" s="343">
        <v>660</v>
      </c>
      <c r="S35" s="343">
        <v>1130</v>
      </c>
      <c r="T35" s="343">
        <v>14690</v>
      </c>
      <c r="U35" s="343">
        <v>1670</v>
      </c>
      <c r="V35" s="343"/>
      <c r="W35" s="344" t="s">
        <v>60</v>
      </c>
      <c r="X35" s="343">
        <v>47530</v>
      </c>
      <c r="Y35" s="343">
        <v>1130</v>
      </c>
      <c r="Z35" s="343">
        <v>11960</v>
      </c>
      <c r="AA35" s="343">
        <v>8000</v>
      </c>
      <c r="AB35" s="343">
        <v>12310</v>
      </c>
      <c r="AC35" s="343">
        <v>460</v>
      </c>
      <c r="AD35" s="343">
        <v>1150</v>
      </c>
      <c r="AE35" s="343">
        <v>11310</v>
      </c>
      <c r="AF35" s="343">
        <v>1210</v>
      </c>
      <c r="AG35" s="343"/>
      <c r="AH35" s="344" t="s">
        <v>60</v>
      </c>
      <c r="AI35" s="343">
        <v>73938</v>
      </c>
      <c r="AJ35" s="343">
        <v>3772</v>
      </c>
      <c r="AK35" s="343">
        <v>27597</v>
      </c>
      <c r="AL35" s="343">
        <v>7685</v>
      </c>
      <c r="AM35" s="343">
        <v>13249</v>
      </c>
      <c r="AN35" s="343">
        <v>835</v>
      </c>
      <c r="AO35" s="343">
        <v>2213</v>
      </c>
      <c r="AP35" s="343">
        <v>12929</v>
      </c>
      <c r="AQ35" s="343">
        <v>5658</v>
      </c>
      <c r="AS35" s="344" t="s">
        <v>60</v>
      </c>
      <c r="AT35" s="461">
        <v>120873</v>
      </c>
      <c r="AU35" s="461">
        <v>7225</v>
      </c>
      <c r="AV35" s="343">
        <v>45880</v>
      </c>
      <c r="AW35" s="343">
        <v>14314</v>
      </c>
      <c r="AX35" s="343">
        <v>13583</v>
      </c>
      <c r="AY35" s="343">
        <v>867</v>
      </c>
      <c r="AZ35" s="343">
        <v>7785</v>
      </c>
      <c r="BA35" s="343">
        <v>22173</v>
      </c>
      <c r="BB35" s="343">
        <v>9046</v>
      </c>
      <c r="BC35" s="343"/>
      <c r="BD35" s="344" t="s">
        <v>60</v>
      </c>
      <c r="BE35" s="461">
        <v>155395</v>
      </c>
      <c r="BF35" s="461">
        <v>7111</v>
      </c>
      <c r="BG35" s="343">
        <v>21452</v>
      </c>
      <c r="BH35" s="343">
        <v>9010</v>
      </c>
      <c r="BI35" s="343">
        <v>15091</v>
      </c>
      <c r="BJ35" s="343">
        <v>787</v>
      </c>
      <c r="BK35" s="343">
        <v>7208</v>
      </c>
      <c r="BL35" s="343">
        <v>16517</v>
      </c>
      <c r="BM35" s="343">
        <v>78219</v>
      </c>
      <c r="BO35" s="463" t="s">
        <v>59</v>
      </c>
      <c r="BP35" s="463">
        <v>104224</v>
      </c>
      <c r="BQ35" s="463">
        <v>6442</v>
      </c>
      <c r="BR35" s="463">
        <v>3815</v>
      </c>
      <c r="BS35" s="463">
        <v>6899</v>
      </c>
      <c r="BT35" s="463">
        <v>38482</v>
      </c>
      <c r="BU35" s="463">
        <v>952</v>
      </c>
      <c r="BV35" s="463">
        <v>1561</v>
      </c>
      <c r="BW35" s="463">
        <v>8049</v>
      </c>
      <c r="BX35" s="463">
        <v>38024</v>
      </c>
      <c r="BZ35" s="463">
        <v>436</v>
      </c>
      <c r="CA35" s="463">
        <v>6484</v>
      </c>
      <c r="CB35" s="463">
        <v>1129</v>
      </c>
      <c r="CE35" s="463">
        <v>36070</v>
      </c>
      <c r="CF35" s="463">
        <v>2412</v>
      </c>
    </row>
    <row r="36" spans="1:84" s="463" customFormat="1" x14ac:dyDescent="0.2">
      <c r="A36" s="344" t="s">
        <v>61</v>
      </c>
      <c r="B36" s="342">
        <v>114630</v>
      </c>
      <c r="C36" s="342">
        <v>29760</v>
      </c>
      <c r="D36" s="345" t="s">
        <v>2</v>
      </c>
      <c r="E36" s="342">
        <v>25970</v>
      </c>
      <c r="F36" s="342">
        <v>29400</v>
      </c>
      <c r="G36" s="342">
        <v>1550</v>
      </c>
      <c r="H36" s="342">
        <v>2790</v>
      </c>
      <c r="I36" s="342">
        <v>25160</v>
      </c>
      <c r="J36" s="345" t="s">
        <v>2</v>
      </c>
      <c r="K36" s="343"/>
      <c r="L36" s="344" t="s">
        <v>61</v>
      </c>
      <c r="M36" s="343">
        <v>93850</v>
      </c>
      <c r="N36" s="343">
        <v>7150</v>
      </c>
      <c r="O36" s="343">
        <v>15660</v>
      </c>
      <c r="P36" s="343">
        <v>15190</v>
      </c>
      <c r="Q36" s="343">
        <v>35420</v>
      </c>
      <c r="R36" s="343">
        <v>2030</v>
      </c>
      <c r="S36" s="343">
        <v>1960</v>
      </c>
      <c r="T36" s="343">
        <v>14380</v>
      </c>
      <c r="U36" s="343">
        <v>2060</v>
      </c>
      <c r="V36" s="343"/>
      <c r="W36" s="344" t="s">
        <v>61</v>
      </c>
      <c r="X36" s="343">
        <v>87510</v>
      </c>
      <c r="Y36" s="343">
        <v>8130</v>
      </c>
      <c r="Z36" s="343">
        <v>19830</v>
      </c>
      <c r="AA36" s="343">
        <v>7960</v>
      </c>
      <c r="AB36" s="343">
        <v>35930</v>
      </c>
      <c r="AC36" s="343">
        <v>980</v>
      </c>
      <c r="AD36" s="343">
        <v>1360</v>
      </c>
      <c r="AE36" s="343">
        <v>10390</v>
      </c>
      <c r="AF36" s="343">
        <v>2930</v>
      </c>
      <c r="AG36" s="343"/>
      <c r="AH36" s="344" t="s">
        <v>61</v>
      </c>
      <c r="AI36" s="343">
        <v>97777</v>
      </c>
      <c r="AJ36" s="343">
        <v>9326</v>
      </c>
      <c r="AK36" s="343">
        <v>26849</v>
      </c>
      <c r="AL36" s="343">
        <v>9300</v>
      </c>
      <c r="AM36" s="343">
        <v>34679</v>
      </c>
      <c r="AN36" s="343">
        <v>1155</v>
      </c>
      <c r="AO36" s="343">
        <v>1708</v>
      </c>
      <c r="AP36" s="343">
        <v>8025</v>
      </c>
      <c r="AQ36" s="343">
        <v>6735</v>
      </c>
      <c r="AS36" s="344" t="s">
        <v>61</v>
      </c>
      <c r="AT36" s="461">
        <v>121021</v>
      </c>
      <c r="AU36" s="461">
        <v>12074</v>
      </c>
      <c r="AV36" s="343">
        <v>38962</v>
      </c>
      <c r="AW36" s="343">
        <v>13024</v>
      </c>
      <c r="AX36" s="343">
        <v>34627</v>
      </c>
      <c r="AY36" s="343">
        <v>1072</v>
      </c>
      <c r="AZ36" s="343">
        <v>3306</v>
      </c>
      <c r="BA36" s="343">
        <v>8763</v>
      </c>
      <c r="BB36" s="343">
        <v>9193</v>
      </c>
      <c r="BC36" s="343"/>
      <c r="BD36" s="344" t="s">
        <v>61</v>
      </c>
      <c r="BE36" s="461">
        <v>140372</v>
      </c>
      <c r="BF36" s="461">
        <v>6810</v>
      </c>
      <c r="BG36" s="343">
        <v>25097</v>
      </c>
      <c r="BH36" s="343">
        <v>10142</v>
      </c>
      <c r="BI36" s="343">
        <v>29506</v>
      </c>
      <c r="BJ36" s="343">
        <v>858</v>
      </c>
      <c r="BK36" s="343">
        <v>4975</v>
      </c>
      <c r="BL36" s="343">
        <v>10219</v>
      </c>
      <c r="BM36" s="343">
        <v>52765</v>
      </c>
      <c r="BO36" s="463" t="s">
        <v>60</v>
      </c>
      <c r="BP36" s="463">
        <v>155395</v>
      </c>
      <c r="BQ36" s="463">
        <v>7111</v>
      </c>
      <c r="BR36" s="463">
        <v>21452</v>
      </c>
      <c r="BS36" s="463">
        <v>9010</v>
      </c>
      <c r="BT36" s="463">
        <v>15091</v>
      </c>
      <c r="BU36" s="463">
        <v>787</v>
      </c>
      <c r="BV36" s="463">
        <v>7208</v>
      </c>
      <c r="BW36" s="463">
        <v>16517</v>
      </c>
      <c r="BX36" s="463">
        <v>78219</v>
      </c>
      <c r="BZ36" s="463">
        <v>896</v>
      </c>
      <c r="CA36" s="463">
        <v>13900</v>
      </c>
      <c r="CB36" s="463">
        <v>1721</v>
      </c>
      <c r="CE36" s="463">
        <v>14106</v>
      </c>
      <c r="CF36" s="463">
        <v>985</v>
      </c>
    </row>
    <row r="37" spans="1:84" s="463" customFormat="1" x14ac:dyDescent="0.2">
      <c r="A37" s="344" t="s">
        <v>62</v>
      </c>
      <c r="B37" s="342">
        <v>148930</v>
      </c>
      <c r="C37" s="342">
        <v>42130</v>
      </c>
      <c r="D37" s="345" t="s">
        <v>2</v>
      </c>
      <c r="E37" s="345">
        <v>36040</v>
      </c>
      <c r="F37" s="342">
        <v>31280</v>
      </c>
      <c r="G37" s="342">
        <v>1610</v>
      </c>
      <c r="H37" s="342">
        <v>2960</v>
      </c>
      <c r="I37" s="342">
        <v>34910</v>
      </c>
      <c r="J37" s="345" t="s">
        <v>2</v>
      </c>
      <c r="K37" s="343"/>
      <c r="L37" s="344" t="s">
        <v>62</v>
      </c>
      <c r="M37" s="343">
        <v>117570</v>
      </c>
      <c r="N37" s="343">
        <v>14670</v>
      </c>
      <c r="O37" s="343">
        <v>18140</v>
      </c>
      <c r="P37" s="343">
        <v>21350</v>
      </c>
      <c r="Q37" s="343">
        <v>33760</v>
      </c>
      <c r="R37" s="343">
        <v>2990</v>
      </c>
      <c r="S37" s="343">
        <v>3560</v>
      </c>
      <c r="T37" s="343">
        <v>19810</v>
      </c>
      <c r="U37" s="343">
        <v>3290</v>
      </c>
      <c r="V37" s="343"/>
      <c r="W37" s="344" t="s">
        <v>62</v>
      </c>
      <c r="X37" s="343">
        <v>115870</v>
      </c>
      <c r="Y37" s="343">
        <v>16200</v>
      </c>
      <c r="Z37" s="343">
        <v>24930</v>
      </c>
      <c r="AA37" s="343">
        <v>14030</v>
      </c>
      <c r="AB37" s="343">
        <v>35710</v>
      </c>
      <c r="AC37" s="343">
        <v>1470</v>
      </c>
      <c r="AD37" s="343">
        <v>3560</v>
      </c>
      <c r="AE37" s="343">
        <v>14900</v>
      </c>
      <c r="AF37" s="343">
        <v>5070</v>
      </c>
      <c r="AG37" s="343"/>
      <c r="AH37" s="344" t="s">
        <v>62</v>
      </c>
      <c r="AI37" s="343">
        <v>141191</v>
      </c>
      <c r="AJ37" s="343">
        <v>25290</v>
      </c>
      <c r="AK37" s="343">
        <v>39731</v>
      </c>
      <c r="AL37" s="343">
        <v>14266</v>
      </c>
      <c r="AM37" s="343">
        <v>30504</v>
      </c>
      <c r="AN37" s="343">
        <v>3179</v>
      </c>
      <c r="AO37" s="343">
        <v>5498</v>
      </c>
      <c r="AP37" s="343">
        <v>11914</v>
      </c>
      <c r="AQ37" s="343">
        <v>10809</v>
      </c>
      <c r="AS37" s="344" t="s">
        <v>62</v>
      </c>
      <c r="AT37" s="461">
        <v>178582</v>
      </c>
      <c r="AU37" s="461">
        <v>34864</v>
      </c>
      <c r="AV37" s="343">
        <v>48906</v>
      </c>
      <c r="AW37" s="343">
        <v>22859</v>
      </c>
      <c r="AX37" s="343">
        <v>25150</v>
      </c>
      <c r="AY37" s="343">
        <v>3624</v>
      </c>
      <c r="AZ37" s="343">
        <v>12804</v>
      </c>
      <c r="BA37" s="343">
        <v>13740</v>
      </c>
      <c r="BB37" s="343">
        <v>16635</v>
      </c>
      <c r="BC37" s="343"/>
      <c r="BD37" s="344" t="s">
        <v>62</v>
      </c>
      <c r="BE37" s="461">
        <v>190441</v>
      </c>
      <c r="BF37" s="461">
        <v>7948</v>
      </c>
      <c r="BG37" s="343">
        <v>16503</v>
      </c>
      <c r="BH37" s="343">
        <v>13863</v>
      </c>
      <c r="BI37" s="343">
        <v>18765</v>
      </c>
      <c r="BJ37" s="343">
        <v>1747</v>
      </c>
      <c r="BK37" s="343">
        <v>9146</v>
      </c>
      <c r="BL37" s="343">
        <v>14830</v>
      </c>
      <c r="BM37" s="343">
        <v>107639</v>
      </c>
      <c r="BO37" s="463" t="s">
        <v>61</v>
      </c>
      <c r="BP37" s="463">
        <v>140372</v>
      </c>
      <c r="BQ37" s="463">
        <v>6810</v>
      </c>
      <c r="BR37" s="463">
        <v>25097</v>
      </c>
      <c r="BS37" s="463">
        <v>10142</v>
      </c>
      <c r="BT37" s="463">
        <v>29506</v>
      </c>
      <c r="BU37" s="463">
        <v>858</v>
      </c>
      <c r="BV37" s="463">
        <v>4975</v>
      </c>
      <c r="BW37" s="463">
        <v>10219</v>
      </c>
      <c r="BX37" s="463">
        <v>52765</v>
      </c>
      <c r="BZ37" s="463">
        <v>762</v>
      </c>
      <c r="CA37" s="463">
        <v>7773</v>
      </c>
      <c r="CB37" s="463">
        <v>1684</v>
      </c>
      <c r="CE37" s="463">
        <v>27532</v>
      </c>
      <c r="CF37" s="463">
        <v>1974</v>
      </c>
    </row>
    <row r="38" spans="1:84" s="463" customFormat="1" x14ac:dyDescent="0.2">
      <c r="A38" s="344" t="s">
        <v>63</v>
      </c>
      <c r="B38" s="342">
        <v>122500</v>
      </c>
      <c r="C38" s="342">
        <v>27000</v>
      </c>
      <c r="D38" s="345" t="s">
        <v>2</v>
      </c>
      <c r="E38" s="342">
        <v>28510</v>
      </c>
      <c r="F38" s="342">
        <v>16370</v>
      </c>
      <c r="G38" s="342">
        <v>490</v>
      </c>
      <c r="H38" s="342">
        <v>930</v>
      </c>
      <c r="I38" s="342">
        <v>49200</v>
      </c>
      <c r="J38" s="345" t="s">
        <v>2</v>
      </c>
      <c r="K38" s="343"/>
      <c r="L38" s="344" t="s">
        <v>63</v>
      </c>
      <c r="M38" s="343">
        <v>84230</v>
      </c>
      <c r="N38" s="343">
        <v>1530</v>
      </c>
      <c r="O38" s="343">
        <v>18190</v>
      </c>
      <c r="P38" s="343">
        <v>16150</v>
      </c>
      <c r="Q38" s="343">
        <v>14620</v>
      </c>
      <c r="R38" s="343">
        <v>870</v>
      </c>
      <c r="S38" s="343">
        <v>1820</v>
      </c>
      <c r="T38" s="343">
        <v>22990</v>
      </c>
      <c r="U38" s="343">
        <v>8060</v>
      </c>
      <c r="V38" s="343"/>
      <c r="W38" s="344" t="s">
        <v>63</v>
      </c>
      <c r="X38" s="343">
        <v>71860</v>
      </c>
      <c r="Y38" s="343">
        <v>1520</v>
      </c>
      <c r="Z38" s="343">
        <v>17680</v>
      </c>
      <c r="AA38" s="343">
        <v>10050</v>
      </c>
      <c r="AB38" s="343">
        <v>13940</v>
      </c>
      <c r="AC38" s="343">
        <v>480</v>
      </c>
      <c r="AD38" s="343">
        <v>1560</v>
      </c>
      <c r="AE38" s="343">
        <v>20110</v>
      </c>
      <c r="AF38" s="343">
        <v>6520</v>
      </c>
      <c r="AG38" s="343"/>
      <c r="AH38" s="344" t="s">
        <v>63</v>
      </c>
      <c r="AI38" s="343">
        <v>89472</v>
      </c>
      <c r="AJ38" s="343">
        <v>3253</v>
      </c>
      <c r="AK38" s="343">
        <v>28420</v>
      </c>
      <c r="AL38" s="343">
        <v>11071</v>
      </c>
      <c r="AM38" s="343">
        <v>12912</v>
      </c>
      <c r="AN38" s="343">
        <v>1123</v>
      </c>
      <c r="AO38" s="343">
        <v>2496</v>
      </c>
      <c r="AP38" s="343">
        <v>20291</v>
      </c>
      <c r="AQ38" s="343">
        <v>9906</v>
      </c>
      <c r="AS38" s="344" t="s">
        <v>63</v>
      </c>
      <c r="AT38" s="461">
        <v>111179</v>
      </c>
      <c r="AU38" s="461">
        <v>4936</v>
      </c>
      <c r="AV38" s="343">
        <v>35632</v>
      </c>
      <c r="AW38" s="343">
        <v>15789</v>
      </c>
      <c r="AX38" s="343">
        <v>10436</v>
      </c>
      <c r="AY38" s="343">
        <v>1270</v>
      </c>
      <c r="AZ38" s="343">
        <v>5092</v>
      </c>
      <c r="BA38" s="343">
        <v>22482</v>
      </c>
      <c r="BB38" s="343">
        <v>15542</v>
      </c>
      <c r="BC38" s="343"/>
      <c r="BD38" s="344" t="s">
        <v>63</v>
      </c>
      <c r="BE38" s="461">
        <v>101743</v>
      </c>
      <c r="BF38" s="461">
        <v>2080</v>
      </c>
      <c r="BG38" s="343">
        <v>9768</v>
      </c>
      <c r="BH38" s="343">
        <v>7075</v>
      </c>
      <c r="BI38" s="343">
        <v>7245</v>
      </c>
      <c r="BJ38" s="343">
        <v>569</v>
      </c>
      <c r="BK38" s="343">
        <v>3600</v>
      </c>
      <c r="BL38" s="343">
        <v>14640</v>
      </c>
      <c r="BM38" s="343">
        <v>56766</v>
      </c>
      <c r="BO38" s="463" t="s">
        <v>62</v>
      </c>
      <c r="BP38" s="463">
        <v>190441</v>
      </c>
      <c r="BQ38" s="463">
        <v>7948</v>
      </c>
      <c r="BR38" s="463">
        <v>16503</v>
      </c>
      <c r="BS38" s="463">
        <v>13863</v>
      </c>
      <c r="BT38" s="463">
        <v>18765</v>
      </c>
      <c r="BU38" s="463">
        <v>1747</v>
      </c>
      <c r="BV38" s="463">
        <v>9146</v>
      </c>
      <c r="BW38" s="463">
        <v>14830</v>
      </c>
      <c r="BX38" s="463">
        <v>107639</v>
      </c>
      <c r="BZ38" s="463">
        <v>821</v>
      </c>
      <c r="CA38" s="463">
        <v>12338</v>
      </c>
      <c r="CB38" s="463">
        <v>1671</v>
      </c>
      <c r="CE38" s="463">
        <v>17724</v>
      </c>
      <c r="CF38" s="463">
        <v>1041</v>
      </c>
    </row>
    <row r="39" spans="1:84" s="463" customFormat="1" x14ac:dyDescent="0.2">
      <c r="A39" s="343"/>
      <c r="B39" s="343"/>
      <c r="C39" s="343"/>
      <c r="D39" s="345"/>
      <c r="E39" s="343"/>
      <c r="F39" s="343"/>
      <c r="G39" s="343"/>
      <c r="H39" s="343"/>
      <c r="I39" s="343"/>
      <c r="J39" s="345"/>
      <c r="K39" s="343"/>
      <c r="L39" s="343"/>
      <c r="M39" s="343"/>
      <c r="N39" s="343"/>
      <c r="O39" s="343"/>
      <c r="P39" s="343"/>
      <c r="Q39" s="343"/>
      <c r="R39" s="343"/>
      <c r="S39" s="343"/>
      <c r="T39" s="343"/>
      <c r="U39" s="343"/>
      <c r="V39" s="343"/>
      <c r="W39" s="343"/>
      <c r="X39" s="343"/>
      <c r="Y39" s="343"/>
      <c r="Z39" s="343"/>
      <c r="AA39" s="343"/>
      <c r="AB39" s="343"/>
      <c r="AC39" s="343"/>
      <c r="AD39" s="343"/>
      <c r="AE39" s="343"/>
      <c r="AF39" s="343"/>
      <c r="AG39" s="343"/>
      <c r="AH39" s="343"/>
      <c r="AI39" s="343"/>
      <c r="AJ39" s="343"/>
      <c r="AK39" s="343"/>
      <c r="AL39" s="343"/>
      <c r="AM39" s="343"/>
      <c r="AN39" s="343"/>
      <c r="AO39" s="343"/>
      <c r="AP39" s="343"/>
      <c r="AQ39" s="343"/>
      <c r="AS39" s="343"/>
      <c r="BC39" s="343"/>
      <c r="BD39" s="343"/>
      <c r="BE39" s="343"/>
      <c r="BF39" s="343"/>
      <c r="BG39" s="343"/>
      <c r="BH39" s="343"/>
      <c r="BI39" s="343"/>
      <c r="BJ39" s="343"/>
      <c r="BK39" s="343"/>
      <c r="BL39" s="343"/>
      <c r="BM39" s="343"/>
      <c r="BO39" s="463" t="s">
        <v>63</v>
      </c>
      <c r="BP39" s="463">
        <v>101743</v>
      </c>
      <c r="BQ39" s="463">
        <v>2080</v>
      </c>
      <c r="BR39" s="463">
        <v>9768</v>
      </c>
      <c r="BS39" s="463">
        <v>7075</v>
      </c>
      <c r="BT39" s="463">
        <v>7245</v>
      </c>
      <c r="BU39" s="463">
        <v>569</v>
      </c>
      <c r="BV39" s="463">
        <v>3600</v>
      </c>
      <c r="BW39" s="463">
        <v>14640</v>
      </c>
      <c r="BX39" s="463">
        <v>56766</v>
      </c>
      <c r="BZ39" s="463">
        <v>993</v>
      </c>
      <c r="CA39" s="463">
        <v>12238</v>
      </c>
      <c r="CB39" s="463">
        <v>1409</v>
      </c>
      <c r="CE39" s="463">
        <v>6703</v>
      </c>
      <c r="CF39" s="463">
        <v>542</v>
      </c>
    </row>
    <row r="40" spans="1:84" s="463" customFormat="1" x14ac:dyDescent="0.2">
      <c r="A40" s="343" t="s">
        <v>64</v>
      </c>
      <c r="B40" s="461">
        <v>333710</v>
      </c>
      <c r="C40" s="461">
        <v>91550</v>
      </c>
      <c r="D40" s="345" t="s">
        <v>2</v>
      </c>
      <c r="E40" s="461">
        <v>74950</v>
      </c>
      <c r="F40" s="461">
        <v>47640</v>
      </c>
      <c r="G40" s="461">
        <v>1450</v>
      </c>
      <c r="H40" s="461">
        <v>3060</v>
      </c>
      <c r="I40" s="461">
        <v>115060</v>
      </c>
      <c r="J40" s="345" t="s">
        <v>2</v>
      </c>
      <c r="K40" s="343"/>
      <c r="L40" s="343" t="s">
        <v>64</v>
      </c>
      <c r="M40" s="461">
        <v>232580</v>
      </c>
      <c r="N40" s="461">
        <v>5380</v>
      </c>
      <c r="O40" s="461">
        <v>56040</v>
      </c>
      <c r="P40" s="461">
        <v>41470</v>
      </c>
      <c r="Q40" s="461">
        <v>45270</v>
      </c>
      <c r="R40" s="461">
        <v>2920</v>
      </c>
      <c r="S40" s="461">
        <v>5840</v>
      </c>
      <c r="T40" s="461"/>
      <c r="U40" s="461"/>
      <c r="V40" s="343"/>
      <c r="W40" s="343" t="s">
        <v>64</v>
      </c>
      <c r="X40" s="461">
        <v>199770</v>
      </c>
      <c r="Y40" s="461">
        <v>5040</v>
      </c>
      <c r="Z40" s="461">
        <v>53760</v>
      </c>
      <c r="AA40" s="461">
        <v>25280</v>
      </c>
      <c r="AB40" s="461">
        <v>42640</v>
      </c>
      <c r="AC40" s="461">
        <v>1460</v>
      </c>
      <c r="AD40" s="461">
        <v>4950</v>
      </c>
      <c r="AE40" s="461"/>
      <c r="AF40" s="461"/>
      <c r="AG40" s="343"/>
      <c r="AH40" s="343" t="s">
        <v>64</v>
      </c>
      <c r="AI40" s="461">
        <v>261201</v>
      </c>
      <c r="AJ40" s="461">
        <v>10775</v>
      </c>
      <c r="AK40" s="461">
        <v>85311</v>
      </c>
      <c r="AL40" s="461">
        <v>30716</v>
      </c>
      <c r="AM40" s="461">
        <v>41807</v>
      </c>
      <c r="AN40" s="461">
        <v>3681</v>
      </c>
      <c r="AO40" s="461">
        <v>8062</v>
      </c>
      <c r="AP40" s="461"/>
      <c r="AQ40" s="461"/>
      <c r="AS40" s="343" t="s">
        <v>64</v>
      </c>
      <c r="AT40" s="461"/>
      <c r="AU40" s="461"/>
      <c r="AV40" s="461"/>
      <c r="AW40" s="461"/>
      <c r="AX40" s="461"/>
      <c r="AY40" s="461"/>
      <c r="AZ40" s="461"/>
      <c r="BA40" s="461"/>
      <c r="BB40" s="461"/>
      <c r="BC40" s="461"/>
      <c r="BD40" s="343" t="s">
        <v>64</v>
      </c>
    </row>
    <row r="41" spans="1:84" s="463" customFormat="1" x14ac:dyDescent="0.2">
      <c r="A41" s="343" t="s">
        <v>65</v>
      </c>
      <c r="B41" s="461">
        <v>945850</v>
      </c>
      <c r="C41" s="461">
        <v>233060</v>
      </c>
      <c r="D41" s="345" t="s">
        <v>2</v>
      </c>
      <c r="E41" s="461">
        <v>283930</v>
      </c>
      <c r="F41" s="461">
        <v>169210</v>
      </c>
      <c r="G41" s="461">
        <v>9350</v>
      </c>
      <c r="H41" s="461">
        <v>15630</v>
      </c>
      <c r="I41" s="461">
        <v>234670</v>
      </c>
      <c r="J41" s="345" t="s">
        <v>2</v>
      </c>
      <c r="K41" s="343"/>
      <c r="L41" s="343" t="s">
        <v>65</v>
      </c>
      <c r="M41" s="461">
        <v>720210</v>
      </c>
      <c r="N41" s="461">
        <v>71350</v>
      </c>
      <c r="O41" s="461">
        <v>110890</v>
      </c>
      <c r="P41" s="461">
        <v>172260</v>
      </c>
      <c r="Q41" s="461">
        <v>186370</v>
      </c>
      <c r="R41" s="461">
        <v>14060</v>
      </c>
      <c r="S41" s="461">
        <v>17300</v>
      </c>
      <c r="T41" s="461"/>
      <c r="U41" s="461"/>
      <c r="V41" s="343"/>
      <c r="W41" s="343" t="s">
        <v>65</v>
      </c>
      <c r="X41" s="461">
        <v>623960</v>
      </c>
      <c r="Y41" s="461">
        <v>71900</v>
      </c>
      <c r="Z41" s="461">
        <v>129210</v>
      </c>
      <c r="AA41" s="461">
        <v>98620</v>
      </c>
      <c r="AB41" s="461">
        <v>181000</v>
      </c>
      <c r="AC41" s="461">
        <v>7430</v>
      </c>
      <c r="AD41" s="461">
        <v>16940</v>
      </c>
      <c r="AE41" s="461"/>
      <c r="AF41" s="461"/>
      <c r="AG41" s="343"/>
      <c r="AH41" s="343" t="s">
        <v>65</v>
      </c>
      <c r="AI41" s="461">
        <v>817622</v>
      </c>
      <c r="AJ41" s="461">
        <v>108704</v>
      </c>
      <c r="AK41" s="461">
        <v>216198</v>
      </c>
      <c r="AL41" s="461">
        <v>115500</v>
      </c>
      <c r="AM41" s="461">
        <v>183351</v>
      </c>
      <c r="AN41" s="461">
        <v>13344</v>
      </c>
      <c r="AO41" s="461">
        <v>28104</v>
      </c>
      <c r="AP41" s="461"/>
      <c r="AQ41" s="461"/>
      <c r="AS41" s="343" t="s">
        <v>65</v>
      </c>
      <c r="AT41" s="461"/>
      <c r="AU41" s="461"/>
      <c r="AV41" s="461"/>
      <c r="AW41" s="461"/>
      <c r="AX41" s="461"/>
      <c r="AY41" s="461"/>
      <c r="AZ41" s="461"/>
      <c r="BA41" s="461"/>
      <c r="BB41" s="461"/>
      <c r="BC41" s="461"/>
      <c r="BD41" s="343" t="s">
        <v>65</v>
      </c>
      <c r="BE41" s="461"/>
      <c r="BF41" s="461"/>
      <c r="BG41" s="461"/>
      <c r="BH41" s="461"/>
      <c r="BI41" s="461"/>
      <c r="BJ41" s="461"/>
      <c r="BK41" s="461"/>
      <c r="BL41" s="461"/>
      <c r="BM41" s="461"/>
      <c r="BO41" s="463" t="s">
        <v>2866</v>
      </c>
      <c r="BP41" s="463">
        <v>4360075</v>
      </c>
      <c r="BQ41" s="463">
        <v>231074</v>
      </c>
      <c r="BR41" s="463">
        <v>431842</v>
      </c>
      <c r="BS41" s="463">
        <v>386068</v>
      </c>
      <c r="BT41" s="463">
        <v>960994</v>
      </c>
      <c r="BU41" s="463">
        <v>30404</v>
      </c>
      <c r="BV41" s="463">
        <v>128833</v>
      </c>
      <c r="BW41" s="463">
        <v>354037</v>
      </c>
      <c r="BX41" s="463">
        <v>1836823</v>
      </c>
      <c r="BZ41" s="463">
        <v>22544</v>
      </c>
      <c r="CA41" s="463">
        <v>279453</v>
      </c>
      <c r="CB41" s="463">
        <v>52040</v>
      </c>
      <c r="CE41" s="463">
        <v>897111</v>
      </c>
      <c r="CF41" s="463">
        <v>63883</v>
      </c>
    </row>
    <row r="42" spans="1:84" s="463" customFormat="1" x14ac:dyDescent="0.2">
      <c r="A42" s="343" t="s">
        <v>66</v>
      </c>
      <c r="B42" s="461">
        <v>2368920</v>
      </c>
      <c r="C42" s="461">
        <v>553180</v>
      </c>
      <c r="D42" s="345" t="s">
        <v>2</v>
      </c>
      <c r="E42" s="461">
        <v>467940</v>
      </c>
      <c r="F42" s="461">
        <v>753700</v>
      </c>
      <c r="G42" s="461">
        <v>30120</v>
      </c>
      <c r="H42" s="461">
        <v>61410</v>
      </c>
      <c r="I42" s="461">
        <v>502570</v>
      </c>
      <c r="J42" s="345" t="s">
        <v>2</v>
      </c>
      <c r="K42" s="343"/>
      <c r="L42" s="343" t="s">
        <v>66</v>
      </c>
      <c r="M42" s="461">
        <v>2125880</v>
      </c>
      <c r="N42" s="461">
        <v>249650</v>
      </c>
      <c r="O42" s="461">
        <v>223420</v>
      </c>
      <c r="P42" s="461">
        <v>300360</v>
      </c>
      <c r="Q42" s="461">
        <v>902620</v>
      </c>
      <c r="R42" s="461">
        <v>47830</v>
      </c>
      <c r="S42" s="461">
        <v>49940</v>
      </c>
      <c r="T42" s="461"/>
      <c r="U42" s="461"/>
      <c r="V42" s="343"/>
      <c r="W42" s="343" t="s">
        <v>66</v>
      </c>
      <c r="X42" s="461">
        <v>2002710</v>
      </c>
      <c r="Y42" s="461">
        <v>236070</v>
      </c>
      <c r="Z42" s="461">
        <v>246640</v>
      </c>
      <c r="AA42" s="461">
        <v>197410</v>
      </c>
      <c r="AB42" s="461">
        <v>962500</v>
      </c>
      <c r="AC42" s="461">
        <v>23500</v>
      </c>
      <c r="AD42" s="461">
        <v>35940</v>
      </c>
      <c r="AE42" s="461"/>
      <c r="AF42" s="461"/>
      <c r="AG42" s="343"/>
      <c r="AH42" s="343" t="s">
        <v>66</v>
      </c>
      <c r="AI42" s="461">
        <v>2240311</v>
      </c>
      <c r="AJ42" s="461">
        <v>284935</v>
      </c>
      <c r="AK42" s="461">
        <v>323715</v>
      </c>
      <c r="AL42" s="461">
        <v>222892</v>
      </c>
      <c r="AM42" s="461">
        <v>969982</v>
      </c>
      <c r="AN42" s="461">
        <v>30122</v>
      </c>
      <c r="AO42" s="461">
        <v>41164</v>
      </c>
      <c r="AP42" s="461"/>
      <c r="AQ42" s="461"/>
      <c r="AS42" s="343" t="s">
        <v>66</v>
      </c>
      <c r="AT42" s="461"/>
      <c r="AU42" s="461"/>
      <c r="AV42" s="461"/>
      <c r="AW42" s="461"/>
      <c r="AX42" s="461"/>
      <c r="AY42" s="461"/>
      <c r="AZ42" s="461"/>
      <c r="BA42" s="461"/>
      <c r="BB42" s="461"/>
      <c r="BC42" s="461"/>
      <c r="BD42" s="343" t="s">
        <v>66</v>
      </c>
      <c r="BE42" s="461"/>
      <c r="BF42" s="461"/>
      <c r="BG42" s="461"/>
      <c r="BH42" s="461"/>
      <c r="BI42" s="461"/>
      <c r="BJ42" s="461"/>
      <c r="BK42" s="461"/>
      <c r="BL42" s="461"/>
      <c r="BM42" s="461"/>
    </row>
    <row r="43" spans="1:84" s="463" customFormat="1" x14ac:dyDescent="0.2">
      <c r="A43" s="343" t="s">
        <v>67</v>
      </c>
      <c r="B43" s="342">
        <v>3648480</v>
      </c>
      <c r="C43" s="342">
        <v>877790</v>
      </c>
      <c r="D43" s="345" t="s">
        <v>2</v>
      </c>
      <c r="E43" s="345">
        <v>826820</v>
      </c>
      <c r="F43" s="342">
        <v>970550</v>
      </c>
      <c r="G43" s="342">
        <v>40920</v>
      </c>
      <c r="H43" s="342">
        <v>80100</v>
      </c>
      <c r="I43" s="342">
        <v>852300</v>
      </c>
      <c r="J43" s="345" t="s">
        <v>2</v>
      </c>
      <c r="K43" s="343"/>
      <c r="L43" s="343" t="s">
        <v>67</v>
      </c>
      <c r="M43" s="343">
        <v>3078570</v>
      </c>
      <c r="N43" s="343">
        <v>326380</v>
      </c>
      <c r="O43" s="343">
        <v>390350</v>
      </c>
      <c r="P43" s="343">
        <v>514090</v>
      </c>
      <c r="Q43" s="343">
        <v>1134250</v>
      </c>
      <c r="R43" s="343">
        <v>64810</v>
      </c>
      <c r="S43" s="343">
        <v>73080</v>
      </c>
      <c r="T43" s="343">
        <v>479680</v>
      </c>
      <c r="U43" s="343">
        <v>95930</v>
      </c>
      <c r="V43" s="343"/>
      <c r="W43" s="343" t="s">
        <v>67</v>
      </c>
      <c r="X43" s="343">
        <v>2826440</v>
      </c>
      <c r="Y43" s="343">
        <v>313010</v>
      </c>
      <c r="Z43" s="343">
        <v>429610</v>
      </c>
      <c r="AA43" s="343">
        <v>321310</v>
      </c>
      <c r="AB43" s="343">
        <v>1186140</v>
      </c>
      <c r="AC43" s="343">
        <v>32390</v>
      </c>
      <c r="AD43" s="343">
        <v>57830</v>
      </c>
      <c r="AE43" s="343">
        <v>361820</v>
      </c>
      <c r="AF43" s="343">
        <v>124330</v>
      </c>
      <c r="AG43" s="343"/>
      <c r="AH43" s="343" t="s">
        <v>67</v>
      </c>
      <c r="AI43" s="343">
        <v>3319134</v>
      </c>
      <c r="AJ43" s="343">
        <v>404414</v>
      </c>
      <c r="AK43" s="343">
        <v>625224</v>
      </c>
      <c r="AL43" s="343">
        <v>369108</v>
      </c>
      <c r="AM43" s="343">
        <v>1195140</v>
      </c>
      <c r="AN43" s="343">
        <v>47147</v>
      </c>
      <c r="AO43" s="343">
        <v>77330</v>
      </c>
      <c r="AP43" s="343">
        <v>314836</v>
      </c>
      <c r="AQ43" s="343">
        <v>285935</v>
      </c>
      <c r="AS43" s="343" t="s">
        <v>67</v>
      </c>
      <c r="AT43" s="343">
        <v>3998897</v>
      </c>
      <c r="AU43" s="343">
        <v>516350</v>
      </c>
      <c r="AV43" s="343">
        <v>872664</v>
      </c>
      <c r="AW43" s="343">
        <v>544008</v>
      </c>
      <c r="AX43" s="343">
        <v>1120840</v>
      </c>
      <c r="AY43" s="343">
        <v>44036</v>
      </c>
      <c r="AZ43" s="343">
        <v>155289</v>
      </c>
      <c r="BA43" s="343">
        <v>365045</v>
      </c>
      <c r="BB43" s="343">
        <v>380665</v>
      </c>
      <c r="BC43" s="343"/>
      <c r="BD43" s="343" t="s">
        <v>67</v>
      </c>
      <c r="BE43" s="461">
        <v>4360075</v>
      </c>
      <c r="BF43" s="461">
        <v>231074</v>
      </c>
      <c r="BG43" s="461">
        <v>431842</v>
      </c>
      <c r="BH43" s="461">
        <v>386068</v>
      </c>
      <c r="BI43" s="461">
        <v>960994</v>
      </c>
      <c r="BJ43" s="461">
        <v>30404</v>
      </c>
      <c r="BK43" s="461">
        <v>128833</v>
      </c>
      <c r="BL43" s="461">
        <v>354037</v>
      </c>
      <c r="BM43" s="461">
        <v>1836823</v>
      </c>
    </row>
    <row r="44" spans="1:84" x14ac:dyDescent="0.2">
      <c r="AP44" s="339"/>
      <c r="AQ44" s="339"/>
      <c r="AR44" s="339"/>
      <c r="AS44" s="339"/>
      <c r="AU44" s="339"/>
      <c r="AW44" s="323"/>
      <c r="AX44" s="465"/>
      <c r="AY44" s="339"/>
      <c r="AZ44" s="339"/>
      <c r="BA44" s="339"/>
      <c r="BB44" s="339"/>
      <c r="BC44" s="465"/>
      <c r="BD44" s="339"/>
      <c r="BE44" s="465"/>
      <c r="BF44" s="323"/>
    </row>
    <row r="45" spans="1:84" x14ac:dyDescent="0.2">
      <c r="AX45" s="465"/>
      <c r="AY45" s="465" t="s">
        <v>603</v>
      </c>
      <c r="AZ45" s="465" t="s">
        <v>249</v>
      </c>
      <c r="BA45" s="465" t="s">
        <v>324</v>
      </c>
      <c r="BB45" s="465" t="s">
        <v>246</v>
      </c>
      <c r="BC45" s="465" t="s">
        <v>247</v>
      </c>
      <c r="BD45" s="465" t="s">
        <v>248</v>
      </c>
      <c r="BE45" s="465" t="s">
        <v>323</v>
      </c>
      <c r="BF45" s="465" t="s">
        <v>844</v>
      </c>
    </row>
    <row r="46" spans="1:84" x14ac:dyDescent="0.2">
      <c r="AX46" s="465"/>
      <c r="AY46" s="465"/>
      <c r="AZ46" s="465"/>
      <c r="BA46" s="465"/>
      <c r="BB46" s="465"/>
      <c r="BC46" s="465"/>
      <c r="BD46" s="465"/>
      <c r="BE46" s="465"/>
      <c r="BF46" s="465"/>
    </row>
    <row r="49" spans="41:43" x14ac:dyDescent="0.2">
      <c r="AO49" s="339"/>
      <c r="AQ49" s="340"/>
    </row>
    <row r="50" spans="41:43" x14ac:dyDescent="0.2">
      <c r="AO50" s="302"/>
      <c r="AP50" s="312"/>
      <c r="AQ50" s="312"/>
    </row>
    <row r="51" spans="41:43" x14ac:dyDescent="0.2">
      <c r="AO51" s="339"/>
      <c r="AP51" s="340"/>
    </row>
    <row r="52" spans="41:43" x14ac:dyDescent="0.2">
      <c r="AO52" s="302"/>
      <c r="AP52" s="312"/>
      <c r="AQ52" s="312"/>
    </row>
    <row r="53" spans="41:43" x14ac:dyDescent="0.2">
      <c r="AO53" s="302"/>
      <c r="AP53" s="312"/>
      <c r="AQ53" s="312"/>
    </row>
    <row r="54" spans="41:43" x14ac:dyDescent="0.2">
      <c r="AO54" s="302"/>
      <c r="AP54" s="312"/>
      <c r="AQ54" s="312"/>
    </row>
    <row r="55" spans="41:43" x14ac:dyDescent="0.2">
      <c r="AO55" s="302"/>
      <c r="AP55" s="312"/>
      <c r="AQ55" s="312"/>
    </row>
    <row r="56" spans="41:43" x14ac:dyDescent="0.2">
      <c r="AO56" s="302"/>
      <c r="AP56" s="312"/>
      <c r="AQ56" s="312"/>
    </row>
    <row r="57" spans="41:43" x14ac:dyDescent="0.2">
      <c r="AO57" s="302"/>
      <c r="AP57" s="312"/>
      <c r="AQ57" s="312"/>
    </row>
    <row r="58" spans="41:43" x14ac:dyDescent="0.2">
      <c r="AO58" s="302"/>
      <c r="AP58" s="312"/>
      <c r="AQ58" s="312"/>
    </row>
    <row r="59" spans="41:43" x14ac:dyDescent="0.2">
      <c r="AO59" s="302"/>
      <c r="AP59" s="312"/>
      <c r="AQ59" s="312"/>
    </row>
    <row r="60" spans="41:43" x14ac:dyDescent="0.2">
      <c r="AO60" s="302"/>
      <c r="AP60" s="312"/>
      <c r="AQ60" s="312"/>
    </row>
    <row r="61" spans="41:43" x14ac:dyDescent="0.2">
      <c r="AO61" s="302"/>
      <c r="AP61" s="312"/>
      <c r="AQ61" s="312"/>
    </row>
    <row r="62" spans="41:43" x14ac:dyDescent="0.2">
      <c r="AO62" s="302"/>
      <c r="AP62" s="312"/>
      <c r="AQ62" s="312"/>
    </row>
    <row r="63" spans="41:43" x14ac:dyDescent="0.2">
      <c r="AO63" s="302"/>
      <c r="AP63" s="312"/>
      <c r="AQ63" s="312"/>
    </row>
    <row r="64" spans="41:43" x14ac:dyDescent="0.2">
      <c r="AO64" s="302"/>
      <c r="AP64" s="312"/>
      <c r="AQ64" s="312"/>
    </row>
    <row r="65" spans="41:43" x14ac:dyDescent="0.2">
      <c r="AO65" s="302"/>
      <c r="AP65" s="312"/>
      <c r="AQ65" s="312"/>
    </row>
    <row r="66" spans="41:43" x14ac:dyDescent="0.2">
      <c r="AO66" s="302"/>
      <c r="AP66" s="312"/>
      <c r="AQ66" s="312"/>
    </row>
    <row r="67" spans="41:43" x14ac:dyDescent="0.2">
      <c r="AO67" s="339"/>
      <c r="AP67" s="340"/>
    </row>
    <row r="68" spans="41:43" x14ac:dyDescent="0.2">
      <c r="AO68" s="302"/>
      <c r="AP68" s="312"/>
      <c r="AQ68" s="312"/>
    </row>
    <row r="69" spans="41:43" x14ac:dyDescent="0.2">
      <c r="AO69" s="302"/>
      <c r="AP69" s="312"/>
      <c r="AQ69" s="312"/>
    </row>
    <row r="70" spans="41:43" x14ac:dyDescent="0.2">
      <c r="AO70" s="302"/>
      <c r="AP70" s="312"/>
      <c r="AQ70" s="312"/>
    </row>
    <row r="71" spans="41:43" x14ac:dyDescent="0.2">
      <c r="AO71" s="302"/>
      <c r="AP71" s="312"/>
      <c r="AQ71" s="312"/>
    </row>
    <row r="72" spans="41:43" x14ac:dyDescent="0.2">
      <c r="AO72" s="302"/>
      <c r="AP72" s="312"/>
      <c r="AQ72" s="312"/>
    </row>
    <row r="73" spans="41:43" x14ac:dyDescent="0.2">
      <c r="AO73" s="302"/>
      <c r="AP73" s="312"/>
      <c r="AQ73" s="312"/>
    </row>
    <row r="74" spans="41:43" x14ac:dyDescent="0.2">
      <c r="AO74" s="302"/>
      <c r="AP74" s="312"/>
      <c r="AQ74" s="312"/>
    </row>
    <row r="75" spans="41:43" x14ac:dyDescent="0.2">
      <c r="AO75" s="302"/>
      <c r="AP75" s="312"/>
      <c r="AQ75" s="312"/>
    </row>
    <row r="76" spans="41:43" x14ac:dyDescent="0.2">
      <c r="AO76" s="302"/>
      <c r="AP76" s="312"/>
      <c r="AQ76" s="312"/>
    </row>
    <row r="77" spans="41:43" x14ac:dyDescent="0.2">
      <c r="AO77" s="302"/>
      <c r="AP77" s="312"/>
      <c r="AQ77" s="312"/>
    </row>
    <row r="78" spans="41:43" x14ac:dyDescent="0.2">
      <c r="AO78" s="302"/>
      <c r="AP78" s="312"/>
      <c r="AQ78" s="312"/>
    </row>
    <row r="79" spans="41:43" x14ac:dyDescent="0.2">
      <c r="AO79" s="302"/>
      <c r="AP79" s="312"/>
      <c r="AQ79" s="312"/>
    </row>
    <row r="80" spans="41:43" x14ac:dyDescent="0.2">
      <c r="AO80" s="302"/>
      <c r="AP80" s="312"/>
      <c r="AQ80" s="312"/>
    </row>
    <row r="81" spans="41:43" x14ac:dyDescent="0.2">
      <c r="AO81" s="302"/>
      <c r="AP81" s="312"/>
      <c r="AQ81" s="312"/>
    </row>
    <row r="82" spans="41:43" x14ac:dyDescent="0.2">
      <c r="AO82" s="302"/>
      <c r="AP82" s="312"/>
      <c r="AQ82" s="312"/>
    </row>
    <row r="83" spans="41:43" x14ac:dyDescent="0.2">
      <c r="AO83" s="302"/>
      <c r="AP83" s="312"/>
      <c r="AQ83" s="312"/>
    </row>
    <row r="84" spans="41:43" x14ac:dyDescent="0.2">
      <c r="AO84" s="302"/>
      <c r="AP84" s="312"/>
      <c r="AQ84" s="312"/>
    </row>
    <row r="85" spans="41:43" x14ac:dyDescent="0.2">
      <c r="AO85" s="302"/>
      <c r="AP85" s="312"/>
      <c r="AQ85" s="312"/>
    </row>
    <row r="86" spans="41:43" x14ac:dyDescent="0.2">
      <c r="AO86" s="302"/>
      <c r="AP86" s="312"/>
      <c r="AQ86" s="312"/>
    </row>
  </sheetData>
  <hyperlinks>
    <hyperlink ref="A1" location="Contents!A1" display="Back" xr:uid="{00000000-0004-0000-3D00-000000000000}"/>
    <hyperlink ref="C1" location="'Table 25'!A1" display="Table 25" xr:uid="{00000000-0004-0000-3D00-000001000000}"/>
  </hyperlinks>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1">
    <tabColor theme="7" tint="0.39997558519241921"/>
    <pageSetUpPr autoPageBreaks="0"/>
  </sheetPr>
  <dimension ref="A1:BG143"/>
  <sheetViews>
    <sheetView zoomScale="70" zoomScaleNormal="70" workbookViewId="0">
      <selection activeCell="C1" sqref="C1"/>
    </sheetView>
  </sheetViews>
  <sheetFormatPr defaultColWidth="11.140625" defaultRowHeight="12.75" x14ac:dyDescent="0.2"/>
  <cols>
    <col min="1" max="11" width="11.140625" style="327"/>
    <col min="12" max="12" width="0" style="327" hidden="1" customWidth="1"/>
    <col min="13" max="23" width="11.140625" style="327"/>
    <col min="24" max="24" width="0" style="327" hidden="1" customWidth="1"/>
    <col min="25" max="35" width="11.140625" style="327"/>
    <col min="36" max="36" width="0" style="327" hidden="1" customWidth="1"/>
    <col min="37" max="16384" width="11.140625" style="327"/>
  </cols>
  <sheetData>
    <row r="1" spans="1:59" x14ac:dyDescent="0.2">
      <c r="A1" s="325" t="s">
        <v>322</v>
      </c>
      <c r="C1" s="467" t="s">
        <v>462</v>
      </c>
    </row>
    <row r="2" spans="1:59" s="463" customFormat="1" ht="13.9" customHeight="1" x14ac:dyDescent="0.2">
      <c r="A2" s="587" t="s">
        <v>30</v>
      </c>
      <c r="B2" s="342" t="s">
        <v>73</v>
      </c>
      <c r="C2" s="342" t="s">
        <v>260</v>
      </c>
      <c r="D2" s="342" t="s">
        <v>261</v>
      </c>
      <c r="E2" s="342" t="s">
        <v>262</v>
      </c>
      <c r="F2" s="342" t="s">
        <v>258</v>
      </c>
      <c r="G2" s="342" t="s">
        <v>263</v>
      </c>
      <c r="H2" s="342" t="s">
        <v>259</v>
      </c>
      <c r="I2" s="342" t="s">
        <v>264</v>
      </c>
      <c r="J2" s="342" t="s">
        <v>130</v>
      </c>
      <c r="K2" s="342" t="s">
        <v>265</v>
      </c>
      <c r="L2" s="343"/>
      <c r="M2" s="587" t="s">
        <v>4</v>
      </c>
      <c r="N2" s="342" t="s">
        <v>73</v>
      </c>
      <c r="O2" s="342" t="s">
        <v>260</v>
      </c>
      <c r="P2" s="342" t="s">
        <v>261</v>
      </c>
      <c r="Q2" s="342" t="s">
        <v>262</v>
      </c>
      <c r="R2" s="342" t="s">
        <v>258</v>
      </c>
      <c r="S2" s="342" t="s">
        <v>263</v>
      </c>
      <c r="T2" s="342" t="s">
        <v>259</v>
      </c>
      <c r="U2" s="342" t="s">
        <v>264</v>
      </c>
      <c r="V2" s="342" t="s">
        <v>130</v>
      </c>
      <c r="W2" s="342" t="s">
        <v>265</v>
      </c>
      <c r="Y2" s="587">
        <v>2001</v>
      </c>
      <c r="Z2" s="342" t="s">
        <v>73</v>
      </c>
      <c r="AA2" s="342" t="s">
        <v>260</v>
      </c>
      <c r="AB2" s="342" t="s">
        <v>261</v>
      </c>
      <c r="AC2" s="342" t="s">
        <v>262</v>
      </c>
      <c r="AD2" s="342" t="s">
        <v>258</v>
      </c>
      <c r="AE2" s="342" t="s">
        <v>263</v>
      </c>
      <c r="AF2" s="342" t="s">
        <v>259</v>
      </c>
      <c r="AG2" s="342" t="s">
        <v>264</v>
      </c>
      <c r="AH2" s="342" t="s">
        <v>130</v>
      </c>
      <c r="AI2" s="342" t="s">
        <v>265</v>
      </c>
      <c r="AK2" s="587">
        <v>2011</v>
      </c>
      <c r="AL2" s="342" t="s">
        <v>73</v>
      </c>
      <c r="AM2" s="342" t="s">
        <v>260</v>
      </c>
      <c r="AN2" s="342" t="s">
        <v>261</v>
      </c>
      <c r="AO2" s="342" t="s">
        <v>262</v>
      </c>
      <c r="AP2" s="342" t="s">
        <v>258</v>
      </c>
      <c r="AQ2" s="342" t="s">
        <v>263</v>
      </c>
      <c r="AR2" s="342" t="s">
        <v>259</v>
      </c>
      <c r="AS2" s="342" t="s">
        <v>264</v>
      </c>
      <c r="AT2" s="342" t="s">
        <v>130</v>
      </c>
      <c r="AU2" s="342" t="s">
        <v>265</v>
      </c>
      <c r="AW2" s="587">
        <v>2021</v>
      </c>
      <c r="AX2" s="342" t="s">
        <v>73</v>
      </c>
      <c r="AY2" s="342" t="s">
        <v>260</v>
      </c>
      <c r="AZ2" s="342" t="s">
        <v>261</v>
      </c>
      <c r="BA2" s="342" t="s">
        <v>262</v>
      </c>
      <c r="BB2" s="342" t="s">
        <v>258</v>
      </c>
      <c r="BC2" s="342" t="s">
        <v>263</v>
      </c>
      <c r="BD2" s="342" t="s">
        <v>259</v>
      </c>
      <c r="BE2" s="342" t="s">
        <v>264</v>
      </c>
      <c r="BF2" s="342" t="s">
        <v>130</v>
      </c>
      <c r="BG2" s="342" t="s">
        <v>265</v>
      </c>
    </row>
    <row r="3" spans="1:59" s="463" customFormat="1" ht="13.9" customHeight="1" x14ac:dyDescent="0.2">
      <c r="A3" s="343"/>
      <c r="B3" s="342" t="s">
        <v>266</v>
      </c>
      <c r="C3" s="342" t="s">
        <v>267</v>
      </c>
      <c r="D3" s="342" t="s">
        <v>268</v>
      </c>
      <c r="E3" s="342" t="s">
        <v>268</v>
      </c>
      <c r="F3" s="343"/>
      <c r="G3" s="342" t="s">
        <v>268</v>
      </c>
      <c r="H3" s="343"/>
      <c r="I3" s="342" t="s">
        <v>268</v>
      </c>
      <c r="J3" s="342" t="s">
        <v>269</v>
      </c>
      <c r="K3" s="342" t="s">
        <v>268</v>
      </c>
      <c r="L3" s="343"/>
      <c r="M3" s="343"/>
      <c r="N3" s="342" t="s">
        <v>266</v>
      </c>
      <c r="O3" s="342" t="s">
        <v>267</v>
      </c>
      <c r="P3" s="342" t="s">
        <v>268</v>
      </c>
      <c r="Q3" s="342" t="s">
        <v>268</v>
      </c>
      <c r="R3" s="343"/>
      <c r="S3" s="342" t="s">
        <v>268</v>
      </c>
      <c r="T3" s="343"/>
      <c r="U3" s="342" t="s">
        <v>268</v>
      </c>
      <c r="V3" s="342" t="s">
        <v>269</v>
      </c>
      <c r="W3" s="342" t="s">
        <v>268</v>
      </c>
      <c r="Y3" s="343"/>
      <c r="Z3" s="342" t="s">
        <v>266</v>
      </c>
      <c r="AA3" s="342" t="s">
        <v>267</v>
      </c>
      <c r="AB3" s="342" t="s">
        <v>268</v>
      </c>
      <c r="AC3" s="342" t="s">
        <v>268</v>
      </c>
      <c r="AD3" s="343"/>
      <c r="AE3" s="342" t="s">
        <v>268</v>
      </c>
      <c r="AF3" s="343"/>
      <c r="AG3" s="342" t="s">
        <v>268</v>
      </c>
      <c r="AH3" s="342" t="s">
        <v>269</v>
      </c>
      <c r="AI3" s="342" t="s">
        <v>268</v>
      </c>
      <c r="AK3" s="343"/>
      <c r="AL3" s="342" t="s">
        <v>266</v>
      </c>
      <c r="AM3" s="342" t="s">
        <v>267</v>
      </c>
      <c r="AN3" s="342" t="s">
        <v>268</v>
      </c>
      <c r="AO3" s="342" t="s">
        <v>268</v>
      </c>
      <c r="AP3" s="343"/>
      <c r="AQ3" s="342" t="s">
        <v>268</v>
      </c>
      <c r="AR3" s="343"/>
      <c r="AS3" s="342" t="s">
        <v>268</v>
      </c>
      <c r="AT3" s="342" t="s">
        <v>269</v>
      </c>
      <c r="AU3" s="342" t="s">
        <v>268</v>
      </c>
      <c r="AW3" s="343"/>
      <c r="AX3" s="342" t="s">
        <v>266</v>
      </c>
      <c r="AY3" s="342" t="s">
        <v>267</v>
      </c>
      <c r="AZ3" s="342" t="s">
        <v>268</v>
      </c>
      <c r="BA3" s="342" t="s">
        <v>268</v>
      </c>
      <c r="BB3" s="343"/>
      <c r="BC3" s="342" t="s">
        <v>268</v>
      </c>
      <c r="BD3" s="343"/>
      <c r="BE3" s="342" t="s">
        <v>268</v>
      </c>
      <c r="BF3" s="342" t="s">
        <v>269</v>
      </c>
      <c r="BG3" s="342" t="s">
        <v>268</v>
      </c>
    </row>
    <row r="4" spans="1:59" s="463" customFormat="1" ht="13.9" customHeight="1" x14ac:dyDescent="0.2">
      <c r="A4" s="587"/>
      <c r="B4" s="342" t="s">
        <v>270</v>
      </c>
      <c r="C4" s="342" t="s">
        <v>271</v>
      </c>
      <c r="D4" s="342" t="s">
        <v>272</v>
      </c>
      <c r="E4" s="342" t="s">
        <v>273</v>
      </c>
      <c r="F4" s="343"/>
      <c r="G4" s="342" t="s">
        <v>274</v>
      </c>
      <c r="H4" s="343"/>
      <c r="I4" s="342" t="s">
        <v>275</v>
      </c>
      <c r="J4" s="343"/>
      <c r="K4" s="342" t="s">
        <v>276</v>
      </c>
      <c r="L4" s="343"/>
      <c r="M4" s="587"/>
      <c r="N4" s="342" t="s">
        <v>270</v>
      </c>
      <c r="O4" s="342" t="s">
        <v>271</v>
      </c>
      <c r="P4" s="342" t="s">
        <v>272</v>
      </c>
      <c r="Q4" s="342" t="s">
        <v>273</v>
      </c>
      <c r="R4" s="343"/>
      <c r="S4" s="342" t="s">
        <v>274</v>
      </c>
      <c r="T4" s="343"/>
      <c r="U4" s="342" t="s">
        <v>275</v>
      </c>
      <c r="V4" s="343"/>
      <c r="W4" s="342" t="s">
        <v>276</v>
      </c>
      <c r="Y4" s="587"/>
      <c r="Z4" s="342" t="s">
        <v>270</v>
      </c>
      <c r="AA4" s="342" t="s">
        <v>271</v>
      </c>
      <c r="AB4" s="342" t="s">
        <v>272</v>
      </c>
      <c r="AC4" s="342" t="s">
        <v>273</v>
      </c>
      <c r="AD4" s="343"/>
      <c r="AE4" s="342" t="s">
        <v>274</v>
      </c>
      <c r="AF4" s="343"/>
      <c r="AG4" s="342" t="s">
        <v>275</v>
      </c>
      <c r="AH4" s="343"/>
      <c r="AI4" s="342" t="s">
        <v>276</v>
      </c>
      <c r="AK4" s="587"/>
      <c r="AL4" s="342" t="s">
        <v>270</v>
      </c>
      <c r="AM4" s="342" t="s">
        <v>271</v>
      </c>
      <c r="AN4" s="342" t="s">
        <v>272</v>
      </c>
      <c r="AO4" s="342" t="s">
        <v>273</v>
      </c>
      <c r="AP4" s="343"/>
      <c r="AQ4" s="342" t="s">
        <v>274</v>
      </c>
      <c r="AR4" s="343"/>
      <c r="AS4" s="342" t="s">
        <v>275</v>
      </c>
      <c r="AT4" s="343"/>
      <c r="AU4" s="342" t="s">
        <v>276</v>
      </c>
      <c r="AW4" s="587"/>
      <c r="AX4" s="342" t="s">
        <v>270</v>
      </c>
      <c r="AY4" s="342" t="s">
        <v>271</v>
      </c>
      <c r="AZ4" s="342" t="s">
        <v>272</v>
      </c>
      <c r="BA4" s="342" t="s">
        <v>273</v>
      </c>
      <c r="BB4" s="343"/>
      <c r="BC4" s="342" t="s">
        <v>274</v>
      </c>
      <c r="BD4" s="343"/>
      <c r="BE4" s="342" t="s">
        <v>275</v>
      </c>
      <c r="BF4" s="343"/>
      <c r="BG4" s="342" t="s">
        <v>276</v>
      </c>
    </row>
    <row r="5" spans="1:59" s="463" customFormat="1" ht="13.9" customHeight="1" x14ac:dyDescent="0.2">
      <c r="A5" s="344" t="s">
        <v>31</v>
      </c>
      <c r="B5" s="342">
        <v>3250</v>
      </c>
      <c r="C5" s="343">
        <v>0</v>
      </c>
      <c r="D5" s="343">
        <v>50</v>
      </c>
      <c r="E5" s="343">
        <v>200</v>
      </c>
      <c r="F5" s="343">
        <v>20</v>
      </c>
      <c r="G5" s="343">
        <v>590</v>
      </c>
      <c r="H5" s="343">
        <v>180</v>
      </c>
      <c r="I5" s="343">
        <v>910</v>
      </c>
      <c r="J5" s="343">
        <v>1240</v>
      </c>
      <c r="K5" s="343">
        <v>60</v>
      </c>
      <c r="L5" s="343"/>
      <c r="M5" s="344" t="s">
        <v>31</v>
      </c>
      <c r="N5" s="342">
        <v>2260</v>
      </c>
      <c r="O5" s="343">
        <v>10</v>
      </c>
      <c r="P5" s="343">
        <v>20</v>
      </c>
      <c r="Q5" s="343">
        <v>150</v>
      </c>
      <c r="R5" s="343">
        <v>30</v>
      </c>
      <c r="S5" s="343">
        <v>350</v>
      </c>
      <c r="T5" s="343">
        <v>80</v>
      </c>
      <c r="U5" s="343">
        <v>850</v>
      </c>
      <c r="V5" s="343">
        <v>700</v>
      </c>
      <c r="W5" s="343">
        <v>70</v>
      </c>
      <c r="Y5" s="344" t="s">
        <v>31</v>
      </c>
      <c r="Z5" s="461">
        <v>4290</v>
      </c>
      <c r="AA5" s="342">
        <v>5</v>
      </c>
      <c r="AB5" s="461">
        <v>8</v>
      </c>
      <c r="AC5" s="461">
        <v>216</v>
      </c>
      <c r="AD5" s="461">
        <v>44</v>
      </c>
      <c r="AE5" s="461">
        <v>391</v>
      </c>
      <c r="AF5" s="461">
        <v>181</v>
      </c>
      <c r="AG5" s="461">
        <v>2227</v>
      </c>
      <c r="AH5" s="461">
        <v>1216</v>
      </c>
      <c r="AI5" s="345" t="s">
        <v>2</v>
      </c>
      <c r="AK5" s="344" t="s">
        <v>31</v>
      </c>
      <c r="AL5" s="461">
        <v>4747</v>
      </c>
      <c r="AM5" s="461">
        <v>2</v>
      </c>
      <c r="AN5" s="461">
        <v>11</v>
      </c>
      <c r="AO5" s="461">
        <v>78</v>
      </c>
      <c r="AP5" s="461">
        <v>78</v>
      </c>
      <c r="AQ5" s="461">
        <v>442</v>
      </c>
      <c r="AR5" s="461">
        <v>457</v>
      </c>
      <c r="AS5" s="461">
        <v>2573</v>
      </c>
      <c r="AT5" s="461">
        <v>770</v>
      </c>
      <c r="AU5" s="345" t="s">
        <v>2</v>
      </c>
      <c r="AW5" s="344" t="s">
        <v>31</v>
      </c>
      <c r="AX5" s="461">
        <v>5352</v>
      </c>
      <c r="AY5" s="461">
        <v>0</v>
      </c>
      <c r="AZ5" s="461">
        <v>4</v>
      </c>
      <c r="BA5" s="461">
        <v>108</v>
      </c>
      <c r="BB5" s="461">
        <v>118</v>
      </c>
      <c r="BC5" s="461">
        <v>487</v>
      </c>
      <c r="BD5" s="461">
        <v>657</v>
      </c>
      <c r="BE5" s="461">
        <v>2610</v>
      </c>
      <c r="BF5" s="461">
        <v>1368</v>
      </c>
      <c r="BG5" s="345" t="s">
        <v>2</v>
      </c>
    </row>
    <row r="6" spans="1:59" s="463" customFormat="1" ht="13.9" customHeight="1" x14ac:dyDescent="0.2">
      <c r="A6" s="344" t="s">
        <v>32</v>
      </c>
      <c r="B6" s="342">
        <v>63800</v>
      </c>
      <c r="C6" s="343">
        <v>10</v>
      </c>
      <c r="D6" s="343">
        <v>1520</v>
      </c>
      <c r="E6" s="343">
        <v>18850</v>
      </c>
      <c r="F6" s="343">
        <v>5190</v>
      </c>
      <c r="G6" s="343">
        <v>10740</v>
      </c>
      <c r="H6" s="343">
        <v>7300</v>
      </c>
      <c r="I6" s="343">
        <v>7710</v>
      </c>
      <c r="J6" s="343">
        <v>12020</v>
      </c>
      <c r="K6" s="343">
        <v>460</v>
      </c>
      <c r="L6" s="343"/>
      <c r="M6" s="344" t="s">
        <v>32</v>
      </c>
      <c r="N6" s="342">
        <v>56840</v>
      </c>
      <c r="O6" s="343">
        <v>90</v>
      </c>
      <c r="P6" s="343">
        <v>660</v>
      </c>
      <c r="Q6" s="343">
        <v>9630</v>
      </c>
      <c r="R6" s="343">
        <v>5610</v>
      </c>
      <c r="S6" s="343">
        <v>11240</v>
      </c>
      <c r="T6" s="343">
        <v>6820</v>
      </c>
      <c r="U6" s="343">
        <v>9300</v>
      </c>
      <c r="V6" s="343">
        <v>12940</v>
      </c>
      <c r="W6" s="343">
        <v>550</v>
      </c>
      <c r="Y6" s="344" t="s">
        <v>32</v>
      </c>
      <c r="Z6" s="461">
        <v>65864</v>
      </c>
      <c r="AA6" s="342">
        <v>205</v>
      </c>
      <c r="AB6" s="461">
        <v>281</v>
      </c>
      <c r="AC6" s="461">
        <v>6584</v>
      </c>
      <c r="AD6" s="461">
        <v>6189</v>
      </c>
      <c r="AE6" s="461">
        <v>14281</v>
      </c>
      <c r="AF6" s="461">
        <v>7430</v>
      </c>
      <c r="AG6" s="461">
        <v>13480</v>
      </c>
      <c r="AH6" s="461">
        <v>17414</v>
      </c>
      <c r="AI6" s="345" t="s">
        <v>2</v>
      </c>
      <c r="AK6" s="344" t="s">
        <v>32</v>
      </c>
      <c r="AL6" s="461">
        <v>75217</v>
      </c>
      <c r="AM6" s="461">
        <v>44</v>
      </c>
      <c r="AN6" s="461">
        <v>857</v>
      </c>
      <c r="AO6" s="461">
        <v>3452</v>
      </c>
      <c r="AP6" s="461">
        <v>7844</v>
      </c>
      <c r="AQ6" s="461">
        <v>15737</v>
      </c>
      <c r="AR6" s="461">
        <v>8679</v>
      </c>
      <c r="AS6" s="461">
        <v>13819</v>
      </c>
      <c r="AT6" s="461">
        <v>21239</v>
      </c>
      <c r="AU6" s="345" t="s">
        <v>2</v>
      </c>
      <c r="AW6" s="344" t="s">
        <v>32</v>
      </c>
      <c r="AX6" s="461">
        <v>94582</v>
      </c>
      <c r="AY6" s="461">
        <v>37</v>
      </c>
      <c r="AZ6" s="461">
        <v>798</v>
      </c>
      <c r="BA6" s="461">
        <v>2920</v>
      </c>
      <c r="BB6" s="461">
        <v>12900</v>
      </c>
      <c r="BC6" s="461">
        <v>18764</v>
      </c>
      <c r="BD6" s="461">
        <v>10864</v>
      </c>
      <c r="BE6" s="461">
        <v>16289</v>
      </c>
      <c r="BF6" s="461">
        <v>32010</v>
      </c>
      <c r="BG6" s="345" t="s">
        <v>2</v>
      </c>
    </row>
    <row r="7" spans="1:59" s="463" customFormat="1" ht="13.9" customHeight="1" x14ac:dyDescent="0.2">
      <c r="A7" s="344" t="s">
        <v>33</v>
      </c>
      <c r="B7" s="342">
        <v>134530</v>
      </c>
      <c r="C7" s="343">
        <v>330</v>
      </c>
      <c r="D7" s="343">
        <v>1600</v>
      </c>
      <c r="E7" s="343">
        <v>22120</v>
      </c>
      <c r="F7" s="343">
        <v>7000</v>
      </c>
      <c r="G7" s="343">
        <v>30940</v>
      </c>
      <c r="H7" s="343">
        <v>9880</v>
      </c>
      <c r="I7" s="343">
        <v>20610</v>
      </c>
      <c r="J7" s="343">
        <v>40400</v>
      </c>
      <c r="K7" s="343">
        <v>1650</v>
      </c>
      <c r="L7" s="343"/>
      <c r="M7" s="344" t="s">
        <v>33</v>
      </c>
      <c r="N7" s="342">
        <v>126360</v>
      </c>
      <c r="O7" s="343">
        <v>350</v>
      </c>
      <c r="P7" s="343">
        <v>990</v>
      </c>
      <c r="Q7" s="343">
        <v>11900</v>
      </c>
      <c r="R7" s="343">
        <v>6790</v>
      </c>
      <c r="S7" s="343">
        <v>28600</v>
      </c>
      <c r="T7" s="343">
        <v>9100</v>
      </c>
      <c r="U7" s="343">
        <v>27520</v>
      </c>
      <c r="V7" s="343">
        <v>39340</v>
      </c>
      <c r="W7" s="343">
        <v>1770</v>
      </c>
      <c r="Y7" s="344" t="s">
        <v>33</v>
      </c>
      <c r="Z7" s="461">
        <v>145920</v>
      </c>
      <c r="AA7" s="342">
        <v>604</v>
      </c>
      <c r="AB7" s="461">
        <v>373</v>
      </c>
      <c r="AC7" s="461">
        <v>10011</v>
      </c>
      <c r="AD7" s="461">
        <v>6413</v>
      </c>
      <c r="AE7" s="461">
        <v>30354</v>
      </c>
      <c r="AF7" s="461">
        <v>10264</v>
      </c>
      <c r="AG7" s="461">
        <v>41342</v>
      </c>
      <c r="AH7" s="461">
        <v>46559</v>
      </c>
      <c r="AI7" s="345" t="s">
        <v>2</v>
      </c>
      <c r="AK7" s="344" t="s">
        <v>33</v>
      </c>
      <c r="AL7" s="461">
        <v>170658</v>
      </c>
      <c r="AM7" s="461">
        <v>72</v>
      </c>
      <c r="AN7" s="461">
        <v>877</v>
      </c>
      <c r="AO7" s="461">
        <v>5054</v>
      </c>
      <c r="AP7" s="461">
        <v>12047</v>
      </c>
      <c r="AQ7" s="461">
        <v>34581</v>
      </c>
      <c r="AR7" s="461">
        <v>17022</v>
      </c>
      <c r="AS7" s="461">
        <v>43181</v>
      </c>
      <c r="AT7" s="461">
        <v>45812</v>
      </c>
      <c r="AU7" s="345" t="s">
        <v>2</v>
      </c>
      <c r="AW7" s="344" t="s">
        <v>33</v>
      </c>
      <c r="AX7" s="461">
        <v>186179</v>
      </c>
      <c r="AY7" s="461">
        <v>115</v>
      </c>
      <c r="AZ7" s="461">
        <v>1002</v>
      </c>
      <c r="BA7" s="461">
        <v>5560</v>
      </c>
      <c r="BB7" s="461">
        <v>16660</v>
      </c>
      <c r="BC7" s="461">
        <v>32944</v>
      </c>
      <c r="BD7" s="461">
        <v>19492</v>
      </c>
      <c r="BE7" s="461">
        <v>46773</v>
      </c>
      <c r="BF7" s="461">
        <v>63633</v>
      </c>
      <c r="BG7" s="345" t="s">
        <v>2</v>
      </c>
    </row>
    <row r="8" spans="1:59" s="463" customFormat="1" ht="13.9" customHeight="1" x14ac:dyDescent="0.2">
      <c r="A8" s="344" t="s">
        <v>34</v>
      </c>
      <c r="B8" s="342">
        <v>100330</v>
      </c>
      <c r="C8" s="343">
        <v>140</v>
      </c>
      <c r="D8" s="343">
        <v>2420</v>
      </c>
      <c r="E8" s="343">
        <v>20340</v>
      </c>
      <c r="F8" s="343">
        <v>7610</v>
      </c>
      <c r="G8" s="343">
        <v>17020</v>
      </c>
      <c r="H8" s="343">
        <v>9680</v>
      </c>
      <c r="I8" s="343">
        <v>16110</v>
      </c>
      <c r="J8" s="343">
        <v>26280</v>
      </c>
      <c r="K8" s="343">
        <v>730</v>
      </c>
      <c r="L8" s="343"/>
      <c r="M8" s="344" t="s">
        <v>34</v>
      </c>
      <c r="N8" s="342">
        <v>98790</v>
      </c>
      <c r="O8" s="343">
        <v>180</v>
      </c>
      <c r="P8" s="343">
        <v>1580</v>
      </c>
      <c r="Q8" s="343">
        <v>12510</v>
      </c>
      <c r="R8" s="343">
        <v>8250</v>
      </c>
      <c r="S8" s="343">
        <v>18930</v>
      </c>
      <c r="T8" s="343">
        <v>9660</v>
      </c>
      <c r="U8" s="343">
        <v>20280</v>
      </c>
      <c r="V8" s="343">
        <v>26520</v>
      </c>
      <c r="W8" s="343">
        <v>880</v>
      </c>
      <c r="Y8" s="344" t="s">
        <v>34</v>
      </c>
      <c r="Z8" s="461">
        <v>103629</v>
      </c>
      <c r="AA8" s="342">
        <v>408</v>
      </c>
      <c r="AB8" s="461">
        <v>570</v>
      </c>
      <c r="AC8" s="461">
        <v>9763</v>
      </c>
      <c r="AD8" s="461">
        <v>9725</v>
      </c>
      <c r="AE8" s="461">
        <v>20149</v>
      </c>
      <c r="AF8" s="461">
        <v>9306</v>
      </c>
      <c r="AG8" s="461">
        <v>24958</v>
      </c>
      <c r="AH8" s="461">
        <v>28750</v>
      </c>
      <c r="AI8" s="345" t="s">
        <v>2</v>
      </c>
      <c r="AK8" s="344" t="s">
        <v>34</v>
      </c>
      <c r="AL8" s="461">
        <v>110159</v>
      </c>
      <c r="AM8" s="461">
        <v>81</v>
      </c>
      <c r="AN8" s="461">
        <v>1452</v>
      </c>
      <c r="AO8" s="461">
        <v>5157</v>
      </c>
      <c r="AP8" s="461">
        <v>11877</v>
      </c>
      <c r="AQ8" s="461">
        <v>20205</v>
      </c>
      <c r="AR8" s="461">
        <v>11368</v>
      </c>
      <c r="AS8" s="461">
        <v>23673</v>
      </c>
      <c r="AT8" s="461">
        <v>30985</v>
      </c>
      <c r="AU8" s="345" t="s">
        <v>2</v>
      </c>
      <c r="AW8" s="344" t="s">
        <v>34</v>
      </c>
      <c r="AX8" s="461">
        <v>117978</v>
      </c>
      <c r="AY8" s="461">
        <v>94</v>
      </c>
      <c r="AZ8" s="461">
        <v>1274</v>
      </c>
      <c r="BA8" s="461">
        <v>4423</v>
      </c>
      <c r="BB8" s="461">
        <v>13931</v>
      </c>
      <c r="BC8" s="461">
        <v>20291</v>
      </c>
      <c r="BD8" s="461">
        <v>12516</v>
      </c>
      <c r="BE8" s="461">
        <v>25299</v>
      </c>
      <c r="BF8" s="461">
        <v>40150</v>
      </c>
      <c r="BG8" s="345" t="s">
        <v>2</v>
      </c>
    </row>
    <row r="9" spans="1:59" s="463" customFormat="1" ht="13.9" customHeight="1" x14ac:dyDescent="0.2">
      <c r="A9" s="344" t="s">
        <v>35</v>
      </c>
      <c r="B9" s="342">
        <v>115900</v>
      </c>
      <c r="C9" s="343">
        <v>80</v>
      </c>
      <c r="D9" s="343">
        <v>1540</v>
      </c>
      <c r="E9" s="343">
        <v>23950</v>
      </c>
      <c r="F9" s="343">
        <v>8530</v>
      </c>
      <c r="G9" s="343">
        <v>25710</v>
      </c>
      <c r="H9" s="343">
        <v>11190</v>
      </c>
      <c r="I9" s="343">
        <v>13220</v>
      </c>
      <c r="J9" s="343">
        <v>30120</v>
      </c>
      <c r="K9" s="343">
        <v>1560</v>
      </c>
      <c r="L9" s="343"/>
      <c r="M9" s="344" t="s">
        <v>35</v>
      </c>
      <c r="N9" s="342">
        <v>99890</v>
      </c>
      <c r="O9" s="343">
        <v>80</v>
      </c>
      <c r="P9" s="343">
        <v>690</v>
      </c>
      <c r="Q9" s="343">
        <v>13120</v>
      </c>
      <c r="R9" s="343">
        <v>8720</v>
      </c>
      <c r="S9" s="343">
        <v>23230</v>
      </c>
      <c r="T9" s="343">
        <v>9220</v>
      </c>
      <c r="U9" s="343">
        <v>15900</v>
      </c>
      <c r="V9" s="343">
        <v>26870</v>
      </c>
      <c r="W9" s="343">
        <v>2060</v>
      </c>
      <c r="Y9" s="344" t="s">
        <v>35</v>
      </c>
      <c r="Z9" s="461">
        <v>118704</v>
      </c>
      <c r="AA9" s="342">
        <v>249</v>
      </c>
      <c r="AB9" s="461">
        <v>306</v>
      </c>
      <c r="AC9" s="461">
        <v>10060</v>
      </c>
      <c r="AD9" s="461">
        <v>7313</v>
      </c>
      <c r="AE9" s="461">
        <v>28714</v>
      </c>
      <c r="AF9" s="461">
        <v>9845</v>
      </c>
      <c r="AG9" s="461">
        <v>27565</v>
      </c>
      <c r="AH9" s="461">
        <v>34652</v>
      </c>
      <c r="AI9" s="345" t="s">
        <v>2</v>
      </c>
      <c r="AK9" s="344" t="s">
        <v>35</v>
      </c>
      <c r="AL9" s="461">
        <v>147461</v>
      </c>
      <c r="AM9" s="461">
        <v>66</v>
      </c>
      <c r="AN9" s="461">
        <v>737</v>
      </c>
      <c r="AO9" s="461">
        <v>6835</v>
      </c>
      <c r="AP9" s="461">
        <v>13062</v>
      </c>
      <c r="AQ9" s="461">
        <v>36752</v>
      </c>
      <c r="AR9" s="461">
        <v>17608</v>
      </c>
      <c r="AS9" s="461">
        <v>31196</v>
      </c>
      <c r="AT9" s="461">
        <v>32346</v>
      </c>
      <c r="AU9" s="345" t="s">
        <v>2</v>
      </c>
      <c r="AW9" s="344" t="s">
        <v>35</v>
      </c>
      <c r="AX9" s="461">
        <v>161000</v>
      </c>
      <c r="AY9" s="461">
        <v>101</v>
      </c>
      <c r="AZ9" s="461">
        <v>951</v>
      </c>
      <c r="BA9" s="461">
        <v>7495</v>
      </c>
      <c r="BB9" s="461">
        <v>17532</v>
      </c>
      <c r="BC9" s="461">
        <v>36514</v>
      </c>
      <c r="BD9" s="461">
        <v>19193</v>
      </c>
      <c r="BE9" s="461">
        <v>32385</v>
      </c>
      <c r="BF9" s="461">
        <v>46829</v>
      </c>
      <c r="BG9" s="345" t="s">
        <v>2</v>
      </c>
    </row>
    <row r="10" spans="1:59" s="463" customFormat="1" ht="13.9" customHeight="1" x14ac:dyDescent="0.2">
      <c r="A10" s="344" t="s">
        <v>36</v>
      </c>
      <c r="B10" s="342">
        <v>139860</v>
      </c>
      <c r="C10" s="343">
        <v>420</v>
      </c>
      <c r="D10" s="343">
        <v>2900</v>
      </c>
      <c r="E10" s="343">
        <v>21980</v>
      </c>
      <c r="F10" s="343">
        <v>9410</v>
      </c>
      <c r="G10" s="343">
        <v>26210</v>
      </c>
      <c r="H10" s="343">
        <v>11040</v>
      </c>
      <c r="I10" s="343">
        <v>25540</v>
      </c>
      <c r="J10" s="343">
        <v>41430</v>
      </c>
      <c r="K10" s="343">
        <v>930</v>
      </c>
      <c r="L10" s="343"/>
      <c r="M10" s="344" t="s">
        <v>36</v>
      </c>
      <c r="N10" s="342">
        <v>134250</v>
      </c>
      <c r="O10" s="343">
        <v>610</v>
      </c>
      <c r="P10" s="343">
        <v>1910</v>
      </c>
      <c r="Q10" s="343">
        <v>13820</v>
      </c>
      <c r="R10" s="343">
        <v>10680</v>
      </c>
      <c r="S10" s="343">
        <v>23330</v>
      </c>
      <c r="T10" s="343">
        <v>9040</v>
      </c>
      <c r="U10" s="343">
        <v>34130</v>
      </c>
      <c r="V10" s="343">
        <v>39500</v>
      </c>
      <c r="W10" s="343">
        <v>1230</v>
      </c>
      <c r="Y10" s="344" t="s">
        <v>36</v>
      </c>
      <c r="Z10" s="461">
        <v>141497</v>
      </c>
      <c r="AA10" s="342">
        <v>791</v>
      </c>
      <c r="AB10" s="461">
        <v>585</v>
      </c>
      <c r="AC10" s="461">
        <v>10115</v>
      </c>
      <c r="AD10" s="461">
        <v>10271</v>
      </c>
      <c r="AE10" s="461">
        <v>24659</v>
      </c>
      <c r="AF10" s="461">
        <v>10156</v>
      </c>
      <c r="AG10" s="461">
        <v>41494</v>
      </c>
      <c r="AH10" s="461">
        <v>43426</v>
      </c>
      <c r="AI10" s="345" t="s">
        <v>2</v>
      </c>
      <c r="AK10" s="344" t="s">
        <v>36</v>
      </c>
      <c r="AL10" s="461">
        <v>151368</v>
      </c>
      <c r="AM10" s="461">
        <v>160</v>
      </c>
      <c r="AN10" s="461">
        <v>1026</v>
      </c>
      <c r="AO10" s="461">
        <v>5317</v>
      </c>
      <c r="AP10" s="461">
        <v>12577</v>
      </c>
      <c r="AQ10" s="461">
        <v>24357</v>
      </c>
      <c r="AR10" s="461">
        <v>14804</v>
      </c>
      <c r="AS10" s="461">
        <v>41272</v>
      </c>
      <c r="AT10" s="461">
        <v>42975</v>
      </c>
      <c r="AU10" s="345" t="s">
        <v>2</v>
      </c>
      <c r="AW10" s="344" t="s">
        <v>36</v>
      </c>
      <c r="AX10" s="461">
        <v>162126</v>
      </c>
      <c r="AY10" s="461">
        <v>168</v>
      </c>
      <c r="AZ10" s="461">
        <v>1163</v>
      </c>
      <c r="BA10" s="461">
        <v>4399</v>
      </c>
      <c r="BB10" s="461">
        <v>14372</v>
      </c>
      <c r="BC10" s="461">
        <v>22836</v>
      </c>
      <c r="BD10" s="461">
        <v>17452</v>
      </c>
      <c r="BE10" s="461">
        <v>43772</v>
      </c>
      <c r="BF10" s="461">
        <v>57964</v>
      </c>
      <c r="BG10" s="345" t="s">
        <v>2</v>
      </c>
    </row>
    <row r="11" spans="1:59" s="463" customFormat="1" ht="13.9" customHeight="1" x14ac:dyDescent="0.2">
      <c r="A11" s="344" t="s">
        <v>37</v>
      </c>
      <c r="B11" s="342">
        <v>79880</v>
      </c>
      <c r="C11" s="343">
        <v>110</v>
      </c>
      <c r="D11" s="343">
        <v>890</v>
      </c>
      <c r="E11" s="343">
        <v>8870</v>
      </c>
      <c r="F11" s="343">
        <v>3850</v>
      </c>
      <c r="G11" s="343">
        <v>15650</v>
      </c>
      <c r="H11" s="343">
        <v>6240</v>
      </c>
      <c r="I11" s="343">
        <v>12390</v>
      </c>
      <c r="J11" s="343">
        <v>30340</v>
      </c>
      <c r="K11" s="343">
        <v>1540</v>
      </c>
      <c r="L11" s="343"/>
      <c r="M11" s="344" t="s">
        <v>37</v>
      </c>
      <c r="N11" s="342">
        <v>69680</v>
      </c>
      <c r="O11" s="343">
        <v>120</v>
      </c>
      <c r="P11" s="343">
        <v>550</v>
      </c>
      <c r="Q11" s="343">
        <v>5350</v>
      </c>
      <c r="R11" s="343">
        <v>2540</v>
      </c>
      <c r="S11" s="343">
        <v>12870</v>
      </c>
      <c r="T11" s="343">
        <v>3860</v>
      </c>
      <c r="U11" s="343">
        <v>16200</v>
      </c>
      <c r="V11" s="343">
        <v>26720</v>
      </c>
      <c r="W11" s="343">
        <v>1470</v>
      </c>
      <c r="Y11" s="344" t="s">
        <v>37</v>
      </c>
      <c r="Z11" s="461">
        <v>91868</v>
      </c>
      <c r="AA11" s="342">
        <v>236</v>
      </c>
      <c r="AB11" s="461">
        <v>195</v>
      </c>
      <c r="AC11" s="461">
        <v>5747</v>
      </c>
      <c r="AD11" s="461">
        <v>2161</v>
      </c>
      <c r="AE11" s="461">
        <v>14722</v>
      </c>
      <c r="AF11" s="461">
        <v>4772</v>
      </c>
      <c r="AG11" s="461">
        <v>32510</v>
      </c>
      <c r="AH11" s="461">
        <v>31525</v>
      </c>
      <c r="AI11" s="345" t="s">
        <v>2</v>
      </c>
      <c r="AK11" s="344" t="s">
        <v>37</v>
      </c>
      <c r="AL11" s="461">
        <v>108966</v>
      </c>
      <c r="AM11" s="461">
        <v>62</v>
      </c>
      <c r="AN11" s="461">
        <v>390</v>
      </c>
      <c r="AO11" s="461">
        <v>2149</v>
      </c>
      <c r="AP11" s="461">
        <v>3143</v>
      </c>
      <c r="AQ11" s="461">
        <v>17168</v>
      </c>
      <c r="AR11" s="461">
        <v>13533</v>
      </c>
      <c r="AS11" s="461">
        <v>37326</v>
      </c>
      <c r="AT11" s="461">
        <v>25749</v>
      </c>
      <c r="AU11" s="345" t="s">
        <v>2</v>
      </c>
      <c r="AW11" s="344" t="s">
        <v>37</v>
      </c>
      <c r="AX11" s="461">
        <v>102515</v>
      </c>
      <c r="AY11" s="461">
        <v>73</v>
      </c>
      <c r="AZ11" s="461">
        <v>471</v>
      </c>
      <c r="BA11" s="461">
        <v>2642</v>
      </c>
      <c r="BB11" s="461">
        <v>3557</v>
      </c>
      <c r="BC11" s="461">
        <v>15368</v>
      </c>
      <c r="BD11" s="461">
        <v>13435</v>
      </c>
      <c r="BE11" s="461">
        <v>31992</v>
      </c>
      <c r="BF11" s="461">
        <v>34977</v>
      </c>
      <c r="BG11" s="345" t="s">
        <v>2</v>
      </c>
    </row>
    <row r="12" spans="1:59" s="463" customFormat="1" ht="13.9" customHeight="1" x14ac:dyDescent="0.2">
      <c r="A12" s="344" t="s">
        <v>38</v>
      </c>
      <c r="B12" s="342">
        <v>152100</v>
      </c>
      <c r="C12" s="343">
        <v>230</v>
      </c>
      <c r="D12" s="343">
        <v>3480</v>
      </c>
      <c r="E12" s="343">
        <v>26040</v>
      </c>
      <c r="F12" s="343">
        <v>12570</v>
      </c>
      <c r="G12" s="343">
        <v>29500</v>
      </c>
      <c r="H12" s="343">
        <v>12890</v>
      </c>
      <c r="I12" s="343">
        <v>24780</v>
      </c>
      <c r="J12" s="343">
        <v>41240</v>
      </c>
      <c r="K12" s="343">
        <v>1370</v>
      </c>
      <c r="L12" s="343"/>
      <c r="M12" s="344" t="s">
        <v>38</v>
      </c>
      <c r="N12" s="342">
        <v>144810</v>
      </c>
      <c r="O12" s="343">
        <v>270</v>
      </c>
      <c r="P12" s="343">
        <v>2280</v>
      </c>
      <c r="Q12" s="343">
        <v>16370</v>
      </c>
      <c r="R12" s="343">
        <v>11850</v>
      </c>
      <c r="S12" s="343">
        <v>27650</v>
      </c>
      <c r="T12" s="343">
        <v>12190</v>
      </c>
      <c r="U12" s="343">
        <v>31540</v>
      </c>
      <c r="V12" s="343">
        <v>41430</v>
      </c>
      <c r="W12" s="343">
        <v>1230</v>
      </c>
      <c r="Y12" s="344" t="s">
        <v>38</v>
      </c>
      <c r="Z12" s="461">
        <v>156741</v>
      </c>
      <c r="AA12" s="342">
        <v>661</v>
      </c>
      <c r="AB12" s="461">
        <v>757</v>
      </c>
      <c r="AC12" s="461">
        <v>11634</v>
      </c>
      <c r="AD12" s="461">
        <v>10937</v>
      </c>
      <c r="AE12" s="461">
        <v>31471</v>
      </c>
      <c r="AF12" s="461">
        <v>13538</v>
      </c>
      <c r="AG12" s="461">
        <v>39548</v>
      </c>
      <c r="AH12" s="461">
        <v>48195</v>
      </c>
      <c r="AI12" s="345" t="s">
        <v>2</v>
      </c>
      <c r="AK12" s="344" t="s">
        <v>38</v>
      </c>
      <c r="AL12" s="461">
        <v>172987</v>
      </c>
      <c r="AM12" s="461">
        <v>76</v>
      </c>
      <c r="AN12" s="461">
        <v>1143</v>
      </c>
      <c r="AO12" s="461">
        <v>5651</v>
      </c>
      <c r="AP12" s="461">
        <v>13275</v>
      </c>
      <c r="AQ12" s="461">
        <v>33452</v>
      </c>
      <c r="AR12" s="461">
        <v>19025</v>
      </c>
      <c r="AS12" s="461">
        <v>38763</v>
      </c>
      <c r="AT12" s="461">
        <v>52739</v>
      </c>
      <c r="AU12" s="345" t="s">
        <v>2</v>
      </c>
      <c r="AW12" s="344" t="s">
        <v>38</v>
      </c>
      <c r="AX12" s="461">
        <v>189417</v>
      </c>
      <c r="AY12" s="461">
        <v>106</v>
      </c>
      <c r="AZ12" s="461">
        <v>1276</v>
      </c>
      <c r="BA12" s="461">
        <v>5147</v>
      </c>
      <c r="BB12" s="461">
        <v>16324</v>
      </c>
      <c r="BC12" s="461">
        <v>33498</v>
      </c>
      <c r="BD12" s="461">
        <v>21250</v>
      </c>
      <c r="BE12" s="461">
        <v>41173</v>
      </c>
      <c r="BF12" s="461">
        <v>70643</v>
      </c>
      <c r="BG12" s="345" t="s">
        <v>2</v>
      </c>
    </row>
    <row r="13" spans="1:59" s="463" customFormat="1" ht="13.9" customHeight="1" x14ac:dyDescent="0.2">
      <c r="A13" s="344" t="s">
        <v>39</v>
      </c>
      <c r="B13" s="342">
        <v>133160</v>
      </c>
      <c r="C13" s="343">
        <v>150</v>
      </c>
      <c r="D13" s="343">
        <v>1640</v>
      </c>
      <c r="E13" s="343">
        <v>32250</v>
      </c>
      <c r="F13" s="343">
        <v>8300</v>
      </c>
      <c r="G13" s="343">
        <v>25710</v>
      </c>
      <c r="H13" s="343">
        <v>14110</v>
      </c>
      <c r="I13" s="343">
        <v>13390</v>
      </c>
      <c r="J13" s="343">
        <v>36200</v>
      </c>
      <c r="K13" s="343">
        <v>1410</v>
      </c>
      <c r="L13" s="343"/>
      <c r="M13" s="344" t="s">
        <v>39</v>
      </c>
      <c r="N13" s="342">
        <v>121800</v>
      </c>
      <c r="O13" s="343">
        <v>160</v>
      </c>
      <c r="P13" s="343">
        <v>1110</v>
      </c>
      <c r="Q13" s="343">
        <v>17140</v>
      </c>
      <c r="R13" s="343">
        <v>7630</v>
      </c>
      <c r="S13" s="343">
        <v>25060</v>
      </c>
      <c r="T13" s="343">
        <v>12770</v>
      </c>
      <c r="U13" s="343">
        <v>20460</v>
      </c>
      <c r="V13" s="343">
        <v>35890</v>
      </c>
      <c r="W13" s="343">
        <v>1580</v>
      </c>
      <c r="Y13" s="344" t="s">
        <v>39</v>
      </c>
      <c r="Z13" s="461">
        <v>143766</v>
      </c>
      <c r="AA13" s="342">
        <v>384</v>
      </c>
      <c r="AB13" s="461">
        <v>457</v>
      </c>
      <c r="AC13" s="461">
        <v>12786</v>
      </c>
      <c r="AD13" s="461">
        <v>6618</v>
      </c>
      <c r="AE13" s="461">
        <v>30263</v>
      </c>
      <c r="AF13" s="461">
        <v>15670</v>
      </c>
      <c r="AG13" s="461">
        <v>36200</v>
      </c>
      <c r="AH13" s="461">
        <v>41388</v>
      </c>
      <c r="AI13" s="345" t="s">
        <v>2</v>
      </c>
      <c r="AK13" s="344" t="s">
        <v>39</v>
      </c>
      <c r="AL13" s="461">
        <v>164820</v>
      </c>
      <c r="AM13" s="461">
        <v>70</v>
      </c>
      <c r="AN13" s="461">
        <v>1024</v>
      </c>
      <c r="AO13" s="461">
        <v>8029</v>
      </c>
      <c r="AP13" s="461">
        <v>13053</v>
      </c>
      <c r="AQ13" s="461">
        <v>34796</v>
      </c>
      <c r="AR13" s="461">
        <v>25858</v>
      </c>
      <c r="AS13" s="461">
        <v>35395</v>
      </c>
      <c r="AT13" s="461">
        <v>37200</v>
      </c>
      <c r="AU13" s="345" t="s">
        <v>2</v>
      </c>
      <c r="AW13" s="344" t="s">
        <v>39</v>
      </c>
      <c r="AX13" s="461">
        <v>175032</v>
      </c>
      <c r="AY13" s="461">
        <v>82</v>
      </c>
      <c r="AZ13" s="461">
        <v>1040</v>
      </c>
      <c r="BA13" s="461">
        <v>8297</v>
      </c>
      <c r="BB13" s="461">
        <v>15681</v>
      </c>
      <c r="BC13" s="461">
        <v>35526</v>
      </c>
      <c r="BD13" s="461">
        <v>26036</v>
      </c>
      <c r="BE13" s="461">
        <v>36434</v>
      </c>
      <c r="BF13" s="461">
        <v>51936</v>
      </c>
      <c r="BG13" s="345" t="s">
        <v>2</v>
      </c>
    </row>
    <row r="14" spans="1:59" s="463" customFormat="1" ht="13.9" customHeight="1" x14ac:dyDescent="0.2">
      <c r="A14" s="344" t="s">
        <v>40</v>
      </c>
      <c r="B14" s="342">
        <v>120120</v>
      </c>
      <c r="C14" s="343">
        <v>370</v>
      </c>
      <c r="D14" s="343">
        <v>2390</v>
      </c>
      <c r="E14" s="343">
        <v>32370</v>
      </c>
      <c r="F14" s="343">
        <v>8250</v>
      </c>
      <c r="G14" s="343">
        <v>21950</v>
      </c>
      <c r="H14" s="343">
        <v>10060</v>
      </c>
      <c r="I14" s="343">
        <v>14740</v>
      </c>
      <c r="J14" s="343">
        <v>29190</v>
      </c>
      <c r="K14" s="343">
        <v>800</v>
      </c>
      <c r="L14" s="343"/>
      <c r="M14" s="344" t="s">
        <v>40</v>
      </c>
      <c r="N14" s="342">
        <v>114390</v>
      </c>
      <c r="O14" s="343">
        <v>420</v>
      </c>
      <c r="P14" s="343">
        <v>1860</v>
      </c>
      <c r="Q14" s="343">
        <v>19370</v>
      </c>
      <c r="R14" s="343">
        <v>8350</v>
      </c>
      <c r="S14" s="343">
        <v>22760</v>
      </c>
      <c r="T14" s="343">
        <v>11000</v>
      </c>
      <c r="U14" s="343">
        <v>19590</v>
      </c>
      <c r="V14" s="343">
        <v>29990</v>
      </c>
      <c r="W14" s="343">
        <v>1050</v>
      </c>
      <c r="Y14" s="344" t="s">
        <v>40</v>
      </c>
      <c r="Z14" s="461">
        <v>121257</v>
      </c>
      <c r="AA14" s="342">
        <v>553</v>
      </c>
      <c r="AB14" s="461">
        <v>531</v>
      </c>
      <c r="AC14" s="461">
        <v>10691</v>
      </c>
      <c r="AD14" s="461">
        <v>7782</v>
      </c>
      <c r="AE14" s="461">
        <v>26028</v>
      </c>
      <c r="AF14" s="461">
        <v>10385</v>
      </c>
      <c r="AG14" s="461">
        <v>27681</v>
      </c>
      <c r="AH14" s="461">
        <v>37606</v>
      </c>
      <c r="AI14" s="345" t="s">
        <v>2</v>
      </c>
      <c r="AK14" s="344" t="s">
        <v>40</v>
      </c>
      <c r="AL14" s="461">
        <v>137622</v>
      </c>
      <c r="AM14" s="461">
        <v>128</v>
      </c>
      <c r="AN14" s="461">
        <v>1016</v>
      </c>
      <c r="AO14" s="461">
        <v>5403</v>
      </c>
      <c r="AP14" s="461">
        <v>10559</v>
      </c>
      <c r="AQ14" s="461">
        <v>30441</v>
      </c>
      <c r="AR14" s="461">
        <v>13780</v>
      </c>
      <c r="AS14" s="461">
        <v>28385</v>
      </c>
      <c r="AT14" s="461">
        <v>39866</v>
      </c>
      <c r="AU14" s="345" t="s">
        <v>2</v>
      </c>
      <c r="AW14" s="344" t="s">
        <v>40</v>
      </c>
      <c r="AX14" s="461">
        <v>143860</v>
      </c>
      <c r="AY14" s="461">
        <v>100</v>
      </c>
      <c r="AZ14" s="461">
        <v>1038</v>
      </c>
      <c r="BA14" s="461">
        <v>4676</v>
      </c>
      <c r="BB14" s="461">
        <v>14009</v>
      </c>
      <c r="BC14" s="461">
        <v>30170</v>
      </c>
      <c r="BD14" s="461">
        <v>14676</v>
      </c>
      <c r="BE14" s="461">
        <v>28716</v>
      </c>
      <c r="BF14" s="461">
        <v>50475</v>
      </c>
      <c r="BG14" s="345" t="s">
        <v>2</v>
      </c>
    </row>
    <row r="15" spans="1:59" s="463" customFormat="1" ht="13.9" customHeight="1" x14ac:dyDescent="0.2">
      <c r="A15" s="344" t="s">
        <v>41</v>
      </c>
      <c r="B15" s="342">
        <v>94400</v>
      </c>
      <c r="C15" s="343">
        <v>50</v>
      </c>
      <c r="D15" s="343">
        <v>1950</v>
      </c>
      <c r="E15" s="343">
        <v>14610</v>
      </c>
      <c r="F15" s="343">
        <v>7740</v>
      </c>
      <c r="G15" s="343">
        <v>16040</v>
      </c>
      <c r="H15" s="343">
        <v>9770</v>
      </c>
      <c r="I15" s="343">
        <v>11520</v>
      </c>
      <c r="J15" s="343">
        <v>32010</v>
      </c>
      <c r="K15" s="343">
        <v>710</v>
      </c>
      <c r="L15" s="343"/>
      <c r="M15" s="344" t="s">
        <v>41</v>
      </c>
      <c r="N15" s="342">
        <v>81250</v>
      </c>
      <c r="O15" s="343">
        <v>180</v>
      </c>
      <c r="P15" s="343">
        <v>860</v>
      </c>
      <c r="Q15" s="343">
        <v>7810</v>
      </c>
      <c r="R15" s="343">
        <v>6620</v>
      </c>
      <c r="S15" s="343">
        <v>14690</v>
      </c>
      <c r="T15" s="343">
        <v>7080</v>
      </c>
      <c r="U15" s="343">
        <v>14250</v>
      </c>
      <c r="V15" s="343">
        <v>28800</v>
      </c>
      <c r="W15" s="343">
        <v>960</v>
      </c>
      <c r="Y15" s="344" t="s">
        <v>41</v>
      </c>
      <c r="Z15" s="461">
        <v>91588</v>
      </c>
      <c r="AA15" s="342">
        <v>266</v>
      </c>
      <c r="AB15" s="461">
        <v>334</v>
      </c>
      <c r="AC15" s="461">
        <v>6719</v>
      </c>
      <c r="AD15" s="461">
        <v>6510</v>
      </c>
      <c r="AE15" s="461">
        <v>16718</v>
      </c>
      <c r="AF15" s="461">
        <v>7297</v>
      </c>
      <c r="AG15" s="461">
        <v>22514</v>
      </c>
      <c r="AH15" s="461">
        <v>31230</v>
      </c>
      <c r="AI15" s="345" t="s">
        <v>2</v>
      </c>
      <c r="AK15" s="344" t="s">
        <v>41</v>
      </c>
      <c r="AL15" s="461">
        <v>117821</v>
      </c>
      <c r="AM15" s="461">
        <v>110</v>
      </c>
      <c r="AN15" s="461">
        <v>946</v>
      </c>
      <c r="AO15" s="461">
        <v>3622</v>
      </c>
      <c r="AP15" s="461">
        <v>8771</v>
      </c>
      <c r="AQ15" s="461">
        <v>22301</v>
      </c>
      <c r="AR15" s="461">
        <v>11763</v>
      </c>
      <c r="AS15" s="461">
        <v>28894</v>
      </c>
      <c r="AT15" s="461">
        <v>33834</v>
      </c>
      <c r="AU15" s="345" t="s">
        <v>2</v>
      </c>
      <c r="AW15" s="344" t="s">
        <v>41</v>
      </c>
      <c r="AX15" s="461">
        <v>142937</v>
      </c>
      <c r="AY15" s="461">
        <v>84</v>
      </c>
      <c r="AZ15" s="461">
        <v>1009</v>
      </c>
      <c r="BA15" s="461">
        <v>3711</v>
      </c>
      <c r="BB15" s="461">
        <v>11411</v>
      </c>
      <c r="BC15" s="461">
        <v>24395</v>
      </c>
      <c r="BD15" s="461">
        <v>16260</v>
      </c>
      <c r="BE15" s="461">
        <v>36294</v>
      </c>
      <c r="BF15" s="461">
        <v>49773</v>
      </c>
      <c r="BG15" s="345" t="s">
        <v>2</v>
      </c>
    </row>
    <row r="16" spans="1:59" s="463" customFormat="1" ht="13.9" customHeight="1" x14ac:dyDescent="0.2">
      <c r="A16" s="344" t="s">
        <v>42</v>
      </c>
      <c r="B16" s="342">
        <v>72570</v>
      </c>
      <c r="C16" s="343">
        <v>20</v>
      </c>
      <c r="D16" s="343">
        <v>1150</v>
      </c>
      <c r="E16" s="343">
        <v>15850</v>
      </c>
      <c r="F16" s="343">
        <v>3730</v>
      </c>
      <c r="G16" s="343">
        <v>12990</v>
      </c>
      <c r="H16" s="343">
        <v>7830</v>
      </c>
      <c r="I16" s="343">
        <v>7620</v>
      </c>
      <c r="J16" s="343">
        <v>22130</v>
      </c>
      <c r="K16" s="343">
        <v>1250</v>
      </c>
      <c r="L16" s="343"/>
      <c r="M16" s="344" t="s">
        <v>42</v>
      </c>
      <c r="N16" s="342">
        <v>56350</v>
      </c>
      <c r="O16" s="343">
        <v>90</v>
      </c>
      <c r="P16" s="343">
        <v>370</v>
      </c>
      <c r="Q16" s="343">
        <v>6740</v>
      </c>
      <c r="R16" s="343">
        <v>2710</v>
      </c>
      <c r="S16" s="343">
        <v>9100</v>
      </c>
      <c r="T16" s="343">
        <v>4940</v>
      </c>
      <c r="U16" s="343">
        <v>9410</v>
      </c>
      <c r="V16" s="343">
        <v>21650</v>
      </c>
      <c r="W16" s="343">
        <v>1340</v>
      </c>
      <c r="Y16" s="344" t="s">
        <v>42</v>
      </c>
      <c r="Z16" s="461">
        <v>79226</v>
      </c>
      <c r="AA16" s="342">
        <v>229</v>
      </c>
      <c r="AB16" s="461">
        <v>109</v>
      </c>
      <c r="AC16" s="461">
        <v>6239</v>
      </c>
      <c r="AD16" s="461">
        <v>2638</v>
      </c>
      <c r="AE16" s="461">
        <v>13720</v>
      </c>
      <c r="AF16" s="461">
        <v>4935</v>
      </c>
      <c r="AG16" s="461">
        <v>20628</v>
      </c>
      <c r="AH16" s="461">
        <v>30728</v>
      </c>
      <c r="AI16" s="345" t="s">
        <v>2</v>
      </c>
      <c r="AK16" s="344" t="s">
        <v>42</v>
      </c>
      <c r="AL16" s="461">
        <v>118556</v>
      </c>
      <c r="AM16" s="461">
        <v>53</v>
      </c>
      <c r="AN16" s="461">
        <v>439</v>
      </c>
      <c r="AO16" s="461">
        <v>3082</v>
      </c>
      <c r="AP16" s="461">
        <v>4458</v>
      </c>
      <c r="AQ16" s="461">
        <v>21637</v>
      </c>
      <c r="AR16" s="461">
        <v>15075</v>
      </c>
      <c r="AS16" s="461">
        <v>32894</v>
      </c>
      <c r="AT16" s="461">
        <v>30687</v>
      </c>
      <c r="AU16" s="345" t="s">
        <v>2</v>
      </c>
      <c r="AW16" s="344" t="s">
        <v>42</v>
      </c>
      <c r="AX16" s="461">
        <v>134310</v>
      </c>
      <c r="AY16" s="461">
        <v>90</v>
      </c>
      <c r="AZ16" s="461">
        <v>634</v>
      </c>
      <c r="BA16" s="461">
        <v>4094</v>
      </c>
      <c r="BB16" s="461">
        <v>5260</v>
      </c>
      <c r="BC16" s="461">
        <v>21322</v>
      </c>
      <c r="BD16" s="461">
        <v>17322</v>
      </c>
      <c r="BE16" s="461">
        <v>37998</v>
      </c>
      <c r="BF16" s="461">
        <v>47590</v>
      </c>
      <c r="BG16" s="345" t="s">
        <v>2</v>
      </c>
    </row>
    <row r="17" spans="1:59" s="463" customFormat="1" ht="13.9" customHeight="1" x14ac:dyDescent="0.2">
      <c r="A17" s="344" t="s">
        <v>43</v>
      </c>
      <c r="B17" s="342">
        <v>70120</v>
      </c>
      <c r="C17" s="343">
        <v>30</v>
      </c>
      <c r="D17" s="343">
        <v>1230</v>
      </c>
      <c r="E17" s="343">
        <v>9230</v>
      </c>
      <c r="F17" s="343">
        <v>4790</v>
      </c>
      <c r="G17" s="343">
        <v>15080</v>
      </c>
      <c r="H17" s="343">
        <v>5940</v>
      </c>
      <c r="I17" s="343">
        <v>10260</v>
      </c>
      <c r="J17" s="343">
        <v>22600</v>
      </c>
      <c r="K17" s="343">
        <v>960</v>
      </c>
      <c r="L17" s="343"/>
      <c r="M17" s="344" t="s">
        <v>43</v>
      </c>
      <c r="N17" s="342">
        <v>64760</v>
      </c>
      <c r="O17" s="343">
        <v>90</v>
      </c>
      <c r="P17" s="343">
        <v>800</v>
      </c>
      <c r="Q17" s="343">
        <v>5050</v>
      </c>
      <c r="R17" s="343">
        <v>2700</v>
      </c>
      <c r="S17" s="343">
        <v>12340</v>
      </c>
      <c r="T17" s="343">
        <v>3840</v>
      </c>
      <c r="U17" s="343">
        <v>17500</v>
      </c>
      <c r="V17" s="343">
        <v>21160</v>
      </c>
      <c r="W17" s="343">
        <v>1280</v>
      </c>
      <c r="Y17" s="344" t="s">
        <v>43</v>
      </c>
      <c r="Z17" s="461">
        <v>83022</v>
      </c>
      <c r="AA17" s="342">
        <v>231</v>
      </c>
      <c r="AB17" s="461">
        <v>249</v>
      </c>
      <c r="AC17" s="461">
        <v>5303</v>
      </c>
      <c r="AD17" s="461">
        <v>2510</v>
      </c>
      <c r="AE17" s="461">
        <v>12923</v>
      </c>
      <c r="AF17" s="461">
        <v>5029</v>
      </c>
      <c r="AG17" s="461">
        <v>32422</v>
      </c>
      <c r="AH17" s="461">
        <v>24355</v>
      </c>
      <c r="AI17" s="345" t="s">
        <v>2</v>
      </c>
      <c r="AK17" s="344" t="s">
        <v>43</v>
      </c>
      <c r="AL17" s="461">
        <v>99618</v>
      </c>
      <c r="AM17" s="461">
        <v>80</v>
      </c>
      <c r="AN17" s="461">
        <v>435</v>
      </c>
      <c r="AO17" s="461">
        <v>2590</v>
      </c>
      <c r="AP17" s="461">
        <v>3991</v>
      </c>
      <c r="AQ17" s="461">
        <v>17403</v>
      </c>
      <c r="AR17" s="461">
        <v>12793</v>
      </c>
      <c r="AS17" s="461">
        <v>34216</v>
      </c>
      <c r="AT17" s="461">
        <v>20559</v>
      </c>
      <c r="AU17" s="345" t="s">
        <v>2</v>
      </c>
      <c r="AW17" s="344" t="s">
        <v>43</v>
      </c>
      <c r="AX17" s="461">
        <v>98086</v>
      </c>
      <c r="AY17" s="461">
        <v>53</v>
      </c>
      <c r="AZ17" s="461">
        <v>629</v>
      </c>
      <c r="BA17" s="461">
        <v>3204</v>
      </c>
      <c r="BB17" s="461">
        <v>4055</v>
      </c>
      <c r="BC17" s="461">
        <v>16901</v>
      </c>
      <c r="BD17" s="461">
        <v>12026</v>
      </c>
      <c r="BE17" s="461">
        <v>30425</v>
      </c>
      <c r="BF17" s="461">
        <v>30793</v>
      </c>
      <c r="BG17" s="345" t="s">
        <v>2</v>
      </c>
    </row>
    <row r="18" spans="1:59" s="463" customFormat="1" ht="13.9" customHeight="1" x14ac:dyDescent="0.2">
      <c r="A18" s="344" t="s">
        <v>44</v>
      </c>
      <c r="B18" s="342">
        <v>94000</v>
      </c>
      <c r="C18" s="343">
        <v>100</v>
      </c>
      <c r="D18" s="343">
        <v>910</v>
      </c>
      <c r="E18" s="343">
        <v>20900</v>
      </c>
      <c r="F18" s="343">
        <v>5700</v>
      </c>
      <c r="G18" s="343">
        <v>16660</v>
      </c>
      <c r="H18" s="343">
        <v>9080</v>
      </c>
      <c r="I18" s="343">
        <v>11060</v>
      </c>
      <c r="J18" s="343">
        <v>27850</v>
      </c>
      <c r="K18" s="343">
        <v>1740</v>
      </c>
      <c r="L18" s="343"/>
      <c r="M18" s="344" t="s">
        <v>44</v>
      </c>
      <c r="N18" s="342">
        <v>76910</v>
      </c>
      <c r="O18" s="343">
        <v>150</v>
      </c>
      <c r="P18" s="343">
        <v>600</v>
      </c>
      <c r="Q18" s="343">
        <v>8940</v>
      </c>
      <c r="R18" s="343">
        <v>4060</v>
      </c>
      <c r="S18" s="343">
        <v>12760</v>
      </c>
      <c r="T18" s="343">
        <v>6490</v>
      </c>
      <c r="U18" s="343">
        <v>14270</v>
      </c>
      <c r="V18" s="343">
        <v>28230</v>
      </c>
      <c r="W18" s="343">
        <v>1410</v>
      </c>
      <c r="Y18" s="344" t="s">
        <v>44</v>
      </c>
      <c r="Z18" s="461">
        <v>95730</v>
      </c>
      <c r="AA18" s="342">
        <v>288</v>
      </c>
      <c r="AB18" s="461">
        <v>228</v>
      </c>
      <c r="AC18" s="461">
        <v>7224</v>
      </c>
      <c r="AD18" s="461">
        <v>3434</v>
      </c>
      <c r="AE18" s="461">
        <v>17005</v>
      </c>
      <c r="AF18" s="461">
        <v>6113</v>
      </c>
      <c r="AG18" s="461">
        <v>25448</v>
      </c>
      <c r="AH18" s="461">
        <v>35990</v>
      </c>
      <c r="AI18" s="345" t="s">
        <v>2</v>
      </c>
      <c r="AK18" s="344" t="s">
        <v>44</v>
      </c>
      <c r="AL18" s="461">
        <v>124296</v>
      </c>
      <c r="AM18" s="461">
        <v>53</v>
      </c>
      <c r="AN18" s="461">
        <v>504</v>
      </c>
      <c r="AO18" s="461">
        <v>3149</v>
      </c>
      <c r="AP18" s="461">
        <v>7783</v>
      </c>
      <c r="AQ18" s="461">
        <v>25193</v>
      </c>
      <c r="AR18" s="461">
        <v>14759</v>
      </c>
      <c r="AS18" s="461">
        <v>29569</v>
      </c>
      <c r="AT18" s="461">
        <v>33119</v>
      </c>
      <c r="AU18" s="345" t="s">
        <v>2</v>
      </c>
      <c r="AW18" s="344" t="s">
        <v>44</v>
      </c>
      <c r="AX18" s="461">
        <v>134385</v>
      </c>
      <c r="AY18" s="461">
        <v>76</v>
      </c>
      <c r="AZ18" s="461">
        <v>606</v>
      </c>
      <c r="BA18" s="461">
        <v>3723</v>
      </c>
      <c r="BB18" s="461">
        <v>10303</v>
      </c>
      <c r="BC18" s="461">
        <v>25041</v>
      </c>
      <c r="BD18" s="461">
        <v>15361</v>
      </c>
      <c r="BE18" s="461">
        <v>31550</v>
      </c>
      <c r="BF18" s="461">
        <v>47725</v>
      </c>
      <c r="BG18" s="345" t="s">
        <v>2</v>
      </c>
    </row>
    <row r="19" spans="1:59" s="463" customFormat="1" ht="13.9" customHeight="1" x14ac:dyDescent="0.2">
      <c r="A19" s="344" t="s">
        <v>45</v>
      </c>
      <c r="B19" s="342">
        <v>91280</v>
      </c>
      <c r="C19" s="343">
        <v>170</v>
      </c>
      <c r="D19" s="343">
        <v>1360</v>
      </c>
      <c r="E19" s="343">
        <v>17740</v>
      </c>
      <c r="F19" s="343">
        <v>6640</v>
      </c>
      <c r="G19" s="343">
        <v>18780</v>
      </c>
      <c r="H19" s="343">
        <v>7540</v>
      </c>
      <c r="I19" s="343">
        <v>13340</v>
      </c>
      <c r="J19" s="343">
        <v>25070</v>
      </c>
      <c r="K19" s="343">
        <v>640</v>
      </c>
      <c r="L19" s="343"/>
      <c r="M19" s="344" t="s">
        <v>45</v>
      </c>
      <c r="N19" s="342">
        <v>92710</v>
      </c>
      <c r="O19" s="343">
        <v>120</v>
      </c>
      <c r="P19" s="343">
        <v>780</v>
      </c>
      <c r="Q19" s="343">
        <v>11320</v>
      </c>
      <c r="R19" s="343">
        <v>6380</v>
      </c>
      <c r="S19" s="343">
        <v>20520</v>
      </c>
      <c r="T19" s="343">
        <v>7990</v>
      </c>
      <c r="U19" s="343">
        <v>18410</v>
      </c>
      <c r="V19" s="343">
        <v>26490</v>
      </c>
      <c r="W19" s="343">
        <v>700</v>
      </c>
      <c r="Y19" s="344" t="s">
        <v>45</v>
      </c>
      <c r="Z19" s="461">
        <v>97759</v>
      </c>
      <c r="AA19" s="342">
        <v>304</v>
      </c>
      <c r="AB19" s="461">
        <v>265</v>
      </c>
      <c r="AC19" s="461">
        <v>8078</v>
      </c>
      <c r="AD19" s="461">
        <v>5856</v>
      </c>
      <c r="AE19" s="461">
        <v>21428</v>
      </c>
      <c r="AF19" s="461">
        <v>8636</v>
      </c>
      <c r="AG19" s="461">
        <v>25355</v>
      </c>
      <c r="AH19" s="461">
        <v>27837</v>
      </c>
      <c r="AI19" s="345" t="s">
        <v>2</v>
      </c>
      <c r="AK19" s="344" t="s">
        <v>45</v>
      </c>
      <c r="AL19" s="461">
        <v>113900</v>
      </c>
      <c r="AM19" s="461">
        <v>35</v>
      </c>
      <c r="AN19" s="461">
        <v>702</v>
      </c>
      <c r="AO19" s="461">
        <v>5046</v>
      </c>
      <c r="AP19" s="461">
        <v>9356</v>
      </c>
      <c r="AQ19" s="461">
        <v>24894</v>
      </c>
      <c r="AR19" s="461">
        <v>13491</v>
      </c>
      <c r="AS19" s="461">
        <v>26239</v>
      </c>
      <c r="AT19" s="461">
        <v>28635</v>
      </c>
      <c r="AU19" s="345" t="s">
        <v>2</v>
      </c>
      <c r="AW19" s="344" t="s">
        <v>45</v>
      </c>
      <c r="AX19" s="461">
        <v>125043</v>
      </c>
      <c r="AY19" s="461">
        <v>60</v>
      </c>
      <c r="AZ19" s="461">
        <v>724</v>
      </c>
      <c r="BA19" s="461">
        <v>4680</v>
      </c>
      <c r="BB19" s="461">
        <v>15627</v>
      </c>
      <c r="BC19" s="461">
        <v>23511</v>
      </c>
      <c r="BD19" s="461">
        <v>15337</v>
      </c>
      <c r="BE19" s="461">
        <v>27814</v>
      </c>
      <c r="BF19" s="461">
        <v>37290</v>
      </c>
      <c r="BG19" s="345" t="s">
        <v>2</v>
      </c>
    </row>
    <row r="20" spans="1:59" s="463" customFormat="1" ht="13.9" customHeight="1" x14ac:dyDescent="0.2">
      <c r="A20" s="344" t="s">
        <v>46</v>
      </c>
      <c r="B20" s="342">
        <v>112660</v>
      </c>
      <c r="C20" s="343">
        <v>290</v>
      </c>
      <c r="D20" s="343">
        <v>2110</v>
      </c>
      <c r="E20" s="343">
        <v>27600</v>
      </c>
      <c r="F20" s="343">
        <v>8400</v>
      </c>
      <c r="G20" s="343">
        <v>20190</v>
      </c>
      <c r="H20" s="343">
        <v>11290</v>
      </c>
      <c r="I20" s="343">
        <v>18870</v>
      </c>
      <c r="J20" s="343">
        <v>23130</v>
      </c>
      <c r="K20" s="343">
        <v>780</v>
      </c>
      <c r="L20" s="343"/>
      <c r="M20" s="344" t="s">
        <v>46</v>
      </c>
      <c r="N20" s="342">
        <v>105750</v>
      </c>
      <c r="O20" s="343">
        <v>280</v>
      </c>
      <c r="P20" s="343">
        <v>1270</v>
      </c>
      <c r="Q20" s="343">
        <v>15060</v>
      </c>
      <c r="R20" s="343">
        <v>8950</v>
      </c>
      <c r="S20" s="343">
        <v>19990</v>
      </c>
      <c r="T20" s="343">
        <v>9980</v>
      </c>
      <c r="U20" s="343">
        <v>24000</v>
      </c>
      <c r="V20" s="343">
        <v>25310</v>
      </c>
      <c r="W20" s="343">
        <v>910</v>
      </c>
      <c r="Y20" s="344" t="s">
        <v>46</v>
      </c>
      <c r="Z20" s="461">
        <v>104537</v>
      </c>
      <c r="AA20" s="342">
        <v>461</v>
      </c>
      <c r="AB20" s="461">
        <v>535</v>
      </c>
      <c r="AC20" s="461">
        <v>10572</v>
      </c>
      <c r="AD20" s="461">
        <v>10124</v>
      </c>
      <c r="AE20" s="461">
        <v>20151</v>
      </c>
      <c r="AF20" s="461">
        <v>9684</v>
      </c>
      <c r="AG20" s="461">
        <v>26291</v>
      </c>
      <c r="AH20" s="461">
        <v>26719</v>
      </c>
      <c r="AI20" s="345" t="s">
        <v>2</v>
      </c>
      <c r="AK20" s="344" t="s">
        <v>46</v>
      </c>
      <c r="AL20" s="461">
        <v>112846</v>
      </c>
      <c r="AM20" s="461">
        <v>97</v>
      </c>
      <c r="AN20" s="461">
        <v>1279</v>
      </c>
      <c r="AO20" s="461">
        <v>6158</v>
      </c>
      <c r="AP20" s="461">
        <v>12972</v>
      </c>
      <c r="AQ20" s="461">
        <v>20250</v>
      </c>
      <c r="AR20" s="461">
        <v>11460</v>
      </c>
      <c r="AS20" s="461">
        <v>25649</v>
      </c>
      <c r="AT20" s="461">
        <v>29628</v>
      </c>
      <c r="AU20" s="345" t="s">
        <v>2</v>
      </c>
      <c r="AW20" s="344" t="s">
        <v>46</v>
      </c>
      <c r="AX20" s="461">
        <v>124789</v>
      </c>
      <c r="AY20" s="461">
        <v>121</v>
      </c>
      <c r="AZ20" s="461">
        <v>1287</v>
      </c>
      <c r="BA20" s="461">
        <v>4744</v>
      </c>
      <c r="BB20" s="461">
        <v>16713</v>
      </c>
      <c r="BC20" s="461">
        <v>19813</v>
      </c>
      <c r="BD20" s="461">
        <v>12816</v>
      </c>
      <c r="BE20" s="461">
        <v>27796</v>
      </c>
      <c r="BF20" s="461">
        <v>41499</v>
      </c>
      <c r="BG20" s="345" t="s">
        <v>2</v>
      </c>
    </row>
    <row r="21" spans="1:59" s="463" customFormat="1" ht="13.9" customHeight="1" x14ac:dyDescent="0.2">
      <c r="A21" s="344" t="s">
        <v>47</v>
      </c>
      <c r="B21" s="342">
        <v>109200</v>
      </c>
      <c r="C21" s="343">
        <v>290</v>
      </c>
      <c r="D21" s="343">
        <v>1290</v>
      </c>
      <c r="E21" s="343">
        <v>26800</v>
      </c>
      <c r="F21" s="343">
        <v>7960</v>
      </c>
      <c r="G21" s="343">
        <v>20070</v>
      </c>
      <c r="H21" s="343">
        <v>14200</v>
      </c>
      <c r="I21" s="343">
        <v>9900</v>
      </c>
      <c r="J21" s="343">
        <v>27900</v>
      </c>
      <c r="K21" s="343">
        <v>790</v>
      </c>
      <c r="L21" s="343"/>
      <c r="M21" s="344" t="s">
        <v>47</v>
      </c>
      <c r="N21" s="342">
        <v>110900</v>
      </c>
      <c r="O21" s="343">
        <v>350</v>
      </c>
      <c r="P21" s="343">
        <v>1140</v>
      </c>
      <c r="Q21" s="343">
        <v>16820</v>
      </c>
      <c r="R21" s="343">
        <v>8230</v>
      </c>
      <c r="S21" s="343">
        <v>23450</v>
      </c>
      <c r="T21" s="343">
        <v>14780</v>
      </c>
      <c r="U21" s="343">
        <v>15410</v>
      </c>
      <c r="V21" s="343">
        <v>29930</v>
      </c>
      <c r="W21" s="343">
        <v>790</v>
      </c>
      <c r="Y21" s="344" t="s">
        <v>47</v>
      </c>
      <c r="Z21" s="461">
        <v>117042</v>
      </c>
      <c r="AA21" s="342">
        <v>524</v>
      </c>
      <c r="AB21" s="461">
        <v>363</v>
      </c>
      <c r="AC21" s="461">
        <v>11854</v>
      </c>
      <c r="AD21" s="461">
        <v>7970</v>
      </c>
      <c r="AE21" s="461">
        <v>25705</v>
      </c>
      <c r="AF21" s="461">
        <v>16263</v>
      </c>
      <c r="AG21" s="461">
        <v>23479</v>
      </c>
      <c r="AH21" s="461">
        <v>30884</v>
      </c>
      <c r="AI21" s="345" t="s">
        <v>2</v>
      </c>
      <c r="AK21" s="344" t="s">
        <v>47</v>
      </c>
      <c r="AL21" s="461">
        <v>130290</v>
      </c>
      <c r="AM21" s="461">
        <v>109</v>
      </c>
      <c r="AN21" s="461">
        <v>1165</v>
      </c>
      <c r="AO21" s="461">
        <v>7128</v>
      </c>
      <c r="AP21" s="461">
        <v>10567</v>
      </c>
      <c r="AQ21" s="461">
        <v>28175</v>
      </c>
      <c r="AR21" s="461">
        <v>21482</v>
      </c>
      <c r="AS21" s="461">
        <v>22577</v>
      </c>
      <c r="AT21" s="461">
        <v>32998</v>
      </c>
      <c r="AU21" s="345" t="s">
        <v>2</v>
      </c>
      <c r="AW21" s="344" t="s">
        <v>47</v>
      </c>
      <c r="AX21" s="461">
        <v>142807</v>
      </c>
      <c r="AY21" s="461">
        <v>125</v>
      </c>
      <c r="AZ21" s="461">
        <v>1237</v>
      </c>
      <c r="BA21" s="461">
        <v>6779</v>
      </c>
      <c r="BB21" s="461">
        <v>14047</v>
      </c>
      <c r="BC21" s="461">
        <v>27729</v>
      </c>
      <c r="BD21" s="461">
        <v>23082</v>
      </c>
      <c r="BE21" s="461">
        <v>25377</v>
      </c>
      <c r="BF21" s="461">
        <v>44431</v>
      </c>
      <c r="BG21" s="345" t="s">
        <v>2</v>
      </c>
    </row>
    <row r="22" spans="1:59" s="463" customFormat="1" ht="13.9" customHeight="1" x14ac:dyDescent="0.2">
      <c r="A22" s="344" t="s">
        <v>48</v>
      </c>
      <c r="B22" s="342">
        <v>97130</v>
      </c>
      <c r="C22" s="343">
        <v>80</v>
      </c>
      <c r="D22" s="343">
        <v>1170</v>
      </c>
      <c r="E22" s="343">
        <v>22950</v>
      </c>
      <c r="F22" s="343">
        <v>5170</v>
      </c>
      <c r="G22" s="343">
        <v>18280</v>
      </c>
      <c r="H22" s="343">
        <v>16260</v>
      </c>
      <c r="I22" s="343">
        <v>9230</v>
      </c>
      <c r="J22" s="343">
        <v>22800</v>
      </c>
      <c r="K22" s="343">
        <v>1190</v>
      </c>
      <c r="L22" s="343"/>
      <c r="M22" s="344" t="s">
        <v>48</v>
      </c>
      <c r="N22" s="342">
        <v>93960</v>
      </c>
      <c r="O22" s="343">
        <v>190</v>
      </c>
      <c r="P22" s="343">
        <v>870</v>
      </c>
      <c r="Q22" s="343">
        <v>13670</v>
      </c>
      <c r="R22" s="343">
        <v>4630</v>
      </c>
      <c r="S22" s="343">
        <v>20060</v>
      </c>
      <c r="T22" s="343">
        <v>15420</v>
      </c>
      <c r="U22" s="343">
        <v>13870</v>
      </c>
      <c r="V22" s="343">
        <v>23990</v>
      </c>
      <c r="W22" s="343">
        <v>1260</v>
      </c>
      <c r="Y22" s="344" t="s">
        <v>48</v>
      </c>
      <c r="Z22" s="461">
        <v>103623</v>
      </c>
      <c r="AA22" s="342">
        <v>343</v>
      </c>
      <c r="AB22" s="461">
        <v>364</v>
      </c>
      <c r="AC22" s="461">
        <v>8389</v>
      </c>
      <c r="AD22" s="461">
        <v>4411</v>
      </c>
      <c r="AE22" s="461">
        <v>22601</v>
      </c>
      <c r="AF22" s="461">
        <v>17205</v>
      </c>
      <c r="AG22" s="461">
        <v>23966</v>
      </c>
      <c r="AH22" s="461">
        <v>26344</v>
      </c>
      <c r="AI22" s="345" t="s">
        <v>2</v>
      </c>
      <c r="AK22" s="344" t="s">
        <v>48</v>
      </c>
      <c r="AL22" s="461">
        <v>127032</v>
      </c>
      <c r="AM22" s="461">
        <v>70</v>
      </c>
      <c r="AN22" s="461">
        <v>821</v>
      </c>
      <c r="AO22" s="461">
        <v>5300</v>
      </c>
      <c r="AP22" s="461">
        <v>7396</v>
      </c>
      <c r="AQ22" s="461">
        <v>29478</v>
      </c>
      <c r="AR22" s="461">
        <v>25295</v>
      </c>
      <c r="AS22" s="461">
        <v>25718</v>
      </c>
      <c r="AT22" s="461">
        <v>26032</v>
      </c>
      <c r="AU22" s="345" t="s">
        <v>2</v>
      </c>
      <c r="AW22" s="344" t="s">
        <v>48</v>
      </c>
      <c r="AX22" s="461">
        <v>138799</v>
      </c>
      <c r="AY22" s="461">
        <v>83</v>
      </c>
      <c r="AZ22" s="461">
        <v>885</v>
      </c>
      <c r="BA22" s="461">
        <v>5446</v>
      </c>
      <c r="BB22" s="461">
        <v>11079</v>
      </c>
      <c r="BC22" s="461">
        <v>29631</v>
      </c>
      <c r="BD22" s="461">
        <v>26207</v>
      </c>
      <c r="BE22" s="461">
        <v>26898</v>
      </c>
      <c r="BF22" s="461">
        <v>38570</v>
      </c>
      <c r="BG22" s="345" t="s">
        <v>2</v>
      </c>
    </row>
    <row r="23" spans="1:59" s="463" customFormat="1" ht="13.9" customHeight="1" x14ac:dyDescent="0.2">
      <c r="A23" s="344" t="s">
        <v>49</v>
      </c>
      <c r="B23" s="342">
        <v>73450</v>
      </c>
      <c r="C23" s="343">
        <v>70</v>
      </c>
      <c r="D23" s="343">
        <v>910</v>
      </c>
      <c r="E23" s="343">
        <v>12670</v>
      </c>
      <c r="F23" s="343">
        <v>5110</v>
      </c>
      <c r="G23" s="343">
        <v>13790</v>
      </c>
      <c r="H23" s="343">
        <v>7470</v>
      </c>
      <c r="I23" s="343">
        <v>8700</v>
      </c>
      <c r="J23" s="343">
        <v>23690</v>
      </c>
      <c r="K23" s="343">
        <v>1040</v>
      </c>
      <c r="L23" s="343"/>
      <c r="M23" s="344" t="s">
        <v>49</v>
      </c>
      <c r="N23" s="342">
        <v>63600</v>
      </c>
      <c r="O23" s="343">
        <v>40</v>
      </c>
      <c r="P23" s="343">
        <v>470</v>
      </c>
      <c r="Q23" s="343">
        <v>6300</v>
      </c>
      <c r="R23" s="343">
        <v>3190</v>
      </c>
      <c r="S23" s="343">
        <v>10900</v>
      </c>
      <c r="T23" s="343">
        <v>5800</v>
      </c>
      <c r="U23" s="343">
        <v>12290</v>
      </c>
      <c r="V23" s="343">
        <v>23350</v>
      </c>
      <c r="W23" s="343">
        <v>1260</v>
      </c>
      <c r="Y23" s="344" t="s">
        <v>49</v>
      </c>
      <c r="Z23" s="461">
        <v>79853</v>
      </c>
      <c r="AA23" s="342">
        <v>177</v>
      </c>
      <c r="AB23" s="461">
        <v>168</v>
      </c>
      <c r="AC23" s="461">
        <v>6186</v>
      </c>
      <c r="AD23" s="461">
        <v>2518</v>
      </c>
      <c r="AE23" s="461">
        <v>11983</v>
      </c>
      <c r="AF23" s="461">
        <v>5112</v>
      </c>
      <c r="AG23" s="461">
        <v>26876</v>
      </c>
      <c r="AH23" s="461">
        <v>26833</v>
      </c>
      <c r="AI23" s="345" t="s">
        <v>2</v>
      </c>
      <c r="AK23" s="344" t="s">
        <v>49</v>
      </c>
      <c r="AL23" s="461">
        <v>106765</v>
      </c>
      <c r="AM23" s="461">
        <v>45</v>
      </c>
      <c r="AN23" s="461">
        <v>465</v>
      </c>
      <c r="AO23" s="461">
        <v>2294</v>
      </c>
      <c r="AP23" s="461">
        <v>3768</v>
      </c>
      <c r="AQ23" s="461">
        <v>16142</v>
      </c>
      <c r="AR23" s="461">
        <v>13956</v>
      </c>
      <c r="AS23" s="461">
        <v>36751</v>
      </c>
      <c r="AT23" s="461">
        <v>25174</v>
      </c>
      <c r="AU23" s="345" t="s">
        <v>2</v>
      </c>
      <c r="AW23" s="344" t="s">
        <v>49</v>
      </c>
      <c r="AX23" s="461">
        <v>114970</v>
      </c>
      <c r="AY23" s="461">
        <v>65</v>
      </c>
      <c r="AZ23" s="461">
        <v>621</v>
      </c>
      <c r="BA23" s="461">
        <v>3028</v>
      </c>
      <c r="BB23" s="461">
        <v>4402</v>
      </c>
      <c r="BC23" s="461">
        <v>16447</v>
      </c>
      <c r="BD23" s="461">
        <v>16444</v>
      </c>
      <c r="BE23" s="461">
        <v>35552</v>
      </c>
      <c r="BF23" s="461">
        <v>38411</v>
      </c>
      <c r="BG23" s="345" t="s">
        <v>2</v>
      </c>
    </row>
    <row r="24" spans="1:59" s="463" customFormat="1" ht="13.9" customHeight="1" x14ac:dyDescent="0.2">
      <c r="A24" s="344" t="s">
        <v>50</v>
      </c>
      <c r="B24" s="342">
        <v>65220</v>
      </c>
      <c r="C24" s="343">
        <v>80</v>
      </c>
      <c r="D24" s="343">
        <v>960</v>
      </c>
      <c r="E24" s="343">
        <v>5870</v>
      </c>
      <c r="F24" s="343">
        <v>2070</v>
      </c>
      <c r="G24" s="343">
        <v>15700</v>
      </c>
      <c r="H24" s="343">
        <v>3520</v>
      </c>
      <c r="I24" s="343">
        <v>13320</v>
      </c>
      <c r="J24" s="343">
        <v>21910</v>
      </c>
      <c r="K24" s="343">
        <v>1790</v>
      </c>
      <c r="L24" s="343"/>
      <c r="M24" s="344" t="s">
        <v>50</v>
      </c>
      <c r="N24" s="342">
        <v>55970</v>
      </c>
      <c r="O24" s="343">
        <v>120</v>
      </c>
      <c r="P24" s="343">
        <v>710</v>
      </c>
      <c r="Q24" s="343">
        <v>3170</v>
      </c>
      <c r="R24" s="343">
        <v>1380</v>
      </c>
      <c r="S24" s="343">
        <v>10630</v>
      </c>
      <c r="T24" s="343">
        <v>2590</v>
      </c>
      <c r="U24" s="343">
        <v>18160</v>
      </c>
      <c r="V24" s="343">
        <v>17470</v>
      </c>
      <c r="W24" s="343">
        <v>1740</v>
      </c>
      <c r="Y24" s="344" t="s">
        <v>50</v>
      </c>
      <c r="Z24" s="461">
        <v>75571</v>
      </c>
      <c r="AA24" s="342">
        <v>230</v>
      </c>
      <c r="AB24" s="461">
        <v>171</v>
      </c>
      <c r="AC24" s="461">
        <v>4623</v>
      </c>
      <c r="AD24" s="461">
        <v>1366</v>
      </c>
      <c r="AE24" s="461">
        <v>11541</v>
      </c>
      <c r="AF24" s="461">
        <v>3491</v>
      </c>
      <c r="AG24" s="461">
        <v>34267</v>
      </c>
      <c r="AH24" s="461">
        <v>19882</v>
      </c>
      <c r="AI24" s="345" t="s">
        <v>2</v>
      </c>
      <c r="AK24" s="344" t="s">
        <v>50</v>
      </c>
      <c r="AL24" s="461">
        <v>81387</v>
      </c>
      <c r="AM24" s="461">
        <v>123</v>
      </c>
      <c r="AN24" s="461">
        <v>318</v>
      </c>
      <c r="AO24" s="461">
        <v>2169</v>
      </c>
      <c r="AP24" s="461">
        <v>2393</v>
      </c>
      <c r="AQ24" s="461">
        <v>11901</v>
      </c>
      <c r="AR24" s="461">
        <v>8113</v>
      </c>
      <c r="AS24" s="461">
        <v>37324</v>
      </c>
      <c r="AT24" s="461">
        <v>12235</v>
      </c>
      <c r="AU24" s="345" t="s">
        <v>2</v>
      </c>
      <c r="AW24" s="344" t="s">
        <v>50</v>
      </c>
      <c r="AX24" s="461">
        <v>69448</v>
      </c>
      <c r="AY24" s="461">
        <v>98</v>
      </c>
      <c r="AZ24" s="461">
        <v>382</v>
      </c>
      <c r="BA24" s="461">
        <v>2325</v>
      </c>
      <c r="BB24" s="461">
        <v>2297</v>
      </c>
      <c r="BC24" s="461">
        <v>10961</v>
      </c>
      <c r="BD24" s="461">
        <v>7464</v>
      </c>
      <c r="BE24" s="461">
        <v>26809</v>
      </c>
      <c r="BF24" s="461">
        <v>19112</v>
      </c>
      <c r="BG24" s="345" t="s">
        <v>2</v>
      </c>
    </row>
    <row r="25" spans="1:59" s="463" customFormat="1" ht="13.9" customHeight="1" x14ac:dyDescent="0.2">
      <c r="A25" s="344" t="s">
        <v>51</v>
      </c>
      <c r="B25" s="342">
        <v>61960</v>
      </c>
      <c r="C25" s="343">
        <v>90</v>
      </c>
      <c r="D25" s="343">
        <v>1280</v>
      </c>
      <c r="E25" s="343">
        <v>11950</v>
      </c>
      <c r="F25" s="343">
        <v>3890</v>
      </c>
      <c r="G25" s="343">
        <v>12010</v>
      </c>
      <c r="H25" s="343">
        <v>4130</v>
      </c>
      <c r="I25" s="343">
        <v>8530</v>
      </c>
      <c r="J25" s="343">
        <v>19670</v>
      </c>
      <c r="K25" s="343">
        <v>410</v>
      </c>
      <c r="L25" s="343"/>
      <c r="M25" s="344" t="s">
        <v>51</v>
      </c>
      <c r="N25" s="342">
        <v>64830</v>
      </c>
      <c r="O25" s="343">
        <v>290</v>
      </c>
      <c r="P25" s="343">
        <v>890</v>
      </c>
      <c r="Q25" s="343">
        <v>8320</v>
      </c>
      <c r="R25" s="343">
        <v>4370</v>
      </c>
      <c r="S25" s="343">
        <v>12310</v>
      </c>
      <c r="T25" s="343">
        <v>4310</v>
      </c>
      <c r="U25" s="343">
        <v>12930</v>
      </c>
      <c r="V25" s="343">
        <v>20900</v>
      </c>
      <c r="W25" s="343">
        <v>510</v>
      </c>
      <c r="Y25" s="344" t="s">
        <v>51</v>
      </c>
      <c r="Z25" s="461">
        <v>74893</v>
      </c>
      <c r="AA25" s="342">
        <v>350</v>
      </c>
      <c r="AB25" s="461">
        <v>284</v>
      </c>
      <c r="AC25" s="461">
        <v>5965</v>
      </c>
      <c r="AD25" s="461">
        <v>3855</v>
      </c>
      <c r="AE25" s="461">
        <v>14977</v>
      </c>
      <c r="AF25" s="461">
        <v>5449</v>
      </c>
      <c r="AG25" s="461">
        <v>20999</v>
      </c>
      <c r="AH25" s="461">
        <v>23014</v>
      </c>
      <c r="AI25" s="345" t="s">
        <v>2</v>
      </c>
      <c r="AK25" s="344" t="s">
        <v>51</v>
      </c>
      <c r="AL25" s="461">
        <v>81957</v>
      </c>
      <c r="AM25" s="461">
        <v>63</v>
      </c>
      <c r="AN25" s="461">
        <v>565</v>
      </c>
      <c r="AO25" s="461">
        <v>3221</v>
      </c>
      <c r="AP25" s="461">
        <v>4844</v>
      </c>
      <c r="AQ25" s="461">
        <v>15888</v>
      </c>
      <c r="AR25" s="461">
        <v>9783</v>
      </c>
      <c r="AS25" s="461">
        <v>19544</v>
      </c>
      <c r="AT25" s="461">
        <v>22726</v>
      </c>
      <c r="AU25" s="345" t="s">
        <v>2</v>
      </c>
      <c r="AW25" s="344" t="s">
        <v>51</v>
      </c>
      <c r="AX25" s="461">
        <v>84145</v>
      </c>
      <c r="AY25" s="461">
        <v>76</v>
      </c>
      <c r="AZ25" s="461">
        <v>624</v>
      </c>
      <c r="BA25" s="461">
        <v>2897</v>
      </c>
      <c r="BB25" s="461">
        <v>5679</v>
      </c>
      <c r="BC25" s="461">
        <v>14618</v>
      </c>
      <c r="BD25" s="461">
        <v>10384</v>
      </c>
      <c r="BE25" s="461">
        <v>19939</v>
      </c>
      <c r="BF25" s="461">
        <v>29928</v>
      </c>
      <c r="BG25" s="345" t="s">
        <v>2</v>
      </c>
    </row>
    <row r="26" spans="1:59" s="463" customFormat="1" ht="13.9" customHeight="1" x14ac:dyDescent="0.2">
      <c r="A26" s="344" t="s">
        <v>52</v>
      </c>
      <c r="B26" s="342">
        <v>111990</v>
      </c>
      <c r="C26" s="343">
        <v>140</v>
      </c>
      <c r="D26" s="343">
        <v>1840</v>
      </c>
      <c r="E26" s="343">
        <v>15190</v>
      </c>
      <c r="F26" s="343">
        <v>7230</v>
      </c>
      <c r="G26" s="343">
        <v>21410</v>
      </c>
      <c r="H26" s="343">
        <v>10980</v>
      </c>
      <c r="I26" s="343">
        <v>13810</v>
      </c>
      <c r="J26" s="343">
        <v>39930</v>
      </c>
      <c r="K26" s="343">
        <v>1460</v>
      </c>
      <c r="L26" s="343"/>
      <c r="M26" s="344" t="s">
        <v>52</v>
      </c>
      <c r="N26" s="342">
        <v>91750</v>
      </c>
      <c r="O26" s="343">
        <v>140</v>
      </c>
      <c r="P26" s="343">
        <v>770</v>
      </c>
      <c r="Q26" s="343">
        <v>7250</v>
      </c>
      <c r="R26" s="343">
        <v>4580</v>
      </c>
      <c r="S26" s="343">
        <v>16650</v>
      </c>
      <c r="T26" s="343">
        <v>7490</v>
      </c>
      <c r="U26" s="343">
        <v>18700</v>
      </c>
      <c r="V26" s="343">
        <v>34280</v>
      </c>
      <c r="W26" s="343">
        <v>1890</v>
      </c>
      <c r="Y26" s="344" t="s">
        <v>52</v>
      </c>
      <c r="Z26" s="461">
        <v>130736</v>
      </c>
      <c r="AA26" s="342">
        <v>350</v>
      </c>
      <c r="AB26" s="461">
        <v>366</v>
      </c>
      <c r="AC26" s="461">
        <v>8793</v>
      </c>
      <c r="AD26" s="461">
        <v>4195</v>
      </c>
      <c r="AE26" s="461">
        <v>22055</v>
      </c>
      <c r="AF26" s="461">
        <v>8398</v>
      </c>
      <c r="AG26" s="461">
        <v>40723</v>
      </c>
      <c r="AH26" s="461">
        <v>45856</v>
      </c>
      <c r="AI26" s="345" t="s">
        <v>2</v>
      </c>
      <c r="AK26" s="344" t="s">
        <v>52</v>
      </c>
      <c r="AL26" s="461">
        <v>166494</v>
      </c>
      <c r="AM26" s="461">
        <v>66</v>
      </c>
      <c r="AN26" s="461">
        <v>691</v>
      </c>
      <c r="AO26" s="461">
        <v>3427</v>
      </c>
      <c r="AP26" s="461">
        <v>7299</v>
      </c>
      <c r="AQ26" s="461">
        <v>29510</v>
      </c>
      <c r="AR26" s="461">
        <v>20149</v>
      </c>
      <c r="AS26" s="461">
        <v>50813</v>
      </c>
      <c r="AT26" s="461">
        <v>41785</v>
      </c>
      <c r="AU26" s="345" t="s">
        <v>2</v>
      </c>
      <c r="AW26" s="344" t="s">
        <v>52</v>
      </c>
      <c r="AX26" s="461">
        <v>182820</v>
      </c>
      <c r="AY26" s="461">
        <v>83</v>
      </c>
      <c r="AZ26" s="461">
        <v>932</v>
      </c>
      <c r="BA26" s="461">
        <v>4172</v>
      </c>
      <c r="BB26" s="461">
        <v>8899</v>
      </c>
      <c r="BC26" s="461">
        <v>28022</v>
      </c>
      <c r="BD26" s="461">
        <v>21970</v>
      </c>
      <c r="BE26" s="461">
        <v>55209</v>
      </c>
      <c r="BF26" s="461">
        <v>63533</v>
      </c>
      <c r="BG26" s="345" t="s">
        <v>2</v>
      </c>
    </row>
    <row r="27" spans="1:59" s="463" customFormat="1" ht="13.9" customHeight="1" x14ac:dyDescent="0.2">
      <c r="A27" s="344" t="s">
        <v>53</v>
      </c>
      <c r="B27" s="342">
        <v>104350</v>
      </c>
      <c r="C27" s="343">
        <v>110</v>
      </c>
      <c r="D27" s="343">
        <v>2080</v>
      </c>
      <c r="E27" s="343">
        <v>15200</v>
      </c>
      <c r="F27" s="343">
        <v>7980</v>
      </c>
      <c r="G27" s="343">
        <v>17230</v>
      </c>
      <c r="H27" s="343">
        <v>11710</v>
      </c>
      <c r="I27" s="343">
        <v>13950</v>
      </c>
      <c r="J27" s="343">
        <v>35240</v>
      </c>
      <c r="K27" s="343">
        <v>850</v>
      </c>
      <c r="L27" s="343"/>
      <c r="M27" s="344" t="s">
        <v>53</v>
      </c>
      <c r="N27" s="342">
        <v>93090</v>
      </c>
      <c r="O27" s="343">
        <v>90</v>
      </c>
      <c r="P27" s="343">
        <v>1270</v>
      </c>
      <c r="Q27" s="343">
        <v>7910</v>
      </c>
      <c r="R27" s="343">
        <v>5940</v>
      </c>
      <c r="S27" s="343">
        <v>15460</v>
      </c>
      <c r="T27" s="343">
        <v>8740</v>
      </c>
      <c r="U27" s="343">
        <v>18310</v>
      </c>
      <c r="V27" s="343">
        <v>33620</v>
      </c>
      <c r="W27" s="343">
        <v>1750</v>
      </c>
      <c r="Y27" s="344" t="s">
        <v>53</v>
      </c>
      <c r="Z27" s="461">
        <v>114583</v>
      </c>
      <c r="AA27" s="342">
        <v>352</v>
      </c>
      <c r="AB27" s="461">
        <v>388</v>
      </c>
      <c r="AC27" s="461">
        <v>7199</v>
      </c>
      <c r="AD27" s="461">
        <v>6380</v>
      </c>
      <c r="AE27" s="461">
        <v>20256</v>
      </c>
      <c r="AF27" s="461">
        <v>8582</v>
      </c>
      <c r="AG27" s="461">
        <v>28787</v>
      </c>
      <c r="AH27" s="461">
        <v>42639</v>
      </c>
      <c r="AI27" s="345" t="s">
        <v>2</v>
      </c>
      <c r="AK27" s="344" t="s">
        <v>53</v>
      </c>
      <c r="AL27" s="461">
        <v>136057</v>
      </c>
      <c r="AM27" s="461">
        <v>42</v>
      </c>
      <c r="AN27" s="461">
        <v>768</v>
      </c>
      <c r="AO27" s="461">
        <v>3006</v>
      </c>
      <c r="AP27" s="461">
        <v>7484</v>
      </c>
      <c r="AQ27" s="461">
        <v>25345</v>
      </c>
      <c r="AR27" s="461">
        <v>14501</v>
      </c>
      <c r="AS27" s="461">
        <v>32169</v>
      </c>
      <c r="AT27" s="461">
        <v>41706</v>
      </c>
      <c r="AU27" s="345" t="s">
        <v>2</v>
      </c>
      <c r="AW27" s="344" t="s">
        <v>53</v>
      </c>
      <c r="AX27" s="461">
        <v>155714</v>
      </c>
      <c r="AY27" s="461">
        <v>94</v>
      </c>
      <c r="AZ27" s="461">
        <v>793</v>
      </c>
      <c r="BA27" s="461">
        <v>3574</v>
      </c>
      <c r="BB27" s="461">
        <v>9286</v>
      </c>
      <c r="BC27" s="461">
        <v>25615</v>
      </c>
      <c r="BD27" s="461">
        <v>18010</v>
      </c>
      <c r="BE27" s="461">
        <v>37303</v>
      </c>
      <c r="BF27" s="461">
        <v>61039</v>
      </c>
      <c r="BG27" s="345" t="s">
        <v>2</v>
      </c>
    </row>
    <row r="28" spans="1:59" s="463" customFormat="1" ht="13.9" customHeight="1" x14ac:dyDescent="0.2">
      <c r="A28" s="344" t="s">
        <v>54</v>
      </c>
      <c r="B28" s="342">
        <v>76710</v>
      </c>
      <c r="C28" s="343">
        <v>80</v>
      </c>
      <c r="D28" s="343">
        <v>1630</v>
      </c>
      <c r="E28" s="343">
        <v>14450</v>
      </c>
      <c r="F28" s="343">
        <v>5520</v>
      </c>
      <c r="G28" s="343">
        <v>14210</v>
      </c>
      <c r="H28" s="343">
        <v>7060</v>
      </c>
      <c r="I28" s="343">
        <v>10590</v>
      </c>
      <c r="J28" s="343">
        <v>22490</v>
      </c>
      <c r="K28" s="343">
        <v>680</v>
      </c>
      <c r="L28" s="343"/>
      <c r="M28" s="344" t="s">
        <v>54</v>
      </c>
      <c r="N28" s="342">
        <v>78370</v>
      </c>
      <c r="O28" s="343">
        <v>260</v>
      </c>
      <c r="P28" s="343">
        <v>1170</v>
      </c>
      <c r="Q28" s="343">
        <v>9560</v>
      </c>
      <c r="R28" s="343">
        <v>5480</v>
      </c>
      <c r="S28" s="343">
        <v>14330</v>
      </c>
      <c r="T28" s="343">
        <v>6540</v>
      </c>
      <c r="U28" s="343">
        <v>16670</v>
      </c>
      <c r="V28" s="343">
        <v>23640</v>
      </c>
      <c r="W28" s="343">
        <v>720</v>
      </c>
      <c r="Y28" s="344" t="s">
        <v>54</v>
      </c>
      <c r="Z28" s="461">
        <v>94943</v>
      </c>
      <c r="AA28" s="342">
        <v>347</v>
      </c>
      <c r="AB28" s="461">
        <v>371</v>
      </c>
      <c r="AC28" s="461">
        <v>7152</v>
      </c>
      <c r="AD28" s="461">
        <v>5008</v>
      </c>
      <c r="AE28" s="461">
        <v>17235</v>
      </c>
      <c r="AF28" s="461">
        <v>7047</v>
      </c>
      <c r="AG28" s="461">
        <v>28147</v>
      </c>
      <c r="AH28" s="461">
        <v>29636</v>
      </c>
      <c r="AI28" s="345" t="s">
        <v>2</v>
      </c>
      <c r="AK28" s="344" t="s">
        <v>54</v>
      </c>
      <c r="AL28" s="461">
        <v>104822</v>
      </c>
      <c r="AM28" s="461">
        <v>33</v>
      </c>
      <c r="AN28" s="461">
        <v>640</v>
      </c>
      <c r="AO28" s="461">
        <v>3456</v>
      </c>
      <c r="AP28" s="461">
        <v>7578</v>
      </c>
      <c r="AQ28" s="461">
        <v>19292</v>
      </c>
      <c r="AR28" s="461">
        <v>11791</v>
      </c>
      <c r="AS28" s="461">
        <v>28119</v>
      </c>
      <c r="AT28" s="461">
        <v>27325</v>
      </c>
      <c r="AU28" s="345" t="s">
        <v>2</v>
      </c>
      <c r="AW28" s="344" t="s">
        <v>54</v>
      </c>
      <c r="AX28" s="461">
        <v>112070</v>
      </c>
      <c r="AY28" s="461">
        <v>50</v>
      </c>
      <c r="AZ28" s="461">
        <v>726</v>
      </c>
      <c r="BA28" s="461">
        <v>3259</v>
      </c>
      <c r="BB28" s="461">
        <v>9377</v>
      </c>
      <c r="BC28" s="461">
        <v>19492</v>
      </c>
      <c r="BD28" s="461">
        <v>12983</v>
      </c>
      <c r="BE28" s="461">
        <v>28749</v>
      </c>
      <c r="BF28" s="461">
        <v>37434</v>
      </c>
      <c r="BG28" s="345" t="s">
        <v>2</v>
      </c>
    </row>
    <row r="29" spans="1:59" s="463" customFormat="1" ht="13.9" customHeight="1" x14ac:dyDescent="0.2">
      <c r="A29" s="344" t="s">
        <v>55</v>
      </c>
      <c r="B29" s="342">
        <v>88160</v>
      </c>
      <c r="C29" s="343">
        <v>60</v>
      </c>
      <c r="D29" s="343">
        <v>1830</v>
      </c>
      <c r="E29" s="343">
        <v>22380</v>
      </c>
      <c r="F29" s="343">
        <v>6940</v>
      </c>
      <c r="G29" s="343">
        <v>14890</v>
      </c>
      <c r="H29" s="343">
        <v>11570</v>
      </c>
      <c r="I29" s="343">
        <v>10200</v>
      </c>
      <c r="J29" s="343">
        <v>19190</v>
      </c>
      <c r="K29" s="343">
        <v>1100</v>
      </c>
      <c r="L29" s="343"/>
      <c r="M29" s="344" t="s">
        <v>55</v>
      </c>
      <c r="N29" s="342">
        <v>70450</v>
      </c>
      <c r="O29" s="343">
        <v>60</v>
      </c>
      <c r="P29" s="343">
        <v>780</v>
      </c>
      <c r="Q29" s="343">
        <v>10950</v>
      </c>
      <c r="R29" s="343">
        <v>5250</v>
      </c>
      <c r="S29" s="343">
        <v>13860</v>
      </c>
      <c r="T29" s="343">
        <v>8410</v>
      </c>
      <c r="U29" s="343">
        <v>10530</v>
      </c>
      <c r="V29" s="343">
        <v>19580</v>
      </c>
      <c r="W29" s="343">
        <v>1030</v>
      </c>
      <c r="Y29" s="344" t="s">
        <v>55</v>
      </c>
      <c r="Z29" s="461">
        <v>86428</v>
      </c>
      <c r="AA29" s="342">
        <v>176</v>
      </c>
      <c r="AB29" s="461">
        <v>227</v>
      </c>
      <c r="AC29" s="461">
        <v>7211</v>
      </c>
      <c r="AD29" s="461">
        <v>4739</v>
      </c>
      <c r="AE29" s="461">
        <v>20647</v>
      </c>
      <c r="AF29" s="461">
        <v>8210</v>
      </c>
      <c r="AG29" s="461">
        <v>18877</v>
      </c>
      <c r="AH29" s="461">
        <v>26341</v>
      </c>
      <c r="AI29" s="345" t="s">
        <v>2</v>
      </c>
      <c r="AK29" s="344" t="s">
        <v>55</v>
      </c>
      <c r="AL29" s="461">
        <v>132454</v>
      </c>
      <c r="AM29" s="461">
        <v>94</v>
      </c>
      <c r="AN29" s="461">
        <v>861</v>
      </c>
      <c r="AO29" s="461">
        <v>3995</v>
      </c>
      <c r="AP29" s="461">
        <v>11223</v>
      </c>
      <c r="AQ29" s="461">
        <v>38327</v>
      </c>
      <c r="AR29" s="461">
        <v>13512</v>
      </c>
      <c r="AS29" s="461">
        <v>27712</v>
      </c>
      <c r="AT29" s="461">
        <v>30514</v>
      </c>
      <c r="AU29" s="345" t="s">
        <v>2</v>
      </c>
      <c r="AW29" s="344" t="s">
        <v>55</v>
      </c>
      <c r="AX29" s="461">
        <v>163442</v>
      </c>
      <c r="AY29" s="461">
        <v>105</v>
      </c>
      <c r="AZ29" s="461">
        <v>785</v>
      </c>
      <c r="BA29" s="461">
        <v>4144</v>
      </c>
      <c r="BB29" s="461">
        <v>17369</v>
      </c>
      <c r="BC29" s="461">
        <v>37263</v>
      </c>
      <c r="BD29" s="461">
        <v>19545</v>
      </c>
      <c r="BE29" s="461">
        <v>36234</v>
      </c>
      <c r="BF29" s="461">
        <v>47997</v>
      </c>
      <c r="BG29" s="345" t="s">
        <v>2</v>
      </c>
    </row>
    <row r="30" spans="1:59" s="463" customFormat="1" ht="13.9" customHeight="1" x14ac:dyDescent="0.2">
      <c r="A30" s="344" t="s">
        <v>56</v>
      </c>
      <c r="B30" s="342">
        <v>104750</v>
      </c>
      <c r="C30" s="343">
        <v>190</v>
      </c>
      <c r="D30" s="343">
        <v>1880</v>
      </c>
      <c r="E30" s="343">
        <v>19960</v>
      </c>
      <c r="F30" s="343">
        <v>6010</v>
      </c>
      <c r="G30" s="343">
        <v>21020</v>
      </c>
      <c r="H30" s="343">
        <v>10930</v>
      </c>
      <c r="I30" s="343">
        <v>17740</v>
      </c>
      <c r="J30" s="343">
        <v>26150</v>
      </c>
      <c r="K30" s="343">
        <v>870</v>
      </c>
      <c r="L30" s="343"/>
      <c r="M30" s="344" t="s">
        <v>56</v>
      </c>
      <c r="N30" s="342">
        <v>99580</v>
      </c>
      <c r="O30" s="343">
        <v>130</v>
      </c>
      <c r="P30" s="343">
        <v>1090</v>
      </c>
      <c r="Q30" s="343">
        <v>12230</v>
      </c>
      <c r="R30" s="343">
        <v>6830</v>
      </c>
      <c r="S30" s="343">
        <v>19050</v>
      </c>
      <c r="T30" s="343">
        <v>9940</v>
      </c>
      <c r="U30" s="343">
        <v>22990</v>
      </c>
      <c r="V30" s="343">
        <v>26590</v>
      </c>
      <c r="W30" s="343">
        <v>730</v>
      </c>
      <c r="Y30" s="344" t="s">
        <v>56</v>
      </c>
      <c r="Z30" s="461">
        <v>106114</v>
      </c>
      <c r="AA30" s="342">
        <v>217</v>
      </c>
      <c r="AB30" s="461">
        <v>375</v>
      </c>
      <c r="AC30" s="461">
        <v>8698</v>
      </c>
      <c r="AD30" s="461">
        <v>6462</v>
      </c>
      <c r="AE30" s="461">
        <v>21178</v>
      </c>
      <c r="AF30" s="461">
        <v>9328</v>
      </c>
      <c r="AG30" s="461">
        <v>27860</v>
      </c>
      <c r="AH30" s="461">
        <v>31996</v>
      </c>
      <c r="AI30" s="345" t="s">
        <v>2</v>
      </c>
      <c r="AK30" s="344" t="s">
        <v>56</v>
      </c>
      <c r="AL30" s="461">
        <v>124692</v>
      </c>
      <c r="AM30" s="461">
        <v>56</v>
      </c>
      <c r="AN30" s="461">
        <v>568</v>
      </c>
      <c r="AO30" s="461">
        <v>4420</v>
      </c>
      <c r="AP30" s="461">
        <v>9184</v>
      </c>
      <c r="AQ30" s="461">
        <v>24739</v>
      </c>
      <c r="AR30" s="461">
        <v>14357</v>
      </c>
      <c r="AS30" s="461">
        <v>29985</v>
      </c>
      <c r="AT30" s="461">
        <v>35763</v>
      </c>
      <c r="AU30" s="345" t="s">
        <v>2</v>
      </c>
      <c r="AW30" s="344" t="s">
        <v>56</v>
      </c>
      <c r="AX30" s="461">
        <v>141626</v>
      </c>
      <c r="AY30" s="461">
        <v>73</v>
      </c>
      <c r="AZ30" s="461">
        <v>659</v>
      </c>
      <c r="BA30" s="461">
        <v>4122</v>
      </c>
      <c r="BB30" s="461">
        <v>15238</v>
      </c>
      <c r="BC30" s="461">
        <v>26289</v>
      </c>
      <c r="BD30" s="461">
        <v>17884</v>
      </c>
      <c r="BE30" s="461">
        <v>32433</v>
      </c>
      <c r="BF30" s="461">
        <v>44928</v>
      </c>
      <c r="BG30" s="345" t="s">
        <v>2</v>
      </c>
    </row>
    <row r="31" spans="1:59" s="463" customFormat="1" ht="13.9" customHeight="1" x14ac:dyDescent="0.2">
      <c r="A31" s="344" t="s">
        <v>57</v>
      </c>
      <c r="B31" s="342">
        <v>77210</v>
      </c>
      <c r="C31" s="343">
        <v>170</v>
      </c>
      <c r="D31" s="343">
        <v>1310</v>
      </c>
      <c r="E31" s="343">
        <v>13760</v>
      </c>
      <c r="F31" s="343">
        <v>3640</v>
      </c>
      <c r="G31" s="343">
        <v>14080</v>
      </c>
      <c r="H31" s="343">
        <v>6580</v>
      </c>
      <c r="I31" s="343">
        <v>11910</v>
      </c>
      <c r="J31" s="343">
        <v>24890</v>
      </c>
      <c r="K31" s="343">
        <v>870</v>
      </c>
      <c r="L31" s="343"/>
      <c r="M31" s="344" t="s">
        <v>57</v>
      </c>
      <c r="N31" s="342">
        <v>77250</v>
      </c>
      <c r="O31" s="343">
        <v>290</v>
      </c>
      <c r="P31" s="343">
        <v>990</v>
      </c>
      <c r="Q31" s="343">
        <v>8550</v>
      </c>
      <c r="R31" s="343">
        <v>3280</v>
      </c>
      <c r="S31" s="343">
        <v>12690</v>
      </c>
      <c r="T31" s="343">
        <v>5860</v>
      </c>
      <c r="U31" s="343">
        <v>19520</v>
      </c>
      <c r="V31" s="343">
        <v>25350</v>
      </c>
      <c r="W31" s="343">
        <v>720</v>
      </c>
      <c r="Y31" s="344" t="s">
        <v>57</v>
      </c>
      <c r="Z31" s="461">
        <v>89408</v>
      </c>
      <c r="AA31" s="342">
        <v>354</v>
      </c>
      <c r="AB31" s="461">
        <v>339</v>
      </c>
      <c r="AC31" s="461">
        <v>7705</v>
      </c>
      <c r="AD31" s="461">
        <v>3057</v>
      </c>
      <c r="AE31" s="461">
        <v>13696</v>
      </c>
      <c r="AF31" s="461">
        <v>7010</v>
      </c>
      <c r="AG31" s="461">
        <v>30175</v>
      </c>
      <c r="AH31" s="461">
        <v>27072</v>
      </c>
      <c r="AI31" s="345" t="s">
        <v>2</v>
      </c>
      <c r="AK31" s="344" t="s">
        <v>57</v>
      </c>
      <c r="AL31" s="461">
        <v>99204</v>
      </c>
      <c r="AM31" s="461">
        <v>52</v>
      </c>
      <c r="AN31" s="461">
        <v>659</v>
      </c>
      <c r="AO31" s="461">
        <v>4091</v>
      </c>
      <c r="AP31" s="461">
        <v>4283</v>
      </c>
      <c r="AQ31" s="461">
        <v>14273</v>
      </c>
      <c r="AR31" s="461">
        <v>15292</v>
      </c>
      <c r="AS31" s="461">
        <v>29421</v>
      </c>
      <c r="AT31" s="461">
        <v>24063</v>
      </c>
      <c r="AU31" s="345" t="s">
        <v>2</v>
      </c>
      <c r="AW31" s="344" t="s">
        <v>57</v>
      </c>
      <c r="AX31" s="461">
        <v>97565</v>
      </c>
      <c r="AY31" s="461">
        <v>89</v>
      </c>
      <c r="AZ31" s="461">
        <v>872</v>
      </c>
      <c r="BA31" s="461">
        <v>4053</v>
      </c>
      <c r="BB31" s="461">
        <v>4871</v>
      </c>
      <c r="BC31" s="461">
        <v>12583</v>
      </c>
      <c r="BD31" s="461">
        <v>14268</v>
      </c>
      <c r="BE31" s="461">
        <v>28081</v>
      </c>
      <c r="BF31" s="461">
        <v>32748</v>
      </c>
      <c r="BG31" s="345" t="s">
        <v>2</v>
      </c>
    </row>
    <row r="32" spans="1:59" s="463" customFormat="1" ht="13.9" customHeight="1" x14ac:dyDescent="0.2">
      <c r="A32" s="344" t="s">
        <v>58</v>
      </c>
      <c r="B32" s="342">
        <v>95390</v>
      </c>
      <c r="C32" s="343">
        <v>50</v>
      </c>
      <c r="D32" s="343">
        <v>1570</v>
      </c>
      <c r="E32" s="343">
        <v>16400</v>
      </c>
      <c r="F32" s="343">
        <v>6590</v>
      </c>
      <c r="G32" s="343">
        <v>16260</v>
      </c>
      <c r="H32" s="343">
        <v>10380</v>
      </c>
      <c r="I32" s="343">
        <v>11660</v>
      </c>
      <c r="J32" s="343">
        <v>31260</v>
      </c>
      <c r="K32" s="343">
        <v>1220</v>
      </c>
      <c r="L32" s="343"/>
      <c r="M32" s="344" t="s">
        <v>58</v>
      </c>
      <c r="N32" s="342">
        <v>76910</v>
      </c>
      <c r="O32" s="343">
        <v>100</v>
      </c>
      <c r="P32" s="343">
        <v>930</v>
      </c>
      <c r="Q32" s="343">
        <v>6430</v>
      </c>
      <c r="R32" s="343">
        <v>4720</v>
      </c>
      <c r="S32" s="343">
        <v>12920</v>
      </c>
      <c r="T32" s="343">
        <v>6900</v>
      </c>
      <c r="U32" s="343">
        <v>14860</v>
      </c>
      <c r="V32" s="343">
        <v>28600</v>
      </c>
      <c r="W32" s="343">
        <v>1450</v>
      </c>
      <c r="Y32" s="344" t="s">
        <v>58</v>
      </c>
      <c r="Z32" s="461">
        <v>107869</v>
      </c>
      <c r="AA32" s="342">
        <v>255</v>
      </c>
      <c r="AB32" s="461">
        <v>248</v>
      </c>
      <c r="AC32" s="461">
        <v>7005</v>
      </c>
      <c r="AD32" s="461">
        <v>4166</v>
      </c>
      <c r="AE32" s="461">
        <v>18737</v>
      </c>
      <c r="AF32" s="461">
        <v>7746</v>
      </c>
      <c r="AG32" s="461">
        <v>31508</v>
      </c>
      <c r="AH32" s="461">
        <v>38204</v>
      </c>
      <c r="AI32" s="345" t="s">
        <v>2</v>
      </c>
      <c r="AK32" s="344" t="s">
        <v>58</v>
      </c>
      <c r="AL32" s="461">
        <v>147388</v>
      </c>
      <c r="AM32" s="461">
        <v>75</v>
      </c>
      <c r="AN32" s="461">
        <v>632</v>
      </c>
      <c r="AO32" s="461">
        <v>2935</v>
      </c>
      <c r="AP32" s="461">
        <v>5988</v>
      </c>
      <c r="AQ32" s="461">
        <v>26607</v>
      </c>
      <c r="AR32" s="461">
        <v>16207</v>
      </c>
      <c r="AS32" s="461">
        <v>44585</v>
      </c>
      <c r="AT32" s="461">
        <v>39530</v>
      </c>
      <c r="AU32" s="345" t="s">
        <v>2</v>
      </c>
      <c r="AW32" s="344" t="s">
        <v>58</v>
      </c>
      <c r="AX32" s="461">
        <v>166950</v>
      </c>
      <c r="AY32" s="461">
        <v>115</v>
      </c>
      <c r="AZ32" s="461">
        <v>938</v>
      </c>
      <c r="BA32" s="461">
        <v>3783</v>
      </c>
      <c r="BB32" s="461">
        <v>7129</v>
      </c>
      <c r="BC32" s="461">
        <v>25618</v>
      </c>
      <c r="BD32" s="461">
        <v>20036</v>
      </c>
      <c r="BE32" s="461">
        <v>50109</v>
      </c>
      <c r="BF32" s="461">
        <v>59222</v>
      </c>
      <c r="BG32" s="345" t="s">
        <v>2</v>
      </c>
    </row>
    <row r="33" spans="1:59" s="463" customFormat="1" ht="13.9" customHeight="1" x14ac:dyDescent="0.2">
      <c r="A33" s="344" t="s">
        <v>59</v>
      </c>
      <c r="B33" s="342">
        <v>80360</v>
      </c>
      <c r="C33" s="343">
        <v>200</v>
      </c>
      <c r="D33" s="343">
        <v>1670</v>
      </c>
      <c r="E33" s="343">
        <v>14650</v>
      </c>
      <c r="F33" s="343">
        <v>7090</v>
      </c>
      <c r="G33" s="343">
        <v>15380</v>
      </c>
      <c r="H33" s="343">
        <v>5700</v>
      </c>
      <c r="I33" s="343">
        <v>11820</v>
      </c>
      <c r="J33" s="343">
        <v>23230</v>
      </c>
      <c r="K33" s="343">
        <v>620</v>
      </c>
      <c r="L33" s="343"/>
      <c r="M33" s="344" t="s">
        <v>59</v>
      </c>
      <c r="N33" s="342">
        <v>80210</v>
      </c>
      <c r="O33" s="343">
        <v>310</v>
      </c>
      <c r="P33" s="343">
        <v>1320</v>
      </c>
      <c r="Q33" s="343">
        <v>10060</v>
      </c>
      <c r="R33" s="343">
        <v>7760</v>
      </c>
      <c r="S33" s="343">
        <v>15770</v>
      </c>
      <c r="T33" s="343">
        <v>5680</v>
      </c>
      <c r="U33" s="343">
        <v>15840</v>
      </c>
      <c r="V33" s="343">
        <v>22810</v>
      </c>
      <c r="W33" s="343">
        <v>660</v>
      </c>
      <c r="Y33" s="344" t="s">
        <v>59</v>
      </c>
      <c r="Z33" s="461">
        <v>90291</v>
      </c>
      <c r="AA33" s="342">
        <v>490</v>
      </c>
      <c r="AB33" s="461">
        <v>467</v>
      </c>
      <c r="AC33" s="461">
        <v>7118</v>
      </c>
      <c r="AD33" s="461">
        <v>7708</v>
      </c>
      <c r="AE33" s="461">
        <v>17614</v>
      </c>
      <c r="AF33" s="461">
        <v>7137</v>
      </c>
      <c r="AG33" s="461">
        <v>22090</v>
      </c>
      <c r="AH33" s="461">
        <v>27667</v>
      </c>
      <c r="AI33" s="345" t="s">
        <v>2</v>
      </c>
      <c r="AK33" s="344" t="s">
        <v>59</v>
      </c>
      <c r="AL33" s="461">
        <v>97658</v>
      </c>
      <c r="AM33" s="461">
        <v>87</v>
      </c>
      <c r="AN33" s="461">
        <v>837</v>
      </c>
      <c r="AO33" s="461">
        <v>3673</v>
      </c>
      <c r="AP33" s="461">
        <v>9572</v>
      </c>
      <c r="AQ33" s="461">
        <v>17606</v>
      </c>
      <c r="AR33" s="461">
        <v>10445</v>
      </c>
      <c r="AS33" s="461">
        <v>20375</v>
      </c>
      <c r="AT33" s="461">
        <v>29712</v>
      </c>
      <c r="AU33" s="345" t="s">
        <v>2</v>
      </c>
      <c r="AW33" s="344" t="s">
        <v>59</v>
      </c>
      <c r="AX33" s="461">
        <v>104222</v>
      </c>
      <c r="AY33" s="461">
        <v>73</v>
      </c>
      <c r="AZ33" s="461">
        <v>869</v>
      </c>
      <c r="BA33" s="461">
        <v>3159</v>
      </c>
      <c r="BB33" s="461">
        <v>10899</v>
      </c>
      <c r="BC33" s="461">
        <v>17161</v>
      </c>
      <c r="BD33" s="461">
        <v>12054</v>
      </c>
      <c r="BE33" s="461">
        <v>21255</v>
      </c>
      <c r="BF33" s="461">
        <v>38752</v>
      </c>
      <c r="BG33" s="345" t="s">
        <v>2</v>
      </c>
    </row>
    <row r="34" spans="1:59" s="463" customFormat="1" ht="13.9" customHeight="1" x14ac:dyDescent="0.2">
      <c r="A34" s="344" t="s">
        <v>60</v>
      </c>
      <c r="B34" s="342">
        <v>59180</v>
      </c>
      <c r="C34" s="343">
        <v>10</v>
      </c>
      <c r="D34" s="343">
        <v>680</v>
      </c>
      <c r="E34" s="343">
        <v>14130</v>
      </c>
      <c r="F34" s="343">
        <v>4030</v>
      </c>
      <c r="G34" s="343">
        <v>10340</v>
      </c>
      <c r="H34" s="343">
        <v>6620</v>
      </c>
      <c r="I34" s="343">
        <v>7250</v>
      </c>
      <c r="J34" s="343">
        <v>15270</v>
      </c>
      <c r="K34" s="343">
        <v>850</v>
      </c>
      <c r="L34" s="343"/>
      <c r="M34" s="344" t="s">
        <v>60</v>
      </c>
      <c r="N34" s="342">
        <v>47530</v>
      </c>
      <c r="O34" s="343">
        <v>50</v>
      </c>
      <c r="P34" s="343">
        <v>500</v>
      </c>
      <c r="Q34" s="343">
        <v>5850</v>
      </c>
      <c r="R34" s="343">
        <v>2920</v>
      </c>
      <c r="S34" s="343">
        <v>8570</v>
      </c>
      <c r="T34" s="343">
        <v>4030</v>
      </c>
      <c r="U34" s="343">
        <v>9140</v>
      </c>
      <c r="V34" s="343">
        <v>15610</v>
      </c>
      <c r="W34" s="343">
        <v>860</v>
      </c>
      <c r="Y34" s="344" t="s">
        <v>60</v>
      </c>
      <c r="Z34" s="461">
        <v>73939</v>
      </c>
      <c r="AA34" s="342">
        <v>112</v>
      </c>
      <c r="AB34" s="461">
        <v>137</v>
      </c>
      <c r="AC34" s="461">
        <v>5439</v>
      </c>
      <c r="AD34" s="461">
        <v>2455</v>
      </c>
      <c r="AE34" s="461">
        <v>14107</v>
      </c>
      <c r="AF34" s="461">
        <v>4880</v>
      </c>
      <c r="AG34" s="461">
        <v>26421</v>
      </c>
      <c r="AH34" s="461">
        <v>20388</v>
      </c>
      <c r="AI34" s="345" t="s">
        <v>2</v>
      </c>
      <c r="AK34" s="344" t="s">
        <v>60</v>
      </c>
      <c r="AL34" s="461">
        <v>120873</v>
      </c>
      <c r="AM34" s="461">
        <v>35</v>
      </c>
      <c r="AN34" s="461">
        <v>470</v>
      </c>
      <c r="AO34" s="461">
        <v>2823</v>
      </c>
      <c r="AP34" s="461">
        <v>3731</v>
      </c>
      <c r="AQ34" s="461">
        <v>24763</v>
      </c>
      <c r="AR34" s="461">
        <v>14252</v>
      </c>
      <c r="AS34" s="461">
        <v>42307</v>
      </c>
      <c r="AT34" s="461">
        <v>25299</v>
      </c>
      <c r="AU34" s="345" t="s">
        <v>2</v>
      </c>
      <c r="AW34" s="344" t="s">
        <v>60</v>
      </c>
      <c r="AX34" s="461">
        <v>155389</v>
      </c>
      <c r="AY34" s="461">
        <v>90</v>
      </c>
      <c r="AZ34" s="461">
        <v>762</v>
      </c>
      <c r="BA34" s="461">
        <v>3528</v>
      </c>
      <c r="BB34" s="461">
        <v>4906</v>
      </c>
      <c r="BC34" s="461">
        <v>29591</v>
      </c>
      <c r="BD34" s="461">
        <v>21843</v>
      </c>
      <c r="BE34" s="461">
        <v>49380</v>
      </c>
      <c r="BF34" s="461">
        <v>45289</v>
      </c>
      <c r="BG34" s="345" t="s">
        <v>2</v>
      </c>
    </row>
    <row r="35" spans="1:59" s="463" customFormat="1" ht="13.9" customHeight="1" x14ac:dyDescent="0.2">
      <c r="A35" s="344" t="s">
        <v>61</v>
      </c>
      <c r="B35" s="342">
        <v>93850</v>
      </c>
      <c r="C35" s="343">
        <v>70</v>
      </c>
      <c r="D35" s="343">
        <v>1520</v>
      </c>
      <c r="E35" s="343">
        <v>22790</v>
      </c>
      <c r="F35" s="343">
        <v>6520</v>
      </c>
      <c r="G35" s="343">
        <v>16530</v>
      </c>
      <c r="H35" s="343">
        <v>10470</v>
      </c>
      <c r="I35" s="343">
        <v>10930</v>
      </c>
      <c r="J35" s="343">
        <v>24000</v>
      </c>
      <c r="K35" s="343">
        <v>1020</v>
      </c>
      <c r="L35" s="343"/>
      <c r="M35" s="344" t="s">
        <v>61</v>
      </c>
      <c r="N35" s="342">
        <v>87510</v>
      </c>
      <c r="O35" s="343">
        <v>150</v>
      </c>
      <c r="P35" s="343">
        <v>940</v>
      </c>
      <c r="Q35" s="343">
        <v>12770</v>
      </c>
      <c r="R35" s="343">
        <v>5560</v>
      </c>
      <c r="S35" s="343">
        <v>15140</v>
      </c>
      <c r="T35" s="343">
        <v>8200</v>
      </c>
      <c r="U35" s="343">
        <v>15850</v>
      </c>
      <c r="V35" s="343">
        <v>27860</v>
      </c>
      <c r="W35" s="343">
        <v>1040</v>
      </c>
      <c r="Y35" s="344" t="s">
        <v>61</v>
      </c>
      <c r="Z35" s="461">
        <v>97777</v>
      </c>
      <c r="AA35" s="342">
        <v>287</v>
      </c>
      <c r="AB35" s="461">
        <v>325</v>
      </c>
      <c r="AC35" s="461">
        <v>8152</v>
      </c>
      <c r="AD35" s="461">
        <v>5890</v>
      </c>
      <c r="AE35" s="461">
        <v>19613</v>
      </c>
      <c r="AF35" s="461">
        <v>7940</v>
      </c>
      <c r="AG35" s="461">
        <v>22402</v>
      </c>
      <c r="AH35" s="461">
        <v>33168</v>
      </c>
      <c r="AI35" s="345" t="s">
        <v>2</v>
      </c>
      <c r="AK35" s="344" t="s">
        <v>61</v>
      </c>
      <c r="AL35" s="461">
        <v>121021</v>
      </c>
      <c r="AM35" s="461">
        <v>70</v>
      </c>
      <c r="AN35" s="461">
        <v>866</v>
      </c>
      <c r="AO35" s="461">
        <v>4267</v>
      </c>
      <c r="AP35" s="461">
        <v>11547</v>
      </c>
      <c r="AQ35" s="461">
        <v>25841</v>
      </c>
      <c r="AR35" s="461">
        <v>12508</v>
      </c>
      <c r="AS35" s="461">
        <v>24483</v>
      </c>
      <c r="AT35" s="461">
        <v>33806</v>
      </c>
      <c r="AU35" s="345" t="s">
        <v>2</v>
      </c>
      <c r="AW35" s="344" t="s">
        <v>61</v>
      </c>
      <c r="AX35" s="461">
        <v>140368</v>
      </c>
      <c r="AY35" s="461">
        <v>77</v>
      </c>
      <c r="AZ35" s="461">
        <v>859</v>
      </c>
      <c r="BA35" s="461">
        <v>4114</v>
      </c>
      <c r="BB35" s="461">
        <v>14850</v>
      </c>
      <c r="BC35" s="461">
        <v>25664</v>
      </c>
      <c r="BD35" s="461">
        <v>16077</v>
      </c>
      <c r="BE35" s="461">
        <v>30119</v>
      </c>
      <c r="BF35" s="461">
        <v>48608</v>
      </c>
      <c r="BG35" s="345" t="s">
        <v>2</v>
      </c>
    </row>
    <row r="36" spans="1:59" s="463" customFormat="1" ht="13.9" customHeight="1" x14ac:dyDescent="0.2">
      <c r="A36" s="344" t="s">
        <v>62</v>
      </c>
      <c r="B36" s="342">
        <v>117570</v>
      </c>
      <c r="C36" s="343">
        <v>150</v>
      </c>
      <c r="D36" s="343">
        <v>1970</v>
      </c>
      <c r="E36" s="343">
        <v>17050</v>
      </c>
      <c r="F36" s="343">
        <v>7520</v>
      </c>
      <c r="G36" s="343">
        <v>20570</v>
      </c>
      <c r="H36" s="343">
        <v>10430</v>
      </c>
      <c r="I36" s="343">
        <v>16540</v>
      </c>
      <c r="J36" s="343">
        <v>41650</v>
      </c>
      <c r="K36" s="343">
        <v>1690</v>
      </c>
      <c r="L36" s="343"/>
      <c r="M36" s="344" t="s">
        <v>62</v>
      </c>
      <c r="N36" s="342">
        <v>115870</v>
      </c>
      <c r="O36" s="343">
        <v>310</v>
      </c>
      <c r="P36" s="343">
        <v>1020</v>
      </c>
      <c r="Q36" s="343">
        <v>10240</v>
      </c>
      <c r="R36" s="343">
        <v>5920</v>
      </c>
      <c r="S36" s="343">
        <v>19840</v>
      </c>
      <c r="T36" s="343">
        <v>7960</v>
      </c>
      <c r="U36" s="343">
        <v>30270</v>
      </c>
      <c r="V36" s="343">
        <v>38680</v>
      </c>
      <c r="W36" s="343">
        <v>1630</v>
      </c>
      <c r="Y36" s="344" t="s">
        <v>62</v>
      </c>
      <c r="Z36" s="461">
        <v>141191</v>
      </c>
      <c r="AA36" s="342">
        <v>408</v>
      </c>
      <c r="AB36" s="461">
        <v>455</v>
      </c>
      <c r="AC36" s="461">
        <v>9513</v>
      </c>
      <c r="AD36" s="461">
        <v>4332</v>
      </c>
      <c r="AE36" s="461">
        <v>21491</v>
      </c>
      <c r="AF36" s="461">
        <v>8492</v>
      </c>
      <c r="AG36" s="461">
        <v>54810</v>
      </c>
      <c r="AH36" s="461">
        <v>41690</v>
      </c>
      <c r="AI36" s="345" t="s">
        <v>2</v>
      </c>
      <c r="AK36" s="344" t="s">
        <v>62</v>
      </c>
      <c r="AL36" s="461">
        <v>178582</v>
      </c>
      <c r="AM36" s="461">
        <v>77</v>
      </c>
      <c r="AN36" s="461">
        <v>852</v>
      </c>
      <c r="AO36" s="461">
        <v>4628</v>
      </c>
      <c r="AP36" s="461">
        <v>7443</v>
      </c>
      <c r="AQ36" s="461">
        <v>28036</v>
      </c>
      <c r="AR36" s="461">
        <v>21703</v>
      </c>
      <c r="AS36" s="461">
        <v>63948</v>
      </c>
      <c r="AT36" s="461">
        <v>39918</v>
      </c>
      <c r="AU36" s="345" t="s">
        <v>2</v>
      </c>
      <c r="AW36" s="344" t="s">
        <v>62</v>
      </c>
      <c r="AX36" s="461">
        <v>190441</v>
      </c>
      <c r="AY36" s="461">
        <v>100</v>
      </c>
      <c r="AZ36" s="461">
        <v>1242</v>
      </c>
      <c r="BA36" s="461">
        <v>5424</v>
      </c>
      <c r="BB36" s="461">
        <v>8684</v>
      </c>
      <c r="BC36" s="461">
        <v>28058</v>
      </c>
      <c r="BD36" s="461">
        <v>23332</v>
      </c>
      <c r="BE36" s="461">
        <v>63762</v>
      </c>
      <c r="BF36" s="461">
        <v>59839</v>
      </c>
      <c r="BG36" s="345" t="s">
        <v>2</v>
      </c>
    </row>
    <row r="37" spans="1:59" s="463" customFormat="1" ht="13.9" customHeight="1" x14ac:dyDescent="0.2">
      <c r="A37" s="344" t="s">
        <v>63</v>
      </c>
      <c r="B37" s="342">
        <v>84230</v>
      </c>
      <c r="C37" s="343">
        <v>110</v>
      </c>
      <c r="D37" s="343">
        <v>1080</v>
      </c>
      <c r="E37" s="343">
        <v>7390</v>
      </c>
      <c r="F37" s="343">
        <v>2470</v>
      </c>
      <c r="G37" s="343">
        <v>22270</v>
      </c>
      <c r="H37" s="343">
        <v>5570</v>
      </c>
      <c r="I37" s="343">
        <v>13810</v>
      </c>
      <c r="J37" s="343">
        <v>29540</v>
      </c>
      <c r="K37" s="343">
        <v>1990</v>
      </c>
      <c r="L37" s="343"/>
      <c r="M37" s="344" t="s">
        <v>63</v>
      </c>
      <c r="N37" s="342">
        <v>71860</v>
      </c>
      <c r="O37" s="343">
        <v>50</v>
      </c>
      <c r="P37" s="343">
        <v>760</v>
      </c>
      <c r="Q37" s="343">
        <v>4140</v>
      </c>
      <c r="R37" s="343">
        <v>2040</v>
      </c>
      <c r="S37" s="343">
        <v>16180</v>
      </c>
      <c r="T37" s="343">
        <v>3850</v>
      </c>
      <c r="U37" s="343">
        <v>17770</v>
      </c>
      <c r="V37" s="343">
        <v>24860</v>
      </c>
      <c r="W37" s="343">
        <v>2210</v>
      </c>
      <c r="Y37" s="344" t="s">
        <v>63</v>
      </c>
      <c r="Z37" s="461">
        <v>89472</v>
      </c>
      <c r="AA37" s="342">
        <v>183</v>
      </c>
      <c r="AB37" s="461">
        <v>204</v>
      </c>
      <c r="AC37" s="461">
        <v>5101</v>
      </c>
      <c r="AD37" s="461">
        <v>1694</v>
      </c>
      <c r="AE37" s="461">
        <v>15318</v>
      </c>
      <c r="AF37" s="461">
        <v>4827</v>
      </c>
      <c r="AG37" s="461">
        <v>36327</v>
      </c>
      <c r="AH37" s="461">
        <v>25818</v>
      </c>
      <c r="AI37" s="345" t="s">
        <v>2</v>
      </c>
      <c r="AK37" s="344" t="s">
        <v>63</v>
      </c>
      <c r="AL37" s="461">
        <v>111179</v>
      </c>
      <c r="AM37" s="461">
        <v>77</v>
      </c>
      <c r="AN37" s="461">
        <v>549</v>
      </c>
      <c r="AO37" s="461">
        <v>2906</v>
      </c>
      <c r="AP37" s="461">
        <v>3210</v>
      </c>
      <c r="AQ37" s="461">
        <v>18246</v>
      </c>
      <c r="AR37" s="461">
        <v>11870</v>
      </c>
      <c r="AS37" s="461">
        <v>45684</v>
      </c>
      <c r="AT37" s="461">
        <v>19558</v>
      </c>
      <c r="AU37" s="345" t="s">
        <v>2</v>
      </c>
      <c r="AW37" s="344" t="s">
        <v>63</v>
      </c>
      <c r="AX37" s="461">
        <v>101743</v>
      </c>
      <c r="AY37" s="461">
        <v>70</v>
      </c>
      <c r="AZ37" s="461">
        <v>689</v>
      </c>
      <c r="BA37" s="461">
        <v>3028</v>
      </c>
      <c r="BB37" s="461">
        <v>3527</v>
      </c>
      <c r="BC37" s="461">
        <v>17618</v>
      </c>
      <c r="BD37" s="461">
        <v>11846</v>
      </c>
      <c r="BE37" s="461">
        <v>35905</v>
      </c>
      <c r="BF37" s="461">
        <v>29060</v>
      </c>
      <c r="BG37" s="345" t="s">
        <v>2</v>
      </c>
    </row>
    <row r="38" spans="1:59" s="463" customFormat="1" ht="13.9" customHeight="1" x14ac:dyDescent="0.2">
      <c r="A38" s="343"/>
      <c r="B38" s="342"/>
      <c r="C38" s="343"/>
      <c r="D38" s="343"/>
      <c r="E38" s="343"/>
      <c r="F38" s="343"/>
      <c r="G38" s="343"/>
      <c r="H38" s="343"/>
      <c r="I38" s="343"/>
      <c r="J38" s="343"/>
      <c r="K38" s="343"/>
      <c r="L38" s="343"/>
      <c r="M38" s="343"/>
      <c r="N38" s="342"/>
      <c r="O38" s="343"/>
      <c r="P38" s="343"/>
      <c r="Q38" s="343"/>
      <c r="R38" s="343"/>
      <c r="S38" s="343"/>
      <c r="T38" s="343"/>
      <c r="U38" s="343"/>
      <c r="V38" s="343"/>
      <c r="W38" s="343"/>
      <c r="Y38" s="343"/>
      <c r="Z38" s="342"/>
      <c r="AA38" s="342"/>
      <c r="AB38" s="342"/>
      <c r="AC38" s="342"/>
      <c r="AD38" s="342"/>
      <c r="AF38" s="342"/>
      <c r="AI38" s="342"/>
      <c r="AK38" s="343"/>
      <c r="AL38" s="342"/>
      <c r="AM38" s="342"/>
      <c r="AN38" s="461"/>
      <c r="AO38" s="461"/>
      <c r="AP38" s="461"/>
      <c r="AU38" s="342"/>
      <c r="AW38" s="343"/>
      <c r="AX38" s="342"/>
      <c r="AY38" s="342"/>
      <c r="AZ38" s="461"/>
      <c r="BA38" s="461"/>
      <c r="BB38" s="461"/>
      <c r="BG38" s="342"/>
    </row>
    <row r="39" spans="1:59" s="463" customFormat="1" ht="13.9" customHeight="1" x14ac:dyDescent="0.2">
      <c r="A39" s="343" t="s">
        <v>64</v>
      </c>
      <c r="B39" s="461">
        <v>232580</v>
      </c>
      <c r="C39" s="461">
        <v>300</v>
      </c>
      <c r="D39" s="461">
        <v>2980</v>
      </c>
      <c r="E39" s="461">
        <v>22330</v>
      </c>
      <c r="F39" s="461">
        <v>8410</v>
      </c>
      <c r="G39" s="461">
        <v>54210</v>
      </c>
      <c r="H39" s="461">
        <v>15510</v>
      </c>
      <c r="I39" s="461">
        <v>40430</v>
      </c>
      <c r="J39" s="461">
        <v>83030</v>
      </c>
      <c r="K39" s="461">
        <v>5380</v>
      </c>
      <c r="L39" s="343"/>
      <c r="M39" s="343" t="s">
        <v>64</v>
      </c>
      <c r="N39" s="461">
        <v>199770</v>
      </c>
      <c r="O39" s="461">
        <v>300</v>
      </c>
      <c r="P39" s="461">
        <v>2040</v>
      </c>
      <c r="Q39" s="461">
        <v>12810</v>
      </c>
      <c r="R39" s="461">
        <v>5990</v>
      </c>
      <c r="S39" s="461">
        <v>40030</v>
      </c>
      <c r="T39" s="461">
        <v>10380</v>
      </c>
      <c r="U39" s="461">
        <v>52980</v>
      </c>
      <c r="V39" s="461">
        <v>69750</v>
      </c>
      <c r="W39" s="461">
        <v>5490</v>
      </c>
      <c r="Y39" s="343" t="s">
        <v>64</v>
      </c>
      <c r="Z39" s="461">
        <v>261201</v>
      </c>
      <c r="AA39" s="461">
        <v>654</v>
      </c>
      <c r="AB39" s="461">
        <v>578</v>
      </c>
      <c r="AC39" s="461">
        <v>15687</v>
      </c>
      <c r="AD39" s="461">
        <v>5265</v>
      </c>
      <c r="AE39" s="461">
        <v>41972</v>
      </c>
      <c r="AF39" s="461">
        <v>13271</v>
      </c>
      <c r="AG39" s="461">
        <v>105331</v>
      </c>
      <c r="AH39" s="461">
        <v>78441</v>
      </c>
      <c r="AI39" s="345" t="s">
        <v>2</v>
      </c>
      <c r="AK39" s="343" t="s">
        <v>64</v>
      </c>
      <c r="AL39" s="461">
        <v>306279</v>
      </c>
      <c r="AM39" s="461">
        <v>264</v>
      </c>
      <c r="AN39" s="461">
        <v>1268</v>
      </c>
      <c r="AO39" s="461">
        <v>7302</v>
      </c>
      <c r="AP39" s="461">
        <v>8824</v>
      </c>
      <c r="AQ39" s="461">
        <v>47757</v>
      </c>
      <c r="AR39" s="461">
        <v>33973</v>
      </c>
      <c r="AS39" s="461">
        <v>122907</v>
      </c>
      <c r="AT39" s="461">
        <v>58312</v>
      </c>
      <c r="AU39" s="345" t="s">
        <v>2</v>
      </c>
      <c r="AW39" s="343" t="s">
        <v>64</v>
      </c>
      <c r="AX39" s="342"/>
      <c r="AY39" s="342"/>
      <c r="AZ39" s="461"/>
      <c r="BA39" s="461"/>
      <c r="BB39" s="461"/>
      <c r="BG39" s="342"/>
    </row>
    <row r="40" spans="1:59" s="463" customFormat="1" ht="13.9" customHeight="1" x14ac:dyDescent="0.2">
      <c r="A40" s="343" t="s">
        <v>65</v>
      </c>
      <c r="B40" s="461">
        <v>720210</v>
      </c>
      <c r="C40" s="461">
        <v>620</v>
      </c>
      <c r="D40" s="461">
        <v>12110</v>
      </c>
      <c r="E40" s="461">
        <v>122250</v>
      </c>
      <c r="F40" s="461">
        <v>50190</v>
      </c>
      <c r="G40" s="461">
        <v>129570</v>
      </c>
      <c r="H40" s="461">
        <v>75100</v>
      </c>
      <c r="I40" s="461">
        <v>92370</v>
      </c>
      <c r="J40" s="461">
        <v>228830</v>
      </c>
      <c r="K40" s="461">
        <v>9170</v>
      </c>
      <c r="L40" s="343"/>
      <c r="M40" s="343" t="s">
        <v>65</v>
      </c>
      <c r="N40" s="461">
        <v>623960</v>
      </c>
      <c r="O40" s="461">
        <v>880</v>
      </c>
      <c r="P40" s="461">
        <v>6540</v>
      </c>
      <c r="Q40" s="461">
        <v>59980</v>
      </c>
      <c r="R40" s="461">
        <v>35220</v>
      </c>
      <c r="S40" s="461">
        <v>110540</v>
      </c>
      <c r="T40" s="461">
        <v>53170</v>
      </c>
      <c r="U40" s="461">
        <v>131600</v>
      </c>
      <c r="V40" s="461">
        <v>214880</v>
      </c>
      <c r="W40" s="461">
        <v>11150</v>
      </c>
      <c r="Y40" s="343" t="s">
        <v>65</v>
      </c>
      <c r="Z40" s="461">
        <v>817621</v>
      </c>
      <c r="AA40" s="461">
        <v>2061</v>
      </c>
      <c r="AB40" s="461">
        <v>2238</v>
      </c>
      <c r="AC40" s="461">
        <v>56649</v>
      </c>
      <c r="AD40" s="461">
        <v>31295</v>
      </c>
      <c r="AE40" s="461">
        <v>142199</v>
      </c>
      <c r="AF40" s="461">
        <v>56449</v>
      </c>
      <c r="AG40" s="461">
        <v>260424</v>
      </c>
      <c r="AH40" s="461">
        <v>266308</v>
      </c>
      <c r="AI40" s="345" t="s">
        <v>2</v>
      </c>
      <c r="AK40" s="343" t="s">
        <v>65</v>
      </c>
      <c r="AL40" s="461">
        <v>1088231</v>
      </c>
      <c r="AM40" s="461">
        <v>514</v>
      </c>
      <c r="AN40" s="461">
        <v>5174</v>
      </c>
      <c r="AO40" s="461">
        <v>25698</v>
      </c>
      <c r="AP40" s="461">
        <v>50927</v>
      </c>
      <c r="AQ40" s="461">
        <v>206133</v>
      </c>
      <c r="AR40" s="461">
        <v>127073</v>
      </c>
      <c r="AS40" s="461">
        <v>332501</v>
      </c>
      <c r="AT40" s="461">
        <v>264485</v>
      </c>
      <c r="AU40" s="345" t="s">
        <v>2</v>
      </c>
      <c r="AW40" s="343" t="s">
        <v>65</v>
      </c>
      <c r="AX40" s="342"/>
      <c r="AY40" s="342"/>
      <c r="AZ40" s="461"/>
      <c r="BA40" s="461"/>
      <c r="BB40" s="461"/>
      <c r="BG40" s="342"/>
    </row>
    <row r="41" spans="1:59" s="463" customFormat="1" ht="13.9" customHeight="1" x14ac:dyDescent="0.2">
      <c r="A41" s="343" t="s">
        <v>66</v>
      </c>
      <c r="B41" s="461">
        <v>2125880</v>
      </c>
      <c r="C41" s="461">
        <v>3530</v>
      </c>
      <c r="D41" s="461">
        <v>36720</v>
      </c>
      <c r="E41" s="461">
        <v>441910</v>
      </c>
      <c r="F41" s="461">
        <v>144870</v>
      </c>
      <c r="G41" s="461">
        <v>404020</v>
      </c>
      <c r="H41" s="461">
        <v>206990</v>
      </c>
      <c r="I41" s="461">
        <v>289160</v>
      </c>
      <c r="J41" s="461">
        <v>578200</v>
      </c>
      <c r="K41" s="461">
        <v>20480</v>
      </c>
      <c r="L41" s="343"/>
      <c r="M41" s="343" t="s">
        <v>66</v>
      </c>
      <c r="N41" s="461">
        <v>2002710</v>
      </c>
      <c r="O41" s="461">
        <v>4950</v>
      </c>
      <c r="P41" s="461">
        <v>23370</v>
      </c>
      <c r="Q41" s="461">
        <v>255710</v>
      </c>
      <c r="R41" s="461">
        <v>142740</v>
      </c>
      <c r="S41" s="461">
        <v>390660</v>
      </c>
      <c r="T41" s="461">
        <v>187010</v>
      </c>
      <c r="U41" s="461">
        <v>392140</v>
      </c>
      <c r="V41" s="461">
        <v>584030</v>
      </c>
      <c r="W41" s="461">
        <v>22100</v>
      </c>
      <c r="Y41" s="343" t="s">
        <v>66</v>
      </c>
      <c r="Z41" s="461">
        <v>2240309</v>
      </c>
      <c r="AA41" s="461">
        <v>8315</v>
      </c>
      <c r="AB41" s="461">
        <v>8219</v>
      </c>
      <c r="AC41" s="461">
        <v>185509</v>
      </c>
      <c r="AD41" s="461">
        <v>138171</v>
      </c>
      <c r="AE41" s="461">
        <v>447560</v>
      </c>
      <c r="AF41" s="461">
        <v>200638</v>
      </c>
      <c r="AG41" s="461">
        <v>571622</v>
      </c>
      <c r="AH41" s="461">
        <v>680275</v>
      </c>
      <c r="AI41" s="345" t="s">
        <v>2</v>
      </c>
      <c r="AK41" s="343" t="s">
        <v>66</v>
      </c>
      <c r="AL41" s="461">
        <v>2604387</v>
      </c>
      <c r="AM41" s="461">
        <v>1585</v>
      </c>
      <c r="AN41" s="461">
        <v>18123</v>
      </c>
      <c r="AO41" s="461">
        <v>101511</v>
      </c>
      <c r="AP41" s="461">
        <v>202605</v>
      </c>
      <c r="AQ41" s="461">
        <v>519888</v>
      </c>
      <c r="AR41" s="461">
        <v>315645</v>
      </c>
      <c r="AS41" s="461">
        <v>599151</v>
      </c>
      <c r="AT41" s="461">
        <v>691490</v>
      </c>
      <c r="AU41" s="345" t="s">
        <v>2</v>
      </c>
      <c r="AW41" s="343" t="s">
        <v>66</v>
      </c>
      <c r="AX41" s="342"/>
      <c r="AY41" s="342"/>
      <c r="AZ41" s="461"/>
      <c r="BA41" s="461"/>
      <c r="BB41" s="461"/>
      <c r="BG41" s="342"/>
    </row>
    <row r="42" spans="1:59" s="463" customFormat="1" x14ac:dyDescent="0.2">
      <c r="A42" s="343" t="s">
        <v>67</v>
      </c>
      <c r="B42" s="342">
        <v>3078670</v>
      </c>
      <c r="C42" s="343">
        <v>4450</v>
      </c>
      <c r="D42" s="343">
        <v>51810</v>
      </c>
      <c r="E42" s="343">
        <v>586490</v>
      </c>
      <c r="F42" s="343">
        <v>203470</v>
      </c>
      <c r="G42" s="343">
        <v>587800</v>
      </c>
      <c r="H42" s="343">
        <v>297600</v>
      </c>
      <c r="I42" s="343">
        <v>421960</v>
      </c>
      <c r="J42" s="343">
        <v>890060</v>
      </c>
      <c r="K42" s="343">
        <v>35030</v>
      </c>
      <c r="L42" s="343"/>
      <c r="M42" s="343" t="s">
        <v>67</v>
      </c>
      <c r="N42" s="342">
        <v>2826440</v>
      </c>
      <c r="O42" s="343">
        <v>6130</v>
      </c>
      <c r="P42" s="343">
        <v>31950</v>
      </c>
      <c r="Q42" s="343">
        <v>328500</v>
      </c>
      <c r="R42" s="343">
        <v>183950</v>
      </c>
      <c r="S42" s="343">
        <v>541230</v>
      </c>
      <c r="T42" s="343">
        <v>250560</v>
      </c>
      <c r="U42" s="343">
        <v>576720</v>
      </c>
      <c r="V42" s="343">
        <v>868660</v>
      </c>
      <c r="W42" s="343">
        <v>38740</v>
      </c>
      <c r="Y42" s="343" t="s">
        <v>67</v>
      </c>
      <c r="Z42" s="342">
        <v>3319131</v>
      </c>
      <c r="AA42" s="342">
        <v>11030</v>
      </c>
      <c r="AB42" s="342">
        <v>11035</v>
      </c>
      <c r="AC42" s="342">
        <v>257845</v>
      </c>
      <c r="AD42" s="342">
        <v>174731</v>
      </c>
      <c r="AE42" s="461">
        <v>631731</v>
      </c>
      <c r="AF42" s="342">
        <v>270358</v>
      </c>
      <c r="AG42" s="461">
        <v>937377</v>
      </c>
      <c r="AH42" s="461">
        <v>1025024</v>
      </c>
      <c r="AI42" s="345" t="s">
        <v>2</v>
      </c>
      <c r="AK42" s="343" t="s">
        <v>67</v>
      </c>
      <c r="AL42" s="461">
        <v>3998897</v>
      </c>
      <c r="AM42" s="461">
        <v>2363</v>
      </c>
      <c r="AN42" s="461">
        <v>24565</v>
      </c>
      <c r="AO42" s="461">
        <v>134511</v>
      </c>
      <c r="AP42" s="461">
        <v>262356</v>
      </c>
      <c r="AQ42" s="461">
        <v>773778</v>
      </c>
      <c r="AR42" s="461">
        <v>476691</v>
      </c>
      <c r="AS42" s="461">
        <v>1054559</v>
      </c>
      <c r="AT42" s="461">
        <v>1014287</v>
      </c>
      <c r="AU42" s="345" t="s">
        <v>2</v>
      </c>
      <c r="AW42" s="343" t="s">
        <v>67</v>
      </c>
      <c r="AX42" s="342">
        <v>4360079</v>
      </c>
      <c r="AY42" s="342">
        <v>2827</v>
      </c>
      <c r="AZ42" s="461">
        <v>27772</v>
      </c>
      <c r="BA42" s="461">
        <v>136631</v>
      </c>
      <c r="BB42" s="461">
        <v>340992</v>
      </c>
      <c r="BC42" s="463">
        <v>769729</v>
      </c>
      <c r="BD42" s="463">
        <v>538127</v>
      </c>
      <c r="BE42" s="463">
        <v>1100433</v>
      </c>
      <c r="BF42" s="463">
        <v>1443568</v>
      </c>
      <c r="BG42" s="345" t="s">
        <v>2</v>
      </c>
    </row>
    <row r="43" spans="1:59" x14ac:dyDescent="0.2">
      <c r="A43" s="333"/>
      <c r="B43" s="334"/>
      <c r="C43" s="334"/>
      <c r="D43" s="334"/>
      <c r="E43" s="334"/>
      <c r="F43" s="334"/>
      <c r="G43" s="334"/>
      <c r="H43" s="334"/>
      <c r="I43" s="334"/>
      <c r="AN43" s="302"/>
    </row>
    <row r="44" spans="1:59" x14ac:dyDescent="0.2">
      <c r="A44" s="333"/>
      <c r="B44" s="334"/>
      <c r="C44" s="334"/>
      <c r="D44" s="334"/>
      <c r="E44" s="334"/>
      <c r="F44" s="334"/>
      <c r="G44" s="334"/>
      <c r="H44" s="334"/>
      <c r="I44" s="334"/>
    </row>
    <row r="45" spans="1:59" x14ac:dyDescent="0.2">
      <c r="A45" s="333"/>
      <c r="B45" s="334"/>
      <c r="C45" s="334"/>
      <c r="D45" s="334"/>
      <c r="E45" s="334"/>
      <c r="F45" s="334"/>
      <c r="G45" s="334"/>
      <c r="H45" s="334"/>
      <c r="I45" s="334"/>
    </row>
    <row r="46" spans="1:59" x14ac:dyDescent="0.2">
      <c r="A46" s="333"/>
      <c r="B46" s="334"/>
      <c r="C46" s="334"/>
      <c r="D46" s="334"/>
      <c r="E46" s="334"/>
      <c r="F46" s="334"/>
      <c r="G46" s="334"/>
      <c r="H46" s="334"/>
      <c r="I46" s="334"/>
    </row>
    <row r="47" spans="1:59" x14ac:dyDescent="0.2">
      <c r="A47" s="333"/>
      <c r="B47" s="334"/>
      <c r="C47" s="334"/>
      <c r="D47" s="334"/>
      <c r="E47" s="334"/>
      <c r="F47" s="334"/>
      <c r="G47" s="334"/>
      <c r="H47" s="334"/>
      <c r="I47" s="334"/>
    </row>
    <row r="48" spans="1:59" x14ac:dyDescent="0.2">
      <c r="A48" s="333"/>
      <c r="B48" s="334"/>
      <c r="C48" s="334"/>
      <c r="D48" s="334"/>
      <c r="E48" s="334"/>
      <c r="F48" s="334"/>
      <c r="G48" s="334"/>
      <c r="H48" s="334"/>
      <c r="I48" s="334"/>
    </row>
    <row r="49" spans="1:9" x14ac:dyDescent="0.2">
      <c r="A49" s="333"/>
      <c r="B49" s="334"/>
      <c r="C49" s="334"/>
      <c r="D49" s="334"/>
      <c r="E49" s="334"/>
      <c r="F49" s="334"/>
      <c r="G49" s="334"/>
      <c r="H49" s="334"/>
      <c r="I49" s="334"/>
    </row>
    <row r="50" spans="1:9" x14ac:dyDescent="0.2">
      <c r="A50" s="333"/>
      <c r="B50" s="334"/>
      <c r="C50" s="334"/>
      <c r="D50" s="334"/>
      <c r="E50" s="334"/>
      <c r="F50" s="334"/>
      <c r="G50" s="334"/>
      <c r="H50" s="334"/>
      <c r="I50" s="334"/>
    </row>
    <row r="51" spans="1:9" x14ac:dyDescent="0.2">
      <c r="A51" s="333"/>
      <c r="B51" s="334"/>
      <c r="C51" s="334"/>
      <c r="D51" s="334"/>
      <c r="E51" s="334"/>
      <c r="F51" s="334"/>
      <c r="G51" s="334"/>
      <c r="H51" s="334"/>
      <c r="I51" s="334"/>
    </row>
    <row r="52" spans="1:9" x14ac:dyDescent="0.2">
      <c r="A52" s="333"/>
      <c r="B52" s="333"/>
      <c r="C52" s="333"/>
      <c r="D52" s="333"/>
      <c r="E52" s="333"/>
      <c r="F52" s="333"/>
      <c r="G52" s="333"/>
      <c r="H52" s="333"/>
      <c r="I52" s="333"/>
    </row>
    <row r="53" spans="1:9" x14ac:dyDescent="0.2">
      <c r="A53" s="333"/>
      <c r="B53" s="333"/>
      <c r="C53" s="333"/>
      <c r="D53" s="333"/>
      <c r="E53" s="333"/>
      <c r="F53" s="333"/>
      <c r="G53" s="333"/>
      <c r="H53" s="333"/>
      <c r="I53" s="333"/>
    </row>
    <row r="100" spans="1:9" x14ac:dyDescent="0.2">
      <c r="A100" s="335" t="s">
        <v>208</v>
      </c>
      <c r="B100" s="333"/>
      <c r="C100" s="333"/>
      <c r="D100" s="333"/>
      <c r="E100" s="333"/>
      <c r="F100" s="333"/>
      <c r="G100" s="333"/>
      <c r="H100" s="333"/>
      <c r="I100" s="333"/>
    </row>
    <row r="102" spans="1:9" x14ac:dyDescent="0.2">
      <c r="A102" s="336" t="s">
        <v>3</v>
      </c>
      <c r="B102" s="337" t="s">
        <v>205</v>
      </c>
      <c r="C102" s="337"/>
      <c r="D102" s="337"/>
      <c r="E102" s="337"/>
      <c r="F102" s="337"/>
      <c r="G102" s="337"/>
      <c r="H102" s="337"/>
      <c r="I102" s="337"/>
    </row>
    <row r="103" spans="1:9" x14ac:dyDescent="0.2">
      <c r="A103" s="333"/>
      <c r="B103" s="337" t="s">
        <v>199</v>
      </c>
      <c r="C103" s="337"/>
      <c r="D103" s="337"/>
      <c r="E103" s="337"/>
      <c r="F103" s="337" t="s">
        <v>200</v>
      </c>
      <c r="G103" s="337"/>
      <c r="H103" s="337"/>
      <c r="I103" s="337"/>
    </row>
    <row r="104" spans="1:9" x14ac:dyDescent="0.2">
      <c r="A104" s="333"/>
      <c r="B104" s="334" t="s">
        <v>201</v>
      </c>
      <c r="C104" s="334" t="s">
        <v>202</v>
      </c>
      <c r="D104" s="334" t="s">
        <v>203</v>
      </c>
      <c r="E104" s="334" t="s">
        <v>204</v>
      </c>
      <c r="F104" s="334" t="s">
        <v>201</v>
      </c>
      <c r="G104" s="334" t="s">
        <v>202</v>
      </c>
      <c r="H104" s="334" t="s">
        <v>206</v>
      </c>
      <c r="I104" s="334" t="s">
        <v>207</v>
      </c>
    </row>
    <row r="105" spans="1:9" x14ac:dyDescent="0.2">
      <c r="A105" s="333"/>
      <c r="B105" s="334"/>
      <c r="C105" s="334"/>
      <c r="D105" s="334"/>
      <c r="E105" s="334"/>
      <c r="F105" s="334"/>
      <c r="G105" s="334"/>
      <c r="H105" s="334"/>
      <c r="I105" s="334"/>
    </row>
    <row r="106" spans="1:9" x14ac:dyDescent="0.2">
      <c r="A106" s="338" t="s">
        <v>31</v>
      </c>
      <c r="B106" s="333">
        <v>400</v>
      </c>
      <c r="C106" s="333">
        <v>877</v>
      </c>
      <c r="D106" s="333">
        <v>980</v>
      </c>
      <c r="E106" s="333">
        <v>2901</v>
      </c>
      <c r="F106" s="333">
        <v>322</v>
      </c>
      <c r="G106" s="333">
        <v>479</v>
      </c>
      <c r="H106" s="333">
        <v>413</v>
      </c>
      <c r="I106" s="333">
        <v>2118</v>
      </c>
    </row>
    <row r="107" spans="1:9" x14ac:dyDescent="0.2">
      <c r="A107" s="338" t="s">
        <v>32</v>
      </c>
      <c r="B107" s="333">
        <v>3741</v>
      </c>
      <c r="C107" s="333">
        <v>14128</v>
      </c>
      <c r="D107" s="333">
        <v>12275</v>
      </c>
      <c r="E107" s="333">
        <v>42747</v>
      </c>
      <c r="F107" s="333">
        <v>4292</v>
      </c>
      <c r="G107" s="333">
        <v>8283</v>
      </c>
      <c r="H107" s="333">
        <v>5670</v>
      </c>
      <c r="I107" s="333">
        <v>37027</v>
      </c>
    </row>
    <row r="108" spans="1:9" x14ac:dyDescent="0.2">
      <c r="A108" s="338" t="s">
        <v>33</v>
      </c>
      <c r="B108" s="333">
        <v>7798</v>
      </c>
      <c r="C108" s="333">
        <v>27398</v>
      </c>
      <c r="D108" s="333">
        <v>25951</v>
      </c>
      <c r="E108" s="333">
        <v>83283</v>
      </c>
      <c r="F108" s="333">
        <v>6751</v>
      </c>
      <c r="G108" s="333">
        <v>14288</v>
      </c>
      <c r="H108" s="333">
        <v>11587</v>
      </c>
      <c r="I108" s="333">
        <v>62357</v>
      </c>
    </row>
    <row r="109" spans="1:9" x14ac:dyDescent="0.2">
      <c r="A109" s="338" t="s">
        <v>34</v>
      </c>
      <c r="B109" s="333">
        <v>4142</v>
      </c>
      <c r="C109" s="333">
        <v>19595</v>
      </c>
      <c r="D109" s="333">
        <v>19945</v>
      </c>
      <c r="E109" s="333">
        <v>57939</v>
      </c>
      <c r="F109" s="333">
        <v>3329</v>
      </c>
      <c r="G109" s="333">
        <v>8571</v>
      </c>
      <c r="H109" s="333">
        <v>7987</v>
      </c>
      <c r="I109" s="333">
        <v>39215</v>
      </c>
    </row>
    <row r="110" spans="1:9" x14ac:dyDescent="0.2">
      <c r="A110" s="338" t="s">
        <v>35</v>
      </c>
      <c r="B110" s="333">
        <v>6275</v>
      </c>
      <c r="C110" s="333">
        <v>21411</v>
      </c>
      <c r="D110" s="333">
        <v>19372</v>
      </c>
      <c r="E110" s="333">
        <v>64331</v>
      </c>
      <c r="F110" s="333">
        <v>5942</v>
      </c>
      <c r="G110" s="333">
        <v>14893</v>
      </c>
      <c r="H110" s="333">
        <v>9793</v>
      </c>
      <c r="I110" s="333">
        <v>55018</v>
      </c>
    </row>
    <row r="111" spans="1:9" x14ac:dyDescent="0.2">
      <c r="A111" s="338" t="s">
        <v>36</v>
      </c>
      <c r="B111" s="333">
        <v>5825</v>
      </c>
      <c r="C111" s="333">
        <v>26738</v>
      </c>
      <c r="D111" s="333">
        <v>27604</v>
      </c>
      <c r="E111" s="333">
        <v>79480</v>
      </c>
      <c r="F111" s="333">
        <v>4632</v>
      </c>
      <c r="G111" s="333">
        <v>12864</v>
      </c>
      <c r="H111" s="333">
        <v>11520</v>
      </c>
      <c r="I111" s="333">
        <v>57322</v>
      </c>
    </row>
    <row r="112" spans="1:9" x14ac:dyDescent="0.2">
      <c r="A112" s="338" t="s">
        <v>37</v>
      </c>
      <c r="B112" s="333">
        <v>7913</v>
      </c>
      <c r="C112" s="333">
        <v>20030</v>
      </c>
      <c r="D112" s="333">
        <v>14301</v>
      </c>
      <c r="E112" s="333">
        <v>62591</v>
      </c>
      <c r="F112" s="333">
        <v>7483</v>
      </c>
      <c r="G112" s="333">
        <v>14734</v>
      </c>
      <c r="H112" s="333">
        <v>9381</v>
      </c>
      <c r="I112" s="333">
        <v>55487</v>
      </c>
    </row>
    <row r="113" spans="1:9" x14ac:dyDescent="0.2">
      <c r="A113" s="338" t="s">
        <v>38</v>
      </c>
      <c r="B113" s="333">
        <v>8501</v>
      </c>
      <c r="C113" s="333">
        <v>30135</v>
      </c>
      <c r="D113" s="333">
        <v>28340</v>
      </c>
      <c r="E113" s="333">
        <v>89668</v>
      </c>
      <c r="F113" s="333">
        <v>8107</v>
      </c>
      <c r="G113" s="333">
        <v>19058</v>
      </c>
      <c r="H113" s="333">
        <v>13036</v>
      </c>
      <c r="I113" s="333">
        <v>73755</v>
      </c>
    </row>
    <row r="114" spans="1:9" x14ac:dyDescent="0.2">
      <c r="A114" s="338" t="s">
        <v>39</v>
      </c>
      <c r="B114" s="333">
        <v>7166</v>
      </c>
      <c r="C114" s="333">
        <v>27250</v>
      </c>
      <c r="D114" s="333">
        <v>23485</v>
      </c>
      <c r="E114" s="333">
        <v>79108</v>
      </c>
      <c r="F114" s="333">
        <v>6128</v>
      </c>
      <c r="G114" s="333">
        <v>15769</v>
      </c>
      <c r="H114" s="333">
        <v>11950</v>
      </c>
      <c r="I114" s="333">
        <v>59796</v>
      </c>
    </row>
    <row r="115" spans="1:9" x14ac:dyDescent="0.2">
      <c r="A115" s="338" t="s">
        <v>40</v>
      </c>
      <c r="B115" s="333">
        <v>5508</v>
      </c>
      <c r="C115" s="333">
        <v>24427</v>
      </c>
      <c r="D115" s="333">
        <v>22653</v>
      </c>
      <c r="E115" s="333">
        <v>70928</v>
      </c>
      <c r="F115" s="333">
        <v>5135</v>
      </c>
      <c r="G115" s="333">
        <v>13990</v>
      </c>
      <c r="H115" s="333">
        <v>10125</v>
      </c>
      <c r="I115" s="333">
        <v>55753</v>
      </c>
    </row>
    <row r="116" spans="1:9" x14ac:dyDescent="0.2">
      <c r="A116" s="338" t="s">
        <v>41</v>
      </c>
      <c r="B116" s="333">
        <v>5843</v>
      </c>
      <c r="C116" s="333">
        <v>18959</v>
      </c>
      <c r="D116" s="333">
        <v>16714</v>
      </c>
      <c r="E116" s="333">
        <v>57506</v>
      </c>
      <c r="F116" s="333">
        <v>6523</v>
      </c>
      <c r="G116" s="333">
        <v>13793</v>
      </c>
      <c r="H116" s="333">
        <v>8695</v>
      </c>
      <c r="I116" s="333">
        <v>54986</v>
      </c>
    </row>
    <row r="117" spans="1:9" x14ac:dyDescent="0.2">
      <c r="A117" s="338" t="s">
        <v>42</v>
      </c>
      <c r="B117" s="333">
        <v>5711</v>
      </c>
      <c r="C117" s="333">
        <v>18930</v>
      </c>
      <c r="D117" s="333">
        <v>13688</v>
      </c>
      <c r="E117" s="333">
        <v>55688</v>
      </c>
      <c r="F117" s="333">
        <v>6780</v>
      </c>
      <c r="G117" s="333">
        <v>15738</v>
      </c>
      <c r="H117" s="333">
        <v>8650</v>
      </c>
      <c r="I117" s="333">
        <v>55173</v>
      </c>
    </row>
    <row r="118" spans="1:9" x14ac:dyDescent="0.2">
      <c r="A118" s="338" t="s">
        <v>43</v>
      </c>
      <c r="B118" s="333">
        <v>6428</v>
      </c>
      <c r="C118" s="333">
        <v>16297</v>
      </c>
      <c r="D118" s="333">
        <v>11763</v>
      </c>
      <c r="E118" s="333">
        <v>50892</v>
      </c>
      <c r="F118" s="333">
        <v>6095</v>
      </c>
      <c r="G118" s="333">
        <v>12143</v>
      </c>
      <c r="H118" s="333">
        <v>7435</v>
      </c>
      <c r="I118" s="333">
        <v>46311</v>
      </c>
    </row>
    <row r="119" spans="1:9" x14ac:dyDescent="0.2">
      <c r="A119" s="338" t="s">
        <v>44</v>
      </c>
      <c r="B119" s="333">
        <v>7234</v>
      </c>
      <c r="C119" s="333">
        <v>20555</v>
      </c>
      <c r="D119" s="333">
        <v>14456</v>
      </c>
      <c r="E119" s="333">
        <v>61960</v>
      </c>
      <c r="F119" s="333">
        <v>7149</v>
      </c>
      <c r="G119" s="333">
        <v>16569</v>
      </c>
      <c r="H119" s="333">
        <v>8976</v>
      </c>
      <c r="I119" s="333">
        <v>58287</v>
      </c>
    </row>
    <row r="120" spans="1:9" x14ac:dyDescent="0.2">
      <c r="A120" s="338" t="s">
        <v>45</v>
      </c>
      <c r="B120" s="333">
        <v>3826</v>
      </c>
      <c r="C120" s="333">
        <v>17628</v>
      </c>
      <c r="D120" s="333">
        <v>18414</v>
      </c>
      <c r="E120" s="333">
        <v>51334</v>
      </c>
      <c r="F120" s="333">
        <v>2651</v>
      </c>
      <c r="G120" s="333">
        <v>7781</v>
      </c>
      <c r="H120" s="333">
        <v>7371</v>
      </c>
      <c r="I120" s="333">
        <v>33879</v>
      </c>
    </row>
    <row r="121" spans="1:9" x14ac:dyDescent="0.2">
      <c r="A121" s="338" t="s">
        <v>46</v>
      </c>
      <c r="B121" s="333">
        <v>3730</v>
      </c>
      <c r="C121" s="333">
        <v>18780</v>
      </c>
      <c r="D121" s="333">
        <v>21506</v>
      </c>
      <c r="E121" s="333">
        <v>56891</v>
      </c>
      <c r="F121" s="333">
        <v>2803</v>
      </c>
      <c r="G121" s="333">
        <v>7763</v>
      </c>
      <c r="H121" s="333">
        <v>8037</v>
      </c>
      <c r="I121" s="333">
        <v>38361</v>
      </c>
    </row>
    <row r="122" spans="1:9" x14ac:dyDescent="0.2">
      <c r="A122" s="338" t="s">
        <v>47</v>
      </c>
      <c r="B122" s="333">
        <v>4965</v>
      </c>
      <c r="C122" s="333">
        <v>22097</v>
      </c>
      <c r="D122" s="333">
        <v>20886</v>
      </c>
      <c r="E122" s="333">
        <v>64047</v>
      </c>
      <c r="F122" s="333">
        <v>4584</v>
      </c>
      <c r="G122" s="333">
        <v>10494</v>
      </c>
      <c r="H122" s="333">
        <v>8487</v>
      </c>
      <c r="I122" s="333">
        <v>45360</v>
      </c>
    </row>
    <row r="123" spans="1:9" x14ac:dyDescent="0.2">
      <c r="A123" s="338" t="s">
        <v>48</v>
      </c>
      <c r="B123" s="333">
        <v>5417</v>
      </c>
      <c r="C123" s="333">
        <v>19767</v>
      </c>
      <c r="D123" s="333">
        <v>16951</v>
      </c>
      <c r="E123" s="333">
        <v>57574</v>
      </c>
      <c r="F123" s="333">
        <v>4564</v>
      </c>
      <c r="G123" s="333">
        <v>10856</v>
      </c>
      <c r="H123" s="333">
        <v>8206</v>
      </c>
      <c r="I123" s="333">
        <v>41871</v>
      </c>
    </row>
    <row r="124" spans="1:9" x14ac:dyDescent="0.2">
      <c r="A124" s="338" t="s">
        <v>49</v>
      </c>
      <c r="B124" s="333">
        <v>6404</v>
      </c>
      <c r="C124" s="333">
        <v>18140</v>
      </c>
      <c r="D124" s="333">
        <v>12274</v>
      </c>
      <c r="E124" s="333">
        <v>54993</v>
      </c>
      <c r="F124" s="333">
        <v>6776</v>
      </c>
      <c r="G124" s="333">
        <v>14862</v>
      </c>
      <c r="H124" s="333">
        <v>8210</v>
      </c>
      <c r="I124" s="333">
        <v>52993</v>
      </c>
    </row>
    <row r="125" spans="1:9" x14ac:dyDescent="0.2">
      <c r="A125" s="338" t="s">
        <v>50</v>
      </c>
      <c r="B125" s="333">
        <v>5384</v>
      </c>
      <c r="C125" s="333">
        <v>16776</v>
      </c>
      <c r="D125" s="333">
        <v>14701</v>
      </c>
      <c r="E125" s="333">
        <v>50735</v>
      </c>
      <c r="F125" s="333">
        <v>4850</v>
      </c>
      <c r="G125" s="333">
        <v>10438</v>
      </c>
      <c r="H125" s="333">
        <v>9422</v>
      </c>
      <c r="I125" s="333">
        <v>41734</v>
      </c>
    </row>
    <row r="126" spans="1:9" x14ac:dyDescent="0.2">
      <c r="A126" s="338" t="s">
        <v>51</v>
      </c>
      <c r="B126" s="333">
        <v>4582</v>
      </c>
      <c r="C126" s="333">
        <v>14351</v>
      </c>
      <c r="D126" s="333">
        <v>12697</v>
      </c>
      <c r="E126" s="333">
        <v>43438</v>
      </c>
      <c r="F126" s="333">
        <v>3253</v>
      </c>
      <c r="G126" s="333">
        <v>6291</v>
      </c>
      <c r="H126" s="333">
        <v>5640</v>
      </c>
      <c r="I126" s="333">
        <v>28132</v>
      </c>
    </row>
    <row r="127" spans="1:9" x14ac:dyDescent="0.2">
      <c r="A127" s="338" t="s">
        <v>52</v>
      </c>
      <c r="B127" s="333">
        <v>10792</v>
      </c>
      <c r="C127" s="333">
        <v>27460</v>
      </c>
      <c r="D127" s="333">
        <v>16137</v>
      </c>
      <c r="E127" s="333">
        <v>84248</v>
      </c>
      <c r="F127" s="333">
        <v>11251</v>
      </c>
      <c r="G127" s="333">
        <v>22013</v>
      </c>
      <c r="H127" s="333">
        <v>10585</v>
      </c>
      <c r="I127" s="333">
        <v>78990</v>
      </c>
    </row>
    <row r="128" spans="1:9" x14ac:dyDescent="0.2">
      <c r="A128" s="338" t="s">
        <v>53</v>
      </c>
      <c r="B128" s="333">
        <v>7216</v>
      </c>
      <c r="C128" s="333">
        <v>24179</v>
      </c>
      <c r="D128" s="333">
        <v>17073</v>
      </c>
      <c r="E128" s="333">
        <v>70721</v>
      </c>
      <c r="F128" s="333">
        <v>7888</v>
      </c>
      <c r="G128" s="333">
        <v>19045</v>
      </c>
      <c r="H128" s="333">
        <v>9993</v>
      </c>
      <c r="I128" s="333">
        <v>67954</v>
      </c>
    </row>
    <row r="129" spans="1:9" x14ac:dyDescent="0.2">
      <c r="A129" s="338" t="s">
        <v>54</v>
      </c>
      <c r="B129" s="333">
        <v>5311</v>
      </c>
      <c r="C129" s="333">
        <v>18455</v>
      </c>
      <c r="D129" s="333">
        <v>14705</v>
      </c>
      <c r="E129" s="333">
        <v>54528</v>
      </c>
      <c r="F129" s="333">
        <v>4334</v>
      </c>
      <c r="G129" s="333">
        <v>10016</v>
      </c>
      <c r="H129" s="333">
        <v>7467</v>
      </c>
      <c r="I129" s="333">
        <v>40303</v>
      </c>
    </row>
    <row r="130" spans="1:9" x14ac:dyDescent="0.2">
      <c r="A130" s="338" t="s">
        <v>55</v>
      </c>
      <c r="B130" s="333">
        <v>6753</v>
      </c>
      <c r="C130" s="333">
        <v>21495</v>
      </c>
      <c r="D130" s="333">
        <v>15678</v>
      </c>
      <c r="E130" s="333">
        <v>63359</v>
      </c>
      <c r="F130" s="333">
        <v>6895</v>
      </c>
      <c r="G130" s="333">
        <v>15107</v>
      </c>
      <c r="H130" s="333">
        <v>8279</v>
      </c>
      <c r="I130" s="333">
        <v>54757</v>
      </c>
    </row>
    <row r="131" spans="1:9" x14ac:dyDescent="0.2">
      <c r="A131" s="338" t="s">
        <v>56</v>
      </c>
      <c r="B131" s="333">
        <v>4519</v>
      </c>
      <c r="C131" s="333">
        <v>20536</v>
      </c>
      <c r="D131" s="333">
        <v>20696</v>
      </c>
      <c r="E131" s="333">
        <v>59596</v>
      </c>
      <c r="F131" s="333">
        <v>3482</v>
      </c>
      <c r="G131" s="333">
        <v>10223</v>
      </c>
      <c r="H131" s="333">
        <v>8679</v>
      </c>
      <c r="I131" s="333">
        <v>42080</v>
      </c>
    </row>
    <row r="132" spans="1:9" x14ac:dyDescent="0.2">
      <c r="A132" s="338" t="s">
        <v>57</v>
      </c>
      <c r="B132" s="333">
        <v>4021</v>
      </c>
      <c r="C132" s="333">
        <v>18233</v>
      </c>
      <c r="D132" s="333">
        <v>16142</v>
      </c>
      <c r="E132" s="333">
        <v>51321</v>
      </c>
      <c r="F132" s="333">
        <v>2880</v>
      </c>
      <c r="G132" s="333">
        <v>8930</v>
      </c>
      <c r="H132" s="333">
        <v>7700</v>
      </c>
      <c r="I132" s="333">
        <v>35052</v>
      </c>
    </row>
    <row r="133" spans="1:9" x14ac:dyDescent="0.2">
      <c r="A133" s="338" t="s">
        <v>58</v>
      </c>
      <c r="B133" s="333">
        <v>8127</v>
      </c>
      <c r="C133" s="333">
        <v>23892</v>
      </c>
      <c r="D133" s="333">
        <v>15775</v>
      </c>
      <c r="E133" s="333">
        <v>72022</v>
      </c>
      <c r="F133" s="333">
        <v>8287</v>
      </c>
      <c r="G133" s="333">
        <v>18818</v>
      </c>
      <c r="H133" s="333">
        <v>9779</v>
      </c>
      <c r="I133" s="333">
        <v>67358</v>
      </c>
    </row>
    <row r="134" spans="1:9" x14ac:dyDescent="0.2">
      <c r="A134" s="338" t="s">
        <v>59</v>
      </c>
      <c r="B134" s="333">
        <v>5101</v>
      </c>
      <c r="C134" s="333">
        <v>17319</v>
      </c>
      <c r="D134" s="333">
        <v>15919</v>
      </c>
      <c r="E134" s="333">
        <v>52290</v>
      </c>
      <c r="F134" s="333">
        <v>3830</v>
      </c>
      <c r="G134" s="333">
        <v>8215</v>
      </c>
      <c r="H134" s="333">
        <v>6448</v>
      </c>
      <c r="I134" s="333">
        <v>36204</v>
      </c>
    </row>
    <row r="135" spans="1:9" x14ac:dyDescent="0.2">
      <c r="A135" s="338" t="s">
        <v>60</v>
      </c>
      <c r="B135" s="333">
        <v>9217</v>
      </c>
      <c r="C135" s="333">
        <v>19104</v>
      </c>
      <c r="D135" s="333">
        <v>11615</v>
      </c>
      <c r="E135" s="333">
        <v>62959</v>
      </c>
      <c r="F135" s="333">
        <v>7031</v>
      </c>
      <c r="G135" s="333">
        <v>10604</v>
      </c>
      <c r="H135" s="333">
        <v>5868</v>
      </c>
      <c r="I135" s="333">
        <v>44044</v>
      </c>
    </row>
    <row r="136" spans="1:9" x14ac:dyDescent="0.2">
      <c r="A136" s="338" t="s">
        <v>61</v>
      </c>
      <c r="B136" s="333">
        <v>5952</v>
      </c>
      <c r="C136" s="333">
        <v>20106</v>
      </c>
      <c r="D136" s="333">
        <v>15886</v>
      </c>
      <c r="E136" s="333">
        <v>59601</v>
      </c>
      <c r="F136" s="333">
        <v>5762</v>
      </c>
      <c r="G136" s="333">
        <v>13846</v>
      </c>
      <c r="H136" s="333">
        <v>8348</v>
      </c>
      <c r="I136" s="333">
        <v>51620</v>
      </c>
    </row>
    <row r="137" spans="1:9" x14ac:dyDescent="0.2">
      <c r="A137" s="338" t="s">
        <v>62</v>
      </c>
      <c r="B137" s="333">
        <v>11557</v>
      </c>
      <c r="C137" s="333">
        <v>26768</v>
      </c>
      <c r="D137" s="333">
        <v>15533</v>
      </c>
      <c r="E137" s="333">
        <v>84365</v>
      </c>
      <c r="F137" s="333">
        <v>11685</v>
      </c>
      <c r="G137" s="333">
        <v>19059</v>
      </c>
      <c r="H137" s="333">
        <v>9339</v>
      </c>
      <c r="I137" s="333">
        <v>75487</v>
      </c>
    </row>
    <row r="138" spans="1:9" x14ac:dyDescent="0.2">
      <c r="A138" s="338" t="s">
        <v>63</v>
      </c>
      <c r="B138" s="333">
        <v>8324</v>
      </c>
      <c r="C138" s="333">
        <v>19154</v>
      </c>
      <c r="D138" s="333">
        <v>15111</v>
      </c>
      <c r="E138" s="333">
        <v>62450</v>
      </c>
      <c r="F138" s="333">
        <v>7282</v>
      </c>
      <c r="G138" s="333">
        <v>12754</v>
      </c>
      <c r="H138" s="333">
        <v>8948</v>
      </c>
      <c r="I138" s="333">
        <v>52176</v>
      </c>
    </row>
    <row r="139" spans="1:9" x14ac:dyDescent="0.2">
      <c r="A139" s="333"/>
      <c r="B139" s="333"/>
      <c r="C139" s="333"/>
      <c r="D139" s="333"/>
      <c r="E139" s="333"/>
      <c r="F139" s="333"/>
      <c r="G139" s="333"/>
      <c r="H139" s="333"/>
      <c r="I139" s="333"/>
    </row>
    <row r="140" spans="1:9" x14ac:dyDescent="0.2">
      <c r="A140" s="335" t="s">
        <v>64</v>
      </c>
      <c r="B140" s="333">
        <v>22021</v>
      </c>
      <c r="C140" s="333">
        <v>56837</v>
      </c>
      <c r="D140" s="333">
        <v>45093</v>
      </c>
      <c r="E140" s="333">
        <v>178677</v>
      </c>
      <c r="F140" s="333">
        <v>19937</v>
      </c>
      <c r="G140" s="333">
        <v>38405</v>
      </c>
      <c r="H140" s="333">
        <v>28164</v>
      </c>
      <c r="I140" s="333">
        <v>151515</v>
      </c>
    </row>
    <row r="141" spans="1:9" x14ac:dyDescent="0.2">
      <c r="A141" s="335" t="s">
        <v>65</v>
      </c>
      <c r="B141" s="333">
        <v>79433</v>
      </c>
      <c r="C141" s="333">
        <v>216822</v>
      </c>
      <c r="D141" s="333">
        <v>143991</v>
      </c>
      <c r="E141" s="333">
        <v>661206</v>
      </c>
      <c r="F141" s="333">
        <v>79834</v>
      </c>
      <c r="G141" s="333">
        <v>163958</v>
      </c>
      <c r="H141" s="333">
        <v>87114</v>
      </c>
      <c r="I141" s="333">
        <v>601346</v>
      </c>
    </row>
    <row r="142" spans="1:9" x14ac:dyDescent="0.2">
      <c r="A142" s="335" t="s">
        <v>66</v>
      </c>
      <c r="B142" s="333">
        <v>102215</v>
      </c>
      <c r="C142" s="333">
        <v>397313</v>
      </c>
      <c r="D142" s="333">
        <v>370141</v>
      </c>
      <c r="E142" s="333">
        <v>1175604</v>
      </c>
      <c r="F142" s="333">
        <v>88978</v>
      </c>
      <c r="G142" s="333">
        <v>215924</v>
      </c>
      <c r="H142" s="333">
        <v>166746</v>
      </c>
      <c r="I142" s="333">
        <v>888077</v>
      </c>
    </row>
    <row r="143" spans="1:9" x14ac:dyDescent="0.2">
      <c r="A143" s="335" t="s">
        <v>67</v>
      </c>
      <c r="B143" s="333">
        <v>203669</v>
      </c>
      <c r="C143" s="333">
        <v>670972</v>
      </c>
      <c r="D143" s="333">
        <v>559225</v>
      </c>
      <c r="E143" s="333">
        <v>2015487</v>
      </c>
      <c r="F143" s="333">
        <v>188749</v>
      </c>
      <c r="G143" s="333">
        <v>418287</v>
      </c>
      <c r="H143" s="333">
        <v>282024</v>
      </c>
      <c r="I143" s="333">
        <v>1640938</v>
      </c>
    </row>
  </sheetData>
  <hyperlinks>
    <hyperlink ref="A1" location="Contents!A1" display="Back" xr:uid="{00000000-0004-0000-3E00-000000000000}"/>
    <hyperlink ref="C1" location="'Table 26'!A1" display="Table 26" xr:uid="{00000000-0004-0000-3E00-000001000000}"/>
  </hyperlinks>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42">
    <tabColor theme="7" tint="0.39997558519241921"/>
    <pageSetUpPr autoPageBreaks="0"/>
  </sheetPr>
  <dimension ref="A1:BN46"/>
  <sheetViews>
    <sheetView zoomScale="70" zoomScaleNormal="70" workbookViewId="0">
      <selection activeCell="C1" sqref="C1"/>
    </sheetView>
  </sheetViews>
  <sheetFormatPr defaultColWidth="8.85546875" defaultRowHeight="12.75" x14ac:dyDescent="0.2"/>
  <cols>
    <col min="1" max="1" width="8.85546875" style="315"/>
    <col min="2" max="2" width="9.140625" style="315" bestFit="1" customWidth="1"/>
    <col min="3" max="3" width="9" style="315" bestFit="1" customWidth="1"/>
    <col min="4" max="4" width="9.140625" style="315" bestFit="1" customWidth="1"/>
    <col min="5" max="9" width="9" style="315" bestFit="1" customWidth="1"/>
    <col min="10" max="10" width="0" style="315" hidden="1" customWidth="1"/>
    <col min="11" max="11" width="8.85546875" style="315"/>
    <col min="12" max="12" width="9.140625" style="315" bestFit="1" customWidth="1"/>
    <col min="13" max="13" width="9" style="315" bestFit="1" customWidth="1"/>
    <col min="14" max="14" width="9.140625" style="315" bestFit="1" customWidth="1"/>
    <col min="15" max="19" width="9" style="315" bestFit="1" customWidth="1"/>
    <col min="20" max="20" width="0" style="315" hidden="1" customWidth="1"/>
    <col min="21" max="21" width="8.85546875" style="315"/>
    <col min="22" max="22" width="9.140625" style="315" bestFit="1" customWidth="1"/>
    <col min="23" max="23" width="9" style="315" bestFit="1" customWidth="1"/>
    <col min="24" max="24" width="9.140625" style="315" bestFit="1" customWidth="1"/>
    <col min="25" max="29" width="9" style="315" bestFit="1" customWidth="1"/>
    <col min="30" max="30" width="8.85546875" style="315"/>
    <col min="31" max="31" width="9.140625" style="315" bestFit="1" customWidth="1"/>
    <col min="32" max="32" width="9" style="315" bestFit="1" customWidth="1"/>
    <col min="33" max="33" width="9.140625" style="315" bestFit="1" customWidth="1"/>
    <col min="34" max="38" width="9" style="315" bestFit="1" customWidth="1"/>
    <col min="39" max="39" width="8.85546875" style="315"/>
    <col min="40" max="40" width="9.140625" style="315" bestFit="1" customWidth="1"/>
    <col min="41" max="41" width="9" style="315" bestFit="1" customWidth="1"/>
    <col min="42" max="42" width="9.140625" style="315" bestFit="1" customWidth="1"/>
    <col min="43" max="47" width="9" style="315" bestFit="1" customWidth="1"/>
    <col min="48" max="16384" width="8.85546875" style="315"/>
  </cols>
  <sheetData>
    <row r="1" spans="1:66" x14ac:dyDescent="0.2">
      <c r="A1" s="325" t="s">
        <v>322</v>
      </c>
      <c r="C1" s="467" t="s">
        <v>463</v>
      </c>
    </row>
    <row r="2" spans="1:66" x14ac:dyDescent="0.2">
      <c r="A2" s="587" t="s">
        <v>29</v>
      </c>
      <c r="B2" s="342" t="s">
        <v>73</v>
      </c>
      <c r="C2" s="670" t="s">
        <v>277</v>
      </c>
      <c r="D2" s="670"/>
      <c r="E2" s="670"/>
      <c r="F2" s="670"/>
      <c r="G2" s="670"/>
      <c r="H2" s="670"/>
      <c r="I2" s="670"/>
      <c r="J2" s="343"/>
      <c r="K2" s="587" t="s">
        <v>30</v>
      </c>
      <c r="L2" s="342" t="s">
        <v>73</v>
      </c>
      <c r="M2" s="670" t="s">
        <v>277</v>
      </c>
      <c r="N2" s="670"/>
      <c r="O2" s="670"/>
      <c r="P2" s="670"/>
      <c r="Q2" s="670"/>
      <c r="R2" s="670"/>
      <c r="S2" s="670"/>
      <c r="T2" s="343"/>
      <c r="U2" s="587" t="s">
        <v>4</v>
      </c>
      <c r="V2" s="342" t="s">
        <v>73</v>
      </c>
      <c r="W2" s="670" t="s">
        <v>277</v>
      </c>
      <c r="X2" s="670"/>
      <c r="Y2" s="670"/>
      <c r="Z2" s="670"/>
      <c r="AA2" s="670"/>
      <c r="AB2" s="670"/>
      <c r="AC2" s="670"/>
      <c r="AD2" s="587">
        <v>2001</v>
      </c>
      <c r="AE2" s="463" t="s">
        <v>3031</v>
      </c>
      <c r="AF2" s="463" t="s">
        <v>3032</v>
      </c>
      <c r="AG2" s="588"/>
      <c r="AH2" s="588"/>
      <c r="AI2" s="588"/>
      <c r="AJ2" s="588"/>
      <c r="AK2" s="588"/>
      <c r="AL2" s="588"/>
      <c r="AM2" s="587"/>
      <c r="AN2" s="344" t="s">
        <v>3033</v>
      </c>
      <c r="AO2" s="588"/>
      <c r="AP2" s="588">
        <v>2011</v>
      </c>
      <c r="AQ2" s="588" t="s">
        <v>3031</v>
      </c>
      <c r="AR2" s="588" t="s">
        <v>3032</v>
      </c>
      <c r="AS2" s="588"/>
      <c r="AT2" s="588"/>
      <c r="AU2" s="588"/>
      <c r="AV2" s="463"/>
      <c r="AW2" s="463"/>
      <c r="AX2" s="463"/>
      <c r="AY2" s="463"/>
      <c r="AZ2" s="463" t="s">
        <v>3033</v>
      </c>
      <c r="BA2" s="463"/>
      <c r="BB2" s="588">
        <v>2021</v>
      </c>
      <c r="BC2" s="588" t="s">
        <v>3031</v>
      </c>
      <c r="BD2" s="588" t="s">
        <v>3032</v>
      </c>
      <c r="BE2" s="588"/>
      <c r="BF2" s="588"/>
      <c r="BG2" s="588"/>
      <c r="BH2" s="463"/>
      <c r="BI2" s="463"/>
      <c r="BJ2" s="463"/>
      <c r="BK2" s="463"/>
      <c r="BL2" s="463" t="s">
        <v>3033</v>
      </c>
      <c r="BM2" s="463"/>
      <c r="BN2" s="463"/>
    </row>
    <row r="3" spans="1:66" x14ac:dyDescent="0.2">
      <c r="A3" s="343"/>
      <c r="B3" s="342" t="s">
        <v>278</v>
      </c>
      <c r="C3" s="342" t="s">
        <v>279</v>
      </c>
      <c r="D3" s="342" t="s">
        <v>280</v>
      </c>
      <c r="E3" s="342" t="s">
        <v>281</v>
      </c>
      <c r="F3" s="342" t="s">
        <v>282</v>
      </c>
      <c r="G3" s="342">
        <v>11</v>
      </c>
      <c r="H3" s="342" t="s">
        <v>283</v>
      </c>
      <c r="I3" s="342" t="s">
        <v>284</v>
      </c>
      <c r="J3" s="343"/>
      <c r="K3" s="343"/>
      <c r="L3" s="342" t="s">
        <v>278</v>
      </c>
      <c r="M3" s="342" t="s">
        <v>279</v>
      </c>
      <c r="N3" s="342" t="s">
        <v>280</v>
      </c>
      <c r="O3" s="342" t="s">
        <v>281</v>
      </c>
      <c r="P3" s="342" t="s">
        <v>282</v>
      </c>
      <c r="Q3" s="342">
        <v>11</v>
      </c>
      <c r="R3" s="342" t="s">
        <v>283</v>
      </c>
      <c r="S3" s="342" t="s">
        <v>284</v>
      </c>
      <c r="T3" s="343"/>
      <c r="U3" s="343"/>
      <c r="V3" s="342" t="s">
        <v>278</v>
      </c>
      <c r="W3" s="342" t="s">
        <v>279</v>
      </c>
      <c r="X3" s="342" t="s">
        <v>280</v>
      </c>
      <c r="Y3" s="342" t="s">
        <v>281</v>
      </c>
      <c r="Z3" s="342" t="s">
        <v>282</v>
      </c>
      <c r="AA3" s="342">
        <v>11</v>
      </c>
      <c r="AB3" s="342" t="s">
        <v>283</v>
      </c>
      <c r="AC3" s="342" t="s">
        <v>284</v>
      </c>
      <c r="AD3" s="343"/>
      <c r="AE3" s="463" t="s">
        <v>293</v>
      </c>
      <c r="AF3" s="463" t="s">
        <v>3034</v>
      </c>
      <c r="AG3" s="463" t="s">
        <v>3035</v>
      </c>
      <c r="AH3" s="342" t="s">
        <v>3036</v>
      </c>
      <c r="AI3" s="463" t="s">
        <v>3037</v>
      </c>
      <c r="AJ3" s="463" t="s">
        <v>3038</v>
      </c>
      <c r="AK3" s="463" t="s">
        <v>3039</v>
      </c>
      <c r="AL3" s="463" t="s">
        <v>3040</v>
      </c>
      <c r="AM3" s="463" t="s">
        <v>3041</v>
      </c>
      <c r="AN3" s="463" t="s">
        <v>3042</v>
      </c>
      <c r="AO3" s="463" t="s">
        <v>680</v>
      </c>
      <c r="AP3" s="342"/>
      <c r="AQ3" s="342" t="s">
        <v>293</v>
      </c>
      <c r="AR3" s="342" t="s">
        <v>3034</v>
      </c>
      <c r="AS3" s="342" t="s">
        <v>3035</v>
      </c>
      <c r="AT3" s="342" t="s">
        <v>3036</v>
      </c>
      <c r="AU3" s="342" t="s">
        <v>3037</v>
      </c>
      <c r="AV3" s="463" t="s">
        <v>3038</v>
      </c>
      <c r="AW3" s="463" t="s">
        <v>3039</v>
      </c>
      <c r="AX3" s="463" t="s">
        <v>3040</v>
      </c>
      <c r="AY3" s="463" t="s">
        <v>3041</v>
      </c>
      <c r="AZ3" s="463" t="s">
        <v>3042</v>
      </c>
      <c r="BA3" s="463"/>
      <c r="BB3" s="342"/>
      <c r="BC3" s="342" t="s">
        <v>293</v>
      </c>
      <c r="BD3" s="342" t="s">
        <v>3034</v>
      </c>
      <c r="BE3" s="342" t="s">
        <v>3035</v>
      </c>
      <c r="BF3" s="342" t="s">
        <v>3036</v>
      </c>
      <c r="BG3" s="342" t="s">
        <v>3037</v>
      </c>
      <c r="BH3" s="463" t="s">
        <v>3038</v>
      </c>
      <c r="BI3" s="463" t="s">
        <v>3039</v>
      </c>
      <c r="BJ3" s="463" t="s">
        <v>3040</v>
      </c>
      <c r="BK3" s="463" t="s">
        <v>3041</v>
      </c>
      <c r="BL3" s="463" t="s">
        <v>3042</v>
      </c>
      <c r="BM3" s="463"/>
      <c r="BN3" s="463"/>
    </row>
    <row r="4" spans="1:66" x14ac:dyDescent="0.2">
      <c r="A4" s="343"/>
      <c r="B4" s="342" t="s">
        <v>285</v>
      </c>
      <c r="C4" s="342" t="s">
        <v>286</v>
      </c>
      <c r="D4" s="342" t="s">
        <v>287</v>
      </c>
      <c r="E4" s="342" t="s">
        <v>288</v>
      </c>
      <c r="F4" s="342" t="s">
        <v>289</v>
      </c>
      <c r="G4" s="342" t="s">
        <v>290</v>
      </c>
      <c r="H4" s="342" t="s">
        <v>291</v>
      </c>
      <c r="I4" s="342" t="s">
        <v>292</v>
      </c>
      <c r="J4" s="343"/>
      <c r="K4" s="343"/>
      <c r="L4" s="342" t="s">
        <v>285</v>
      </c>
      <c r="M4" s="342" t="s">
        <v>286</v>
      </c>
      <c r="N4" s="342" t="s">
        <v>287</v>
      </c>
      <c r="O4" s="342" t="s">
        <v>288</v>
      </c>
      <c r="P4" s="342" t="s">
        <v>289</v>
      </c>
      <c r="Q4" s="342" t="s">
        <v>290</v>
      </c>
      <c r="R4" s="342" t="s">
        <v>291</v>
      </c>
      <c r="S4" s="342" t="s">
        <v>292</v>
      </c>
      <c r="T4" s="343"/>
      <c r="U4" s="343"/>
      <c r="V4" s="342" t="s">
        <v>285</v>
      </c>
      <c r="W4" s="342" t="s">
        <v>286</v>
      </c>
      <c r="X4" s="342" t="s">
        <v>287</v>
      </c>
      <c r="Y4" s="342" t="s">
        <v>288</v>
      </c>
      <c r="Z4" s="342" t="s">
        <v>289</v>
      </c>
      <c r="AA4" s="342" t="s">
        <v>290</v>
      </c>
      <c r="AB4" s="342" t="s">
        <v>291</v>
      </c>
      <c r="AC4" s="342" t="s">
        <v>292</v>
      </c>
      <c r="AD4" s="343"/>
      <c r="AE4" s="463" t="s">
        <v>232</v>
      </c>
      <c r="AF4" s="463" t="s">
        <v>3043</v>
      </c>
      <c r="AG4" s="463" t="s">
        <v>3043</v>
      </c>
      <c r="AH4" s="342" t="s">
        <v>3044</v>
      </c>
      <c r="AI4" s="463" t="s">
        <v>3045</v>
      </c>
      <c r="AJ4" s="463" t="s">
        <v>3046</v>
      </c>
      <c r="AK4" s="463" t="s">
        <v>3047</v>
      </c>
      <c r="AL4" s="463" t="s">
        <v>3048</v>
      </c>
      <c r="AM4" s="463" t="s">
        <v>3049</v>
      </c>
      <c r="AN4" s="463" t="s">
        <v>3050</v>
      </c>
      <c r="AO4" s="463" t="s">
        <v>3051</v>
      </c>
      <c r="AP4" s="342"/>
      <c r="AQ4" s="342" t="s">
        <v>232</v>
      </c>
      <c r="AR4" s="342" t="s">
        <v>3043</v>
      </c>
      <c r="AS4" s="342" t="s">
        <v>3043</v>
      </c>
      <c r="AT4" s="342" t="s">
        <v>3044</v>
      </c>
      <c r="AU4" s="342" t="s">
        <v>3045</v>
      </c>
      <c r="AV4" s="463" t="s">
        <v>3046</v>
      </c>
      <c r="AW4" s="463" t="s">
        <v>3047</v>
      </c>
      <c r="AX4" s="463" t="s">
        <v>3048</v>
      </c>
      <c r="AY4" s="463" t="s">
        <v>3049</v>
      </c>
      <c r="AZ4" s="463" t="s">
        <v>3050</v>
      </c>
      <c r="BA4" s="463"/>
      <c r="BB4" s="342"/>
      <c r="BC4" s="342" t="s">
        <v>232</v>
      </c>
      <c r="BD4" s="342" t="s">
        <v>3043</v>
      </c>
      <c r="BE4" s="342" t="s">
        <v>3043</v>
      </c>
      <c r="BF4" s="342" t="s">
        <v>3044</v>
      </c>
      <c r="BG4" s="342" t="s">
        <v>3045</v>
      </c>
      <c r="BH4" s="463" t="s">
        <v>3046</v>
      </c>
      <c r="BI4" s="463" t="s">
        <v>3047</v>
      </c>
      <c r="BJ4" s="463" t="s">
        <v>3048</v>
      </c>
      <c r="BK4" s="463" t="s">
        <v>3049</v>
      </c>
      <c r="BL4" s="463" t="s">
        <v>3050</v>
      </c>
      <c r="BM4" s="463"/>
      <c r="BN4" s="463"/>
    </row>
    <row r="5" spans="1:66" x14ac:dyDescent="0.2">
      <c r="A5" s="343"/>
      <c r="B5" s="342" t="s">
        <v>293</v>
      </c>
      <c r="C5" s="342" t="s">
        <v>294</v>
      </c>
      <c r="D5" s="342" t="s">
        <v>295</v>
      </c>
      <c r="E5" s="342" t="s">
        <v>296</v>
      </c>
      <c r="F5" s="342" t="s">
        <v>296</v>
      </c>
      <c r="G5" s="342" t="s">
        <v>296</v>
      </c>
      <c r="H5" s="342" t="s">
        <v>297</v>
      </c>
      <c r="I5" s="342" t="s">
        <v>298</v>
      </c>
      <c r="J5" s="343"/>
      <c r="K5" s="343"/>
      <c r="L5" s="342" t="s">
        <v>293</v>
      </c>
      <c r="M5" s="342" t="s">
        <v>294</v>
      </c>
      <c r="N5" s="342" t="s">
        <v>295</v>
      </c>
      <c r="O5" s="342" t="s">
        <v>296</v>
      </c>
      <c r="P5" s="342" t="s">
        <v>296</v>
      </c>
      <c r="Q5" s="342" t="s">
        <v>296</v>
      </c>
      <c r="R5" s="342" t="s">
        <v>297</v>
      </c>
      <c r="S5" s="342" t="s">
        <v>298</v>
      </c>
      <c r="T5" s="343"/>
      <c r="U5" s="343"/>
      <c r="V5" s="342" t="s">
        <v>293</v>
      </c>
      <c r="W5" s="342" t="s">
        <v>294</v>
      </c>
      <c r="X5" s="342" t="s">
        <v>295</v>
      </c>
      <c r="Y5" s="342" t="s">
        <v>296</v>
      </c>
      <c r="Z5" s="342" t="s">
        <v>296</v>
      </c>
      <c r="AA5" s="342" t="s">
        <v>296</v>
      </c>
      <c r="AB5" s="342" t="s">
        <v>297</v>
      </c>
      <c r="AC5" s="342" t="s">
        <v>298</v>
      </c>
      <c r="AD5" s="343"/>
      <c r="AE5" s="342"/>
      <c r="AF5" s="463" t="s">
        <v>3052</v>
      </c>
      <c r="AG5" s="463" t="s">
        <v>3052</v>
      </c>
      <c r="AH5" s="342" t="s">
        <v>325</v>
      </c>
      <c r="AI5" s="463" t="s">
        <v>3053</v>
      </c>
      <c r="AJ5" s="463" t="s">
        <v>268</v>
      </c>
      <c r="AK5" s="463" t="s">
        <v>3048</v>
      </c>
      <c r="AL5" s="463"/>
      <c r="AM5" s="463" t="s">
        <v>3054</v>
      </c>
      <c r="AN5" s="342"/>
      <c r="AO5" s="463" t="s">
        <v>3055</v>
      </c>
      <c r="AP5" s="342"/>
      <c r="AQ5" s="342"/>
      <c r="AR5" s="342" t="s">
        <v>3052</v>
      </c>
      <c r="AS5" s="342" t="s">
        <v>3052</v>
      </c>
      <c r="AT5" s="342" t="s">
        <v>325</v>
      </c>
      <c r="AU5" s="342" t="s">
        <v>3053</v>
      </c>
      <c r="AV5" s="463" t="s">
        <v>268</v>
      </c>
      <c r="AW5" s="463" t="s">
        <v>3048</v>
      </c>
      <c r="AX5" s="463"/>
      <c r="AY5" s="463" t="s">
        <v>3054</v>
      </c>
      <c r="AZ5" s="463"/>
      <c r="BA5" s="463"/>
      <c r="BB5" s="342"/>
      <c r="BC5" s="342"/>
      <c r="BD5" s="342" t="s">
        <v>3052</v>
      </c>
      <c r="BE5" s="342" t="s">
        <v>3052</v>
      </c>
      <c r="BF5" s="342" t="s">
        <v>325</v>
      </c>
      <c r="BG5" s="342" t="s">
        <v>3053</v>
      </c>
      <c r="BH5" s="463" t="s">
        <v>268</v>
      </c>
      <c r="BI5" s="463" t="s">
        <v>3048</v>
      </c>
      <c r="BJ5" s="463"/>
      <c r="BK5" s="463" t="s">
        <v>3054</v>
      </c>
      <c r="BL5" s="463"/>
      <c r="BM5" s="463"/>
      <c r="BN5" s="463"/>
    </row>
    <row r="6" spans="1:66" x14ac:dyDescent="0.2">
      <c r="A6" s="343"/>
      <c r="B6" s="343"/>
      <c r="C6" s="342" t="s">
        <v>299</v>
      </c>
      <c r="D6" s="342" t="s">
        <v>300</v>
      </c>
      <c r="E6" s="342" t="s">
        <v>301</v>
      </c>
      <c r="F6" s="342" t="s">
        <v>301</v>
      </c>
      <c r="G6" s="342" t="s">
        <v>301</v>
      </c>
      <c r="H6" s="342" t="s">
        <v>301</v>
      </c>
      <c r="I6" s="342" t="s">
        <v>302</v>
      </c>
      <c r="J6" s="343"/>
      <c r="K6" s="343"/>
      <c r="L6" s="343"/>
      <c r="M6" s="342" t="s">
        <v>299</v>
      </c>
      <c r="N6" s="342" t="s">
        <v>300</v>
      </c>
      <c r="O6" s="342" t="s">
        <v>301</v>
      </c>
      <c r="P6" s="342" t="s">
        <v>301</v>
      </c>
      <c r="Q6" s="342" t="s">
        <v>301</v>
      </c>
      <c r="R6" s="342" t="s">
        <v>301</v>
      </c>
      <c r="S6" s="342" t="s">
        <v>302</v>
      </c>
      <c r="T6" s="343"/>
      <c r="U6" s="343"/>
      <c r="V6" s="343"/>
      <c r="W6" s="342" t="s">
        <v>299</v>
      </c>
      <c r="X6" s="342" t="s">
        <v>300</v>
      </c>
      <c r="Y6" s="342" t="s">
        <v>301</v>
      </c>
      <c r="Z6" s="342" t="s">
        <v>301</v>
      </c>
      <c r="AA6" s="342" t="s">
        <v>301</v>
      </c>
      <c r="AB6" s="342" t="s">
        <v>301</v>
      </c>
      <c r="AC6" s="342" t="s">
        <v>302</v>
      </c>
      <c r="AD6" s="343"/>
      <c r="AE6" s="343"/>
      <c r="AF6" s="463" t="s">
        <v>268</v>
      </c>
      <c r="AG6" s="463" t="s">
        <v>268</v>
      </c>
      <c r="AH6" s="342"/>
      <c r="AI6" s="463" t="s">
        <v>3056</v>
      </c>
      <c r="AJ6" s="463" t="s">
        <v>3057</v>
      </c>
      <c r="AK6" s="342"/>
      <c r="AL6" s="342"/>
      <c r="AM6" s="463" t="s">
        <v>197</v>
      </c>
      <c r="AN6" s="343"/>
      <c r="AO6" s="342"/>
      <c r="AP6" s="342"/>
      <c r="AQ6" s="342"/>
      <c r="AR6" s="342" t="s">
        <v>268</v>
      </c>
      <c r="AS6" s="342" t="s">
        <v>268</v>
      </c>
      <c r="AT6" s="342"/>
      <c r="AU6" s="342" t="s">
        <v>3056</v>
      </c>
      <c r="AV6" s="463" t="s">
        <v>3057</v>
      </c>
      <c r="AW6" s="463"/>
      <c r="AX6" s="463"/>
      <c r="AY6" s="463" t="s">
        <v>197</v>
      </c>
      <c r="AZ6" s="463"/>
      <c r="BA6" s="463"/>
      <c r="BB6" s="342"/>
      <c r="BC6" s="342"/>
      <c r="BD6" s="342" t="s">
        <v>268</v>
      </c>
      <c r="BE6" s="342" t="s">
        <v>268</v>
      </c>
      <c r="BF6" s="342"/>
      <c r="BG6" s="342" t="s">
        <v>3056</v>
      </c>
      <c r="BH6" s="463" t="s">
        <v>3057</v>
      </c>
      <c r="BI6" s="463"/>
      <c r="BJ6" s="463"/>
      <c r="BK6" s="463" t="s">
        <v>197</v>
      </c>
      <c r="BL6" s="463"/>
      <c r="BM6" s="463"/>
      <c r="BN6" s="463"/>
    </row>
    <row r="7" spans="1:66" x14ac:dyDescent="0.2">
      <c r="A7" s="343"/>
      <c r="B7" s="343"/>
      <c r="C7" s="342" t="s">
        <v>301</v>
      </c>
      <c r="D7" s="342" t="s">
        <v>301</v>
      </c>
      <c r="E7" s="343"/>
      <c r="F7" s="343"/>
      <c r="G7" s="343"/>
      <c r="H7" s="343"/>
      <c r="I7" s="343"/>
      <c r="J7" s="343"/>
      <c r="K7" s="343"/>
      <c r="L7" s="343"/>
      <c r="M7" s="342" t="s">
        <v>301</v>
      </c>
      <c r="N7" s="342" t="s">
        <v>301</v>
      </c>
      <c r="O7" s="343"/>
      <c r="P7" s="343"/>
      <c r="Q7" s="343"/>
      <c r="R7" s="343"/>
      <c r="S7" s="343"/>
      <c r="T7" s="343"/>
      <c r="U7" s="343"/>
      <c r="V7" s="343"/>
      <c r="W7" s="342" t="s">
        <v>301</v>
      </c>
      <c r="X7" s="342" t="s">
        <v>301</v>
      </c>
      <c r="Y7" s="343"/>
      <c r="Z7" s="343"/>
      <c r="AA7" s="343"/>
      <c r="AB7" s="343"/>
      <c r="AC7" s="343"/>
      <c r="AD7" s="343"/>
      <c r="AE7" s="343"/>
      <c r="AF7" s="463" t="s">
        <v>299</v>
      </c>
      <c r="AG7" s="463" t="s">
        <v>299</v>
      </c>
      <c r="AH7" s="343"/>
      <c r="AI7" s="463" t="s">
        <v>301</v>
      </c>
      <c r="AJ7" s="463"/>
      <c r="AK7" s="343"/>
      <c r="AL7" s="343"/>
      <c r="AM7" s="463"/>
      <c r="AN7" s="343"/>
      <c r="AO7" s="342"/>
      <c r="AP7" s="342"/>
      <c r="AQ7" s="343"/>
      <c r="AR7" s="343" t="s">
        <v>299</v>
      </c>
      <c r="AS7" s="343" t="s">
        <v>299</v>
      </c>
      <c r="AT7" s="343"/>
      <c r="AU7" s="343" t="s">
        <v>301</v>
      </c>
      <c r="AV7" s="463"/>
      <c r="AW7" s="463"/>
      <c r="AX7" s="463"/>
      <c r="AY7" s="463"/>
      <c r="AZ7" s="463"/>
      <c r="BA7" s="463"/>
      <c r="BB7" s="342"/>
      <c r="BC7" s="343"/>
      <c r="BD7" s="343" t="s">
        <v>299</v>
      </c>
      <c r="BE7" s="343" t="s">
        <v>299</v>
      </c>
      <c r="BF7" s="343"/>
      <c r="BG7" s="343" t="s">
        <v>301</v>
      </c>
      <c r="BH7" s="463"/>
      <c r="BI7" s="463"/>
      <c r="BJ7" s="463"/>
      <c r="BK7" s="463"/>
      <c r="BL7" s="463"/>
      <c r="BM7" s="463"/>
      <c r="BN7" s="463"/>
    </row>
    <row r="8" spans="1:66" x14ac:dyDescent="0.2">
      <c r="A8" s="343"/>
      <c r="B8" s="589"/>
      <c r="C8" s="345"/>
      <c r="D8" s="343"/>
      <c r="E8" s="343"/>
      <c r="F8" s="343"/>
      <c r="G8" s="343"/>
      <c r="H8" s="343"/>
      <c r="I8" s="343"/>
      <c r="J8" s="343"/>
      <c r="K8" s="343"/>
      <c r="L8" s="589"/>
      <c r="M8" s="345"/>
      <c r="N8" s="343"/>
      <c r="O8" s="343"/>
      <c r="P8" s="343"/>
      <c r="Q8" s="343"/>
      <c r="R8" s="343"/>
      <c r="S8" s="343"/>
      <c r="T8" s="343"/>
      <c r="U8" s="343"/>
      <c r="V8" s="589"/>
      <c r="W8" s="345"/>
      <c r="X8" s="343"/>
      <c r="Y8" s="343"/>
      <c r="Z8" s="343"/>
      <c r="AA8" s="343"/>
      <c r="AB8" s="343"/>
      <c r="AC8" s="343"/>
      <c r="AD8" s="343"/>
      <c r="AE8" s="589"/>
      <c r="AF8" s="345"/>
      <c r="AG8" s="343"/>
      <c r="AH8" s="343"/>
      <c r="AI8" s="343"/>
      <c r="AJ8" s="343"/>
      <c r="AK8" s="343"/>
      <c r="AL8" s="343"/>
      <c r="AM8" s="343"/>
      <c r="AN8" s="589"/>
      <c r="AO8" s="345"/>
      <c r="AP8" s="343"/>
      <c r="AQ8" s="343"/>
      <c r="AR8" s="343"/>
      <c r="AS8" s="343"/>
      <c r="AT8" s="343"/>
      <c r="AU8" s="343"/>
      <c r="AV8" s="463"/>
      <c r="AW8" s="463"/>
      <c r="AX8" s="463"/>
      <c r="AY8" s="463"/>
      <c r="AZ8" s="463"/>
      <c r="BA8" s="463"/>
      <c r="BB8" s="463"/>
      <c r="BC8" s="463"/>
      <c r="BD8" s="463"/>
      <c r="BE8" s="463"/>
      <c r="BF8" s="463"/>
      <c r="BG8" s="463"/>
      <c r="BH8" s="463"/>
      <c r="BI8" s="463"/>
      <c r="BJ8" s="463"/>
      <c r="BK8" s="463"/>
      <c r="BL8" s="463"/>
      <c r="BM8" s="463"/>
      <c r="BN8" s="463"/>
    </row>
    <row r="9" spans="1:66" x14ac:dyDescent="0.2">
      <c r="A9" s="344" t="s">
        <v>31</v>
      </c>
      <c r="B9" s="342">
        <v>2950</v>
      </c>
      <c r="C9" s="342">
        <v>730</v>
      </c>
      <c r="D9" s="342">
        <v>1300</v>
      </c>
      <c r="E9" s="342">
        <v>110</v>
      </c>
      <c r="F9" s="342">
        <v>350</v>
      </c>
      <c r="G9" s="342">
        <v>180</v>
      </c>
      <c r="H9" s="342">
        <v>0</v>
      </c>
      <c r="I9" s="342">
        <v>280</v>
      </c>
      <c r="J9" s="343"/>
      <c r="K9" s="344" t="s">
        <v>31</v>
      </c>
      <c r="L9" s="342">
        <v>3450</v>
      </c>
      <c r="M9" s="342">
        <v>1160</v>
      </c>
      <c r="N9" s="342">
        <v>1390</v>
      </c>
      <c r="O9" s="342">
        <v>270</v>
      </c>
      <c r="P9" s="342">
        <v>400</v>
      </c>
      <c r="Q9" s="342">
        <v>60</v>
      </c>
      <c r="R9" s="342">
        <v>0</v>
      </c>
      <c r="S9" s="342">
        <v>170</v>
      </c>
      <c r="T9" s="343"/>
      <c r="U9" s="344" t="s">
        <v>31</v>
      </c>
      <c r="V9" s="342">
        <v>2490</v>
      </c>
      <c r="W9" s="342">
        <v>1120</v>
      </c>
      <c r="X9" s="342">
        <v>850</v>
      </c>
      <c r="Y9" s="342">
        <v>120</v>
      </c>
      <c r="Z9" s="342">
        <v>230</v>
      </c>
      <c r="AA9" s="342">
        <v>50</v>
      </c>
      <c r="AB9" s="342">
        <v>0</v>
      </c>
      <c r="AC9" s="342">
        <v>120</v>
      </c>
      <c r="AD9" s="344" t="s">
        <v>31</v>
      </c>
      <c r="AE9" s="461">
        <v>6076</v>
      </c>
      <c r="AF9" s="461">
        <v>1915</v>
      </c>
      <c r="AG9" s="461">
        <v>1647</v>
      </c>
      <c r="AH9" s="461">
        <v>403</v>
      </c>
      <c r="AI9" s="461">
        <v>266</v>
      </c>
      <c r="AJ9" s="461">
        <v>151</v>
      </c>
      <c r="AK9" s="461">
        <v>263</v>
      </c>
      <c r="AL9" s="461">
        <v>138</v>
      </c>
      <c r="AM9" s="463">
        <v>187</v>
      </c>
      <c r="AN9" s="342">
        <v>464</v>
      </c>
      <c r="AO9" s="342">
        <v>642</v>
      </c>
      <c r="AP9" s="344" t="s">
        <v>31</v>
      </c>
      <c r="AQ9" s="343">
        <v>6755</v>
      </c>
      <c r="AR9" s="343">
        <v>2335</v>
      </c>
      <c r="AS9" s="343">
        <v>2109</v>
      </c>
      <c r="AT9" s="343">
        <v>544</v>
      </c>
      <c r="AU9" s="343">
        <v>418</v>
      </c>
      <c r="AV9" s="463">
        <v>166</v>
      </c>
      <c r="AW9" s="463">
        <v>293</v>
      </c>
      <c r="AX9" s="463">
        <v>169</v>
      </c>
      <c r="AY9" s="463">
        <v>230</v>
      </c>
      <c r="AZ9" s="463">
        <v>491</v>
      </c>
      <c r="BA9" s="463"/>
      <c r="BB9" s="344" t="s">
        <v>31</v>
      </c>
      <c r="BC9" s="463">
        <v>8004</v>
      </c>
      <c r="BD9" s="463">
        <v>3176</v>
      </c>
      <c r="BE9" s="463">
        <v>1914</v>
      </c>
      <c r="BF9" s="463">
        <v>433</v>
      </c>
      <c r="BG9" s="463">
        <v>568</v>
      </c>
      <c r="BH9" s="463">
        <v>134</v>
      </c>
      <c r="BI9" s="463">
        <v>289</v>
      </c>
      <c r="BJ9" s="463">
        <v>255</v>
      </c>
      <c r="BK9" s="463">
        <v>437</v>
      </c>
      <c r="BL9" s="463">
        <v>798</v>
      </c>
      <c r="BM9" s="463"/>
      <c r="BN9" s="463"/>
    </row>
    <row r="10" spans="1:66" x14ac:dyDescent="0.2">
      <c r="A10" s="344" t="s">
        <v>32</v>
      </c>
      <c r="B10" s="342">
        <v>79940</v>
      </c>
      <c r="C10" s="342">
        <v>5210</v>
      </c>
      <c r="D10" s="342">
        <v>24260</v>
      </c>
      <c r="E10" s="342">
        <v>23530</v>
      </c>
      <c r="F10" s="342">
        <v>17080</v>
      </c>
      <c r="G10" s="342">
        <v>7520</v>
      </c>
      <c r="H10" s="342">
        <v>80</v>
      </c>
      <c r="I10" s="342">
        <v>2260</v>
      </c>
      <c r="J10" s="343"/>
      <c r="K10" s="344" t="s">
        <v>32</v>
      </c>
      <c r="L10" s="342">
        <v>70540</v>
      </c>
      <c r="M10" s="342">
        <v>5690</v>
      </c>
      <c r="N10" s="342">
        <v>21770</v>
      </c>
      <c r="O10" s="342">
        <v>19460</v>
      </c>
      <c r="P10" s="342">
        <v>15140</v>
      </c>
      <c r="Q10" s="342">
        <v>5600</v>
      </c>
      <c r="R10" s="342">
        <v>100</v>
      </c>
      <c r="S10" s="342">
        <v>2780</v>
      </c>
      <c r="T10" s="343"/>
      <c r="U10" s="344" t="s">
        <v>32</v>
      </c>
      <c r="V10" s="342">
        <v>65470</v>
      </c>
      <c r="W10" s="342">
        <v>7220</v>
      </c>
      <c r="X10" s="342">
        <v>22540</v>
      </c>
      <c r="Y10" s="342">
        <v>16850</v>
      </c>
      <c r="Z10" s="342">
        <v>11190</v>
      </c>
      <c r="AA10" s="342">
        <v>4210</v>
      </c>
      <c r="AB10" s="342">
        <v>60</v>
      </c>
      <c r="AC10" s="342">
        <v>3400</v>
      </c>
      <c r="AD10" s="344" t="s">
        <v>32</v>
      </c>
      <c r="AE10" s="461">
        <v>113578</v>
      </c>
      <c r="AF10" s="461">
        <v>4872</v>
      </c>
      <c r="AG10" s="461">
        <v>16830</v>
      </c>
      <c r="AH10" s="461">
        <v>13385</v>
      </c>
      <c r="AI10" s="461">
        <v>6539</v>
      </c>
      <c r="AJ10" s="461">
        <v>9091</v>
      </c>
      <c r="AK10" s="461">
        <v>15228</v>
      </c>
      <c r="AL10" s="461">
        <v>11778</v>
      </c>
      <c r="AM10" s="463">
        <v>6652</v>
      </c>
      <c r="AN10" s="342">
        <v>7397</v>
      </c>
      <c r="AO10" s="342">
        <v>21806</v>
      </c>
      <c r="AP10" s="344" t="s">
        <v>32</v>
      </c>
      <c r="AQ10" s="343">
        <v>137613</v>
      </c>
      <c r="AR10" s="343">
        <v>6686</v>
      </c>
      <c r="AS10" s="343">
        <v>20407</v>
      </c>
      <c r="AT10" s="343">
        <v>17873</v>
      </c>
      <c r="AU10" s="343">
        <v>12484</v>
      </c>
      <c r="AV10" s="463">
        <v>9636</v>
      </c>
      <c r="AW10" s="463">
        <v>22490</v>
      </c>
      <c r="AX10" s="463">
        <v>17969</v>
      </c>
      <c r="AY10" s="463">
        <v>15566</v>
      </c>
      <c r="AZ10" s="463">
        <v>14502</v>
      </c>
      <c r="BA10" s="463"/>
      <c r="BB10" s="344" t="s">
        <v>32</v>
      </c>
      <c r="BC10" s="463">
        <v>161742</v>
      </c>
      <c r="BD10" s="463">
        <v>11328</v>
      </c>
      <c r="BE10" s="463">
        <v>24733</v>
      </c>
      <c r="BF10" s="463">
        <v>16906</v>
      </c>
      <c r="BG10" s="463">
        <v>21017</v>
      </c>
      <c r="BH10" s="463">
        <v>8077</v>
      </c>
      <c r="BI10" s="463">
        <v>19582</v>
      </c>
      <c r="BJ10" s="463">
        <v>21066</v>
      </c>
      <c r="BK10" s="463">
        <v>21260</v>
      </c>
      <c r="BL10" s="463">
        <v>17773</v>
      </c>
      <c r="BM10" s="463"/>
      <c r="BN10" s="463"/>
    </row>
    <row r="11" spans="1:66" x14ac:dyDescent="0.2">
      <c r="A11" s="344" t="s">
        <v>33</v>
      </c>
      <c r="B11" s="342">
        <v>152440</v>
      </c>
      <c r="C11" s="342">
        <v>37680</v>
      </c>
      <c r="D11" s="342">
        <v>57550</v>
      </c>
      <c r="E11" s="342">
        <v>28110</v>
      </c>
      <c r="F11" s="342">
        <v>18480</v>
      </c>
      <c r="G11" s="342">
        <v>4670</v>
      </c>
      <c r="H11" s="342">
        <v>230</v>
      </c>
      <c r="I11" s="342">
        <v>5720</v>
      </c>
      <c r="J11" s="343"/>
      <c r="K11" s="344" t="s">
        <v>33</v>
      </c>
      <c r="L11" s="342">
        <v>143090</v>
      </c>
      <c r="M11" s="342">
        <v>35930</v>
      </c>
      <c r="N11" s="342">
        <v>54800</v>
      </c>
      <c r="O11" s="342">
        <v>24080</v>
      </c>
      <c r="P11" s="342">
        <v>17410</v>
      </c>
      <c r="Q11" s="342">
        <v>3990</v>
      </c>
      <c r="R11" s="342">
        <v>190</v>
      </c>
      <c r="S11" s="342">
        <v>6690</v>
      </c>
      <c r="T11" s="343"/>
      <c r="U11" s="344" t="s">
        <v>33</v>
      </c>
      <c r="V11" s="342">
        <v>139430</v>
      </c>
      <c r="W11" s="342">
        <v>42310</v>
      </c>
      <c r="X11" s="342">
        <v>52960</v>
      </c>
      <c r="Y11" s="342">
        <v>20350</v>
      </c>
      <c r="Z11" s="342">
        <v>13100</v>
      </c>
      <c r="AA11" s="342">
        <v>3700</v>
      </c>
      <c r="AB11" s="342">
        <v>130</v>
      </c>
      <c r="AC11" s="342">
        <v>6880</v>
      </c>
      <c r="AD11" s="344" t="s">
        <v>33</v>
      </c>
      <c r="AE11" s="461">
        <v>228116</v>
      </c>
      <c r="AF11" s="461">
        <v>31954</v>
      </c>
      <c r="AG11" s="461">
        <v>54116</v>
      </c>
      <c r="AH11" s="461">
        <v>22451</v>
      </c>
      <c r="AI11" s="461">
        <v>18460</v>
      </c>
      <c r="AJ11" s="461">
        <v>8776</v>
      </c>
      <c r="AK11" s="461">
        <v>17384</v>
      </c>
      <c r="AL11" s="461">
        <v>9619</v>
      </c>
      <c r="AM11" s="463">
        <v>10865</v>
      </c>
      <c r="AN11" s="342">
        <v>22148</v>
      </c>
      <c r="AO11" s="342">
        <v>32343</v>
      </c>
      <c r="AP11" s="344" t="s">
        <v>33</v>
      </c>
      <c r="AQ11" s="343">
        <v>282152</v>
      </c>
      <c r="AR11" s="343">
        <v>40720</v>
      </c>
      <c r="AS11" s="343">
        <v>66100</v>
      </c>
      <c r="AT11" s="343">
        <v>34134</v>
      </c>
      <c r="AU11" s="343">
        <v>35389</v>
      </c>
      <c r="AV11" s="463">
        <v>11543</v>
      </c>
      <c r="AW11" s="463">
        <v>26472</v>
      </c>
      <c r="AX11" s="463">
        <v>17343</v>
      </c>
      <c r="AY11" s="463">
        <v>21489</v>
      </c>
      <c r="AZ11" s="463">
        <v>28962</v>
      </c>
      <c r="BA11" s="463"/>
      <c r="BB11" s="344" t="s">
        <v>33</v>
      </c>
      <c r="BC11" s="463">
        <v>309357</v>
      </c>
      <c r="BD11" s="463">
        <v>57691</v>
      </c>
      <c r="BE11" s="463">
        <v>64413</v>
      </c>
      <c r="BF11" s="463">
        <v>30511</v>
      </c>
      <c r="BG11" s="463">
        <v>43699</v>
      </c>
      <c r="BH11" s="463">
        <v>10038</v>
      </c>
      <c r="BI11" s="463">
        <v>23553</v>
      </c>
      <c r="BJ11" s="463">
        <v>20958</v>
      </c>
      <c r="BK11" s="463">
        <v>30833</v>
      </c>
      <c r="BL11" s="463">
        <v>27661</v>
      </c>
      <c r="BM11" s="463"/>
      <c r="BN11" s="463"/>
    </row>
    <row r="12" spans="1:66" x14ac:dyDescent="0.2">
      <c r="A12" s="344" t="s">
        <v>34</v>
      </c>
      <c r="B12" s="342">
        <v>105110</v>
      </c>
      <c r="C12" s="342">
        <v>15140</v>
      </c>
      <c r="D12" s="342">
        <v>43110</v>
      </c>
      <c r="E12" s="342">
        <v>24830</v>
      </c>
      <c r="F12" s="342">
        <v>13710</v>
      </c>
      <c r="G12" s="342">
        <v>5840</v>
      </c>
      <c r="H12" s="342">
        <v>170</v>
      </c>
      <c r="I12" s="342">
        <v>2310</v>
      </c>
      <c r="J12" s="343"/>
      <c r="K12" s="344" t="s">
        <v>34</v>
      </c>
      <c r="L12" s="342">
        <v>106080</v>
      </c>
      <c r="M12" s="342">
        <v>17530</v>
      </c>
      <c r="N12" s="342">
        <v>43890</v>
      </c>
      <c r="O12" s="342">
        <v>23160</v>
      </c>
      <c r="P12" s="342">
        <v>13480</v>
      </c>
      <c r="Q12" s="342">
        <v>4810</v>
      </c>
      <c r="R12" s="342">
        <v>160</v>
      </c>
      <c r="S12" s="342">
        <v>3050</v>
      </c>
      <c r="T12" s="343"/>
      <c r="U12" s="344" t="s">
        <v>34</v>
      </c>
      <c r="V12" s="342">
        <v>107880</v>
      </c>
      <c r="W12" s="342">
        <v>20650</v>
      </c>
      <c r="X12" s="342">
        <v>44460</v>
      </c>
      <c r="Y12" s="342">
        <v>22950</v>
      </c>
      <c r="Z12" s="342">
        <v>11210</v>
      </c>
      <c r="AA12" s="342">
        <v>4780</v>
      </c>
      <c r="AB12" s="342">
        <v>100</v>
      </c>
      <c r="AC12" s="342">
        <v>3730</v>
      </c>
      <c r="AD12" s="344" t="s">
        <v>34</v>
      </c>
      <c r="AE12" s="461">
        <v>156169</v>
      </c>
      <c r="AF12" s="461">
        <v>11171</v>
      </c>
      <c r="AG12" s="461">
        <v>31542</v>
      </c>
      <c r="AH12" s="461">
        <v>22453</v>
      </c>
      <c r="AI12" s="461">
        <v>11933</v>
      </c>
      <c r="AJ12" s="461">
        <v>11059</v>
      </c>
      <c r="AK12" s="461">
        <v>17281</v>
      </c>
      <c r="AL12" s="461">
        <v>10529</v>
      </c>
      <c r="AM12" s="463">
        <v>4242</v>
      </c>
      <c r="AN12" s="342">
        <v>8246</v>
      </c>
      <c r="AO12" s="342">
        <v>27713</v>
      </c>
      <c r="AP12" s="344" t="s">
        <v>34</v>
      </c>
      <c r="AQ12" s="343">
        <v>184431</v>
      </c>
      <c r="AR12" s="343">
        <v>15219</v>
      </c>
      <c r="AS12" s="343">
        <v>37256</v>
      </c>
      <c r="AT12" s="343">
        <v>35335</v>
      </c>
      <c r="AU12" s="343">
        <v>17747</v>
      </c>
      <c r="AV12" s="463">
        <v>13180</v>
      </c>
      <c r="AW12" s="463">
        <v>24991</v>
      </c>
      <c r="AX12" s="463">
        <v>17001</v>
      </c>
      <c r="AY12" s="463">
        <v>9507</v>
      </c>
      <c r="AZ12" s="463">
        <v>14195</v>
      </c>
      <c r="BA12" s="463"/>
      <c r="BB12" s="344" t="s">
        <v>34</v>
      </c>
      <c r="BC12" s="463">
        <v>195827</v>
      </c>
      <c r="BD12" s="463">
        <v>25414</v>
      </c>
      <c r="BE12" s="463">
        <v>40411</v>
      </c>
      <c r="BF12" s="463">
        <v>29477</v>
      </c>
      <c r="BG12" s="463">
        <v>21114</v>
      </c>
      <c r="BH12" s="463">
        <v>10180</v>
      </c>
      <c r="BI12" s="463">
        <v>20917</v>
      </c>
      <c r="BJ12" s="463">
        <v>19041</v>
      </c>
      <c r="BK12" s="463">
        <v>15554</v>
      </c>
      <c r="BL12" s="463">
        <v>13719</v>
      </c>
      <c r="BM12" s="463"/>
      <c r="BN12" s="463"/>
    </row>
    <row r="13" spans="1:66" x14ac:dyDescent="0.2">
      <c r="A13" s="344" t="s">
        <v>35</v>
      </c>
      <c r="B13" s="342">
        <v>146240</v>
      </c>
      <c r="C13" s="342">
        <v>20050</v>
      </c>
      <c r="D13" s="342">
        <v>50290</v>
      </c>
      <c r="E13" s="342">
        <v>34300</v>
      </c>
      <c r="F13" s="342">
        <v>26500</v>
      </c>
      <c r="G13" s="342">
        <v>9200</v>
      </c>
      <c r="H13" s="342">
        <v>150</v>
      </c>
      <c r="I13" s="342">
        <v>5750</v>
      </c>
      <c r="J13" s="343"/>
      <c r="K13" s="344" t="s">
        <v>35</v>
      </c>
      <c r="L13" s="342">
        <v>128610</v>
      </c>
      <c r="M13" s="342">
        <v>21220</v>
      </c>
      <c r="N13" s="342">
        <v>44480</v>
      </c>
      <c r="O13" s="342">
        <v>26350</v>
      </c>
      <c r="P13" s="342">
        <v>22810</v>
      </c>
      <c r="Q13" s="342">
        <v>6200</v>
      </c>
      <c r="R13" s="342">
        <v>80</v>
      </c>
      <c r="S13" s="342">
        <v>7470</v>
      </c>
      <c r="T13" s="343"/>
      <c r="U13" s="344" t="s">
        <v>35</v>
      </c>
      <c r="V13" s="342">
        <v>117210</v>
      </c>
      <c r="W13" s="342">
        <v>22830</v>
      </c>
      <c r="X13" s="342">
        <v>41000</v>
      </c>
      <c r="Y13" s="342">
        <v>22270</v>
      </c>
      <c r="Z13" s="342">
        <v>15750</v>
      </c>
      <c r="AA13" s="342">
        <v>5200</v>
      </c>
      <c r="AB13" s="342">
        <v>70</v>
      </c>
      <c r="AC13" s="342">
        <v>10090</v>
      </c>
      <c r="AD13" s="344" t="s">
        <v>35</v>
      </c>
      <c r="AE13" s="461">
        <v>198714</v>
      </c>
      <c r="AF13" s="461">
        <v>19109</v>
      </c>
      <c r="AG13" s="461">
        <v>38401</v>
      </c>
      <c r="AH13" s="461">
        <v>19293</v>
      </c>
      <c r="AI13" s="461">
        <v>13604</v>
      </c>
      <c r="AJ13" s="461">
        <v>9975</v>
      </c>
      <c r="AK13" s="461">
        <v>19802</v>
      </c>
      <c r="AL13" s="461">
        <v>13624</v>
      </c>
      <c r="AM13" s="463">
        <v>15434</v>
      </c>
      <c r="AN13" s="342">
        <v>22187</v>
      </c>
      <c r="AO13" s="342">
        <v>27285</v>
      </c>
      <c r="AP13" s="344" t="s">
        <v>35</v>
      </c>
      <c r="AQ13" s="343">
        <v>248458</v>
      </c>
      <c r="AR13" s="343">
        <v>22560</v>
      </c>
      <c r="AS13" s="343">
        <v>44997</v>
      </c>
      <c r="AT13" s="343">
        <v>26335</v>
      </c>
      <c r="AU13" s="343">
        <v>28747</v>
      </c>
      <c r="AV13" s="463">
        <v>13525</v>
      </c>
      <c r="AW13" s="463">
        <v>30536</v>
      </c>
      <c r="AX13" s="463">
        <v>24805</v>
      </c>
      <c r="AY13" s="463">
        <v>27205</v>
      </c>
      <c r="AZ13" s="463">
        <v>29748</v>
      </c>
      <c r="BA13" s="463"/>
      <c r="BB13" s="344" t="s">
        <v>35</v>
      </c>
      <c r="BC13" s="463">
        <v>275140</v>
      </c>
      <c r="BD13" s="463">
        <v>31954</v>
      </c>
      <c r="BE13" s="463">
        <v>45060</v>
      </c>
      <c r="BF13" s="463">
        <v>23892</v>
      </c>
      <c r="BG13" s="463">
        <v>36796</v>
      </c>
      <c r="BH13" s="463">
        <v>11567</v>
      </c>
      <c r="BI13" s="463">
        <v>26762</v>
      </c>
      <c r="BJ13" s="463">
        <v>33356</v>
      </c>
      <c r="BK13" s="463">
        <v>36231</v>
      </c>
      <c r="BL13" s="463">
        <v>29522</v>
      </c>
      <c r="BM13" s="463"/>
      <c r="BN13" s="463"/>
    </row>
    <row r="14" spans="1:66" x14ac:dyDescent="0.2">
      <c r="A14" s="344" t="s">
        <v>36</v>
      </c>
      <c r="B14" s="342">
        <v>147730</v>
      </c>
      <c r="C14" s="342">
        <v>32470</v>
      </c>
      <c r="D14" s="342">
        <v>63290</v>
      </c>
      <c r="E14" s="342">
        <v>26780</v>
      </c>
      <c r="F14" s="342">
        <v>15140</v>
      </c>
      <c r="G14" s="342">
        <v>5780</v>
      </c>
      <c r="H14" s="342">
        <v>790</v>
      </c>
      <c r="I14" s="342">
        <v>3480</v>
      </c>
      <c r="J14" s="343"/>
      <c r="K14" s="344" t="s">
        <v>36</v>
      </c>
      <c r="L14" s="342">
        <v>147520</v>
      </c>
      <c r="M14" s="342">
        <v>36630</v>
      </c>
      <c r="N14" s="342">
        <v>62690</v>
      </c>
      <c r="O14" s="342">
        <v>23730</v>
      </c>
      <c r="P14" s="342">
        <v>15400</v>
      </c>
      <c r="Q14" s="342">
        <v>4790</v>
      </c>
      <c r="R14" s="342">
        <v>340</v>
      </c>
      <c r="S14" s="342">
        <v>3940</v>
      </c>
      <c r="T14" s="343"/>
      <c r="U14" s="344" t="s">
        <v>36</v>
      </c>
      <c r="V14" s="342">
        <v>144950</v>
      </c>
      <c r="W14" s="342">
        <v>39770</v>
      </c>
      <c r="X14" s="342">
        <v>60680</v>
      </c>
      <c r="Y14" s="342">
        <v>23370</v>
      </c>
      <c r="Z14" s="342">
        <v>11920</v>
      </c>
      <c r="AA14" s="342">
        <v>4360</v>
      </c>
      <c r="AB14" s="342">
        <v>320</v>
      </c>
      <c r="AC14" s="342">
        <v>4530</v>
      </c>
      <c r="AD14" s="344" t="s">
        <v>36</v>
      </c>
      <c r="AE14" s="461">
        <v>212370</v>
      </c>
      <c r="AF14" s="461">
        <v>25332</v>
      </c>
      <c r="AG14" s="461">
        <v>52073</v>
      </c>
      <c r="AH14" s="461">
        <v>26493</v>
      </c>
      <c r="AI14" s="461">
        <v>16514</v>
      </c>
      <c r="AJ14" s="461">
        <v>10318</v>
      </c>
      <c r="AK14" s="461">
        <v>17930</v>
      </c>
      <c r="AL14" s="461">
        <v>9558</v>
      </c>
      <c r="AM14" s="463">
        <v>5488</v>
      </c>
      <c r="AN14" s="342">
        <v>11534</v>
      </c>
      <c r="AO14" s="342">
        <v>37130</v>
      </c>
      <c r="AP14" s="344" t="s">
        <v>36</v>
      </c>
      <c r="AQ14" s="343">
        <v>248806</v>
      </c>
      <c r="AR14" s="343">
        <v>34565</v>
      </c>
      <c r="AS14" s="343">
        <v>64507</v>
      </c>
      <c r="AT14" s="343">
        <v>43115</v>
      </c>
      <c r="AU14" s="343">
        <v>25213</v>
      </c>
      <c r="AV14" s="463">
        <v>13121</v>
      </c>
      <c r="AW14" s="463">
        <v>26132</v>
      </c>
      <c r="AX14" s="463">
        <v>15488</v>
      </c>
      <c r="AY14" s="463">
        <v>11025</v>
      </c>
      <c r="AZ14" s="463">
        <v>15640</v>
      </c>
      <c r="BA14" s="463"/>
      <c r="BB14" s="344" t="s">
        <v>36</v>
      </c>
      <c r="BC14" s="463">
        <v>265088</v>
      </c>
      <c r="BD14" s="463">
        <v>54277</v>
      </c>
      <c r="BE14" s="463">
        <v>64340</v>
      </c>
      <c r="BF14" s="463">
        <v>34966</v>
      </c>
      <c r="BG14" s="463">
        <v>30181</v>
      </c>
      <c r="BH14" s="463">
        <v>10013</v>
      </c>
      <c r="BI14" s="463">
        <v>21650</v>
      </c>
      <c r="BJ14" s="463">
        <v>16782</v>
      </c>
      <c r="BK14" s="463">
        <v>17462</v>
      </c>
      <c r="BL14" s="463">
        <v>15417</v>
      </c>
      <c r="BM14" s="463"/>
      <c r="BN14" s="463"/>
    </row>
    <row r="15" spans="1:66" x14ac:dyDescent="0.2">
      <c r="A15" s="344" t="s">
        <v>37</v>
      </c>
      <c r="B15" s="342">
        <v>118550</v>
      </c>
      <c r="C15" s="342">
        <v>21580</v>
      </c>
      <c r="D15" s="342">
        <v>46430</v>
      </c>
      <c r="E15" s="342">
        <v>18370</v>
      </c>
      <c r="F15" s="342">
        <v>17440</v>
      </c>
      <c r="G15" s="342">
        <v>8190</v>
      </c>
      <c r="H15" s="342">
        <v>140</v>
      </c>
      <c r="I15" s="342">
        <v>6400</v>
      </c>
      <c r="J15" s="343"/>
      <c r="K15" s="344" t="s">
        <v>37</v>
      </c>
      <c r="L15" s="342">
        <v>89710</v>
      </c>
      <c r="M15" s="342">
        <v>18450</v>
      </c>
      <c r="N15" s="342">
        <v>33980</v>
      </c>
      <c r="O15" s="342">
        <v>12890</v>
      </c>
      <c r="P15" s="342">
        <v>13920</v>
      </c>
      <c r="Q15" s="342">
        <v>4920</v>
      </c>
      <c r="R15" s="342">
        <v>90</v>
      </c>
      <c r="S15" s="342">
        <v>5460</v>
      </c>
      <c r="T15" s="343"/>
      <c r="U15" s="344" t="s">
        <v>37</v>
      </c>
      <c r="V15" s="342">
        <v>81930</v>
      </c>
      <c r="W15" s="342">
        <v>23170</v>
      </c>
      <c r="X15" s="342">
        <v>30380</v>
      </c>
      <c r="Y15" s="342">
        <v>8960</v>
      </c>
      <c r="Z15" s="342">
        <v>9230</v>
      </c>
      <c r="AA15" s="342">
        <v>3650</v>
      </c>
      <c r="AB15" s="342">
        <v>140</v>
      </c>
      <c r="AC15" s="342">
        <v>6400</v>
      </c>
      <c r="AD15" s="344" t="s">
        <v>37</v>
      </c>
      <c r="AE15" s="461">
        <v>155169</v>
      </c>
      <c r="AF15" s="461">
        <v>27032</v>
      </c>
      <c r="AG15" s="461">
        <v>37296</v>
      </c>
      <c r="AH15" s="461">
        <v>10307</v>
      </c>
      <c r="AI15" s="461">
        <v>8694</v>
      </c>
      <c r="AJ15" s="461">
        <v>4966</v>
      </c>
      <c r="AK15" s="461">
        <v>10089</v>
      </c>
      <c r="AL15" s="461">
        <v>6100</v>
      </c>
      <c r="AM15" s="463">
        <v>10707</v>
      </c>
      <c r="AN15" s="342">
        <v>20843</v>
      </c>
      <c r="AO15" s="342">
        <v>19135</v>
      </c>
      <c r="AP15" s="344" t="s">
        <v>37</v>
      </c>
      <c r="AQ15" s="343">
        <v>184873</v>
      </c>
      <c r="AR15" s="343">
        <v>34758</v>
      </c>
      <c r="AS15" s="343">
        <v>48001</v>
      </c>
      <c r="AT15" s="343">
        <v>15141</v>
      </c>
      <c r="AU15" s="343">
        <v>14184</v>
      </c>
      <c r="AV15" s="463">
        <v>6469</v>
      </c>
      <c r="AW15" s="463">
        <v>13764</v>
      </c>
      <c r="AX15" s="463">
        <v>9680</v>
      </c>
      <c r="AY15" s="463">
        <v>14470</v>
      </c>
      <c r="AZ15" s="463">
        <v>28406</v>
      </c>
      <c r="BA15" s="463"/>
      <c r="BB15" s="344" t="s">
        <v>37</v>
      </c>
      <c r="BC15" s="463">
        <v>177908</v>
      </c>
      <c r="BD15" s="463">
        <v>42391</v>
      </c>
      <c r="BE15" s="463">
        <v>37323</v>
      </c>
      <c r="BF15" s="463">
        <v>11971</v>
      </c>
      <c r="BG15" s="463">
        <v>16020</v>
      </c>
      <c r="BH15" s="463">
        <v>4566</v>
      </c>
      <c r="BI15" s="463">
        <v>11259</v>
      </c>
      <c r="BJ15" s="463">
        <v>9840</v>
      </c>
      <c r="BK15" s="463">
        <v>17475</v>
      </c>
      <c r="BL15" s="463">
        <v>27063</v>
      </c>
      <c r="BM15" s="463"/>
      <c r="BN15" s="463"/>
    </row>
    <row r="16" spans="1:66" x14ac:dyDescent="0.2">
      <c r="A16" s="344" t="s">
        <v>38</v>
      </c>
      <c r="B16" s="342">
        <v>165280</v>
      </c>
      <c r="C16" s="342">
        <v>30960</v>
      </c>
      <c r="D16" s="342">
        <v>67000</v>
      </c>
      <c r="E16" s="342">
        <v>33920</v>
      </c>
      <c r="F16" s="342">
        <v>20650</v>
      </c>
      <c r="G16" s="342">
        <v>7860</v>
      </c>
      <c r="H16" s="342">
        <v>320</v>
      </c>
      <c r="I16" s="342">
        <v>4570</v>
      </c>
      <c r="J16" s="343"/>
      <c r="K16" s="344" t="s">
        <v>38</v>
      </c>
      <c r="L16" s="342">
        <v>162080</v>
      </c>
      <c r="M16" s="342">
        <v>32360</v>
      </c>
      <c r="N16" s="342">
        <v>66960</v>
      </c>
      <c r="O16" s="342">
        <v>31490</v>
      </c>
      <c r="P16" s="342">
        <v>19590</v>
      </c>
      <c r="Q16" s="342">
        <v>5900</v>
      </c>
      <c r="R16" s="342">
        <v>240</v>
      </c>
      <c r="S16" s="342">
        <v>5540</v>
      </c>
      <c r="T16" s="343"/>
      <c r="U16" s="344" t="s">
        <v>38</v>
      </c>
      <c r="V16" s="342">
        <v>160070</v>
      </c>
      <c r="W16" s="342">
        <v>37610</v>
      </c>
      <c r="X16" s="342">
        <v>65610</v>
      </c>
      <c r="Y16" s="342">
        <v>27430</v>
      </c>
      <c r="Z16" s="342">
        <v>16880</v>
      </c>
      <c r="AA16" s="342">
        <v>5220</v>
      </c>
      <c r="AB16" s="342">
        <v>210</v>
      </c>
      <c r="AC16" s="342">
        <v>7110</v>
      </c>
      <c r="AD16" s="344" t="s">
        <v>38</v>
      </c>
      <c r="AE16" s="461">
        <v>238076</v>
      </c>
      <c r="AF16" s="461">
        <v>23984</v>
      </c>
      <c r="AG16" s="461">
        <v>54378</v>
      </c>
      <c r="AH16" s="461">
        <v>31299</v>
      </c>
      <c r="AI16" s="461">
        <v>16374</v>
      </c>
      <c r="AJ16" s="461">
        <v>13608</v>
      </c>
      <c r="AK16" s="461">
        <v>23385</v>
      </c>
      <c r="AL16" s="461">
        <v>13129</v>
      </c>
      <c r="AM16" s="463">
        <v>11106</v>
      </c>
      <c r="AN16" s="342">
        <v>16106</v>
      </c>
      <c r="AO16" s="342">
        <v>34707</v>
      </c>
      <c r="AP16" s="344" t="s">
        <v>38</v>
      </c>
      <c r="AQ16" s="343">
        <v>284268</v>
      </c>
      <c r="AR16" s="343">
        <v>30977</v>
      </c>
      <c r="AS16" s="343">
        <v>63730</v>
      </c>
      <c r="AT16" s="343">
        <v>45008</v>
      </c>
      <c r="AU16" s="343">
        <v>26272</v>
      </c>
      <c r="AV16" s="463">
        <v>15772</v>
      </c>
      <c r="AW16" s="463">
        <v>33950</v>
      </c>
      <c r="AX16" s="463">
        <v>21346</v>
      </c>
      <c r="AY16" s="463">
        <v>21336</v>
      </c>
      <c r="AZ16" s="463">
        <v>25877</v>
      </c>
      <c r="BA16" s="463"/>
      <c r="BB16" s="344" t="s">
        <v>38</v>
      </c>
      <c r="BC16" s="463">
        <v>310399</v>
      </c>
      <c r="BD16" s="463">
        <v>45735</v>
      </c>
      <c r="BE16" s="463">
        <v>66130</v>
      </c>
      <c r="BF16" s="463">
        <v>37862</v>
      </c>
      <c r="BG16" s="463">
        <v>35382</v>
      </c>
      <c r="BH16" s="463">
        <v>13143</v>
      </c>
      <c r="BI16" s="463">
        <v>31084</v>
      </c>
      <c r="BJ16" s="463">
        <v>26908</v>
      </c>
      <c r="BK16" s="463">
        <v>29723</v>
      </c>
      <c r="BL16" s="463">
        <v>24432</v>
      </c>
      <c r="BM16" s="463"/>
      <c r="BN16" s="463"/>
    </row>
    <row r="17" spans="1:66" x14ac:dyDescent="0.2">
      <c r="A17" s="344" t="s">
        <v>39</v>
      </c>
      <c r="B17" s="342">
        <v>158140</v>
      </c>
      <c r="C17" s="342">
        <v>21210</v>
      </c>
      <c r="D17" s="342">
        <v>57440</v>
      </c>
      <c r="E17" s="342">
        <v>37430</v>
      </c>
      <c r="F17" s="342">
        <v>27580</v>
      </c>
      <c r="G17" s="342">
        <v>9880</v>
      </c>
      <c r="H17" s="342">
        <v>70</v>
      </c>
      <c r="I17" s="342">
        <v>4530</v>
      </c>
      <c r="J17" s="343"/>
      <c r="K17" s="344" t="s">
        <v>39</v>
      </c>
      <c r="L17" s="342">
        <v>145860</v>
      </c>
      <c r="M17" s="342">
        <v>23820</v>
      </c>
      <c r="N17" s="342">
        <v>52000</v>
      </c>
      <c r="O17" s="342">
        <v>29570</v>
      </c>
      <c r="P17" s="342">
        <v>25110</v>
      </c>
      <c r="Q17" s="342">
        <v>8020</v>
      </c>
      <c r="R17" s="342">
        <v>60</v>
      </c>
      <c r="S17" s="342">
        <v>7280</v>
      </c>
      <c r="T17" s="343"/>
      <c r="U17" s="344" t="s">
        <v>39</v>
      </c>
      <c r="V17" s="342">
        <v>138680</v>
      </c>
      <c r="W17" s="342">
        <v>31820</v>
      </c>
      <c r="X17" s="342">
        <v>50840</v>
      </c>
      <c r="Y17" s="342">
        <v>22590</v>
      </c>
      <c r="Z17" s="342">
        <v>18120</v>
      </c>
      <c r="AA17" s="342">
        <v>6490</v>
      </c>
      <c r="AB17" s="342">
        <v>100</v>
      </c>
      <c r="AC17" s="342">
        <v>8720</v>
      </c>
      <c r="AD17" s="344" t="s">
        <v>39</v>
      </c>
      <c r="AE17" s="461">
        <v>224774</v>
      </c>
      <c r="AF17" s="461">
        <v>29002</v>
      </c>
      <c r="AG17" s="461">
        <v>49866</v>
      </c>
      <c r="AH17" s="461">
        <v>22777</v>
      </c>
      <c r="AI17" s="461">
        <v>13013</v>
      </c>
      <c r="AJ17" s="461">
        <v>11819</v>
      </c>
      <c r="AK17" s="461">
        <v>20158</v>
      </c>
      <c r="AL17" s="461">
        <v>14341</v>
      </c>
      <c r="AM17" s="463">
        <v>13921</v>
      </c>
      <c r="AN17" s="342">
        <v>20149</v>
      </c>
      <c r="AO17" s="342">
        <v>29728</v>
      </c>
      <c r="AP17" s="344" t="s">
        <v>39</v>
      </c>
      <c r="AQ17" s="343">
        <v>269572</v>
      </c>
      <c r="AR17" s="343">
        <v>31563</v>
      </c>
      <c r="AS17" s="343">
        <v>56876</v>
      </c>
      <c r="AT17" s="343">
        <v>30389</v>
      </c>
      <c r="AU17" s="343">
        <v>27827</v>
      </c>
      <c r="AV17" s="463">
        <v>14871</v>
      </c>
      <c r="AW17" s="463">
        <v>29425</v>
      </c>
      <c r="AX17" s="463">
        <v>24306</v>
      </c>
      <c r="AY17" s="463">
        <v>26585</v>
      </c>
      <c r="AZ17" s="463">
        <v>27730</v>
      </c>
      <c r="BA17" s="463"/>
      <c r="BB17" s="344" t="s">
        <v>39</v>
      </c>
      <c r="BC17" s="463">
        <v>295372</v>
      </c>
      <c r="BD17" s="463">
        <v>43706</v>
      </c>
      <c r="BE17" s="463">
        <v>55635</v>
      </c>
      <c r="BF17" s="463">
        <v>27633</v>
      </c>
      <c r="BG17" s="463">
        <v>34632</v>
      </c>
      <c r="BH17" s="463">
        <v>12493</v>
      </c>
      <c r="BI17" s="463">
        <v>25915</v>
      </c>
      <c r="BJ17" s="463">
        <v>31163</v>
      </c>
      <c r="BK17" s="463">
        <v>35979</v>
      </c>
      <c r="BL17" s="463">
        <v>28216</v>
      </c>
      <c r="BM17" s="463"/>
      <c r="BN17" s="463"/>
    </row>
    <row r="18" spans="1:66" x14ac:dyDescent="0.2">
      <c r="A18" s="344" t="s">
        <v>40</v>
      </c>
      <c r="B18" s="342">
        <v>134500</v>
      </c>
      <c r="C18" s="342">
        <v>20810</v>
      </c>
      <c r="D18" s="342">
        <v>46710</v>
      </c>
      <c r="E18" s="342">
        <v>33550</v>
      </c>
      <c r="F18" s="342">
        <v>23990</v>
      </c>
      <c r="G18" s="342">
        <v>5920</v>
      </c>
      <c r="H18" s="342">
        <v>490</v>
      </c>
      <c r="I18" s="342">
        <v>3030</v>
      </c>
      <c r="J18" s="343"/>
      <c r="K18" s="344" t="s">
        <v>40</v>
      </c>
      <c r="L18" s="342">
        <v>128810</v>
      </c>
      <c r="M18" s="342">
        <v>22600</v>
      </c>
      <c r="N18" s="342">
        <v>46170</v>
      </c>
      <c r="O18" s="342">
        <v>29290</v>
      </c>
      <c r="P18" s="342">
        <v>20890</v>
      </c>
      <c r="Q18" s="342">
        <v>5460</v>
      </c>
      <c r="R18" s="342">
        <v>320</v>
      </c>
      <c r="S18" s="342">
        <v>4080</v>
      </c>
      <c r="T18" s="343"/>
      <c r="U18" s="344" t="s">
        <v>40</v>
      </c>
      <c r="V18" s="342">
        <v>128960</v>
      </c>
      <c r="W18" s="342">
        <v>27100</v>
      </c>
      <c r="X18" s="342">
        <v>46030</v>
      </c>
      <c r="Y18" s="342">
        <v>27200</v>
      </c>
      <c r="Z18" s="342">
        <v>17220</v>
      </c>
      <c r="AA18" s="342">
        <v>5330</v>
      </c>
      <c r="AB18" s="342">
        <v>290</v>
      </c>
      <c r="AC18" s="342">
        <v>5790</v>
      </c>
      <c r="AD18" s="344" t="s">
        <v>40</v>
      </c>
      <c r="AE18" s="461">
        <v>197709</v>
      </c>
      <c r="AF18" s="461">
        <v>17431</v>
      </c>
      <c r="AG18" s="461">
        <v>39896</v>
      </c>
      <c r="AH18" s="461">
        <v>21501</v>
      </c>
      <c r="AI18" s="461">
        <v>15131</v>
      </c>
      <c r="AJ18" s="461">
        <v>10767</v>
      </c>
      <c r="AK18" s="461">
        <v>18880</v>
      </c>
      <c r="AL18" s="461">
        <v>13603</v>
      </c>
      <c r="AM18" s="463">
        <v>12008</v>
      </c>
      <c r="AN18" s="342">
        <v>17536</v>
      </c>
      <c r="AO18" s="342">
        <v>30956</v>
      </c>
      <c r="AP18" s="344" t="s">
        <v>40</v>
      </c>
      <c r="AQ18" s="343">
        <v>242465</v>
      </c>
      <c r="AR18" s="343">
        <v>22328</v>
      </c>
      <c r="AS18" s="343">
        <v>47520</v>
      </c>
      <c r="AT18" s="343">
        <v>31093</v>
      </c>
      <c r="AU18" s="343">
        <v>25751</v>
      </c>
      <c r="AV18" s="463">
        <v>13480</v>
      </c>
      <c r="AW18" s="463">
        <v>29463</v>
      </c>
      <c r="AX18" s="463">
        <v>22627</v>
      </c>
      <c r="AY18" s="463">
        <v>25388</v>
      </c>
      <c r="AZ18" s="463">
        <v>24815</v>
      </c>
      <c r="BA18" s="463"/>
      <c r="BB18" s="344" t="s">
        <v>40</v>
      </c>
      <c r="BC18" s="463">
        <v>257181</v>
      </c>
      <c r="BD18" s="463">
        <v>29836</v>
      </c>
      <c r="BE18" s="463">
        <v>46655</v>
      </c>
      <c r="BF18" s="463">
        <v>26607</v>
      </c>
      <c r="BG18" s="463">
        <v>32998</v>
      </c>
      <c r="BH18" s="463">
        <v>10829</v>
      </c>
      <c r="BI18" s="463">
        <v>26353</v>
      </c>
      <c r="BJ18" s="463">
        <v>27424</v>
      </c>
      <c r="BK18" s="463">
        <v>33209</v>
      </c>
      <c r="BL18" s="463">
        <v>23270</v>
      </c>
      <c r="BM18" s="463"/>
      <c r="BN18" s="463"/>
    </row>
    <row r="19" spans="1:66" x14ac:dyDescent="0.2">
      <c r="A19" s="344" t="s">
        <v>41</v>
      </c>
      <c r="B19" s="342">
        <v>107230</v>
      </c>
      <c r="C19" s="342">
        <v>11620</v>
      </c>
      <c r="D19" s="342">
        <v>40620</v>
      </c>
      <c r="E19" s="342">
        <v>23840</v>
      </c>
      <c r="F19" s="342">
        <v>17090</v>
      </c>
      <c r="G19" s="342">
        <v>8890</v>
      </c>
      <c r="H19" s="342">
        <v>100</v>
      </c>
      <c r="I19" s="342">
        <v>5070</v>
      </c>
      <c r="J19" s="343"/>
      <c r="K19" s="344" t="s">
        <v>41</v>
      </c>
      <c r="L19" s="342">
        <v>104370</v>
      </c>
      <c r="M19" s="342">
        <v>13020</v>
      </c>
      <c r="N19" s="342">
        <v>38740</v>
      </c>
      <c r="O19" s="342">
        <v>22120</v>
      </c>
      <c r="P19" s="342">
        <v>17190</v>
      </c>
      <c r="Q19" s="342">
        <v>7200</v>
      </c>
      <c r="R19" s="342">
        <v>140</v>
      </c>
      <c r="S19" s="342">
        <v>5960</v>
      </c>
      <c r="T19" s="343"/>
      <c r="U19" s="344" t="s">
        <v>41</v>
      </c>
      <c r="V19" s="342">
        <v>95630</v>
      </c>
      <c r="W19" s="342">
        <v>16430</v>
      </c>
      <c r="X19" s="342">
        <v>34620</v>
      </c>
      <c r="Y19" s="342">
        <v>17750</v>
      </c>
      <c r="Z19" s="342">
        <v>13160</v>
      </c>
      <c r="AA19" s="342">
        <v>5960</v>
      </c>
      <c r="AB19" s="342">
        <v>50</v>
      </c>
      <c r="AC19" s="342">
        <v>7660</v>
      </c>
      <c r="AD19" s="344" t="s">
        <v>41</v>
      </c>
      <c r="AE19" s="461">
        <v>153806</v>
      </c>
      <c r="AF19" s="461">
        <v>13601</v>
      </c>
      <c r="AG19" s="461">
        <v>30444</v>
      </c>
      <c r="AH19" s="461">
        <v>15985</v>
      </c>
      <c r="AI19" s="461">
        <v>8748</v>
      </c>
      <c r="AJ19" s="461">
        <v>8950</v>
      </c>
      <c r="AK19" s="461">
        <v>16355</v>
      </c>
      <c r="AL19" s="461">
        <v>11088</v>
      </c>
      <c r="AM19" s="463">
        <v>10403</v>
      </c>
      <c r="AN19" s="342">
        <v>13888</v>
      </c>
      <c r="AO19" s="342">
        <v>24344</v>
      </c>
      <c r="AP19" s="344" t="s">
        <v>41</v>
      </c>
      <c r="AQ19" s="343">
        <v>199163</v>
      </c>
      <c r="AR19" s="343">
        <v>20980</v>
      </c>
      <c r="AS19" s="343">
        <v>40565</v>
      </c>
      <c r="AT19" s="343">
        <v>24445</v>
      </c>
      <c r="AU19" s="343">
        <v>16756</v>
      </c>
      <c r="AV19" s="463">
        <v>11521</v>
      </c>
      <c r="AW19" s="463">
        <v>25448</v>
      </c>
      <c r="AX19" s="463">
        <v>18572</v>
      </c>
      <c r="AY19" s="463">
        <v>18023</v>
      </c>
      <c r="AZ19" s="463">
        <v>22853</v>
      </c>
      <c r="BA19" s="463"/>
      <c r="BB19" s="344" t="s">
        <v>41</v>
      </c>
      <c r="BC19" s="463">
        <v>229748</v>
      </c>
      <c r="BD19" s="463">
        <v>38358</v>
      </c>
      <c r="BE19" s="463">
        <v>46194</v>
      </c>
      <c r="BF19" s="463">
        <v>22383</v>
      </c>
      <c r="BG19" s="463">
        <v>22830</v>
      </c>
      <c r="BH19" s="463">
        <v>10072</v>
      </c>
      <c r="BI19" s="463">
        <v>23494</v>
      </c>
      <c r="BJ19" s="463">
        <v>21752</v>
      </c>
      <c r="BK19" s="463">
        <v>23684</v>
      </c>
      <c r="BL19" s="463">
        <v>20981</v>
      </c>
      <c r="BM19" s="463"/>
      <c r="BN19" s="463"/>
    </row>
    <row r="20" spans="1:66" x14ac:dyDescent="0.2">
      <c r="A20" s="344" t="s">
        <v>42</v>
      </c>
      <c r="B20" s="342">
        <v>111250</v>
      </c>
      <c r="C20" s="342">
        <v>7960</v>
      </c>
      <c r="D20" s="342">
        <v>30380</v>
      </c>
      <c r="E20" s="342">
        <v>32380</v>
      </c>
      <c r="F20" s="342">
        <v>24800</v>
      </c>
      <c r="G20" s="342">
        <v>10150</v>
      </c>
      <c r="H20" s="342">
        <v>60</v>
      </c>
      <c r="I20" s="342">
        <v>5520</v>
      </c>
      <c r="J20" s="343"/>
      <c r="K20" s="344" t="s">
        <v>42</v>
      </c>
      <c r="L20" s="342">
        <v>86270</v>
      </c>
      <c r="M20" s="342">
        <v>8220</v>
      </c>
      <c r="N20" s="342">
        <v>26290</v>
      </c>
      <c r="O20" s="342">
        <v>18820</v>
      </c>
      <c r="P20" s="342">
        <v>18640</v>
      </c>
      <c r="Q20" s="342">
        <v>6770</v>
      </c>
      <c r="R20" s="342">
        <v>50</v>
      </c>
      <c r="S20" s="342">
        <v>7480</v>
      </c>
      <c r="T20" s="343"/>
      <c r="U20" s="344" t="s">
        <v>42</v>
      </c>
      <c r="V20" s="342">
        <v>75480</v>
      </c>
      <c r="W20" s="342">
        <v>11560</v>
      </c>
      <c r="X20" s="342">
        <v>24190</v>
      </c>
      <c r="Y20" s="342">
        <v>11720</v>
      </c>
      <c r="Z20" s="342">
        <v>11770</v>
      </c>
      <c r="AA20" s="342">
        <v>4700</v>
      </c>
      <c r="AB20" s="342">
        <v>160</v>
      </c>
      <c r="AC20" s="342">
        <v>11380</v>
      </c>
      <c r="AD20" s="344" t="s">
        <v>42</v>
      </c>
      <c r="AE20" s="461">
        <v>146862</v>
      </c>
      <c r="AF20" s="461">
        <v>13983</v>
      </c>
      <c r="AG20" s="461">
        <v>29790</v>
      </c>
      <c r="AH20" s="461">
        <v>11564</v>
      </c>
      <c r="AI20" s="461">
        <v>8021</v>
      </c>
      <c r="AJ20" s="461">
        <v>6273</v>
      </c>
      <c r="AK20" s="461">
        <v>13622</v>
      </c>
      <c r="AL20" s="461">
        <v>9744</v>
      </c>
      <c r="AM20" s="463">
        <v>16573</v>
      </c>
      <c r="AN20" s="342">
        <v>17147</v>
      </c>
      <c r="AO20" s="342">
        <v>20145</v>
      </c>
      <c r="AP20" s="344" t="s">
        <v>42</v>
      </c>
      <c r="AQ20" s="343">
        <v>195145</v>
      </c>
      <c r="AR20" s="343">
        <v>21539</v>
      </c>
      <c r="AS20" s="343">
        <v>47141</v>
      </c>
      <c r="AT20" s="343">
        <v>18721</v>
      </c>
      <c r="AU20" s="343">
        <v>16339</v>
      </c>
      <c r="AV20" s="463">
        <v>9037</v>
      </c>
      <c r="AW20" s="463">
        <v>19515</v>
      </c>
      <c r="AX20" s="463">
        <v>16723</v>
      </c>
      <c r="AY20" s="463">
        <v>23581</v>
      </c>
      <c r="AZ20" s="463">
        <v>22549</v>
      </c>
      <c r="BA20" s="463"/>
      <c r="BB20" s="344" t="s">
        <v>42</v>
      </c>
      <c r="BC20" s="463">
        <v>209468</v>
      </c>
      <c r="BD20" s="463">
        <v>38876</v>
      </c>
      <c r="BE20" s="463">
        <v>48424</v>
      </c>
      <c r="BF20" s="463">
        <v>17342</v>
      </c>
      <c r="BG20" s="463">
        <v>19516</v>
      </c>
      <c r="BH20" s="463">
        <v>7036</v>
      </c>
      <c r="BI20" s="463">
        <v>16300</v>
      </c>
      <c r="BJ20" s="463">
        <v>17345</v>
      </c>
      <c r="BK20" s="463">
        <v>24777</v>
      </c>
      <c r="BL20" s="463">
        <v>19852</v>
      </c>
      <c r="BM20" s="463"/>
      <c r="BN20" s="463"/>
    </row>
    <row r="21" spans="1:66" x14ac:dyDescent="0.2">
      <c r="A21" s="344" t="s">
        <v>43</v>
      </c>
      <c r="B21" s="342">
        <v>104000</v>
      </c>
      <c r="C21" s="342">
        <v>10950</v>
      </c>
      <c r="D21" s="342">
        <v>39380</v>
      </c>
      <c r="E21" s="342">
        <v>21410</v>
      </c>
      <c r="F21" s="342">
        <v>17770</v>
      </c>
      <c r="G21" s="342">
        <v>9400</v>
      </c>
      <c r="H21" s="342">
        <v>170</v>
      </c>
      <c r="I21" s="342">
        <v>4920</v>
      </c>
      <c r="J21" s="343"/>
      <c r="K21" s="344" t="s">
        <v>43</v>
      </c>
      <c r="L21" s="342">
        <v>78750</v>
      </c>
      <c r="M21" s="342">
        <v>13070</v>
      </c>
      <c r="N21" s="342">
        <v>28670</v>
      </c>
      <c r="O21" s="342">
        <v>13770</v>
      </c>
      <c r="P21" s="342">
        <v>12980</v>
      </c>
      <c r="Q21" s="342">
        <v>5580</v>
      </c>
      <c r="R21" s="342">
        <v>60</v>
      </c>
      <c r="S21" s="342">
        <v>4620</v>
      </c>
      <c r="T21" s="343"/>
      <c r="U21" s="344" t="s">
        <v>43</v>
      </c>
      <c r="V21" s="342">
        <v>75310</v>
      </c>
      <c r="W21" s="342">
        <v>20600</v>
      </c>
      <c r="X21" s="342">
        <v>27620</v>
      </c>
      <c r="Y21" s="342">
        <v>9350</v>
      </c>
      <c r="Z21" s="342">
        <v>8990</v>
      </c>
      <c r="AA21" s="342">
        <v>3390</v>
      </c>
      <c r="AB21" s="342">
        <v>50</v>
      </c>
      <c r="AC21" s="342">
        <v>5310</v>
      </c>
      <c r="AD21" s="344" t="s">
        <v>43</v>
      </c>
      <c r="AE21" s="461">
        <v>129787</v>
      </c>
      <c r="AF21" s="461">
        <v>23266</v>
      </c>
      <c r="AG21" s="461">
        <v>34042</v>
      </c>
      <c r="AH21" s="461">
        <v>10691</v>
      </c>
      <c r="AI21" s="461">
        <v>7935</v>
      </c>
      <c r="AJ21" s="461">
        <v>4720</v>
      </c>
      <c r="AK21" s="461">
        <v>8707</v>
      </c>
      <c r="AL21" s="461">
        <v>5978</v>
      </c>
      <c r="AM21" s="463">
        <v>7154</v>
      </c>
      <c r="AN21" s="342">
        <v>11414</v>
      </c>
      <c r="AO21" s="342">
        <v>15880</v>
      </c>
      <c r="AP21" s="344" t="s">
        <v>43</v>
      </c>
      <c r="AQ21" s="343">
        <v>152863</v>
      </c>
      <c r="AR21" s="343">
        <v>27454</v>
      </c>
      <c r="AS21" s="343">
        <v>41970</v>
      </c>
      <c r="AT21" s="343">
        <v>14993</v>
      </c>
      <c r="AU21" s="343">
        <v>12183</v>
      </c>
      <c r="AV21" s="463">
        <v>6465</v>
      </c>
      <c r="AW21" s="463">
        <v>12242</v>
      </c>
      <c r="AX21" s="463">
        <v>10181</v>
      </c>
      <c r="AY21" s="463">
        <v>10980</v>
      </c>
      <c r="AZ21" s="463">
        <v>16395</v>
      </c>
      <c r="BA21" s="463"/>
      <c r="BB21" s="344" t="s">
        <v>43</v>
      </c>
      <c r="BC21" s="463">
        <v>154624</v>
      </c>
      <c r="BD21" s="463">
        <v>35766</v>
      </c>
      <c r="BE21" s="463">
        <v>34998</v>
      </c>
      <c r="BF21" s="463">
        <v>12222</v>
      </c>
      <c r="BG21" s="463">
        <v>14844</v>
      </c>
      <c r="BH21" s="463">
        <v>5038</v>
      </c>
      <c r="BI21" s="463">
        <v>10626</v>
      </c>
      <c r="BJ21" s="463">
        <v>10857</v>
      </c>
      <c r="BK21" s="463">
        <v>13735</v>
      </c>
      <c r="BL21" s="463">
        <v>16538</v>
      </c>
      <c r="BM21" s="463"/>
      <c r="BN21" s="463"/>
    </row>
    <row r="22" spans="1:66" x14ac:dyDescent="0.2">
      <c r="A22" s="344" t="s">
        <v>44</v>
      </c>
      <c r="B22" s="342">
        <v>123680</v>
      </c>
      <c r="C22" s="342">
        <v>14340</v>
      </c>
      <c r="D22" s="342">
        <v>42670</v>
      </c>
      <c r="E22" s="342">
        <v>31060</v>
      </c>
      <c r="F22" s="342">
        <v>22970</v>
      </c>
      <c r="G22" s="342">
        <v>7200</v>
      </c>
      <c r="H22" s="342">
        <v>70</v>
      </c>
      <c r="I22" s="342">
        <v>5370</v>
      </c>
      <c r="J22" s="343"/>
      <c r="K22" s="344" t="s">
        <v>44</v>
      </c>
      <c r="L22" s="342">
        <v>105930</v>
      </c>
      <c r="M22" s="342">
        <v>15920</v>
      </c>
      <c r="N22" s="342">
        <v>36980</v>
      </c>
      <c r="O22" s="342">
        <v>21070</v>
      </c>
      <c r="P22" s="342">
        <v>19910</v>
      </c>
      <c r="Q22" s="342">
        <v>4720</v>
      </c>
      <c r="R22" s="342">
        <v>70</v>
      </c>
      <c r="S22" s="342">
        <v>7260</v>
      </c>
      <c r="T22" s="343"/>
      <c r="U22" s="344" t="s">
        <v>44</v>
      </c>
      <c r="V22" s="342">
        <v>96110</v>
      </c>
      <c r="W22" s="342">
        <v>20280</v>
      </c>
      <c r="X22" s="342">
        <v>33030</v>
      </c>
      <c r="Y22" s="342">
        <v>14630</v>
      </c>
      <c r="Z22" s="342">
        <v>12740</v>
      </c>
      <c r="AA22" s="342">
        <v>4110</v>
      </c>
      <c r="AB22" s="342">
        <v>160</v>
      </c>
      <c r="AC22" s="342">
        <v>11160</v>
      </c>
      <c r="AD22" s="344" t="s">
        <v>44</v>
      </c>
      <c r="AE22" s="461">
        <v>162699</v>
      </c>
      <c r="AF22" s="461">
        <v>19596</v>
      </c>
      <c r="AG22" s="461">
        <v>37522</v>
      </c>
      <c r="AH22" s="461">
        <v>13355</v>
      </c>
      <c r="AI22" s="461">
        <v>9156</v>
      </c>
      <c r="AJ22" s="461">
        <v>6658</v>
      </c>
      <c r="AK22" s="461">
        <v>13461</v>
      </c>
      <c r="AL22" s="461">
        <v>9414</v>
      </c>
      <c r="AM22" s="463">
        <v>15247</v>
      </c>
      <c r="AN22" s="342">
        <v>17801</v>
      </c>
      <c r="AO22" s="342">
        <v>20489</v>
      </c>
      <c r="AP22" s="344" t="s">
        <v>44</v>
      </c>
      <c r="AQ22" s="343">
        <v>202856</v>
      </c>
      <c r="AR22" s="343">
        <v>23622</v>
      </c>
      <c r="AS22" s="343">
        <v>47216</v>
      </c>
      <c r="AT22" s="343">
        <v>18725</v>
      </c>
      <c r="AU22" s="343">
        <v>20671</v>
      </c>
      <c r="AV22" s="463">
        <v>10260</v>
      </c>
      <c r="AW22" s="463">
        <v>20553</v>
      </c>
      <c r="AX22" s="463">
        <v>17827</v>
      </c>
      <c r="AY22" s="463">
        <v>21457</v>
      </c>
      <c r="AZ22" s="463">
        <v>22525</v>
      </c>
      <c r="BA22" s="463"/>
      <c r="BB22" s="344" t="s">
        <v>44</v>
      </c>
      <c r="BC22" s="463">
        <v>215999</v>
      </c>
      <c r="BD22" s="463">
        <v>34135</v>
      </c>
      <c r="BE22" s="463">
        <v>45133</v>
      </c>
      <c r="BF22" s="463">
        <v>16504</v>
      </c>
      <c r="BG22" s="463">
        <v>26955</v>
      </c>
      <c r="BH22" s="463">
        <v>8897</v>
      </c>
      <c r="BI22" s="463">
        <v>17996</v>
      </c>
      <c r="BJ22" s="463">
        <v>22514</v>
      </c>
      <c r="BK22" s="463">
        <v>24372</v>
      </c>
      <c r="BL22" s="463">
        <v>19493</v>
      </c>
      <c r="BM22" s="463"/>
      <c r="BN22" s="463"/>
    </row>
    <row r="23" spans="1:66" x14ac:dyDescent="0.2">
      <c r="A23" s="344" t="s">
        <v>45</v>
      </c>
      <c r="B23" s="342">
        <v>99800</v>
      </c>
      <c r="C23" s="342">
        <v>21390</v>
      </c>
      <c r="D23" s="342">
        <v>39960</v>
      </c>
      <c r="E23" s="342">
        <v>19780</v>
      </c>
      <c r="F23" s="342">
        <v>12100</v>
      </c>
      <c r="G23" s="342">
        <v>3220</v>
      </c>
      <c r="H23" s="342">
        <v>140</v>
      </c>
      <c r="I23" s="342">
        <v>3210</v>
      </c>
      <c r="J23" s="343"/>
      <c r="K23" s="344" t="s">
        <v>45</v>
      </c>
      <c r="L23" s="342">
        <v>96360</v>
      </c>
      <c r="M23" s="342">
        <v>22290</v>
      </c>
      <c r="N23" s="342">
        <v>39900</v>
      </c>
      <c r="O23" s="342">
        <v>17880</v>
      </c>
      <c r="P23" s="342">
        <v>10280</v>
      </c>
      <c r="Q23" s="342">
        <v>2800</v>
      </c>
      <c r="R23" s="342">
        <v>110</v>
      </c>
      <c r="S23" s="342">
        <v>3100</v>
      </c>
      <c r="T23" s="343"/>
      <c r="U23" s="344" t="s">
        <v>45</v>
      </c>
      <c r="V23" s="342">
        <v>100720</v>
      </c>
      <c r="W23" s="342">
        <v>26700</v>
      </c>
      <c r="X23" s="342">
        <v>40150</v>
      </c>
      <c r="Y23" s="342">
        <v>17530</v>
      </c>
      <c r="Z23" s="342">
        <v>9190</v>
      </c>
      <c r="AA23" s="342">
        <v>2680</v>
      </c>
      <c r="AB23" s="342">
        <v>50</v>
      </c>
      <c r="AC23" s="342">
        <v>4420</v>
      </c>
      <c r="AD23" s="344" t="s">
        <v>45</v>
      </c>
      <c r="AE23" s="461">
        <v>150518</v>
      </c>
      <c r="AF23" s="461">
        <v>18791</v>
      </c>
      <c r="AG23" s="461">
        <v>33320</v>
      </c>
      <c r="AH23" s="461">
        <v>18090</v>
      </c>
      <c r="AI23" s="461">
        <v>10866</v>
      </c>
      <c r="AJ23" s="461">
        <v>7100</v>
      </c>
      <c r="AK23" s="461">
        <v>12880</v>
      </c>
      <c r="AL23" s="461">
        <v>7205</v>
      </c>
      <c r="AM23" s="463">
        <v>7115</v>
      </c>
      <c r="AN23" s="342">
        <v>13442</v>
      </c>
      <c r="AO23" s="342">
        <v>21709</v>
      </c>
      <c r="AP23" s="344" t="s">
        <v>45</v>
      </c>
      <c r="AQ23" s="343">
        <v>190998</v>
      </c>
      <c r="AR23" s="343">
        <v>25636</v>
      </c>
      <c r="AS23" s="343">
        <v>40241</v>
      </c>
      <c r="AT23" s="343">
        <v>27043</v>
      </c>
      <c r="AU23" s="343">
        <v>21063</v>
      </c>
      <c r="AV23" s="463">
        <v>8615</v>
      </c>
      <c r="AW23" s="463">
        <v>20134</v>
      </c>
      <c r="AX23" s="463">
        <v>12320</v>
      </c>
      <c r="AY23" s="463">
        <v>16681</v>
      </c>
      <c r="AZ23" s="463">
        <v>19265</v>
      </c>
      <c r="BA23" s="463"/>
      <c r="BB23" s="344" t="s">
        <v>45</v>
      </c>
      <c r="BC23" s="463">
        <v>209621</v>
      </c>
      <c r="BD23" s="463">
        <v>34558</v>
      </c>
      <c r="BE23" s="463">
        <v>39456</v>
      </c>
      <c r="BF23" s="463">
        <v>22711</v>
      </c>
      <c r="BG23" s="463">
        <v>30841</v>
      </c>
      <c r="BH23" s="463">
        <v>6783</v>
      </c>
      <c r="BI23" s="463">
        <v>17716</v>
      </c>
      <c r="BJ23" s="463">
        <v>16149</v>
      </c>
      <c r="BK23" s="463">
        <v>22681</v>
      </c>
      <c r="BL23" s="463">
        <v>18726</v>
      </c>
      <c r="BM23" s="463"/>
      <c r="BN23" s="463"/>
    </row>
    <row r="24" spans="1:66" x14ac:dyDescent="0.2">
      <c r="A24" s="344" t="s">
        <v>46</v>
      </c>
      <c r="B24" s="342">
        <v>122520</v>
      </c>
      <c r="C24" s="342">
        <v>16930</v>
      </c>
      <c r="D24" s="342">
        <v>45880</v>
      </c>
      <c r="E24" s="342">
        <v>32430</v>
      </c>
      <c r="F24" s="342">
        <v>18410</v>
      </c>
      <c r="G24" s="342">
        <v>6080</v>
      </c>
      <c r="H24" s="342">
        <v>310</v>
      </c>
      <c r="I24" s="342">
        <v>2480</v>
      </c>
      <c r="J24" s="343"/>
      <c r="K24" s="344" t="s">
        <v>46</v>
      </c>
      <c r="L24" s="342">
        <v>120120</v>
      </c>
      <c r="M24" s="342">
        <v>19380</v>
      </c>
      <c r="N24" s="342">
        <v>46570</v>
      </c>
      <c r="O24" s="342">
        <v>28180</v>
      </c>
      <c r="P24" s="342">
        <v>16590</v>
      </c>
      <c r="Q24" s="342">
        <v>5540</v>
      </c>
      <c r="R24" s="342">
        <v>250</v>
      </c>
      <c r="S24" s="342">
        <v>3610</v>
      </c>
      <c r="T24" s="343"/>
      <c r="U24" s="344" t="s">
        <v>46</v>
      </c>
      <c r="V24" s="342">
        <v>115110</v>
      </c>
      <c r="W24" s="342">
        <v>20580</v>
      </c>
      <c r="X24" s="342">
        <v>48380</v>
      </c>
      <c r="Y24" s="342">
        <v>24640</v>
      </c>
      <c r="Z24" s="342">
        <v>12780</v>
      </c>
      <c r="AA24" s="342">
        <v>4870</v>
      </c>
      <c r="AB24" s="342">
        <v>240</v>
      </c>
      <c r="AC24" s="342">
        <v>3620</v>
      </c>
      <c r="AD24" s="344" t="s">
        <v>46</v>
      </c>
      <c r="AE24" s="461">
        <v>161320</v>
      </c>
      <c r="AF24" s="461">
        <v>11102</v>
      </c>
      <c r="AG24" s="461">
        <v>31460</v>
      </c>
      <c r="AH24" s="461">
        <v>22769</v>
      </c>
      <c r="AI24" s="461">
        <v>12720</v>
      </c>
      <c r="AJ24" s="461">
        <v>10975</v>
      </c>
      <c r="AK24" s="461">
        <v>17740</v>
      </c>
      <c r="AL24" s="461">
        <v>11251</v>
      </c>
      <c r="AM24" s="463">
        <v>3747</v>
      </c>
      <c r="AN24" s="342">
        <v>7717</v>
      </c>
      <c r="AO24" s="342">
        <v>31839</v>
      </c>
      <c r="AP24" s="344" t="s">
        <v>46</v>
      </c>
      <c r="AQ24" s="343">
        <v>192844</v>
      </c>
      <c r="AR24" s="343">
        <v>15823</v>
      </c>
      <c r="AS24" s="343">
        <v>37726</v>
      </c>
      <c r="AT24" s="343">
        <v>36944</v>
      </c>
      <c r="AU24" s="343">
        <v>20106</v>
      </c>
      <c r="AV24" s="463">
        <v>13947</v>
      </c>
      <c r="AW24" s="463">
        <v>27511</v>
      </c>
      <c r="AX24" s="463">
        <v>19214</v>
      </c>
      <c r="AY24" s="463">
        <v>9345</v>
      </c>
      <c r="AZ24" s="463">
        <v>12228</v>
      </c>
      <c r="BA24" s="463"/>
      <c r="BB24" s="344" t="s">
        <v>46</v>
      </c>
      <c r="BC24" s="463">
        <v>209730</v>
      </c>
      <c r="BD24" s="463">
        <v>26155</v>
      </c>
      <c r="BE24" s="463">
        <v>42207</v>
      </c>
      <c r="BF24" s="463">
        <v>31343</v>
      </c>
      <c r="BG24" s="463">
        <v>26166</v>
      </c>
      <c r="BH24" s="463">
        <v>10689</v>
      </c>
      <c r="BI24" s="463">
        <v>22685</v>
      </c>
      <c r="BJ24" s="463">
        <v>20163</v>
      </c>
      <c r="BK24" s="463">
        <v>17230</v>
      </c>
      <c r="BL24" s="463">
        <v>13092</v>
      </c>
      <c r="BM24" s="463"/>
      <c r="BN24" s="463"/>
    </row>
    <row r="25" spans="1:66" x14ac:dyDescent="0.2">
      <c r="A25" s="344" t="s">
        <v>47</v>
      </c>
      <c r="B25" s="342">
        <v>120620</v>
      </c>
      <c r="C25" s="342">
        <v>17610</v>
      </c>
      <c r="D25" s="342">
        <v>44710</v>
      </c>
      <c r="E25" s="342">
        <v>28810</v>
      </c>
      <c r="F25" s="342">
        <v>17640</v>
      </c>
      <c r="G25" s="342">
        <v>6170</v>
      </c>
      <c r="H25" s="342">
        <v>380</v>
      </c>
      <c r="I25" s="342">
        <v>5300</v>
      </c>
      <c r="J25" s="343"/>
      <c r="K25" s="344" t="s">
        <v>47</v>
      </c>
      <c r="L25" s="342">
        <v>115700</v>
      </c>
      <c r="M25" s="342">
        <v>19730</v>
      </c>
      <c r="N25" s="342">
        <v>41960</v>
      </c>
      <c r="O25" s="342">
        <v>25430</v>
      </c>
      <c r="P25" s="342">
        <v>17030</v>
      </c>
      <c r="Q25" s="342">
        <v>5560</v>
      </c>
      <c r="R25" s="342">
        <v>300</v>
      </c>
      <c r="S25" s="342">
        <v>5690</v>
      </c>
      <c r="T25" s="343"/>
      <c r="U25" s="344" t="s">
        <v>47</v>
      </c>
      <c r="V25" s="342">
        <v>119740</v>
      </c>
      <c r="W25" s="342">
        <v>25510</v>
      </c>
      <c r="X25" s="342">
        <v>44450</v>
      </c>
      <c r="Y25" s="342">
        <v>24240</v>
      </c>
      <c r="Z25" s="342">
        <v>14230</v>
      </c>
      <c r="AA25" s="342">
        <v>5250</v>
      </c>
      <c r="AB25" s="342">
        <v>280</v>
      </c>
      <c r="AC25" s="342">
        <v>5780</v>
      </c>
      <c r="AD25" s="344" t="s">
        <v>47</v>
      </c>
      <c r="AE25" s="461">
        <v>175654</v>
      </c>
      <c r="AF25" s="461">
        <v>16365</v>
      </c>
      <c r="AG25" s="461">
        <v>36994</v>
      </c>
      <c r="AH25" s="461">
        <v>22221</v>
      </c>
      <c r="AI25" s="461">
        <v>11683</v>
      </c>
      <c r="AJ25" s="461">
        <v>12394</v>
      </c>
      <c r="AK25" s="461">
        <v>17459</v>
      </c>
      <c r="AL25" s="461">
        <v>12319</v>
      </c>
      <c r="AM25" s="463">
        <v>5774</v>
      </c>
      <c r="AN25" s="342">
        <v>13955</v>
      </c>
      <c r="AO25" s="342">
        <v>26490</v>
      </c>
      <c r="AP25" s="344" t="s">
        <v>47</v>
      </c>
      <c r="AQ25" s="343">
        <v>217043</v>
      </c>
      <c r="AR25" s="343">
        <v>21174</v>
      </c>
      <c r="AS25" s="343">
        <v>42872</v>
      </c>
      <c r="AT25" s="343">
        <v>32369</v>
      </c>
      <c r="AU25" s="343">
        <v>18890</v>
      </c>
      <c r="AV25" s="463">
        <v>14978</v>
      </c>
      <c r="AW25" s="463">
        <v>26029</v>
      </c>
      <c r="AX25" s="463">
        <v>19731</v>
      </c>
      <c r="AY25" s="463">
        <v>15136</v>
      </c>
      <c r="AZ25" s="463">
        <v>25864</v>
      </c>
      <c r="BA25" s="463"/>
      <c r="BB25" s="344" t="s">
        <v>47</v>
      </c>
      <c r="BC25" s="463">
        <v>241878</v>
      </c>
      <c r="BD25" s="463">
        <v>32183</v>
      </c>
      <c r="BE25" s="463">
        <v>45721</v>
      </c>
      <c r="BF25" s="463">
        <v>28509</v>
      </c>
      <c r="BG25" s="463">
        <v>26220</v>
      </c>
      <c r="BH25" s="463">
        <v>11863</v>
      </c>
      <c r="BI25" s="463">
        <v>23766</v>
      </c>
      <c r="BJ25" s="463">
        <v>25019</v>
      </c>
      <c r="BK25" s="463">
        <v>25356</v>
      </c>
      <c r="BL25" s="463">
        <v>23241</v>
      </c>
      <c r="BM25" s="463"/>
      <c r="BN25" s="463"/>
    </row>
    <row r="26" spans="1:66" x14ac:dyDescent="0.2">
      <c r="A26" s="344" t="s">
        <v>48</v>
      </c>
      <c r="B26" s="342">
        <v>109990</v>
      </c>
      <c r="C26" s="342">
        <v>14320</v>
      </c>
      <c r="D26" s="342">
        <v>40510</v>
      </c>
      <c r="E26" s="342">
        <v>25820</v>
      </c>
      <c r="F26" s="342">
        <v>18760</v>
      </c>
      <c r="G26" s="342">
        <v>7080</v>
      </c>
      <c r="H26" s="342">
        <v>260</v>
      </c>
      <c r="I26" s="342">
        <v>3240</v>
      </c>
      <c r="J26" s="343"/>
      <c r="K26" s="344" t="s">
        <v>48</v>
      </c>
      <c r="L26" s="342">
        <v>104490</v>
      </c>
      <c r="M26" s="342">
        <v>16610</v>
      </c>
      <c r="N26" s="342">
        <v>37720</v>
      </c>
      <c r="O26" s="342">
        <v>22250</v>
      </c>
      <c r="P26" s="342">
        <v>17480</v>
      </c>
      <c r="Q26" s="342">
        <v>5650</v>
      </c>
      <c r="R26" s="342">
        <v>150</v>
      </c>
      <c r="S26" s="342">
        <v>4630</v>
      </c>
      <c r="T26" s="343"/>
      <c r="U26" s="344" t="s">
        <v>48</v>
      </c>
      <c r="V26" s="342">
        <v>104120</v>
      </c>
      <c r="W26" s="342">
        <v>22620</v>
      </c>
      <c r="X26" s="342">
        <v>38310</v>
      </c>
      <c r="Y26" s="342">
        <v>18510</v>
      </c>
      <c r="Z26" s="342">
        <v>14450</v>
      </c>
      <c r="AA26" s="342">
        <v>4750</v>
      </c>
      <c r="AB26" s="342">
        <v>130</v>
      </c>
      <c r="AC26" s="342">
        <v>5350</v>
      </c>
      <c r="AD26" s="344" t="s">
        <v>48</v>
      </c>
      <c r="AE26" s="461">
        <v>157405</v>
      </c>
      <c r="AF26" s="461">
        <v>17974</v>
      </c>
      <c r="AG26" s="461">
        <v>33200</v>
      </c>
      <c r="AH26" s="461">
        <v>17793</v>
      </c>
      <c r="AI26" s="461">
        <v>8899</v>
      </c>
      <c r="AJ26" s="461">
        <v>10262</v>
      </c>
      <c r="AK26" s="461">
        <v>16313</v>
      </c>
      <c r="AL26" s="461">
        <v>11043</v>
      </c>
      <c r="AM26" s="463">
        <v>7813</v>
      </c>
      <c r="AN26" s="342">
        <v>13037</v>
      </c>
      <c r="AO26" s="342">
        <v>21071</v>
      </c>
      <c r="AP26" s="344" t="s">
        <v>48</v>
      </c>
      <c r="AQ26" s="343">
        <v>202424</v>
      </c>
      <c r="AR26" s="343">
        <v>21757</v>
      </c>
      <c r="AS26" s="343">
        <v>41502</v>
      </c>
      <c r="AT26" s="343">
        <v>26224</v>
      </c>
      <c r="AU26" s="343">
        <v>18215</v>
      </c>
      <c r="AV26" s="463">
        <v>13211</v>
      </c>
      <c r="AW26" s="463">
        <v>25215</v>
      </c>
      <c r="AX26" s="463">
        <v>19266</v>
      </c>
      <c r="AY26" s="463">
        <v>16603</v>
      </c>
      <c r="AZ26" s="463">
        <v>20431</v>
      </c>
      <c r="BA26" s="463"/>
      <c r="BB26" s="344" t="s">
        <v>48</v>
      </c>
      <c r="BC26" s="463">
        <v>228683</v>
      </c>
      <c r="BD26" s="463">
        <v>30196</v>
      </c>
      <c r="BE26" s="463">
        <v>41789</v>
      </c>
      <c r="BF26" s="463">
        <v>23635</v>
      </c>
      <c r="BG26" s="463">
        <v>26214</v>
      </c>
      <c r="BH26" s="463">
        <v>11466</v>
      </c>
      <c r="BI26" s="463">
        <v>23167</v>
      </c>
      <c r="BJ26" s="463">
        <v>26928</v>
      </c>
      <c r="BK26" s="463">
        <v>25960</v>
      </c>
      <c r="BL26" s="463">
        <v>19328</v>
      </c>
      <c r="BM26" s="463"/>
      <c r="BN26" s="463"/>
    </row>
    <row r="27" spans="1:66" x14ac:dyDescent="0.2">
      <c r="A27" s="344" t="s">
        <v>49</v>
      </c>
      <c r="B27" s="342">
        <v>107410</v>
      </c>
      <c r="C27" s="342">
        <v>9270</v>
      </c>
      <c r="D27" s="342">
        <v>33710</v>
      </c>
      <c r="E27" s="342">
        <v>25230</v>
      </c>
      <c r="F27" s="342">
        <v>22970</v>
      </c>
      <c r="G27" s="342">
        <v>11410</v>
      </c>
      <c r="H27" s="342">
        <v>160</v>
      </c>
      <c r="I27" s="342">
        <v>4660</v>
      </c>
      <c r="J27" s="343"/>
      <c r="K27" s="344" t="s">
        <v>49</v>
      </c>
      <c r="L27" s="342">
        <v>83930</v>
      </c>
      <c r="M27" s="342">
        <v>10430</v>
      </c>
      <c r="N27" s="342">
        <v>27770</v>
      </c>
      <c r="O27" s="342">
        <v>16960</v>
      </c>
      <c r="P27" s="342">
        <v>17330</v>
      </c>
      <c r="Q27" s="342">
        <v>7090</v>
      </c>
      <c r="R27" s="342">
        <v>40</v>
      </c>
      <c r="S27" s="342">
        <v>4310</v>
      </c>
      <c r="T27" s="343"/>
      <c r="U27" s="344" t="s">
        <v>49</v>
      </c>
      <c r="V27" s="342">
        <v>78930</v>
      </c>
      <c r="W27" s="342">
        <v>16310</v>
      </c>
      <c r="X27" s="342">
        <v>26750</v>
      </c>
      <c r="Y27" s="342">
        <v>11220</v>
      </c>
      <c r="Z27" s="342">
        <v>11550</v>
      </c>
      <c r="AA27" s="342">
        <v>4980</v>
      </c>
      <c r="AB27" s="342">
        <v>160</v>
      </c>
      <c r="AC27" s="342">
        <v>7960</v>
      </c>
      <c r="AD27" s="344" t="s">
        <v>49</v>
      </c>
      <c r="AE27" s="461">
        <v>135661</v>
      </c>
      <c r="AF27" s="461">
        <v>20246</v>
      </c>
      <c r="AG27" s="461">
        <v>30487</v>
      </c>
      <c r="AH27" s="461">
        <v>10278</v>
      </c>
      <c r="AI27" s="461">
        <v>7328</v>
      </c>
      <c r="AJ27" s="461">
        <v>5244</v>
      </c>
      <c r="AK27" s="461">
        <v>10829</v>
      </c>
      <c r="AL27" s="461">
        <v>7426</v>
      </c>
      <c r="AM27" s="463">
        <v>10690</v>
      </c>
      <c r="AN27" s="342">
        <v>14162</v>
      </c>
      <c r="AO27" s="342">
        <v>18971</v>
      </c>
      <c r="AP27" s="344" t="s">
        <v>49</v>
      </c>
      <c r="AQ27" s="343">
        <v>173300</v>
      </c>
      <c r="AR27" s="343">
        <v>30271</v>
      </c>
      <c r="AS27" s="343">
        <v>43505</v>
      </c>
      <c r="AT27" s="343">
        <v>15713</v>
      </c>
      <c r="AU27" s="343">
        <v>11976</v>
      </c>
      <c r="AV27" s="463">
        <v>7159</v>
      </c>
      <c r="AW27" s="463">
        <v>15022</v>
      </c>
      <c r="AX27" s="463">
        <v>12598</v>
      </c>
      <c r="AY27" s="463">
        <v>15269</v>
      </c>
      <c r="AZ27" s="463">
        <v>21787</v>
      </c>
      <c r="BA27" s="463"/>
      <c r="BB27" s="344" t="s">
        <v>49</v>
      </c>
      <c r="BC27" s="463">
        <v>183626</v>
      </c>
      <c r="BD27" s="463">
        <v>43592</v>
      </c>
      <c r="BE27" s="463">
        <v>40574</v>
      </c>
      <c r="BF27" s="463">
        <v>13768</v>
      </c>
      <c r="BG27" s="463">
        <v>14848</v>
      </c>
      <c r="BH27" s="463">
        <v>5834</v>
      </c>
      <c r="BI27" s="463">
        <v>12579</v>
      </c>
      <c r="BJ27" s="463">
        <v>13414</v>
      </c>
      <c r="BK27" s="463">
        <v>18621</v>
      </c>
      <c r="BL27" s="463">
        <v>20396</v>
      </c>
      <c r="BM27" s="463"/>
      <c r="BN27" s="463"/>
    </row>
    <row r="28" spans="1:66" x14ac:dyDescent="0.2">
      <c r="A28" s="344" t="s">
        <v>50</v>
      </c>
      <c r="B28" s="342">
        <v>109220</v>
      </c>
      <c r="C28" s="342">
        <v>25420</v>
      </c>
      <c r="D28" s="342">
        <v>45350</v>
      </c>
      <c r="E28" s="342">
        <v>11120</v>
      </c>
      <c r="F28" s="342">
        <v>14930</v>
      </c>
      <c r="G28" s="342">
        <v>4610</v>
      </c>
      <c r="H28" s="342">
        <v>60</v>
      </c>
      <c r="I28" s="342">
        <v>7730</v>
      </c>
      <c r="J28" s="343"/>
      <c r="K28" s="344" t="s">
        <v>50</v>
      </c>
      <c r="L28" s="342">
        <v>72070</v>
      </c>
      <c r="M28" s="342">
        <v>18150</v>
      </c>
      <c r="N28" s="342">
        <v>26790</v>
      </c>
      <c r="O28" s="342">
        <v>7060</v>
      </c>
      <c r="P28" s="342">
        <v>11950</v>
      </c>
      <c r="Q28" s="342">
        <v>3020</v>
      </c>
      <c r="R28" s="342">
        <v>70</v>
      </c>
      <c r="S28" s="342">
        <v>5030</v>
      </c>
      <c r="T28" s="343"/>
      <c r="U28" s="344" t="s">
        <v>50</v>
      </c>
      <c r="V28" s="342">
        <v>65180</v>
      </c>
      <c r="W28" s="342">
        <v>22470</v>
      </c>
      <c r="X28" s="342">
        <v>21980</v>
      </c>
      <c r="Y28" s="342">
        <v>5020</v>
      </c>
      <c r="Z28" s="342">
        <v>7660</v>
      </c>
      <c r="AA28" s="342">
        <v>2690</v>
      </c>
      <c r="AB28" s="342">
        <v>70</v>
      </c>
      <c r="AC28" s="342">
        <v>5290</v>
      </c>
      <c r="AD28" s="344" t="s">
        <v>50</v>
      </c>
      <c r="AE28" s="461">
        <v>124867</v>
      </c>
      <c r="AF28" s="461">
        <v>25332</v>
      </c>
      <c r="AG28" s="461">
        <v>32190</v>
      </c>
      <c r="AH28" s="461">
        <v>7403</v>
      </c>
      <c r="AI28" s="461">
        <v>8781</v>
      </c>
      <c r="AJ28" s="461">
        <v>3446</v>
      </c>
      <c r="AK28" s="461">
        <v>7105</v>
      </c>
      <c r="AL28" s="461">
        <v>4640</v>
      </c>
      <c r="AM28" s="463">
        <v>7083</v>
      </c>
      <c r="AN28" s="342">
        <v>11906</v>
      </c>
      <c r="AO28" s="342">
        <v>16981</v>
      </c>
      <c r="AP28" s="344" t="s">
        <v>50</v>
      </c>
      <c r="AQ28" s="343">
        <v>134267</v>
      </c>
      <c r="AR28" s="343">
        <v>28234</v>
      </c>
      <c r="AS28" s="343">
        <v>39102</v>
      </c>
      <c r="AT28" s="343">
        <v>10553</v>
      </c>
      <c r="AU28" s="343">
        <v>12750</v>
      </c>
      <c r="AV28" s="463">
        <v>4063</v>
      </c>
      <c r="AW28" s="463">
        <v>9377</v>
      </c>
      <c r="AX28" s="463">
        <v>6737</v>
      </c>
      <c r="AY28" s="463">
        <v>10203</v>
      </c>
      <c r="AZ28" s="463">
        <v>13248</v>
      </c>
      <c r="BA28" s="463"/>
      <c r="BB28" s="344" t="s">
        <v>50</v>
      </c>
      <c r="BC28" s="463">
        <v>123086</v>
      </c>
      <c r="BD28" s="463">
        <v>32237</v>
      </c>
      <c r="BE28" s="463">
        <v>24426</v>
      </c>
      <c r="BF28" s="463">
        <v>7920</v>
      </c>
      <c r="BG28" s="463">
        <v>13936</v>
      </c>
      <c r="BH28" s="463">
        <v>2854</v>
      </c>
      <c r="BI28" s="463">
        <v>7944</v>
      </c>
      <c r="BJ28" s="463">
        <v>7005</v>
      </c>
      <c r="BK28" s="463">
        <v>12897</v>
      </c>
      <c r="BL28" s="463">
        <v>13867</v>
      </c>
      <c r="BM28" s="463"/>
      <c r="BN28" s="463"/>
    </row>
    <row r="29" spans="1:66" x14ac:dyDescent="0.2">
      <c r="A29" s="344" t="s">
        <v>51</v>
      </c>
      <c r="B29" s="342">
        <v>72360</v>
      </c>
      <c r="C29" s="342">
        <v>15170</v>
      </c>
      <c r="D29" s="342">
        <v>28850</v>
      </c>
      <c r="E29" s="342">
        <v>14320</v>
      </c>
      <c r="F29" s="342">
        <v>9200</v>
      </c>
      <c r="G29" s="342">
        <v>3060</v>
      </c>
      <c r="H29" s="342">
        <v>220</v>
      </c>
      <c r="I29" s="342">
        <v>1540</v>
      </c>
      <c r="J29" s="343"/>
      <c r="K29" s="344" t="s">
        <v>51</v>
      </c>
      <c r="L29" s="342">
        <v>65500</v>
      </c>
      <c r="M29" s="342">
        <v>15030</v>
      </c>
      <c r="N29" s="342">
        <v>27450</v>
      </c>
      <c r="O29" s="342">
        <v>11140</v>
      </c>
      <c r="P29" s="342">
        <v>7550</v>
      </c>
      <c r="Q29" s="342">
        <v>2190</v>
      </c>
      <c r="R29" s="342">
        <v>110</v>
      </c>
      <c r="S29" s="342">
        <v>2030</v>
      </c>
      <c r="T29" s="343"/>
      <c r="U29" s="344" t="s">
        <v>51</v>
      </c>
      <c r="V29" s="342">
        <v>69560</v>
      </c>
      <c r="W29" s="342">
        <v>19920</v>
      </c>
      <c r="X29" s="342">
        <v>28590</v>
      </c>
      <c r="Y29" s="342">
        <v>10340</v>
      </c>
      <c r="Z29" s="342">
        <v>6770</v>
      </c>
      <c r="AA29" s="342">
        <v>1960</v>
      </c>
      <c r="AB29" s="342">
        <v>120</v>
      </c>
      <c r="AC29" s="342">
        <v>1860</v>
      </c>
      <c r="AD29" s="344" t="s">
        <v>51</v>
      </c>
      <c r="AE29" s="461">
        <v>109060</v>
      </c>
      <c r="AF29" s="461">
        <v>16603</v>
      </c>
      <c r="AG29" s="461">
        <v>27613</v>
      </c>
      <c r="AH29" s="461">
        <v>11213</v>
      </c>
      <c r="AI29" s="461">
        <v>7582</v>
      </c>
      <c r="AJ29" s="461">
        <v>4784</v>
      </c>
      <c r="AK29" s="461">
        <v>8271</v>
      </c>
      <c r="AL29" s="461">
        <v>4707</v>
      </c>
      <c r="AM29" s="463">
        <v>3046</v>
      </c>
      <c r="AN29" s="342">
        <v>11662</v>
      </c>
      <c r="AO29" s="342">
        <v>13579</v>
      </c>
      <c r="AP29" s="344" t="s">
        <v>51</v>
      </c>
      <c r="AQ29" s="343">
        <v>129790</v>
      </c>
      <c r="AR29" s="343">
        <v>20141</v>
      </c>
      <c r="AS29" s="343">
        <v>32901</v>
      </c>
      <c r="AT29" s="343">
        <v>17102</v>
      </c>
      <c r="AU29" s="343">
        <v>12014</v>
      </c>
      <c r="AV29" s="463">
        <v>5685</v>
      </c>
      <c r="AW29" s="463">
        <v>12097</v>
      </c>
      <c r="AX29" s="463">
        <v>7126</v>
      </c>
      <c r="AY29" s="463">
        <v>6342</v>
      </c>
      <c r="AZ29" s="463">
        <v>16382</v>
      </c>
      <c r="BA29" s="463"/>
      <c r="BB29" s="344" t="s">
        <v>51</v>
      </c>
      <c r="BC29" s="463">
        <v>135464</v>
      </c>
      <c r="BD29" s="463">
        <v>28368</v>
      </c>
      <c r="BE29" s="463">
        <v>31686</v>
      </c>
      <c r="BF29" s="463">
        <v>14074</v>
      </c>
      <c r="BG29" s="463">
        <v>14899</v>
      </c>
      <c r="BH29" s="463">
        <v>4580</v>
      </c>
      <c r="BI29" s="463">
        <v>10463</v>
      </c>
      <c r="BJ29" s="463">
        <v>8397</v>
      </c>
      <c r="BK29" s="463">
        <v>9511</v>
      </c>
      <c r="BL29" s="463">
        <v>13486</v>
      </c>
      <c r="BM29" s="463"/>
      <c r="BN29" s="463"/>
    </row>
    <row r="30" spans="1:66" x14ac:dyDescent="0.2">
      <c r="A30" s="344" t="s">
        <v>52</v>
      </c>
      <c r="B30" s="342">
        <v>162270</v>
      </c>
      <c r="C30" s="342">
        <v>16420</v>
      </c>
      <c r="D30" s="342">
        <v>61080</v>
      </c>
      <c r="E30" s="342">
        <v>33000</v>
      </c>
      <c r="F30" s="342">
        <v>27270</v>
      </c>
      <c r="G30" s="342">
        <v>16200</v>
      </c>
      <c r="H30" s="342">
        <v>140</v>
      </c>
      <c r="I30" s="342">
        <v>8160</v>
      </c>
      <c r="J30" s="343"/>
      <c r="K30" s="344" t="s">
        <v>52</v>
      </c>
      <c r="L30" s="342">
        <v>128130</v>
      </c>
      <c r="M30" s="342">
        <v>16990</v>
      </c>
      <c r="N30" s="342">
        <v>46780</v>
      </c>
      <c r="O30" s="342">
        <v>22350</v>
      </c>
      <c r="P30" s="342">
        <v>22110</v>
      </c>
      <c r="Q30" s="342">
        <v>10610</v>
      </c>
      <c r="R30" s="342">
        <v>110</v>
      </c>
      <c r="S30" s="342">
        <v>9180</v>
      </c>
      <c r="T30" s="343"/>
      <c r="U30" s="344" t="s">
        <v>52</v>
      </c>
      <c r="V30" s="342">
        <v>113710</v>
      </c>
      <c r="W30" s="342">
        <v>24360</v>
      </c>
      <c r="X30" s="342">
        <v>41040</v>
      </c>
      <c r="Y30" s="342">
        <v>14990</v>
      </c>
      <c r="Z30" s="342">
        <v>14790</v>
      </c>
      <c r="AA30" s="342">
        <v>6400</v>
      </c>
      <c r="AB30" s="342">
        <v>70</v>
      </c>
      <c r="AC30" s="342">
        <v>12060</v>
      </c>
      <c r="AD30" s="344" t="s">
        <v>52</v>
      </c>
      <c r="AE30" s="461">
        <v>203977</v>
      </c>
      <c r="AF30" s="461">
        <v>28518</v>
      </c>
      <c r="AG30" s="461">
        <v>50885</v>
      </c>
      <c r="AH30" s="461">
        <v>18627</v>
      </c>
      <c r="AI30" s="461">
        <v>10990</v>
      </c>
      <c r="AJ30" s="461">
        <v>9054</v>
      </c>
      <c r="AK30" s="461">
        <v>17847</v>
      </c>
      <c r="AL30" s="461">
        <v>11837</v>
      </c>
      <c r="AM30" s="463">
        <v>14023</v>
      </c>
      <c r="AN30" s="342">
        <v>18748</v>
      </c>
      <c r="AO30" s="342">
        <v>23448</v>
      </c>
      <c r="AP30" s="344" t="s">
        <v>52</v>
      </c>
      <c r="AQ30" s="343">
        <v>248300</v>
      </c>
      <c r="AR30" s="343">
        <v>36766</v>
      </c>
      <c r="AS30" s="343">
        <v>65764</v>
      </c>
      <c r="AT30" s="343">
        <v>25866</v>
      </c>
      <c r="AU30" s="343">
        <v>19281</v>
      </c>
      <c r="AV30" s="463">
        <v>12402</v>
      </c>
      <c r="AW30" s="463">
        <v>23500</v>
      </c>
      <c r="AX30" s="463">
        <v>20846</v>
      </c>
      <c r="AY30" s="463">
        <v>19629</v>
      </c>
      <c r="AZ30" s="463">
        <v>24246</v>
      </c>
      <c r="BA30" s="463"/>
      <c r="BB30" s="344" t="s">
        <v>52</v>
      </c>
      <c r="BC30" s="463">
        <v>268943</v>
      </c>
      <c r="BD30" s="463">
        <v>58885</v>
      </c>
      <c r="BE30" s="463">
        <v>62897</v>
      </c>
      <c r="BF30" s="463">
        <v>22368</v>
      </c>
      <c r="BG30" s="463">
        <v>23824</v>
      </c>
      <c r="BH30" s="463">
        <v>9765</v>
      </c>
      <c r="BI30" s="463">
        <v>20151</v>
      </c>
      <c r="BJ30" s="463">
        <v>24770</v>
      </c>
      <c r="BK30" s="463">
        <v>22723</v>
      </c>
      <c r="BL30" s="463">
        <v>23560</v>
      </c>
      <c r="BM30" s="463"/>
      <c r="BN30" s="463"/>
    </row>
    <row r="31" spans="1:66" x14ac:dyDescent="0.2">
      <c r="A31" s="344" t="s">
        <v>53</v>
      </c>
      <c r="B31" s="342">
        <v>132880</v>
      </c>
      <c r="C31" s="342">
        <v>13930</v>
      </c>
      <c r="D31" s="342">
        <v>50630</v>
      </c>
      <c r="E31" s="342">
        <v>31130</v>
      </c>
      <c r="F31" s="342">
        <v>21060</v>
      </c>
      <c r="G31" s="342">
        <v>10860</v>
      </c>
      <c r="H31" s="342">
        <v>90</v>
      </c>
      <c r="I31" s="342">
        <v>5180</v>
      </c>
      <c r="J31" s="343"/>
      <c r="K31" s="344" t="s">
        <v>53</v>
      </c>
      <c r="L31" s="342">
        <v>116450</v>
      </c>
      <c r="M31" s="342">
        <v>14390</v>
      </c>
      <c r="N31" s="342">
        <v>43620</v>
      </c>
      <c r="O31" s="342">
        <v>24450</v>
      </c>
      <c r="P31" s="342">
        <v>19740</v>
      </c>
      <c r="Q31" s="342">
        <v>7870</v>
      </c>
      <c r="R31" s="342">
        <v>140</v>
      </c>
      <c r="S31" s="342">
        <v>6240</v>
      </c>
      <c r="T31" s="343"/>
      <c r="U31" s="344" t="s">
        <v>53</v>
      </c>
      <c r="V31" s="342">
        <v>109930</v>
      </c>
      <c r="W31" s="342">
        <v>19590</v>
      </c>
      <c r="X31" s="342">
        <v>43170</v>
      </c>
      <c r="Y31" s="342">
        <v>18690</v>
      </c>
      <c r="Z31" s="342">
        <v>13840</v>
      </c>
      <c r="AA31" s="342">
        <v>5360</v>
      </c>
      <c r="AB31" s="342">
        <v>50</v>
      </c>
      <c r="AC31" s="342">
        <v>9230</v>
      </c>
      <c r="AD31" s="344" t="s">
        <v>53</v>
      </c>
      <c r="AE31" s="461">
        <v>183126</v>
      </c>
      <c r="AF31" s="461">
        <v>17909</v>
      </c>
      <c r="AG31" s="461">
        <v>41916</v>
      </c>
      <c r="AH31" s="461">
        <v>19686</v>
      </c>
      <c r="AI31" s="461">
        <v>10616</v>
      </c>
      <c r="AJ31" s="461">
        <v>9819</v>
      </c>
      <c r="AK31" s="461">
        <v>18624</v>
      </c>
      <c r="AL31" s="461">
        <v>11110</v>
      </c>
      <c r="AM31" s="463">
        <v>11903</v>
      </c>
      <c r="AN31" s="342">
        <v>17163</v>
      </c>
      <c r="AO31" s="342">
        <v>24380</v>
      </c>
      <c r="AP31" s="344" t="s">
        <v>53</v>
      </c>
      <c r="AQ31" s="343">
        <v>218749</v>
      </c>
      <c r="AR31" s="343">
        <v>23582</v>
      </c>
      <c r="AS31" s="343">
        <v>51792</v>
      </c>
      <c r="AT31" s="343">
        <v>26904</v>
      </c>
      <c r="AU31" s="343">
        <v>17913</v>
      </c>
      <c r="AV31" s="463">
        <v>12187</v>
      </c>
      <c r="AW31" s="463">
        <v>26049</v>
      </c>
      <c r="AX31" s="463">
        <v>17810</v>
      </c>
      <c r="AY31" s="463">
        <v>18243</v>
      </c>
      <c r="AZ31" s="463">
        <v>24269</v>
      </c>
      <c r="BA31" s="463"/>
      <c r="BB31" s="344" t="s">
        <v>53</v>
      </c>
      <c r="BC31" s="463">
        <v>242411</v>
      </c>
      <c r="BD31" s="463">
        <v>41143</v>
      </c>
      <c r="BE31" s="463">
        <v>56049</v>
      </c>
      <c r="BF31" s="463">
        <v>22741</v>
      </c>
      <c r="BG31" s="463">
        <v>23507</v>
      </c>
      <c r="BH31" s="463">
        <v>9940</v>
      </c>
      <c r="BI31" s="463">
        <v>22357</v>
      </c>
      <c r="BJ31" s="463">
        <v>21598</v>
      </c>
      <c r="BK31" s="463">
        <v>23187</v>
      </c>
      <c r="BL31" s="463">
        <v>21889</v>
      </c>
      <c r="BM31" s="463"/>
      <c r="BN31" s="463"/>
    </row>
    <row r="32" spans="1:66" x14ac:dyDescent="0.2">
      <c r="A32" s="344" t="s">
        <v>54</v>
      </c>
      <c r="B32" s="342">
        <v>92240</v>
      </c>
      <c r="C32" s="342">
        <v>14160</v>
      </c>
      <c r="D32" s="342">
        <v>36970</v>
      </c>
      <c r="E32" s="342">
        <v>21140</v>
      </c>
      <c r="F32" s="342">
        <v>13680</v>
      </c>
      <c r="G32" s="342">
        <v>3820</v>
      </c>
      <c r="H32" s="342">
        <v>140</v>
      </c>
      <c r="I32" s="342">
        <v>2330</v>
      </c>
      <c r="J32" s="343"/>
      <c r="K32" s="344" t="s">
        <v>54</v>
      </c>
      <c r="L32" s="342">
        <v>81610</v>
      </c>
      <c r="M32" s="342">
        <v>15510</v>
      </c>
      <c r="N32" s="342">
        <v>32900</v>
      </c>
      <c r="O32" s="342">
        <v>16280</v>
      </c>
      <c r="P32" s="342">
        <v>10780</v>
      </c>
      <c r="Q32" s="342">
        <v>3390</v>
      </c>
      <c r="R32" s="342">
        <v>50</v>
      </c>
      <c r="S32" s="342">
        <v>2700</v>
      </c>
      <c r="T32" s="343"/>
      <c r="U32" s="344" t="s">
        <v>54</v>
      </c>
      <c r="V32" s="342">
        <v>86810</v>
      </c>
      <c r="W32" s="342">
        <v>21460</v>
      </c>
      <c r="X32" s="342">
        <v>34500</v>
      </c>
      <c r="Y32" s="342">
        <v>14900</v>
      </c>
      <c r="Z32" s="342">
        <v>9500</v>
      </c>
      <c r="AA32" s="342">
        <v>2920</v>
      </c>
      <c r="AB32" s="342">
        <v>110</v>
      </c>
      <c r="AC32" s="342">
        <v>3420</v>
      </c>
      <c r="AD32" s="344" t="s">
        <v>54</v>
      </c>
      <c r="AE32" s="461">
        <v>139467</v>
      </c>
      <c r="AF32" s="461">
        <v>21101</v>
      </c>
      <c r="AG32" s="461">
        <v>34102</v>
      </c>
      <c r="AH32" s="461">
        <v>15195</v>
      </c>
      <c r="AI32" s="461">
        <v>8981</v>
      </c>
      <c r="AJ32" s="461">
        <v>7006</v>
      </c>
      <c r="AK32" s="461">
        <v>11766</v>
      </c>
      <c r="AL32" s="461">
        <v>7253</v>
      </c>
      <c r="AM32" s="463">
        <v>5338</v>
      </c>
      <c r="AN32" s="342">
        <v>10299</v>
      </c>
      <c r="AO32" s="342">
        <v>18426</v>
      </c>
      <c r="AP32" s="344" t="s">
        <v>54</v>
      </c>
      <c r="AQ32" s="343">
        <v>160840</v>
      </c>
      <c r="AR32" s="343">
        <v>24574</v>
      </c>
      <c r="AS32" s="343">
        <v>39514</v>
      </c>
      <c r="AT32" s="343">
        <v>21318</v>
      </c>
      <c r="AU32" s="343">
        <v>15822</v>
      </c>
      <c r="AV32" s="463">
        <v>8359</v>
      </c>
      <c r="AW32" s="463">
        <v>16349</v>
      </c>
      <c r="AX32" s="463">
        <v>11418</v>
      </c>
      <c r="AY32" s="463">
        <v>9726</v>
      </c>
      <c r="AZ32" s="463">
        <v>13760</v>
      </c>
      <c r="BA32" s="463"/>
      <c r="BB32" s="344" t="s">
        <v>54</v>
      </c>
      <c r="BC32" s="463">
        <v>172772</v>
      </c>
      <c r="BD32" s="463">
        <v>34454</v>
      </c>
      <c r="BE32" s="463">
        <v>37901</v>
      </c>
      <c r="BF32" s="463">
        <v>17544</v>
      </c>
      <c r="BG32" s="463">
        <v>21495</v>
      </c>
      <c r="BH32" s="463">
        <v>6641</v>
      </c>
      <c r="BI32" s="463">
        <v>14908</v>
      </c>
      <c r="BJ32" s="463">
        <v>13527</v>
      </c>
      <c r="BK32" s="463">
        <v>13758</v>
      </c>
      <c r="BL32" s="463">
        <v>12544</v>
      </c>
      <c r="BM32" s="463"/>
      <c r="BN32" s="463"/>
    </row>
    <row r="33" spans="1:66" x14ac:dyDescent="0.2">
      <c r="A33" s="344" t="s">
        <v>55</v>
      </c>
      <c r="B33" s="342">
        <v>117490</v>
      </c>
      <c r="C33" s="342">
        <v>7380</v>
      </c>
      <c r="D33" s="342">
        <v>33950</v>
      </c>
      <c r="E33" s="342">
        <v>31090</v>
      </c>
      <c r="F33" s="342">
        <v>26160</v>
      </c>
      <c r="G33" s="342">
        <v>14730</v>
      </c>
      <c r="H33" s="342">
        <v>70</v>
      </c>
      <c r="I33" s="342">
        <v>4110</v>
      </c>
      <c r="J33" s="343"/>
      <c r="K33" s="344" t="s">
        <v>55</v>
      </c>
      <c r="L33" s="342">
        <v>101120</v>
      </c>
      <c r="M33" s="342">
        <v>7830</v>
      </c>
      <c r="N33" s="342">
        <v>30700</v>
      </c>
      <c r="O33" s="342">
        <v>23650</v>
      </c>
      <c r="P33" s="342">
        <v>22260</v>
      </c>
      <c r="Q33" s="342">
        <v>8830</v>
      </c>
      <c r="R33" s="342">
        <v>50</v>
      </c>
      <c r="S33" s="342">
        <v>7800</v>
      </c>
      <c r="T33" s="343"/>
      <c r="U33" s="344" t="s">
        <v>55</v>
      </c>
      <c r="V33" s="342">
        <v>90510</v>
      </c>
      <c r="W33" s="342">
        <v>10850</v>
      </c>
      <c r="X33" s="342">
        <v>28250</v>
      </c>
      <c r="Y33" s="342">
        <v>18000</v>
      </c>
      <c r="Z33" s="342">
        <v>15990</v>
      </c>
      <c r="AA33" s="342">
        <v>5740</v>
      </c>
      <c r="AB33" s="342">
        <v>80</v>
      </c>
      <c r="AC33" s="342">
        <v>11600</v>
      </c>
      <c r="AD33" s="344" t="s">
        <v>55</v>
      </c>
      <c r="AE33" s="461">
        <v>170270</v>
      </c>
      <c r="AF33" s="461">
        <v>9361</v>
      </c>
      <c r="AG33" s="461">
        <v>24869</v>
      </c>
      <c r="AH33" s="461">
        <v>15405</v>
      </c>
      <c r="AI33" s="461">
        <v>7778</v>
      </c>
      <c r="AJ33" s="461">
        <v>9626</v>
      </c>
      <c r="AK33" s="461">
        <v>20806</v>
      </c>
      <c r="AL33" s="461">
        <v>13419</v>
      </c>
      <c r="AM33" s="463">
        <v>22887</v>
      </c>
      <c r="AN33" s="342">
        <v>21862</v>
      </c>
      <c r="AO33" s="342">
        <v>24257</v>
      </c>
      <c r="AP33" s="344" t="s">
        <v>55</v>
      </c>
      <c r="AQ33" s="343">
        <v>238090</v>
      </c>
      <c r="AR33" s="343">
        <v>14085</v>
      </c>
      <c r="AS33" s="343">
        <v>33211</v>
      </c>
      <c r="AT33" s="343">
        <v>22435</v>
      </c>
      <c r="AU33" s="343">
        <v>22101</v>
      </c>
      <c r="AV33" s="463">
        <v>13875</v>
      </c>
      <c r="AW33" s="463">
        <v>31004</v>
      </c>
      <c r="AX33" s="463">
        <v>23895</v>
      </c>
      <c r="AY33" s="463">
        <v>34662</v>
      </c>
      <c r="AZ33" s="463">
        <v>42822</v>
      </c>
      <c r="BA33" s="463"/>
      <c r="BB33" s="344" t="s">
        <v>55</v>
      </c>
      <c r="BC33" s="463">
        <v>276172</v>
      </c>
      <c r="BD33" s="463">
        <v>29613</v>
      </c>
      <c r="BE33" s="463">
        <v>42336</v>
      </c>
      <c r="BF33" s="463">
        <v>23023</v>
      </c>
      <c r="BG33" s="463">
        <v>33619</v>
      </c>
      <c r="BH33" s="463">
        <v>12009</v>
      </c>
      <c r="BI33" s="463">
        <v>28898</v>
      </c>
      <c r="BJ33" s="463">
        <v>29868</v>
      </c>
      <c r="BK33" s="463">
        <v>41839</v>
      </c>
      <c r="BL33" s="463">
        <v>34967</v>
      </c>
      <c r="BM33" s="463"/>
      <c r="BN33" s="463"/>
    </row>
    <row r="34" spans="1:66" x14ac:dyDescent="0.2">
      <c r="A34" s="344" t="s">
        <v>56</v>
      </c>
      <c r="B34" s="342">
        <v>120010</v>
      </c>
      <c r="C34" s="342">
        <v>20670</v>
      </c>
      <c r="D34" s="342">
        <v>49980</v>
      </c>
      <c r="E34" s="342">
        <v>26570</v>
      </c>
      <c r="F34" s="342">
        <v>14760</v>
      </c>
      <c r="G34" s="342">
        <v>5150</v>
      </c>
      <c r="H34" s="342">
        <v>130</v>
      </c>
      <c r="I34" s="342">
        <v>2750</v>
      </c>
      <c r="J34" s="343"/>
      <c r="K34" s="344" t="s">
        <v>56</v>
      </c>
      <c r="L34" s="342">
        <v>111810</v>
      </c>
      <c r="M34" s="342">
        <v>21260</v>
      </c>
      <c r="N34" s="342">
        <v>47440</v>
      </c>
      <c r="O34" s="342">
        <v>22430</v>
      </c>
      <c r="P34" s="342">
        <v>13070</v>
      </c>
      <c r="Q34" s="342">
        <v>3980</v>
      </c>
      <c r="R34" s="342">
        <v>150</v>
      </c>
      <c r="S34" s="342">
        <v>3480</v>
      </c>
      <c r="T34" s="343"/>
      <c r="U34" s="344" t="s">
        <v>56</v>
      </c>
      <c r="V34" s="342">
        <v>110650</v>
      </c>
      <c r="W34" s="342">
        <v>24550</v>
      </c>
      <c r="X34" s="342">
        <v>45530</v>
      </c>
      <c r="Y34" s="342">
        <v>20690</v>
      </c>
      <c r="Z34" s="342">
        <v>11390</v>
      </c>
      <c r="AA34" s="342">
        <v>3610</v>
      </c>
      <c r="AB34" s="342">
        <v>90</v>
      </c>
      <c r="AC34" s="342">
        <v>4790</v>
      </c>
      <c r="AD34" s="344" t="s">
        <v>56</v>
      </c>
      <c r="AE34" s="461">
        <v>171302</v>
      </c>
      <c r="AF34" s="461">
        <v>16741</v>
      </c>
      <c r="AG34" s="461">
        <v>36367</v>
      </c>
      <c r="AH34" s="461">
        <v>20350</v>
      </c>
      <c r="AI34" s="461">
        <v>13598</v>
      </c>
      <c r="AJ34" s="461">
        <v>8392</v>
      </c>
      <c r="AK34" s="461">
        <v>15887</v>
      </c>
      <c r="AL34" s="461">
        <v>8207</v>
      </c>
      <c r="AM34" s="463">
        <v>10308</v>
      </c>
      <c r="AN34" s="342">
        <v>15118</v>
      </c>
      <c r="AO34" s="342">
        <v>26334</v>
      </c>
      <c r="AP34" s="344" t="s">
        <v>56</v>
      </c>
      <c r="AQ34" s="343">
        <v>216112</v>
      </c>
      <c r="AR34" s="343">
        <v>25131</v>
      </c>
      <c r="AS34" s="343">
        <v>44553</v>
      </c>
      <c r="AT34" s="343">
        <v>29776</v>
      </c>
      <c r="AU34" s="343">
        <v>22849</v>
      </c>
      <c r="AV34" s="463">
        <v>9948</v>
      </c>
      <c r="AW34" s="463">
        <v>23777</v>
      </c>
      <c r="AX34" s="463">
        <v>14408</v>
      </c>
      <c r="AY34" s="463">
        <v>22048</v>
      </c>
      <c r="AZ34" s="463">
        <v>23622</v>
      </c>
      <c r="BA34" s="463"/>
      <c r="BB34" s="344" t="s">
        <v>56</v>
      </c>
      <c r="BC34" s="463">
        <v>242017</v>
      </c>
      <c r="BD34" s="463">
        <v>35495</v>
      </c>
      <c r="BE34" s="463">
        <v>44843</v>
      </c>
      <c r="BF34" s="463">
        <v>25653</v>
      </c>
      <c r="BG34" s="463">
        <v>33015</v>
      </c>
      <c r="BH34" s="463">
        <v>8248</v>
      </c>
      <c r="BI34" s="463">
        <v>21931</v>
      </c>
      <c r="BJ34" s="463">
        <v>18661</v>
      </c>
      <c r="BK34" s="463">
        <v>29991</v>
      </c>
      <c r="BL34" s="463">
        <v>24180</v>
      </c>
      <c r="BM34" s="463"/>
      <c r="BN34" s="463"/>
    </row>
    <row r="35" spans="1:66" x14ac:dyDescent="0.2">
      <c r="A35" s="344" t="s">
        <v>57</v>
      </c>
      <c r="B35" s="342">
        <v>90000</v>
      </c>
      <c r="C35" s="342">
        <v>19500</v>
      </c>
      <c r="D35" s="342">
        <v>37740</v>
      </c>
      <c r="E35" s="342">
        <v>16330</v>
      </c>
      <c r="F35" s="342">
        <v>9890</v>
      </c>
      <c r="G35" s="342">
        <v>3630</v>
      </c>
      <c r="H35" s="342">
        <v>220</v>
      </c>
      <c r="I35" s="342">
        <v>2690</v>
      </c>
      <c r="J35" s="343"/>
      <c r="K35" s="344" t="s">
        <v>57</v>
      </c>
      <c r="L35" s="342">
        <v>81700</v>
      </c>
      <c r="M35" s="342">
        <v>22030</v>
      </c>
      <c r="N35" s="342">
        <v>33200</v>
      </c>
      <c r="O35" s="342">
        <v>12670</v>
      </c>
      <c r="P35" s="342">
        <v>8660</v>
      </c>
      <c r="Q35" s="342">
        <v>2470</v>
      </c>
      <c r="R35" s="342">
        <v>180</v>
      </c>
      <c r="S35" s="342">
        <v>2490</v>
      </c>
      <c r="T35" s="343"/>
      <c r="U35" s="344" t="s">
        <v>57</v>
      </c>
      <c r="V35" s="342">
        <v>83130</v>
      </c>
      <c r="W35" s="342">
        <v>29480</v>
      </c>
      <c r="X35" s="342">
        <v>32100</v>
      </c>
      <c r="Y35" s="342">
        <v>9690</v>
      </c>
      <c r="Z35" s="342">
        <v>7110</v>
      </c>
      <c r="AA35" s="342">
        <v>2120</v>
      </c>
      <c r="AB35" s="342">
        <v>140</v>
      </c>
      <c r="AC35" s="342">
        <v>2490</v>
      </c>
      <c r="AD35" s="344" t="s">
        <v>57</v>
      </c>
      <c r="AE35" s="461">
        <v>127547</v>
      </c>
      <c r="AF35" s="461">
        <v>26636</v>
      </c>
      <c r="AG35" s="461">
        <v>36599</v>
      </c>
      <c r="AH35" s="461">
        <v>11055</v>
      </c>
      <c r="AI35" s="461">
        <v>9187</v>
      </c>
      <c r="AJ35" s="461">
        <v>4476</v>
      </c>
      <c r="AK35" s="461">
        <v>7197</v>
      </c>
      <c r="AL35" s="461">
        <v>4326</v>
      </c>
      <c r="AM35" s="463">
        <v>2768</v>
      </c>
      <c r="AN35" s="342">
        <v>8748</v>
      </c>
      <c r="AO35" s="342">
        <v>16555</v>
      </c>
      <c r="AP35" s="344" t="s">
        <v>57</v>
      </c>
      <c r="AQ35" s="343">
        <v>150052</v>
      </c>
      <c r="AR35" s="343">
        <v>32316</v>
      </c>
      <c r="AS35" s="343">
        <v>47997</v>
      </c>
      <c r="AT35" s="343">
        <v>17564</v>
      </c>
      <c r="AU35" s="343">
        <v>13877</v>
      </c>
      <c r="AV35" s="463">
        <v>5458</v>
      </c>
      <c r="AW35" s="463">
        <v>10294</v>
      </c>
      <c r="AX35" s="463">
        <v>6403</v>
      </c>
      <c r="AY35" s="463">
        <v>5429</v>
      </c>
      <c r="AZ35" s="463">
        <v>10714</v>
      </c>
      <c r="BA35" s="463"/>
      <c r="BB35" s="344" t="s">
        <v>57</v>
      </c>
      <c r="BC35" s="463">
        <v>155834</v>
      </c>
      <c r="BD35" s="463">
        <v>43355</v>
      </c>
      <c r="BE35" s="463">
        <v>41019</v>
      </c>
      <c r="BF35" s="463">
        <v>14195</v>
      </c>
      <c r="BG35" s="463">
        <v>17822</v>
      </c>
      <c r="BH35" s="463">
        <v>3954</v>
      </c>
      <c r="BI35" s="463">
        <v>8609</v>
      </c>
      <c r="BJ35" s="463">
        <v>7198</v>
      </c>
      <c r="BK35" s="463">
        <v>8639</v>
      </c>
      <c r="BL35" s="463">
        <v>11043</v>
      </c>
      <c r="BM35" s="463"/>
      <c r="BN35" s="463"/>
    </row>
    <row r="36" spans="1:66" x14ac:dyDescent="0.2">
      <c r="A36" s="344" t="s">
        <v>58</v>
      </c>
      <c r="B36" s="342">
        <v>138940</v>
      </c>
      <c r="C36" s="342">
        <v>10350</v>
      </c>
      <c r="D36" s="342">
        <v>42530</v>
      </c>
      <c r="E36" s="342">
        <v>35700</v>
      </c>
      <c r="F36" s="342">
        <v>25670</v>
      </c>
      <c r="G36" s="342">
        <v>19150</v>
      </c>
      <c r="H36" s="342">
        <v>100</v>
      </c>
      <c r="I36" s="342">
        <v>5440</v>
      </c>
      <c r="J36" s="343"/>
      <c r="K36" s="344" t="s">
        <v>58</v>
      </c>
      <c r="L36" s="342">
        <v>108960</v>
      </c>
      <c r="M36" s="342">
        <v>11190</v>
      </c>
      <c r="N36" s="342">
        <v>35350</v>
      </c>
      <c r="O36" s="342">
        <v>21930</v>
      </c>
      <c r="P36" s="342">
        <v>21130</v>
      </c>
      <c r="Q36" s="342">
        <v>11840</v>
      </c>
      <c r="R36" s="342">
        <v>60</v>
      </c>
      <c r="S36" s="342">
        <v>7460</v>
      </c>
      <c r="T36" s="343"/>
      <c r="U36" s="344" t="s">
        <v>58</v>
      </c>
      <c r="V36" s="342">
        <v>96430</v>
      </c>
      <c r="W36" s="342">
        <v>16330</v>
      </c>
      <c r="X36" s="342">
        <v>33470</v>
      </c>
      <c r="Y36" s="342">
        <v>14710</v>
      </c>
      <c r="Z36" s="342">
        <v>13780</v>
      </c>
      <c r="AA36" s="342">
        <v>7530</v>
      </c>
      <c r="AB36" s="342">
        <v>120</v>
      </c>
      <c r="AC36" s="342">
        <v>10490</v>
      </c>
      <c r="AD36" s="344" t="s">
        <v>58</v>
      </c>
      <c r="AE36" s="461">
        <v>183495</v>
      </c>
      <c r="AF36" s="461">
        <v>21423</v>
      </c>
      <c r="AG36" s="461">
        <v>37559</v>
      </c>
      <c r="AH36" s="461">
        <v>16260</v>
      </c>
      <c r="AI36" s="461">
        <v>8943</v>
      </c>
      <c r="AJ36" s="461">
        <v>9221</v>
      </c>
      <c r="AK36" s="461">
        <v>18169</v>
      </c>
      <c r="AL36" s="461">
        <v>11671</v>
      </c>
      <c r="AM36" s="463">
        <v>13162</v>
      </c>
      <c r="AN36" s="342">
        <v>23045</v>
      </c>
      <c r="AO36" s="342">
        <v>24042</v>
      </c>
      <c r="AP36" s="344" t="s">
        <v>58</v>
      </c>
      <c r="AQ36" s="343">
        <v>234901</v>
      </c>
      <c r="AR36" s="343">
        <v>32749</v>
      </c>
      <c r="AS36" s="343">
        <v>53510</v>
      </c>
      <c r="AT36" s="343">
        <v>23256</v>
      </c>
      <c r="AU36" s="343">
        <v>16206</v>
      </c>
      <c r="AV36" s="463">
        <v>12347</v>
      </c>
      <c r="AW36" s="463">
        <v>24667</v>
      </c>
      <c r="AX36" s="463">
        <v>20443</v>
      </c>
      <c r="AY36" s="463">
        <v>19376</v>
      </c>
      <c r="AZ36" s="463">
        <v>32347</v>
      </c>
      <c r="BA36" s="463"/>
      <c r="BB36" s="344" t="s">
        <v>58</v>
      </c>
      <c r="BC36" s="463">
        <v>256136</v>
      </c>
      <c r="BD36" s="463">
        <v>53706</v>
      </c>
      <c r="BE36" s="463">
        <v>54979</v>
      </c>
      <c r="BF36" s="463">
        <v>20510</v>
      </c>
      <c r="BG36" s="463">
        <v>20341</v>
      </c>
      <c r="BH36" s="463">
        <v>9502</v>
      </c>
      <c r="BI36" s="463">
        <v>20396</v>
      </c>
      <c r="BJ36" s="463">
        <v>24242</v>
      </c>
      <c r="BK36" s="463">
        <v>23212</v>
      </c>
      <c r="BL36" s="463">
        <v>29248</v>
      </c>
      <c r="BM36" s="463"/>
      <c r="BN36" s="463"/>
    </row>
    <row r="37" spans="1:66" x14ac:dyDescent="0.2">
      <c r="A37" s="344" t="s">
        <v>59</v>
      </c>
      <c r="B37" s="342">
        <v>82400</v>
      </c>
      <c r="C37" s="342">
        <v>16010</v>
      </c>
      <c r="D37" s="342">
        <v>33290</v>
      </c>
      <c r="E37" s="342">
        <v>18380</v>
      </c>
      <c r="F37" s="342">
        <v>9670</v>
      </c>
      <c r="G37" s="342">
        <v>2960</v>
      </c>
      <c r="H37" s="342">
        <v>270</v>
      </c>
      <c r="I37" s="342">
        <v>1820</v>
      </c>
      <c r="J37" s="343"/>
      <c r="K37" s="344" t="s">
        <v>59</v>
      </c>
      <c r="L37" s="342">
        <v>84670</v>
      </c>
      <c r="M37" s="342">
        <v>17640</v>
      </c>
      <c r="N37" s="342">
        <v>35710</v>
      </c>
      <c r="O37" s="342">
        <v>15940</v>
      </c>
      <c r="P37" s="342">
        <v>10100</v>
      </c>
      <c r="Q37" s="342">
        <v>2660</v>
      </c>
      <c r="R37" s="342">
        <v>90</v>
      </c>
      <c r="S37" s="342">
        <v>2530</v>
      </c>
      <c r="T37" s="343"/>
      <c r="U37" s="344" t="s">
        <v>59</v>
      </c>
      <c r="V37" s="342">
        <v>86410</v>
      </c>
      <c r="W37" s="342">
        <v>20380</v>
      </c>
      <c r="X37" s="342">
        <v>35170</v>
      </c>
      <c r="Y37" s="342">
        <v>17260</v>
      </c>
      <c r="Z37" s="342">
        <v>8200</v>
      </c>
      <c r="AA37" s="342">
        <v>3070</v>
      </c>
      <c r="AB37" s="342">
        <v>120</v>
      </c>
      <c r="AC37" s="342">
        <v>2210</v>
      </c>
      <c r="AD37" s="344" t="s">
        <v>59</v>
      </c>
      <c r="AE37" s="461">
        <v>129168</v>
      </c>
      <c r="AF37" s="461">
        <v>13298</v>
      </c>
      <c r="AG37" s="461">
        <v>31175</v>
      </c>
      <c r="AH37" s="461">
        <v>17431</v>
      </c>
      <c r="AI37" s="461">
        <v>10476</v>
      </c>
      <c r="AJ37" s="461">
        <v>8054</v>
      </c>
      <c r="AK37" s="461">
        <v>12015</v>
      </c>
      <c r="AL37" s="461">
        <v>7353</v>
      </c>
      <c r="AM37" s="463">
        <v>3320</v>
      </c>
      <c r="AN37" s="342">
        <v>6828</v>
      </c>
      <c r="AO37" s="342">
        <v>19218</v>
      </c>
      <c r="AP37" s="344" t="s">
        <v>59</v>
      </c>
      <c r="AQ37" s="343">
        <v>152158</v>
      </c>
      <c r="AR37" s="343">
        <v>17378</v>
      </c>
      <c r="AS37" s="343">
        <v>36048</v>
      </c>
      <c r="AT37" s="343">
        <v>26382</v>
      </c>
      <c r="AU37" s="343">
        <v>15876</v>
      </c>
      <c r="AV37" s="463">
        <v>9569</v>
      </c>
      <c r="AW37" s="463">
        <v>17885</v>
      </c>
      <c r="AX37" s="463">
        <v>11436</v>
      </c>
      <c r="AY37" s="463">
        <v>7295</v>
      </c>
      <c r="AZ37" s="463">
        <v>10289</v>
      </c>
      <c r="BA37" s="463"/>
      <c r="BB37" s="344" t="s">
        <v>59</v>
      </c>
      <c r="BC37" s="463">
        <v>165657</v>
      </c>
      <c r="BD37" s="463">
        <v>26877</v>
      </c>
      <c r="BE37" s="463">
        <v>37201</v>
      </c>
      <c r="BF37" s="463">
        <v>22204</v>
      </c>
      <c r="BG37" s="463">
        <v>19699</v>
      </c>
      <c r="BH37" s="463">
        <v>7502</v>
      </c>
      <c r="BI37" s="463">
        <v>15882</v>
      </c>
      <c r="BJ37" s="463">
        <v>13345</v>
      </c>
      <c r="BK37" s="463">
        <v>12282</v>
      </c>
      <c r="BL37" s="463">
        <v>10665</v>
      </c>
      <c r="BM37" s="463"/>
      <c r="BN37" s="463"/>
    </row>
    <row r="38" spans="1:66" x14ac:dyDescent="0.2">
      <c r="A38" s="344" t="s">
        <v>60</v>
      </c>
      <c r="B38" s="342">
        <v>88300</v>
      </c>
      <c r="C38" s="342">
        <v>4580</v>
      </c>
      <c r="D38" s="342">
        <v>19410</v>
      </c>
      <c r="E38" s="342">
        <v>24240</v>
      </c>
      <c r="F38" s="342">
        <v>21950</v>
      </c>
      <c r="G38" s="342">
        <v>14230</v>
      </c>
      <c r="H38" s="342">
        <v>90</v>
      </c>
      <c r="I38" s="342">
        <v>3800</v>
      </c>
      <c r="J38" s="343"/>
      <c r="K38" s="344" t="s">
        <v>60</v>
      </c>
      <c r="L38" s="342">
        <v>69990</v>
      </c>
      <c r="M38" s="342">
        <v>5000</v>
      </c>
      <c r="N38" s="342">
        <v>17910</v>
      </c>
      <c r="O38" s="342">
        <v>16410</v>
      </c>
      <c r="P38" s="342">
        <v>16880</v>
      </c>
      <c r="Q38" s="342">
        <v>8150</v>
      </c>
      <c r="R38" s="342">
        <v>0</v>
      </c>
      <c r="S38" s="342">
        <v>5640</v>
      </c>
      <c r="T38" s="343"/>
      <c r="U38" s="344" t="s">
        <v>60</v>
      </c>
      <c r="V38" s="342">
        <v>62870</v>
      </c>
      <c r="W38" s="342">
        <v>8590</v>
      </c>
      <c r="X38" s="342">
        <v>19270</v>
      </c>
      <c r="Y38" s="342">
        <v>10530</v>
      </c>
      <c r="Z38" s="342">
        <v>11580</v>
      </c>
      <c r="AA38" s="342">
        <v>4550</v>
      </c>
      <c r="AB38" s="342">
        <v>60</v>
      </c>
      <c r="AC38" s="342">
        <v>8290</v>
      </c>
      <c r="AD38" s="344" t="s">
        <v>60</v>
      </c>
      <c r="AE38" s="461">
        <v>143426</v>
      </c>
      <c r="AF38" s="461">
        <v>16817</v>
      </c>
      <c r="AG38" s="461">
        <v>25090</v>
      </c>
      <c r="AH38" s="461">
        <v>10322</v>
      </c>
      <c r="AI38" s="461">
        <v>6193</v>
      </c>
      <c r="AJ38" s="461">
        <v>6110</v>
      </c>
      <c r="AK38" s="461">
        <v>13578</v>
      </c>
      <c r="AL38" s="461">
        <v>9144</v>
      </c>
      <c r="AM38" s="463">
        <v>19800</v>
      </c>
      <c r="AN38" s="342">
        <v>16846</v>
      </c>
      <c r="AO38" s="342">
        <v>19526</v>
      </c>
      <c r="AP38" s="344" t="s">
        <v>60</v>
      </c>
      <c r="AQ38" s="343">
        <v>203953</v>
      </c>
      <c r="AR38" s="343">
        <v>28495</v>
      </c>
      <c r="AS38" s="343">
        <v>43315</v>
      </c>
      <c r="AT38" s="343">
        <v>18977</v>
      </c>
      <c r="AU38" s="343">
        <v>11828</v>
      </c>
      <c r="AV38" s="463">
        <v>10051</v>
      </c>
      <c r="AW38" s="463">
        <v>19350</v>
      </c>
      <c r="AX38" s="463">
        <v>14630</v>
      </c>
      <c r="AY38" s="463">
        <v>27986</v>
      </c>
      <c r="AZ38" s="463">
        <v>29321</v>
      </c>
      <c r="BA38" s="463"/>
      <c r="BB38" s="344" t="s">
        <v>60</v>
      </c>
      <c r="BC38" s="463">
        <v>252883</v>
      </c>
      <c r="BD38" s="463">
        <v>52827</v>
      </c>
      <c r="BE38" s="463">
        <v>47718</v>
      </c>
      <c r="BF38" s="463">
        <v>19747</v>
      </c>
      <c r="BG38" s="463">
        <v>17956</v>
      </c>
      <c r="BH38" s="463">
        <v>8912</v>
      </c>
      <c r="BI38" s="463">
        <v>19905</v>
      </c>
      <c r="BJ38" s="463">
        <v>18179</v>
      </c>
      <c r="BK38" s="463">
        <v>34572</v>
      </c>
      <c r="BL38" s="463">
        <v>33067</v>
      </c>
      <c r="BM38" s="463"/>
      <c r="BN38" s="463"/>
    </row>
    <row r="39" spans="1:66" x14ac:dyDescent="0.2">
      <c r="A39" s="344" t="s">
        <v>61</v>
      </c>
      <c r="B39" s="342">
        <v>119040</v>
      </c>
      <c r="C39" s="342">
        <v>12170</v>
      </c>
      <c r="D39" s="342">
        <v>40210</v>
      </c>
      <c r="E39" s="342">
        <v>34680</v>
      </c>
      <c r="F39" s="342">
        <v>21900</v>
      </c>
      <c r="G39" s="342">
        <v>6960</v>
      </c>
      <c r="H39" s="342">
        <v>110</v>
      </c>
      <c r="I39" s="342">
        <v>3010</v>
      </c>
      <c r="J39" s="343"/>
      <c r="K39" s="344" t="s">
        <v>61</v>
      </c>
      <c r="L39" s="342">
        <v>103230</v>
      </c>
      <c r="M39" s="342">
        <v>12730</v>
      </c>
      <c r="N39" s="342">
        <v>37780</v>
      </c>
      <c r="O39" s="342">
        <v>25470</v>
      </c>
      <c r="P39" s="342">
        <v>17270</v>
      </c>
      <c r="Q39" s="342">
        <v>5390</v>
      </c>
      <c r="R39" s="342">
        <v>80</v>
      </c>
      <c r="S39" s="342">
        <v>4510</v>
      </c>
      <c r="T39" s="343"/>
      <c r="U39" s="344" t="s">
        <v>61</v>
      </c>
      <c r="V39" s="342">
        <v>101710</v>
      </c>
      <c r="W39" s="342">
        <v>17190</v>
      </c>
      <c r="X39" s="342">
        <v>39530</v>
      </c>
      <c r="Y39" s="342">
        <v>19710</v>
      </c>
      <c r="Z39" s="342">
        <v>13290</v>
      </c>
      <c r="AA39" s="342">
        <v>4770</v>
      </c>
      <c r="AB39" s="342">
        <v>60</v>
      </c>
      <c r="AC39" s="342">
        <v>7160</v>
      </c>
      <c r="AD39" s="344" t="s">
        <v>61</v>
      </c>
      <c r="AE39" s="461">
        <v>159046</v>
      </c>
      <c r="AF39" s="461">
        <v>12573</v>
      </c>
      <c r="AG39" s="461">
        <v>33659</v>
      </c>
      <c r="AH39" s="461">
        <v>17700</v>
      </c>
      <c r="AI39" s="461">
        <v>10074</v>
      </c>
      <c r="AJ39" s="461">
        <v>9177</v>
      </c>
      <c r="AK39" s="461">
        <v>16825</v>
      </c>
      <c r="AL39" s="461">
        <v>10877</v>
      </c>
      <c r="AM39" s="463">
        <v>11978</v>
      </c>
      <c r="AN39" s="342">
        <v>13833</v>
      </c>
      <c r="AO39" s="342">
        <v>22350</v>
      </c>
      <c r="AP39" s="344" t="s">
        <v>61</v>
      </c>
      <c r="AQ39" s="343">
        <v>203131</v>
      </c>
      <c r="AR39" s="343">
        <v>15725</v>
      </c>
      <c r="AS39" s="343">
        <v>39389</v>
      </c>
      <c r="AT39" s="343">
        <v>24721</v>
      </c>
      <c r="AU39" s="343">
        <v>23591</v>
      </c>
      <c r="AV39" s="463">
        <v>12308</v>
      </c>
      <c r="AW39" s="463">
        <v>23969</v>
      </c>
      <c r="AX39" s="463">
        <v>19621</v>
      </c>
      <c r="AY39" s="463">
        <v>21200</v>
      </c>
      <c r="AZ39" s="463">
        <v>22607</v>
      </c>
      <c r="BA39" s="463"/>
      <c r="BB39" s="344" t="s">
        <v>61</v>
      </c>
      <c r="BC39" s="463">
        <v>222182</v>
      </c>
      <c r="BD39" s="463">
        <v>30299</v>
      </c>
      <c r="BE39" s="463">
        <v>46563</v>
      </c>
      <c r="BF39" s="463">
        <v>21083</v>
      </c>
      <c r="BG39" s="463">
        <v>29891</v>
      </c>
      <c r="BH39" s="463">
        <v>9616</v>
      </c>
      <c r="BI39" s="463">
        <v>20382</v>
      </c>
      <c r="BJ39" s="463">
        <v>21078</v>
      </c>
      <c r="BK39" s="463">
        <v>24265</v>
      </c>
      <c r="BL39" s="463">
        <v>19005</v>
      </c>
      <c r="BM39" s="463"/>
      <c r="BN39" s="463"/>
    </row>
    <row r="40" spans="1:66" x14ac:dyDescent="0.2">
      <c r="A40" s="344" t="s">
        <v>62</v>
      </c>
      <c r="B40" s="342">
        <v>157020</v>
      </c>
      <c r="C40" s="342">
        <v>18340</v>
      </c>
      <c r="D40" s="342">
        <v>60710</v>
      </c>
      <c r="E40" s="342">
        <v>35090</v>
      </c>
      <c r="F40" s="342">
        <v>24910</v>
      </c>
      <c r="G40" s="342">
        <v>11560</v>
      </c>
      <c r="H40" s="342">
        <v>100</v>
      </c>
      <c r="I40" s="342">
        <v>6310</v>
      </c>
      <c r="J40" s="343"/>
      <c r="K40" s="344" t="s">
        <v>62</v>
      </c>
      <c r="L40" s="342">
        <v>130280</v>
      </c>
      <c r="M40" s="342">
        <v>22000</v>
      </c>
      <c r="N40" s="342">
        <v>48980</v>
      </c>
      <c r="O40" s="342">
        <v>23280</v>
      </c>
      <c r="P40" s="342">
        <v>20150</v>
      </c>
      <c r="Q40" s="342">
        <v>7960</v>
      </c>
      <c r="R40" s="342">
        <v>90</v>
      </c>
      <c r="S40" s="342">
        <v>7820</v>
      </c>
      <c r="T40" s="343"/>
      <c r="U40" s="344" t="s">
        <v>62</v>
      </c>
      <c r="V40" s="342">
        <v>133050</v>
      </c>
      <c r="W40" s="342">
        <v>36000</v>
      </c>
      <c r="X40" s="342">
        <v>50940</v>
      </c>
      <c r="Y40" s="342">
        <v>17640</v>
      </c>
      <c r="Z40" s="342">
        <v>14100</v>
      </c>
      <c r="AA40" s="342">
        <v>5780</v>
      </c>
      <c r="AB40" s="342">
        <v>80</v>
      </c>
      <c r="AC40" s="342">
        <v>8510</v>
      </c>
      <c r="AD40" s="344" t="s">
        <v>62</v>
      </c>
      <c r="AE40" s="461">
        <v>204643</v>
      </c>
      <c r="AF40" s="461">
        <v>39833</v>
      </c>
      <c r="AG40" s="461">
        <v>57265</v>
      </c>
      <c r="AH40" s="461">
        <v>18332</v>
      </c>
      <c r="AI40" s="461">
        <v>11320</v>
      </c>
      <c r="AJ40" s="461">
        <v>7466</v>
      </c>
      <c r="AK40" s="461">
        <v>13671</v>
      </c>
      <c r="AL40" s="461">
        <v>8597</v>
      </c>
      <c r="AM40" s="463">
        <v>8615</v>
      </c>
      <c r="AN40" s="342">
        <v>16688</v>
      </c>
      <c r="AO40" s="342">
        <v>22856</v>
      </c>
      <c r="AP40" s="344" t="s">
        <v>62</v>
      </c>
      <c r="AQ40" s="343">
        <v>255989</v>
      </c>
      <c r="AR40" s="343">
        <v>51515</v>
      </c>
      <c r="AS40" s="343">
        <v>76050</v>
      </c>
      <c r="AT40" s="343">
        <v>26718</v>
      </c>
      <c r="AU40" s="343">
        <v>20650</v>
      </c>
      <c r="AV40" s="463">
        <v>10087</v>
      </c>
      <c r="AW40" s="463">
        <v>19699</v>
      </c>
      <c r="AX40" s="463">
        <v>14881</v>
      </c>
      <c r="AY40" s="463">
        <v>14637</v>
      </c>
      <c r="AZ40" s="463">
        <v>21752</v>
      </c>
      <c r="BA40" s="463"/>
      <c r="BB40" s="344" t="s">
        <v>62</v>
      </c>
      <c r="BC40" s="463">
        <v>273558</v>
      </c>
      <c r="BD40" s="463">
        <v>75671</v>
      </c>
      <c r="BE40" s="463">
        <v>68994</v>
      </c>
      <c r="BF40" s="463">
        <v>22309</v>
      </c>
      <c r="BG40" s="463">
        <v>25732</v>
      </c>
      <c r="BH40" s="463">
        <v>7814</v>
      </c>
      <c r="BI40" s="463">
        <v>16721</v>
      </c>
      <c r="BJ40" s="463">
        <v>16227</v>
      </c>
      <c r="BK40" s="463">
        <v>19102</v>
      </c>
      <c r="BL40" s="463">
        <v>20988</v>
      </c>
      <c r="BM40" s="463"/>
      <c r="BN40" s="463"/>
    </row>
    <row r="41" spans="1:66" x14ac:dyDescent="0.2">
      <c r="A41" s="344" t="s">
        <v>63</v>
      </c>
      <c r="B41" s="342">
        <v>140760</v>
      </c>
      <c r="C41" s="342">
        <v>30500</v>
      </c>
      <c r="D41" s="342">
        <v>49690</v>
      </c>
      <c r="E41" s="342">
        <v>15660</v>
      </c>
      <c r="F41" s="342">
        <v>22550</v>
      </c>
      <c r="G41" s="342">
        <v>8860</v>
      </c>
      <c r="H41" s="342">
        <v>110</v>
      </c>
      <c r="I41" s="342">
        <v>13390</v>
      </c>
      <c r="J41" s="343"/>
      <c r="K41" s="344" t="s">
        <v>63</v>
      </c>
      <c r="L41" s="342">
        <v>93650</v>
      </c>
      <c r="M41" s="342">
        <v>21120</v>
      </c>
      <c r="N41" s="342">
        <v>32020</v>
      </c>
      <c r="O41" s="342">
        <v>10180</v>
      </c>
      <c r="P41" s="342">
        <v>17680</v>
      </c>
      <c r="Q41" s="342">
        <v>6000</v>
      </c>
      <c r="R41" s="342">
        <v>140</v>
      </c>
      <c r="S41" s="342">
        <v>6510</v>
      </c>
      <c r="T41" s="343"/>
      <c r="U41" s="344" t="s">
        <v>63</v>
      </c>
      <c r="V41" s="342">
        <v>83480</v>
      </c>
      <c r="W41" s="342">
        <v>23480</v>
      </c>
      <c r="X41" s="342">
        <v>27930</v>
      </c>
      <c r="Y41" s="342">
        <v>8050</v>
      </c>
      <c r="Z41" s="342">
        <v>11650</v>
      </c>
      <c r="AA41" s="342">
        <v>4920</v>
      </c>
      <c r="AB41" s="342">
        <v>90</v>
      </c>
      <c r="AC41" s="342">
        <v>7360</v>
      </c>
      <c r="AD41" s="344" t="s">
        <v>63</v>
      </c>
      <c r="AE41" s="461">
        <v>146488</v>
      </c>
      <c r="AF41" s="461">
        <v>27317</v>
      </c>
      <c r="AG41" s="461">
        <v>35496</v>
      </c>
      <c r="AH41" s="461">
        <v>10486</v>
      </c>
      <c r="AI41" s="461">
        <v>8776</v>
      </c>
      <c r="AJ41" s="461">
        <v>4892</v>
      </c>
      <c r="AK41" s="461">
        <v>9550</v>
      </c>
      <c r="AL41" s="461">
        <v>5880</v>
      </c>
      <c r="AM41" s="463">
        <v>9359</v>
      </c>
      <c r="AN41" s="342">
        <v>16465</v>
      </c>
      <c r="AO41" s="342">
        <v>18267</v>
      </c>
      <c r="AP41" s="344" t="s">
        <v>63</v>
      </c>
      <c r="AQ41" s="343">
        <v>186812</v>
      </c>
      <c r="AR41" s="343">
        <v>38125</v>
      </c>
      <c r="AS41" s="343">
        <v>48472</v>
      </c>
      <c r="AT41" s="343">
        <v>15182</v>
      </c>
      <c r="AU41" s="343">
        <v>14685</v>
      </c>
      <c r="AV41" s="463">
        <v>6650</v>
      </c>
      <c r="AW41" s="463">
        <v>13556</v>
      </c>
      <c r="AX41" s="463">
        <v>10065</v>
      </c>
      <c r="AY41" s="463">
        <v>18167</v>
      </c>
      <c r="AZ41" s="463">
        <v>21910</v>
      </c>
      <c r="BA41" s="463"/>
      <c r="BB41" s="344" t="s">
        <v>63</v>
      </c>
      <c r="BC41" s="463">
        <v>177470</v>
      </c>
      <c r="BD41" s="463">
        <v>44668</v>
      </c>
      <c r="BE41" s="463">
        <v>33967</v>
      </c>
      <c r="BF41" s="463">
        <v>11922</v>
      </c>
      <c r="BG41" s="463">
        <v>16668</v>
      </c>
      <c r="BH41" s="463">
        <v>4650</v>
      </c>
      <c r="BI41" s="463">
        <v>11431</v>
      </c>
      <c r="BJ41" s="463">
        <v>10231</v>
      </c>
      <c r="BK41" s="463">
        <v>20973</v>
      </c>
      <c r="BL41" s="463">
        <v>22960</v>
      </c>
      <c r="BM41" s="463"/>
      <c r="BN41" s="463"/>
    </row>
    <row r="42" spans="1:66" x14ac:dyDescent="0.2">
      <c r="A42" s="343" t="s">
        <v>64</v>
      </c>
      <c r="B42" s="463">
        <v>371480</v>
      </c>
      <c r="C42" s="463">
        <v>78230</v>
      </c>
      <c r="D42" s="463">
        <v>142770</v>
      </c>
      <c r="E42" s="463">
        <v>45260</v>
      </c>
      <c r="F42" s="463">
        <v>55270</v>
      </c>
      <c r="G42" s="463">
        <v>21840</v>
      </c>
      <c r="H42" s="463">
        <v>310</v>
      </c>
      <c r="I42" s="463">
        <v>27800</v>
      </c>
      <c r="J42" s="343"/>
      <c r="K42" s="343" t="s">
        <v>64</v>
      </c>
      <c r="L42" s="463">
        <v>258880</v>
      </c>
      <c r="M42" s="463">
        <v>58880</v>
      </c>
      <c r="N42" s="463">
        <v>94180</v>
      </c>
      <c r="O42" s="463">
        <v>30400</v>
      </c>
      <c r="P42" s="463">
        <v>43950</v>
      </c>
      <c r="Q42" s="463">
        <v>14000</v>
      </c>
      <c r="R42" s="463">
        <v>300</v>
      </c>
      <c r="S42" s="463">
        <v>17170</v>
      </c>
      <c r="T42" s="343"/>
      <c r="U42" s="343" t="s">
        <v>64</v>
      </c>
      <c r="V42" s="463">
        <v>233080</v>
      </c>
      <c r="W42" s="463">
        <v>70240</v>
      </c>
      <c r="X42" s="463">
        <v>81140</v>
      </c>
      <c r="Y42" s="463">
        <v>22150</v>
      </c>
      <c r="Z42" s="463">
        <v>28770</v>
      </c>
      <c r="AA42" s="463">
        <v>11310</v>
      </c>
      <c r="AB42" s="463">
        <v>300</v>
      </c>
      <c r="AC42" s="463">
        <v>19170</v>
      </c>
      <c r="AD42" s="343" t="s">
        <v>64</v>
      </c>
      <c r="AE42" s="463"/>
      <c r="AF42" s="463"/>
      <c r="AG42" s="463"/>
      <c r="AH42" s="463"/>
      <c r="AI42" s="463"/>
      <c r="AJ42" s="463"/>
      <c r="AK42" s="463"/>
      <c r="AL42" s="463"/>
      <c r="AM42" s="463"/>
      <c r="AN42" s="463"/>
      <c r="AO42" s="463"/>
      <c r="AP42" s="343" t="s">
        <v>64</v>
      </c>
      <c r="AQ42" s="463"/>
      <c r="AR42" s="463"/>
      <c r="AS42" s="463"/>
      <c r="AT42" s="463"/>
      <c r="AU42" s="463"/>
      <c r="AV42" s="463"/>
      <c r="AW42" s="463"/>
      <c r="AX42" s="463"/>
      <c r="AY42" s="463"/>
      <c r="AZ42" s="463"/>
      <c r="BA42" s="463"/>
      <c r="BB42" s="343" t="s">
        <v>64</v>
      </c>
      <c r="BC42" s="463"/>
      <c r="BD42" s="463"/>
      <c r="BE42" s="463"/>
      <c r="BF42" s="463"/>
      <c r="BG42" s="463"/>
      <c r="BH42" s="463"/>
      <c r="BI42" s="463"/>
      <c r="BJ42" s="463"/>
      <c r="BK42" s="463"/>
      <c r="BL42" s="463"/>
      <c r="BM42" s="463"/>
      <c r="BN42" s="463"/>
    </row>
    <row r="43" spans="1:66" x14ac:dyDescent="0.2">
      <c r="A43" s="343" t="s">
        <v>65</v>
      </c>
      <c r="B43" s="463">
        <v>1008310</v>
      </c>
      <c r="C43" s="463">
        <v>91220</v>
      </c>
      <c r="D43" s="463">
        <v>341400</v>
      </c>
      <c r="E43" s="463">
        <v>236890</v>
      </c>
      <c r="F43" s="463">
        <v>187760</v>
      </c>
      <c r="G43" s="463">
        <v>107540</v>
      </c>
      <c r="H43" s="463">
        <v>920</v>
      </c>
      <c r="I43" s="463">
        <v>42580</v>
      </c>
      <c r="J43" s="343"/>
      <c r="K43" s="343" t="s">
        <v>65</v>
      </c>
      <c r="L43" s="463">
        <v>817610</v>
      </c>
      <c r="M43" s="463">
        <v>100900</v>
      </c>
      <c r="N43" s="463">
        <v>279780</v>
      </c>
      <c r="O43" s="463">
        <v>162800</v>
      </c>
      <c r="P43" s="463">
        <v>152580</v>
      </c>
      <c r="Q43" s="463">
        <v>67930</v>
      </c>
      <c r="R43" s="463">
        <v>550</v>
      </c>
      <c r="S43" s="463">
        <v>53070</v>
      </c>
      <c r="T43" s="343"/>
      <c r="U43" s="343" t="s">
        <v>65</v>
      </c>
      <c r="V43" s="463">
        <v>760740</v>
      </c>
      <c r="W43" s="463">
        <v>152630</v>
      </c>
      <c r="X43" s="463">
        <v>270510</v>
      </c>
      <c r="Y43" s="463">
        <v>115130</v>
      </c>
      <c r="Z43" s="463">
        <v>104620</v>
      </c>
      <c r="AA43" s="463">
        <v>43730</v>
      </c>
      <c r="AB43" s="463">
        <v>670</v>
      </c>
      <c r="AC43" s="463">
        <v>73450</v>
      </c>
      <c r="AD43" s="343" t="s">
        <v>65</v>
      </c>
      <c r="AE43" s="463"/>
      <c r="AF43" s="463"/>
      <c r="AG43" s="463"/>
      <c r="AH43" s="463"/>
      <c r="AI43" s="463"/>
      <c r="AJ43" s="463"/>
      <c r="AK43" s="463"/>
      <c r="AL43" s="463"/>
      <c r="AM43" s="463"/>
      <c r="AN43" s="463"/>
      <c r="AO43" s="463"/>
      <c r="AP43" s="343" t="s">
        <v>65</v>
      </c>
      <c r="AQ43" s="343"/>
      <c r="AR43" s="343"/>
      <c r="AS43" s="343"/>
      <c r="AT43" s="343"/>
      <c r="AU43" s="343"/>
      <c r="AV43" s="463"/>
      <c r="AW43" s="463"/>
      <c r="AX43" s="463"/>
      <c r="AY43" s="463"/>
      <c r="AZ43" s="463"/>
      <c r="BA43" s="463"/>
      <c r="BB43" s="343" t="s">
        <v>65</v>
      </c>
      <c r="BC43" s="463"/>
      <c r="BD43" s="463"/>
      <c r="BE43" s="463"/>
      <c r="BF43" s="463"/>
      <c r="BG43" s="463"/>
      <c r="BH43" s="463"/>
      <c r="BI43" s="463"/>
      <c r="BJ43" s="463"/>
      <c r="BK43" s="463"/>
      <c r="BL43" s="463"/>
      <c r="BM43" s="463"/>
      <c r="BN43" s="463"/>
    </row>
    <row r="44" spans="1:66" x14ac:dyDescent="0.2">
      <c r="A44" s="343" t="s">
        <v>66</v>
      </c>
      <c r="B44" s="463">
        <v>2460520</v>
      </c>
      <c r="C44" s="463">
        <v>385380</v>
      </c>
      <c r="D44" s="463">
        <v>921420</v>
      </c>
      <c r="E44" s="463">
        <v>567990</v>
      </c>
      <c r="F44" s="463">
        <v>374000</v>
      </c>
      <c r="G44" s="463">
        <v>131040</v>
      </c>
      <c r="H44" s="463">
        <v>4710</v>
      </c>
      <c r="I44" s="463">
        <v>75980</v>
      </c>
      <c r="J44" s="343"/>
      <c r="K44" s="343" t="s">
        <v>66</v>
      </c>
      <c r="L44" s="463">
        <v>2294350</v>
      </c>
      <c r="M44" s="463">
        <v>415150</v>
      </c>
      <c r="N44" s="463">
        <v>875400</v>
      </c>
      <c r="O44" s="463">
        <v>466810</v>
      </c>
      <c r="P44" s="463">
        <v>334380</v>
      </c>
      <c r="Q44" s="463">
        <v>103090</v>
      </c>
      <c r="R44" s="463">
        <v>3220</v>
      </c>
      <c r="S44" s="463">
        <v>96300</v>
      </c>
      <c r="T44" s="343"/>
      <c r="U44" s="343" t="s">
        <v>66</v>
      </c>
      <c r="V44" s="463">
        <v>2247830</v>
      </c>
      <c r="W44" s="463">
        <v>505970</v>
      </c>
      <c r="X44" s="463">
        <v>862670</v>
      </c>
      <c r="Y44" s="463">
        <v>404620</v>
      </c>
      <c r="Z44" s="463">
        <v>259970</v>
      </c>
      <c r="AA44" s="463">
        <v>90060</v>
      </c>
      <c r="AB44" s="463">
        <v>2990</v>
      </c>
      <c r="AC44" s="463">
        <v>121550</v>
      </c>
      <c r="AD44" s="343" t="s">
        <v>66</v>
      </c>
      <c r="AE44" s="463"/>
      <c r="AF44" s="463"/>
      <c r="AG44" s="463"/>
      <c r="AH44" s="463"/>
      <c r="AI44" s="463"/>
      <c r="AJ44" s="463"/>
      <c r="AK44" s="463"/>
      <c r="AL44" s="463"/>
      <c r="AM44" s="463"/>
      <c r="AN44" s="463"/>
      <c r="AO44" s="463"/>
      <c r="AP44" s="343" t="s">
        <v>66</v>
      </c>
      <c r="AQ44" s="343"/>
      <c r="AR44" s="343"/>
      <c r="AS44" s="343"/>
      <c r="AT44" s="343"/>
      <c r="AU44" s="343"/>
      <c r="AV44" s="463"/>
      <c r="AW44" s="463"/>
      <c r="AX44" s="463"/>
      <c r="AY44" s="463"/>
      <c r="AZ44" s="463"/>
      <c r="BA44" s="463"/>
      <c r="BB44" s="343" t="s">
        <v>66</v>
      </c>
      <c r="BC44" s="463"/>
      <c r="BD44" s="463"/>
      <c r="BE44" s="463"/>
      <c r="BF44" s="463"/>
      <c r="BG44" s="463"/>
      <c r="BH44" s="463"/>
      <c r="BI44" s="463"/>
      <c r="BJ44" s="463"/>
      <c r="BK44" s="463"/>
      <c r="BL44" s="463"/>
      <c r="BM44" s="463"/>
      <c r="BN44" s="463"/>
    </row>
    <row r="45" spans="1:66" x14ac:dyDescent="0.2">
      <c r="A45" s="343" t="s">
        <v>67</v>
      </c>
      <c r="B45" s="342">
        <v>3840310</v>
      </c>
      <c r="C45" s="342">
        <v>554830</v>
      </c>
      <c r="D45" s="342">
        <v>1405590</v>
      </c>
      <c r="E45" s="342">
        <v>850140</v>
      </c>
      <c r="F45" s="342">
        <v>617030</v>
      </c>
      <c r="G45" s="342">
        <v>260420</v>
      </c>
      <c r="H45" s="342">
        <v>5940</v>
      </c>
      <c r="I45" s="342">
        <v>146360</v>
      </c>
      <c r="J45" s="343"/>
      <c r="K45" s="343" t="s">
        <v>67</v>
      </c>
      <c r="L45" s="342">
        <v>3370840</v>
      </c>
      <c r="M45" s="342">
        <v>574930</v>
      </c>
      <c r="N45" s="342">
        <v>1249360</v>
      </c>
      <c r="O45" s="342">
        <v>660010</v>
      </c>
      <c r="P45" s="342">
        <v>530910</v>
      </c>
      <c r="Q45" s="342">
        <v>185020</v>
      </c>
      <c r="R45" s="342">
        <v>4070</v>
      </c>
      <c r="S45" s="342">
        <v>166540</v>
      </c>
      <c r="T45" s="343"/>
      <c r="U45" s="343" t="s">
        <v>67</v>
      </c>
      <c r="V45" s="342">
        <v>3241650</v>
      </c>
      <c r="W45" s="342">
        <v>728840</v>
      </c>
      <c r="X45" s="342">
        <v>1214320</v>
      </c>
      <c r="Y45" s="342">
        <v>541900</v>
      </c>
      <c r="Z45" s="342">
        <v>393360</v>
      </c>
      <c r="AA45" s="342">
        <v>145100</v>
      </c>
      <c r="AB45" s="342">
        <v>3960</v>
      </c>
      <c r="AC45" s="342">
        <v>214170</v>
      </c>
      <c r="AD45" s="343" t="s">
        <v>67</v>
      </c>
      <c r="AE45" s="463">
        <v>5300332</v>
      </c>
      <c r="AF45" s="463">
        <v>640164</v>
      </c>
      <c r="AG45" s="463">
        <v>1178091</v>
      </c>
      <c r="AH45" s="463">
        <v>542569</v>
      </c>
      <c r="AI45" s="463">
        <v>339186</v>
      </c>
      <c r="AJ45" s="463">
        <v>264617</v>
      </c>
      <c r="AK45" s="463">
        <v>479073</v>
      </c>
      <c r="AL45" s="463">
        <v>306901</v>
      </c>
      <c r="AM45" s="463">
        <v>318754</v>
      </c>
      <c r="AN45" s="463">
        <v>478376</v>
      </c>
      <c r="AO45" s="463">
        <v>752601</v>
      </c>
      <c r="AP45" s="343" t="s">
        <v>67</v>
      </c>
      <c r="AQ45" s="343">
        <v>6549173</v>
      </c>
      <c r="AR45" s="343">
        <v>838783</v>
      </c>
      <c r="AS45" s="343">
        <v>1485859</v>
      </c>
      <c r="AT45" s="343">
        <v>800898</v>
      </c>
      <c r="AU45" s="343">
        <v>609674</v>
      </c>
      <c r="AV45" s="463">
        <v>339945</v>
      </c>
      <c r="AW45" s="463">
        <v>700758</v>
      </c>
      <c r="AX45" s="463">
        <v>516885</v>
      </c>
      <c r="AY45" s="463">
        <v>554819</v>
      </c>
      <c r="AZ45" s="463">
        <v>701552</v>
      </c>
      <c r="BA45" s="463"/>
      <c r="BB45" s="343" t="s">
        <v>67</v>
      </c>
      <c r="BC45" s="463">
        <v>7103985</v>
      </c>
      <c r="BD45" s="463">
        <v>1246931</v>
      </c>
      <c r="BE45" s="463">
        <v>1461688</v>
      </c>
      <c r="BF45" s="463">
        <v>693967</v>
      </c>
      <c r="BG45" s="463">
        <v>793247</v>
      </c>
      <c r="BH45" s="463">
        <v>274709</v>
      </c>
      <c r="BI45" s="463">
        <v>615668</v>
      </c>
      <c r="BJ45" s="463">
        <v>615256</v>
      </c>
      <c r="BK45" s="463">
        <v>731530</v>
      </c>
      <c r="BL45" s="463">
        <v>670989</v>
      </c>
      <c r="BM45" s="463"/>
      <c r="BN45" s="463"/>
    </row>
    <row r="46" spans="1:66" x14ac:dyDescent="0.2">
      <c r="AE46" s="302"/>
      <c r="AF46" s="302"/>
      <c r="AG46" s="302"/>
      <c r="AH46" s="302"/>
      <c r="AI46" s="302"/>
      <c r="AJ46" s="302"/>
      <c r="AK46" s="302"/>
      <c r="AL46" s="302"/>
    </row>
  </sheetData>
  <mergeCells count="3">
    <mergeCell ref="C2:I2"/>
    <mergeCell ref="M2:S2"/>
    <mergeCell ref="W2:AC2"/>
  </mergeCells>
  <hyperlinks>
    <hyperlink ref="A1" location="Contents!A1" display="Back" xr:uid="{00000000-0004-0000-3F00-000000000000}"/>
    <hyperlink ref="C1" location="'Table 27'!A1" display="Table 27" xr:uid="{00000000-0004-0000-3F00-000001000000}"/>
  </hyperlink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43">
    <tabColor theme="7" tint="0.39997558519241921"/>
    <pageSetUpPr autoPageBreaks="0"/>
  </sheetPr>
  <dimension ref="A1:BO88"/>
  <sheetViews>
    <sheetView topLeftCell="D1" zoomScale="90" zoomScaleNormal="90" workbookViewId="0">
      <selection activeCell="D1" sqref="D1"/>
    </sheetView>
  </sheetViews>
  <sheetFormatPr defaultColWidth="8.85546875" defaultRowHeight="12.75" x14ac:dyDescent="0.2"/>
  <cols>
    <col min="1" max="7" width="8.85546875" style="315"/>
    <col min="8" max="8" width="0" style="315" hidden="1" customWidth="1"/>
    <col min="9" max="15" width="8.85546875" style="315"/>
    <col min="16" max="16" width="0" style="315" hidden="1" customWidth="1"/>
    <col min="17" max="23" width="8.85546875" style="315"/>
    <col min="24" max="24" width="0" style="315" hidden="1" customWidth="1"/>
    <col min="25" max="31" width="8.85546875" style="315"/>
    <col min="32" max="32" width="0" style="315" hidden="1" customWidth="1"/>
    <col min="33" max="38" width="8.85546875" style="315"/>
    <col min="39" max="39" width="8.85546875" style="315" customWidth="1"/>
    <col min="40" max="40" width="0.28515625" style="315" customWidth="1"/>
    <col min="41" max="47" width="8.85546875" style="315"/>
    <col min="48" max="52" width="8.85546875" style="465"/>
    <col min="53" max="16384" width="8.85546875" style="315"/>
  </cols>
  <sheetData>
    <row r="1" spans="1:67" x14ac:dyDescent="0.2">
      <c r="A1" s="296" t="s">
        <v>322</v>
      </c>
      <c r="D1" s="296" t="s">
        <v>464</v>
      </c>
      <c r="AG1" s="324"/>
      <c r="AH1" s="324"/>
      <c r="AI1" s="324"/>
      <c r="AJ1" s="324"/>
      <c r="AK1" s="324"/>
      <c r="AL1" s="324"/>
      <c r="AM1" s="324"/>
    </row>
    <row r="2" spans="1:67" x14ac:dyDescent="0.2">
      <c r="A2" s="61" t="s">
        <v>29</v>
      </c>
      <c r="B2" s="668" t="s">
        <v>70</v>
      </c>
      <c r="C2" s="668"/>
      <c r="D2" s="668" t="s">
        <v>71</v>
      </c>
      <c r="E2" s="668"/>
      <c r="F2" s="668" t="s">
        <v>72</v>
      </c>
      <c r="G2" s="668"/>
      <c r="H2" s="323"/>
      <c r="I2" s="61" t="s">
        <v>30</v>
      </c>
      <c r="J2" s="668" t="s">
        <v>70</v>
      </c>
      <c r="K2" s="668"/>
      <c r="L2" s="668" t="s">
        <v>71</v>
      </c>
      <c r="M2" s="668"/>
      <c r="N2" s="668" t="s">
        <v>72</v>
      </c>
      <c r="O2" s="668"/>
      <c r="P2" s="323"/>
      <c r="Q2" s="61" t="s">
        <v>4</v>
      </c>
      <c r="R2" s="668" t="s">
        <v>70</v>
      </c>
      <c r="S2" s="668"/>
      <c r="T2" s="668" t="s">
        <v>71</v>
      </c>
      <c r="U2" s="668"/>
      <c r="V2" s="668" t="s">
        <v>72</v>
      </c>
      <c r="W2" s="668"/>
      <c r="X2" s="323"/>
      <c r="Y2" s="61">
        <v>2001</v>
      </c>
      <c r="Z2" s="668" t="s">
        <v>70</v>
      </c>
      <c r="AA2" s="668"/>
      <c r="AB2" s="668" t="s">
        <v>71</v>
      </c>
      <c r="AC2" s="668"/>
      <c r="AD2" s="668" t="s">
        <v>72</v>
      </c>
      <c r="AE2" s="668"/>
      <c r="AG2" s="324">
        <v>2011</v>
      </c>
      <c r="AH2" s="324" t="s">
        <v>70</v>
      </c>
      <c r="AI2" s="324"/>
      <c r="AJ2" s="324" t="s">
        <v>71</v>
      </c>
      <c r="AK2" s="324"/>
      <c r="AL2" s="324" t="s">
        <v>72</v>
      </c>
      <c r="AM2" s="324"/>
      <c r="AO2" s="61">
        <v>2021</v>
      </c>
      <c r="AP2" s="668" t="s">
        <v>70</v>
      </c>
      <c r="AQ2" s="668"/>
      <c r="AR2" s="668" t="s">
        <v>71</v>
      </c>
      <c r="AS2" s="668"/>
      <c r="AT2" s="668" t="s">
        <v>72</v>
      </c>
      <c r="AU2" s="668"/>
      <c r="AV2" s="563"/>
      <c r="AW2" s="563"/>
      <c r="AX2" s="563"/>
      <c r="AY2" s="563"/>
      <c r="AZ2" s="563"/>
      <c r="BB2" s="315" t="s">
        <v>2969</v>
      </c>
    </row>
    <row r="3" spans="1:67" x14ac:dyDescent="0.2">
      <c r="A3" s="323"/>
      <c r="B3" s="323" t="s">
        <v>305</v>
      </c>
      <c r="C3" s="324" t="s">
        <v>306</v>
      </c>
      <c r="D3" s="323" t="s">
        <v>305</v>
      </c>
      <c r="E3" s="324" t="s">
        <v>306</v>
      </c>
      <c r="F3" s="323" t="s">
        <v>305</v>
      </c>
      <c r="G3" s="324" t="s">
        <v>306</v>
      </c>
      <c r="H3" s="323"/>
      <c r="I3" s="323"/>
      <c r="J3" s="323" t="s">
        <v>305</v>
      </c>
      <c r="K3" s="324" t="s">
        <v>306</v>
      </c>
      <c r="L3" s="323" t="s">
        <v>305</v>
      </c>
      <c r="M3" s="324" t="s">
        <v>306</v>
      </c>
      <c r="N3" s="323" t="s">
        <v>305</v>
      </c>
      <c r="O3" s="324" t="s">
        <v>306</v>
      </c>
      <c r="P3" s="323"/>
      <c r="Q3" s="323"/>
      <c r="R3" s="323" t="s">
        <v>305</v>
      </c>
      <c r="S3" s="324" t="s">
        <v>306</v>
      </c>
      <c r="T3" s="323" t="s">
        <v>305</v>
      </c>
      <c r="U3" s="324" t="s">
        <v>306</v>
      </c>
      <c r="V3" s="323" t="s">
        <v>305</v>
      </c>
      <c r="W3" s="324" t="s">
        <v>306</v>
      </c>
      <c r="X3" s="323"/>
      <c r="Y3" s="323"/>
      <c r="Z3" s="323" t="s">
        <v>305</v>
      </c>
      <c r="AA3" s="324" t="s">
        <v>306</v>
      </c>
      <c r="AB3" s="323" t="s">
        <v>305</v>
      </c>
      <c r="AC3" s="324" t="s">
        <v>306</v>
      </c>
      <c r="AD3" s="323" t="s">
        <v>305</v>
      </c>
      <c r="AE3" s="324" t="s">
        <v>306</v>
      </c>
      <c r="AG3" s="324"/>
      <c r="AH3" s="324" t="s">
        <v>305</v>
      </c>
      <c r="AI3" s="324" t="s">
        <v>306</v>
      </c>
      <c r="AJ3" s="324" t="s">
        <v>305</v>
      </c>
      <c r="AK3" s="324" t="s">
        <v>306</v>
      </c>
      <c r="AL3" s="324" t="s">
        <v>305</v>
      </c>
      <c r="AM3" s="324" t="s">
        <v>306</v>
      </c>
      <c r="AO3" s="323"/>
      <c r="AP3" s="323" t="s">
        <v>305</v>
      </c>
      <c r="AQ3" s="324" t="s">
        <v>306</v>
      </c>
      <c r="AR3" s="323" t="s">
        <v>305</v>
      </c>
      <c r="AS3" s="324" t="s">
        <v>306</v>
      </c>
      <c r="AT3" s="323" t="s">
        <v>305</v>
      </c>
      <c r="AU3" s="324" t="s">
        <v>306</v>
      </c>
      <c r="AV3" s="324"/>
      <c r="AW3" s="324"/>
      <c r="AX3" s="324"/>
      <c r="AY3" s="324"/>
      <c r="AZ3" s="324"/>
      <c r="BA3" s="465"/>
    </row>
    <row r="4" spans="1:67" x14ac:dyDescent="0.2">
      <c r="A4" s="323"/>
      <c r="B4" s="323" t="s">
        <v>197</v>
      </c>
      <c r="C4" s="324" t="s">
        <v>231</v>
      </c>
      <c r="D4" s="323" t="s">
        <v>197</v>
      </c>
      <c r="E4" s="324" t="s">
        <v>231</v>
      </c>
      <c r="F4" s="323" t="s">
        <v>197</v>
      </c>
      <c r="G4" s="324" t="s">
        <v>231</v>
      </c>
      <c r="H4" s="323"/>
      <c r="I4" s="323"/>
      <c r="J4" s="323" t="s">
        <v>197</v>
      </c>
      <c r="K4" s="324" t="s">
        <v>231</v>
      </c>
      <c r="L4" s="323" t="s">
        <v>197</v>
      </c>
      <c r="M4" s="324" t="s">
        <v>231</v>
      </c>
      <c r="N4" s="323" t="s">
        <v>197</v>
      </c>
      <c r="O4" s="324" t="s">
        <v>231</v>
      </c>
      <c r="P4" s="323"/>
      <c r="Q4" s="323"/>
      <c r="R4" s="323" t="s">
        <v>197</v>
      </c>
      <c r="S4" s="324" t="s">
        <v>231</v>
      </c>
      <c r="T4" s="323" t="s">
        <v>197</v>
      </c>
      <c r="U4" s="324" t="s">
        <v>231</v>
      </c>
      <c r="V4" s="323" t="s">
        <v>197</v>
      </c>
      <c r="W4" s="324" t="s">
        <v>231</v>
      </c>
      <c r="X4" s="323"/>
      <c r="Y4" s="323"/>
      <c r="Z4" s="323" t="s">
        <v>197</v>
      </c>
      <c r="AA4" s="324" t="s">
        <v>231</v>
      </c>
      <c r="AB4" s="323" t="s">
        <v>197</v>
      </c>
      <c r="AC4" s="324" t="s">
        <v>231</v>
      </c>
      <c r="AD4" s="323" t="s">
        <v>197</v>
      </c>
      <c r="AE4" s="324" t="s">
        <v>231</v>
      </c>
      <c r="AG4" s="324"/>
      <c r="AH4" s="324" t="s">
        <v>197</v>
      </c>
      <c r="AI4" s="324" t="s">
        <v>231</v>
      </c>
      <c r="AJ4" s="324" t="s">
        <v>197</v>
      </c>
      <c r="AK4" s="324" t="s">
        <v>231</v>
      </c>
      <c r="AL4" s="324" t="s">
        <v>197</v>
      </c>
      <c r="AM4" s="324" t="s">
        <v>231</v>
      </c>
      <c r="AO4" s="323"/>
      <c r="AP4" s="323" t="s">
        <v>197</v>
      </c>
      <c r="AQ4" s="324" t="s">
        <v>231</v>
      </c>
      <c r="AR4" s="323" t="s">
        <v>197</v>
      </c>
      <c r="AS4" s="324" t="s">
        <v>231</v>
      </c>
      <c r="AT4" s="323" t="s">
        <v>197</v>
      </c>
      <c r="AU4" s="324" t="s">
        <v>231</v>
      </c>
      <c r="AV4" s="324"/>
      <c r="AW4" s="324"/>
      <c r="AX4" s="324"/>
      <c r="AY4" s="324"/>
      <c r="AZ4" s="324"/>
      <c r="BA4" s="465"/>
      <c r="BC4" s="315" t="s">
        <v>2968</v>
      </c>
      <c r="BE4" s="465" t="s">
        <v>2968</v>
      </c>
      <c r="BG4" s="315" t="s">
        <v>2968</v>
      </c>
      <c r="BJ4" s="465"/>
    </row>
    <row r="5" spans="1:67" x14ac:dyDescent="0.2">
      <c r="A5" s="323"/>
      <c r="B5" s="323"/>
      <c r="C5" s="323"/>
      <c r="D5" s="323"/>
      <c r="E5" s="323"/>
      <c r="F5" s="323"/>
      <c r="G5" s="323"/>
      <c r="H5" s="323"/>
      <c r="I5" s="323"/>
      <c r="J5" s="323"/>
      <c r="K5" s="323"/>
      <c r="L5" s="323"/>
      <c r="M5" s="323"/>
      <c r="N5" s="323"/>
      <c r="O5" s="323"/>
      <c r="P5" s="323"/>
      <c r="Q5" s="323"/>
      <c r="R5" s="323"/>
      <c r="S5" s="323"/>
      <c r="T5" s="323"/>
      <c r="U5" s="323"/>
      <c r="V5" s="323"/>
      <c r="W5" s="323"/>
      <c r="X5" s="323"/>
      <c r="Y5" s="323"/>
      <c r="Z5" s="323"/>
      <c r="AA5" s="324"/>
      <c r="AB5" s="323"/>
      <c r="AC5" s="324"/>
      <c r="AD5" s="323"/>
      <c r="AE5" s="324"/>
      <c r="AG5" s="323"/>
      <c r="AH5" s="323"/>
      <c r="AI5" s="323"/>
      <c r="AJ5" s="323"/>
      <c r="AK5" s="323"/>
      <c r="AL5" s="323"/>
      <c r="AM5" s="323"/>
      <c r="AN5" s="323"/>
      <c r="AO5" s="323"/>
      <c r="AP5" s="323"/>
      <c r="AQ5" s="324"/>
      <c r="AR5" s="323"/>
      <c r="AS5" s="324"/>
      <c r="AT5" s="323"/>
      <c r="AU5" s="324"/>
      <c r="AV5" s="324"/>
      <c r="AW5" s="324"/>
      <c r="AX5" s="324"/>
      <c r="AY5" s="324"/>
      <c r="AZ5" s="324"/>
      <c r="BA5" s="465"/>
      <c r="BC5" s="315" t="s">
        <v>2911</v>
      </c>
      <c r="BE5" s="465" t="s">
        <v>2913</v>
      </c>
      <c r="BG5" s="315" t="s">
        <v>2912</v>
      </c>
    </row>
    <row r="6" spans="1:67" x14ac:dyDescent="0.2">
      <c r="A6" s="39" t="s">
        <v>31</v>
      </c>
      <c r="B6" s="323">
        <v>240</v>
      </c>
      <c r="C6" s="324">
        <v>8.0672268907563023</v>
      </c>
      <c r="D6" s="323">
        <v>195</v>
      </c>
      <c r="E6" s="324">
        <v>11.142857142857142</v>
      </c>
      <c r="F6" s="323">
        <v>45</v>
      </c>
      <c r="G6" s="324">
        <v>3.6734693877551026</v>
      </c>
      <c r="H6" s="323"/>
      <c r="I6" s="39" t="s">
        <v>31</v>
      </c>
      <c r="J6" s="323">
        <v>234</v>
      </c>
      <c r="K6" s="324">
        <v>6.67</v>
      </c>
      <c r="L6" s="323">
        <v>169</v>
      </c>
      <c r="M6" s="324">
        <v>8.42</v>
      </c>
      <c r="N6" s="323">
        <v>65</v>
      </c>
      <c r="O6" s="324">
        <v>4.32</v>
      </c>
      <c r="P6" s="323"/>
      <c r="Q6" s="39" t="s">
        <v>31</v>
      </c>
      <c r="R6" s="323">
        <v>178</v>
      </c>
      <c r="S6" s="324">
        <v>6.39</v>
      </c>
      <c r="T6" s="323">
        <v>105</v>
      </c>
      <c r="U6" s="324">
        <v>6.68</v>
      </c>
      <c r="V6" s="323">
        <v>73</v>
      </c>
      <c r="W6" s="324">
        <v>6.01</v>
      </c>
      <c r="X6" s="323"/>
      <c r="Y6" s="39" t="s">
        <v>31</v>
      </c>
      <c r="Z6" s="323">
        <v>216</v>
      </c>
      <c r="AA6" s="323">
        <v>4.7629547960308711</v>
      </c>
      <c r="AB6" s="323">
        <v>162</v>
      </c>
      <c r="AC6" s="323">
        <v>6.0742407199100112</v>
      </c>
      <c r="AD6" s="323">
        <v>54</v>
      </c>
      <c r="AE6" s="323">
        <v>2.8907922912205568</v>
      </c>
      <c r="AG6" s="39" t="s">
        <v>31</v>
      </c>
      <c r="AH6" s="323">
        <v>225</v>
      </c>
      <c r="AI6" s="323">
        <v>4.5253419147224454</v>
      </c>
      <c r="AJ6" s="323">
        <v>130</v>
      </c>
      <c r="AK6" s="323">
        <v>4.3160690571049143</v>
      </c>
      <c r="AL6" s="323">
        <v>96</v>
      </c>
      <c r="AM6" s="323">
        <v>4.8979591836734695</v>
      </c>
      <c r="AO6" s="39" t="s">
        <v>31</v>
      </c>
      <c r="AP6" s="461">
        <v>326</v>
      </c>
      <c r="AQ6" s="461">
        <v>5.799679772282512</v>
      </c>
      <c r="AR6" s="461">
        <v>181</v>
      </c>
      <c r="AS6" s="461">
        <v>5.5555555555555554</v>
      </c>
      <c r="AT6" s="461">
        <v>145</v>
      </c>
      <c r="AU6" s="461">
        <v>6.1362674566229369</v>
      </c>
      <c r="AV6" s="461"/>
      <c r="AW6" s="461"/>
      <c r="AX6" s="461"/>
      <c r="AY6" s="461"/>
      <c r="AZ6" s="461"/>
      <c r="BA6" s="465"/>
      <c r="BB6" s="39" t="s">
        <v>31</v>
      </c>
      <c r="BC6" s="315">
        <v>4972</v>
      </c>
      <c r="BD6" s="315">
        <v>4.5253419147224454</v>
      </c>
      <c r="BE6" s="315">
        <v>3012</v>
      </c>
      <c r="BF6" s="315">
        <f>BK6/BE6*100</f>
        <v>4.3160690571049143</v>
      </c>
      <c r="BG6" s="315">
        <v>1960</v>
      </c>
      <c r="BH6" s="465">
        <f>BL6/BG6*100</f>
        <v>4.8979591836734695</v>
      </c>
      <c r="BJ6" s="465">
        <v>226</v>
      </c>
      <c r="BK6" s="315">
        <v>130</v>
      </c>
      <c r="BL6" s="315">
        <v>96</v>
      </c>
      <c r="BN6" s="315">
        <v>225</v>
      </c>
      <c r="BO6" s="315">
        <f>BN6/BC6*100</f>
        <v>4.5253419147224454</v>
      </c>
    </row>
    <row r="7" spans="1:67" x14ac:dyDescent="0.2">
      <c r="A7" s="39" t="s">
        <v>32</v>
      </c>
      <c r="B7" s="323">
        <v>3800</v>
      </c>
      <c r="C7" s="324">
        <v>4.8095177825591691</v>
      </c>
      <c r="D7" s="323">
        <v>2540</v>
      </c>
      <c r="E7" s="324">
        <v>5.0861033239887865</v>
      </c>
      <c r="F7" s="323">
        <v>1260</v>
      </c>
      <c r="G7" s="324">
        <v>4.3343653250773997</v>
      </c>
      <c r="H7" s="323"/>
      <c r="I7" s="39" t="s">
        <v>32</v>
      </c>
      <c r="J7" s="323">
        <v>6886</v>
      </c>
      <c r="K7" s="324">
        <v>9.7899999999999991</v>
      </c>
      <c r="L7" s="323">
        <v>5074</v>
      </c>
      <c r="M7" s="324">
        <v>11.66</v>
      </c>
      <c r="N7" s="323">
        <v>1812</v>
      </c>
      <c r="O7" s="324">
        <v>6.75</v>
      </c>
      <c r="P7" s="323"/>
      <c r="Q7" s="39" t="s">
        <v>32</v>
      </c>
      <c r="R7" s="323">
        <v>7713</v>
      </c>
      <c r="S7" s="324">
        <v>11.7</v>
      </c>
      <c r="T7" s="323">
        <v>5488</v>
      </c>
      <c r="U7" s="324">
        <v>14.23</v>
      </c>
      <c r="V7" s="323">
        <v>2225</v>
      </c>
      <c r="W7" s="324">
        <v>8.14</v>
      </c>
      <c r="X7" s="323"/>
      <c r="Y7" s="39" t="s">
        <v>32</v>
      </c>
      <c r="Z7" s="323">
        <v>5121</v>
      </c>
      <c r="AA7" s="323">
        <v>7.1585333463801941</v>
      </c>
      <c r="AB7" s="323">
        <v>3174</v>
      </c>
      <c r="AC7" s="323">
        <v>8.0501166683575125</v>
      </c>
      <c r="AD7" s="323">
        <v>1947</v>
      </c>
      <c r="AE7" s="323">
        <v>6.0637204522096608</v>
      </c>
      <c r="AG7" s="39" t="s">
        <v>32</v>
      </c>
      <c r="AH7" s="323">
        <v>11187</v>
      </c>
      <c r="AI7" s="323">
        <v>12.947317253830843</v>
      </c>
      <c r="AJ7" s="323">
        <v>6120</v>
      </c>
      <c r="AK7" s="323">
        <v>13.192498383272259</v>
      </c>
      <c r="AL7" s="323">
        <v>5080</v>
      </c>
      <c r="AM7" s="323">
        <v>12.695556555205679</v>
      </c>
      <c r="AO7" s="39" t="s">
        <v>32</v>
      </c>
      <c r="AP7" s="461">
        <v>9070</v>
      </c>
      <c r="AQ7" s="461">
        <v>8.7649787398531114</v>
      </c>
      <c r="AR7" s="461">
        <v>4754</v>
      </c>
      <c r="AS7" s="461">
        <v>8.6862780924538647</v>
      </c>
      <c r="AT7" s="461">
        <v>4316</v>
      </c>
      <c r="AU7" s="461">
        <v>8.8533333333333335</v>
      </c>
      <c r="AV7" s="461"/>
      <c r="AW7" s="461"/>
      <c r="AX7" s="461"/>
      <c r="AY7" s="461"/>
      <c r="AZ7" s="461"/>
      <c r="BA7" s="465"/>
      <c r="BB7" s="39" t="s">
        <v>32</v>
      </c>
      <c r="BC7" s="315">
        <v>86404</v>
      </c>
      <c r="BD7" s="315">
        <v>12.947317253830843</v>
      </c>
      <c r="BE7" s="315">
        <v>46390</v>
      </c>
      <c r="BF7" s="465">
        <f t="shared" ref="BF7:BF38" si="0">BK7/BE7*100</f>
        <v>13.192498383272259</v>
      </c>
      <c r="BG7" s="315">
        <v>40014</v>
      </c>
      <c r="BH7" s="465">
        <f t="shared" ref="BH7:BH42" si="1">BL7/BG7*100</f>
        <v>12.695556555205679</v>
      </c>
      <c r="BJ7" s="465">
        <v>11200</v>
      </c>
      <c r="BK7" s="315">
        <v>6120</v>
      </c>
      <c r="BL7" s="315">
        <v>5080</v>
      </c>
      <c r="BN7" s="315">
        <v>11187</v>
      </c>
      <c r="BO7" s="465">
        <f t="shared" ref="BO7:BO42" si="2">BN7/BC7*100</f>
        <v>12.947317253830843</v>
      </c>
    </row>
    <row r="8" spans="1:67" x14ac:dyDescent="0.2">
      <c r="A8" s="39" t="s">
        <v>33</v>
      </c>
      <c r="B8" s="323">
        <v>5665</v>
      </c>
      <c r="C8" s="324">
        <v>3.68899163220786</v>
      </c>
      <c r="D8" s="323">
        <v>3030</v>
      </c>
      <c r="E8" s="324">
        <v>3.2754986216961246</v>
      </c>
      <c r="F8" s="323">
        <v>2635</v>
      </c>
      <c r="G8" s="324">
        <v>4.3154274484113984</v>
      </c>
      <c r="H8" s="323"/>
      <c r="I8" s="39" t="s">
        <v>33</v>
      </c>
      <c r="J8" s="323">
        <v>8906</v>
      </c>
      <c r="K8" s="324">
        <v>6.22</v>
      </c>
      <c r="L8" s="323">
        <v>5841</v>
      </c>
      <c r="M8" s="324">
        <v>6.92</v>
      </c>
      <c r="N8" s="323">
        <v>3065</v>
      </c>
      <c r="O8" s="324">
        <v>5.2</v>
      </c>
      <c r="P8" s="323"/>
      <c r="Q8" s="39" t="s">
        <v>33</v>
      </c>
      <c r="R8" s="323">
        <v>11754</v>
      </c>
      <c r="S8" s="324">
        <v>8.1300000000000008</v>
      </c>
      <c r="T8" s="323">
        <v>7447</v>
      </c>
      <c r="U8" s="324">
        <v>9.1199999999999992</v>
      </c>
      <c r="V8" s="323">
        <v>4307</v>
      </c>
      <c r="W8" s="324">
        <v>6.85</v>
      </c>
      <c r="X8" s="323"/>
      <c r="Y8" s="39" t="s">
        <v>33</v>
      </c>
      <c r="Z8" s="323">
        <v>7758</v>
      </c>
      <c r="AA8" s="323">
        <v>5.0133119652596481</v>
      </c>
      <c r="AB8" s="323">
        <v>4407</v>
      </c>
      <c r="AC8" s="323">
        <v>5.2868985208200874</v>
      </c>
      <c r="AD8" s="323">
        <v>3351</v>
      </c>
      <c r="AE8" s="323">
        <v>4.6938689750808926</v>
      </c>
      <c r="AG8" s="39" t="s">
        <v>33</v>
      </c>
      <c r="AH8" s="323">
        <v>13825</v>
      </c>
      <c r="AI8" s="323">
        <v>7.493915428521869</v>
      </c>
      <c r="AJ8" s="323">
        <v>7299</v>
      </c>
      <c r="AK8" s="323">
        <v>7.496302686714321</v>
      </c>
      <c r="AL8" s="323">
        <v>6550</v>
      </c>
      <c r="AM8" s="323">
        <v>7.518796992481203</v>
      </c>
      <c r="AO8" s="39" t="s">
        <v>33</v>
      </c>
      <c r="AP8" s="461">
        <v>13552</v>
      </c>
      <c r="AQ8" s="461">
        <v>6.8465537362520772</v>
      </c>
      <c r="AR8" s="461">
        <v>6912</v>
      </c>
      <c r="AS8" s="461">
        <v>6.7691705023993727</v>
      </c>
      <c r="AT8" s="461">
        <v>6640</v>
      </c>
      <c r="AU8" s="461">
        <v>6.9290089638835841</v>
      </c>
      <c r="AV8" s="461"/>
      <c r="AW8" s="461"/>
      <c r="AX8" s="461"/>
      <c r="AY8" s="461"/>
      <c r="AZ8" s="461"/>
      <c r="BA8" s="465"/>
      <c r="BB8" s="39" t="s">
        <v>33</v>
      </c>
      <c r="BC8" s="315">
        <v>184483</v>
      </c>
      <c r="BD8" s="315">
        <v>7.493915428521869</v>
      </c>
      <c r="BE8" s="315">
        <v>97368</v>
      </c>
      <c r="BF8" s="465">
        <f t="shared" si="0"/>
        <v>7.496302686714321</v>
      </c>
      <c r="BG8" s="315">
        <v>87115</v>
      </c>
      <c r="BH8" s="465">
        <f t="shared" si="1"/>
        <v>7.518796992481203</v>
      </c>
      <c r="BJ8" s="465">
        <v>13849</v>
      </c>
      <c r="BK8" s="315">
        <v>7299</v>
      </c>
      <c r="BL8" s="315">
        <v>6550</v>
      </c>
      <c r="BN8" s="315">
        <v>13825</v>
      </c>
      <c r="BO8" s="465">
        <f t="shared" si="2"/>
        <v>7.493915428521869</v>
      </c>
    </row>
    <row r="9" spans="1:67" x14ac:dyDescent="0.2">
      <c r="A9" s="39" t="s">
        <v>34</v>
      </c>
      <c r="B9" s="323">
        <v>3690</v>
      </c>
      <c r="C9" s="324">
        <v>3.4926644581164221</v>
      </c>
      <c r="D9" s="323">
        <v>2335</v>
      </c>
      <c r="E9" s="324">
        <v>3.4845545440978962</v>
      </c>
      <c r="F9" s="323">
        <v>1355</v>
      </c>
      <c r="G9" s="324">
        <v>3.5067287784679086</v>
      </c>
      <c r="H9" s="323"/>
      <c r="I9" s="39" t="s">
        <v>34</v>
      </c>
      <c r="J9" s="323">
        <v>6017</v>
      </c>
      <c r="K9" s="324">
        <v>5.64</v>
      </c>
      <c r="L9" s="323">
        <v>4312</v>
      </c>
      <c r="M9" s="324">
        <v>6.68</v>
      </c>
      <c r="N9" s="323">
        <v>1705</v>
      </c>
      <c r="O9" s="324">
        <v>4.0599999999999996</v>
      </c>
      <c r="P9" s="323"/>
      <c r="Q9" s="39" t="s">
        <v>34</v>
      </c>
      <c r="R9" s="323">
        <v>8425</v>
      </c>
      <c r="S9" s="324">
        <v>7.67</v>
      </c>
      <c r="T9" s="323">
        <v>5753</v>
      </c>
      <c r="U9" s="324">
        <v>9.1199999999999992</v>
      </c>
      <c r="V9" s="323">
        <v>2672</v>
      </c>
      <c r="W9" s="324">
        <v>5.72</v>
      </c>
      <c r="X9" s="323"/>
      <c r="Y9" s="39" t="s">
        <v>34</v>
      </c>
      <c r="Z9" s="323">
        <v>4530</v>
      </c>
      <c r="AA9" s="323">
        <v>4.1698884347730027</v>
      </c>
      <c r="AB9" s="323">
        <v>2651</v>
      </c>
      <c r="AC9" s="323">
        <v>4.4896438430402901</v>
      </c>
      <c r="AD9" s="323">
        <v>1879</v>
      </c>
      <c r="AE9" s="323">
        <v>3.7891467865857349</v>
      </c>
      <c r="AG9" s="39" t="s">
        <v>34</v>
      </c>
      <c r="AH9" s="323">
        <v>8705</v>
      </c>
      <c r="AI9" s="323">
        <v>7.3234957598600072</v>
      </c>
      <c r="AJ9" s="323">
        <v>4641</v>
      </c>
      <c r="AK9" s="323">
        <v>7.4922510654784977</v>
      </c>
      <c r="AL9" s="323">
        <v>4082</v>
      </c>
      <c r="AM9" s="323">
        <v>7.1714687280393541</v>
      </c>
      <c r="AO9" s="39" t="s">
        <v>34</v>
      </c>
      <c r="AP9" s="461">
        <v>7353</v>
      </c>
      <c r="AQ9" s="461">
        <v>5.8875810713427814</v>
      </c>
      <c r="AR9" s="461">
        <v>3710</v>
      </c>
      <c r="AS9" s="461">
        <v>5.8474001922864751</v>
      </c>
      <c r="AT9" s="461">
        <v>3643</v>
      </c>
      <c r="AU9" s="461">
        <v>5.929072473674788</v>
      </c>
      <c r="AV9" s="461"/>
      <c r="AW9" s="461"/>
      <c r="AX9" s="461"/>
      <c r="AY9" s="461"/>
      <c r="AZ9" s="461"/>
      <c r="BA9" s="465"/>
      <c r="BB9" s="39" t="s">
        <v>34</v>
      </c>
      <c r="BC9" s="315">
        <v>118864</v>
      </c>
      <c r="BD9" s="315">
        <v>7.3234957598600072</v>
      </c>
      <c r="BE9" s="315">
        <v>61944</v>
      </c>
      <c r="BF9" s="465">
        <f t="shared" si="0"/>
        <v>7.4922510654784977</v>
      </c>
      <c r="BG9" s="315">
        <v>56920</v>
      </c>
      <c r="BH9" s="465">
        <f t="shared" si="1"/>
        <v>7.1714687280393541</v>
      </c>
      <c r="BJ9" s="465">
        <v>8723</v>
      </c>
      <c r="BK9" s="315">
        <v>4641</v>
      </c>
      <c r="BL9" s="315">
        <v>4082</v>
      </c>
      <c r="BN9" s="315">
        <v>8705</v>
      </c>
      <c r="BO9" s="465">
        <f t="shared" si="2"/>
        <v>7.3234957598600072</v>
      </c>
    </row>
    <row r="10" spans="1:67" x14ac:dyDescent="0.2">
      <c r="A10" s="39" t="s">
        <v>35</v>
      </c>
      <c r="B10" s="323">
        <v>7010</v>
      </c>
      <c r="C10" s="324">
        <v>4.7291371517236724</v>
      </c>
      <c r="D10" s="323">
        <v>4035</v>
      </c>
      <c r="E10" s="324">
        <v>4.5652542852293942</v>
      </c>
      <c r="F10" s="323">
        <v>2975</v>
      </c>
      <c r="G10" s="324">
        <v>4.9711755368034085</v>
      </c>
      <c r="H10" s="323"/>
      <c r="I10" s="39" t="s">
        <v>35</v>
      </c>
      <c r="J10" s="323">
        <v>13191</v>
      </c>
      <c r="K10" s="324">
        <v>10.1</v>
      </c>
      <c r="L10" s="323">
        <v>8452</v>
      </c>
      <c r="M10" s="324">
        <v>11.14</v>
      </c>
      <c r="N10" s="323">
        <v>4739</v>
      </c>
      <c r="O10" s="324">
        <v>8.67</v>
      </c>
      <c r="P10" s="323"/>
      <c r="Q10" s="39" t="s">
        <v>35</v>
      </c>
      <c r="R10" s="323">
        <v>16466</v>
      </c>
      <c r="S10" s="324">
        <v>13.26</v>
      </c>
      <c r="T10" s="323">
        <v>10384</v>
      </c>
      <c r="U10" s="324">
        <v>14.93</v>
      </c>
      <c r="V10" s="323">
        <v>6082</v>
      </c>
      <c r="W10" s="324">
        <v>11.14</v>
      </c>
      <c r="X10" s="323"/>
      <c r="Y10" s="39" t="s">
        <v>35</v>
      </c>
      <c r="Z10" s="323">
        <v>9901</v>
      </c>
      <c r="AA10" s="323">
        <v>7.6076099150185179</v>
      </c>
      <c r="AB10" s="323">
        <v>6031</v>
      </c>
      <c r="AC10" s="323">
        <v>8.5876204986544025</v>
      </c>
      <c r="AD10" s="323">
        <v>3870</v>
      </c>
      <c r="AE10" s="323">
        <v>6.4589348598895135</v>
      </c>
      <c r="AG10" s="39" t="s">
        <v>35</v>
      </c>
      <c r="AH10" s="323">
        <v>16530</v>
      </c>
      <c r="AI10" s="323">
        <v>10.079821453616358</v>
      </c>
      <c r="AJ10" s="323">
        <v>9234</v>
      </c>
      <c r="AK10" s="323">
        <v>10.285828859135162</v>
      </c>
      <c r="AL10" s="323">
        <v>7327</v>
      </c>
      <c r="AM10" s="323">
        <v>9.8724012018809706</v>
      </c>
      <c r="AO10" s="39" t="s">
        <v>35</v>
      </c>
      <c r="AP10" s="461">
        <v>14977</v>
      </c>
      <c r="AQ10" s="461">
        <v>8.5482232343641211</v>
      </c>
      <c r="AR10" s="461">
        <v>7817</v>
      </c>
      <c r="AS10" s="461">
        <v>8.4151487749214144</v>
      </c>
      <c r="AT10" s="461">
        <v>7160</v>
      </c>
      <c r="AU10" s="461">
        <v>8.6983988142964748</v>
      </c>
      <c r="AV10" s="461"/>
      <c r="AW10" s="461"/>
      <c r="AX10" s="461"/>
      <c r="AY10" s="461"/>
      <c r="AZ10" s="461"/>
      <c r="BA10" s="465"/>
      <c r="BB10" s="39" t="s">
        <v>35</v>
      </c>
      <c r="BC10" s="315">
        <v>163991</v>
      </c>
      <c r="BD10" s="315">
        <v>10.079821453616358</v>
      </c>
      <c r="BE10" s="315">
        <v>89774</v>
      </c>
      <c r="BF10" s="465">
        <f t="shared" si="0"/>
        <v>10.285828859135162</v>
      </c>
      <c r="BG10" s="315">
        <v>74217</v>
      </c>
      <c r="BH10" s="465">
        <f t="shared" si="1"/>
        <v>9.8724012018809706</v>
      </c>
      <c r="BJ10" s="465">
        <v>16561</v>
      </c>
      <c r="BK10" s="315">
        <v>9234</v>
      </c>
      <c r="BL10" s="315">
        <v>7327</v>
      </c>
      <c r="BN10" s="315">
        <v>16530</v>
      </c>
      <c r="BO10" s="465">
        <f t="shared" si="2"/>
        <v>10.079821453616358</v>
      </c>
    </row>
    <row r="11" spans="1:67" x14ac:dyDescent="0.2">
      <c r="A11" s="39" t="s">
        <v>36</v>
      </c>
      <c r="B11" s="323">
        <v>4835</v>
      </c>
      <c r="C11" s="324">
        <v>3.2779661016949153</v>
      </c>
      <c r="D11" s="323">
        <v>2875</v>
      </c>
      <c r="E11" s="324">
        <v>3.1253397108381349</v>
      </c>
      <c r="F11" s="323">
        <v>1960</v>
      </c>
      <c r="G11" s="324">
        <v>3.5308953341740232</v>
      </c>
      <c r="H11" s="323"/>
      <c r="I11" s="39" t="s">
        <v>36</v>
      </c>
      <c r="J11" s="323">
        <v>7668</v>
      </c>
      <c r="K11" s="324">
        <v>5.23</v>
      </c>
      <c r="L11" s="323">
        <v>5368</v>
      </c>
      <c r="M11" s="324">
        <v>6.13</v>
      </c>
      <c r="N11" s="323">
        <v>2300</v>
      </c>
      <c r="O11" s="324">
        <v>3.91</v>
      </c>
      <c r="P11" s="323"/>
      <c r="Q11" s="39" t="s">
        <v>36</v>
      </c>
      <c r="R11" s="323">
        <v>10425</v>
      </c>
      <c r="S11" s="324">
        <v>7.07</v>
      </c>
      <c r="T11" s="323">
        <v>6927</v>
      </c>
      <c r="U11" s="324">
        <v>8.27</v>
      </c>
      <c r="V11" s="323">
        <v>3498</v>
      </c>
      <c r="W11" s="324">
        <v>5.5</v>
      </c>
      <c r="X11" s="323"/>
      <c r="Y11" s="39" t="s">
        <v>36</v>
      </c>
      <c r="Z11" s="323">
        <v>5672</v>
      </c>
      <c r="AA11" s="323">
        <v>3.8416992339630052</v>
      </c>
      <c r="AB11" s="323">
        <v>3409</v>
      </c>
      <c r="AC11" s="323">
        <v>4.2658891544554702</v>
      </c>
      <c r="AD11" s="323">
        <v>2263</v>
      </c>
      <c r="AE11" s="323">
        <v>3.341207736601211</v>
      </c>
      <c r="AG11" s="39" t="s">
        <v>36</v>
      </c>
      <c r="AH11" s="323">
        <v>9914</v>
      </c>
      <c r="AI11" s="323">
        <v>6.1469971850547482</v>
      </c>
      <c r="AJ11" s="323">
        <v>5578</v>
      </c>
      <c r="AK11" s="323">
        <v>6.6415831209963567</v>
      </c>
      <c r="AL11" s="323">
        <v>4351</v>
      </c>
      <c r="AM11" s="323">
        <v>5.6290105568205346</v>
      </c>
      <c r="AO11" s="39" t="s">
        <v>36</v>
      </c>
      <c r="AP11" s="461">
        <v>8955</v>
      </c>
      <c r="AQ11" s="461">
        <v>5.2619826892227781</v>
      </c>
      <c r="AR11" s="461">
        <v>4591</v>
      </c>
      <c r="AS11" s="461">
        <v>5.3409183447922848</v>
      </c>
      <c r="AT11" s="461">
        <v>4364</v>
      </c>
      <c r="AU11" s="461">
        <v>5.1814209726443767</v>
      </c>
      <c r="AV11" s="461"/>
      <c r="AW11" s="461"/>
      <c r="AX11" s="461"/>
      <c r="AY11" s="461"/>
      <c r="AZ11" s="461"/>
      <c r="BA11" s="465"/>
      <c r="BB11" s="39" t="s">
        <v>36</v>
      </c>
      <c r="BC11" s="315">
        <v>161282</v>
      </c>
      <c r="BD11" s="315">
        <v>6.1469971850547482</v>
      </c>
      <c r="BE11" s="315">
        <v>83986</v>
      </c>
      <c r="BF11" s="465">
        <f t="shared" si="0"/>
        <v>6.6415831209963567</v>
      </c>
      <c r="BG11" s="315">
        <v>77296</v>
      </c>
      <c r="BH11" s="465">
        <f t="shared" si="1"/>
        <v>5.6290105568205346</v>
      </c>
      <c r="BJ11" s="465">
        <v>9929</v>
      </c>
      <c r="BK11" s="315">
        <v>5578</v>
      </c>
      <c r="BL11" s="315">
        <v>4351</v>
      </c>
      <c r="BN11" s="315">
        <v>9914</v>
      </c>
      <c r="BO11" s="465">
        <f t="shared" si="2"/>
        <v>6.1469971850547482</v>
      </c>
    </row>
    <row r="12" spans="1:67" x14ac:dyDescent="0.2">
      <c r="A12" s="39" t="s">
        <v>37</v>
      </c>
      <c r="B12" s="323">
        <v>6950</v>
      </c>
      <c r="C12" s="324">
        <v>5.9053445492395271</v>
      </c>
      <c r="D12" s="323">
        <v>4180</v>
      </c>
      <c r="E12" s="324">
        <v>6.5012831479897351</v>
      </c>
      <c r="F12" s="323">
        <v>2770</v>
      </c>
      <c r="G12" s="324">
        <v>5.1877516621406503</v>
      </c>
      <c r="H12" s="323"/>
      <c r="I12" s="39" t="s">
        <v>37</v>
      </c>
      <c r="J12" s="323">
        <v>10081</v>
      </c>
      <c r="K12" s="324">
        <v>11.2</v>
      </c>
      <c r="L12" s="323">
        <v>6601</v>
      </c>
      <c r="M12" s="324">
        <v>13.4</v>
      </c>
      <c r="N12" s="323">
        <v>3480</v>
      </c>
      <c r="O12" s="324">
        <v>8.5500000000000007</v>
      </c>
      <c r="P12" s="323"/>
      <c r="Q12" s="39" t="s">
        <v>37</v>
      </c>
      <c r="R12" s="323">
        <v>11806</v>
      </c>
      <c r="S12" s="324">
        <v>13.18</v>
      </c>
      <c r="T12" s="323">
        <v>7450</v>
      </c>
      <c r="U12" s="324">
        <v>15.46</v>
      </c>
      <c r="V12" s="323">
        <v>4356</v>
      </c>
      <c r="W12" s="324">
        <v>10.53</v>
      </c>
      <c r="X12" s="323"/>
      <c r="Y12" s="39" t="s">
        <v>37</v>
      </c>
      <c r="Z12" s="323">
        <v>7665</v>
      </c>
      <c r="AA12" s="323">
        <v>7.6206478296315439</v>
      </c>
      <c r="AB12" s="323">
        <v>4669</v>
      </c>
      <c r="AC12" s="323">
        <v>8.7726879861711318</v>
      </c>
      <c r="AD12" s="323">
        <v>2996</v>
      </c>
      <c r="AE12" s="323">
        <v>6.3260135135135132</v>
      </c>
      <c r="AG12" s="39" t="s">
        <v>37</v>
      </c>
      <c r="AH12" s="323">
        <v>9431</v>
      </c>
      <c r="AI12" s="323">
        <v>7.9655734520300348</v>
      </c>
      <c r="AJ12" s="323">
        <v>5050</v>
      </c>
      <c r="AK12" s="323">
        <v>8.0560252688000524</v>
      </c>
      <c r="AL12" s="323">
        <v>4411</v>
      </c>
      <c r="AM12" s="323">
        <v>7.9176464253020047</v>
      </c>
      <c r="AO12" s="39" t="s">
        <v>37</v>
      </c>
      <c r="AP12" s="461">
        <v>8998</v>
      </c>
      <c r="AQ12" s="461">
        <v>8.153242540390174</v>
      </c>
      <c r="AR12" s="461">
        <v>4601</v>
      </c>
      <c r="AS12" s="461">
        <v>8.2675962696088128</v>
      </c>
      <c r="AT12" s="461">
        <v>4397</v>
      </c>
      <c r="AU12" s="461">
        <v>8.0369219521111308</v>
      </c>
      <c r="AV12" s="461"/>
      <c r="AW12" s="461"/>
      <c r="AX12" s="461"/>
      <c r="AY12" s="461"/>
      <c r="AZ12" s="461"/>
      <c r="BA12" s="465"/>
      <c r="BB12" s="39" t="s">
        <v>37</v>
      </c>
      <c r="BC12" s="315">
        <v>118397</v>
      </c>
      <c r="BD12" s="315">
        <v>7.9655734520300348</v>
      </c>
      <c r="BE12" s="315">
        <v>62686</v>
      </c>
      <c r="BF12" s="465">
        <f t="shared" si="0"/>
        <v>8.0560252688000524</v>
      </c>
      <c r="BG12" s="315">
        <v>55711</v>
      </c>
      <c r="BH12" s="465">
        <f t="shared" si="1"/>
        <v>7.9176464253020047</v>
      </c>
      <c r="BJ12" s="465">
        <v>9461</v>
      </c>
      <c r="BK12" s="315">
        <v>5050</v>
      </c>
      <c r="BL12" s="315">
        <v>4411</v>
      </c>
      <c r="BN12" s="315">
        <v>9431</v>
      </c>
      <c r="BO12" s="465">
        <f t="shared" si="2"/>
        <v>7.9655734520300348</v>
      </c>
    </row>
    <row r="13" spans="1:67" x14ac:dyDescent="0.2">
      <c r="A13" s="39" t="s">
        <v>38</v>
      </c>
      <c r="B13" s="323">
        <v>5520</v>
      </c>
      <c r="C13" s="324">
        <v>3.3682155169783692</v>
      </c>
      <c r="D13" s="323">
        <v>3050</v>
      </c>
      <c r="E13" s="324">
        <v>3.0519837894631507</v>
      </c>
      <c r="F13" s="323">
        <v>2470</v>
      </c>
      <c r="G13" s="324">
        <v>3.8623924941360439</v>
      </c>
      <c r="H13" s="323"/>
      <c r="I13" s="39" t="s">
        <v>38</v>
      </c>
      <c r="J13" s="323">
        <v>9914</v>
      </c>
      <c r="K13" s="324">
        <v>6.15</v>
      </c>
      <c r="L13" s="323">
        <v>6793</v>
      </c>
      <c r="M13" s="324">
        <v>7.12</v>
      </c>
      <c r="N13" s="323">
        <v>3121</v>
      </c>
      <c r="O13" s="324">
        <v>4.74</v>
      </c>
      <c r="P13" s="323"/>
      <c r="Q13" s="39" t="s">
        <v>38</v>
      </c>
      <c r="R13" s="323">
        <v>13863</v>
      </c>
      <c r="S13" s="324">
        <v>8.41</v>
      </c>
      <c r="T13" s="323">
        <v>9345</v>
      </c>
      <c r="U13" s="324">
        <v>10.11</v>
      </c>
      <c r="V13" s="323">
        <v>4518</v>
      </c>
      <c r="W13" s="324">
        <v>6.24</v>
      </c>
      <c r="X13" s="323"/>
      <c r="Y13" s="39" t="s">
        <v>38</v>
      </c>
      <c r="Z13" s="323">
        <v>9163</v>
      </c>
      <c r="AA13" s="323">
        <v>5.4884367269438332</v>
      </c>
      <c r="AB13" s="323">
        <v>5411</v>
      </c>
      <c r="AC13" s="323">
        <v>6.1155754472812758</v>
      </c>
      <c r="AD13" s="323">
        <v>3752</v>
      </c>
      <c r="AE13" s="323">
        <v>4.7813232745437864</v>
      </c>
      <c r="AG13" s="39" t="s">
        <v>38</v>
      </c>
      <c r="AH13" s="323">
        <v>17321</v>
      </c>
      <c r="AI13" s="323">
        <v>9.1015616789625238</v>
      </c>
      <c r="AJ13" s="323">
        <v>9447</v>
      </c>
      <c r="AK13" s="323">
        <v>9.5226095195855098</v>
      </c>
      <c r="AL13" s="323">
        <v>7902</v>
      </c>
      <c r="AM13" s="323">
        <v>8.6737942086891611</v>
      </c>
      <c r="AO13" s="39" t="s">
        <v>38</v>
      </c>
      <c r="AP13" s="461">
        <v>14712</v>
      </c>
      <c r="AQ13" s="461">
        <v>7.2376285845004942</v>
      </c>
      <c r="AR13" s="461">
        <v>7821</v>
      </c>
      <c r="AS13" s="461">
        <v>7.6335952369332887</v>
      </c>
      <c r="AT13" s="461">
        <v>6891</v>
      </c>
      <c r="AU13" s="461">
        <v>6.8352245675289636</v>
      </c>
      <c r="AV13" s="461"/>
      <c r="AW13" s="461"/>
      <c r="AX13" s="461"/>
      <c r="AY13" s="461"/>
      <c r="AZ13" s="461"/>
      <c r="BA13" s="465"/>
      <c r="BB13" s="39" t="s">
        <v>38</v>
      </c>
      <c r="BC13" s="315">
        <v>190308</v>
      </c>
      <c r="BD13" s="315">
        <v>9.1015616789625238</v>
      </c>
      <c r="BE13" s="315">
        <v>99206</v>
      </c>
      <c r="BF13" s="465">
        <f t="shared" si="0"/>
        <v>9.5226095195855098</v>
      </c>
      <c r="BG13" s="315">
        <v>91102</v>
      </c>
      <c r="BH13" s="465">
        <f t="shared" si="1"/>
        <v>8.6737942086891611</v>
      </c>
      <c r="BJ13" s="465">
        <v>17349</v>
      </c>
      <c r="BK13" s="315">
        <v>9447</v>
      </c>
      <c r="BL13" s="315">
        <v>7902</v>
      </c>
      <c r="BN13" s="315">
        <v>17321</v>
      </c>
      <c r="BO13" s="465">
        <f t="shared" si="2"/>
        <v>9.1015616789625238</v>
      </c>
    </row>
    <row r="14" spans="1:67" x14ac:dyDescent="0.2">
      <c r="A14" s="39" t="s">
        <v>39</v>
      </c>
      <c r="B14" s="323">
        <v>6435</v>
      </c>
      <c r="C14" s="324">
        <v>4.0475516558165863</v>
      </c>
      <c r="D14" s="323">
        <v>3610</v>
      </c>
      <c r="E14" s="324">
        <v>3.7602208218321964</v>
      </c>
      <c r="F14" s="323">
        <v>2825</v>
      </c>
      <c r="G14" s="324">
        <v>4.4855509685614487</v>
      </c>
      <c r="H14" s="323"/>
      <c r="I14" s="39" t="s">
        <v>39</v>
      </c>
      <c r="J14" s="323">
        <v>12451</v>
      </c>
      <c r="K14" s="324">
        <v>8.58</v>
      </c>
      <c r="L14" s="323">
        <v>8043</v>
      </c>
      <c r="M14" s="324">
        <v>9.48</v>
      </c>
      <c r="N14" s="323">
        <v>4408</v>
      </c>
      <c r="O14" s="324">
        <v>7.32</v>
      </c>
      <c r="P14" s="323"/>
      <c r="Q14" s="39" t="s">
        <v>39</v>
      </c>
      <c r="R14" s="323">
        <v>15771</v>
      </c>
      <c r="S14" s="324">
        <v>11.03</v>
      </c>
      <c r="T14" s="323">
        <v>10350</v>
      </c>
      <c r="U14" s="324">
        <v>13.01</v>
      </c>
      <c r="V14" s="323">
        <v>5421</v>
      </c>
      <c r="W14" s="324">
        <v>8.5399999999999991</v>
      </c>
      <c r="X14" s="323"/>
      <c r="Y14" s="39" t="s">
        <v>39</v>
      </c>
      <c r="Z14" s="323">
        <v>8844</v>
      </c>
      <c r="AA14" s="323">
        <v>5.7510355635611683</v>
      </c>
      <c r="AB14" s="323">
        <v>5322</v>
      </c>
      <c r="AC14" s="323">
        <v>6.4002501413057855</v>
      </c>
      <c r="AD14" s="323">
        <v>3522</v>
      </c>
      <c r="AE14" s="323">
        <v>4.9866908308319653</v>
      </c>
      <c r="AG14" s="39" t="s">
        <v>39</v>
      </c>
      <c r="AH14" s="323">
        <v>15795</v>
      </c>
      <c r="AI14" s="323">
        <v>8.7451208371397726</v>
      </c>
      <c r="AJ14" s="323">
        <v>8768</v>
      </c>
      <c r="AK14" s="323">
        <v>8.877638839669924</v>
      </c>
      <c r="AL14" s="323">
        <v>7060</v>
      </c>
      <c r="AM14" s="323">
        <v>8.6255345143555289</v>
      </c>
      <c r="AO14" s="39" t="s">
        <v>39</v>
      </c>
      <c r="AP14" s="461">
        <v>15249</v>
      </c>
      <c r="AQ14" s="461">
        <v>8.0473054271420423</v>
      </c>
      <c r="AR14" s="461">
        <v>8122</v>
      </c>
      <c r="AS14" s="461">
        <v>8.0315645827976976</v>
      </c>
      <c r="AT14" s="461">
        <v>7127</v>
      </c>
      <c r="AU14" s="461">
        <v>8.0653192404318403</v>
      </c>
      <c r="AV14" s="461"/>
      <c r="AW14" s="461"/>
      <c r="AX14" s="461"/>
      <c r="AY14" s="461"/>
      <c r="AZ14" s="461"/>
      <c r="BA14" s="465"/>
      <c r="BB14" s="39" t="s">
        <v>39</v>
      </c>
      <c r="BC14" s="315">
        <v>180615</v>
      </c>
      <c r="BD14" s="315">
        <v>8.7451208371397726</v>
      </c>
      <c r="BE14" s="315">
        <v>98765</v>
      </c>
      <c r="BF14" s="465">
        <f t="shared" si="0"/>
        <v>8.877638839669924</v>
      </c>
      <c r="BG14" s="315">
        <v>81850</v>
      </c>
      <c r="BH14" s="465">
        <f t="shared" si="1"/>
        <v>8.6255345143555289</v>
      </c>
      <c r="BJ14" s="465">
        <v>15828</v>
      </c>
      <c r="BK14" s="315">
        <v>8768</v>
      </c>
      <c r="BL14" s="315">
        <v>7060</v>
      </c>
      <c r="BN14" s="315">
        <v>15795</v>
      </c>
      <c r="BO14" s="465">
        <f t="shared" si="2"/>
        <v>8.7451208371397726</v>
      </c>
    </row>
    <row r="15" spans="1:67" x14ac:dyDescent="0.2">
      <c r="A15" s="39" t="s">
        <v>40</v>
      </c>
      <c r="B15" s="323">
        <v>4415</v>
      </c>
      <c r="C15" s="324">
        <v>3.2557796541425468</v>
      </c>
      <c r="D15" s="323">
        <v>2565</v>
      </c>
      <c r="E15" s="324">
        <v>3.090733823352211</v>
      </c>
      <c r="F15" s="323">
        <v>1850</v>
      </c>
      <c r="G15" s="324">
        <v>3.5161075738857739</v>
      </c>
      <c r="H15" s="323"/>
      <c r="I15" s="39" t="s">
        <v>40</v>
      </c>
      <c r="J15" s="323">
        <v>8398</v>
      </c>
      <c r="K15" s="324">
        <v>6.59</v>
      </c>
      <c r="L15" s="323">
        <v>5989</v>
      </c>
      <c r="M15" s="324">
        <v>7.86</v>
      </c>
      <c r="N15" s="323">
        <v>2409</v>
      </c>
      <c r="O15" s="324">
        <v>4.7</v>
      </c>
      <c r="P15" s="323"/>
      <c r="Q15" s="39" t="s">
        <v>40</v>
      </c>
      <c r="R15" s="323">
        <v>13136</v>
      </c>
      <c r="S15" s="324">
        <v>10.16</v>
      </c>
      <c r="T15" s="323">
        <v>8916</v>
      </c>
      <c r="U15" s="324">
        <v>12.06</v>
      </c>
      <c r="V15" s="323">
        <v>4220</v>
      </c>
      <c r="W15" s="324">
        <v>7.63</v>
      </c>
      <c r="X15" s="323"/>
      <c r="Y15" s="39" t="s">
        <v>40</v>
      </c>
      <c r="Z15" s="323">
        <v>8177</v>
      </c>
      <c r="AA15" s="323">
        <v>6.2695035460992905</v>
      </c>
      <c r="AB15" s="323">
        <v>5115</v>
      </c>
      <c r="AC15" s="323">
        <v>7.2697555429221143</v>
      </c>
      <c r="AD15" s="323">
        <v>3062</v>
      </c>
      <c r="AE15" s="323">
        <v>5.0978107050695085</v>
      </c>
      <c r="AG15" s="39" t="s">
        <v>40</v>
      </c>
      <c r="AH15" s="323">
        <v>15712</v>
      </c>
      <c r="AI15" s="323">
        <v>10.246911969947957</v>
      </c>
      <c r="AJ15" s="323">
        <v>8432</v>
      </c>
      <c r="AK15" s="323">
        <v>10.444433434078185</v>
      </c>
      <c r="AL15" s="323">
        <v>7298</v>
      </c>
      <c r="AM15" s="323">
        <v>10.052064681413734</v>
      </c>
      <c r="AO15" s="39" t="s">
        <v>40</v>
      </c>
      <c r="AP15" s="461">
        <v>12143</v>
      </c>
      <c r="AQ15" s="461">
        <v>7.8178013841944312</v>
      </c>
      <c r="AR15" s="461">
        <v>6406</v>
      </c>
      <c r="AS15" s="461">
        <v>8.050975266438769</v>
      </c>
      <c r="AT15" s="461">
        <v>5737</v>
      </c>
      <c r="AU15" s="461">
        <v>7.5728975540214103</v>
      </c>
      <c r="AV15" s="461"/>
      <c r="AW15" s="461"/>
      <c r="AX15" s="461"/>
      <c r="AY15" s="461"/>
      <c r="AZ15" s="461"/>
      <c r="BA15" s="465"/>
      <c r="BB15" s="39" t="s">
        <v>40</v>
      </c>
      <c r="BC15" s="315">
        <v>153334</v>
      </c>
      <c r="BD15" s="315">
        <v>10.246911969947957</v>
      </c>
      <c r="BE15" s="315">
        <v>80732</v>
      </c>
      <c r="BF15" s="465">
        <f t="shared" si="0"/>
        <v>10.444433434078185</v>
      </c>
      <c r="BG15" s="315">
        <v>72602</v>
      </c>
      <c r="BH15" s="465">
        <f t="shared" si="1"/>
        <v>10.052064681413734</v>
      </c>
      <c r="BJ15" s="465">
        <v>15730</v>
      </c>
      <c r="BK15" s="315">
        <v>8432</v>
      </c>
      <c r="BL15" s="315">
        <v>7298</v>
      </c>
      <c r="BN15" s="315">
        <v>15712</v>
      </c>
      <c r="BO15" s="465">
        <f t="shared" si="2"/>
        <v>10.246911969947957</v>
      </c>
    </row>
    <row r="16" spans="1:67" x14ac:dyDescent="0.2">
      <c r="A16" s="39" t="s">
        <v>41</v>
      </c>
      <c r="B16" s="323">
        <v>5275</v>
      </c>
      <c r="C16" s="324">
        <v>4.8768085794850462</v>
      </c>
      <c r="D16" s="323">
        <v>3450</v>
      </c>
      <c r="E16" s="324">
        <v>5.1981316860027116</v>
      </c>
      <c r="F16" s="323">
        <v>1825</v>
      </c>
      <c r="G16" s="324">
        <v>4.3665510228496229</v>
      </c>
      <c r="H16" s="323"/>
      <c r="I16" s="39" t="s">
        <v>41</v>
      </c>
      <c r="J16" s="323">
        <v>9907</v>
      </c>
      <c r="K16" s="324">
        <v>9.6199999999999992</v>
      </c>
      <c r="L16" s="323">
        <v>7142</v>
      </c>
      <c r="M16" s="324">
        <v>11.69</v>
      </c>
      <c r="N16" s="323">
        <v>2765</v>
      </c>
      <c r="O16" s="324">
        <v>6.6</v>
      </c>
      <c r="P16" s="323"/>
      <c r="Q16" s="39" t="s">
        <v>41</v>
      </c>
      <c r="R16" s="323">
        <v>13121</v>
      </c>
      <c r="S16" s="324">
        <v>13.36</v>
      </c>
      <c r="T16" s="323">
        <v>8924</v>
      </c>
      <c r="U16" s="324">
        <v>16.04</v>
      </c>
      <c r="V16" s="323">
        <v>4197</v>
      </c>
      <c r="W16" s="324">
        <v>9.86</v>
      </c>
      <c r="X16" s="323"/>
      <c r="Y16" s="39" t="s">
        <v>41</v>
      </c>
      <c r="Z16" s="323">
        <v>8354</v>
      </c>
      <c r="AA16" s="323">
        <v>8.2683399976246097</v>
      </c>
      <c r="AB16" s="323">
        <v>5032</v>
      </c>
      <c r="AC16" s="323">
        <v>9.2718160377358494</v>
      </c>
      <c r="AD16" s="323">
        <v>3322</v>
      </c>
      <c r="AE16" s="323">
        <v>7.1037550252330854</v>
      </c>
      <c r="AG16" s="39" t="s">
        <v>41</v>
      </c>
      <c r="AH16" s="323">
        <v>14252</v>
      </c>
      <c r="AI16" s="323">
        <v>10.791001945893559</v>
      </c>
      <c r="AJ16" s="323">
        <v>7753</v>
      </c>
      <c r="AK16" s="323">
        <v>11.008874689385872</v>
      </c>
      <c r="AL16" s="323">
        <v>6513</v>
      </c>
      <c r="AM16" s="323">
        <v>10.564819621074488</v>
      </c>
      <c r="AO16" s="39" t="s">
        <v>41</v>
      </c>
      <c r="AP16" s="461">
        <v>12255</v>
      </c>
      <c r="AQ16" s="461">
        <v>7.9174850113706841</v>
      </c>
      <c r="AR16" s="461">
        <v>6379</v>
      </c>
      <c r="AS16" s="461">
        <v>8.0463684754913078</v>
      </c>
      <c r="AT16" s="461">
        <v>5876</v>
      </c>
      <c r="AU16" s="461">
        <v>7.7821630069133576</v>
      </c>
      <c r="AV16" s="461"/>
      <c r="AW16" s="461"/>
      <c r="AX16" s="461"/>
      <c r="AY16" s="461"/>
      <c r="AZ16" s="461"/>
      <c r="BA16" s="465"/>
      <c r="BB16" s="39" t="s">
        <v>41</v>
      </c>
      <c r="BC16" s="315">
        <v>132073</v>
      </c>
      <c r="BD16" s="315">
        <v>10.791001945893559</v>
      </c>
      <c r="BE16" s="315">
        <v>70425</v>
      </c>
      <c r="BF16" s="465">
        <f t="shared" si="0"/>
        <v>11.008874689385872</v>
      </c>
      <c r="BG16" s="315">
        <v>61648</v>
      </c>
      <c r="BH16" s="465">
        <f t="shared" si="1"/>
        <v>10.564819621074488</v>
      </c>
      <c r="BJ16" s="465">
        <v>14266</v>
      </c>
      <c r="BK16" s="315">
        <v>7753</v>
      </c>
      <c r="BL16" s="315">
        <v>6513</v>
      </c>
      <c r="BN16" s="315">
        <v>14252</v>
      </c>
      <c r="BO16" s="465">
        <f t="shared" si="2"/>
        <v>10.791001945893559</v>
      </c>
    </row>
    <row r="17" spans="1:67" x14ac:dyDescent="0.2">
      <c r="A17" s="39" t="s">
        <v>42</v>
      </c>
      <c r="B17" s="323">
        <v>7170</v>
      </c>
      <c r="C17" s="324">
        <v>6.4484216206493388</v>
      </c>
      <c r="D17" s="323">
        <v>4445</v>
      </c>
      <c r="E17" s="324">
        <v>6.7205926821892952</v>
      </c>
      <c r="F17" s="323">
        <v>2725</v>
      </c>
      <c r="G17" s="324">
        <v>6.0488346281908987</v>
      </c>
      <c r="H17" s="323"/>
      <c r="I17" s="39" t="s">
        <v>42</v>
      </c>
      <c r="J17" s="323">
        <v>13403</v>
      </c>
      <c r="K17" s="324">
        <v>15.34</v>
      </c>
      <c r="L17" s="323">
        <v>9087</v>
      </c>
      <c r="M17" s="324">
        <v>17.79</v>
      </c>
      <c r="N17" s="323">
        <v>4316</v>
      </c>
      <c r="O17" s="324">
        <v>11.89</v>
      </c>
      <c r="P17" s="323"/>
      <c r="Q17" s="39" t="s">
        <v>42</v>
      </c>
      <c r="R17" s="323">
        <v>19126</v>
      </c>
      <c r="S17" s="324">
        <v>22.57</v>
      </c>
      <c r="T17" s="323">
        <v>12337</v>
      </c>
      <c r="U17" s="324">
        <v>26.1</v>
      </c>
      <c r="V17" s="323">
        <v>6789</v>
      </c>
      <c r="W17" s="324">
        <v>18.11</v>
      </c>
      <c r="X17" s="323"/>
      <c r="Y17" s="39" t="s">
        <v>42</v>
      </c>
      <c r="Z17" s="323">
        <v>10143</v>
      </c>
      <c r="AA17" s="323">
        <v>11.173288976525409</v>
      </c>
      <c r="AB17" s="323">
        <v>6301</v>
      </c>
      <c r="AC17" s="323">
        <v>13.183387383617534</v>
      </c>
      <c r="AD17" s="323">
        <v>3842</v>
      </c>
      <c r="AE17" s="323">
        <v>8.9382095663502685</v>
      </c>
      <c r="AG17" s="39" t="s">
        <v>42</v>
      </c>
      <c r="AH17" s="323">
        <v>15327</v>
      </c>
      <c r="AI17" s="323">
        <v>11.44805539164793</v>
      </c>
      <c r="AJ17" s="323">
        <v>8655</v>
      </c>
      <c r="AK17" s="323">
        <v>12.284785601748684</v>
      </c>
      <c r="AL17" s="323">
        <v>6693</v>
      </c>
      <c r="AM17" s="323">
        <v>10.551789374113197</v>
      </c>
      <c r="AO17" s="39" t="s">
        <v>42</v>
      </c>
      <c r="AP17" s="461">
        <v>11448</v>
      </c>
      <c r="AQ17" s="461">
        <v>7.8753482612733459</v>
      </c>
      <c r="AR17" s="461">
        <v>5984</v>
      </c>
      <c r="AS17" s="461">
        <v>8.399421697570288</v>
      </c>
      <c r="AT17" s="461">
        <v>5464</v>
      </c>
      <c r="AU17" s="461">
        <v>7.3716305550308947</v>
      </c>
      <c r="AV17" s="461"/>
      <c r="AW17" s="461"/>
      <c r="AX17" s="461"/>
      <c r="AY17" s="461"/>
      <c r="AZ17" s="461"/>
      <c r="BA17" s="465"/>
      <c r="BB17" s="39" t="s">
        <v>42</v>
      </c>
      <c r="BC17" s="315">
        <v>133883</v>
      </c>
      <c r="BD17" s="315">
        <v>11.44805539164793</v>
      </c>
      <c r="BE17" s="315">
        <v>70453</v>
      </c>
      <c r="BF17" s="465">
        <f t="shared" si="0"/>
        <v>12.284785601748684</v>
      </c>
      <c r="BG17" s="315">
        <v>63430</v>
      </c>
      <c r="BH17" s="465">
        <f t="shared" si="1"/>
        <v>10.551789374113197</v>
      </c>
      <c r="BJ17" s="465">
        <v>15348</v>
      </c>
      <c r="BK17" s="315">
        <v>8655</v>
      </c>
      <c r="BL17" s="315">
        <v>6693</v>
      </c>
      <c r="BN17" s="315">
        <v>15327</v>
      </c>
      <c r="BO17" s="465">
        <f t="shared" si="2"/>
        <v>11.44805539164793</v>
      </c>
    </row>
    <row r="18" spans="1:67" x14ac:dyDescent="0.2">
      <c r="A18" s="39" t="s">
        <v>43</v>
      </c>
      <c r="B18" s="323">
        <v>6280</v>
      </c>
      <c r="C18" s="324">
        <v>6.0641174198532255</v>
      </c>
      <c r="D18" s="323">
        <v>3985</v>
      </c>
      <c r="E18" s="324">
        <v>6.7229017292281741</v>
      </c>
      <c r="F18" s="323">
        <v>2295</v>
      </c>
      <c r="G18" s="324">
        <v>5.182341650671785</v>
      </c>
      <c r="H18" s="323"/>
      <c r="I18" s="39" t="s">
        <v>43</v>
      </c>
      <c r="J18" s="323">
        <v>8786</v>
      </c>
      <c r="K18" s="324">
        <v>11.08</v>
      </c>
      <c r="L18" s="323">
        <v>5888</v>
      </c>
      <c r="M18" s="324">
        <v>13.35</v>
      </c>
      <c r="N18" s="323">
        <v>2898</v>
      </c>
      <c r="O18" s="324">
        <v>8.24</v>
      </c>
      <c r="P18" s="323"/>
      <c r="Q18" s="39" t="s">
        <v>43</v>
      </c>
      <c r="R18" s="323">
        <v>11033</v>
      </c>
      <c r="S18" s="324">
        <v>13.35</v>
      </c>
      <c r="T18" s="323">
        <v>6908</v>
      </c>
      <c r="U18" s="324">
        <v>15.77</v>
      </c>
      <c r="V18" s="323">
        <v>4125</v>
      </c>
      <c r="W18" s="324">
        <v>10.62</v>
      </c>
      <c r="X18" s="323"/>
      <c r="Y18" s="39" t="s">
        <v>43</v>
      </c>
      <c r="Z18" s="323">
        <v>6447</v>
      </c>
      <c r="AA18" s="323">
        <v>7.1541918659490653</v>
      </c>
      <c r="AB18" s="323">
        <v>3947</v>
      </c>
      <c r="AC18" s="323">
        <v>8.405025553662691</v>
      </c>
      <c r="AD18" s="323">
        <v>2500</v>
      </c>
      <c r="AE18" s="323">
        <v>5.7930714865021438</v>
      </c>
      <c r="AG18" s="39" t="s">
        <v>43</v>
      </c>
      <c r="AH18" s="323">
        <v>8136</v>
      </c>
      <c r="AI18" s="323">
        <v>7.5505317668021599</v>
      </c>
      <c r="AJ18" s="323">
        <v>4363</v>
      </c>
      <c r="AK18" s="323">
        <v>7.8524891112630932</v>
      </c>
      <c r="AL18" s="323">
        <v>3800</v>
      </c>
      <c r="AM18" s="323">
        <v>7.280809319435928</v>
      </c>
      <c r="AO18" s="39" t="s">
        <v>43</v>
      </c>
      <c r="AP18" s="461">
        <v>7656</v>
      </c>
      <c r="AQ18" s="461">
        <v>7.2771514932608401</v>
      </c>
      <c r="AR18" s="461">
        <v>3814</v>
      </c>
      <c r="AS18" s="461">
        <v>7.4581043821740742</v>
      </c>
      <c r="AT18" s="461">
        <v>3842</v>
      </c>
      <c r="AU18" s="461">
        <v>7.105998113451828</v>
      </c>
      <c r="AV18" s="461"/>
      <c r="AW18" s="461"/>
      <c r="AX18" s="461"/>
      <c r="AY18" s="461"/>
      <c r="AZ18" s="461"/>
      <c r="BA18" s="465"/>
      <c r="BB18" s="39" t="s">
        <v>43</v>
      </c>
      <c r="BC18" s="315">
        <v>107754</v>
      </c>
      <c r="BD18" s="315">
        <v>7.5505317668021599</v>
      </c>
      <c r="BE18" s="315">
        <v>55562</v>
      </c>
      <c r="BF18" s="465">
        <f t="shared" si="0"/>
        <v>7.8524891112630932</v>
      </c>
      <c r="BG18" s="315">
        <v>52192</v>
      </c>
      <c r="BH18" s="465">
        <f t="shared" si="1"/>
        <v>7.280809319435928</v>
      </c>
      <c r="BJ18" s="465">
        <v>8163</v>
      </c>
      <c r="BK18" s="315">
        <v>4363</v>
      </c>
      <c r="BL18" s="315">
        <v>3800</v>
      </c>
      <c r="BN18" s="315">
        <v>8136</v>
      </c>
      <c r="BO18" s="465">
        <f t="shared" si="2"/>
        <v>7.5505317668021599</v>
      </c>
    </row>
    <row r="19" spans="1:67" x14ac:dyDescent="0.2">
      <c r="A19" s="39" t="s">
        <v>44</v>
      </c>
      <c r="B19" s="323">
        <v>6185</v>
      </c>
      <c r="C19" s="324">
        <v>5.0333658854166661</v>
      </c>
      <c r="D19" s="323">
        <v>3600</v>
      </c>
      <c r="E19" s="324">
        <v>4.9597024178549294</v>
      </c>
      <c r="F19" s="323">
        <v>2585</v>
      </c>
      <c r="G19" s="324">
        <v>5.1396759121185003</v>
      </c>
      <c r="H19" s="323"/>
      <c r="I19" s="39" t="s">
        <v>44</v>
      </c>
      <c r="J19" s="323">
        <v>11196</v>
      </c>
      <c r="K19" s="324">
        <v>10.71</v>
      </c>
      <c r="L19" s="323">
        <v>7457</v>
      </c>
      <c r="M19" s="324">
        <v>12.32</v>
      </c>
      <c r="N19" s="323">
        <v>3739</v>
      </c>
      <c r="O19" s="324">
        <v>8.5</v>
      </c>
      <c r="P19" s="323"/>
      <c r="Q19" s="39" t="s">
        <v>44</v>
      </c>
      <c r="R19" s="323">
        <v>18540</v>
      </c>
      <c r="S19" s="324">
        <v>17.670000000000002</v>
      </c>
      <c r="T19" s="323">
        <v>12016</v>
      </c>
      <c r="U19" s="324">
        <v>20.69</v>
      </c>
      <c r="V19" s="323">
        <v>6524</v>
      </c>
      <c r="W19" s="324">
        <v>13.93</v>
      </c>
      <c r="X19" s="323"/>
      <c r="Y19" s="39" t="s">
        <v>44</v>
      </c>
      <c r="Z19" s="323">
        <v>9468</v>
      </c>
      <c r="AA19" s="323">
        <v>8.8879710117717732</v>
      </c>
      <c r="AB19" s="323">
        <v>5820</v>
      </c>
      <c r="AC19" s="323">
        <v>10.333990305225591</v>
      </c>
      <c r="AD19" s="323">
        <v>3648</v>
      </c>
      <c r="AE19" s="323">
        <v>7.2659190949469199</v>
      </c>
      <c r="AG19" s="39" t="s">
        <v>44</v>
      </c>
      <c r="AH19" s="323">
        <v>13893</v>
      </c>
      <c r="AI19" s="323">
        <v>10.053622213056032</v>
      </c>
      <c r="AJ19" s="323">
        <v>7714</v>
      </c>
      <c r="AK19" s="323">
        <v>10.527465029000341</v>
      </c>
      <c r="AL19" s="323">
        <v>6203</v>
      </c>
      <c r="AM19" s="323">
        <v>9.5557198755276218</v>
      </c>
      <c r="AO19" s="39" t="s">
        <v>44</v>
      </c>
      <c r="AP19" s="461">
        <v>11937</v>
      </c>
      <c r="AQ19" s="461">
        <v>8.1926933556618611</v>
      </c>
      <c r="AR19" s="461">
        <v>6319</v>
      </c>
      <c r="AS19" s="461">
        <v>8.6000871032718162</v>
      </c>
      <c r="AT19" s="461">
        <v>5618</v>
      </c>
      <c r="AU19" s="461">
        <v>7.7782546693064916</v>
      </c>
      <c r="AV19" s="461"/>
      <c r="AW19" s="461"/>
      <c r="AX19" s="461"/>
      <c r="AY19" s="461"/>
      <c r="AZ19" s="461"/>
      <c r="BA19" s="465"/>
      <c r="BB19" s="39" t="s">
        <v>44</v>
      </c>
      <c r="BC19" s="315">
        <v>138189</v>
      </c>
      <c r="BD19" s="315">
        <v>10.053622213056032</v>
      </c>
      <c r="BE19" s="315">
        <v>73275</v>
      </c>
      <c r="BF19" s="465">
        <f t="shared" si="0"/>
        <v>10.527465029000341</v>
      </c>
      <c r="BG19" s="315">
        <v>64914</v>
      </c>
      <c r="BH19" s="465">
        <f t="shared" si="1"/>
        <v>9.5557198755276218</v>
      </c>
      <c r="BJ19" s="465">
        <v>13917</v>
      </c>
      <c r="BK19" s="315">
        <v>7714</v>
      </c>
      <c r="BL19" s="315">
        <v>6203</v>
      </c>
      <c r="BN19" s="315">
        <v>13893</v>
      </c>
      <c r="BO19" s="465">
        <f t="shared" si="2"/>
        <v>10.053622213056032</v>
      </c>
    </row>
    <row r="20" spans="1:67" x14ac:dyDescent="0.2">
      <c r="A20" s="39" t="s">
        <v>45</v>
      </c>
      <c r="B20" s="323">
        <v>3140</v>
      </c>
      <c r="C20" s="324">
        <v>3.1356101457958854</v>
      </c>
      <c r="D20" s="323">
        <v>1635</v>
      </c>
      <c r="E20" s="324">
        <v>2.6269280205655527</v>
      </c>
      <c r="F20" s="323">
        <v>1505</v>
      </c>
      <c r="G20" s="324">
        <v>3.970976253298153</v>
      </c>
      <c r="H20" s="323"/>
      <c r="I20" s="39" t="s">
        <v>45</v>
      </c>
      <c r="J20" s="323">
        <v>5256</v>
      </c>
      <c r="K20" s="324">
        <v>5.41</v>
      </c>
      <c r="L20" s="323">
        <v>3391</v>
      </c>
      <c r="M20" s="324">
        <v>5.87</v>
      </c>
      <c r="N20" s="323">
        <v>1865</v>
      </c>
      <c r="O20" s="324">
        <v>4.75</v>
      </c>
      <c r="P20" s="323"/>
      <c r="Q20" s="39" t="s">
        <v>45</v>
      </c>
      <c r="R20" s="323">
        <v>7521</v>
      </c>
      <c r="S20" s="324">
        <v>7.44</v>
      </c>
      <c r="T20" s="323">
        <v>4755</v>
      </c>
      <c r="U20" s="324">
        <v>8.33</v>
      </c>
      <c r="V20" s="323">
        <v>2766</v>
      </c>
      <c r="W20" s="324">
        <v>6.28</v>
      </c>
      <c r="X20" s="323"/>
      <c r="Y20" s="39" t="s">
        <v>45</v>
      </c>
      <c r="Z20" s="323">
        <v>4602</v>
      </c>
      <c r="AA20" s="323">
        <v>4.4658366408213563</v>
      </c>
      <c r="AB20" s="323">
        <v>2646</v>
      </c>
      <c r="AC20" s="323">
        <v>4.7676534712337162</v>
      </c>
      <c r="AD20" s="323">
        <v>1956</v>
      </c>
      <c r="AE20" s="323">
        <v>4.1135646687697163</v>
      </c>
      <c r="AG20" s="39" t="s">
        <v>45</v>
      </c>
      <c r="AH20" s="323">
        <v>9407</v>
      </c>
      <c r="AI20" s="323">
        <v>7.6289261761294984</v>
      </c>
      <c r="AJ20" s="323">
        <v>4960</v>
      </c>
      <c r="AK20" s="323">
        <v>7.427707144675562</v>
      </c>
      <c r="AL20" s="323">
        <v>4466</v>
      </c>
      <c r="AM20" s="323">
        <v>7.900229966389527</v>
      </c>
      <c r="AO20" s="39" t="s">
        <v>45</v>
      </c>
      <c r="AP20" s="461">
        <v>8498</v>
      </c>
      <c r="AQ20" s="461">
        <v>6.4086514532209167</v>
      </c>
      <c r="AR20" s="461">
        <v>4407</v>
      </c>
      <c r="AS20" s="461">
        <v>6.1827466715301842</v>
      </c>
      <c r="AT20" s="461">
        <v>4091</v>
      </c>
      <c r="AU20" s="461">
        <v>6.6712326533274622</v>
      </c>
      <c r="AV20" s="461"/>
      <c r="AW20" s="461"/>
      <c r="AX20" s="461"/>
      <c r="AY20" s="461"/>
      <c r="AZ20" s="461"/>
      <c r="BA20" s="465"/>
      <c r="BB20" s="39" t="s">
        <v>45</v>
      </c>
      <c r="BC20" s="315">
        <v>123307</v>
      </c>
      <c r="BD20" s="315">
        <v>7.6289261761294984</v>
      </c>
      <c r="BE20" s="315">
        <v>66777</v>
      </c>
      <c r="BF20" s="465">
        <f t="shared" si="0"/>
        <v>7.427707144675562</v>
      </c>
      <c r="BG20" s="315">
        <v>56530</v>
      </c>
      <c r="BH20" s="465">
        <f t="shared" si="1"/>
        <v>7.900229966389527</v>
      </c>
      <c r="BJ20" s="465">
        <v>9426</v>
      </c>
      <c r="BK20" s="315">
        <v>4960</v>
      </c>
      <c r="BL20" s="315">
        <v>4466</v>
      </c>
      <c r="BN20" s="315">
        <v>9407</v>
      </c>
      <c r="BO20" s="465">
        <f t="shared" si="2"/>
        <v>7.6289261761294984</v>
      </c>
    </row>
    <row r="21" spans="1:67" x14ac:dyDescent="0.2">
      <c r="A21" s="39" t="s">
        <v>46</v>
      </c>
      <c r="B21" s="323">
        <v>4015</v>
      </c>
      <c r="C21" s="324">
        <v>3.287345969623777</v>
      </c>
      <c r="D21" s="323">
        <v>2440</v>
      </c>
      <c r="E21" s="324">
        <v>3.146560061899542</v>
      </c>
      <c r="F21" s="323">
        <v>1575</v>
      </c>
      <c r="G21" s="324">
        <v>3.5321821036106753</v>
      </c>
      <c r="H21" s="323"/>
      <c r="I21" s="39" t="s">
        <v>46</v>
      </c>
      <c r="J21" s="323">
        <v>7422</v>
      </c>
      <c r="K21" s="324">
        <v>6.18</v>
      </c>
      <c r="L21" s="323">
        <v>5322</v>
      </c>
      <c r="M21" s="324">
        <v>7.2</v>
      </c>
      <c r="N21" s="323">
        <v>2100</v>
      </c>
      <c r="O21" s="324">
        <v>4.5599999999999996</v>
      </c>
      <c r="P21" s="323"/>
      <c r="Q21" s="39" t="s">
        <v>46</v>
      </c>
      <c r="R21" s="323">
        <v>8478</v>
      </c>
      <c r="S21" s="324">
        <v>7.42</v>
      </c>
      <c r="T21" s="323">
        <v>5972</v>
      </c>
      <c r="U21" s="324">
        <v>9.02</v>
      </c>
      <c r="V21" s="323">
        <v>2506</v>
      </c>
      <c r="W21" s="324">
        <v>5.21</v>
      </c>
      <c r="X21" s="323"/>
      <c r="Y21" s="39" t="s">
        <v>46</v>
      </c>
      <c r="Z21" s="323">
        <v>4191</v>
      </c>
      <c r="AA21" s="323">
        <v>3.8415003024803385</v>
      </c>
      <c r="AB21" s="323">
        <v>2546</v>
      </c>
      <c r="AC21" s="323">
        <v>4.2603035424440687</v>
      </c>
      <c r="AD21" s="323">
        <v>1645</v>
      </c>
      <c r="AE21" s="323">
        <v>3.334211646431684</v>
      </c>
      <c r="AG21" s="39" t="s">
        <v>46</v>
      </c>
      <c r="AH21" s="323">
        <v>8796</v>
      </c>
      <c r="AI21" s="323">
        <v>7.2310550632182959</v>
      </c>
      <c r="AJ21" s="323">
        <v>4943</v>
      </c>
      <c r="AK21" s="323">
        <v>7.659765697638381</v>
      </c>
      <c r="AL21" s="323">
        <v>3869</v>
      </c>
      <c r="AM21" s="323">
        <v>6.7746454211171425</v>
      </c>
      <c r="AO21" s="39" t="s">
        <v>46</v>
      </c>
      <c r="AP21" s="461">
        <v>7641</v>
      </c>
      <c r="AQ21" s="461">
        <v>5.7950460357668332</v>
      </c>
      <c r="AR21" s="461">
        <v>3950</v>
      </c>
      <c r="AS21" s="461">
        <v>5.8144669826596402</v>
      </c>
      <c r="AT21" s="461">
        <v>3691</v>
      </c>
      <c r="AU21" s="461">
        <v>5.7744055068836042</v>
      </c>
      <c r="AV21" s="461"/>
      <c r="AW21" s="461"/>
      <c r="AX21" s="461"/>
      <c r="AY21" s="461"/>
      <c r="AZ21" s="461"/>
      <c r="BA21" s="465"/>
      <c r="BB21" s="39" t="s">
        <v>46</v>
      </c>
      <c r="BC21" s="315">
        <v>121642</v>
      </c>
      <c r="BD21" s="315">
        <v>7.2310550632182959</v>
      </c>
      <c r="BE21" s="315">
        <v>64532</v>
      </c>
      <c r="BF21" s="465">
        <f t="shared" si="0"/>
        <v>7.659765697638381</v>
      </c>
      <c r="BG21" s="315">
        <v>57110</v>
      </c>
      <c r="BH21" s="465">
        <f t="shared" si="1"/>
        <v>6.7746454211171425</v>
      </c>
      <c r="BJ21" s="465">
        <v>8812</v>
      </c>
      <c r="BK21" s="315">
        <v>4943</v>
      </c>
      <c r="BL21" s="315">
        <v>3869</v>
      </c>
      <c r="BN21" s="315">
        <v>8796</v>
      </c>
      <c r="BO21" s="465">
        <f t="shared" si="2"/>
        <v>7.2310550632182959</v>
      </c>
    </row>
    <row r="22" spans="1:67" x14ac:dyDescent="0.2">
      <c r="A22" s="39" t="s">
        <v>47</v>
      </c>
      <c r="B22" s="323">
        <v>3560</v>
      </c>
      <c r="C22" s="324">
        <v>2.9414194827728659</v>
      </c>
      <c r="D22" s="323">
        <v>1950</v>
      </c>
      <c r="E22" s="324">
        <v>2.5951557093425603</v>
      </c>
      <c r="F22" s="323">
        <v>1610</v>
      </c>
      <c r="G22" s="324">
        <v>3.5083896273697972</v>
      </c>
      <c r="H22" s="323"/>
      <c r="I22" s="39" t="s">
        <v>47</v>
      </c>
      <c r="J22" s="323">
        <v>6637</v>
      </c>
      <c r="K22" s="324">
        <v>5.67</v>
      </c>
      <c r="L22" s="323">
        <v>4478</v>
      </c>
      <c r="M22" s="324">
        <v>6.39</v>
      </c>
      <c r="N22" s="323">
        <v>2159</v>
      </c>
      <c r="O22" s="324">
        <v>4.6100000000000003</v>
      </c>
      <c r="P22" s="323"/>
      <c r="Q22" s="39" t="s">
        <v>47</v>
      </c>
      <c r="R22" s="323">
        <v>8377</v>
      </c>
      <c r="S22" s="324">
        <v>6.88</v>
      </c>
      <c r="T22" s="323">
        <v>5541</v>
      </c>
      <c r="U22" s="324">
        <v>7.97</v>
      </c>
      <c r="V22" s="323">
        <v>2836</v>
      </c>
      <c r="W22" s="324">
        <v>5.42</v>
      </c>
      <c r="X22" s="323"/>
      <c r="Y22" s="39" t="s">
        <v>47</v>
      </c>
      <c r="Z22" s="323">
        <v>4800</v>
      </c>
      <c r="AA22" s="323">
        <v>3.9154906599233215</v>
      </c>
      <c r="AB22" s="323">
        <v>2818</v>
      </c>
      <c r="AC22" s="323">
        <v>4.2571191177581387</v>
      </c>
      <c r="AD22" s="323">
        <v>1982</v>
      </c>
      <c r="AE22" s="323">
        <v>3.5144959659544286</v>
      </c>
      <c r="AG22" s="39" t="s">
        <v>47</v>
      </c>
      <c r="AH22" s="323">
        <v>11252</v>
      </c>
      <c r="AI22" s="323">
        <v>7.9495838690989249</v>
      </c>
      <c r="AJ22" s="323">
        <v>6096</v>
      </c>
      <c r="AK22" s="323">
        <v>7.999475100059052</v>
      </c>
      <c r="AL22" s="323">
        <v>5186</v>
      </c>
      <c r="AM22" s="323">
        <v>7.9373096407854655</v>
      </c>
      <c r="AO22" s="39" t="s">
        <v>47</v>
      </c>
      <c r="AP22" s="461">
        <v>11622</v>
      </c>
      <c r="AQ22" s="461">
        <v>7.5566161028355188</v>
      </c>
      <c r="AR22" s="461">
        <v>6180</v>
      </c>
      <c r="AS22" s="461">
        <v>7.5309830491951111</v>
      </c>
      <c r="AT22" s="461">
        <v>5442</v>
      </c>
      <c r="AU22" s="461">
        <v>7.5859377178064626</v>
      </c>
      <c r="AV22" s="461"/>
      <c r="AW22" s="461"/>
      <c r="AX22" s="461"/>
      <c r="AY22" s="461"/>
      <c r="AZ22" s="461"/>
      <c r="BA22" s="465"/>
      <c r="BB22" s="39" t="s">
        <v>47</v>
      </c>
      <c r="BC22" s="315">
        <v>141542</v>
      </c>
      <c r="BD22" s="315">
        <v>7.9495838690989249</v>
      </c>
      <c r="BE22" s="315">
        <v>76205</v>
      </c>
      <c r="BF22" s="465">
        <f t="shared" si="0"/>
        <v>7.999475100059052</v>
      </c>
      <c r="BG22" s="315">
        <v>65337</v>
      </c>
      <c r="BH22" s="465">
        <f t="shared" si="1"/>
        <v>7.9373096407854655</v>
      </c>
      <c r="BJ22" s="465">
        <v>11282</v>
      </c>
      <c r="BK22" s="315">
        <v>6096</v>
      </c>
      <c r="BL22" s="315">
        <v>5186</v>
      </c>
      <c r="BN22" s="315">
        <v>11252</v>
      </c>
      <c r="BO22" s="465">
        <f t="shared" si="2"/>
        <v>7.9495838690989249</v>
      </c>
    </row>
    <row r="23" spans="1:67" x14ac:dyDescent="0.2">
      <c r="A23" s="39" t="s">
        <v>48</v>
      </c>
      <c r="B23" s="323">
        <v>4000</v>
      </c>
      <c r="C23" s="324">
        <v>3.6524676984887914</v>
      </c>
      <c r="D23" s="323">
        <v>2310</v>
      </c>
      <c r="E23" s="324">
        <v>3.4768211920529799</v>
      </c>
      <c r="F23" s="323">
        <v>1690</v>
      </c>
      <c r="G23" s="324">
        <v>3.9233894370284386</v>
      </c>
      <c r="H23" s="323"/>
      <c r="I23" s="39" t="s">
        <v>48</v>
      </c>
      <c r="J23" s="323">
        <v>7311</v>
      </c>
      <c r="K23" s="324">
        <v>7.07</v>
      </c>
      <c r="L23" s="323">
        <v>4824</v>
      </c>
      <c r="M23" s="324">
        <v>7.9</v>
      </c>
      <c r="N23" s="323">
        <v>2487</v>
      </c>
      <c r="O23" s="324">
        <v>5.87</v>
      </c>
      <c r="P23" s="323"/>
      <c r="Q23" s="39" t="s">
        <v>48</v>
      </c>
      <c r="R23" s="323">
        <v>9543</v>
      </c>
      <c r="S23" s="324">
        <v>8.91</v>
      </c>
      <c r="T23" s="323">
        <v>6094</v>
      </c>
      <c r="U23" s="324">
        <v>10.06</v>
      </c>
      <c r="V23" s="323">
        <v>3449</v>
      </c>
      <c r="W23" s="324">
        <v>7.42</v>
      </c>
      <c r="X23" s="323"/>
      <c r="Y23" s="39" t="s">
        <v>48</v>
      </c>
      <c r="Z23" s="323">
        <v>5137</v>
      </c>
      <c r="AA23" s="323">
        <v>4.6915812738597547</v>
      </c>
      <c r="AB23" s="323">
        <v>3016</v>
      </c>
      <c r="AC23" s="323">
        <v>5.0605725024329677</v>
      </c>
      <c r="AD23" s="323">
        <v>2121</v>
      </c>
      <c r="AE23" s="323">
        <v>4.2508417508417509</v>
      </c>
      <c r="AG23" s="39" t="s">
        <v>48</v>
      </c>
      <c r="AH23" s="323">
        <v>10835</v>
      </c>
      <c r="AI23" s="323">
        <v>7.8590235516838689</v>
      </c>
      <c r="AJ23" s="323">
        <v>6036</v>
      </c>
      <c r="AK23" s="323">
        <v>7.942941362248658</v>
      </c>
      <c r="AL23" s="323">
        <v>4816</v>
      </c>
      <c r="AM23" s="323">
        <v>7.7834343434343438</v>
      </c>
      <c r="AO23" s="39" t="s">
        <v>48</v>
      </c>
      <c r="AP23" s="461">
        <v>11793</v>
      </c>
      <c r="AQ23" s="461">
        <v>7.8609518730835894</v>
      </c>
      <c r="AR23" s="461">
        <v>6165</v>
      </c>
      <c r="AS23" s="461">
        <v>7.6180708301411162</v>
      </c>
      <c r="AT23" s="461">
        <v>5628</v>
      </c>
      <c r="AU23" s="461">
        <v>8.1454250730888358</v>
      </c>
      <c r="AV23" s="461"/>
      <c r="AW23" s="461"/>
      <c r="AX23" s="461"/>
      <c r="AY23" s="461"/>
      <c r="AZ23" s="461"/>
      <c r="BA23" s="465"/>
      <c r="BB23" s="39" t="s">
        <v>48</v>
      </c>
      <c r="BC23" s="315">
        <v>137867</v>
      </c>
      <c r="BD23" s="315">
        <v>7.8590235516838689</v>
      </c>
      <c r="BE23" s="315">
        <v>75992</v>
      </c>
      <c r="BF23" s="465">
        <f t="shared" si="0"/>
        <v>7.942941362248658</v>
      </c>
      <c r="BG23" s="315">
        <v>61875</v>
      </c>
      <c r="BH23" s="465">
        <f t="shared" si="1"/>
        <v>7.7834343434343438</v>
      </c>
      <c r="BJ23" s="465">
        <v>10852</v>
      </c>
      <c r="BK23" s="315">
        <v>6036</v>
      </c>
      <c r="BL23" s="315">
        <v>4816</v>
      </c>
      <c r="BN23" s="315">
        <v>10835</v>
      </c>
      <c r="BO23" s="465">
        <f t="shared" si="2"/>
        <v>7.8590235516838689</v>
      </c>
    </row>
    <row r="24" spans="1:67" x14ac:dyDescent="0.2">
      <c r="A24" s="39" t="s">
        <v>49</v>
      </c>
      <c r="B24" s="323">
        <v>6895</v>
      </c>
      <c r="C24" s="324">
        <v>6.3607011070110699</v>
      </c>
      <c r="D24" s="323">
        <v>4305</v>
      </c>
      <c r="E24" s="324">
        <v>6.7902208201892744</v>
      </c>
      <c r="F24" s="323">
        <v>2590</v>
      </c>
      <c r="G24" s="324">
        <v>5.7555555555555555</v>
      </c>
      <c r="H24" s="323"/>
      <c r="I24" s="39" t="s">
        <v>49</v>
      </c>
      <c r="J24" s="323">
        <v>10803</v>
      </c>
      <c r="K24" s="324">
        <v>12.89</v>
      </c>
      <c r="L24" s="323">
        <v>7411</v>
      </c>
      <c r="M24" s="324">
        <v>15.45</v>
      </c>
      <c r="N24" s="323">
        <v>3392</v>
      </c>
      <c r="O24" s="324">
        <v>9.4499999999999993</v>
      </c>
      <c r="P24" s="323"/>
      <c r="Q24" s="39" t="s">
        <v>49</v>
      </c>
      <c r="R24" s="323">
        <v>14303</v>
      </c>
      <c r="S24" s="324">
        <v>17.100000000000001</v>
      </c>
      <c r="T24" s="323">
        <v>9207</v>
      </c>
      <c r="U24" s="324">
        <v>20.149999999999999</v>
      </c>
      <c r="V24" s="323">
        <v>5096</v>
      </c>
      <c r="W24" s="324">
        <v>13.43</v>
      </c>
      <c r="X24" s="323"/>
      <c r="Y24" s="39" t="s">
        <v>49</v>
      </c>
      <c r="Z24" s="323">
        <v>7873</v>
      </c>
      <c r="AA24" s="323">
        <v>8.8868069351634471</v>
      </c>
      <c r="AB24" s="323">
        <v>4744</v>
      </c>
      <c r="AC24" s="323">
        <v>10.176763343058177</v>
      </c>
      <c r="AD24" s="323">
        <v>3129</v>
      </c>
      <c r="AE24" s="323">
        <v>7.4542595769010855</v>
      </c>
      <c r="AG24" s="39" t="s">
        <v>49</v>
      </c>
      <c r="AH24" s="323">
        <v>10723</v>
      </c>
      <c r="AI24" s="323">
        <v>9.1268895546779252</v>
      </c>
      <c r="AJ24" s="323">
        <v>5755</v>
      </c>
      <c r="AK24" s="323">
        <v>9.3660997640165995</v>
      </c>
      <c r="AL24" s="323">
        <v>4986</v>
      </c>
      <c r="AM24" s="323">
        <v>8.8967400032118196</v>
      </c>
      <c r="AO24" s="39" t="s">
        <v>49</v>
      </c>
      <c r="AP24" s="461">
        <v>9931</v>
      </c>
      <c r="AQ24" s="461">
        <v>7.9810018242749106</v>
      </c>
      <c r="AR24" s="461">
        <v>5104</v>
      </c>
      <c r="AS24" s="461">
        <v>8.2261547883828126</v>
      </c>
      <c r="AT24" s="461">
        <v>4827</v>
      </c>
      <c r="AU24" s="461">
        <v>7.737188837418052</v>
      </c>
      <c r="AV24" s="461"/>
      <c r="AW24" s="461"/>
      <c r="AX24" s="461"/>
      <c r="AY24" s="461"/>
      <c r="AZ24" s="461"/>
      <c r="BA24" s="465"/>
      <c r="BB24" s="39" t="s">
        <v>49</v>
      </c>
      <c r="BC24" s="315">
        <v>117488</v>
      </c>
      <c r="BD24" s="315">
        <v>9.1268895546779252</v>
      </c>
      <c r="BE24" s="315">
        <v>61445</v>
      </c>
      <c r="BF24" s="465">
        <f t="shared" si="0"/>
        <v>9.3660997640165995</v>
      </c>
      <c r="BG24" s="315">
        <v>56043</v>
      </c>
      <c r="BH24" s="465">
        <f t="shared" si="1"/>
        <v>8.8967400032118196</v>
      </c>
      <c r="BJ24" s="465">
        <v>10741</v>
      </c>
      <c r="BK24" s="315">
        <v>5755</v>
      </c>
      <c r="BL24" s="315">
        <v>4986</v>
      </c>
      <c r="BN24" s="315">
        <v>10723</v>
      </c>
      <c r="BO24" s="465">
        <f t="shared" si="2"/>
        <v>9.1268895546779252</v>
      </c>
    </row>
    <row r="25" spans="1:67" x14ac:dyDescent="0.2">
      <c r="A25" s="39" t="s">
        <v>50</v>
      </c>
      <c r="B25" s="323">
        <v>7260</v>
      </c>
      <c r="C25" s="324">
        <v>6.5220320711494404</v>
      </c>
      <c r="D25" s="323">
        <v>4010</v>
      </c>
      <c r="E25" s="324">
        <v>6.855286776647576</v>
      </c>
      <c r="F25" s="323">
        <v>3250</v>
      </c>
      <c r="G25" s="324">
        <v>6.1529723589549414</v>
      </c>
      <c r="H25" s="323"/>
      <c r="I25" s="39" t="s">
        <v>50</v>
      </c>
      <c r="J25" s="323">
        <v>7458</v>
      </c>
      <c r="K25" s="324">
        <v>10.36</v>
      </c>
      <c r="L25" s="323">
        <v>4514</v>
      </c>
      <c r="M25" s="324">
        <v>11.67</v>
      </c>
      <c r="N25" s="323">
        <v>2944</v>
      </c>
      <c r="O25" s="324">
        <v>8.83</v>
      </c>
      <c r="P25" s="323"/>
      <c r="Q25" s="39" t="s">
        <v>50</v>
      </c>
      <c r="R25" s="323">
        <v>8965</v>
      </c>
      <c r="S25" s="324">
        <v>11.87</v>
      </c>
      <c r="T25" s="323">
        <v>5156</v>
      </c>
      <c r="U25" s="324">
        <v>12.39</v>
      </c>
      <c r="V25" s="323">
        <v>3809</v>
      </c>
      <c r="W25" s="324">
        <v>11.23</v>
      </c>
      <c r="X25" s="323"/>
      <c r="Y25" s="39" t="s">
        <v>50</v>
      </c>
      <c r="Z25" s="323">
        <v>5844</v>
      </c>
      <c r="AA25" s="323">
        <v>7.131699697354291</v>
      </c>
      <c r="AB25" s="323">
        <v>3282</v>
      </c>
      <c r="AC25" s="323">
        <v>7.3585794040492374</v>
      </c>
      <c r="AD25" s="323">
        <v>2562</v>
      </c>
      <c r="AE25" s="323">
        <v>6.8607235626489569</v>
      </c>
      <c r="AG25" s="39" t="s">
        <v>50</v>
      </c>
      <c r="AH25" s="323">
        <v>6130</v>
      </c>
      <c r="AI25" s="323">
        <v>7.0043534399031051</v>
      </c>
      <c r="AJ25" s="323">
        <v>3195</v>
      </c>
      <c r="AK25" s="323">
        <v>6.6627739661752132</v>
      </c>
      <c r="AL25" s="323">
        <v>2960</v>
      </c>
      <c r="AM25" s="323">
        <v>7.4815488828227679</v>
      </c>
      <c r="AO25" s="39" t="s">
        <v>50</v>
      </c>
      <c r="AP25" s="461">
        <v>5615</v>
      </c>
      <c r="AQ25" s="461">
        <v>7.5806669366815171</v>
      </c>
      <c r="AR25" s="461">
        <v>2644</v>
      </c>
      <c r="AS25" s="461">
        <v>7.1830258904072384</v>
      </c>
      <c r="AT25" s="461">
        <v>2971</v>
      </c>
      <c r="AU25" s="461">
        <v>7.9734843401948421</v>
      </c>
      <c r="AV25" s="461"/>
      <c r="AW25" s="461"/>
      <c r="AX25" s="461"/>
      <c r="AY25" s="461"/>
      <c r="AZ25" s="461"/>
      <c r="BA25" s="465"/>
      <c r="BB25" s="39" t="s">
        <v>50</v>
      </c>
      <c r="BC25" s="315">
        <v>87517</v>
      </c>
      <c r="BD25" s="315">
        <v>7.0043534399031051</v>
      </c>
      <c r="BE25" s="315">
        <v>47953</v>
      </c>
      <c r="BF25" s="465">
        <f t="shared" si="0"/>
        <v>6.6627739661752132</v>
      </c>
      <c r="BG25" s="315">
        <v>39564</v>
      </c>
      <c r="BH25" s="465">
        <f t="shared" si="1"/>
        <v>7.4815488828227679</v>
      </c>
      <c r="BJ25" s="465">
        <v>6155</v>
      </c>
      <c r="BK25" s="315">
        <v>3195</v>
      </c>
      <c r="BL25" s="315">
        <v>2960</v>
      </c>
      <c r="BN25" s="315">
        <v>6130</v>
      </c>
      <c r="BO25" s="465">
        <f t="shared" si="2"/>
        <v>7.0043534399031051</v>
      </c>
    </row>
    <row r="26" spans="1:67" x14ac:dyDescent="0.2">
      <c r="A26" s="39" t="s">
        <v>51</v>
      </c>
      <c r="B26" s="323">
        <v>2010</v>
      </c>
      <c r="C26" s="324">
        <v>2.7762430939226519</v>
      </c>
      <c r="D26" s="323">
        <v>1130</v>
      </c>
      <c r="E26" s="324">
        <v>2.5843339050886223</v>
      </c>
      <c r="F26" s="323">
        <v>880</v>
      </c>
      <c r="G26" s="324">
        <v>3.068875326939843</v>
      </c>
      <c r="H26" s="323"/>
      <c r="I26" s="39" t="s">
        <v>51</v>
      </c>
      <c r="J26" s="323">
        <v>3328</v>
      </c>
      <c r="K26" s="324">
        <v>5.01</v>
      </c>
      <c r="L26" s="323">
        <v>2203</v>
      </c>
      <c r="M26" s="324">
        <v>5.63</v>
      </c>
      <c r="N26" s="323">
        <v>1125</v>
      </c>
      <c r="O26" s="324">
        <v>4.12</v>
      </c>
      <c r="P26" s="323"/>
      <c r="Q26" s="39" t="s">
        <v>51</v>
      </c>
      <c r="R26" s="323">
        <v>4215</v>
      </c>
      <c r="S26" s="324">
        <v>6.07</v>
      </c>
      <c r="T26" s="323">
        <v>2796</v>
      </c>
      <c r="U26" s="324">
        <v>7.13</v>
      </c>
      <c r="V26" s="323">
        <v>1419</v>
      </c>
      <c r="W26" s="324">
        <v>4.6900000000000004</v>
      </c>
      <c r="X26" s="323"/>
      <c r="Y26" s="39" t="s">
        <v>51</v>
      </c>
      <c r="Z26" s="323">
        <v>2696</v>
      </c>
      <c r="AA26" s="323">
        <v>3.4471295230788899</v>
      </c>
      <c r="AB26" s="323">
        <v>1630</v>
      </c>
      <c r="AC26" s="323">
        <v>3.813489928175374</v>
      </c>
      <c r="AD26" s="323">
        <v>1066</v>
      </c>
      <c r="AE26" s="323">
        <v>3.0056108495220912</v>
      </c>
      <c r="AG26" s="39" t="s">
        <v>51</v>
      </c>
      <c r="AH26" s="323">
        <v>5391</v>
      </c>
      <c r="AI26" s="323">
        <v>6.171864267069652</v>
      </c>
      <c r="AJ26" s="323">
        <v>2982</v>
      </c>
      <c r="AK26" s="323">
        <v>6.4418569484349018</v>
      </c>
      <c r="AL26" s="323">
        <v>2422</v>
      </c>
      <c r="AM26" s="323">
        <v>5.8991158633119811</v>
      </c>
      <c r="AO26" s="39" t="s">
        <v>51</v>
      </c>
      <c r="AP26" s="461">
        <v>5231</v>
      </c>
      <c r="AQ26" s="461">
        <v>5.8846690365837198</v>
      </c>
      <c r="AR26" s="461">
        <v>2717</v>
      </c>
      <c r="AS26" s="461">
        <v>5.9499824807288011</v>
      </c>
      <c r="AT26" s="461">
        <v>2514</v>
      </c>
      <c r="AU26" s="461">
        <v>5.8156750254464695</v>
      </c>
      <c r="AV26" s="461"/>
      <c r="AW26" s="461"/>
      <c r="AX26" s="461"/>
      <c r="AY26" s="461"/>
      <c r="AZ26" s="461"/>
      <c r="BA26" s="465"/>
      <c r="BB26" s="39" t="s">
        <v>51</v>
      </c>
      <c r="BC26" s="315">
        <v>87348</v>
      </c>
      <c r="BD26" s="315">
        <v>6.171864267069652</v>
      </c>
      <c r="BE26" s="315">
        <v>46291</v>
      </c>
      <c r="BF26" s="465">
        <f t="shared" si="0"/>
        <v>6.4418569484349018</v>
      </c>
      <c r="BG26" s="315">
        <v>41057</v>
      </c>
      <c r="BH26" s="465">
        <f t="shared" si="1"/>
        <v>5.8991158633119811</v>
      </c>
      <c r="BJ26" s="465">
        <v>5404</v>
      </c>
      <c r="BK26" s="315">
        <v>2982</v>
      </c>
      <c r="BL26" s="315">
        <v>2422</v>
      </c>
      <c r="BN26" s="315">
        <v>5391</v>
      </c>
      <c r="BO26" s="465">
        <f t="shared" si="2"/>
        <v>6.171864267069652</v>
      </c>
    </row>
    <row r="27" spans="1:67" x14ac:dyDescent="0.2">
      <c r="A27" s="39" t="s">
        <v>52</v>
      </c>
      <c r="B27" s="323">
        <v>10190</v>
      </c>
      <c r="C27" s="324">
        <v>6.3223204591282762</v>
      </c>
      <c r="D27" s="323">
        <v>6605</v>
      </c>
      <c r="E27" s="324">
        <v>7.0124217008174963</v>
      </c>
      <c r="F27" s="323">
        <v>3585</v>
      </c>
      <c r="G27" s="324">
        <v>5.3519444651787715</v>
      </c>
      <c r="H27" s="323"/>
      <c r="I27" s="39" t="s">
        <v>52</v>
      </c>
      <c r="J27" s="323">
        <v>16402</v>
      </c>
      <c r="K27" s="324">
        <v>12.73</v>
      </c>
      <c r="L27" s="323">
        <v>11012</v>
      </c>
      <c r="M27" s="324">
        <v>15.08</v>
      </c>
      <c r="N27" s="323">
        <v>5390</v>
      </c>
      <c r="O27" s="324">
        <v>9.66</v>
      </c>
      <c r="P27" s="323"/>
      <c r="Q27" s="39" t="s">
        <v>52</v>
      </c>
      <c r="R27" s="323">
        <v>21972</v>
      </c>
      <c r="S27" s="324">
        <v>17.16</v>
      </c>
      <c r="T27" s="323">
        <v>13891</v>
      </c>
      <c r="U27" s="324">
        <v>20.059999999999999</v>
      </c>
      <c r="V27" s="323">
        <v>8081</v>
      </c>
      <c r="W27" s="324">
        <v>13.74</v>
      </c>
      <c r="X27" s="323"/>
      <c r="Y27" s="39" t="s">
        <v>52</v>
      </c>
      <c r="Z27" s="323">
        <v>12368</v>
      </c>
      <c r="AA27" s="323">
        <v>8.5476346798438083</v>
      </c>
      <c r="AB27" s="323">
        <v>7679</v>
      </c>
      <c r="AC27" s="323">
        <v>9.9745408256046559</v>
      </c>
      <c r="AD27" s="323">
        <v>4689</v>
      </c>
      <c r="AE27" s="323">
        <v>6.9252241208701948</v>
      </c>
      <c r="AG27" s="39" t="s">
        <v>52</v>
      </c>
      <c r="AH27" s="323">
        <v>16696</v>
      </c>
      <c r="AI27" s="323">
        <v>9.1140346088760307</v>
      </c>
      <c r="AJ27" s="323">
        <v>9132</v>
      </c>
      <c r="AK27" s="323">
        <v>9.4944012975265899</v>
      </c>
      <c r="AL27" s="323">
        <v>7587</v>
      </c>
      <c r="AM27" s="323">
        <v>8.7199880469387523</v>
      </c>
      <c r="AO27" s="39" t="s">
        <v>52</v>
      </c>
      <c r="AP27" s="461">
        <v>14307</v>
      </c>
      <c r="AQ27" s="461">
        <v>7.2787305592722795</v>
      </c>
      <c r="AR27" s="461">
        <v>7617</v>
      </c>
      <c r="AS27" s="461">
        <v>7.7473097499949146</v>
      </c>
      <c r="AT27" s="461">
        <v>6690</v>
      </c>
      <c r="AU27" s="461">
        <v>6.8097841023605223</v>
      </c>
      <c r="AV27" s="461"/>
      <c r="AW27" s="461"/>
      <c r="AX27" s="461"/>
      <c r="AY27" s="461"/>
      <c r="AZ27" s="461"/>
      <c r="BA27" s="465"/>
      <c r="BB27" s="39" t="s">
        <v>52</v>
      </c>
      <c r="BC27" s="315">
        <v>183190</v>
      </c>
      <c r="BD27" s="315">
        <v>9.1140346088760307</v>
      </c>
      <c r="BE27" s="315">
        <v>96183</v>
      </c>
      <c r="BF27" s="465">
        <f t="shared" si="0"/>
        <v>9.4944012975265899</v>
      </c>
      <c r="BG27" s="315">
        <v>87007</v>
      </c>
      <c r="BH27" s="465">
        <f t="shared" si="1"/>
        <v>8.7199880469387523</v>
      </c>
      <c r="BJ27" s="465">
        <v>16719</v>
      </c>
      <c r="BK27" s="315">
        <v>9132</v>
      </c>
      <c r="BL27" s="315">
        <v>7587</v>
      </c>
      <c r="BN27" s="315">
        <v>16696</v>
      </c>
      <c r="BO27" s="465">
        <f t="shared" si="2"/>
        <v>9.1140346088760307</v>
      </c>
    </row>
    <row r="28" spans="1:67" x14ac:dyDescent="0.2">
      <c r="A28" s="39" t="s">
        <v>53</v>
      </c>
      <c r="B28" s="323">
        <v>6895</v>
      </c>
      <c r="C28" s="324">
        <v>5.1516736401673642</v>
      </c>
      <c r="D28" s="323">
        <v>4400</v>
      </c>
      <c r="E28" s="324">
        <v>5.4975948022740049</v>
      </c>
      <c r="F28" s="323">
        <v>2495</v>
      </c>
      <c r="G28" s="324">
        <v>4.637115509710994</v>
      </c>
      <c r="H28" s="323"/>
      <c r="I28" s="39" t="s">
        <v>53</v>
      </c>
      <c r="J28" s="323">
        <v>11942</v>
      </c>
      <c r="K28" s="324">
        <v>10.210000000000001</v>
      </c>
      <c r="L28" s="323">
        <v>8353</v>
      </c>
      <c r="M28" s="324">
        <v>12.35</v>
      </c>
      <c r="N28" s="323">
        <v>3589</v>
      </c>
      <c r="O28" s="324">
        <v>7.27</v>
      </c>
      <c r="P28" s="323"/>
      <c r="Q28" s="39" t="s">
        <v>53</v>
      </c>
      <c r="R28" s="323">
        <v>16834</v>
      </c>
      <c r="S28" s="324">
        <v>14.43</v>
      </c>
      <c r="T28" s="323">
        <v>11138</v>
      </c>
      <c r="U28" s="324">
        <v>17.41</v>
      </c>
      <c r="V28" s="323">
        <v>5696</v>
      </c>
      <c r="W28" s="324">
        <v>10.81</v>
      </c>
      <c r="X28" s="323"/>
      <c r="Y28" s="39" t="s">
        <v>53</v>
      </c>
      <c r="Z28" s="323">
        <v>10301</v>
      </c>
      <c r="AA28" s="323">
        <v>8.1608239255298081</v>
      </c>
      <c r="AB28" s="323">
        <v>6356</v>
      </c>
      <c r="AC28" s="323">
        <v>9.4964888689675782</v>
      </c>
      <c r="AD28" s="323">
        <v>3945</v>
      </c>
      <c r="AE28" s="323">
        <v>6.6531748039463698</v>
      </c>
      <c r="AG28" s="39" t="s">
        <v>53</v>
      </c>
      <c r="AH28" s="323">
        <v>15736</v>
      </c>
      <c r="AI28" s="323">
        <v>10.366749454849696</v>
      </c>
      <c r="AJ28" s="323">
        <v>8736</v>
      </c>
      <c r="AK28" s="323">
        <v>11.131498470948012</v>
      </c>
      <c r="AL28" s="323">
        <v>7021</v>
      </c>
      <c r="AM28" s="323">
        <v>9.5767462796502674</v>
      </c>
      <c r="AO28" s="39" t="s">
        <v>53</v>
      </c>
      <c r="AP28" s="461">
        <v>13856</v>
      </c>
      <c r="AQ28" s="461">
        <v>8.1956643894360148</v>
      </c>
      <c r="AR28" s="461">
        <v>7262</v>
      </c>
      <c r="AS28" s="461">
        <v>8.7794380772764633</v>
      </c>
      <c r="AT28" s="461">
        <v>6594</v>
      </c>
      <c r="AU28" s="461">
        <v>7.6364520724038503</v>
      </c>
      <c r="AV28" s="461"/>
      <c r="AW28" s="461"/>
      <c r="AX28" s="461"/>
      <c r="AY28" s="461"/>
      <c r="AZ28" s="461"/>
      <c r="BA28" s="465"/>
      <c r="BB28" s="39" t="s">
        <v>53</v>
      </c>
      <c r="BC28" s="315">
        <v>151793</v>
      </c>
      <c r="BD28" s="315">
        <v>10.366749454849696</v>
      </c>
      <c r="BE28" s="315">
        <v>78480</v>
      </c>
      <c r="BF28" s="465">
        <f t="shared" si="0"/>
        <v>11.131498470948012</v>
      </c>
      <c r="BG28" s="315">
        <v>73313</v>
      </c>
      <c r="BH28" s="465">
        <f t="shared" si="1"/>
        <v>9.5767462796502674</v>
      </c>
      <c r="BJ28" s="465">
        <v>15757</v>
      </c>
      <c r="BK28" s="315">
        <v>8736</v>
      </c>
      <c r="BL28" s="315">
        <v>7021</v>
      </c>
      <c r="BN28" s="315">
        <v>15736</v>
      </c>
      <c r="BO28" s="465">
        <f t="shared" si="2"/>
        <v>10.366749454849696</v>
      </c>
    </row>
    <row r="29" spans="1:67" x14ac:dyDescent="0.2">
      <c r="A29" s="39" t="s">
        <v>54</v>
      </c>
      <c r="B29" s="323">
        <v>3325</v>
      </c>
      <c r="C29" s="324">
        <v>3.6386517837601224</v>
      </c>
      <c r="D29" s="323">
        <v>1910</v>
      </c>
      <c r="E29" s="324">
        <v>3.4991297975634335</v>
      </c>
      <c r="F29" s="323">
        <v>1415</v>
      </c>
      <c r="G29" s="324">
        <v>3.8456311998912898</v>
      </c>
      <c r="H29" s="323"/>
      <c r="I29" s="39" t="s">
        <v>54</v>
      </c>
      <c r="J29" s="323">
        <v>5007</v>
      </c>
      <c r="K29" s="324">
        <v>6.03</v>
      </c>
      <c r="L29" s="323">
        <v>3356</v>
      </c>
      <c r="M29" s="324">
        <v>6.89</v>
      </c>
      <c r="N29" s="323">
        <v>1651</v>
      </c>
      <c r="O29" s="324">
        <v>4.8</v>
      </c>
      <c r="P29" s="323"/>
      <c r="Q29" s="39" t="s">
        <v>54</v>
      </c>
      <c r="R29" s="323">
        <v>7811</v>
      </c>
      <c r="S29" s="324">
        <v>8.9</v>
      </c>
      <c r="T29" s="323">
        <v>5131</v>
      </c>
      <c r="U29" s="324">
        <v>10.38</v>
      </c>
      <c r="V29" s="323">
        <v>2680</v>
      </c>
      <c r="W29" s="324">
        <v>6.99</v>
      </c>
      <c r="X29" s="323"/>
      <c r="Y29" s="39" t="s">
        <v>54</v>
      </c>
      <c r="Z29" s="323">
        <v>4541</v>
      </c>
      <c r="AA29" s="323">
        <v>4.5422718361141117</v>
      </c>
      <c r="AB29" s="323">
        <v>2692</v>
      </c>
      <c r="AC29" s="323">
        <v>4.9897128876202475</v>
      </c>
      <c r="AD29" s="323">
        <v>1849</v>
      </c>
      <c r="AE29" s="323">
        <v>4.0177310358314688</v>
      </c>
      <c r="AG29" s="39" t="s">
        <v>54</v>
      </c>
      <c r="AH29" s="323">
        <v>7216</v>
      </c>
      <c r="AI29" s="323">
        <v>6.4406719148860203</v>
      </c>
      <c r="AJ29" s="323">
        <v>4060</v>
      </c>
      <c r="AK29" s="323">
        <v>6.7714066513225921</v>
      </c>
      <c r="AL29" s="323">
        <v>3173</v>
      </c>
      <c r="AM29" s="323">
        <v>6.0925499231950839</v>
      </c>
      <c r="AO29" s="39" t="s">
        <v>54</v>
      </c>
      <c r="AP29" s="461">
        <v>6827</v>
      </c>
      <c r="AQ29" s="461">
        <v>5.7670701729191833</v>
      </c>
      <c r="AR29" s="461">
        <v>3636</v>
      </c>
      <c r="AS29" s="461">
        <v>5.9418560946513486</v>
      </c>
      <c r="AT29" s="461">
        <v>3191</v>
      </c>
      <c r="AU29" s="461">
        <v>5.580037072010632</v>
      </c>
      <c r="AV29" s="461"/>
      <c r="AW29" s="461"/>
      <c r="AX29" s="461"/>
      <c r="AY29" s="461"/>
      <c r="AZ29" s="461"/>
      <c r="BA29" s="465"/>
      <c r="BB29" s="39" t="s">
        <v>54</v>
      </c>
      <c r="BC29" s="315">
        <v>112038</v>
      </c>
      <c r="BD29" s="315">
        <v>6.4406719148860203</v>
      </c>
      <c r="BE29" s="315">
        <v>59958</v>
      </c>
      <c r="BF29" s="465">
        <f t="shared" si="0"/>
        <v>6.7714066513225921</v>
      </c>
      <c r="BG29" s="315">
        <v>52080</v>
      </c>
      <c r="BH29" s="465">
        <f t="shared" si="1"/>
        <v>6.0925499231950839</v>
      </c>
      <c r="BJ29" s="465">
        <v>7233</v>
      </c>
      <c r="BK29" s="315">
        <v>4060</v>
      </c>
      <c r="BL29" s="315">
        <v>3173</v>
      </c>
      <c r="BN29" s="315">
        <v>7216</v>
      </c>
      <c r="BO29" s="465">
        <f t="shared" si="2"/>
        <v>6.4406719148860203</v>
      </c>
    </row>
    <row r="30" spans="1:67" x14ac:dyDescent="0.2">
      <c r="A30" s="39" t="s">
        <v>55</v>
      </c>
      <c r="B30" s="323">
        <v>7145</v>
      </c>
      <c r="C30" s="324">
        <v>6.0507261718253806</v>
      </c>
      <c r="D30" s="323">
        <v>4825</v>
      </c>
      <c r="E30" s="324">
        <v>6.4952547620650201</v>
      </c>
      <c r="F30" s="323">
        <v>2320</v>
      </c>
      <c r="G30" s="324">
        <v>5.2968036529680367</v>
      </c>
      <c r="H30" s="323"/>
      <c r="I30" s="39" t="s">
        <v>55</v>
      </c>
      <c r="J30" s="323">
        <v>12668</v>
      </c>
      <c r="K30" s="324">
        <v>12.68</v>
      </c>
      <c r="L30" s="323">
        <v>8849</v>
      </c>
      <c r="M30" s="324">
        <v>14.47</v>
      </c>
      <c r="N30" s="323">
        <v>3819</v>
      </c>
      <c r="O30" s="324">
        <v>9.86</v>
      </c>
      <c r="P30" s="323"/>
      <c r="Q30" s="39" t="s">
        <v>55</v>
      </c>
      <c r="R30" s="323">
        <v>18278</v>
      </c>
      <c r="S30" s="324">
        <v>19.350000000000001</v>
      </c>
      <c r="T30" s="323">
        <v>12450</v>
      </c>
      <c r="U30" s="324">
        <v>22.19</v>
      </c>
      <c r="V30" s="323">
        <v>5828</v>
      </c>
      <c r="W30" s="324">
        <v>15.2</v>
      </c>
      <c r="X30" s="323"/>
      <c r="Y30" s="39" t="s">
        <v>55</v>
      </c>
      <c r="Z30" s="323">
        <v>11437</v>
      </c>
      <c r="AA30" s="323">
        <v>11.447187997317613</v>
      </c>
      <c r="AB30" s="323">
        <v>7271</v>
      </c>
      <c r="AC30" s="323">
        <v>12.739378011388524</v>
      </c>
      <c r="AD30" s="323">
        <v>4166</v>
      </c>
      <c r="AE30" s="323">
        <v>9.7254645625175087</v>
      </c>
      <c r="AG30" s="39" t="s">
        <v>55</v>
      </c>
      <c r="AH30" s="323">
        <v>21307</v>
      </c>
      <c r="AI30" s="323">
        <v>13.857219971254089</v>
      </c>
      <c r="AJ30" s="323">
        <v>12064</v>
      </c>
      <c r="AK30" s="323">
        <v>13.326263697419582</v>
      </c>
      <c r="AL30" s="323">
        <v>9263</v>
      </c>
      <c r="AM30" s="323">
        <v>14.648996568247592</v>
      </c>
      <c r="AO30" s="39" t="s">
        <v>55</v>
      </c>
      <c r="AP30" s="461">
        <v>17292</v>
      </c>
      <c r="AQ30" s="461">
        <v>9.5804269417650545</v>
      </c>
      <c r="AR30" s="461">
        <v>9279</v>
      </c>
      <c r="AS30" s="461">
        <v>9.2372476406641972</v>
      </c>
      <c r="AT30" s="461">
        <v>8013</v>
      </c>
      <c r="AU30" s="461">
        <v>10.011119301358054</v>
      </c>
      <c r="AV30" s="461"/>
      <c r="AW30" s="461"/>
      <c r="AX30" s="461"/>
      <c r="AY30" s="461"/>
      <c r="AZ30" s="461"/>
      <c r="BA30" s="465"/>
      <c r="BB30" s="39" t="s">
        <v>55</v>
      </c>
      <c r="BC30" s="315">
        <v>153761</v>
      </c>
      <c r="BD30" s="315">
        <v>13.857219971254089</v>
      </c>
      <c r="BE30" s="315">
        <v>90528</v>
      </c>
      <c r="BF30" s="465">
        <f t="shared" si="0"/>
        <v>13.326263697419582</v>
      </c>
      <c r="BG30" s="315">
        <v>63233</v>
      </c>
      <c r="BH30" s="465">
        <f t="shared" si="1"/>
        <v>14.648996568247592</v>
      </c>
      <c r="BJ30" s="465">
        <v>21327</v>
      </c>
      <c r="BK30" s="315">
        <v>12064</v>
      </c>
      <c r="BL30" s="315">
        <v>9263</v>
      </c>
      <c r="BN30" s="315">
        <v>21307</v>
      </c>
      <c r="BO30" s="465">
        <f t="shared" si="2"/>
        <v>13.857219971254089</v>
      </c>
    </row>
    <row r="31" spans="1:67" x14ac:dyDescent="0.2">
      <c r="A31" s="39" t="s">
        <v>56</v>
      </c>
      <c r="B31" s="323">
        <v>4265</v>
      </c>
      <c r="C31" s="324">
        <v>3.5332615359125179</v>
      </c>
      <c r="D31" s="323">
        <v>2525</v>
      </c>
      <c r="E31" s="324">
        <v>3.4052596089008764</v>
      </c>
      <c r="F31" s="323">
        <v>1740</v>
      </c>
      <c r="G31" s="324">
        <v>3.7371134020618557</v>
      </c>
      <c r="H31" s="323"/>
      <c r="I31" s="39" t="s">
        <v>56</v>
      </c>
      <c r="J31" s="323">
        <v>7342</v>
      </c>
      <c r="K31" s="324">
        <v>6.59</v>
      </c>
      <c r="L31" s="323">
        <v>4986</v>
      </c>
      <c r="M31" s="324">
        <v>7.46</v>
      </c>
      <c r="N31" s="323">
        <v>2356</v>
      </c>
      <c r="O31" s="324">
        <v>5.29</v>
      </c>
      <c r="P31" s="323"/>
      <c r="Q31" s="39" t="s">
        <v>56</v>
      </c>
      <c r="R31" s="323">
        <v>9868</v>
      </c>
      <c r="S31" s="324">
        <v>8.85</v>
      </c>
      <c r="T31" s="323">
        <v>6507</v>
      </c>
      <c r="U31" s="324">
        <v>10.17</v>
      </c>
      <c r="V31" s="323">
        <v>3361</v>
      </c>
      <c r="W31" s="324">
        <v>7.08</v>
      </c>
      <c r="X31" s="323"/>
      <c r="Y31" s="39" t="s">
        <v>56</v>
      </c>
      <c r="Z31" s="323">
        <v>6236</v>
      </c>
      <c r="AA31" s="323">
        <v>5.5043118286213621</v>
      </c>
      <c r="AB31" s="323">
        <v>3870</v>
      </c>
      <c r="AC31" s="323">
        <v>6.1736272851992471</v>
      </c>
      <c r="AD31" s="323">
        <v>2366</v>
      </c>
      <c r="AE31" s="323">
        <v>4.6752425553777144</v>
      </c>
      <c r="AG31" s="39" t="s">
        <v>56</v>
      </c>
      <c r="AH31" s="323">
        <v>13084</v>
      </c>
      <c r="AI31" s="323">
        <v>9.4965741493438625</v>
      </c>
      <c r="AJ31" s="323">
        <v>7060</v>
      </c>
      <c r="AK31" s="323">
        <v>9.3243171852712781</v>
      </c>
      <c r="AL31" s="323">
        <v>6045</v>
      </c>
      <c r="AM31" s="323">
        <v>9.7405736384144372</v>
      </c>
      <c r="AO31" s="39" t="s">
        <v>56</v>
      </c>
      <c r="AP31" s="461">
        <v>10823</v>
      </c>
      <c r="AQ31" s="461">
        <v>7.1270529046872744</v>
      </c>
      <c r="AR31" s="461">
        <v>5785</v>
      </c>
      <c r="AS31" s="461">
        <v>6.9677807889190007</v>
      </c>
      <c r="AT31" s="461">
        <v>5038</v>
      </c>
      <c r="AU31" s="461">
        <v>7.3191637731901853</v>
      </c>
      <c r="AV31" s="461"/>
      <c r="AW31" s="461"/>
      <c r="AX31" s="461"/>
      <c r="AY31" s="461"/>
      <c r="AZ31" s="461"/>
      <c r="BA31" s="465"/>
      <c r="BB31" s="39" t="s">
        <v>56</v>
      </c>
      <c r="BC31" s="315">
        <v>137776</v>
      </c>
      <c r="BD31" s="315">
        <v>9.4965741493438625</v>
      </c>
      <c r="BE31" s="315">
        <v>75716</v>
      </c>
      <c r="BF31" s="465">
        <f t="shared" si="0"/>
        <v>9.3243171852712781</v>
      </c>
      <c r="BG31" s="315">
        <v>62060</v>
      </c>
      <c r="BH31" s="465">
        <f t="shared" si="1"/>
        <v>9.7405736384144372</v>
      </c>
      <c r="BJ31" s="465">
        <v>13105</v>
      </c>
      <c r="BK31" s="315">
        <v>7060</v>
      </c>
      <c r="BL31" s="315">
        <v>6045</v>
      </c>
      <c r="BN31" s="315">
        <v>13084</v>
      </c>
      <c r="BO31" s="465">
        <f t="shared" si="2"/>
        <v>9.4965741493438625</v>
      </c>
    </row>
    <row r="32" spans="1:67" x14ac:dyDescent="0.2">
      <c r="A32" s="39" t="s">
        <v>57</v>
      </c>
      <c r="B32" s="323">
        <v>3225</v>
      </c>
      <c r="C32" s="324">
        <v>3.5582280575936447</v>
      </c>
      <c r="D32" s="323">
        <v>1755</v>
      </c>
      <c r="E32" s="324">
        <v>3.2418952618453867</v>
      </c>
      <c r="F32" s="323">
        <v>1470</v>
      </c>
      <c r="G32" s="324">
        <v>4.0273972602739727</v>
      </c>
      <c r="H32" s="323"/>
      <c r="I32" s="39" t="s">
        <v>57</v>
      </c>
      <c r="J32" s="323">
        <v>4422</v>
      </c>
      <c r="K32" s="324">
        <v>5.46</v>
      </c>
      <c r="L32" s="323">
        <v>2800</v>
      </c>
      <c r="M32" s="324">
        <v>5.96</v>
      </c>
      <c r="N32" s="323">
        <v>1622</v>
      </c>
      <c r="O32" s="324">
        <v>4.78</v>
      </c>
      <c r="P32" s="323"/>
      <c r="Q32" s="39" t="s">
        <v>57</v>
      </c>
      <c r="R32" s="323">
        <v>5543</v>
      </c>
      <c r="S32" s="324">
        <v>6.53</v>
      </c>
      <c r="T32" s="323">
        <v>3499</v>
      </c>
      <c r="U32" s="324">
        <v>7.4</v>
      </c>
      <c r="V32" s="323">
        <v>2044</v>
      </c>
      <c r="W32" s="324">
        <v>5.43</v>
      </c>
      <c r="X32" s="323"/>
      <c r="Y32" s="39" t="s">
        <v>57</v>
      </c>
      <c r="Z32" s="323">
        <v>3312</v>
      </c>
      <c r="AA32" s="323">
        <v>3.5593384273140538</v>
      </c>
      <c r="AB32" s="323">
        <v>1935</v>
      </c>
      <c r="AC32" s="323">
        <v>3.8485252292209471</v>
      </c>
      <c r="AD32" s="323">
        <v>1377</v>
      </c>
      <c r="AE32" s="323">
        <v>3.2193958664546898</v>
      </c>
      <c r="AG32" s="39" t="s">
        <v>57</v>
      </c>
      <c r="AH32" s="323">
        <v>4886</v>
      </c>
      <c r="AI32" s="323">
        <v>4.6940147948890383</v>
      </c>
      <c r="AJ32" s="323">
        <v>2711</v>
      </c>
      <c r="AK32" s="323">
        <v>4.91684349892087</v>
      </c>
      <c r="AL32" s="323">
        <v>2197</v>
      </c>
      <c r="AM32" s="323">
        <v>4.4879782648663005</v>
      </c>
      <c r="AO32" s="39" t="s">
        <v>57</v>
      </c>
      <c r="AP32" s="461">
        <v>5240</v>
      </c>
      <c r="AQ32" s="461">
        <v>5.1368520116069325</v>
      </c>
      <c r="AR32" s="461">
        <v>2696</v>
      </c>
      <c r="AS32" s="461">
        <v>5.1872089891099398</v>
      </c>
      <c r="AT32" s="461">
        <v>2544</v>
      </c>
      <c r="AU32" s="461">
        <v>5.0845425110924571</v>
      </c>
      <c r="AV32" s="461"/>
      <c r="AW32" s="461"/>
      <c r="AX32" s="461"/>
      <c r="AY32" s="461"/>
      <c r="AZ32" s="461"/>
      <c r="BA32" s="465"/>
      <c r="BB32" s="39" t="s">
        <v>57</v>
      </c>
      <c r="BC32" s="315">
        <v>104090</v>
      </c>
      <c r="BD32" s="315">
        <v>4.6940147948890383</v>
      </c>
      <c r="BE32" s="315">
        <v>55137</v>
      </c>
      <c r="BF32" s="465">
        <f t="shared" si="0"/>
        <v>4.91684349892087</v>
      </c>
      <c r="BG32" s="315">
        <v>48953</v>
      </c>
      <c r="BH32" s="465">
        <f t="shared" si="1"/>
        <v>4.4879782648663005</v>
      </c>
      <c r="BJ32" s="465">
        <v>4908</v>
      </c>
      <c r="BK32" s="315">
        <v>2711</v>
      </c>
      <c r="BL32" s="315">
        <v>2197</v>
      </c>
      <c r="BN32" s="315">
        <v>4886</v>
      </c>
      <c r="BO32" s="465">
        <f t="shared" si="2"/>
        <v>4.6940147948890383</v>
      </c>
    </row>
    <row r="33" spans="1:67" ht="15" customHeight="1" x14ac:dyDescent="0.2">
      <c r="A33" s="39" t="s">
        <v>58</v>
      </c>
      <c r="B33" s="323">
        <v>8525</v>
      </c>
      <c r="C33" s="324">
        <v>6.1581247516885176</v>
      </c>
      <c r="D33" s="323">
        <v>5660</v>
      </c>
      <c r="E33" s="324">
        <v>7.0293094883258815</v>
      </c>
      <c r="F33" s="323">
        <v>2865</v>
      </c>
      <c r="G33" s="324">
        <v>4.9469049469049464</v>
      </c>
      <c r="H33" s="323"/>
      <c r="I33" s="39" t="s">
        <v>58</v>
      </c>
      <c r="J33" s="323">
        <v>13454</v>
      </c>
      <c r="K33" s="324">
        <v>12.48</v>
      </c>
      <c r="L33" s="323">
        <v>9598</v>
      </c>
      <c r="M33" s="324">
        <v>15.5</v>
      </c>
      <c r="N33" s="323">
        <v>3856</v>
      </c>
      <c r="O33" s="324">
        <v>8.41</v>
      </c>
      <c r="P33" s="323"/>
      <c r="Q33" s="39" t="s">
        <v>58</v>
      </c>
      <c r="R33" s="323">
        <v>19548</v>
      </c>
      <c r="S33" s="324">
        <v>18.2</v>
      </c>
      <c r="T33" s="323">
        <v>12586</v>
      </c>
      <c r="U33" s="324">
        <v>21.32</v>
      </c>
      <c r="V33" s="323">
        <v>6962</v>
      </c>
      <c r="W33" s="324">
        <v>14.4</v>
      </c>
      <c r="X33" s="323"/>
      <c r="Y33" s="39" t="s">
        <v>58</v>
      </c>
      <c r="Z33" s="323">
        <v>11307</v>
      </c>
      <c r="AA33" s="323">
        <v>9.3572332977482056</v>
      </c>
      <c r="AB33" s="323">
        <v>7017</v>
      </c>
      <c r="AC33" s="323">
        <v>10.775160468044593</v>
      </c>
      <c r="AD33" s="323">
        <v>4290</v>
      </c>
      <c r="AE33" s="323">
        <v>7.6999012833168807</v>
      </c>
      <c r="AG33" s="39" t="s">
        <v>58</v>
      </c>
      <c r="AH33" s="323">
        <v>16471</v>
      </c>
      <c r="AI33" s="323">
        <v>10.051934895245303</v>
      </c>
      <c r="AJ33" s="323">
        <v>8990</v>
      </c>
      <c r="AK33" s="323">
        <v>10.446200325354404</v>
      </c>
      <c r="AL33" s="323">
        <v>7500</v>
      </c>
      <c r="AM33" s="323">
        <v>9.6402267381328812</v>
      </c>
      <c r="AO33" s="39" t="s">
        <v>58</v>
      </c>
      <c r="AP33" s="461">
        <v>14254</v>
      </c>
      <c r="AQ33" s="461">
        <v>7.8866412889518411</v>
      </c>
      <c r="AR33" s="461">
        <v>7226</v>
      </c>
      <c r="AS33" s="461">
        <v>7.9090232476686655</v>
      </c>
      <c r="AT33" s="461">
        <v>7028</v>
      </c>
      <c r="AU33" s="461">
        <v>7.8637604618896297</v>
      </c>
      <c r="AV33" s="461"/>
      <c r="AW33" s="461"/>
      <c r="AX33" s="461"/>
      <c r="AY33" s="461"/>
      <c r="AZ33" s="461"/>
      <c r="BA33" s="465"/>
      <c r="BB33" s="39" t="s">
        <v>58</v>
      </c>
      <c r="BC33" s="315">
        <v>163859</v>
      </c>
      <c r="BD33" s="315">
        <v>10.051934895245303</v>
      </c>
      <c r="BE33" s="315">
        <v>86060</v>
      </c>
      <c r="BF33" s="465">
        <f t="shared" si="0"/>
        <v>10.446200325354404</v>
      </c>
      <c r="BG33" s="315">
        <v>77799</v>
      </c>
      <c r="BH33" s="465">
        <f t="shared" si="1"/>
        <v>9.6402267381328812</v>
      </c>
      <c r="BJ33" s="465">
        <v>16490</v>
      </c>
      <c r="BK33" s="315">
        <v>8990</v>
      </c>
      <c r="BL33" s="315">
        <v>7500</v>
      </c>
      <c r="BN33" s="315">
        <v>16471</v>
      </c>
      <c r="BO33" s="465">
        <f t="shared" si="2"/>
        <v>10.051934895245303</v>
      </c>
    </row>
    <row r="34" spans="1:67" x14ac:dyDescent="0.2">
      <c r="A34" s="39" t="s">
        <v>59</v>
      </c>
      <c r="B34" s="323">
        <v>2370</v>
      </c>
      <c r="C34" s="324">
        <v>2.854561878952123</v>
      </c>
      <c r="D34" s="323">
        <v>1340</v>
      </c>
      <c r="E34" s="324">
        <v>2.6461295418641391</v>
      </c>
      <c r="F34" s="323">
        <v>1030</v>
      </c>
      <c r="G34" s="324">
        <v>3.1804847923421335</v>
      </c>
      <c r="H34" s="323"/>
      <c r="I34" s="39" t="s">
        <v>59</v>
      </c>
      <c r="J34" s="323">
        <v>3855</v>
      </c>
      <c r="K34" s="324">
        <v>4.5999999999999996</v>
      </c>
      <c r="L34" s="323">
        <v>2659</v>
      </c>
      <c r="M34" s="324">
        <v>5.37</v>
      </c>
      <c r="N34" s="323">
        <v>1196</v>
      </c>
      <c r="O34" s="324">
        <v>3.49</v>
      </c>
      <c r="P34" s="323"/>
      <c r="Q34" s="39" t="s">
        <v>59</v>
      </c>
      <c r="R34" s="323">
        <v>5809</v>
      </c>
      <c r="S34" s="324">
        <v>6.65</v>
      </c>
      <c r="T34" s="323">
        <v>3977</v>
      </c>
      <c r="U34" s="324">
        <v>8.08</v>
      </c>
      <c r="V34" s="323">
        <v>1832</v>
      </c>
      <c r="W34" s="324">
        <v>4.8099999999999996</v>
      </c>
      <c r="X34" s="323"/>
      <c r="Y34" s="39" t="s">
        <v>59</v>
      </c>
      <c r="Z34" s="323">
        <v>3301</v>
      </c>
      <c r="AA34" s="323">
        <v>3.5150301881568722</v>
      </c>
      <c r="AB34" s="323">
        <v>2001</v>
      </c>
      <c r="AC34" s="323">
        <v>3.9593968894693106</v>
      </c>
      <c r="AD34" s="323">
        <v>1300</v>
      </c>
      <c r="AE34" s="323">
        <v>2.9972563576418509</v>
      </c>
      <c r="AG34" s="39" t="s">
        <v>59</v>
      </c>
      <c r="AH34" s="323">
        <v>6337</v>
      </c>
      <c r="AI34" s="323">
        <v>6.0935621904899273</v>
      </c>
      <c r="AJ34" s="323">
        <v>3465</v>
      </c>
      <c r="AK34" s="323">
        <v>6.3620005875440659</v>
      </c>
      <c r="AL34" s="323">
        <v>2881</v>
      </c>
      <c r="AM34" s="323">
        <v>5.8165593264824045</v>
      </c>
      <c r="AO34" s="39" t="s">
        <v>59</v>
      </c>
      <c r="AP34" s="461">
        <v>5576</v>
      </c>
      <c r="AQ34" s="461">
        <v>5.0996424031241707</v>
      </c>
      <c r="AR34" s="461">
        <v>2904</v>
      </c>
      <c r="AS34" s="461">
        <v>5.1734273956496182</v>
      </c>
      <c r="AT34" s="461">
        <v>2672</v>
      </c>
      <c r="AU34" s="461">
        <v>5.0218012328973085</v>
      </c>
      <c r="AV34" s="461"/>
      <c r="AW34" s="461"/>
      <c r="AX34" s="461"/>
      <c r="AY34" s="461"/>
      <c r="AZ34" s="461"/>
      <c r="BA34" s="465"/>
      <c r="BB34" s="39" t="s">
        <v>59</v>
      </c>
      <c r="BC34" s="315">
        <v>103995</v>
      </c>
      <c r="BD34" s="315">
        <v>6.0935621904899273</v>
      </c>
      <c r="BE34" s="315">
        <v>54464</v>
      </c>
      <c r="BF34" s="465">
        <f t="shared" si="0"/>
        <v>6.3620005875440659</v>
      </c>
      <c r="BG34" s="315">
        <v>49531</v>
      </c>
      <c r="BH34" s="465">
        <f t="shared" si="1"/>
        <v>5.8165593264824045</v>
      </c>
      <c r="BJ34" s="465">
        <v>6346</v>
      </c>
      <c r="BK34" s="315">
        <v>3465</v>
      </c>
      <c r="BL34" s="315">
        <v>2881</v>
      </c>
      <c r="BN34" s="315">
        <v>6337</v>
      </c>
      <c r="BO34" s="465">
        <f t="shared" si="2"/>
        <v>6.0935621904899273</v>
      </c>
    </row>
    <row r="35" spans="1:67" x14ac:dyDescent="0.2">
      <c r="A35" s="39" t="s">
        <v>60</v>
      </c>
      <c r="B35" s="323">
        <v>6395</v>
      </c>
      <c r="C35" s="324">
        <v>7.3194460341078171</v>
      </c>
      <c r="D35" s="323">
        <v>4580</v>
      </c>
      <c r="E35" s="324">
        <v>8.5743704951792559</v>
      </c>
      <c r="F35" s="323">
        <v>1815</v>
      </c>
      <c r="G35" s="324">
        <v>5.3453099690767187</v>
      </c>
      <c r="H35" s="323"/>
      <c r="I35" s="39" t="s">
        <v>60</v>
      </c>
      <c r="J35" s="323">
        <v>10912</v>
      </c>
      <c r="K35" s="324">
        <v>15.54</v>
      </c>
      <c r="L35" s="323">
        <v>8067</v>
      </c>
      <c r="M35" s="324">
        <v>18.809999999999999</v>
      </c>
      <c r="N35" s="323">
        <v>2845</v>
      </c>
      <c r="O35" s="324">
        <v>10.4</v>
      </c>
      <c r="P35" s="323"/>
      <c r="Q35" s="39" t="s">
        <v>60</v>
      </c>
      <c r="R35" s="323">
        <v>14996</v>
      </c>
      <c r="S35" s="324">
        <v>21.8</v>
      </c>
      <c r="T35" s="323">
        <v>10787</v>
      </c>
      <c r="U35" s="324">
        <v>26.05</v>
      </c>
      <c r="V35" s="323">
        <v>4209</v>
      </c>
      <c r="W35" s="324">
        <v>15.38</v>
      </c>
      <c r="X35" s="323"/>
      <c r="Y35" s="39" t="s">
        <v>60</v>
      </c>
      <c r="Z35" s="323">
        <v>9456</v>
      </c>
      <c r="AA35" s="323">
        <v>11.159233864781619</v>
      </c>
      <c r="AB35" s="323">
        <v>6555</v>
      </c>
      <c r="AC35" s="323">
        <v>13.11</v>
      </c>
      <c r="AD35" s="323">
        <v>2901</v>
      </c>
      <c r="AE35" s="323">
        <v>8.3513256757923831</v>
      </c>
      <c r="AG35" s="39" t="s">
        <v>60</v>
      </c>
      <c r="AH35" s="323">
        <v>16360</v>
      </c>
      <c r="AI35" s="323">
        <v>11.921330875226804</v>
      </c>
      <c r="AJ35" s="323">
        <v>9323</v>
      </c>
      <c r="AK35" s="323">
        <v>11.748768162514335</v>
      </c>
      <c r="AL35" s="323">
        <v>7056</v>
      </c>
      <c r="AM35" s="323">
        <v>12.190739460953697</v>
      </c>
      <c r="AO35" s="39" t="s">
        <v>60</v>
      </c>
      <c r="AP35" s="461">
        <v>15137</v>
      </c>
      <c r="AQ35" s="461">
        <v>8.8899982380924421</v>
      </c>
      <c r="AR35" s="461">
        <v>8193</v>
      </c>
      <c r="AS35" s="461">
        <v>8.7080831163309789</v>
      </c>
      <c r="AT35" s="461">
        <v>6944</v>
      </c>
      <c r="AU35" s="461">
        <v>9.1146551158364506</v>
      </c>
      <c r="AV35" s="461"/>
      <c r="AW35" s="461"/>
      <c r="AX35" s="461"/>
      <c r="AY35" s="461"/>
      <c r="AZ35" s="461"/>
      <c r="BA35" s="465"/>
      <c r="BB35" s="39" t="s">
        <v>60</v>
      </c>
      <c r="BC35" s="315">
        <v>137233</v>
      </c>
      <c r="BD35" s="315">
        <v>11.921330875226804</v>
      </c>
      <c r="BE35" s="315">
        <v>79353</v>
      </c>
      <c r="BF35" s="465">
        <f t="shared" si="0"/>
        <v>11.748768162514335</v>
      </c>
      <c r="BG35" s="315">
        <v>57880</v>
      </c>
      <c r="BH35" s="465">
        <f t="shared" si="1"/>
        <v>12.190739460953697</v>
      </c>
      <c r="BJ35" s="465">
        <v>16379</v>
      </c>
      <c r="BK35" s="315">
        <v>9323</v>
      </c>
      <c r="BL35" s="315">
        <v>7056</v>
      </c>
      <c r="BN35" s="315">
        <v>16360</v>
      </c>
      <c r="BO35" s="465">
        <f t="shared" si="2"/>
        <v>11.921330875226804</v>
      </c>
    </row>
    <row r="36" spans="1:67" x14ac:dyDescent="0.2">
      <c r="A36" s="39" t="s">
        <v>61</v>
      </c>
      <c r="B36" s="323">
        <v>4880</v>
      </c>
      <c r="C36" s="324">
        <v>4.1387498939869394</v>
      </c>
      <c r="D36" s="323">
        <v>3000</v>
      </c>
      <c r="E36" s="324">
        <v>4.1402152911951422</v>
      </c>
      <c r="F36" s="323">
        <v>1880</v>
      </c>
      <c r="G36" s="324">
        <v>4.136413641364137</v>
      </c>
      <c r="H36" s="323"/>
      <c r="I36" s="39" t="s">
        <v>61</v>
      </c>
      <c r="J36" s="323">
        <v>9187</v>
      </c>
      <c r="K36" s="324">
        <v>8.84</v>
      </c>
      <c r="L36" s="323">
        <v>6383</v>
      </c>
      <c r="M36" s="324">
        <v>10.29</v>
      </c>
      <c r="N36" s="323">
        <v>2804</v>
      </c>
      <c r="O36" s="324">
        <v>6.7</v>
      </c>
      <c r="P36" s="323"/>
      <c r="Q36" s="39" t="s">
        <v>61</v>
      </c>
      <c r="R36" s="323">
        <v>13370</v>
      </c>
      <c r="S36" s="324">
        <v>12.58</v>
      </c>
      <c r="T36" s="323">
        <v>9052</v>
      </c>
      <c r="U36" s="324">
        <v>15.04</v>
      </c>
      <c r="V36" s="323">
        <v>4318</v>
      </c>
      <c r="W36" s="324">
        <v>9.36</v>
      </c>
      <c r="X36" s="323"/>
      <c r="Y36" s="39" t="s">
        <v>61</v>
      </c>
      <c r="Z36" s="323">
        <v>7823</v>
      </c>
      <c r="AA36" s="323">
        <v>7.3350710722724379</v>
      </c>
      <c r="AB36" s="323">
        <v>4905</v>
      </c>
      <c r="AC36" s="323">
        <v>8.4924771023425727</v>
      </c>
      <c r="AD36" s="323">
        <v>2918</v>
      </c>
      <c r="AE36" s="323">
        <v>5.967890377339196</v>
      </c>
      <c r="AG36" s="39" t="s">
        <v>61</v>
      </c>
      <c r="AH36" s="323">
        <v>13994</v>
      </c>
      <c r="AI36" s="323">
        <v>10.364774284338777</v>
      </c>
      <c r="AJ36" s="323">
        <v>7956</v>
      </c>
      <c r="AK36" s="323">
        <v>10.781218239718138</v>
      </c>
      <c r="AL36" s="323">
        <v>6058</v>
      </c>
      <c r="AM36" s="323">
        <v>9.8954590003266905</v>
      </c>
      <c r="AO36" s="39" t="s">
        <v>61</v>
      </c>
      <c r="AP36" s="461">
        <v>11445</v>
      </c>
      <c r="AQ36" s="461">
        <v>7.5573486879465417</v>
      </c>
      <c r="AR36" s="461">
        <v>6139</v>
      </c>
      <c r="AS36" s="461">
        <v>7.7797490812317838</v>
      </c>
      <c r="AT36" s="461">
        <v>5306</v>
      </c>
      <c r="AU36" s="461">
        <v>7.3153918270556453</v>
      </c>
      <c r="AV36" s="461"/>
      <c r="AW36" s="461"/>
      <c r="AX36" s="461"/>
      <c r="AY36" s="461"/>
      <c r="AZ36" s="461"/>
      <c r="BA36" s="465"/>
      <c r="BB36" s="39" t="s">
        <v>61</v>
      </c>
      <c r="BC36" s="315">
        <v>135015</v>
      </c>
      <c r="BD36" s="315">
        <v>10.364774284338777</v>
      </c>
      <c r="BE36" s="315">
        <v>73795</v>
      </c>
      <c r="BF36" s="465">
        <f t="shared" si="0"/>
        <v>10.781218239718138</v>
      </c>
      <c r="BG36" s="315">
        <v>61220</v>
      </c>
      <c r="BH36" s="465">
        <f t="shared" si="1"/>
        <v>9.8954590003266905</v>
      </c>
      <c r="BJ36" s="465">
        <v>14014</v>
      </c>
      <c r="BK36" s="315">
        <v>7956</v>
      </c>
      <c r="BL36" s="315">
        <v>6058</v>
      </c>
      <c r="BN36" s="315">
        <v>13994</v>
      </c>
      <c r="BO36" s="465">
        <f t="shared" si="2"/>
        <v>10.364774284338777</v>
      </c>
    </row>
    <row r="37" spans="1:67" x14ac:dyDescent="0.2">
      <c r="A37" s="39" t="s">
        <v>62</v>
      </c>
      <c r="B37" s="323">
        <v>8890</v>
      </c>
      <c r="C37" s="324">
        <v>5.6512618396796137</v>
      </c>
      <c r="D37" s="323">
        <v>5545</v>
      </c>
      <c r="E37" s="324">
        <v>6.0199761155140594</v>
      </c>
      <c r="F37" s="323">
        <v>3345</v>
      </c>
      <c r="G37" s="324">
        <v>5.1303680981595097</v>
      </c>
      <c r="H37" s="323"/>
      <c r="I37" s="39" t="s">
        <v>62</v>
      </c>
      <c r="J37" s="323">
        <v>13069</v>
      </c>
      <c r="K37" s="324">
        <v>10.02</v>
      </c>
      <c r="L37" s="323">
        <v>8816</v>
      </c>
      <c r="M37" s="324">
        <v>11.92</v>
      </c>
      <c r="N37" s="323">
        <v>4253</v>
      </c>
      <c r="O37" s="324">
        <v>7.54</v>
      </c>
      <c r="P37" s="323"/>
      <c r="Q37" s="39" t="s">
        <v>62</v>
      </c>
      <c r="R37" s="323">
        <v>16223</v>
      </c>
      <c r="S37" s="324">
        <v>11.55</v>
      </c>
      <c r="T37" s="323">
        <v>10455</v>
      </c>
      <c r="U37" s="324">
        <v>13.85</v>
      </c>
      <c r="V37" s="323">
        <v>5768</v>
      </c>
      <c r="W37" s="324">
        <v>8.8800000000000008</v>
      </c>
      <c r="X37" s="323"/>
      <c r="Y37" s="39" t="s">
        <v>62</v>
      </c>
      <c r="Z37" s="323">
        <v>7871</v>
      </c>
      <c r="AA37" s="323">
        <v>5.2463540139174025</v>
      </c>
      <c r="AB37" s="323">
        <v>4719</v>
      </c>
      <c r="AC37" s="323">
        <v>6.1058923996584111</v>
      </c>
      <c r="AD37" s="323">
        <v>3152</v>
      </c>
      <c r="AE37" s="323">
        <v>4.3331225426851061</v>
      </c>
      <c r="AG37" s="39" t="s">
        <v>62</v>
      </c>
      <c r="AH37" s="323">
        <v>11207</v>
      </c>
      <c r="AI37" s="323">
        <v>5.9049786868575103</v>
      </c>
      <c r="AJ37" s="323">
        <v>5998</v>
      </c>
      <c r="AK37" s="323">
        <v>6.1841426951232084</v>
      </c>
      <c r="AL37" s="323">
        <v>5243</v>
      </c>
      <c r="AM37" s="323">
        <v>5.6498453647129816</v>
      </c>
      <c r="AO37" s="39" t="s">
        <v>62</v>
      </c>
      <c r="AP37" s="461">
        <v>10968</v>
      </c>
      <c r="AQ37" s="461">
        <v>5.4667523961900208</v>
      </c>
      <c r="AR37" s="461">
        <v>5531</v>
      </c>
      <c r="AS37" s="461">
        <v>5.6144874280551811</v>
      </c>
      <c r="AT37" s="461">
        <v>5437</v>
      </c>
      <c r="AU37" s="461">
        <v>5.3242327503476368</v>
      </c>
      <c r="AV37" s="461"/>
      <c r="AW37" s="461"/>
      <c r="AX37" s="461"/>
      <c r="AY37" s="461"/>
      <c r="AZ37" s="461"/>
      <c r="BA37" s="465"/>
      <c r="BB37" s="39" t="s">
        <v>62</v>
      </c>
      <c r="BC37" s="315">
        <v>189789</v>
      </c>
      <c r="BD37" s="315">
        <v>5.9049786868575103</v>
      </c>
      <c r="BE37" s="315">
        <v>96990</v>
      </c>
      <c r="BF37" s="465">
        <f t="shared" si="0"/>
        <v>6.1841426951232084</v>
      </c>
      <c r="BG37" s="315">
        <v>92799</v>
      </c>
      <c r="BH37" s="465">
        <f t="shared" si="1"/>
        <v>5.6498453647129816</v>
      </c>
      <c r="BJ37" s="465">
        <v>11241</v>
      </c>
      <c r="BK37" s="315">
        <v>5998</v>
      </c>
      <c r="BL37" s="315">
        <v>5243</v>
      </c>
      <c r="BN37" s="315">
        <v>11207</v>
      </c>
      <c r="BO37" s="465">
        <f t="shared" si="2"/>
        <v>5.9049786868575103</v>
      </c>
    </row>
    <row r="38" spans="1:67" x14ac:dyDescent="0.2">
      <c r="A38" s="39" t="s">
        <v>63</v>
      </c>
      <c r="B38" s="323">
        <v>7980</v>
      </c>
      <c r="C38" s="324">
        <v>5.642566731483118</v>
      </c>
      <c r="D38" s="323">
        <v>4550</v>
      </c>
      <c r="E38" s="324">
        <v>5.7770441848654137</v>
      </c>
      <c r="F38" s="323">
        <v>3430</v>
      </c>
      <c r="G38" s="324">
        <v>5.4735498284528843</v>
      </c>
      <c r="H38" s="323"/>
      <c r="I38" s="39" t="s">
        <v>63</v>
      </c>
      <c r="J38" s="323">
        <v>9549</v>
      </c>
      <c r="K38" s="324">
        <v>10.16</v>
      </c>
      <c r="L38" s="323">
        <v>6077</v>
      </c>
      <c r="M38" s="324">
        <v>11.81</v>
      </c>
      <c r="N38" s="323">
        <v>3472</v>
      </c>
      <c r="O38" s="324">
        <v>8.16</v>
      </c>
      <c r="P38" s="323"/>
      <c r="Q38" s="39" t="s">
        <v>63</v>
      </c>
      <c r="R38" s="323">
        <v>11117</v>
      </c>
      <c r="S38" s="324">
        <v>11.79</v>
      </c>
      <c r="T38" s="323">
        <v>6830</v>
      </c>
      <c r="U38" s="324">
        <v>13.14</v>
      </c>
      <c r="V38" s="323">
        <v>4287</v>
      </c>
      <c r="W38" s="324">
        <v>10.119999999999999</v>
      </c>
      <c r="X38" s="323"/>
      <c r="Y38" s="39" t="s">
        <v>63</v>
      </c>
      <c r="Z38" s="323">
        <v>6497</v>
      </c>
      <c r="AA38" s="323">
        <v>6.7217066534239631</v>
      </c>
      <c r="AB38" s="323">
        <v>3714</v>
      </c>
      <c r="AC38" s="323">
        <v>7.009001868312291</v>
      </c>
      <c r="AD38" s="323">
        <v>2783</v>
      </c>
      <c r="AE38" s="323">
        <v>6.3730878446459656</v>
      </c>
      <c r="AG38" s="39" t="s">
        <v>63</v>
      </c>
      <c r="AH38" s="323">
        <v>9239</v>
      </c>
      <c r="AI38" s="323">
        <v>7.6724409971931111</v>
      </c>
      <c r="AJ38" s="323">
        <v>5048</v>
      </c>
      <c r="AK38" s="323">
        <v>7.4592901261932205</v>
      </c>
      <c r="AL38" s="323">
        <v>4217</v>
      </c>
      <c r="AM38" s="323">
        <v>7.9952222053693314</v>
      </c>
      <c r="AO38" s="39" t="s">
        <v>63</v>
      </c>
      <c r="AP38" s="461">
        <v>8524</v>
      </c>
      <c r="AQ38" s="461">
        <v>7.813015582034831</v>
      </c>
      <c r="AR38" s="461">
        <v>4295</v>
      </c>
      <c r="AS38" s="461">
        <v>7.5701494641849969</v>
      </c>
      <c r="AT38" s="461">
        <v>4229</v>
      </c>
      <c r="AU38" s="461">
        <v>8.0761591933389347</v>
      </c>
      <c r="AV38" s="461"/>
      <c r="AW38" s="461"/>
      <c r="AX38" s="461"/>
      <c r="AY38" s="461"/>
      <c r="AZ38" s="461"/>
      <c r="BA38" s="465"/>
      <c r="BB38" s="39" t="s">
        <v>63</v>
      </c>
      <c r="BC38" s="315">
        <v>120418</v>
      </c>
      <c r="BD38" s="315">
        <v>7.6724409971931111</v>
      </c>
      <c r="BE38" s="315">
        <v>67674</v>
      </c>
      <c r="BF38" s="465">
        <f t="shared" si="0"/>
        <v>7.4592901261932205</v>
      </c>
      <c r="BG38" s="315">
        <v>52744</v>
      </c>
      <c r="BH38" s="465">
        <f t="shared" si="1"/>
        <v>7.9952222053693314</v>
      </c>
      <c r="BJ38" s="465">
        <v>9265</v>
      </c>
      <c r="BK38" s="315">
        <v>5048</v>
      </c>
      <c r="BL38" s="315">
        <v>4217</v>
      </c>
      <c r="BN38" s="315">
        <v>9239</v>
      </c>
      <c r="BO38" s="465">
        <f t="shared" si="2"/>
        <v>7.6724409971931111</v>
      </c>
    </row>
    <row r="39" spans="1:67" x14ac:dyDescent="0.2">
      <c r="A39" s="316" t="s">
        <v>64</v>
      </c>
      <c r="B39" s="323">
        <v>22430</v>
      </c>
      <c r="C39" s="302">
        <v>6.5342925606570965</v>
      </c>
      <c r="D39" s="323">
        <v>12935</v>
      </c>
      <c r="E39" s="302">
        <v>7.5691178130899663</v>
      </c>
      <c r="F39" s="323">
        <v>9495</v>
      </c>
      <c r="G39" s="302">
        <v>5.1219358093258949</v>
      </c>
      <c r="H39" s="323"/>
      <c r="I39" s="316" t="s">
        <v>64</v>
      </c>
      <c r="J39" s="323">
        <v>27322</v>
      </c>
      <c r="K39" s="302">
        <v>9.5975000000000001</v>
      </c>
      <c r="L39" s="323">
        <v>17361</v>
      </c>
      <c r="M39" s="302">
        <v>11.325000000000001</v>
      </c>
      <c r="N39" s="323">
        <v>9961</v>
      </c>
      <c r="O39" s="302">
        <v>7.4650000000000007</v>
      </c>
      <c r="P39" s="323"/>
      <c r="Q39" s="316" t="s">
        <v>64</v>
      </c>
      <c r="R39" s="323">
        <v>32066</v>
      </c>
      <c r="S39" s="302">
        <v>10.807499999999999</v>
      </c>
      <c r="T39" s="323">
        <v>19541</v>
      </c>
      <c r="U39" s="302">
        <v>11.9175</v>
      </c>
      <c r="V39" s="323">
        <v>12525</v>
      </c>
      <c r="W39" s="302">
        <v>9.4725000000000001</v>
      </c>
      <c r="X39" s="323"/>
      <c r="Y39" s="316" t="s">
        <v>64</v>
      </c>
      <c r="Z39" s="323">
        <v>20222</v>
      </c>
      <c r="AA39" s="302">
        <v>6.5592522441101675</v>
      </c>
      <c r="AB39" s="323">
        <v>11827</v>
      </c>
      <c r="AC39" s="302">
        <v>7.3036274946106676</v>
      </c>
      <c r="AD39" s="323">
        <v>8395</v>
      </c>
      <c r="AE39" s="302">
        <v>5.6126543030072487</v>
      </c>
      <c r="AG39" s="316" t="s">
        <v>64</v>
      </c>
      <c r="AH39" s="323"/>
      <c r="AI39" s="323"/>
      <c r="AJ39" s="323"/>
      <c r="AK39" s="323"/>
      <c r="AL39" s="323"/>
      <c r="AM39" s="323"/>
      <c r="AO39" s="316" t="s">
        <v>64</v>
      </c>
      <c r="AP39" s="323"/>
      <c r="AQ39" s="461"/>
      <c r="AR39" s="323"/>
      <c r="AS39" s="461"/>
      <c r="AT39" s="323"/>
      <c r="AU39" s="461"/>
      <c r="AV39" s="461"/>
      <c r="AW39" s="461"/>
      <c r="AX39" s="461"/>
      <c r="AY39" s="461"/>
      <c r="AZ39" s="461"/>
      <c r="BA39" s="465"/>
      <c r="BH39" s="465"/>
      <c r="BO39" s="465"/>
    </row>
    <row r="40" spans="1:67" x14ac:dyDescent="0.2">
      <c r="A40" s="316" t="s">
        <v>65</v>
      </c>
      <c r="B40" s="323">
        <v>61220</v>
      </c>
      <c r="C40" s="302">
        <v>6.1505590731227908</v>
      </c>
      <c r="D40" s="323">
        <v>39910</v>
      </c>
      <c r="E40" s="302">
        <v>6.7312776118706212</v>
      </c>
      <c r="F40" s="323">
        <v>21310</v>
      </c>
      <c r="G40" s="302">
        <v>5.2929042514048055</v>
      </c>
      <c r="H40" s="323"/>
      <c r="I40" s="316" t="s">
        <v>65</v>
      </c>
      <c r="J40" s="323">
        <v>98036</v>
      </c>
      <c r="K40" s="302">
        <v>12.53</v>
      </c>
      <c r="L40" s="323">
        <v>67994</v>
      </c>
      <c r="M40" s="302">
        <v>14.955000000000002</v>
      </c>
      <c r="N40" s="323">
        <v>30042</v>
      </c>
      <c r="O40" s="302">
        <v>9.1325000000000021</v>
      </c>
      <c r="P40" s="323"/>
      <c r="Q40" s="316" t="s">
        <v>65</v>
      </c>
      <c r="R40" s="323">
        <v>133187</v>
      </c>
      <c r="S40" s="302">
        <v>17.293750000000003</v>
      </c>
      <c r="T40" s="323">
        <v>87422</v>
      </c>
      <c r="U40" s="302">
        <v>20.355</v>
      </c>
      <c r="V40" s="323">
        <v>45765</v>
      </c>
      <c r="W40" s="302">
        <v>13.35375</v>
      </c>
      <c r="X40" s="323"/>
      <c r="Y40" s="316" t="s">
        <v>65</v>
      </c>
      <c r="Z40" s="323">
        <v>77060</v>
      </c>
      <c r="AA40" s="302">
        <v>9.0731401096165705</v>
      </c>
      <c r="AB40" s="323">
        <v>48288</v>
      </c>
      <c r="AC40" s="302">
        <v>10.499012003549689</v>
      </c>
      <c r="AD40" s="323">
        <v>28772</v>
      </c>
      <c r="AE40" s="302">
        <v>7.3685661872514681</v>
      </c>
      <c r="AG40" s="316" t="s">
        <v>65</v>
      </c>
      <c r="AH40" s="323"/>
      <c r="AI40" s="323"/>
      <c r="AJ40" s="323"/>
      <c r="AK40" s="323"/>
      <c r="AL40" s="323"/>
      <c r="AM40" s="323"/>
      <c r="AO40" s="316" t="s">
        <v>65</v>
      </c>
      <c r="AP40" s="323"/>
      <c r="AQ40" s="461"/>
      <c r="AR40" s="323"/>
      <c r="AS40" s="461"/>
      <c r="AT40" s="323"/>
      <c r="AU40" s="461"/>
      <c r="AV40" s="461"/>
      <c r="AW40" s="461"/>
      <c r="AX40" s="461"/>
      <c r="AY40" s="461"/>
      <c r="AZ40" s="461"/>
      <c r="BA40" s="465"/>
      <c r="BH40" s="465"/>
      <c r="BJ40" s="465"/>
      <c r="BO40" s="465"/>
    </row>
    <row r="41" spans="1:67" x14ac:dyDescent="0.2">
      <c r="A41" s="316" t="s">
        <v>66</v>
      </c>
      <c r="B41" s="323">
        <v>94790</v>
      </c>
      <c r="C41" s="302">
        <v>3.7804524952321628</v>
      </c>
      <c r="D41" s="323">
        <v>55530</v>
      </c>
      <c r="E41" s="302">
        <v>3.6419856119496345</v>
      </c>
      <c r="F41" s="323">
        <v>39260</v>
      </c>
      <c r="G41" s="302">
        <v>3.9976838947730591</v>
      </c>
      <c r="H41" s="323"/>
      <c r="I41" s="316" t="s">
        <v>66</v>
      </c>
      <c r="J41" s="323">
        <v>167704</v>
      </c>
      <c r="K41" s="302">
        <v>7.033500000000001</v>
      </c>
      <c r="L41" s="323">
        <v>113960</v>
      </c>
      <c r="M41" s="302">
        <v>8.0794999999999995</v>
      </c>
      <c r="N41" s="323">
        <v>53744</v>
      </c>
      <c r="O41" s="302">
        <v>5.5130000000000008</v>
      </c>
      <c r="P41" s="323"/>
      <c r="Q41" s="316" t="s">
        <v>66</v>
      </c>
      <c r="R41" s="323">
        <v>228875</v>
      </c>
      <c r="S41" s="302">
        <v>9.3829999999999991</v>
      </c>
      <c r="T41" s="323">
        <v>151211</v>
      </c>
      <c r="U41" s="302">
        <v>10.998500000000002</v>
      </c>
      <c r="V41" s="323">
        <v>77664</v>
      </c>
      <c r="W41" s="302">
        <v>7.2879999999999994</v>
      </c>
      <c r="X41" s="323"/>
      <c r="Y41" s="316" t="s">
        <v>66</v>
      </c>
      <c r="Z41" s="323">
        <v>133770</v>
      </c>
      <c r="AA41" s="302">
        <v>5.2592587217841258</v>
      </c>
      <c r="AB41" s="323">
        <v>80732</v>
      </c>
      <c r="AC41" s="302">
        <v>5.8653924706505389</v>
      </c>
      <c r="AD41" s="323">
        <v>53038</v>
      </c>
      <c r="AE41" s="302">
        <v>4.5521925490251389</v>
      </c>
      <c r="AG41" s="316" t="s">
        <v>66</v>
      </c>
      <c r="AH41" s="323"/>
      <c r="AI41" s="323"/>
      <c r="AJ41" s="323"/>
      <c r="AK41" s="323"/>
      <c r="AL41" s="323"/>
      <c r="AM41" s="323"/>
      <c r="AO41" s="316" t="s">
        <v>66</v>
      </c>
      <c r="AP41" s="323"/>
      <c r="AQ41" s="461"/>
      <c r="AR41" s="323"/>
      <c r="AS41" s="461"/>
      <c r="AT41" s="323"/>
      <c r="AU41" s="461"/>
      <c r="AV41" s="461"/>
      <c r="AW41" s="461"/>
      <c r="AX41" s="461"/>
      <c r="AY41" s="461"/>
      <c r="AZ41" s="461"/>
      <c r="BA41" s="465"/>
      <c r="BH41" s="465"/>
      <c r="BJ41" s="465"/>
      <c r="BO41" s="465"/>
    </row>
    <row r="42" spans="1:67" x14ac:dyDescent="0.2">
      <c r="A42" s="316" t="s">
        <v>67</v>
      </c>
      <c r="B42" s="323">
        <v>178440</v>
      </c>
      <c r="C42" s="324">
        <v>4.6405513474854523</v>
      </c>
      <c r="D42" s="323">
        <v>108375</v>
      </c>
      <c r="E42" s="324">
        <v>4.7006109449585658</v>
      </c>
      <c r="F42" s="323">
        <v>70065</v>
      </c>
      <c r="G42" s="324">
        <v>4.5506209082406732</v>
      </c>
      <c r="H42" s="323"/>
      <c r="I42" s="316" t="s">
        <v>67</v>
      </c>
      <c r="J42" s="323">
        <v>293062</v>
      </c>
      <c r="K42" s="324">
        <v>8.6999999999999993</v>
      </c>
      <c r="L42" s="323">
        <v>199315</v>
      </c>
      <c r="M42" s="324">
        <v>10.09</v>
      </c>
      <c r="N42" s="323">
        <v>93747</v>
      </c>
      <c r="O42" s="324">
        <v>6.72</v>
      </c>
      <c r="P42" s="323"/>
      <c r="Q42" s="316" t="s">
        <v>67</v>
      </c>
      <c r="R42" s="323">
        <v>394128</v>
      </c>
      <c r="S42" s="324">
        <v>11.62</v>
      </c>
      <c r="T42" s="323">
        <v>258174</v>
      </c>
      <c r="U42" s="324">
        <v>13.56</v>
      </c>
      <c r="V42" s="323">
        <v>135954</v>
      </c>
      <c r="W42" s="324">
        <v>9.14</v>
      </c>
      <c r="X42" s="323"/>
      <c r="Y42" s="316" t="s">
        <v>67</v>
      </c>
      <c r="Z42" s="323">
        <v>231052</v>
      </c>
      <c r="AA42" s="323">
        <v>6.4532706808707223</v>
      </c>
      <c r="AB42" s="323">
        <v>140847</v>
      </c>
      <c r="AC42" s="323">
        <v>7.2909230862407481</v>
      </c>
      <c r="AD42" s="323">
        <v>90205</v>
      </c>
      <c r="AE42" s="323">
        <v>5.4717018900588572</v>
      </c>
      <c r="AG42" s="316" t="s">
        <v>67</v>
      </c>
      <c r="AH42" s="323">
        <v>385320</v>
      </c>
      <c r="AI42" s="323">
        <v>8.7887985471522061</v>
      </c>
      <c r="AJ42" s="323">
        <v>211694</v>
      </c>
      <c r="AK42" s="323">
        <v>9.0193433544472335</v>
      </c>
      <c r="AL42" s="323">
        <v>174312</v>
      </c>
      <c r="AM42" s="323">
        <v>8.5568448573613747</v>
      </c>
      <c r="AO42" s="316" t="s">
        <v>67</v>
      </c>
      <c r="AP42" s="461">
        <v>343211</v>
      </c>
      <c r="AQ42" s="461">
        <v>7.3298439382723899</v>
      </c>
      <c r="AR42" s="461">
        <v>179141</v>
      </c>
      <c r="AS42" s="461">
        <v>7.4133343265176066</v>
      </c>
      <c r="AT42" s="461">
        <v>164070</v>
      </c>
      <c r="AU42" s="461">
        <v>7.2408058932666286</v>
      </c>
      <c r="AV42" s="461"/>
      <c r="AW42" s="461"/>
      <c r="AX42" s="461"/>
      <c r="AY42" s="461"/>
      <c r="AZ42" s="461"/>
      <c r="BC42" s="315">
        <v>4384217</v>
      </c>
      <c r="BD42" s="315">
        <v>8.7887985471522061</v>
      </c>
      <c r="BE42" s="315">
        <v>2347111</v>
      </c>
      <c r="BF42" s="465">
        <f t="shared" ref="BF42" si="3">BK42/BE42*100</f>
        <v>9.0193433544472335</v>
      </c>
      <c r="BG42" s="315">
        <v>2037106</v>
      </c>
      <c r="BH42" s="465">
        <f t="shared" si="1"/>
        <v>8.5568448573613747</v>
      </c>
      <c r="BJ42" s="465">
        <v>386006</v>
      </c>
      <c r="BK42" s="315">
        <v>211694</v>
      </c>
      <c r="BL42" s="315">
        <v>174312</v>
      </c>
      <c r="BN42" s="315">
        <v>385320</v>
      </c>
      <c r="BO42" s="465">
        <f t="shared" si="2"/>
        <v>8.7887985471522061</v>
      </c>
    </row>
    <row r="43" spans="1:67" x14ac:dyDescent="0.2">
      <c r="AH43" s="323"/>
      <c r="AI43" s="323"/>
      <c r="AJ43" s="323"/>
      <c r="AK43" s="323"/>
      <c r="AL43" s="323"/>
      <c r="AM43" s="323"/>
      <c r="BJ43" s="465"/>
    </row>
    <row r="46" spans="1:67" x14ac:dyDescent="0.2">
      <c r="S46" s="465">
        <f>R42/S42*100</f>
        <v>3391807.2289156625</v>
      </c>
      <c r="T46" s="465">
        <f t="shared" ref="T46:W46" si="4">S42/T42*100</f>
        <v>4.5008405184100639E-3</v>
      </c>
      <c r="U46" s="465">
        <f t="shared" si="4"/>
        <v>1903938.0530973449</v>
      </c>
      <c r="V46" s="465">
        <f t="shared" si="4"/>
        <v>9.9739617811906971E-3</v>
      </c>
      <c r="W46" s="465">
        <f t="shared" si="4"/>
        <v>1487461.7067833696</v>
      </c>
      <c r="AA46" s="465">
        <f>Z42/AA42*100</f>
        <v>3580386</v>
      </c>
      <c r="AB46" s="465">
        <f t="shared" ref="AB46:AE46" si="5">AA42/AB42*100</f>
        <v>4.5817594133142504E-3</v>
      </c>
      <c r="AC46" s="465">
        <f t="shared" si="5"/>
        <v>1931813</v>
      </c>
      <c r="AD46" s="465">
        <f t="shared" si="5"/>
        <v>8.0826152499758868E-3</v>
      </c>
      <c r="AE46" s="465">
        <f t="shared" si="5"/>
        <v>1648573</v>
      </c>
      <c r="AI46" s="465">
        <f>AH42/AI42*100</f>
        <v>4384217</v>
      </c>
      <c r="AJ46" s="465">
        <f t="shared" ref="AJ46:AM46" si="6">AI42/AJ42*100</f>
        <v>4.1516521711301253E-3</v>
      </c>
      <c r="AK46" s="465">
        <f t="shared" si="6"/>
        <v>2347111</v>
      </c>
      <c r="AL46" s="465">
        <f t="shared" si="6"/>
        <v>5.1742526931291208E-3</v>
      </c>
      <c r="AM46" s="465">
        <f t="shared" si="6"/>
        <v>2037105.9999999998</v>
      </c>
      <c r="AQ46" s="315">
        <f>AP42/AQ42*100</f>
        <v>4682378.0000000009</v>
      </c>
      <c r="AR46" s="465">
        <f t="shared" ref="AR46:AU46" si="7">AQ42/AR42*100</f>
        <v>4.0916618408250432E-3</v>
      </c>
      <c r="AS46" s="465">
        <f t="shared" si="7"/>
        <v>2416469.9999999995</v>
      </c>
      <c r="AT46" s="465">
        <f t="shared" si="7"/>
        <v>4.5183972246709376E-3</v>
      </c>
      <c r="AU46" s="465">
        <f t="shared" si="7"/>
        <v>2265908</v>
      </c>
    </row>
    <row r="49" spans="26:39" x14ac:dyDescent="0.2">
      <c r="Z49" s="465"/>
      <c r="AA49" s="465"/>
      <c r="AB49" s="465"/>
      <c r="AC49" s="465"/>
      <c r="AD49" s="465"/>
      <c r="AE49" s="465"/>
      <c r="AF49" s="465"/>
      <c r="AG49" s="465"/>
      <c r="AH49" s="465"/>
      <c r="AI49" s="465"/>
      <c r="AJ49" s="465"/>
      <c r="AK49" s="465"/>
      <c r="AL49" s="465"/>
      <c r="AM49" s="465"/>
    </row>
    <row r="50" spans="26:39" x14ac:dyDescent="0.2">
      <c r="Z50" s="465"/>
      <c r="AA50" s="465"/>
      <c r="AB50" s="465"/>
      <c r="AC50" s="465"/>
      <c r="AD50" s="465"/>
      <c r="AE50" s="465"/>
      <c r="AF50" s="465"/>
      <c r="AG50" s="465"/>
      <c r="AH50" s="465"/>
      <c r="AI50" s="465"/>
      <c r="AJ50" s="465"/>
      <c r="AK50" s="465"/>
      <c r="AL50" s="465"/>
      <c r="AM50" s="465"/>
    </row>
    <row r="51" spans="26:39" x14ac:dyDescent="0.2">
      <c r="Z51" s="465"/>
      <c r="AA51" s="465"/>
      <c r="AB51" s="465"/>
      <c r="AC51" s="465"/>
      <c r="AD51" s="465"/>
      <c r="AE51" s="465"/>
      <c r="AF51" s="465"/>
      <c r="AG51" s="465"/>
      <c r="AH51" s="465"/>
      <c r="AI51" s="465"/>
      <c r="AJ51" s="465"/>
      <c r="AK51" s="465"/>
      <c r="AL51" s="465"/>
      <c r="AM51" s="465"/>
    </row>
    <row r="52" spans="26:39" x14ac:dyDescent="0.2">
      <c r="Z52" s="465"/>
      <c r="AA52" s="465"/>
      <c r="AB52" s="465"/>
      <c r="AC52" s="465"/>
      <c r="AD52" s="465"/>
      <c r="AE52" s="465"/>
      <c r="AF52" s="465"/>
      <c r="AG52" s="465"/>
      <c r="AH52" s="465"/>
      <c r="AI52" s="465"/>
      <c r="AJ52" s="465"/>
      <c r="AK52" s="465"/>
      <c r="AL52" s="465"/>
      <c r="AM52" s="465"/>
    </row>
    <row r="53" spans="26:39" x14ac:dyDescent="0.2">
      <c r="Z53" s="465"/>
      <c r="AA53" s="465"/>
      <c r="AB53" s="465"/>
      <c r="AC53" s="465"/>
      <c r="AD53" s="465"/>
      <c r="AE53" s="465"/>
      <c r="AF53" s="465"/>
      <c r="AG53" s="465"/>
      <c r="AH53" s="465"/>
      <c r="AI53" s="465"/>
      <c r="AJ53" s="465"/>
      <c r="AK53" s="465"/>
      <c r="AL53" s="465"/>
      <c r="AM53" s="465"/>
    </row>
    <row r="54" spans="26:39" x14ac:dyDescent="0.2">
      <c r="Z54" s="465"/>
      <c r="AA54" s="465"/>
      <c r="AB54" s="465"/>
      <c r="AC54" s="465"/>
      <c r="AD54" s="465"/>
      <c r="AE54" s="465"/>
      <c r="AF54" s="465"/>
      <c r="AG54" s="465"/>
      <c r="AH54" s="465"/>
      <c r="AI54" s="465"/>
      <c r="AJ54" s="465"/>
      <c r="AK54" s="465"/>
      <c r="AL54" s="465"/>
      <c r="AM54" s="465"/>
    </row>
    <row r="55" spans="26:39" x14ac:dyDescent="0.2">
      <c r="Z55" s="465"/>
      <c r="AA55" s="465"/>
      <c r="AB55" s="465"/>
      <c r="AC55" s="465"/>
      <c r="AD55" s="465"/>
      <c r="AE55" s="465"/>
      <c r="AF55" s="465"/>
      <c r="AG55" s="465"/>
      <c r="AH55" s="465"/>
      <c r="AI55" s="465"/>
      <c r="AJ55" s="465"/>
      <c r="AK55" s="465"/>
      <c r="AL55" s="465"/>
      <c r="AM55" s="465"/>
    </row>
    <row r="56" spans="26:39" x14ac:dyDescent="0.2">
      <c r="Z56" s="465"/>
      <c r="AA56" s="465"/>
      <c r="AB56" s="465"/>
      <c r="AC56" s="465"/>
      <c r="AD56" s="465"/>
      <c r="AE56" s="465"/>
      <c r="AF56" s="465"/>
      <c r="AG56" s="465"/>
      <c r="AH56" s="465"/>
      <c r="AI56" s="465"/>
      <c r="AJ56" s="465"/>
      <c r="AK56" s="465"/>
      <c r="AL56" s="465"/>
      <c r="AM56" s="465"/>
    </row>
    <row r="57" spans="26:39" x14ac:dyDescent="0.2">
      <c r="Z57" s="465"/>
      <c r="AA57" s="465"/>
      <c r="AB57" s="465"/>
      <c r="AC57" s="465"/>
      <c r="AD57" s="465"/>
      <c r="AE57" s="465"/>
      <c r="AF57" s="465"/>
      <c r="AG57" s="465"/>
      <c r="AH57" s="465"/>
      <c r="AI57" s="465"/>
      <c r="AJ57" s="465"/>
      <c r="AK57" s="465"/>
      <c r="AL57" s="465"/>
      <c r="AM57" s="465"/>
    </row>
    <row r="58" spans="26:39" x14ac:dyDescent="0.2">
      <c r="Z58" s="465"/>
      <c r="AA58" s="465"/>
      <c r="AB58" s="465"/>
      <c r="AC58" s="465"/>
      <c r="AD58" s="465"/>
      <c r="AE58" s="465"/>
      <c r="AF58" s="465"/>
      <c r="AG58" s="465"/>
      <c r="AH58" s="465"/>
      <c r="AI58" s="465"/>
      <c r="AJ58" s="465"/>
      <c r="AK58" s="465"/>
      <c r="AL58" s="465"/>
      <c r="AM58" s="465"/>
    </row>
    <row r="59" spans="26:39" x14ac:dyDescent="0.2">
      <c r="Z59" s="465"/>
      <c r="AA59" s="465"/>
      <c r="AB59" s="465"/>
      <c r="AC59" s="465"/>
      <c r="AD59" s="465"/>
      <c r="AE59" s="465"/>
      <c r="AF59" s="465"/>
      <c r="AG59" s="465"/>
      <c r="AH59" s="465"/>
      <c r="AI59" s="465"/>
      <c r="AJ59" s="465"/>
      <c r="AK59" s="465"/>
      <c r="AL59" s="465"/>
      <c r="AM59" s="465"/>
    </row>
    <row r="60" spans="26:39" x14ac:dyDescent="0.2">
      <c r="Z60" s="465"/>
      <c r="AA60" s="465"/>
      <c r="AB60" s="465"/>
      <c r="AC60" s="465"/>
      <c r="AD60" s="465"/>
      <c r="AE60" s="465"/>
      <c r="AF60" s="465"/>
      <c r="AG60" s="465"/>
      <c r="AH60" s="465"/>
      <c r="AI60" s="465"/>
      <c r="AJ60" s="465"/>
      <c r="AK60" s="465"/>
      <c r="AL60" s="465"/>
      <c r="AM60" s="465"/>
    </row>
    <row r="61" spans="26:39" x14ac:dyDescent="0.2">
      <c r="Z61" s="465"/>
      <c r="AA61" s="465"/>
      <c r="AB61" s="465"/>
      <c r="AC61" s="465"/>
      <c r="AD61" s="465"/>
      <c r="AE61" s="465"/>
      <c r="AF61" s="465"/>
      <c r="AG61" s="465"/>
      <c r="AH61" s="465"/>
      <c r="AI61" s="465"/>
      <c r="AJ61" s="465"/>
      <c r="AK61" s="465"/>
      <c r="AL61" s="465"/>
      <c r="AM61" s="465"/>
    </row>
    <row r="62" spans="26:39" x14ac:dyDescent="0.2">
      <c r="Z62" s="465"/>
      <c r="AA62" s="465"/>
      <c r="AB62" s="465"/>
      <c r="AC62" s="465"/>
      <c r="AD62" s="465"/>
      <c r="AE62" s="465"/>
      <c r="AF62" s="465"/>
      <c r="AG62" s="465"/>
      <c r="AH62" s="465"/>
      <c r="AI62" s="465"/>
      <c r="AJ62" s="465"/>
      <c r="AK62" s="465"/>
      <c r="AL62" s="465"/>
      <c r="AM62" s="465"/>
    </row>
    <row r="63" spans="26:39" x14ac:dyDescent="0.2">
      <c r="Z63" s="465"/>
      <c r="AA63" s="465"/>
      <c r="AB63" s="465"/>
      <c r="AC63" s="465"/>
      <c r="AD63" s="465"/>
      <c r="AE63" s="465"/>
      <c r="AF63" s="465"/>
      <c r="AG63" s="465"/>
      <c r="AH63" s="465"/>
      <c r="AI63" s="465"/>
      <c r="AJ63" s="465"/>
      <c r="AK63" s="465"/>
      <c r="AL63" s="465"/>
      <c r="AM63" s="465"/>
    </row>
    <row r="64" spans="26:39" x14ac:dyDescent="0.2">
      <c r="Z64" s="465"/>
      <c r="AA64" s="465"/>
      <c r="AB64" s="465"/>
      <c r="AC64" s="465"/>
      <c r="AD64" s="465"/>
      <c r="AE64" s="465"/>
      <c r="AF64" s="465"/>
      <c r="AG64" s="465"/>
      <c r="AH64" s="465"/>
      <c r="AI64" s="465"/>
      <c r="AJ64" s="465"/>
      <c r="AK64" s="465"/>
      <c r="AL64" s="465"/>
      <c r="AM64" s="465"/>
    </row>
    <row r="65" spans="26:39" x14ac:dyDescent="0.2">
      <c r="Z65" s="465"/>
      <c r="AA65" s="465"/>
      <c r="AB65" s="465"/>
      <c r="AC65" s="465"/>
      <c r="AD65" s="465"/>
      <c r="AE65" s="465"/>
      <c r="AF65" s="465"/>
      <c r="AG65" s="465"/>
      <c r="AH65" s="465"/>
      <c r="AI65" s="465"/>
      <c r="AJ65" s="465"/>
      <c r="AK65" s="465"/>
      <c r="AL65" s="465"/>
      <c r="AM65" s="465"/>
    </row>
    <row r="66" spans="26:39" x14ac:dyDescent="0.2">
      <c r="Z66" s="465"/>
      <c r="AA66" s="465"/>
      <c r="AB66" s="465"/>
      <c r="AC66" s="465"/>
      <c r="AD66" s="465"/>
      <c r="AE66" s="465"/>
      <c r="AF66" s="465"/>
      <c r="AG66" s="465"/>
      <c r="AH66" s="465"/>
      <c r="AI66" s="465"/>
      <c r="AJ66" s="465"/>
      <c r="AK66" s="465"/>
      <c r="AL66" s="465"/>
      <c r="AM66" s="465"/>
    </row>
    <row r="67" spans="26:39" x14ac:dyDescent="0.2">
      <c r="Z67" s="465"/>
      <c r="AA67" s="465"/>
      <c r="AB67" s="465"/>
      <c r="AC67" s="465"/>
      <c r="AD67" s="465"/>
      <c r="AE67" s="465"/>
      <c r="AF67" s="465"/>
      <c r="AG67" s="465"/>
      <c r="AH67" s="465"/>
      <c r="AI67" s="465"/>
      <c r="AJ67" s="465"/>
      <c r="AK67" s="465"/>
      <c r="AL67" s="465"/>
      <c r="AM67" s="465"/>
    </row>
    <row r="68" spans="26:39" x14ac:dyDescent="0.2">
      <c r="Z68" s="465"/>
      <c r="AA68" s="465"/>
      <c r="AB68" s="465"/>
      <c r="AC68" s="465"/>
      <c r="AD68" s="465"/>
      <c r="AE68" s="465"/>
      <c r="AF68" s="465"/>
      <c r="AG68" s="465"/>
      <c r="AH68" s="465"/>
      <c r="AI68" s="465"/>
      <c r="AJ68" s="465"/>
      <c r="AK68" s="465"/>
      <c r="AL68" s="465"/>
      <c r="AM68" s="465"/>
    </row>
    <row r="69" spans="26:39" x14ac:dyDescent="0.2">
      <c r="Z69" s="465"/>
      <c r="AA69" s="465"/>
      <c r="AB69" s="465"/>
      <c r="AC69" s="465"/>
      <c r="AD69" s="465"/>
      <c r="AE69" s="465"/>
      <c r="AF69" s="465"/>
      <c r="AG69" s="465"/>
      <c r="AH69" s="465"/>
      <c r="AI69" s="465"/>
      <c r="AJ69" s="465"/>
      <c r="AK69" s="465"/>
      <c r="AL69" s="465"/>
      <c r="AM69" s="465"/>
    </row>
    <row r="70" spans="26:39" x14ac:dyDescent="0.2">
      <c r="Z70" s="465"/>
      <c r="AA70" s="465"/>
      <c r="AB70" s="465"/>
      <c r="AC70" s="465"/>
      <c r="AD70" s="465"/>
      <c r="AE70" s="465"/>
      <c r="AF70" s="465"/>
      <c r="AG70" s="465"/>
      <c r="AH70" s="465"/>
      <c r="AI70" s="465"/>
      <c r="AJ70" s="465"/>
      <c r="AK70" s="465"/>
      <c r="AL70" s="465"/>
      <c r="AM70" s="465"/>
    </row>
    <row r="71" spans="26:39" x14ac:dyDescent="0.2">
      <c r="Z71" s="465"/>
      <c r="AA71" s="465"/>
      <c r="AB71" s="465"/>
      <c r="AC71" s="465"/>
      <c r="AD71" s="465"/>
      <c r="AE71" s="465"/>
      <c r="AF71" s="465"/>
      <c r="AG71" s="465"/>
      <c r="AH71" s="465"/>
      <c r="AI71" s="465"/>
      <c r="AJ71" s="465"/>
      <c r="AK71" s="465"/>
      <c r="AL71" s="465"/>
      <c r="AM71" s="465"/>
    </row>
    <row r="72" spans="26:39" x14ac:dyDescent="0.2">
      <c r="Z72" s="465"/>
      <c r="AA72" s="465"/>
      <c r="AB72" s="465"/>
      <c r="AC72" s="465"/>
      <c r="AD72" s="465"/>
      <c r="AE72" s="465"/>
      <c r="AF72" s="465"/>
      <c r="AG72" s="465"/>
      <c r="AH72" s="465"/>
      <c r="AI72" s="465"/>
      <c r="AJ72" s="465"/>
      <c r="AK72" s="465"/>
      <c r="AL72" s="465"/>
      <c r="AM72" s="465"/>
    </row>
    <row r="73" spans="26:39" x14ac:dyDescent="0.2">
      <c r="Z73" s="465"/>
      <c r="AA73" s="465"/>
      <c r="AB73" s="465"/>
      <c r="AC73" s="465"/>
      <c r="AD73" s="465"/>
      <c r="AE73" s="465"/>
      <c r="AF73" s="465"/>
      <c r="AG73" s="465"/>
      <c r="AH73" s="465"/>
      <c r="AI73" s="465"/>
      <c r="AJ73" s="465"/>
      <c r="AK73" s="465"/>
      <c r="AL73" s="465"/>
      <c r="AM73" s="465"/>
    </row>
    <row r="74" spans="26:39" x14ac:dyDescent="0.2">
      <c r="Z74" s="465"/>
      <c r="AA74" s="465"/>
      <c r="AB74" s="465"/>
      <c r="AC74" s="465"/>
      <c r="AD74" s="465"/>
      <c r="AE74" s="465"/>
      <c r="AF74" s="465"/>
      <c r="AG74" s="465"/>
      <c r="AH74" s="465"/>
      <c r="AI74" s="465"/>
      <c r="AJ74" s="465"/>
      <c r="AK74" s="465"/>
      <c r="AL74" s="465"/>
      <c r="AM74" s="465"/>
    </row>
    <row r="75" spans="26:39" x14ac:dyDescent="0.2">
      <c r="Z75" s="465"/>
      <c r="AA75" s="465"/>
      <c r="AB75" s="465"/>
      <c r="AC75" s="465"/>
      <c r="AD75" s="465"/>
      <c r="AE75" s="465"/>
      <c r="AF75" s="465"/>
      <c r="AG75" s="465"/>
      <c r="AH75" s="465"/>
      <c r="AI75" s="465"/>
      <c r="AJ75" s="465"/>
      <c r="AK75" s="465"/>
      <c r="AL75" s="465"/>
      <c r="AM75" s="465"/>
    </row>
    <row r="76" spans="26:39" x14ac:dyDescent="0.2">
      <c r="Z76" s="465"/>
      <c r="AA76" s="465"/>
      <c r="AB76" s="465"/>
      <c r="AC76" s="465"/>
      <c r="AD76" s="465"/>
      <c r="AE76" s="465"/>
      <c r="AF76" s="465"/>
      <c r="AG76" s="465"/>
      <c r="AH76" s="465"/>
      <c r="AI76" s="465"/>
      <c r="AJ76" s="465"/>
      <c r="AK76" s="465"/>
      <c r="AL76" s="465"/>
      <c r="AM76" s="465"/>
    </row>
    <row r="77" spans="26:39" x14ac:dyDescent="0.2">
      <c r="Z77" s="465"/>
      <c r="AA77" s="465"/>
      <c r="AB77" s="465"/>
      <c r="AC77" s="465"/>
      <c r="AD77" s="465"/>
      <c r="AE77" s="465"/>
      <c r="AF77" s="465"/>
      <c r="AG77" s="465"/>
      <c r="AH77" s="465"/>
      <c r="AI77" s="465"/>
      <c r="AJ77" s="465"/>
      <c r="AK77" s="465"/>
      <c r="AL77" s="465"/>
      <c r="AM77" s="465"/>
    </row>
    <row r="78" spans="26:39" x14ac:dyDescent="0.2">
      <c r="Z78" s="465"/>
      <c r="AA78" s="465"/>
      <c r="AB78" s="465"/>
      <c r="AC78" s="465"/>
      <c r="AD78" s="465"/>
      <c r="AE78" s="465"/>
      <c r="AF78" s="465"/>
      <c r="AG78" s="465"/>
      <c r="AH78" s="465"/>
      <c r="AI78" s="465"/>
      <c r="AJ78" s="465"/>
      <c r="AK78" s="465"/>
      <c r="AL78" s="465"/>
      <c r="AM78" s="465"/>
    </row>
    <row r="79" spans="26:39" x14ac:dyDescent="0.2">
      <c r="Z79" s="465"/>
      <c r="AA79" s="465"/>
      <c r="AB79" s="465"/>
      <c r="AC79" s="465"/>
      <c r="AD79" s="465"/>
      <c r="AE79" s="465"/>
      <c r="AF79" s="465"/>
      <c r="AG79" s="465"/>
      <c r="AH79" s="465"/>
      <c r="AI79" s="465"/>
      <c r="AJ79" s="465"/>
      <c r="AK79" s="465"/>
      <c r="AL79" s="465"/>
      <c r="AM79" s="465"/>
    </row>
    <row r="80" spans="26:39" x14ac:dyDescent="0.2">
      <c r="Z80" s="465"/>
      <c r="AA80" s="465"/>
      <c r="AB80" s="465"/>
      <c r="AC80" s="465"/>
      <c r="AD80" s="465"/>
      <c r="AE80" s="465"/>
      <c r="AF80" s="465"/>
      <c r="AG80" s="465"/>
      <c r="AH80" s="465"/>
      <c r="AI80" s="465"/>
      <c r="AJ80" s="465"/>
      <c r="AK80" s="465"/>
      <c r="AL80" s="465"/>
      <c r="AM80" s="465"/>
    </row>
    <row r="81" spans="26:39" x14ac:dyDescent="0.2">
      <c r="Z81" s="465"/>
      <c r="AA81" s="465"/>
      <c r="AB81" s="465"/>
      <c r="AC81" s="465"/>
      <c r="AD81" s="465"/>
      <c r="AE81" s="465"/>
      <c r="AF81" s="465"/>
      <c r="AG81" s="465"/>
      <c r="AH81" s="465"/>
      <c r="AI81" s="465"/>
      <c r="AJ81" s="465"/>
      <c r="AK81" s="465"/>
      <c r="AL81" s="465"/>
      <c r="AM81" s="465"/>
    </row>
    <row r="82" spans="26:39" x14ac:dyDescent="0.2">
      <c r="Z82" s="465"/>
      <c r="AA82" s="465"/>
      <c r="AB82" s="465"/>
      <c r="AC82" s="465"/>
      <c r="AD82" s="465"/>
      <c r="AE82" s="465"/>
      <c r="AF82" s="465"/>
      <c r="AG82" s="465"/>
      <c r="AH82" s="465"/>
      <c r="AI82" s="465"/>
      <c r="AJ82" s="465"/>
      <c r="AK82" s="465"/>
      <c r="AL82" s="465"/>
      <c r="AM82" s="465"/>
    </row>
    <row r="83" spans="26:39" x14ac:dyDescent="0.2">
      <c r="Z83" s="465"/>
      <c r="AA83" s="465"/>
      <c r="AB83" s="465"/>
      <c r="AC83" s="465"/>
      <c r="AD83" s="465"/>
      <c r="AE83" s="465"/>
      <c r="AF83" s="465"/>
      <c r="AG83" s="465"/>
      <c r="AH83" s="465"/>
      <c r="AI83" s="465"/>
      <c r="AJ83" s="465"/>
      <c r="AK83" s="465"/>
      <c r="AL83" s="465"/>
      <c r="AM83" s="465"/>
    </row>
    <row r="84" spans="26:39" x14ac:dyDescent="0.2">
      <c r="Z84" s="465"/>
      <c r="AA84" s="465"/>
      <c r="AB84" s="465"/>
      <c r="AC84" s="465"/>
      <c r="AD84" s="465"/>
      <c r="AE84" s="465"/>
      <c r="AF84" s="465"/>
      <c r="AG84" s="465"/>
      <c r="AH84" s="465"/>
      <c r="AI84" s="465"/>
      <c r="AJ84" s="465"/>
      <c r="AK84" s="465"/>
      <c r="AL84" s="465"/>
      <c r="AM84" s="465"/>
    </row>
    <row r="85" spans="26:39" x14ac:dyDescent="0.2">
      <c r="Z85" s="465"/>
      <c r="AA85" s="465"/>
      <c r="AB85" s="465"/>
      <c r="AC85" s="465"/>
      <c r="AD85" s="465"/>
      <c r="AE85" s="465"/>
      <c r="AF85" s="465"/>
      <c r="AG85" s="465"/>
      <c r="AH85" s="465"/>
      <c r="AI85" s="465"/>
      <c r="AJ85" s="465"/>
      <c r="AK85" s="465"/>
      <c r="AL85" s="465"/>
      <c r="AM85" s="465"/>
    </row>
    <row r="86" spans="26:39" x14ac:dyDescent="0.2">
      <c r="Z86" s="465"/>
      <c r="AA86" s="465"/>
      <c r="AB86" s="465"/>
      <c r="AC86" s="465"/>
      <c r="AD86" s="465"/>
      <c r="AE86" s="465"/>
      <c r="AF86" s="465"/>
      <c r="AG86" s="465"/>
      <c r="AH86" s="465"/>
      <c r="AI86" s="465"/>
      <c r="AJ86" s="465"/>
      <c r="AK86" s="465"/>
      <c r="AL86" s="465"/>
      <c r="AM86" s="465"/>
    </row>
    <row r="87" spans="26:39" x14ac:dyDescent="0.2">
      <c r="Z87" s="465"/>
      <c r="AA87" s="465"/>
      <c r="AB87" s="465"/>
      <c r="AC87" s="465"/>
      <c r="AD87" s="465"/>
      <c r="AE87" s="465"/>
      <c r="AF87" s="465"/>
      <c r="AG87" s="465"/>
      <c r="AH87" s="465"/>
      <c r="AI87" s="465"/>
      <c r="AJ87" s="465"/>
      <c r="AK87" s="465"/>
      <c r="AL87" s="465"/>
      <c r="AM87" s="465"/>
    </row>
    <row r="88" spans="26:39" x14ac:dyDescent="0.2">
      <c r="Z88" s="465"/>
      <c r="AA88" s="465"/>
      <c r="AB88" s="465"/>
      <c r="AC88" s="465"/>
      <c r="AD88" s="465"/>
      <c r="AE88" s="465"/>
      <c r="AF88" s="465"/>
      <c r="AG88" s="465"/>
      <c r="AH88" s="465"/>
      <c r="AI88" s="465"/>
      <c r="AJ88" s="465"/>
      <c r="AK88" s="465"/>
      <c r="AL88" s="465"/>
      <c r="AM88" s="465"/>
    </row>
  </sheetData>
  <mergeCells count="15">
    <mergeCell ref="B2:C2"/>
    <mergeCell ref="D2:E2"/>
    <mergeCell ref="F2:G2"/>
    <mergeCell ref="J2:K2"/>
    <mergeCell ref="L2:M2"/>
    <mergeCell ref="AP2:AQ2"/>
    <mergeCell ref="AR2:AS2"/>
    <mergeCell ref="AT2:AU2"/>
    <mergeCell ref="AD2:AE2"/>
    <mergeCell ref="N2:O2"/>
    <mergeCell ref="R2:S2"/>
    <mergeCell ref="T2:U2"/>
    <mergeCell ref="V2:W2"/>
    <mergeCell ref="Z2:AA2"/>
    <mergeCell ref="AB2:AC2"/>
  </mergeCells>
  <hyperlinks>
    <hyperlink ref="A1" location="Contents!A1" display="Back" xr:uid="{00000000-0004-0000-4000-000000000000}"/>
    <hyperlink ref="D1" location="'Table 28'!A1" display="Table 28" xr:uid="{00000000-0004-0000-4000-000001000000}"/>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4">
    <tabColor theme="7" tint="0.39997558519241921"/>
  </sheetPr>
  <dimension ref="A1:CA127"/>
  <sheetViews>
    <sheetView zoomScale="70" zoomScaleNormal="70" workbookViewId="0">
      <selection activeCell="D1" sqref="D1"/>
    </sheetView>
  </sheetViews>
  <sheetFormatPr defaultColWidth="8.85546875" defaultRowHeight="12.75" x14ac:dyDescent="0.2"/>
  <cols>
    <col min="1" max="1" width="9.140625" style="302" bestFit="1" customWidth="1"/>
    <col min="2" max="2" width="9.85546875" style="302" bestFit="1" customWidth="1"/>
    <col min="3" max="4" width="9.28515625" style="302" bestFit="1" customWidth="1"/>
    <col min="5" max="5" width="9" style="302" bestFit="1" customWidth="1"/>
    <col min="6" max="10" width="8.85546875" style="302"/>
    <col min="11" max="11" width="9" style="302" bestFit="1" customWidth="1"/>
    <col min="12" max="48" width="8.85546875" style="302"/>
    <col min="49" max="49" width="9.140625" style="302" bestFit="1" customWidth="1"/>
    <col min="50" max="56" width="9" style="302" bestFit="1" customWidth="1"/>
    <col min="57" max="57" width="8.85546875" style="302"/>
    <col min="58" max="58" width="9" style="302" bestFit="1" customWidth="1"/>
    <col min="59" max="59" width="8.85546875" style="302"/>
    <col min="60" max="61" width="9" style="302" bestFit="1" customWidth="1"/>
    <col min="62" max="64" width="8.85546875" style="302"/>
    <col min="65" max="65" width="9.140625" style="302" bestFit="1" customWidth="1"/>
    <col min="66" max="16384" width="8.85546875" style="302"/>
  </cols>
  <sheetData>
    <row r="1" spans="1:79" s="315" customFormat="1" x14ac:dyDescent="0.2">
      <c r="A1" s="296" t="s">
        <v>322</v>
      </c>
      <c r="D1" s="296" t="s">
        <v>465</v>
      </c>
    </row>
    <row r="2" spans="1:79" x14ac:dyDescent="0.2">
      <c r="A2" s="302">
        <v>1971</v>
      </c>
      <c r="C2" s="302" t="s">
        <v>712</v>
      </c>
      <c r="D2" s="302" t="s">
        <v>460</v>
      </c>
      <c r="L2" s="302" t="s">
        <v>711</v>
      </c>
      <c r="N2" s="302" t="s">
        <v>716</v>
      </c>
      <c r="Q2" s="302">
        <v>1981</v>
      </c>
      <c r="S2" s="302" t="s">
        <v>712</v>
      </c>
      <c r="T2" s="302" t="s">
        <v>460</v>
      </c>
      <c r="AB2" s="302" t="s">
        <v>711</v>
      </c>
      <c r="AD2" s="302" t="s">
        <v>716</v>
      </c>
      <c r="AG2" s="302">
        <v>1991</v>
      </c>
      <c r="AI2" s="302" t="s">
        <v>712</v>
      </c>
      <c r="AJ2" s="302" t="s">
        <v>460</v>
      </c>
      <c r="AR2" s="302" t="s">
        <v>711</v>
      </c>
      <c r="AT2" s="302" t="s">
        <v>716</v>
      </c>
      <c r="AW2" s="302">
        <v>2001</v>
      </c>
      <c r="AY2" s="302" t="s">
        <v>712</v>
      </c>
      <c r="AZ2" s="302" t="s">
        <v>460</v>
      </c>
      <c r="BH2" s="302" t="s">
        <v>711</v>
      </c>
      <c r="BJ2" s="302" t="s">
        <v>716</v>
      </c>
      <c r="BM2" s="302">
        <v>2011</v>
      </c>
      <c r="BO2" s="302" t="s">
        <v>712</v>
      </c>
      <c r="BP2" s="302" t="s">
        <v>460</v>
      </c>
      <c r="BX2" s="302" t="s">
        <v>711</v>
      </c>
      <c r="BZ2" s="302" t="s">
        <v>716</v>
      </c>
    </row>
    <row r="3" spans="1:79" x14ac:dyDescent="0.2">
      <c r="A3" s="302" t="s">
        <v>714</v>
      </c>
      <c r="B3" s="302" t="s">
        <v>110</v>
      </c>
      <c r="C3" s="302" t="s">
        <v>73</v>
      </c>
      <c r="D3" s="302" t="s">
        <v>713</v>
      </c>
      <c r="E3" s="302" t="s">
        <v>705</v>
      </c>
      <c r="F3" s="302" t="s">
        <v>457</v>
      </c>
      <c r="G3" s="302" t="s">
        <v>706</v>
      </c>
      <c r="H3" s="302" t="s">
        <v>707</v>
      </c>
      <c r="I3" s="302" t="s">
        <v>708</v>
      </c>
      <c r="J3" s="302" t="s">
        <v>709</v>
      </c>
      <c r="K3" s="302" t="s">
        <v>710</v>
      </c>
      <c r="L3" s="302" t="s">
        <v>73</v>
      </c>
      <c r="M3" s="302" t="s">
        <v>458</v>
      </c>
      <c r="N3" s="302" t="s">
        <v>73</v>
      </c>
      <c r="O3" s="302" t="s">
        <v>458</v>
      </c>
      <c r="Q3" s="302" t="s">
        <v>714</v>
      </c>
      <c r="R3" s="302" t="s">
        <v>110</v>
      </c>
      <c r="S3" s="302" t="s">
        <v>73</v>
      </c>
      <c r="T3" s="302" t="s">
        <v>713</v>
      </c>
      <c r="U3" s="302" t="s">
        <v>705</v>
      </c>
      <c r="V3" s="302" t="s">
        <v>457</v>
      </c>
      <c r="W3" s="302" t="s">
        <v>706</v>
      </c>
      <c r="X3" s="302" t="s">
        <v>707</v>
      </c>
      <c r="Y3" s="302" t="s">
        <v>708</v>
      </c>
      <c r="Z3" s="302" t="s">
        <v>709</v>
      </c>
      <c r="AA3" s="302" t="s">
        <v>710</v>
      </c>
      <c r="AB3" s="302" t="s">
        <v>73</v>
      </c>
      <c r="AC3" s="302" t="s">
        <v>458</v>
      </c>
      <c r="AD3" s="302" t="s">
        <v>73</v>
      </c>
      <c r="AE3" s="302" t="s">
        <v>458</v>
      </c>
      <c r="AG3" s="302" t="s">
        <v>714</v>
      </c>
      <c r="AH3" s="302" t="s">
        <v>110</v>
      </c>
      <c r="AI3" s="302" t="s">
        <v>73</v>
      </c>
      <c r="AJ3" s="302" t="s">
        <v>713</v>
      </c>
      <c r="AK3" s="302" t="s">
        <v>705</v>
      </c>
      <c r="AL3" s="302" t="s">
        <v>457</v>
      </c>
      <c r="AM3" s="302" t="s">
        <v>706</v>
      </c>
      <c r="AN3" s="302" t="s">
        <v>707</v>
      </c>
      <c r="AO3" s="302" t="s">
        <v>708</v>
      </c>
      <c r="AP3" s="302" t="s">
        <v>709</v>
      </c>
      <c r="AQ3" s="302" t="s">
        <v>710</v>
      </c>
      <c r="AR3" s="302" t="s">
        <v>73</v>
      </c>
      <c r="AS3" s="302" t="s">
        <v>458</v>
      </c>
      <c r="AT3" s="302" t="s">
        <v>73</v>
      </c>
      <c r="AU3" s="302" t="s">
        <v>458</v>
      </c>
      <c r="AW3" s="302" t="s">
        <v>714</v>
      </c>
      <c r="AX3" s="302" t="s">
        <v>110</v>
      </c>
      <c r="AY3" s="302" t="s">
        <v>73</v>
      </c>
      <c r="AZ3" s="302" t="s">
        <v>713</v>
      </c>
      <c r="BA3" s="302" t="s">
        <v>705</v>
      </c>
      <c r="BB3" s="302" t="s">
        <v>457</v>
      </c>
      <c r="BC3" s="302" t="s">
        <v>706</v>
      </c>
      <c r="BD3" s="302" t="s">
        <v>707</v>
      </c>
      <c r="BE3" s="302" t="s">
        <v>708</v>
      </c>
      <c r="BF3" s="302" t="s">
        <v>709</v>
      </c>
      <c r="BG3" s="302" t="s">
        <v>710</v>
      </c>
      <c r="BH3" s="302" t="s">
        <v>73</v>
      </c>
      <c r="BI3" s="302" t="s">
        <v>458</v>
      </c>
      <c r="BJ3" s="302" t="s">
        <v>73</v>
      </c>
      <c r="BK3" s="302" t="s">
        <v>458</v>
      </c>
      <c r="BM3" s="302" t="s">
        <v>714</v>
      </c>
      <c r="BN3" s="302" t="s">
        <v>110</v>
      </c>
      <c r="BO3" s="302" t="s">
        <v>73</v>
      </c>
      <c r="BP3" s="302" t="s">
        <v>713</v>
      </c>
      <c r="BQ3" s="302" t="s">
        <v>705</v>
      </c>
      <c r="BR3" s="302" t="s">
        <v>457</v>
      </c>
      <c r="BS3" s="302" t="s">
        <v>706</v>
      </c>
      <c r="BT3" s="302" t="s">
        <v>707</v>
      </c>
      <c r="BU3" s="302" t="s">
        <v>708</v>
      </c>
      <c r="BV3" s="302" t="s">
        <v>709</v>
      </c>
      <c r="BW3" s="302" t="s">
        <v>710</v>
      </c>
      <c r="BX3" s="302" t="s">
        <v>73</v>
      </c>
      <c r="BY3" s="302" t="s">
        <v>458</v>
      </c>
      <c r="BZ3" s="302" t="s">
        <v>73</v>
      </c>
      <c r="CA3" s="302" t="s">
        <v>458</v>
      </c>
    </row>
    <row r="5" spans="1:79" x14ac:dyDescent="0.2">
      <c r="A5" s="39" t="s">
        <v>31</v>
      </c>
      <c r="B5" s="317">
        <v>3265</v>
      </c>
      <c r="C5" s="317">
        <v>2818</v>
      </c>
      <c r="D5" s="317">
        <v>2695</v>
      </c>
      <c r="E5" s="317">
        <v>133</v>
      </c>
      <c r="F5" s="320" t="s">
        <v>2</v>
      </c>
      <c r="G5" s="320" t="s">
        <v>2</v>
      </c>
      <c r="H5" s="320" t="s">
        <v>2</v>
      </c>
      <c r="I5" s="320" t="s">
        <v>2</v>
      </c>
      <c r="J5" s="320" t="s">
        <v>2</v>
      </c>
      <c r="K5" s="320" t="s">
        <v>2</v>
      </c>
      <c r="L5" s="320" t="s">
        <v>2</v>
      </c>
      <c r="M5" s="320" t="s">
        <v>2</v>
      </c>
      <c r="N5" s="320" t="s">
        <v>2</v>
      </c>
      <c r="O5" s="320" t="s">
        <v>2</v>
      </c>
      <c r="Q5" s="39" t="s">
        <v>31</v>
      </c>
      <c r="R5" s="317">
        <v>4701</v>
      </c>
      <c r="S5" s="317">
        <v>4149</v>
      </c>
      <c r="T5" s="317">
        <v>3811</v>
      </c>
      <c r="U5" s="317">
        <v>110</v>
      </c>
      <c r="V5" s="320" t="s">
        <v>2</v>
      </c>
      <c r="W5" s="320" t="s">
        <v>2</v>
      </c>
      <c r="X5" s="320" t="s">
        <v>2</v>
      </c>
      <c r="Y5" s="320" t="s">
        <v>2</v>
      </c>
      <c r="Z5" s="320" t="s">
        <v>2</v>
      </c>
      <c r="AA5" s="320" t="s">
        <v>2</v>
      </c>
      <c r="AB5" s="320" t="s">
        <v>2</v>
      </c>
      <c r="AC5" s="320" t="s">
        <v>2</v>
      </c>
      <c r="AD5" s="320" t="s">
        <v>2</v>
      </c>
      <c r="AE5" s="320" t="s">
        <v>2</v>
      </c>
      <c r="AG5" s="39" t="s">
        <v>31</v>
      </c>
      <c r="AH5" s="317">
        <v>4142</v>
      </c>
      <c r="AI5" s="317">
        <v>3609</v>
      </c>
      <c r="AJ5" s="317">
        <v>3263</v>
      </c>
      <c r="AK5" s="317">
        <v>89</v>
      </c>
      <c r="AL5" s="317">
        <v>8</v>
      </c>
      <c r="AM5" s="317">
        <v>29</v>
      </c>
      <c r="AN5" s="317">
        <v>19</v>
      </c>
      <c r="AO5" s="317">
        <v>4</v>
      </c>
      <c r="AP5" s="317">
        <v>47</v>
      </c>
      <c r="AQ5" s="317">
        <v>12</v>
      </c>
      <c r="AR5" s="317">
        <v>3563</v>
      </c>
      <c r="AS5" s="317">
        <v>80</v>
      </c>
      <c r="AT5" s="317">
        <v>3570</v>
      </c>
      <c r="AU5" s="317">
        <v>39</v>
      </c>
      <c r="AW5" s="39" t="s">
        <v>31</v>
      </c>
      <c r="AX5" s="302">
        <v>7194</v>
      </c>
      <c r="AY5" s="302">
        <v>5931</v>
      </c>
      <c r="AZ5" s="302">
        <v>5223</v>
      </c>
      <c r="BA5" s="302">
        <v>163</v>
      </c>
      <c r="BB5" s="302">
        <v>6</v>
      </c>
      <c r="BC5" s="302">
        <v>50</v>
      </c>
      <c r="BD5" s="302">
        <v>57</v>
      </c>
      <c r="BE5" s="302">
        <v>12</v>
      </c>
      <c r="BF5" s="302">
        <v>90</v>
      </c>
      <c r="BG5" s="302">
        <v>14</v>
      </c>
      <c r="BH5" s="302">
        <v>5765</v>
      </c>
      <c r="BI5" s="302">
        <v>166</v>
      </c>
      <c r="BJ5" s="302">
        <v>5774</v>
      </c>
      <c r="BK5" s="302">
        <v>157</v>
      </c>
      <c r="BM5" s="39" t="s">
        <v>31</v>
      </c>
      <c r="BN5" s="302">
        <v>7375</v>
      </c>
      <c r="BO5" s="302">
        <v>5757</v>
      </c>
      <c r="BP5" s="302">
        <v>4670</v>
      </c>
      <c r="BQ5" s="302">
        <v>111</v>
      </c>
      <c r="BR5" s="302">
        <v>46</v>
      </c>
      <c r="BS5" s="302">
        <v>147</v>
      </c>
      <c r="BT5" s="302">
        <v>100</v>
      </c>
      <c r="BU5" s="302">
        <v>19</v>
      </c>
      <c r="BV5" s="302">
        <v>121</v>
      </c>
      <c r="BW5" s="302">
        <v>15</v>
      </c>
      <c r="BX5" s="302">
        <v>5433</v>
      </c>
      <c r="BY5" s="302">
        <v>324</v>
      </c>
      <c r="BZ5" s="302">
        <v>5576</v>
      </c>
      <c r="CA5" s="302">
        <v>181</v>
      </c>
    </row>
    <row r="6" spans="1:79" x14ac:dyDescent="0.2">
      <c r="A6" s="39" t="s">
        <v>32</v>
      </c>
      <c r="B6" s="317">
        <v>158957</v>
      </c>
      <c r="C6" s="317">
        <v>152439</v>
      </c>
      <c r="D6" s="317">
        <v>151745</v>
      </c>
      <c r="E6" s="317">
        <v>3019</v>
      </c>
      <c r="F6" s="320" t="s">
        <v>2</v>
      </c>
      <c r="G6" s="320" t="s">
        <v>2</v>
      </c>
      <c r="H6" s="320" t="s">
        <v>2</v>
      </c>
      <c r="I6" s="320" t="s">
        <v>2</v>
      </c>
      <c r="J6" s="320" t="s">
        <v>2</v>
      </c>
      <c r="K6" s="320" t="s">
        <v>2</v>
      </c>
      <c r="L6" s="320" t="s">
        <v>2</v>
      </c>
      <c r="M6" s="320" t="s">
        <v>2</v>
      </c>
      <c r="N6" s="320" t="s">
        <v>2</v>
      </c>
      <c r="O6" s="320" t="s">
        <v>2</v>
      </c>
      <c r="Q6" s="39" t="s">
        <v>32</v>
      </c>
      <c r="R6" s="317">
        <v>148979</v>
      </c>
      <c r="S6" s="317">
        <v>144830</v>
      </c>
      <c r="T6" s="317">
        <v>141174</v>
      </c>
      <c r="U6" s="317">
        <v>2562</v>
      </c>
      <c r="V6" s="320" t="s">
        <v>2</v>
      </c>
      <c r="W6" s="320" t="s">
        <v>2</v>
      </c>
      <c r="X6" s="320" t="s">
        <v>2</v>
      </c>
      <c r="Y6" s="320" t="s">
        <v>2</v>
      </c>
      <c r="Z6" s="320" t="s">
        <v>2</v>
      </c>
      <c r="AA6" s="320" t="s">
        <v>2</v>
      </c>
      <c r="AB6" s="320" t="s">
        <v>2</v>
      </c>
      <c r="AC6" s="320" t="s">
        <v>2</v>
      </c>
      <c r="AD6" s="320" t="s">
        <v>2</v>
      </c>
      <c r="AE6" s="320" t="s">
        <v>2</v>
      </c>
      <c r="AG6" s="39" t="s">
        <v>32</v>
      </c>
      <c r="AH6" s="317">
        <v>143681</v>
      </c>
      <c r="AI6" s="317">
        <v>138099</v>
      </c>
      <c r="AJ6" s="317">
        <v>134318</v>
      </c>
      <c r="AK6" s="317">
        <v>2447</v>
      </c>
      <c r="AL6" s="317">
        <v>79</v>
      </c>
      <c r="AM6" s="317">
        <v>57</v>
      </c>
      <c r="AN6" s="317">
        <v>116</v>
      </c>
      <c r="AO6" s="317">
        <v>37</v>
      </c>
      <c r="AP6" s="317">
        <v>251</v>
      </c>
      <c r="AQ6" s="317">
        <v>300</v>
      </c>
      <c r="AR6" s="317">
        <v>137707</v>
      </c>
      <c r="AS6" s="317">
        <v>702</v>
      </c>
      <c r="AT6" s="317">
        <v>137963</v>
      </c>
      <c r="AU6" s="317">
        <v>136</v>
      </c>
      <c r="AW6" s="39" t="s">
        <v>32</v>
      </c>
      <c r="AX6" s="302">
        <v>163945</v>
      </c>
      <c r="AY6" s="302">
        <v>150853</v>
      </c>
      <c r="AZ6" s="302">
        <v>145133</v>
      </c>
      <c r="BA6" s="302">
        <v>2212</v>
      </c>
      <c r="BB6" s="302">
        <v>158</v>
      </c>
      <c r="BC6" s="302">
        <v>171</v>
      </c>
      <c r="BD6" s="302">
        <v>194</v>
      </c>
      <c r="BE6" s="302">
        <v>267</v>
      </c>
      <c r="BF6" s="302">
        <v>303</v>
      </c>
      <c r="BG6" s="302">
        <v>440</v>
      </c>
      <c r="BH6" s="302">
        <v>148648</v>
      </c>
      <c r="BI6" s="302">
        <v>2205</v>
      </c>
      <c r="BJ6" s="302">
        <v>149120</v>
      </c>
      <c r="BK6" s="302">
        <v>1733</v>
      </c>
      <c r="BM6" s="39" t="s">
        <v>32</v>
      </c>
      <c r="BN6" s="302">
        <v>185911</v>
      </c>
      <c r="BO6" s="302">
        <v>145694</v>
      </c>
      <c r="BP6" s="302">
        <v>128464</v>
      </c>
      <c r="BQ6" s="302">
        <v>1643</v>
      </c>
      <c r="BR6" s="302">
        <v>1811</v>
      </c>
      <c r="BS6" s="302">
        <v>477</v>
      </c>
      <c r="BT6" s="302">
        <v>355</v>
      </c>
      <c r="BU6" s="302">
        <v>573</v>
      </c>
      <c r="BV6" s="302">
        <v>522</v>
      </c>
      <c r="BW6" s="302">
        <v>459</v>
      </c>
      <c r="BX6" s="302">
        <v>133361</v>
      </c>
      <c r="BY6" s="302">
        <v>12333</v>
      </c>
      <c r="BZ6" s="302">
        <v>142479</v>
      </c>
      <c r="CA6" s="302">
        <v>3215</v>
      </c>
    </row>
    <row r="7" spans="1:79" x14ac:dyDescent="0.2">
      <c r="A7" s="39" t="s">
        <v>33</v>
      </c>
      <c r="B7" s="317">
        <v>298367</v>
      </c>
      <c r="C7" s="317">
        <v>261513</v>
      </c>
      <c r="D7" s="317">
        <v>245629</v>
      </c>
      <c r="E7" s="317">
        <v>8952</v>
      </c>
      <c r="F7" s="320" t="s">
        <v>2</v>
      </c>
      <c r="G7" s="320" t="s">
        <v>2</v>
      </c>
      <c r="H7" s="320" t="s">
        <v>2</v>
      </c>
      <c r="I7" s="320" t="s">
        <v>2</v>
      </c>
      <c r="J7" s="320" t="s">
        <v>2</v>
      </c>
      <c r="K7" s="320" t="s">
        <v>2</v>
      </c>
      <c r="L7" s="320" t="s">
        <v>2</v>
      </c>
      <c r="M7" s="320" t="s">
        <v>2</v>
      </c>
      <c r="N7" s="320" t="s">
        <v>2</v>
      </c>
      <c r="O7" s="320" t="s">
        <v>2</v>
      </c>
      <c r="Q7" s="39" t="s">
        <v>33</v>
      </c>
      <c r="R7" s="317">
        <v>290197</v>
      </c>
      <c r="S7" s="317">
        <v>252806</v>
      </c>
      <c r="T7" s="317">
        <v>225302</v>
      </c>
      <c r="U7" s="317">
        <v>8558</v>
      </c>
      <c r="V7" s="320" t="s">
        <v>2</v>
      </c>
      <c r="W7" s="320" t="s">
        <v>2</v>
      </c>
      <c r="X7" s="320" t="s">
        <v>2</v>
      </c>
      <c r="Y7" s="320" t="s">
        <v>2</v>
      </c>
      <c r="Z7" s="320" t="s">
        <v>2</v>
      </c>
      <c r="AA7" s="320" t="s">
        <v>2</v>
      </c>
      <c r="AB7" s="320" t="s">
        <v>2</v>
      </c>
      <c r="AC7" s="320" t="s">
        <v>2</v>
      </c>
      <c r="AD7" s="320" t="s">
        <v>2</v>
      </c>
      <c r="AE7" s="320" t="s">
        <v>2</v>
      </c>
      <c r="AG7" s="39" t="s">
        <v>33</v>
      </c>
      <c r="AH7" s="317">
        <v>293564</v>
      </c>
      <c r="AI7" s="317">
        <v>244714</v>
      </c>
      <c r="AJ7" s="317">
        <v>215816</v>
      </c>
      <c r="AK7" s="317">
        <v>9748</v>
      </c>
      <c r="AL7" s="317">
        <v>1436</v>
      </c>
      <c r="AM7" s="317">
        <v>971</v>
      </c>
      <c r="AN7" s="317">
        <v>2173</v>
      </c>
      <c r="AO7" s="317">
        <v>662</v>
      </c>
      <c r="AP7" s="317">
        <v>3298</v>
      </c>
      <c r="AQ7" s="317">
        <v>3944</v>
      </c>
      <c r="AR7" s="317">
        <v>240561</v>
      </c>
      <c r="AS7" s="317">
        <v>8776</v>
      </c>
      <c r="AT7" s="317">
        <v>242675</v>
      </c>
      <c r="AU7" s="317">
        <v>2033</v>
      </c>
      <c r="AW7" s="39" t="s">
        <v>33</v>
      </c>
      <c r="AX7" s="302">
        <v>314561</v>
      </c>
      <c r="AY7" s="302">
        <v>248567</v>
      </c>
      <c r="AZ7" s="302">
        <v>218535</v>
      </c>
      <c r="BA7" s="302">
        <v>7488</v>
      </c>
      <c r="BB7" s="302">
        <v>1341</v>
      </c>
      <c r="BC7" s="302">
        <v>1331</v>
      </c>
      <c r="BD7" s="302">
        <v>2403</v>
      </c>
      <c r="BE7" s="302">
        <v>1135</v>
      </c>
      <c r="BF7" s="302">
        <v>2673</v>
      </c>
      <c r="BG7" s="302">
        <v>3584</v>
      </c>
      <c r="BH7" s="302">
        <v>237168</v>
      </c>
      <c r="BI7" s="302">
        <v>11399</v>
      </c>
      <c r="BJ7" s="302">
        <v>243728</v>
      </c>
      <c r="BK7" s="302">
        <v>4839</v>
      </c>
      <c r="BM7" s="39" t="s">
        <v>33</v>
      </c>
      <c r="BN7" s="302">
        <v>356386</v>
      </c>
      <c r="BO7" s="302">
        <v>268804</v>
      </c>
      <c r="BP7" s="302">
        <v>217890</v>
      </c>
      <c r="BQ7" s="302">
        <v>6020</v>
      </c>
      <c r="BR7" s="302">
        <v>8614</v>
      </c>
      <c r="BS7" s="302">
        <v>1862</v>
      </c>
      <c r="BT7" s="302">
        <v>2747</v>
      </c>
      <c r="BU7" s="302">
        <v>1952</v>
      </c>
      <c r="BV7" s="302">
        <v>2304</v>
      </c>
      <c r="BW7" s="302">
        <v>3411</v>
      </c>
      <c r="BX7" s="302">
        <v>237112</v>
      </c>
      <c r="BY7" s="302">
        <v>31692</v>
      </c>
      <c r="BZ7" s="302">
        <v>261053</v>
      </c>
      <c r="CA7" s="302">
        <v>7751</v>
      </c>
    </row>
    <row r="8" spans="1:79" x14ac:dyDescent="0.2">
      <c r="A8" s="39" t="s">
        <v>34</v>
      </c>
      <c r="B8" s="317">
        <v>214473</v>
      </c>
      <c r="C8" s="317">
        <v>206708</v>
      </c>
      <c r="D8" s="317">
        <v>205014</v>
      </c>
      <c r="E8" s="317">
        <v>2340</v>
      </c>
      <c r="F8" s="320" t="s">
        <v>2</v>
      </c>
      <c r="G8" s="320" t="s">
        <v>2</v>
      </c>
      <c r="H8" s="320" t="s">
        <v>2</v>
      </c>
      <c r="I8" s="320" t="s">
        <v>2</v>
      </c>
      <c r="J8" s="320" t="s">
        <v>2</v>
      </c>
      <c r="K8" s="320" t="s">
        <v>2</v>
      </c>
      <c r="L8" s="320" t="s">
        <v>2</v>
      </c>
      <c r="M8" s="320" t="s">
        <v>2</v>
      </c>
      <c r="N8" s="320" t="s">
        <v>2</v>
      </c>
      <c r="O8" s="320" t="s">
        <v>2</v>
      </c>
      <c r="Q8" s="39" t="s">
        <v>34</v>
      </c>
      <c r="R8" s="317">
        <v>214355</v>
      </c>
      <c r="S8" s="317">
        <v>207193</v>
      </c>
      <c r="T8" s="317">
        <v>202517</v>
      </c>
      <c r="U8" s="317">
        <v>2331</v>
      </c>
      <c r="V8" s="320" t="s">
        <v>2</v>
      </c>
      <c r="W8" s="320" t="s">
        <v>2</v>
      </c>
      <c r="X8" s="320" t="s">
        <v>2</v>
      </c>
      <c r="Y8" s="320" t="s">
        <v>2</v>
      </c>
      <c r="Z8" s="320" t="s">
        <v>2</v>
      </c>
      <c r="AA8" s="320" t="s">
        <v>2</v>
      </c>
      <c r="AB8" s="320" t="s">
        <v>2</v>
      </c>
      <c r="AC8" s="320" t="s">
        <v>2</v>
      </c>
      <c r="AD8" s="320" t="s">
        <v>2</v>
      </c>
      <c r="AE8" s="320" t="s">
        <v>2</v>
      </c>
      <c r="AG8" s="39" t="s">
        <v>34</v>
      </c>
      <c r="AH8" s="317">
        <v>215615</v>
      </c>
      <c r="AI8" s="317">
        <v>206808</v>
      </c>
      <c r="AJ8" s="317">
        <v>201643</v>
      </c>
      <c r="AK8" s="317">
        <v>2463</v>
      </c>
      <c r="AL8" s="317">
        <v>143</v>
      </c>
      <c r="AM8" s="317">
        <v>146</v>
      </c>
      <c r="AN8" s="317">
        <v>274</v>
      </c>
      <c r="AO8" s="317">
        <v>71</v>
      </c>
      <c r="AP8" s="317">
        <v>559</v>
      </c>
      <c r="AQ8" s="317">
        <v>571</v>
      </c>
      <c r="AR8" s="317">
        <v>206143</v>
      </c>
      <c r="AS8" s="317">
        <v>1221</v>
      </c>
      <c r="AT8" s="317">
        <v>206521</v>
      </c>
      <c r="AU8" s="317">
        <v>287</v>
      </c>
      <c r="AW8" s="39" t="s">
        <v>34</v>
      </c>
      <c r="AX8" s="302">
        <v>218311</v>
      </c>
      <c r="AY8" s="302">
        <v>206402</v>
      </c>
      <c r="AZ8" s="302">
        <v>200549</v>
      </c>
      <c r="BA8" s="302">
        <v>2295</v>
      </c>
      <c r="BB8" s="302">
        <v>144</v>
      </c>
      <c r="BC8" s="302">
        <v>203</v>
      </c>
      <c r="BD8" s="302">
        <v>323</v>
      </c>
      <c r="BE8" s="302">
        <v>174</v>
      </c>
      <c r="BF8" s="302">
        <v>545</v>
      </c>
      <c r="BG8" s="302">
        <v>612</v>
      </c>
      <c r="BH8" s="302">
        <v>204630</v>
      </c>
      <c r="BI8" s="302">
        <v>1772</v>
      </c>
      <c r="BJ8" s="302">
        <v>205303</v>
      </c>
      <c r="BK8" s="302">
        <v>1099</v>
      </c>
      <c r="BM8" s="39" t="s">
        <v>34</v>
      </c>
      <c r="BN8" s="302">
        <v>231997</v>
      </c>
      <c r="BO8" s="302">
        <v>208847</v>
      </c>
      <c r="BP8" s="302">
        <v>199367</v>
      </c>
      <c r="BQ8" s="302">
        <v>2103</v>
      </c>
      <c r="BR8" s="302">
        <v>1070</v>
      </c>
      <c r="BS8" s="302">
        <v>363</v>
      </c>
      <c r="BT8" s="302">
        <v>416</v>
      </c>
      <c r="BU8" s="302">
        <v>402</v>
      </c>
      <c r="BV8" s="302">
        <v>623</v>
      </c>
      <c r="BW8" s="302">
        <v>689</v>
      </c>
      <c r="BX8" s="302">
        <v>203981</v>
      </c>
      <c r="BY8" s="302">
        <v>4866</v>
      </c>
      <c r="BZ8" s="302">
        <v>207466</v>
      </c>
      <c r="CA8" s="302">
        <v>1381</v>
      </c>
    </row>
    <row r="9" spans="1:79" x14ac:dyDescent="0.2">
      <c r="A9" s="39" t="s">
        <v>35</v>
      </c>
      <c r="B9" s="317">
        <v>274950</v>
      </c>
      <c r="C9" s="317">
        <v>206377</v>
      </c>
      <c r="D9" s="317">
        <v>194465</v>
      </c>
      <c r="E9" s="317">
        <v>21761</v>
      </c>
      <c r="F9" s="320" t="s">
        <v>2</v>
      </c>
      <c r="G9" s="320" t="s">
        <v>2</v>
      </c>
      <c r="H9" s="320" t="s">
        <v>2</v>
      </c>
      <c r="I9" s="320" t="s">
        <v>2</v>
      </c>
      <c r="J9" s="320" t="s">
        <v>2</v>
      </c>
      <c r="K9" s="320" t="s">
        <v>2</v>
      </c>
      <c r="L9" s="320" t="s">
        <v>2</v>
      </c>
      <c r="M9" s="320" t="s">
        <v>2</v>
      </c>
      <c r="N9" s="320" t="s">
        <v>2</v>
      </c>
      <c r="O9" s="320" t="s">
        <v>2</v>
      </c>
      <c r="Q9" s="39" t="s">
        <v>35</v>
      </c>
      <c r="R9" s="317">
        <v>251238</v>
      </c>
      <c r="S9" s="317">
        <v>188277</v>
      </c>
      <c r="T9" s="317">
        <v>157684</v>
      </c>
      <c r="U9" s="317">
        <v>17878</v>
      </c>
      <c r="V9" s="320" t="s">
        <v>2</v>
      </c>
      <c r="W9" s="320" t="s">
        <v>2</v>
      </c>
      <c r="X9" s="320" t="s">
        <v>2</v>
      </c>
      <c r="Y9" s="320" t="s">
        <v>2</v>
      </c>
      <c r="Z9" s="320" t="s">
        <v>2</v>
      </c>
      <c r="AA9" s="320" t="s">
        <v>2</v>
      </c>
      <c r="AB9" s="320" t="s">
        <v>2</v>
      </c>
      <c r="AC9" s="320" t="s">
        <v>2</v>
      </c>
      <c r="AD9" s="320" t="s">
        <v>2</v>
      </c>
      <c r="AE9" s="320" t="s">
        <v>2</v>
      </c>
      <c r="AG9" s="39" t="s">
        <v>35</v>
      </c>
      <c r="AH9" s="317">
        <v>243025</v>
      </c>
      <c r="AI9" s="317">
        <v>171975</v>
      </c>
      <c r="AJ9" s="317">
        <v>140617</v>
      </c>
      <c r="AK9" s="317">
        <v>19911</v>
      </c>
      <c r="AL9" s="317">
        <v>1483</v>
      </c>
      <c r="AM9" s="317">
        <v>699</v>
      </c>
      <c r="AN9" s="317">
        <v>1415</v>
      </c>
      <c r="AO9" s="317">
        <v>293</v>
      </c>
      <c r="AP9" s="317">
        <v>1288</v>
      </c>
      <c r="AQ9" s="317">
        <v>1407</v>
      </c>
      <c r="AR9" s="317">
        <v>169653</v>
      </c>
      <c r="AS9" s="317">
        <v>4797</v>
      </c>
      <c r="AT9" s="317">
        <v>170950</v>
      </c>
      <c r="AU9" s="317">
        <v>1012</v>
      </c>
      <c r="AW9" s="39" t="s">
        <v>35</v>
      </c>
      <c r="AX9" s="302">
        <v>263463</v>
      </c>
      <c r="AY9" s="302">
        <v>169614</v>
      </c>
      <c r="AZ9" s="302">
        <v>140874</v>
      </c>
      <c r="BA9" s="302">
        <v>13025</v>
      </c>
      <c r="BB9" s="302">
        <v>1521</v>
      </c>
      <c r="BC9" s="302">
        <v>1250</v>
      </c>
      <c r="BD9" s="302">
        <v>1804</v>
      </c>
      <c r="BE9" s="302">
        <v>373</v>
      </c>
      <c r="BF9" s="302">
        <v>1311</v>
      </c>
      <c r="BG9" s="302">
        <v>1108</v>
      </c>
      <c r="BH9" s="302">
        <v>162834</v>
      </c>
      <c r="BI9" s="302">
        <v>6780</v>
      </c>
      <c r="BJ9" s="302">
        <v>166385</v>
      </c>
      <c r="BK9" s="302">
        <v>3229</v>
      </c>
      <c r="BM9" s="39" t="s">
        <v>35</v>
      </c>
      <c r="BN9" s="302">
        <v>311215</v>
      </c>
      <c r="BO9" s="302">
        <v>187867</v>
      </c>
      <c r="BP9" s="302">
        <v>139788</v>
      </c>
      <c r="BQ9" s="302">
        <v>8874</v>
      </c>
      <c r="BR9" s="302">
        <v>10575</v>
      </c>
      <c r="BS9" s="302">
        <v>1762</v>
      </c>
      <c r="BT9" s="302">
        <v>2337</v>
      </c>
      <c r="BU9" s="302">
        <v>372</v>
      </c>
      <c r="BV9" s="302">
        <v>1385</v>
      </c>
      <c r="BW9" s="302">
        <v>855</v>
      </c>
      <c r="BX9" s="302">
        <v>161680</v>
      </c>
      <c r="BY9" s="302">
        <v>26187</v>
      </c>
      <c r="BZ9" s="302">
        <v>184311</v>
      </c>
      <c r="CA9" s="302">
        <v>3556</v>
      </c>
    </row>
    <row r="10" spans="1:79" x14ac:dyDescent="0.2">
      <c r="A10" s="39" t="s">
        <v>36</v>
      </c>
      <c r="B10" s="317">
        <v>298868</v>
      </c>
      <c r="C10" s="317">
        <v>283871</v>
      </c>
      <c r="D10" s="317">
        <v>279477</v>
      </c>
      <c r="E10" s="317">
        <v>3923</v>
      </c>
      <c r="F10" s="320" t="s">
        <v>2</v>
      </c>
      <c r="G10" s="320" t="s">
        <v>2</v>
      </c>
      <c r="H10" s="320" t="s">
        <v>2</v>
      </c>
      <c r="I10" s="320" t="s">
        <v>2</v>
      </c>
      <c r="J10" s="320" t="s">
        <v>2</v>
      </c>
      <c r="K10" s="320" t="s">
        <v>2</v>
      </c>
      <c r="L10" s="320" t="s">
        <v>2</v>
      </c>
      <c r="M10" s="320" t="s">
        <v>2</v>
      </c>
      <c r="N10" s="320" t="s">
        <v>2</v>
      </c>
      <c r="O10" s="320" t="s">
        <v>2</v>
      </c>
      <c r="Q10" s="39" t="s">
        <v>36</v>
      </c>
      <c r="R10" s="317">
        <v>294526</v>
      </c>
      <c r="S10" s="317">
        <v>283143</v>
      </c>
      <c r="T10" s="317">
        <v>274187</v>
      </c>
      <c r="U10" s="317">
        <v>3644</v>
      </c>
      <c r="V10" s="320" t="s">
        <v>2</v>
      </c>
      <c r="W10" s="320" t="s">
        <v>2</v>
      </c>
      <c r="X10" s="320" t="s">
        <v>2</v>
      </c>
      <c r="Y10" s="320" t="s">
        <v>2</v>
      </c>
      <c r="Z10" s="320" t="s">
        <v>2</v>
      </c>
      <c r="AA10" s="320" t="s">
        <v>2</v>
      </c>
      <c r="AB10" s="320" t="s">
        <v>2</v>
      </c>
      <c r="AC10" s="320" t="s">
        <v>2</v>
      </c>
      <c r="AD10" s="320" t="s">
        <v>2</v>
      </c>
      <c r="AE10" s="320" t="s">
        <v>2</v>
      </c>
      <c r="AG10" s="39" t="s">
        <v>36</v>
      </c>
      <c r="AH10" s="317">
        <v>290609</v>
      </c>
      <c r="AI10" s="317">
        <v>277448</v>
      </c>
      <c r="AJ10" s="317">
        <v>267414</v>
      </c>
      <c r="AK10" s="317">
        <v>4101</v>
      </c>
      <c r="AL10" s="317">
        <v>412</v>
      </c>
      <c r="AM10" s="317">
        <v>559</v>
      </c>
      <c r="AN10" s="317">
        <v>550</v>
      </c>
      <c r="AO10" s="317">
        <v>154</v>
      </c>
      <c r="AP10" s="317">
        <v>1105</v>
      </c>
      <c r="AQ10" s="317">
        <v>663</v>
      </c>
      <c r="AR10" s="317">
        <v>276360</v>
      </c>
      <c r="AS10" s="317">
        <v>2276</v>
      </c>
      <c r="AT10" s="317">
        <v>276717</v>
      </c>
      <c r="AU10" s="317">
        <v>729</v>
      </c>
      <c r="AW10" s="39" t="s">
        <v>36</v>
      </c>
      <c r="AX10" s="302">
        <v>295535</v>
      </c>
      <c r="AY10" s="302">
        <v>277097</v>
      </c>
      <c r="AZ10" s="302">
        <v>266029</v>
      </c>
      <c r="BA10" s="302">
        <v>3431</v>
      </c>
      <c r="BB10" s="302">
        <v>402</v>
      </c>
      <c r="BC10" s="302">
        <v>756</v>
      </c>
      <c r="BD10" s="302">
        <v>766</v>
      </c>
      <c r="BE10" s="302">
        <v>288</v>
      </c>
      <c r="BF10" s="302">
        <v>1184</v>
      </c>
      <c r="BG10" s="302">
        <v>776</v>
      </c>
      <c r="BH10" s="302">
        <v>273909</v>
      </c>
      <c r="BI10" s="302">
        <v>3188</v>
      </c>
      <c r="BJ10" s="302">
        <v>275441</v>
      </c>
      <c r="BK10" s="302">
        <v>1656</v>
      </c>
      <c r="BM10" s="39" t="s">
        <v>36</v>
      </c>
      <c r="BN10" s="302">
        <v>309392</v>
      </c>
      <c r="BO10" s="302">
        <v>281174</v>
      </c>
      <c r="BP10" s="302">
        <v>264648</v>
      </c>
      <c r="BQ10" s="302">
        <v>3256</v>
      </c>
      <c r="BR10" s="302">
        <v>1903</v>
      </c>
      <c r="BS10" s="302">
        <v>957</v>
      </c>
      <c r="BT10" s="302">
        <v>971</v>
      </c>
      <c r="BU10" s="302">
        <v>570</v>
      </c>
      <c r="BV10" s="302">
        <v>1268</v>
      </c>
      <c r="BW10" s="302">
        <v>971</v>
      </c>
      <c r="BX10" s="302">
        <v>273419</v>
      </c>
      <c r="BY10" s="302">
        <v>7755</v>
      </c>
      <c r="BZ10" s="302">
        <v>278681</v>
      </c>
      <c r="CA10" s="302">
        <v>2493</v>
      </c>
    </row>
    <row r="11" spans="1:79" x14ac:dyDescent="0.2">
      <c r="A11" s="39" t="s">
        <v>37</v>
      </c>
      <c r="B11" s="317">
        <v>189670</v>
      </c>
      <c r="C11" s="317">
        <v>149229</v>
      </c>
      <c r="D11" s="317">
        <v>134359</v>
      </c>
      <c r="E11" s="317">
        <v>12387</v>
      </c>
      <c r="F11" s="320" t="s">
        <v>2</v>
      </c>
      <c r="G11" s="320" t="s">
        <v>2</v>
      </c>
      <c r="H11" s="320" t="s">
        <v>2</v>
      </c>
      <c r="I11" s="320" t="s">
        <v>2</v>
      </c>
      <c r="J11" s="320" t="s">
        <v>2</v>
      </c>
      <c r="K11" s="320" t="s">
        <v>2</v>
      </c>
      <c r="L11" s="320" t="s">
        <v>2</v>
      </c>
      <c r="M11" s="320" t="s">
        <v>2</v>
      </c>
      <c r="N11" s="320" t="s">
        <v>2</v>
      </c>
      <c r="O11" s="320" t="s">
        <v>2</v>
      </c>
      <c r="Q11" s="39" t="s">
        <v>37</v>
      </c>
      <c r="R11" s="317">
        <v>161098</v>
      </c>
      <c r="S11" s="317">
        <v>136644</v>
      </c>
      <c r="T11" s="317">
        <v>112798</v>
      </c>
      <c r="U11" s="317">
        <v>9699</v>
      </c>
      <c r="V11" s="320" t="s">
        <v>2</v>
      </c>
      <c r="W11" s="320" t="s">
        <v>2</v>
      </c>
      <c r="X11" s="320" t="s">
        <v>2</v>
      </c>
      <c r="Y11" s="320" t="s">
        <v>2</v>
      </c>
      <c r="Z11" s="320" t="s">
        <v>2</v>
      </c>
      <c r="AA11" s="320" t="s">
        <v>2</v>
      </c>
      <c r="AB11" s="320" t="s">
        <v>2</v>
      </c>
      <c r="AC11" s="320" t="s">
        <v>2</v>
      </c>
      <c r="AD11" s="320" t="s">
        <v>2</v>
      </c>
      <c r="AE11" s="320" t="s">
        <v>2</v>
      </c>
      <c r="AG11" s="39" t="s">
        <v>37</v>
      </c>
      <c r="AH11" s="317">
        <v>170444</v>
      </c>
      <c r="AI11" s="317">
        <v>138398</v>
      </c>
      <c r="AJ11" s="317">
        <v>115340</v>
      </c>
      <c r="AK11" s="317">
        <v>9249</v>
      </c>
      <c r="AL11" s="317">
        <v>920</v>
      </c>
      <c r="AM11" s="317">
        <v>1056</v>
      </c>
      <c r="AN11" s="317">
        <v>1417</v>
      </c>
      <c r="AO11" s="317">
        <v>407</v>
      </c>
      <c r="AP11" s="317">
        <v>2006</v>
      </c>
      <c r="AQ11" s="317">
        <v>1318</v>
      </c>
      <c r="AR11" s="317">
        <v>136053</v>
      </c>
      <c r="AS11" s="317">
        <v>5126</v>
      </c>
      <c r="AT11" s="317">
        <v>136525</v>
      </c>
      <c r="AU11" s="317">
        <v>1869</v>
      </c>
      <c r="AW11" s="39" t="s">
        <v>37</v>
      </c>
      <c r="AX11" s="302">
        <v>198019</v>
      </c>
      <c r="AY11" s="302">
        <v>150458</v>
      </c>
      <c r="AZ11" s="302">
        <v>125198</v>
      </c>
      <c r="BA11" s="302">
        <v>6523</v>
      </c>
      <c r="BB11" s="302">
        <v>852</v>
      </c>
      <c r="BC11" s="302">
        <v>1845</v>
      </c>
      <c r="BD11" s="302">
        <v>2007</v>
      </c>
      <c r="BE11" s="302">
        <v>562</v>
      </c>
      <c r="BF11" s="302">
        <v>2343</v>
      </c>
      <c r="BG11" s="302">
        <v>1040</v>
      </c>
      <c r="BH11" s="302">
        <v>143521</v>
      </c>
      <c r="BI11" s="302">
        <v>6937</v>
      </c>
      <c r="BJ11" s="302">
        <v>146017</v>
      </c>
      <c r="BK11" s="302">
        <v>4441</v>
      </c>
      <c r="BM11" s="39" t="s">
        <v>37</v>
      </c>
      <c r="BN11" s="302">
        <v>220338</v>
      </c>
      <c r="BO11" s="302">
        <v>161966</v>
      </c>
      <c r="BP11" s="302">
        <v>126695</v>
      </c>
      <c r="BQ11" s="302">
        <v>5211</v>
      </c>
      <c r="BR11" s="302">
        <v>2285</v>
      </c>
      <c r="BS11" s="302">
        <v>3742</v>
      </c>
      <c r="BT11" s="302">
        <v>3238</v>
      </c>
      <c r="BU11" s="302">
        <v>799</v>
      </c>
      <c r="BV11" s="302">
        <v>2993</v>
      </c>
      <c r="BW11" s="302">
        <v>1035</v>
      </c>
      <c r="BX11" s="302">
        <v>149398</v>
      </c>
      <c r="BY11" s="302">
        <v>12568</v>
      </c>
      <c r="BZ11" s="302">
        <v>155273</v>
      </c>
      <c r="CA11" s="302">
        <v>6693</v>
      </c>
    </row>
    <row r="12" spans="1:79" x14ac:dyDescent="0.2">
      <c r="A12" s="39" t="s">
        <v>38</v>
      </c>
      <c r="B12" s="317">
        <v>327673</v>
      </c>
      <c r="C12" s="317">
        <v>296142</v>
      </c>
      <c r="D12" s="317">
        <v>290413</v>
      </c>
      <c r="E12" s="317">
        <v>6687</v>
      </c>
      <c r="F12" s="320" t="s">
        <v>2</v>
      </c>
      <c r="G12" s="320" t="s">
        <v>2</v>
      </c>
      <c r="H12" s="320" t="s">
        <v>2</v>
      </c>
      <c r="I12" s="320" t="s">
        <v>2</v>
      </c>
      <c r="J12" s="320" t="s">
        <v>2</v>
      </c>
      <c r="K12" s="320" t="s">
        <v>2</v>
      </c>
      <c r="L12" s="320" t="s">
        <v>2</v>
      </c>
      <c r="M12" s="320" t="s">
        <v>2</v>
      </c>
      <c r="N12" s="320" t="s">
        <v>2</v>
      </c>
      <c r="O12" s="320" t="s">
        <v>2</v>
      </c>
      <c r="Q12" s="39" t="s">
        <v>38</v>
      </c>
      <c r="R12" s="317">
        <v>316306</v>
      </c>
      <c r="S12" s="317">
        <v>286466</v>
      </c>
      <c r="T12" s="317">
        <v>273304</v>
      </c>
      <c r="U12" s="317">
        <v>6093</v>
      </c>
      <c r="V12" s="320" t="s">
        <v>2</v>
      </c>
      <c r="W12" s="320" t="s">
        <v>2</v>
      </c>
      <c r="X12" s="320" t="s">
        <v>2</v>
      </c>
      <c r="Y12" s="320" t="s">
        <v>2</v>
      </c>
      <c r="Z12" s="320" t="s">
        <v>2</v>
      </c>
      <c r="AA12" s="320" t="s">
        <v>2</v>
      </c>
      <c r="AB12" s="320" t="s">
        <v>2</v>
      </c>
      <c r="AC12" s="320" t="s">
        <v>2</v>
      </c>
      <c r="AD12" s="320" t="s">
        <v>2</v>
      </c>
      <c r="AE12" s="320" t="s">
        <v>2</v>
      </c>
      <c r="AG12" s="39" t="s">
        <v>38</v>
      </c>
      <c r="AH12" s="317">
        <v>313510</v>
      </c>
      <c r="AI12" s="317">
        <v>276598</v>
      </c>
      <c r="AJ12" s="317">
        <v>262419</v>
      </c>
      <c r="AK12" s="317">
        <v>6756</v>
      </c>
      <c r="AL12" s="317">
        <v>640</v>
      </c>
      <c r="AM12" s="317">
        <v>512</v>
      </c>
      <c r="AN12" s="317">
        <v>895</v>
      </c>
      <c r="AO12" s="317">
        <v>273</v>
      </c>
      <c r="AP12" s="317">
        <v>1103</v>
      </c>
      <c r="AQ12" s="317">
        <v>941</v>
      </c>
      <c r="AR12" s="317">
        <v>275024</v>
      </c>
      <c r="AS12" s="317">
        <v>3147</v>
      </c>
      <c r="AT12" s="317">
        <v>275694</v>
      </c>
      <c r="AU12" s="317">
        <v>902</v>
      </c>
      <c r="AW12" s="39" t="s">
        <v>38</v>
      </c>
      <c r="AX12" s="302">
        <v>330590</v>
      </c>
      <c r="AY12" s="302">
        <v>274290</v>
      </c>
      <c r="AZ12" s="302">
        <v>258712</v>
      </c>
      <c r="BA12" s="302">
        <v>5358</v>
      </c>
      <c r="BB12" s="302">
        <v>714</v>
      </c>
      <c r="BC12" s="302">
        <v>844</v>
      </c>
      <c r="BD12" s="302">
        <v>1041</v>
      </c>
      <c r="BE12" s="302">
        <v>931</v>
      </c>
      <c r="BF12" s="302">
        <v>1145</v>
      </c>
      <c r="BG12" s="302">
        <v>938</v>
      </c>
      <c r="BH12" s="302">
        <v>269296</v>
      </c>
      <c r="BI12" s="302">
        <v>4994</v>
      </c>
      <c r="BJ12" s="302">
        <v>271500</v>
      </c>
      <c r="BK12" s="302">
        <v>2790</v>
      </c>
      <c r="BM12" s="39" t="s">
        <v>38</v>
      </c>
      <c r="BN12" s="302">
        <v>363378</v>
      </c>
      <c r="BO12" s="302">
        <v>281688</v>
      </c>
      <c r="BP12" s="302">
        <v>255894</v>
      </c>
      <c r="BQ12" s="302">
        <v>4055</v>
      </c>
      <c r="BR12" s="302">
        <v>5233</v>
      </c>
      <c r="BS12" s="302">
        <v>1269</v>
      </c>
      <c r="BT12" s="302">
        <v>1446</v>
      </c>
      <c r="BU12" s="302">
        <v>1382</v>
      </c>
      <c r="BV12" s="302">
        <v>1561</v>
      </c>
      <c r="BW12" s="302">
        <v>928</v>
      </c>
      <c r="BX12" s="302">
        <v>267876</v>
      </c>
      <c r="BY12" s="302">
        <v>13812</v>
      </c>
      <c r="BZ12" s="302">
        <v>278348</v>
      </c>
      <c r="CA12" s="302">
        <v>3340</v>
      </c>
    </row>
    <row r="13" spans="1:79" x14ac:dyDescent="0.2">
      <c r="A13" s="39" t="s">
        <v>39</v>
      </c>
      <c r="B13" s="317">
        <v>295608</v>
      </c>
      <c r="C13" s="317">
        <v>240731</v>
      </c>
      <c r="D13" s="317">
        <v>231141</v>
      </c>
      <c r="E13" s="317">
        <v>14542</v>
      </c>
      <c r="F13" s="320" t="s">
        <v>2</v>
      </c>
      <c r="G13" s="320" t="s">
        <v>2</v>
      </c>
      <c r="H13" s="320" t="s">
        <v>2</v>
      </c>
      <c r="I13" s="320" t="s">
        <v>2</v>
      </c>
      <c r="J13" s="320" t="s">
        <v>2</v>
      </c>
      <c r="K13" s="320" t="s">
        <v>2</v>
      </c>
      <c r="L13" s="320" t="s">
        <v>2</v>
      </c>
      <c r="M13" s="320" t="s">
        <v>2</v>
      </c>
      <c r="N13" s="320" t="s">
        <v>2</v>
      </c>
      <c r="O13" s="320" t="s">
        <v>2</v>
      </c>
      <c r="Q13" s="39" t="s">
        <v>39</v>
      </c>
      <c r="R13" s="317">
        <v>278677</v>
      </c>
      <c r="S13" s="317">
        <v>223572</v>
      </c>
      <c r="T13" s="317">
        <v>200010</v>
      </c>
      <c r="U13" s="317">
        <v>12418</v>
      </c>
      <c r="V13" s="320" t="s">
        <v>2</v>
      </c>
      <c r="W13" s="320" t="s">
        <v>2</v>
      </c>
      <c r="X13" s="320" t="s">
        <v>2</v>
      </c>
      <c r="Y13" s="320" t="s">
        <v>2</v>
      </c>
      <c r="Z13" s="320" t="s">
        <v>2</v>
      </c>
      <c r="AA13" s="320" t="s">
        <v>2</v>
      </c>
      <c r="AB13" s="320" t="s">
        <v>2</v>
      </c>
      <c r="AC13" s="320" t="s">
        <v>2</v>
      </c>
      <c r="AD13" s="320" t="s">
        <v>2</v>
      </c>
      <c r="AE13" s="320" t="s">
        <v>2</v>
      </c>
      <c r="AG13" s="39" t="s">
        <v>39</v>
      </c>
      <c r="AH13" s="317">
        <v>275257</v>
      </c>
      <c r="AI13" s="317">
        <v>214472</v>
      </c>
      <c r="AJ13" s="317">
        <v>188186</v>
      </c>
      <c r="AK13" s="317">
        <v>14024</v>
      </c>
      <c r="AL13" s="317">
        <v>3635</v>
      </c>
      <c r="AM13" s="317">
        <v>862</v>
      </c>
      <c r="AN13" s="317">
        <v>1085</v>
      </c>
      <c r="AO13" s="317">
        <v>264</v>
      </c>
      <c r="AP13" s="317">
        <v>1092</v>
      </c>
      <c r="AQ13" s="317">
        <v>730</v>
      </c>
      <c r="AR13" s="317">
        <v>211336</v>
      </c>
      <c r="AS13" s="317">
        <v>6777</v>
      </c>
      <c r="AT13" s="317">
        <v>212797</v>
      </c>
      <c r="AU13" s="317">
        <v>1670</v>
      </c>
      <c r="AW13" s="39" t="s">
        <v>39</v>
      </c>
      <c r="AX13" s="302">
        <v>300949</v>
      </c>
      <c r="AY13" s="302">
        <v>216185</v>
      </c>
      <c r="AZ13" s="302">
        <v>188771</v>
      </c>
      <c r="BA13" s="302">
        <v>10173</v>
      </c>
      <c r="BB13" s="302">
        <v>3695</v>
      </c>
      <c r="BC13" s="302">
        <v>1951</v>
      </c>
      <c r="BD13" s="302">
        <v>1457</v>
      </c>
      <c r="BE13" s="302">
        <v>436</v>
      </c>
      <c r="BF13" s="302">
        <v>1397</v>
      </c>
      <c r="BG13" s="302">
        <v>611</v>
      </c>
      <c r="BH13" s="302">
        <v>207646</v>
      </c>
      <c r="BI13" s="302">
        <v>8539</v>
      </c>
      <c r="BJ13" s="302">
        <v>212312</v>
      </c>
      <c r="BK13" s="302">
        <v>3873</v>
      </c>
      <c r="BM13" s="39" t="s">
        <v>39</v>
      </c>
      <c r="BN13" s="302">
        <v>338449</v>
      </c>
      <c r="BO13" s="302">
        <v>228114</v>
      </c>
      <c r="BP13" s="302">
        <v>175221</v>
      </c>
      <c r="BQ13" s="302">
        <v>7665</v>
      </c>
      <c r="BR13" s="302">
        <v>21507</v>
      </c>
      <c r="BS13" s="302">
        <v>2523</v>
      </c>
      <c r="BT13" s="302">
        <v>1988</v>
      </c>
      <c r="BU13" s="302">
        <v>449</v>
      </c>
      <c r="BV13" s="302">
        <v>1812</v>
      </c>
      <c r="BW13" s="302">
        <v>571</v>
      </c>
      <c r="BX13" s="302">
        <v>194927</v>
      </c>
      <c r="BY13" s="302">
        <v>33187</v>
      </c>
      <c r="BZ13" s="302">
        <v>223210</v>
      </c>
      <c r="CA13" s="302">
        <v>4904</v>
      </c>
    </row>
    <row r="14" spans="1:79" x14ac:dyDescent="0.2">
      <c r="A14" s="39" t="s">
        <v>40</v>
      </c>
      <c r="B14" s="317">
        <v>263546</v>
      </c>
      <c r="C14" s="317">
        <v>244630</v>
      </c>
      <c r="D14" s="317">
        <v>239342</v>
      </c>
      <c r="E14" s="317">
        <v>4564</v>
      </c>
      <c r="F14" s="320" t="s">
        <v>2</v>
      </c>
      <c r="G14" s="320" t="s">
        <v>2</v>
      </c>
      <c r="H14" s="320" t="s">
        <v>2</v>
      </c>
      <c r="I14" s="320" t="s">
        <v>2</v>
      </c>
      <c r="J14" s="320" t="s">
        <v>2</v>
      </c>
      <c r="K14" s="320" t="s">
        <v>2</v>
      </c>
      <c r="L14" s="320" t="s">
        <v>2</v>
      </c>
      <c r="M14" s="320" t="s">
        <v>2</v>
      </c>
      <c r="N14" s="320" t="s">
        <v>2</v>
      </c>
      <c r="O14" s="320" t="s">
        <v>2</v>
      </c>
      <c r="Q14" s="39" t="s">
        <v>40</v>
      </c>
      <c r="R14" s="317">
        <v>257154</v>
      </c>
      <c r="S14" s="317">
        <v>240816</v>
      </c>
      <c r="T14" s="317">
        <v>220506</v>
      </c>
      <c r="U14" s="317">
        <v>4986</v>
      </c>
      <c r="V14" s="320" t="s">
        <v>2</v>
      </c>
      <c r="W14" s="320" t="s">
        <v>2</v>
      </c>
      <c r="X14" s="320" t="s">
        <v>2</v>
      </c>
      <c r="Y14" s="320" t="s">
        <v>2</v>
      </c>
      <c r="Z14" s="320" t="s">
        <v>2</v>
      </c>
      <c r="AA14" s="320" t="s">
        <v>2</v>
      </c>
      <c r="AB14" s="320" t="s">
        <v>2</v>
      </c>
      <c r="AC14" s="320" t="s">
        <v>2</v>
      </c>
      <c r="AD14" s="320" t="s">
        <v>2</v>
      </c>
      <c r="AE14" s="320" t="s">
        <v>2</v>
      </c>
      <c r="AG14" s="39" t="s">
        <v>40</v>
      </c>
      <c r="AH14" s="317">
        <v>257417</v>
      </c>
      <c r="AI14" s="317">
        <v>233963</v>
      </c>
      <c r="AJ14" s="317">
        <v>207925</v>
      </c>
      <c r="AK14" s="317">
        <v>6627</v>
      </c>
      <c r="AL14" s="317">
        <v>470</v>
      </c>
      <c r="AM14" s="317">
        <v>283</v>
      </c>
      <c r="AN14" s="317">
        <v>2551</v>
      </c>
      <c r="AO14" s="317">
        <v>1783</v>
      </c>
      <c r="AP14" s="317">
        <v>656</v>
      </c>
      <c r="AQ14" s="317">
        <v>11339</v>
      </c>
      <c r="AR14" s="317">
        <v>226505</v>
      </c>
      <c r="AS14" s="317">
        <v>14400</v>
      </c>
      <c r="AT14" s="317">
        <v>231684</v>
      </c>
      <c r="AU14" s="317">
        <v>2273</v>
      </c>
      <c r="AW14" s="39" t="s">
        <v>40</v>
      </c>
      <c r="AX14" s="302">
        <v>273555</v>
      </c>
      <c r="AY14" s="302">
        <v>237265</v>
      </c>
      <c r="AZ14" s="302">
        <v>204989</v>
      </c>
      <c r="BA14" s="302">
        <v>5441</v>
      </c>
      <c r="BB14" s="302">
        <v>541</v>
      </c>
      <c r="BC14" s="302">
        <v>494</v>
      </c>
      <c r="BD14" s="302">
        <v>2469</v>
      </c>
      <c r="BE14" s="302">
        <v>6176</v>
      </c>
      <c r="BF14" s="302">
        <v>761</v>
      </c>
      <c r="BG14" s="302">
        <v>11802</v>
      </c>
      <c r="BH14" s="302">
        <v>216534</v>
      </c>
      <c r="BI14" s="302">
        <v>20731</v>
      </c>
      <c r="BJ14" s="302">
        <v>228949</v>
      </c>
      <c r="BK14" s="302">
        <v>8316</v>
      </c>
      <c r="BM14" s="39" t="s">
        <v>40</v>
      </c>
      <c r="BN14" s="302">
        <v>312466</v>
      </c>
      <c r="BO14" s="302">
        <v>256969</v>
      </c>
      <c r="BP14" s="302">
        <v>202868</v>
      </c>
      <c r="BQ14" s="302">
        <v>4382</v>
      </c>
      <c r="BR14" s="302">
        <v>6011</v>
      </c>
      <c r="BS14" s="302">
        <v>845</v>
      </c>
      <c r="BT14" s="302">
        <v>2607</v>
      </c>
      <c r="BU14" s="302">
        <v>13968</v>
      </c>
      <c r="BV14" s="302">
        <v>990</v>
      </c>
      <c r="BW14" s="302">
        <v>11864</v>
      </c>
      <c r="BX14" s="302">
        <v>215206</v>
      </c>
      <c r="BY14" s="302">
        <v>41763</v>
      </c>
      <c r="BZ14" s="302">
        <v>238681</v>
      </c>
      <c r="CA14" s="302">
        <v>18288</v>
      </c>
    </row>
    <row r="15" spans="1:79" x14ac:dyDescent="0.2">
      <c r="A15" s="39" t="s">
        <v>41</v>
      </c>
      <c r="B15" s="317">
        <v>212744</v>
      </c>
      <c r="C15" s="317">
        <v>198180</v>
      </c>
      <c r="D15" s="317">
        <v>196076</v>
      </c>
      <c r="E15" s="317">
        <v>4514</v>
      </c>
      <c r="F15" s="320" t="s">
        <v>2</v>
      </c>
      <c r="G15" s="320" t="s">
        <v>2</v>
      </c>
      <c r="H15" s="320" t="s">
        <v>2</v>
      </c>
      <c r="I15" s="320" t="s">
        <v>2</v>
      </c>
      <c r="J15" s="320" t="s">
        <v>2</v>
      </c>
      <c r="K15" s="320" t="s">
        <v>2</v>
      </c>
      <c r="L15" s="320" t="s">
        <v>2</v>
      </c>
      <c r="M15" s="320" t="s">
        <v>2</v>
      </c>
      <c r="N15" s="320" t="s">
        <v>2</v>
      </c>
      <c r="O15" s="320" t="s">
        <v>2</v>
      </c>
      <c r="Q15" s="39" t="s">
        <v>41</v>
      </c>
      <c r="R15" s="317">
        <v>209873</v>
      </c>
      <c r="S15" s="317">
        <v>197486</v>
      </c>
      <c r="T15" s="317">
        <v>189941</v>
      </c>
      <c r="U15" s="317">
        <v>4248</v>
      </c>
      <c r="V15" s="320" t="s">
        <v>2</v>
      </c>
      <c r="W15" s="320" t="s">
        <v>2</v>
      </c>
      <c r="X15" s="320" t="s">
        <v>2</v>
      </c>
      <c r="Y15" s="320" t="s">
        <v>2</v>
      </c>
      <c r="Z15" s="320" t="s">
        <v>2</v>
      </c>
      <c r="AA15" s="320" t="s">
        <v>2</v>
      </c>
      <c r="AB15" s="320" t="s">
        <v>2</v>
      </c>
      <c r="AC15" s="320" t="s">
        <v>2</v>
      </c>
      <c r="AD15" s="320" t="s">
        <v>2</v>
      </c>
      <c r="AE15" s="320" t="s">
        <v>2</v>
      </c>
      <c r="AG15" s="39" t="s">
        <v>41</v>
      </c>
      <c r="AH15" s="317">
        <v>207650</v>
      </c>
      <c r="AI15" s="317">
        <v>191065</v>
      </c>
      <c r="AJ15" s="317">
        <v>182525</v>
      </c>
      <c r="AK15" s="317">
        <v>4464</v>
      </c>
      <c r="AL15" s="317">
        <v>190</v>
      </c>
      <c r="AM15" s="317">
        <v>279</v>
      </c>
      <c r="AN15" s="317">
        <v>291</v>
      </c>
      <c r="AO15" s="317">
        <v>239</v>
      </c>
      <c r="AP15" s="317">
        <v>923</v>
      </c>
      <c r="AQ15" s="317">
        <v>778</v>
      </c>
      <c r="AR15" s="317">
        <v>190111</v>
      </c>
      <c r="AS15" s="317">
        <v>1866</v>
      </c>
      <c r="AT15" s="317">
        <v>190496</v>
      </c>
      <c r="AU15" s="317">
        <v>566</v>
      </c>
      <c r="AW15" s="39" t="s">
        <v>41</v>
      </c>
      <c r="AX15" s="302">
        <v>214404</v>
      </c>
      <c r="AY15" s="302">
        <v>185730</v>
      </c>
      <c r="AZ15" s="302">
        <v>175724</v>
      </c>
      <c r="BA15" s="302">
        <v>3428</v>
      </c>
      <c r="BB15" s="302">
        <v>228</v>
      </c>
      <c r="BC15" s="302">
        <v>630</v>
      </c>
      <c r="BD15" s="302">
        <v>451</v>
      </c>
      <c r="BE15" s="302">
        <v>495</v>
      </c>
      <c r="BF15" s="302">
        <v>927</v>
      </c>
      <c r="BG15" s="302">
        <v>855</v>
      </c>
      <c r="BH15" s="302">
        <v>182792</v>
      </c>
      <c r="BI15" s="302">
        <v>2938</v>
      </c>
      <c r="BJ15" s="302">
        <v>183949</v>
      </c>
      <c r="BK15" s="302">
        <v>1781</v>
      </c>
      <c r="BM15" s="39" t="s">
        <v>41</v>
      </c>
      <c r="BN15" s="302">
        <v>254557</v>
      </c>
      <c r="BO15" s="302">
        <v>198353</v>
      </c>
      <c r="BP15" s="302">
        <v>175645</v>
      </c>
      <c r="BQ15" s="302">
        <v>3260</v>
      </c>
      <c r="BR15" s="302">
        <v>2441</v>
      </c>
      <c r="BS15" s="302">
        <v>1286</v>
      </c>
      <c r="BT15" s="302">
        <v>1019</v>
      </c>
      <c r="BU15" s="302">
        <v>924</v>
      </c>
      <c r="BV15" s="302">
        <v>1417</v>
      </c>
      <c r="BW15" s="302">
        <v>1000</v>
      </c>
      <c r="BX15" s="302">
        <v>185796</v>
      </c>
      <c r="BY15" s="302">
        <v>12557</v>
      </c>
      <c r="BZ15" s="302">
        <v>194734</v>
      </c>
      <c r="CA15" s="302">
        <v>3619</v>
      </c>
    </row>
    <row r="16" spans="1:79" x14ac:dyDescent="0.2">
      <c r="A16" s="39" t="s">
        <v>42</v>
      </c>
      <c r="B16" s="317">
        <v>216539</v>
      </c>
      <c r="C16" s="317">
        <v>176966</v>
      </c>
      <c r="D16" s="317">
        <v>170799</v>
      </c>
      <c r="E16" s="317">
        <v>6977</v>
      </c>
      <c r="F16" s="320" t="s">
        <v>2</v>
      </c>
      <c r="G16" s="320" t="s">
        <v>2</v>
      </c>
      <c r="H16" s="320" t="s">
        <v>2</v>
      </c>
      <c r="I16" s="320" t="s">
        <v>2</v>
      </c>
      <c r="J16" s="320" t="s">
        <v>2</v>
      </c>
      <c r="K16" s="320" t="s">
        <v>2</v>
      </c>
      <c r="L16" s="320" t="s">
        <v>2</v>
      </c>
      <c r="M16" s="320" t="s">
        <v>2</v>
      </c>
      <c r="N16" s="320" t="s">
        <v>2</v>
      </c>
      <c r="O16" s="320" t="s">
        <v>2</v>
      </c>
      <c r="Q16" s="39" t="s">
        <v>42</v>
      </c>
      <c r="R16" s="317">
        <v>179529</v>
      </c>
      <c r="S16" s="317">
        <v>148302</v>
      </c>
      <c r="T16" s="317">
        <v>132834</v>
      </c>
      <c r="U16" s="317">
        <v>5850</v>
      </c>
      <c r="V16" s="320" t="s">
        <v>2</v>
      </c>
      <c r="W16" s="320" t="s">
        <v>2</v>
      </c>
      <c r="X16" s="320" t="s">
        <v>2</v>
      </c>
      <c r="Y16" s="320" t="s">
        <v>2</v>
      </c>
      <c r="Z16" s="320" t="s">
        <v>2</v>
      </c>
      <c r="AA16" s="320" t="s">
        <v>2</v>
      </c>
      <c r="AB16" s="320" t="s">
        <v>2</v>
      </c>
      <c r="AC16" s="320" t="s">
        <v>2</v>
      </c>
      <c r="AD16" s="320" t="s">
        <v>2</v>
      </c>
      <c r="AE16" s="320" t="s">
        <v>2</v>
      </c>
      <c r="AG16" s="39" t="s">
        <v>42</v>
      </c>
      <c r="AH16" s="317">
        <v>181248</v>
      </c>
      <c r="AI16" s="317">
        <v>147998</v>
      </c>
      <c r="AJ16" s="317">
        <v>128992</v>
      </c>
      <c r="AK16" s="317">
        <v>6020</v>
      </c>
      <c r="AL16" s="317">
        <v>567</v>
      </c>
      <c r="AM16" s="317">
        <v>590</v>
      </c>
      <c r="AN16" s="317">
        <v>807</v>
      </c>
      <c r="AO16" s="317">
        <v>4783</v>
      </c>
      <c r="AP16" s="317">
        <v>751</v>
      </c>
      <c r="AQ16" s="317">
        <v>2555</v>
      </c>
      <c r="AR16" s="317">
        <v>143199</v>
      </c>
      <c r="AS16" s="317">
        <v>9306</v>
      </c>
      <c r="AT16" s="317">
        <v>142592</v>
      </c>
      <c r="AU16" s="317">
        <v>5401</v>
      </c>
      <c r="AW16" s="39" t="s">
        <v>42</v>
      </c>
      <c r="AX16" s="302">
        <v>202828</v>
      </c>
      <c r="AY16" s="302">
        <v>155779</v>
      </c>
      <c r="AZ16" s="302">
        <v>133019</v>
      </c>
      <c r="BA16" s="302">
        <v>4267</v>
      </c>
      <c r="BB16" s="302">
        <v>520</v>
      </c>
      <c r="BC16" s="302">
        <v>899</v>
      </c>
      <c r="BD16" s="302">
        <v>858</v>
      </c>
      <c r="BE16" s="302">
        <v>7729</v>
      </c>
      <c r="BF16" s="302">
        <v>1275</v>
      </c>
      <c r="BG16" s="302">
        <v>2283</v>
      </c>
      <c r="BH16" s="302">
        <v>142956</v>
      </c>
      <c r="BI16" s="302">
        <v>12823</v>
      </c>
      <c r="BJ16" s="302">
        <v>146047</v>
      </c>
      <c r="BK16" s="302">
        <v>9732</v>
      </c>
      <c r="BM16" s="39" t="s">
        <v>42</v>
      </c>
      <c r="BN16" s="302">
        <v>246270</v>
      </c>
      <c r="BO16" s="302">
        <v>188010</v>
      </c>
      <c r="BP16" s="302">
        <v>150030</v>
      </c>
      <c r="BQ16" s="302">
        <v>3977</v>
      </c>
      <c r="BR16" s="302">
        <v>4203</v>
      </c>
      <c r="BS16" s="302">
        <v>2480</v>
      </c>
      <c r="BT16" s="302">
        <v>2360</v>
      </c>
      <c r="BU16" s="302">
        <v>8982</v>
      </c>
      <c r="BV16" s="302">
        <v>2285</v>
      </c>
      <c r="BW16" s="302">
        <v>1849</v>
      </c>
      <c r="BX16" s="302">
        <v>167453</v>
      </c>
      <c r="BY16" s="302">
        <v>20557</v>
      </c>
      <c r="BZ16" s="302">
        <v>176254</v>
      </c>
      <c r="CA16" s="302">
        <v>11756</v>
      </c>
    </row>
    <row r="17" spans="1:79" x14ac:dyDescent="0.2">
      <c r="A17" s="39" t="s">
        <v>43</v>
      </c>
      <c r="B17" s="317">
        <v>180645</v>
      </c>
      <c r="C17" s="317">
        <v>144462</v>
      </c>
      <c r="D17" s="317">
        <v>136172</v>
      </c>
      <c r="E17" s="317">
        <v>13471</v>
      </c>
      <c r="F17" s="320" t="s">
        <v>2</v>
      </c>
      <c r="G17" s="320" t="s">
        <v>2</v>
      </c>
      <c r="H17" s="320" t="s">
        <v>2</v>
      </c>
      <c r="I17" s="320" t="s">
        <v>2</v>
      </c>
      <c r="J17" s="320" t="s">
        <v>2</v>
      </c>
      <c r="K17" s="320" t="s">
        <v>2</v>
      </c>
      <c r="L17" s="320" t="s">
        <v>2</v>
      </c>
      <c r="M17" s="320" t="s">
        <v>2</v>
      </c>
      <c r="N17" s="320" t="s">
        <v>2</v>
      </c>
      <c r="O17" s="320" t="s">
        <v>2</v>
      </c>
      <c r="Q17" s="39" t="s">
        <v>43</v>
      </c>
      <c r="R17" s="317">
        <v>144616</v>
      </c>
      <c r="S17" s="317">
        <v>123943</v>
      </c>
      <c r="T17" s="317">
        <v>105814</v>
      </c>
      <c r="U17" s="317">
        <v>9590</v>
      </c>
      <c r="V17" s="320" t="s">
        <v>2</v>
      </c>
      <c r="W17" s="320" t="s">
        <v>2</v>
      </c>
      <c r="X17" s="320" t="s">
        <v>2</v>
      </c>
      <c r="Y17" s="320" t="s">
        <v>2</v>
      </c>
      <c r="Z17" s="320" t="s">
        <v>2</v>
      </c>
      <c r="AA17" s="320" t="s">
        <v>2</v>
      </c>
      <c r="AB17" s="320" t="s">
        <v>2</v>
      </c>
      <c r="AC17" s="320" t="s">
        <v>2</v>
      </c>
      <c r="AD17" s="320" t="s">
        <v>2</v>
      </c>
      <c r="AE17" s="320" t="s">
        <v>2</v>
      </c>
      <c r="AG17" s="39" t="s">
        <v>43</v>
      </c>
      <c r="AH17" s="317">
        <v>148502</v>
      </c>
      <c r="AI17" s="317">
        <v>124887</v>
      </c>
      <c r="AJ17" s="317">
        <v>106324</v>
      </c>
      <c r="AK17" s="317">
        <v>8555</v>
      </c>
      <c r="AL17" s="317">
        <v>1209</v>
      </c>
      <c r="AM17" s="317">
        <v>1364</v>
      </c>
      <c r="AN17" s="317">
        <v>1036</v>
      </c>
      <c r="AO17" s="317">
        <v>276</v>
      </c>
      <c r="AP17" s="317">
        <v>892</v>
      </c>
      <c r="AQ17" s="317">
        <v>370</v>
      </c>
      <c r="AR17" s="317">
        <v>123160</v>
      </c>
      <c r="AS17" s="317">
        <v>3657</v>
      </c>
      <c r="AT17" s="317">
        <v>123281</v>
      </c>
      <c r="AU17" s="317">
        <v>1599</v>
      </c>
      <c r="AW17" s="39" t="s">
        <v>43</v>
      </c>
      <c r="AX17" s="302">
        <v>165239</v>
      </c>
      <c r="AY17" s="302">
        <v>130490</v>
      </c>
      <c r="AZ17" s="302">
        <v>109811</v>
      </c>
      <c r="BA17" s="302">
        <v>6062</v>
      </c>
      <c r="BB17" s="302">
        <v>1138</v>
      </c>
      <c r="BC17" s="302">
        <v>2605</v>
      </c>
      <c r="BD17" s="302">
        <v>1435</v>
      </c>
      <c r="BE17" s="302">
        <v>319</v>
      </c>
      <c r="BF17" s="302">
        <v>1409</v>
      </c>
      <c r="BG17" s="302">
        <v>289</v>
      </c>
      <c r="BH17" s="302">
        <v>125507</v>
      </c>
      <c r="BI17" s="302">
        <v>4983</v>
      </c>
      <c r="BJ17" s="302">
        <v>127089</v>
      </c>
      <c r="BK17" s="302">
        <v>3401</v>
      </c>
      <c r="BM17" s="39" t="s">
        <v>43</v>
      </c>
      <c r="BN17" s="302">
        <v>182493</v>
      </c>
      <c r="BO17" s="302">
        <v>135775</v>
      </c>
      <c r="BP17" s="302">
        <v>104454</v>
      </c>
      <c r="BQ17" s="302">
        <v>4874</v>
      </c>
      <c r="BR17" s="302">
        <v>3111</v>
      </c>
      <c r="BS17" s="302">
        <v>4977</v>
      </c>
      <c r="BT17" s="302">
        <v>2827</v>
      </c>
      <c r="BU17" s="302">
        <v>643</v>
      </c>
      <c r="BV17" s="302">
        <v>1796</v>
      </c>
      <c r="BW17" s="302">
        <v>280</v>
      </c>
      <c r="BX17" s="302">
        <v>125432</v>
      </c>
      <c r="BY17" s="302">
        <v>10343</v>
      </c>
      <c r="BZ17" s="302">
        <v>131455</v>
      </c>
      <c r="CA17" s="302">
        <v>4320</v>
      </c>
    </row>
    <row r="18" spans="1:79" x14ac:dyDescent="0.2">
      <c r="A18" s="39" t="s">
        <v>44</v>
      </c>
      <c r="B18" s="317">
        <v>234870</v>
      </c>
      <c r="C18" s="317">
        <v>183833</v>
      </c>
      <c r="D18" s="317">
        <v>176940</v>
      </c>
      <c r="E18" s="317">
        <v>9413</v>
      </c>
      <c r="F18" s="320" t="s">
        <v>2</v>
      </c>
      <c r="G18" s="320" t="s">
        <v>2</v>
      </c>
      <c r="H18" s="320" t="s">
        <v>2</v>
      </c>
      <c r="I18" s="320" t="s">
        <v>2</v>
      </c>
      <c r="J18" s="320" t="s">
        <v>2</v>
      </c>
      <c r="K18" s="320" t="s">
        <v>2</v>
      </c>
      <c r="L18" s="320" t="s">
        <v>2</v>
      </c>
      <c r="M18" s="320" t="s">
        <v>2</v>
      </c>
      <c r="N18" s="320" t="s">
        <v>2</v>
      </c>
      <c r="O18" s="320" t="s">
        <v>2</v>
      </c>
      <c r="Q18" s="39" t="s">
        <v>44</v>
      </c>
      <c r="R18" s="317">
        <v>202650</v>
      </c>
      <c r="S18" s="317">
        <v>169655</v>
      </c>
      <c r="T18" s="317">
        <v>142810</v>
      </c>
      <c r="U18" s="317">
        <v>8089</v>
      </c>
      <c r="V18" s="320" t="s">
        <v>2</v>
      </c>
      <c r="W18" s="320" t="s">
        <v>2</v>
      </c>
      <c r="X18" s="320" t="s">
        <v>2</v>
      </c>
      <c r="Y18" s="320" t="s">
        <v>2</v>
      </c>
      <c r="Z18" s="320" t="s">
        <v>2</v>
      </c>
      <c r="AA18" s="320" t="s">
        <v>2</v>
      </c>
      <c r="AB18" s="320" t="s">
        <v>2</v>
      </c>
      <c r="AC18" s="320" t="s">
        <v>2</v>
      </c>
      <c r="AD18" s="320" t="s">
        <v>2</v>
      </c>
      <c r="AE18" s="320" t="s">
        <v>2</v>
      </c>
      <c r="AG18" s="39" t="s">
        <v>44</v>
      </c>
      <c r="AH18" s="317">
        <v>202204</v>
      </c>
      <c r="AI18" s="317">
        <v>163888</v>
      </c>
      <c r="AJ18" s="317">
        <v>135632</v>
      </c>
      <c r="AK18" s="317">
        <v>8825</v>
      </c>
      <c r="AL18" s="317">
        <v>713</v>
      </c>
      <c r="AM18" s="317">
        <v>671</v>
      </c>
      <c r="AN18" s="317">
        <v>1588</v>
      </c>
      <c r="AO18" s="317">
        <v>3890</v>
      </c>
      <c r="AP18" s="317">
        <v>962</v>
      </c>
      <c r="AQ18" s="317">
        <v>7798</v>
      </c>
      <c r="AR18" s="317">
        <v>156859</v>
      </c>
      <c r="AS18" s="317">
        <v>13721</v>
      </c>
      <c r="AT18" s="317">
        <v>159226</v>
      </c>
      <c r="AU18" s="317">
        <v>4656</v>
      </c>
      <c r="AW18" s="39" t="s">
        <v>44</v>
      </c>
      <c r="AX18" s="302">
        <v>216508</v>
      </c>
      <c r="AY18" s="302">
        <v>169552</v>
      </c>
      <c r="AZ18" s="302">
        <v>136273</v>
      </c>
      <c r="BA18" s="302">
        <v>5946</v>
      </c>
      <c r="BB18" s="302">
        <v>868</v>
      </c>
      <c r="BC18" s="302">
        <v>1092</v>
      </c>
      <c r="BD18" s="302">
        <v>1875</v>
      </c>
      <c r="BE18" s="302">
        <v>8589</v>
      </c>
      <c r="BF18" s="302">
        <v>1370</v>
      </c>
      <c r="BG18" s="302">
        <v>6036</v>
      </c>
      <c r="BH18" s="302">
        <v>150255</v>
      </c>
      <c r="BI18" s="302">
        <v>19297</v>
      </c>
      <c r="BJ18" s="302">
        <v>157717</v>
      </c>
      <c r="BK18" s="302">
        <v>11835</v>
      </c>
      <c r="BM18" s="39" t="s">
        <v>44</v>
      </c>
      <c r="BN18" s="302">
        <v>254926</v>
      </c>
      <c r="BO18" s="302">
        <v>198591</v>
      </c>
      <c r="BP18" s="302">
        <v>141228</v>
      </c>
      <c r="BQ18" s="302">
        <v>4820</v>
      </c>
      <c r="BR18" s="302">
        <v>10865</v>
      </c>
      <c r="BS18" s="302">
        <v>1931</v>
      </c>
      <c r="BT18" s="302">
        <v>2920</v>
      </c>
      <c r="BU18" s="302">
        <v>10096</v>
      </c>
      <c r="BV18" s="302">
        <v>1884</v>
      </c>
      <c r="BW18" s="302">
        <v>5019</v>
      </c>
      <c r="BX18" s="302">
        <v>159213</v>
      </c>
      <c r="BY18" s="302">
        <v>39378</v>
      </c>
      <c r="BZ18" s="302">
        <v>184120</v>
      </c>
      <c r="CA18" s="302">
        <v>14471</v>
      </c>
    </row>
    <row r="19" spans="1:79" x14ac:dyDescent="0.2">
      <c r="A19" s="39" t="s">
        <v>45</v>
      </c>
      <c r="B19" s="317">
        <v>199001</v>
      </c>
      <c r="C19" s="317">
        <v>180545</v>
      </c>
      <c r="D19" s="317">
        <v>176147</v>
      </c>
      <c r="E19" s="317">
        <v>6396</v>
      </c>
      <c r="F19" s="320" t="s">
        <v>2</v>
      </c>
      <c r="G19" s="320" t="s">
        <v>2</v>
      </c>
      <c r="H19" s="320" t="s">
        <v>2</v>
      </c>
      <c r="I19" s="320" t="s">
        <v>2</v>
      </c>
      <c r="J19" s="320" t="s">
        <v>2</v>
      </c>
      <c r="K19" s="320" t="s">
        <v>2</v>
      </c>
      <c r="L19" s="320" t="s">
        <v>2</v>
      </c>
      <c r="M19" s="320" t="s">
        <v>2</v>
      </c>
      <c r="N19" s="320" t="s">
        <v>2</v>
      </c>
      <c r="O19" s="320" t="s">
        <v>2</v>
      </c>
      <c r="Q19" s="39" t="s">
        <v>45</v>
      </c>
      <c r="R19" s="317">
        <v>196159</v>
      </c>
      <c r="S19" s="317">
        <v>170936</v>
      </c>
      <c r="T19" s="317">
        <v>159341</v>
      </c>
      <c r="U19" s="317">
        <v>6260</v>
      </c>
      <c r="V19" s="320" t="s">
        <v>2</v>
      </c>
      <c r="W19" s="320" t="s">
        <v>2</v>
      </c>
      <c r="X19" s="320" t="s">
        <v>2</v>
      </c>
      <c r="Y19" s="320" t="s">
        <v>2</v>
      </c>
      <c r="Z19" s="320" t="s">
        <v>2</v>
      </c>
      <c r="AA19" s="320" t="s">
        <v>2</v>
      </c>
      <c r="AB19" s="320" t="s">
        <v>2</v>
      </c>
      <c r="AC19" s="320" t="s">
        <v>2</v>
      </c>
      <c r="AD19" s="320" t="s">
        <v>2</v>
      </c>
      <c r="AE19" s="320" t="s">
        <v>2</v>
      </c>
      <c r="AG19" s="39" t="s">
        <v>45</v>
      </c>
      <c r="AH19" s="317">
        <v>200100</v>
      </c>
      <c r="AI19" s="317">
        <v>162342</v>
      </c>
      <c r="AJ19" s="317">
        <v>148210</v>
      </c>
      <c r="AK19" s="317">
        <v>8741</v>
      </c>
      <c r="AL19" s="317">
        <v>552</v>
      </c>
      <c r="AM19" s="317">
        <v>353</v>
      </c>
      <c r="AN19" s="317">
        <v>540</v>
      </c>
      <c r="AO19" s="317">
        <v>127</v>
      </c>
      <c r="AP19" s="317">
        <v>939</v>
      </c>
      <c r="AQ19" s="317">
        <v>661</v>
      </c>
      <c r="AR19" s="317">
        <v>161266</v>
      </c>
      <c r="AS19" s="317">
        <v>2260</v>
      </c>
      <c r="AT19" s="317">
        <v>161719</v>
      </c>
      <c r="AU19" s="317">
        <v>618</v>
      </c>
      <c r="AW19" s="39" t="s">
        <v>45</v>
      </c>
      <c r="AX19" s="302">
        <v>206809</v>
      </c>
      <c r="AY19" s="302">
        <v>151160</v>
      </c>
      <c r="AZ19" s="302">
        <v>138400</v>
      </c>
      <c r="BA19" s="302">
        <v>6094</v>
      </c>
      <c r="BB19" s="302">
        <v>507</v>
      </c>
      <c r="BC19" s="302">
        <v>675</v>
      </c>
      <c r="BD19" s="302">
        <v>550</v>
      </c>
      <c r="BE19" s="302">
        <v>240</v>
      </c>
      <c r="BF19" s="302">
        <v>931</v>
      </c>
      <c r="BG19" s="302">
        <v>529</v>
      </c>
      <c r="BH19" s="302">
        <v>148225</v>
      </c>
      <c r="BI19" s="302">
        <v>2935</v>
      </c>
      <c r="BJ19" s="302">
        <v>149319</v>
      </c>
      <c r="BK19" s="302">
        <v>1841</v>
      </c>
      <c r="BM19" s="39" t="s">
        <v>45</v>
      </c>
      <c r="BN19" s="302">
        <v>239056</v>
      </c>
      <c r="BO19" s="302">
        <v>156613</v>
      </c>
      <c r="BP19" s="302">
        <v>132007</v>
      </c>
      <c r="BQ19" s="302">
        <v>4953</v>
      </c>
      <c r="BR19" s="302">
        <v>3868</v>
      </c>
      <c r="BS19" s="302">
        <v>1142</v>
      </c>
      <c r="BT19" s="302">
        <v>678</v>
      </c>
      <c r="BU19" s="302">
        <v>385</v>
      </c>
      <c r="BV19" s="302">
        <v>1446</v>
      </c>
      <c r="BW19" s="302">
        <v>484</v>
      </c>
      <c r="BX19" s="302">
        <v>143136</v>
      </c>
      <c r="BY19" s="302">
        <v>13477</v>
      </c>
      <c r="BZ19" s="302">
        <v>154401</v>
      </c>
      <c r="CA19" s="302">
        <v>2212</v>
      </c>
    </row>
    <row r="20" spans="1:79" x14ac:dyDescent="0.2">
      <c r="A20" s="39" t="s">
        <v>46</v>
      </c>
      <c r="B20" s="317">
        <v>244540</v>
      </c>
      <c r="C20" s="317">
        <v>236759</v>
      </c>
      <c r="D20" s="317">
        <v>235227</v>
      </c>
      <c r="E20" s="317">
        <v>3495</v>
      </c>
      <c r="F20" s="320" t="s">
        <v>2</v>
      </c>
      <c r="G20" s="320" t="s">
        <v>2</v>
      </c>
      <c r="H20" s="320" t="s">
        <v>2</v>
      </c>
      <c r="I20" s="320" t="s">
        <v>2</v>
      </c>
      <c r="J20" s="320" t="s">
        <v>2</v>
      </c>
      <c r="K20" s="320" t="s">
        <v>2</v>
      </c>
      <c r="L20" s="320" t="s">
        <v>2</v>
      </c>
      <c r="M20" s="320" t="s">
        <v>2</v>
      </c>
      <c r="N20" s="320" t="s">
        <v>2</v>
      </c>
      <c r="O20" s="320" t="s">
        <v>2</v>
      </c>
      <c r="Q20" s="39" t="s">
        <v>46</v>
      </c>
      <c r="R20" s="317">
        <v>239788</v>
      </c>
      <c r="S20" s="317">
        <v>235077</v>
      </c>
      <c r="T20" s="317">
        <v>229730</v>
      </c>
      <c r="U20" s="317">
        <v>3299</v>
      </c>
      <c r="V20" s="320" t="s">
        <v>2</v>
      </c>
      <c r="W20" s="320" t="s">
        <v>2</v>
      </c>
      <c r="X20" s="320" t="s">
        <v>2</v>
      </c>
      <c r="Y20" s="320" t="s">
        <v>2</v>
      </c>
      <c r="Z20" s="320" t="s">
        <v>2</v>
      </c>
      <c r="AA20" s="320" t="s">
        <v>2</v>
      </c>
      <c r="AB20" s="320" t="s">
        <v>2</v>
      </c>
      <c r="AC20" s="320" t="s">
        <v>2</v>
      </c>
      <c r="AD20" s="320" t="s">
        <v>2</v>
      </c>
      <c r="AE20" s="320" t="s">
        <v>2</v>
      </c>
      <c r="AG20" s="39" t="s">
        <v>46</v>
      </c>
      <c r="AH20" s="317">
        <v>229492</v>
      </c>
      <c r="AI20" s="317">
        <v>224055</v>
      </c>
      <c r="AJ20" s="317">
        <v>218731</v>
      </c>
      <c r="AK20" s="317">
        <v>3086</v>
      </c>
      <c r="AL20" s="317">
        <v>175</v>
      </c>
      <c r="AM20" s="317">
        <v>114</v>
      </c>
      <c r="AN20" s="317">
        <v>221</v>
      </c>
      <c r="AO20" s="317">
        <v>46</v>
      </c>
      <c r="AP20" s="317">
        <v>497</v>
      </c>
      <c r="AQ20" s="317">
        <v>313</v>
      </c>
      <c r="AR20" s="317">
        <v>223562</v>
      </c>
      <c r="AS20" s="317">
        <v>986</v>
      </c>
      <c r="AT20" s="317">
        <v>223812</v>
      </c>
      <c r="AU20" s="317">
        <v>241</v>
      </c>
      <c r="AW20" s="39" t="s">
        <v>46</v>
      </c>
      <c r="AX20" s="302">
        <v>224250</v>
      </c>
      <c r="AY20" s="302">
        <v>217182</v>
      </c>
      <c r="AZ20" s="302">
        <v>211655</v>
      </c>
      <c r="BA20" s="302">
        <v>2704</v>
      </c>
      <c r="BB20" s="302">
        <v>165</v>
      </c>
      <c r="BC20" s="302">
        <v>152</v>
      </c>
      <c r="BD20" s="302">
        <v>228</v>
      </c>
      <c r="BE20" s="302">
        <v>109</v>
      </c>
      <c r="BF20" s="302">
        <v>444</v>
      </c>
      <c r="BG20" s="302">
        <v>342</v>
      </c>
      <c r="BH20" s="302">
        <v>215704</v>
      </c>
      <c r="BI20" s="302">
        <v>1478</v>
      </c>
      <c r="BJ20" s="302">
        <v>216110</v>
      </c>
      <c r="BK20" s="302">
        <v>1072</v>
      </c>
      <c r="BM20" s="39" t="s">
        <v>46</v>
      </c>
      <c r="BN20" s="302">
        <v>237232</v>
      </c>
      <c r="BO20" s="302">
        <v>222086</v>
      </c>
      <c r="BP20" s="302">
        <v>212840</v>
      </c>
      <c r="BQ20" s="302">
        <v>2503</v>
      </c>
      <c r="BR20" s="302">
        <v>925</v>
      </c>
      <c r="BS20" s="302">
        <v>215</v>
      </c>
      <c r="BT20" s="302">
        <v>298</v>
      </c>
      <c r="BU20" s="302">
        <v>323</v>
      </c>
      <c r="BV20" s="302">
        <v>488</v>
      </c>
      <c r="BW20" s="302">
        <v>412</v>
      </c>
      <c r="BX20" s="302">
        <v>217215</v>
      </c>
      <c r="BY20" s="302">
        <v>4871</v>
      </c>
      <c r="BZ20" s="302">
        <v>220865</v>
      </c>
      <c r="CA20" s="302">
        <v>1221</v>
      </c>
    </row>
    <row r="21" spans="1:79" x14ac:dyDescent="0.2">
      <c r="A21" s="39" t="s">
        <v>47</v>
      </c>
      <c r="B21" s="317">
        <v>229511</v>
      </c>
      <c r="C21" s="317">
        <v>214790</v>
      </c>
      <c r="D21" s="317">
        <v>211684</v>
      </c>
      <c r="E21" s="317">
        <v>4807</v>
      </c>
      <c r="F21" s="320" t="s">
        <v>2</v>
      </c>
      <c r="G21" s="320" t="s">
        <v>2</v>
      </c>
      <c r="H21" s="320" t="s">
        <v>2</v>
      </c>
      <c r="I21" s="320" t="s">
        <v>2</v>
      </c>
      <c r="J21" s="320" t="s">
        <v>2</v>
      </c>
      <c r="K21" s="320" t="s">
        <v>2</v>
      </c>
      <c r="L21" s="320" t="s">
        <v>2</v>
      </c>
      <c r="M21" s="320" t="s">
        <v>2</v>
      </c>
      <c r="N21" s="320" t="s">
        <v>2</v>
      </c>
      <c r="O21" s="320" t="s">
        <v>2</v>
      </c>
      <c r="Q21" s="39" t="s">
        <v>47</v>
      </c>
      <c r="R21" s="317">
        <v>226263</v>
      </c>
      <c r="S21" s="317">
        <v>212869</v>
      </c>
      <c r="T21" s="317">
        <v>203887</v>
      </c>
      <c r="U21" s="317">
        <v>4945</v>
      </c>
      <c r="V21" s="320" t="s">
        <v>2</v>
      </c>
      <c r="W21" s="320" t="s">
        <v>2</v>
      </c>
      <c r="X21" s="320" t="s">
        <v>2</v>
      </c>
      <c r="Y21" s="320" t="s">
        <v>2</v>
      </c>
      <c r="Z21" s="320" t="s">
        <v>2</v>
      </c>
      <c r="AA21" s="320" t="s">
        <v>2</v>
      </c>
      <c r="AB21" s="320" t="s">
        <v>2</v>
      </c>
      <c r="AC21" s="320" t="s">
        <v>2</v>
      </c>
      <c r="AD21" s="320" t="s">
        <v>2</v>
      </c>
      <c r="AE21" s="320" t="s">
        <v>2</v>
      </c>
      <c r="AG21" s="39" t="s">
        <v>47</v>
      </c>
      <c r="AH21" s="317">
        <v>231602</v>
      </c>
      <c r="AI21" s="317">
        <v>210981</v>
      </c>
      <c r="AJ21" s="317">
        <v>200651</v>
      </c>
      <c r="AK21" s="317">
        <v>5806</v>
      </c>
      <c r="AL21" s="317">
        <v>332</v>
      </c>
      <c r="AM21" s="317">
        <v>339</v>
      </c>
      <c r="AN21" s="317">
        <v>447</v>
      </c>
      <c r="AO21" s="317">
        <v>116</v>
      </c>
      <c r="AP21" s="317">
        <v>957</v>
      </c>
      <c r="AQ21" s="317">
        <v>377</v>
      </c>
      <c r="AR21" s="317">
        <v>210193</v>
      </c>
      <c r="AS21" s="317">
        <v>1620</v>
      </c>
      <c r="AT21" s="317">
        <v>210402</v>
      </c>
      <c r="AU21" s="317">
        <v>574</v>
      </c>
      <c r="AW21" s="39" t="s">
        <v>47</v>
      </c>
      <c r="AX21" s="302">
        <v>243005</v>
      </c>
      <c r="AY21" s="302">
        <v>211452</v>
      </c>
      <c r="AZ21" s="302">
        <v>199579</v>
      </c>
      <c r="BA21" s="302">
        <v>5431</v>
      </c>
      <c r="BB21" s="302">
        <v>356</v>
      </c>
      <c r="BC21" s="302">
        <v>526</v>
      </c>
      <c r="BD21" s="302">
        <v>581</v>
      </c>
      <c r="BE21" s="302">
        <v>196</v>
      </c>
      <c r="BF21" s="302">
        <v>1034</v>
      </c>
      <c r="BG21" s="302">
        <v>353</v>
      </c>
      <c r="BH21" s="302">
        <v>209075</v>
      </c>
      <c r="BI21" s="302">
        <v>2377</v>
      </c>
      <c r="BJ21" s="302">
        <v>209861</v>
      </c>
      <c r="BK21" s="302">
        <v>1591</v>
      </c>
      <c r="BM21" s="39" t="s">
        <v>47</v>
      </c>
      <c r="BN21" s="302">
        <v>273936</v>
      </c>
      <c r="BO21" s="302">
        <v>212577</v>
      </c>
      <c r="BP21" s="302">
        <v>191859</v>
      </c>
      <c r="BQ21" s="302">
        <v>4324</v>
      </c>
      <c r="BR21" s="302">
        <v>4243</v>
      </c>
      <c r="BS21" s="302">
        <v>673</v>
      </c>
      <c r="BT21" s="302">
        <v>746</v>
      </c>
      <c r="BU21" s="302">
        <v>403</v>
      </c>
      <c r="BV21" s="302">
        <v>1368</v>
      </c>
      <c r="BW21" s="302">
        <v>343</v>
      </c>
      <c r="BX21" s="302">
        <v>202385</v>
      </c>
      <c r="BY21" s="302">
        <v>10192</v>
      </c>
      <c r="BZ21" s="302">
        <v>210335</v>
      </c>
      <c r="CA21" s="302">
        <v>2242</v>
      </c>
    </row>
    <row r="22" spans="1:79" x14ac:dyDescent="0.2">
      <c r="A22" s="39" t="s">
        <v>48</v>
      </c>
      <c r="B22" s="317">
        <v>202110</v>
      </c>
      <c r="C22" s="317">
        <v>178179</v>
      </c>
      <c r="D22" s="317">
        <v>173777</v>
      </c>
      <c r="E22" s="317">
        <v>5705</v>
      </c>
      <c r="F22" s="320" t="s">
        <v>2</v>
      </c>
      <c r="G22" s="320" t="s">
        <v>2</v>
      </c>
      <c r="H22" s="320" t="s">
        <v>2</v>
      </c>
      <c r="I22" s="320" t="s">
        <v>2</v>
      </c>
      <c r="J22" s="320" t="s">
        <v>2</v>
      </c>
      <c r="K22" s="320" t="s">
        <v>2</v>
      </c>
      <c r="L22" s="320" t="s">
        <v>2</v>
      </c>
      <c r="M22" s="320" t="s">
        <v>2</v>
      </c>
      <c r="N22" s="320" t="s">
        <v>2</v>
      </c>
      <c r="O22" s="320" t="s">
        <v>2</v>
      </c>
      <c r="Q22" s="39" t="s">
        <v>48</v>
      </c>
      <c r="R22" s="317">
        <v>198938</v>
      </c>
      <c r="S22" s="317">
        <v>170933</v>
      </c>
      <c r="T22" s="317">
        <v>160650</v>
      </c>
      <c r="U22" s="317">
        <v>5054</v>
      </c>
      <c r="V22" s="320" t="s">
        <v>2</v>
      </c>
      <c r="W22" s="320" t="s">
        <v>2</v>
      </c>
      <c r="X22" s="320" t="s">
        <v>2</v>
      </c>
      <c r="Y22" s="320" t="s">
        <v>2</v>
      </c>
      <c r="Z22" s="320" t="s">
        <v>2</v>
      </c>
      <c r="AA22" s="320" t="s">
        <v>2</v>
      </c>
      <c r="AB22" s="320" t="s">
        <v>2</v>
      </c>
      <c r="AC22" s="320" t="s">
        <v>2</v>
      </c>
      <c r="AD22" s="320" t="s">
        <v>2</v>
      </c>
      <c r="AE22" s="320" t="s">
        <v>2</v>
      </c>
      <c r="AG22" s="39" t="s">
        <v>48</v>
      </c>
      <c r="AH22" s="317">
        <v>204397</v>
      </c>
      <c r="AI22" s="317">
        <v>169087</v>
      </c>
      <c r="AJ22" s="317">
        <v>156884</v>
      </c>
      <c r="AK22" s="317">
        <v>6358</v>
      </c>
      <c r="AL22" s="317">
        <v>791</v>
      </c>
      <c r="AM22" s="317">
        <v>561</v>
      </c>
      <c r="AN22" s="317">
        <v>582</v>
      </c>
      <c r="AO22" s="317">
        <v>189</v>
      </c>
      <c r="AP22" s="317">
        <v>877</v>
      </c>
      <c r="AQ22" s="317">
        <v>448</v>
      </c>
      <c r="AR22" s="317">
        <v>167977</v>
      </c>
      <c r="AS22" s="317">
        <v>2383</v>
      </c>
      <c r="AT22" s="317">
        <v>168250</v>
      </c>
      <c r="AU22" s="317">
        <v>831</v>
      </c>
      <c r="AW22" s="39" t="s">
        <v>48</v>
      </c>
      <c r="AX22" s="302">
        <v>212338</v>
      </c>
      <c r="AY22" s="302">
        <v>162825</v>
      </c>
      <c r="AZ22" s="302">
        <v>149435</v>
      </c>
      <c r="BA22" s="302">
        <v>4707</v>
      </c>
      <c r="BB22" s="302">
        <v>841</v>
      </c>
      <c r="BC22" s="302">
        <v>1020</v>
      </c>
      <c r="BD22" s="302">
        <v>825</v>
      </c>
      <c r="BE22" s="302">
        <v>275</v>
      </c>
      <c r="BF22" s="302">
        <v>1011</v>
      </c>
      <c r="BG22" s="302">
        <v>354</v>
      </c>
      <c r="BH22" s="302">
        <v>159380</v>
      </c>
      <c r="BI22" s="302">
        <v>3445</v>
      </c>
      <c r="BJ22" s="302">
        <v>160682</v>
      </c>
      <c r="BK22" s="302">
        <v>2143</v>
      </c>
      <c r="BM22" s="39" t="s">
        <v>48</v>
      </c>
      <c r="BN22" s="302">
        <v>253957</v>
      </c>
      <c r="BO22" s="302">
        <v>173345</v>
      </c>
      <c r="BP22" s="302">
        <v>144044</v>
      </c>
      <c r="BQ22" s="302">
        <v>3643</v>
      </c>
      <c r="BR22" s="302">
        <v>10355</v>
      </c>
      <c r="BS22" s="302">
        <v>1211</v>
      </c>
      <c r="BT22" s="302">
        <v>1093</v>
      </c>
      <c r="BU22" s="302">
        <v>413</v>
      </c>
      <c r="BV22" s="302">
        <v>1186</v>
      </c>
      <c r="BW22" s="302">
        <v>283</v>
      </c>
      <c r="BX22" s="302">
        <v>155059</v>
      </c>
      <c r="BY22" s="302">
        <v>18286</v>
      </c>
      <c r="BZ22" s="302">
        <v>170320</v>
      </c>
      <c r="CA22" s="302">
        <v>3025</v>
      </c>
    </row>
    <row r="23" spans="1:79" x14ac:dyDescent="0.2">
      <c r="A23" s="39" t="s">
        <v>49</v>
      </c>
      <c r="B23" s="317">
        <v>196124</v>
      </c>
      <c r="C23" s="317">
        <v>155657</v>
      </c>
      <c r="D23" s="317">
        <v>147678</v>
      </c>
      <c r="E23" s="317">
        <v>12585</v>
      </c>
      <c r="F23" s="320" t="s">
        <v>2</v>
      </c>
      <c r="G23" s="320" t="s">
        <v>2</v>
      </c>
      <c r="H23" s="320" t="s">
        <v>2</v>
      </c>
      <c r="I23" s="320" t="s">
        <v>2</v>
      </c>
      <c r="J23" s="320" t="s">
        <v>2</v>
      </c>
      <c r="K23" s="320" t="s">
        <v>2</v>
      </c>
      <c r="L23" s="320" t="s">
        <v>2</v>
      </c>
      <c r="M23" s="320" t="s">
        <v>2</v>
      </c>
      <c r="N23" s="320" t="s">
        <v>2</v>
      </c>
      <c r="O23" s="320" t="s">
        <v>2</v>
      </c>
      <c r="Q23" s="39" t="s">
        <v>49</v>
      </c>
      <c r="R23" s="317">
        <v>157522</v>
      </c>
      <c r="S23" s="317">
        <v>139888</v>
      </c>
      <c r="T23" s="317">
        <v>118469</v>
      </c>
      <c r="U23" s="317">
        <v>10219</v>
      </c>
      <c r="V23" s="320" t="s">
        <v>2</v>
      </c>
      <c r="W23" s="320" t="s">
        <v>2</v>
      </c>
      <c r="X23" s="320" t="s">
        <v>2</v>
      </c>
      <c r="Y23" s="320" t="s">
        <v>2</v>
      </c>
      <c r="Z23" s="320" t="s">
        <v>2</v>
      </c>
      <c r="AA23" s="320" t="s">
        <v>2</v>
      </c>
      <c r="AB23" s="320" t="s">
        <v>2</v>
      </c>
      <c r="AC23" s="320" t="s">
        <v>2</v>
      </c>
      <c r="AD23" s="320" t="s">
        <v>2</v>
      </c>
      <c r="AE23" s="320" t="s">
        <v>2</v>
      </c>
      <c r="AG23" s="39" t="s">
        <v>49</v>
      </c>
      <c r="AH23" s="317">
        <v>164686</v>
      </c>
      <c r="AI23" s="317">
        <v>143431</v>
      </c>
      <c r="AJ23" s="317">
        <v>122303</v>
      </c>
      <c r="AK23" s="317">
        <v>10114</v>
      </c>
      <c r="AL23" s="317">
        <v>443</v>
      </c>
      <c r="AM23" s="317">
        <v>535</v>
      </c>
      <c r="AN23" s="317">
        <v>1705</v>
      </c>
      <c r="AO23" s="317">
        <v>1445</v>
      </c>
      <c r="AP23" s="317">
        <v>772</v>
      </c>
      <c r="AQ23" s="317">
        <v>3153</v>
      </c>
      <c r="AR23" s="317">
        <v>140518</v>
      </c>
      <c r="AS23" s="317">
        <v>5895</v>
      </c>
      <c r="AT23" s="317">
        <v>141550</v>
      </c>
      <c r="AU23" s="317">
        <v>1875</v>
      </c>
      <c r="AW23" s="39" t="s">
        <v>49</v>
      </c>
      <c r="AX23" s="302">
        <v>175798</v>
      </c>
      <c r="AY23" s="302">
        <v>145992</v>
      </c>
      <c r="AZ23" s="302">
        <v>123534</v>
      </c>
      <c r="BA23" s="302">
        <v>6865</v>
      </c>
      <c r="BB23" s="302">
        <v>498</v>
      </c>
      <c r="BC23" s="302">
        <v>1091</v>
      </c>
      <c r="BD23" s="302">
        <v>1789</v>
      </c>
      <c r="BE23" s="302">
        <v>3123</v>
      </c>
      <c r="BF23" s="302">
        <v>1415</v>
      </c>
      <c r="BG23" s="302">
        <v>2313</v>
      </c>
      <c r="BH23" s="302">
        <v>138051</v>
      </c>
      <c r="BI23" s="302">
        <v>7941</v>
      </c>
      <c r="BJ23" s="302">
        <v>141002</v>
      </c>
      <c r="BK23" s="302">
        <v>4990</v>
      </c>
      <c r="BM23" s="39" t="s">
        <v>49</v>
      </c>
      <c r="BN23" s="302">
        <v>206125</v>
      </c>
      <c r="BO23" s="302">
        <v>165208</v>
      </c>
      <c r="BP23" s="302">
        <v>133095</v>
      </c>
      <c r="BQ23" s="302">
        <v>5679</v>
      </c>
      <c r="BR23" s="302">
        <v>1749</v>
      </c>
      <c r="BS23" s="302">
        <v>2658</v>
      </c>
      <c r="BT23" s="302">
        <v>2956</v>
      </c>
      <c r="BU23" s="302">
        <v>3777</v>
      </c>
      <c r="BV23" s="302">
        <v>2090</v>
      </c>
      <c r="BW23" s="302">
        <v>1980</v>
      </c>
      <c r="BX23" s="302">
        <v>152361</v>
      </c>
      <c r="BY23" s="302">
        <v>12847</v>
      </c>
      <c r="BZ23" s="302">
        <v>158156</v>
      </c>
      <c r="CA23" s="302">
        <v>7052</v>
      </c>
    </row>
    <row r="24" spans="1:79" x14ac:dyDescent="0.2">
      <c r="A24" s="39" t="s">
        <v>50</v>
      </c>
      <c r="B24" s="317">
        <v>169549</v>
      </c>
      <c r="C24" s="317">
        <v>127932</v>
      </c>
      <c r="D24" s="317">
        <v>110709</v>
      </c>
      <c r="E24" s="317">
        <v>8441</v>
      </c>
      <c r="F24" s="320" t="s">
        <v>2</v>
      </c>
      <c r="G24" s="320" t="s">
        <v>2</v>
      </c>
      <c r="H24" s="320" t="s">
        <v>2</v>
      </c>
      <c r="I24" s="320" t="s">
        <v>2</v>
      </c>
      <c r="J24" s="320" t="s">
        <v>2</v>
      </c>
      <c r="K24" s="320" t="s">
        <v>2</v>
      </c>
      <c r="L24" s="320" t="s">
        <v>2</v>
      </c>
      <c r="M24" s="320" t="s">
        <v>2</v>
      </c>
      <c r="N24" s="320" t="s">
        <v>2</v>
      </c>
      <c r="O24" s="320" t="s">
        <v>2</v>
      </c>
      <c r="Q24" s="39" t="s">
        <v>50</v>
      </c>
      <c r="R24" s="317">
        <v>125892</v>
      </c>
      <c r="S24" s="317">
        <v>98101</v>
      </c>
      <c r="T24" s="317">
        <v>78382</v>
      </c>
      <c r="U24" s="317">
        <v>5235</v>
      </c>
      <c r="V24" s="320" t="s">
        <v>2</v>
      </c>
      <c r="W24" s="320" t="s">
        <v>2</v>
      </c>
      <c r="X24" s="320" t="s">
        <v>2</v>
      </c>
      <c r="Y24" s="320" t="s">
        <v>2</v>
      </c>
      <c r="Z24" s="320" t="s">
        <v>2</v>
      </c>
      <c r="AA24" s="320" t="s">
        <v>2</v>
      </c>
      <c r="AB24" s="320" t="s">
        <v>2</v>
      </c>
      <c r="AC24" s="320" t="s">
        <v>2</v>
      </c>
      <c r="AD24" s="320" t="s">
        <v>2</v>
      </c>
      <c r="AE24" s="320" t="s">
        <v>2</v>
      </c>
      <c r="AG24" s="39" t="s">
        <v>50</v>
      </c>
      <c r="AH24" s="317">
        <v>138394</v>
      </c>
      <c r="AI24" s="317">
        <v>104127</v>
      </c>
      <c r="AJ24" s="317">
        <v>81285</v>
      </c>
      <c r="AK24" s="317">
        <v>4530</v>
      </c>
      <c r="AL24" s="317">
        <v>1002</v>
      </c>
      <c r="AM24" s="317">
        <v>3117</v>
      </c>
      <c r="AN24" s="317">
        <v>1962</v>
      </c>
      <c r="AO24" s="317">
        <v>564</v>
      </c>
      <c r="AP24" s="317">
        <v>1635</v>
      </c>
      <c r="AQ24" s="317">
        <v>312</v>
      </c>
      <c r="AR24" s="317">
        <v>102102</v>
      </c>
      <c r="AS24" s="317">
        <v>4476</v>
      </c>
      <c r="AT24" s="317">
        <v>101799</v>
      </c>
      <c r="AU24" s="317">
        <v>2327</v>
      </c>
      <c r="AW24" s="39" t="s">
        <v>50</v>
      </c>
      <c r="AX24" s="302">
        <v>158918</v>
      </c>
      <c r="AY24" s="302">
        <v>115284</v>
      </c>
      <c r="AZ24" s="302">
        <v>88258</v>
      </c>
      <c r="BA24" s="302">
        <v>3845</v>
      </c>
      <c r="BB24" s="302">
        <v>797</v>
      </c>
      <c r="BC24" s="302">
        <v>4713</v>
      </c>
      <c r="BD24" s="302">
        <v>3217</v>
      </c>
      <c r="BE24" s="302">
        <v>594</v>
      </c>
      <c r="BF24" s="302">
        <v>2194</v>
      </c>
      <c r="BG24" s="302">
        <v>273</v>
      </c>
      <c r="BH24" s="302">
        <v>109771</v>
      </c>
      <c r="BI24" s="302">
        <v>5513</v>
      </c>
      <c r="BJ24" s="302">
        <v>111162</v>
      </c>
      <c r="BK24" s="302">
        <v>4122</v>
      </c>
      <c r="BM24" s="39" t="s">
        <v>50</v>
      </c>
      <c r="BN24" s="302">
        <v>158649</v>
      </c>
      <c r="BO24" s="302">
        <v>111774</v>
      </c>
      <c r="BP24" s="302">
        <v>76738</v>
      </c>
      <c r="BQ24" s="302">
        <v>2757</v>
      </c>
      <c r="BR24" s="302">
        <v>1325</v>
      </c>
      <c r="BS24" s="302">
        <v>6659</v>
      </c>
      <c r="BT24" s="302">
        <v>4322</v>
      </c>
      <c r="BU24" s="302">
        <v>869</v>
      </c>
      <c r="BV24" s="302">
        <v>2666</v>
      </c>
      <c r="BW24" s="302">
        <v>327</v>
      </c>
      <c r="BX24" s="302">
        <v>102524</v>
      </c>
      <c r="BY24" s="302">
        <v>9250</v>
      </c>
      <c r="BZ24" s="302">
        <v>106119</v>
      </c>
      <c r="CA24" s="302">
        <v>5655</v>
      </c>
    </row>
    <row r="25" spans="1:79" x14ac:dyDescent="0.2">
      <c r="A25" s="39" t="s">
        <v>51</v>
      </c>
      <c r="B25" s="317">
        <v>136811</v>
      </c>
      <c r="C25" s="317">
        <v>127609</v>
      </c>
      <c r="D25" s="317">
        <v>124770</v>
      </c>
      <c r="E25" s="317">
        <v>2953</v>
      </c>
      <c r="F25" s="320" t="s">
        <v>2</v>
      </c>
      <c r="G25" s="320" t="s">
        <v>2</v>
      </c>
      <c r="H25" s="320" t="s">
        <v>2</v>
      </c>
      <c r="I25" s="320" t="s">
        <v>2</v>
      </c>
      <c r="J25" s="320" t="s">
        <v>2</v>
      </c>
      <c r="K25" s="320" t="s">
        <v>2</v>
      </c>
      <c r="L25" s="320" t="s">
        <v>2</v>
      </c>
      <c r="M25" s="320" t="s">
        <v>2</v>
      </c>
      <c r="N25" s="320" t="s">
        <v>2</v>
      </c>
      <c r="O25" s="320" t="s">
        <v>2</v>
      </c>
      <c r="Q25" s="39" t="s">
        <v>51</v>
      </c>
      <c r="R25" s="317">
        <v>131236</v>
      </c>
      <c r="S25" s="317">
        <v>122996</v>
      </c>
      <c r="T25" s="317">
        <v>116547</v>
      </c>
      <c r="U25" s="317">
        <v>2653</v>
      </c>
      <c r="V25" s="320" t="s">
        <v>2</v>
      </c>
      <c r="W25" s="320" t="s">
        <v>2</v>
      </c>
      <c r="X25" s="320" t="s">
        <v>2</v>
      </c>
      <c r="Y25" s="320" t="s">
        <v>2</v>
      </c>
      <c r="Z25" s="320" t="s">
        <v>2</v>
      </c>
      <c r="AA25" s="320" t="s">
        <v>2</v>
      </c>
      <c r="AB25" s="320" t="s">
        <v>2</v>
      </c>
      <c r="AC25" s="320" t="s">
        <v>2</v>
      </c>
      <c r="AD25" s="320" t="s">
        <v>2</v>
      </c>
      <c r="AE25" s="320" t="s">
        <v>2</v>
      </c>
      <c r="AG25" s="39" t="s">
        <v>51</v>
      </c>
      <c r="AH25" s="317">
        <v>132996</v>
      </c>
      <c r="AI25" s="317">
        <v>121416</v>
      </c>
      <c r="AJ25" s="317">
        <v>114291</v>
      </c>
      <c r="AK25" s="317">
        <v>2741</v>
      </c>
      <c r="AL25" s="317">
        <v>267</v>
      </c>
      <c r="AM25" s="317">
        <v>336</v>
      </c>
      <c r="AN25" s="317">
        <v>486</v>
      </c>
      <c r="AO25" s="317">
        <v>108</v>
      </c>
      <c r="AP25" s="317">
        <v>890</v>
      </c>
      <c r="AQ25" s="317">
        <v>234</v>
      </c>
      <c r="AR25" s="317">
        <v>120755</v>
      </c>
      <c r="AS25" s="317">
        <v>1398</v>
      </c>
      <c r="AT25" s="317">
        <v>120791</v>
      </c>
      <c r="AU25" s="317">
        <v>624</v>
      </c>
      <c r="AW25" s="39" t="s">
        <v>51</v>
      </c>
      <c r="AX25" s="302">
        <v>147268</v>
      </c>
      <c r="AY25" s="302">
        <v>127590</v>
      </c>
      <c r="AZ25" s="302">
        <v>118340</v>
      </c>
      <c r="BA25" s="302">
        <v>2366</v>
      </c>
      <c r="BB25" s="302">
        <v>282</v>
      </c>
      <c r="BC25" s="302">
        <v>763</v>
      </c>
      <c r="BD25" s="302">
        <v>620</v>
      </c>
      <c r="BE25" s="302">
        <v>183</v>
      </c>
      <c r="BF25" s="302">
        <v>1198</v>
      </c>
      <c r="BG25" s="302">
        <v>326</v>
      </c>
      <c r="BH25" s="302">
        <v>125365</v>
      </c>
      <c r="BI25" s="302">
        <v>2225</v>
      </c>
      <c r="BJ25" s="302">
        <v>126105</v>
      </c>
      <c r="BK25" s="302">
        <v>1485</v>
      </c>
      <c r="BM25" s="39" t="s">
        <v>51</v>
      </c>
      <c r="BN25" s="302">
        <v>160060</v>
      </c>
      <c r="BO25" s="302">
        <v>129804</v>
      </c>
      <c r="BP25" s="302">
        <v>114820</v>
      </c>
      <c r="BQ25" s="302">
        <v>1981</v>
      </c>
      <c r="BR25" s="302">
        <v>2146</v>
      </c>
      <c r="BS25" s="302">
        <v>892</v>
      </c>
      <c r="BT25" s="302">
        <v>912</v>
      </c>
      <c r="BU25" s="302">
        <v>338</v>
      </c>
      <c r="BV25" s="302">
        <v>1778</v>
      </c>
      <c r="BW25" s="302">
        <v>374</v>
      </c>
      <c r="BX25" s="302">
        <v>122944</v>
      </c>
      <c r="BY25" s="302">
        <v>6860</v>
      </c>
      <c r="BZ25" s="302">
        <v>127822</v>
      </c>
      <c r="CA25" s="302">
        <v>1982</v>
      </c>
    </row>
    <row r="26" spans="1:79" x14ac:dyDescent="0.2">
      <c r="A26" s="39" t="s">
        <v>52</v>
      </c>
      <c r="B26" s="317">
        <v>299063</v>
      </c>
      <c r="C26" s="317">
        <v>244171</v>
      </c>
      <c r="D26" s="317">
        <v>235639</v>
      </c>
      <c r="E26" s="317">
        <v>12344</v>
      </c>
      <c r="F26" s="320" t="s">
        <v>2</v>
      </c>
      <c r="G26" s="320" t="s">
        <v>2</v>
      </c>
      <c r="H26" s="320" t="s">
        <v>2</v>
      </c>
      <c r="I26" s="320" t="s">
        <v>2</v>
      </c>
      <c r="J26" s="320" t="s">
        <v>2</v>
      </c>
      <c r="K26" s="320" t="s">
        <v>2</v>
      </c>
      <c r="L26" s="320" t="s">
        <v>2</v>
      </c>
      <c r="M26" s="320" t="s">
        <v>2</v>
      </c>
      <c r="N26" s="320" t="s">
        <v>2</v>
      </c>
      <c r="O26" s="320" t="s">
        <v>2</v>
      </c>
      <c r="Q26" s="39" t="s">
        <v>52</v>
      </c>
      <c r="R26" s="317">
        <v>244143</v>
      </c>
      <c r="S26" s="317">
        <v>205440</v>
      </c>
      <c r="T26" s="317">
        <v>184742</v>
      </c>
      <c r="U26" s="317">
        <v>9666</v>
      </c>
      <c r="V26" s="320" t="s">
        <v>2</v>
      </c>
      <c r="W26" s="320" t="s">
        <v>2</v>
      </c>
      <c r="X26" s="320" t="s">
        <v>2</v>
      </c>
      <c r="Y26" s="320" t="s">
        <v>2</v>
      </c>
      <c r="Z26" s="320" t="s">
        <v>2</v>
      </c>
      <c r="AA26" s="320" t="s">
        <v>2</v>
      </c>
      <c r="AB26" s="320" t="s">
        <v>2</v>
      </c>
      <c r="AC26" s="320" t="s">
        <v>2</v>
      </c>
      <c r="AD26" s="320" t="s">
        <v>2</v>
      </c>
      <c r="AE26" s="320" t="s">
        <v>2</v>
      </c>
      <c r="AG26" s="39" t="s">
        <v>52</v>
      </c>
      <c r="AH26" s="317">
        <v>244834</v>
      </c>
      <c r="AI26" s="317">
        <v>200899</v>
      </c>
      <c r="AJ26" s="317">
        <v>179296</v>
      </c>
      <c r="AK26" s="317">
        <v>9578</v>
      </c>
      <c r="AL26" s="317">
        <v>959</v>
      </c>
      <c r="AM26" s="317">
        <v>1021</v>
      </c>
      <c r="AN26" s="317">
        <v>1690</v>
      </c>
      <c r="AO26" s="317">
        <v>394</v>
      </c>
      <c r="AP26" s="317">
        <v>1154</v>
      </c>
      <c r="AQ26" s="317">
        <v>1293</v>
      </c>
      <c r="AR26" s="317">
        <v>198799</v>
      </c>
      <c r="AS26" s="317">
        <v>4239</v>
      </c>
      <c r="AT26" s="317">
        <v>199674</v>
      </c>
      <c r="AU26" s="317">
        <v>1220</v>
      </c>
      <c r="AW26" s="39" t="s">
        <v>52</v>
      </c>
      <c r="AX26" s="302">
        <v>266171</v>
      </c>
      <c r="AY26" s="302">
        <v>206978</v>
      </c>
      <c r="AZ26" s="302">
        <v>182976</v>
      </c>
      <c r="BA26" s="302">
        <v>5985</v>
      </c>
      <c r="BB26" s="302">
        <v>946</v>
      </c>
      <c r="BC26" s="302">
        <v>2008</v>
      </c>
      <c r="BD26" s="302">
        <v>2154</v>
      </c>
      <c r="BE26" s="302">
        <v>467</v>
      </c>
      <c r="BF26" s="302">
        <v>1720</v>
      </c>
      <c r="BG26" s="302">
        <v>909</v>
      </c>
      <c r="BH26" s="302">
        <v>201840</v>
      </c>
      <c r="BI26" s="302">
        <v>5138</v>
      </c>
      <c r="BJ26" s="302">
        <v>204172</v>
      </c>
      <c r="BK26" s="302">
        <v>2806</v>
      </c>
      <c r="BM26" s="39" t="s">
        <v>52</v>
      </c>
      <c r="BN26" s="302">
        <v>303086</v>
      </c>
      <c r="BO26" s="302">
        <v>228097</v>
      </c>
      <c r="BP26" s="302">
        <v>185337</v>
      </c>
      <c r="BQ26" s="302">
        <v>5808</v>
      </c>
      <c r="BR26" s="302">
        <v>6934</v>
      </c>
      <c r="BS26" s="302">
        <v>3667</v>
      </c>
      <c r="BT26" s="302">
        <v>3679</v>
      </c>
      <c r="BU26" s="302">
        <v>595</v>
      </c>
      <c r="BV26" s="302">
        <v>2338</v>
      </c>
      <c r="BW26" s="302">
        <v>711</v>
      </c>
      <c r="BX26" s="302">
        <v>212920</v>
      </c>
      <c r="BY26" s="302">
        <v>15177</v>
      </c>
      <c r="BZ26" s="302">
        <v>224757</v>
      </c>
      <c r="CA26" s="302">
        <v>3340</v>
      </c>
    </row>
    <row r="27" spans="1:79" x14ac:dyDescent="0.2">
      <c r="A27" s="39" t="s">
        <v>53</v>
      </c>
      <c r="B27" s="317">
        <v>263632</v>
      </c>
      <c r="C27" s="317">
        <v>236609</v>
      </c>
      <c r="D27" s="317">
        <v>233151</v>
      </c>
      <c r="E27" s="317">
        <v>6325</v>
      </c>
      <c r="F27" s="320" t="s">
        <v>2</v>
      </c>
      <c r="G27" s="320" t="s">
        <v>2</v>
      </c>
      <c r="H27" s="320" t="s">
        <v>2</v>
      </c>
      <c r="I27" s="320" t="s">
        <v>2</v>
      </c>
      <c r="J27" s="320" t="s">
        <v>2</v>
      </c>
      <c r="K27" s="320" t="s">
        <v>2</v>
      </c>
      <c r="L27" s="320" t="s">
        <v>2</v>
      </c>
      <c r="M27" s="320" t="s">
        <v>2</v>
      </c>
      <c r="N27" s="320" t="s">
        <v>2</v>
      </c>
      <c r="O27" s="320" t="s">
        <v>2</v>
      </c>
      <c r="Q27" s="39" t="s">
        <v>53</v>
      </c>
      <c r="R27" s="317">
        <v>230488</v>
      </c>
      <c r="S27" s="317">
        <v>209520</v>
      </c>
      <c r="T27" s="317">
        <v>197905</v>
      </c>
      <c r="U27" s="317">
        <v>5723</v>
      </c>
      <c r="V27" s="320" t="s">
        <v>2</v>
      </c>
      <c r="W27" s="320" t="s">
        <v>2</v>
      </c>
      <c r="X27" s="320" t="s">
        <v>2</v>
      </c>
      <c r="Y27" s="320" t="s">
        <v>2</v>
      </c>
      <c r="Z27" s="320" t="s">
        <v>2</v>
      </c>
      <c r="AA27" s="320" t="s">
        <v>2</v>
      </c>
      <c r="AB27" s="320" t="s">
        <v>2</v>
      </c>
      <c r="AC27" s="320" t="s">
        <v>2</v>
      </c>
      <c r="AD27" s="320" t="s">
        <v>2</v>
      </c>
      <c r="AE27" s="320" t="s">
        <v>2</v>
      </c>
      <c r="AG27" s="39" t="s">
        <v>53</v>
      </c>
      <c r="AH27" s="317">
        <v>230983</v>
      </c>
      <c r="AI27" s="317">
        <v>203486</v>
      </c>
      <c r="AJ27" s="317">
        <v>190492</v>
      </c>
      <c r="AK27" s="317">
        <v>6292</v>
      </c>
      <c r="AL27" s="317">
        <v>417</v>
      </c>
      <c r="AM27" s="317">
        <v>406</v>
      </c>
      <c r="AN27" s="317">
        <v>787</v>
      </c>
      <c r="AO27" s="317">
        <v>436</v>
      </c>
      <c r="AP27" s="317">
        <v>705</v>
      </c>
      <c r="AQ27" s="317">
        <v>2061</v>
      </c>
      <c r="AR27" s="317">
        <v>201515</v>
      </c>
      <c r="AS27" s="317">
        <v>3760</v>
      </c>
      <c r="AT27" s="317">
        <v>202544</v>
      </c>
      <c r="AU27" s="317">
        <v>938</v>
      </c>
      <c r="AW27" s="39" t="s">
        <v>53</v>
      </c>
      <c r="AX27" s="302">
        <v>248923</v>
      </c>
      <c r="AY27" s="302">
        <v>205077</v>
      </c>
      <c r="AZ27" s="302">
        <v>189417</v>
      </c>
      <c r="BA27" s="302">
        <v>4785</v>
      </c>
      <c r="BB27" s="302">
        <v>413</v>
      </c>
      <c r="BC27" s="302">
        <v>1153</v>
      </c>
      <c r="BD27" s="302">
        <v>1108</v>
      </c>
      <c r="BE27" s="302">
        <v>738</v>
      </c>
      <c r="BF27" s="302">
        <v>1087</v>
      </c>
      <c r="BG27" s="302">
        <v>1941</v>
      </c>
      <c r="BH27" s="302">
        <v>199612</v>
      </c>
      <c r="BI27" s="302">
        <v>5465</v>
      </c>
      <c r="BJ27" s="302">
        <v>202094</v>
      </c>
      <c r="BK27" s="302">
        <v>2983</v>
      </c>
      <c r="BM27" s="39" t="s">
        <v>53</v>
      </c>
      <c r="BN27" s="302">
        <v>275885</v>
      </c>
      <c r="BO27" s="302">
        <v>212286</v>
      </c>
      <c r="BP27" s="302">
        <v>182799</v>
      </c>
      <c r="BQ27" s="302">
        <v>3912</v>
      </c>
      <c r="BR27" s="302">
        <v>4347</v>
      </c>
      <c r="BS27" s="302">
        <v>2319</v>
      </c>
      <c r="BT27" s="302">
        <v>1922</v>
      </c>
      <c r="BU27" s="302">
        <v>1294</v>
      </c>
      <c r="BV27" s="302">
        <v>1833</v>
      </c>
      <c r="BW27" s="302">
        <v>1806</v>
      </c>
      <c r="BX27" s="302">
        <v>196944</v>
      </c>
      <c r="BY27" s="302">
        <v>15342</v>
      </c>
      <c r="BZ27" s="302">
        <v>207615</v>
      </c>
      <c r="CA27" s="302">
        <v>4671</v>
      </c>
    </row>
    <row r="28" spans="1:79" x14ac:dyDescent="0.2">
      <c r="A28" s="39" t="s">
        <v>54</v>
      </c>
      <c r="B28" s="317">
        <v>174253</v>
      </c>
      <c r="C28" s="317">
        <v>158232</v>
      </c>
      <c r="D28" s="317">
        <v>154578</v>
      </c>
      <c r="E28" s="317">
        <v>4354</v>
      </c>
      <c r="F28" s="320" t="s">
        <v>2</v>
      </c>
      <c r="G28" s="320" t="s">
        <v>2</v>
      </c>
      <c r="H28" s="320" t="s">
        <v>2</v>
      </c>
      <c r="I28" s="320" t="s">
        <v>2</v>
      </c>
      <c r="J28" s="320" t="s">
        <v>2</v>
      </c>
      <c r="K28" s="320" t="s">
        <v>2</v>
      </c>
      <c r="L28" s="320" t="s">
        <v>2</v>
      </c>
      <c r="M28" s="320" t="s">
        <v>2</v>
      </c>
      <c r="N28" s="320" t="s">
        <v>2</v>
      </c>
      <c r="O28" s="320" t="s">
        <v>2</v>
      </c>
      <c r="Q28" s="39" t="s">
        <v>54</v>
      </c>
      <c r="R28" s="317">
        <v>165102</v>
      </c>
      <c r="S28" s="317">
        <v>149240</v>
      </c>
      <c r="T28" s="317">
        <v>140651</v>
      </c>
      <c r="U28" s="317">
        <v>3910</v>
      </c>
      <c r="V28" s="320" t="s">
        <v>2</v>
      </c>
      <c r="W28" s="320" t="s">
        <v>2</v>
      </c>
      <c r="X28" s="320" t="s">
        <v>2</v>
      </c>
      <c r="Y28" s="320" t="s">
        <v>2</v>
      </c>
      <c r="Z28" s="320" t="s">
        <v>2</v>
      </c>
      <c r="AA28" s="320" t="s">
        <v>2</v>
      </c>
      <c r="AB28" s="320" t="s">
        <v>2</v>
      </c>
      <c r="AC28" s="320" t="s">
        <v>2</v>
      </c>
      <c r="AD28" s="320" t="s">
        <v>2</v>
      </c>
      <c r="AE28" s="320" t="s">
        <v>2</v>
      </c>
      <c r="AG28" s="39" t="s">
        <v>54</v>
      </c>
      <c r="AH28" s="317">
        <v>168470</v>
      </c>
      <c r="AI28" s="317">
        <v>145993</v>
      </c>
      <c r="AJ28" s="317">
        <v>135187</v>
      </c>
      <c r="AK28" s="317">
        <v>4736</v>
      </c>
      <c r="AL28" s="317">
        <v>587</v>
      </c>
      <c r="AM28" s="317">
        <v>589</v>
      </c>
      <c r="AN28" s="317">
        <v>686</v>
      </c>
      <c r="AO28" s="317">
        <v>146</v>
      </c>
      <c r="AP28" s="317">
        <v>818</v>
      </c>
      <c r="AQ28" s="317">
        <v>474</v>
      </c>
      <c r="AR28" s="317">
        <v>144874</v>
      </c>
      <c r="AS28" s="317">
        <v>2417</v>
      </c>
      <c r="AT28" s="317">
        <v>145043</v>
      </c>
      <c r="AU28" s="317">
        <v>949</v>
      </c>
      <c r="AW28" s="39" t="s">
        <v>54</v>
      </c>
      <c r="AX28" s="302">
        <v>187908</v>
      </c>
      <c r="AY28" s="302">
        <v>150912</v>
      </c>
      <c r="AZ28" s="302">
        <v>138599</v>
      </c>
      <c r="BA28" s="302">
        <v>3815</v>
      </c>
      <c r="BB28" s="302">
        <v>645</v>
      </c>
      <c r="BC28" s="302">
        <v>962</v>
      </c>
      <c r="BD28" s="302">
        <v>872</v>
      </c>
      <c r="BE28" s="302">
        <v>262</v>
      </c>
      <c r="BF28" s="302">
        <v>1045</v>
      </c>
      <c r="BG28" s="302">
        <v>381</v>
      </c>
      <c r="BH28" s="302">
        <v>147528</v>
      </c>
      <c r="BI28" s="302">
        <v>3384</v>
      </c>
      <c r="BJ28" s="302">
        <v>148670</v>
      </c>
      <c r="BK28" s="302">
        <v>2242</v>
      </c>
      <c r="BM28" s="39" t="s">
        <v>54</v>
      </c>
      <c r="BN28" s="302">
        <v>199693</v>
      </c>
      <c r="BO28" s="302">
        <v>148528</v>
      </c>
      <c r="BP28" s="302">
        <v>124290</v>
      </c>
      <c r="BQ28" s="302">
        <v>3078</v>
      </c>
      <c r="BR28" s="302">
        <v>6895</v>
      </c>
      <c r="BS28" s="302">
        <v>1305</v>
      </c>
      <c r="BT28" s="302">
        <v>1287</v>
      </c>
      <c r="BU28" s="302">
        <v>469</v>
      </c>
      <c r="BV28" s="302">
        <v>1780</v>
      </c>
      <c r="BW28" s="302">
        <v>321</v>
      </c>
      <c r="BX28" s="302">
        <v>135017</v>
      </c>
      <c r="BY28" s="302">
        <v>13511</v>
      </c>
      <c r="BZ28" s="302">
        <v>146058</v>
      </c>
      <c r="CA28" s="302">
        <v>2470</v>
      </c>
    </row>
    <row r="29" spans="1:79" x14ac:dyDescent="0.2">
      <c r="A29" s="39" t="s">
        <v>55</v>
      </c>
      <c r="B29" s="317">
        <v>233290</v>
      </c>
      <c r="C29" s="317">
        <v>206409</v>
      </c>
      <c r="D29" s="317">
        <v>204826</v>
      </c>
      <c r="E29" s="317">
        <v>4142</v>
      </c>
      <c r="F29" s="320" t="s">
        <v>2</v>
      </c>
      <c r="G29" s="320" t="s">
        <v>2</v>
      </c>
      <c r="H29" s="320" t="s">
        <v>2</v>
      </c>
      <c r="I29" s="320" t="s">
        <v>2</v>
      </c>
      <c r="J29" s="320" t="s">
        <v>2</v>
      </c>
      <c r="K29" s="320" t="s">
        <v>2</v>
      </c>
      <c r="L29" s="320" t="s">
        <v>2</v>
      </c>
      <c r="M29" s="320" t="s">
        <v>2</v>
      </c>
      <c r="N29" s="320" t="s">
        <v>2</v>
      </c>
      <c r="O29" s="320" t="s">
        <v>2</v>
      </c>
      <c r="Q29" s="39" t="s">
        <v>55</v>
      </c>
      <c r="R29" s="317">
        <v>209128</v>
      </c>
      <c r="S29" s="317">
        <v>172303</v>
      </c>
      <c r="T29" s="317">
        <v>166198</v>
      </c>
      <c r="U29" s="317">
        <v>3452</v>
      </c>
      <c r="V29" s="320" t="s">
        <v>2</v>
      </c>
      <c r="W29" s="320" t="s">
        <v>2</v>
      </c>
      <c r="X29" s="320" t="s">
        <v>2</v>
      </c>
      <c r="Y29" s="320" t="s">
        <v>2</v>
      </c>
      <c r="Z29" s="320" t="s">
        <v>2</v>
      </c>
      <c r="AA29" s="320" t="s">
        <v>2</v>
      </c>
      <c r="AB29" s="320" t="s">
        <v>2</v>
      </c>
      <c r="AC29" s="320" t="s">
        <v>2</v>
      </c>
      <c r="AD29" s="320" t="s">
        <v>2</v>
      </c>
      <c r="AE29" s="320" t="s">
        <v>2</v>
      </c>
      <c r="AG29" s="39" t="s">
        <v>55</v>
      </c>
      <c r="AH29" s="317">
        <v>212170</v>
      </c>
      <c r="AI29" s="317">
        <v>160419</v>
      </c>
      <c r="AJ29" s="317">
        <v>153343</v>
      </c>
      <c r="AK29" s="317">
        <v>3646</v>
      </c>
      <c r="AL29" s="317">
        <v>247</v>
      </c>
      <c r="AM29" s="317">
        <v>247</v>
      </c>
      <c r="AN29" s="317">
        <v>352</v>
      </c>
      <c r="AO29" s="317">
        <v>402</v>
      </c>
      <c r="AP29" s="317">
        <v>342</v>
      </c>
      <c r="AQ29" s="317">
        <v>610</v>
      </c>
      <c r="AR29" s="317">
        <v>159465</v>
      </c>
      <c r="AS29" s="317">
        <v>1834</v>
      </c>
      <c r="AT29" s="317">
        <v>159820</v>
      </c>
      <c r="AU29" s="317">
        <v>598</v>
      </c>
      <c r="AW29" s="39" t="s">
        <v>55</v>
      </c>
      <c r="AX29" s="302">
        <v>243898</v>
      </c>
      <c r="AY29" s="302">
        <v>160719</v>
      </c>
      <c r="AZ29" s="302">
        <v>150960</v>
      </c>
      <c r="BA29" s="302">
        <v>2368</v>
      </c>
      <c r="BB29" s="302">
        <v>456</v>
      </c>
      <c r="BC29" s="302">
        <v>715</v>
      </c>
      <c r="BD29" s="302">
        <v>573</v>
      </c>
      <c r="BE29" s="302">
        <v>482</v>
      </c>
      <c r="BF29" s="302">
        <v>523</v>
      </c>
      <c r="BG29" s="302">
        <v>496</v>
      </c>
      <c r="BH29" s="302">
        <v>157006</v>
      </c>
      <c r="BI29" s="302">
        <v>3713</v>
      </c>
      <c r="BJ29" s="302">
        <v>158348</v>
      </c>
      <c r="BK29" s="302">
        <v>2371</v>
      </c>
      <c r="BM29" s="39" t="s">
        <v>55</v>
      </c>
      <c r="BN29" s="302">
        <v>307984</v>
      </c>
      <c r="BO29" s="302">
        <v>180949</v>
      </c>
      <c r="BP29" s="302">
        <v>142570</v>
      </c>
      <c r="BQ29" s="302">
        <v>1914</v>
      </c>
      <c r="BR29" s="302">
        <v>6142</v>
      </c>
      <c r="BS29" s="302">
        <v>1418</v>
      </c>
      <c r="BT29" s="302">
        <v>1119</v>
      </c>
      <c r="BU29" s="302">
        <v>664</v>
      </c>
      <c r="BV29" s="302">
        <v>1034</v>
      </c>
      <c r="BW29" s="302">
        <v>434</v>
      </c>
      <c r="BX29" s="302">
        <v>152150</v>
      </c>
      <c r="BY29" s="302">
        <v>28799</v>
      </c>
      <c r="BZ29" s="302">
        <v>177377</v>
      </c>
      <c r="CA29" s="302">
        <v>3572</v>
      </c>
    </row>
    <row r="30" spans="1:79" x14ac:dyDescent="0.2">
      <c r="A30" s="39" t="s">
        <v>56</v>
      </c>
      <c r="B30" s="317">
        <v>235387</v>
      </c>
      <c r="C30" s="317">
        <v>219215</v>
      </c>
      <c r="D30" s="317">
        <v>216197</v>
      </c>
      <c r="E30" s="317">
        <v>5134</v>
      </c>
      <c r="F30" s="320" t="s">
        <v>2</v>
      </c>
      <c r="G30" s="320" t="s">
        <v>2</v>
      </c>
      <c r="H30" s="320" t="s">
        <v>2</v>
      </c>
      <c r="I30" s="320" t="s">
        <v>2</v>
      </c>
      <c r="J30" s="320" t="s">
        <v>2</v>
      </c>
      <c r="K30" s="320" t="s">
        <v>2</v>
      </c>
      <c r="L30" s="320" t="s">
        <v>2</v>
      </c>
      <c r="M30" s="320" t="s">
        <v>2</v>
      </c>
      <c r="N30" s="320" t="s">
        <v>2</v>
      </c>
      <c r="O30" s="320" t="s">
        <v>2</v>
      </c>
      <c r="Q30" s="39" t="s">
        <v>56</v>
      </c>
      <c r="R30" s="317">
        <v>224731</v>
      </c>
      <c r="S30" s="317">
        <v>206454</v>
      </c>
      <c r="T30" s="317">
        <v>197786</v>
      </c>
      <c r="U30" s="317">
        <v>4467</v>
      </c>
      <c r="V30" s="320" t="s">
        <v>2</v>
      </c>
      <c r="W30" s="320" t="s">
        <v>2</v>
      </c>
      <c r="X30" s="320" t="s">
        <v>2</v>
      </c>
      <c r="Y30" s="320" t="s">
        <v>2</v>
      </c>
      <c r="Z30" s="320" t="s">
        <v>2</v>
      </c>
      <c r="AA30" s="320" t="s">
        <v>2</v>
      </c>
      <c r="AB30" s="320" t="s">
        <v>2</v>
      </c>
      <c r="AC30" s="320" t="s">
        <v>2</v>
      </c>
      <c r="AD30" s="320" t="s">
        <v>2</v>
      </c>
      <c r="AE30" s="320" t="s">
        <v>2</v>
      </c>
      <c r="AG30" s="39" t="s">
        <v>56</v>
      </c>
      <c r="AH30" s="317">
        <v>226218</v>
      </c>
      <c r="AI30" s="317">
        <v>196902</v>
      </c>
      <c r="AJ30" s="317">
        <v>186247</v>
      </c>
      <c r="AK30" s="317">
        <v>5626</v>
      </c>
      <c r="AL30" s="317">
        <v>452</v>
      </c>
      <c r="AM30" s="317">
        <v>259</v>
      </c>
      <c r="AN30" s="317">
        <v>550</v>
      </c>
      <c r="AO30" s="317">
        <v>294</v>
      </c>
      <c r="AP30" s="317">
        <v>527</v>
      </c>
      <c r="AQ30" s="317">
        <v>1388</v>
      </c>
      <c r="AR30" s="317">
        <v>195404</v>
      </c>
      <c r="AS30" s="317">
        <v>2888</v>
      </c>
      <c r="AT30" s="317">
        <v>196232</v>
      </c>
      <c r="AU30" s="317">
        <v>668</v>
      </c>
      <c r="AW30" s="39" t="s">
        <v>56</v>
      </c>
      <c r="AX30" s="302">
        <v>238634</v>
      </c>
      <c r="AY30" s="302">
        <v>191737</v>
      </c>
      <c r="AZ30" s="302">
        <v>180881</v>
      </c>
      <c r="BA30" s="302">
        <v>4029</v>
      </c>
      <c r="BB30" s="302">
        <v>399</v>
      </c>
      <c r="BC30" s="302">
        <v>512</v>
      </c>
      <c r="BD30" s="302">
        <v>586</v>
      </c>
      <c r="BE30" s="302">
        <v>480</v>
      </c>
      <c r="BF30" s="302">
        <v>691</v>
      </c>
      <c r="BG30" s="302">
        <v>1393</v>
      </c>
      <c r="BH30" s="302">
        <v>187822</v>
      </c>
      <c r="BI30" s="302">
        <v>3915</v>
      </c>
      <c r="BJ30" s="302">
        <v>189687</v>
      </c>
      <c r="BK30" s="302">
        <v>2050</v>
      </c>
      <c r="BM30" s="39" t="s">
        <v>56</v>
      </c>
      <c r="BN30" s="302">
        <v>278970</v>
      </c>
      <c r="BO30" s="302">
        <v>197344</v>
      </c>
      <c r="BP30" s="302">
        <v>175897</v>
      </c>
      <c r="BQ30" s="302">
        <v>3040</v>
      </c>
      <c r="BR30" s="302">
        <v>2506</v>
      </c>
      <c r="BS30" s="302">
        <v>1030</v>
      </c>
      <c r="BT30" s="302">
        <v>733</v>
      </c>
      <c r="BU30" s="302">
        <v>889</v>
      </c>
      <c r="BV30" s="302">
        <v>1142</v>
      </c>
      <c r="BW30" s="302">
        <v>1114</v>
      </c>
      <c r="BX30" s="302">
        <v>184080</v>
      </c>
      <c r="BY30" s="302">
        <v>13264</v>
      </c>
      <c r="BZ30" s="302">
        <v>193956</v>
      </c>
      <c r="CA30" s="302">
        <v>3388</v>
      </c>
    </row>
    <row r="31" spans="1:79" x14ac:dyDescent="0.2">
      <c r="A31" s="39" t="s">
        <v>57</v>
      </c>
      <c r="B31" s="317">
        <v>169909</v>
      </c>
      <c r="C31" s="317">
        <v>156178</v>
      </c>
      <c r="D31" s="317">
        <v>151619</v>
      </c>
      <c r="E31" s="317">
        <v>3682</v>
      </c>
      <c r="F31" s="320" t="s">
        <v>2</v>
      </c>
      <c r="G31" s="320" t="s">
        <v>2</v>
      </c>
      <c r="H31" s="320" t="s">
        <v>2</v>
      </c>
      <c r="I31" s="320" t="s">
        <v>2</v>
      </c>
      <c r="J31" s="320" t="s">
        <v>2</v>
      </c>
      <c r="K31" s="320" t="s">
        <v>2</v>
      </c>
      <c r="L31" s="320" t="s">
        <v>2</v>
      </c>
      <c r="M31" s="320" t="s">
        <v>2</v>
      </c>
      <c r="N31" s="320" t="s">
        <v>2</v>
      </c>
      <c r="O31" s="320" t="s">
        <v>2</v>
      </c>
      <c r="Q31" s="39" t="s">
        <v>57</v>
      </c>
      <c r="R31" s="317">
        <v>157304</v>
      </c>
      <c r="S31" s="317">
        <v>146413</v>
      </c>
      <c r="T31" s="317">
        <v>137735</v>
      </c>
      <c r="U31" s="317">
        <v>3077</v>
      </c>
      <c r="V31" s="320" t="s">
        <v>2</v>
      </c>
      <c r="W31" s="320" t="s">
        <v>2</v>
      </c>
      <c r="X31" s="320" t="s">
        <v>2</v>
      </c>
      <c r="Y31" s="320" t="s">
        <v>2</v>
      </c>
      <c r="Z31" s="320" t="s">
        <v>2</v>
      </c>
      <c r="AA31" s="320" t="s">
        <v>2</v>
      </c>
      <c r="AB31" s="320" t="s">
        <v>2</v>
      </c>
      <c r="AC31" s="320" t="s">
        <v>2</v>
      </c>
      <c r="AD31" s="320" t="s">
        <v>2</v>
      </c>
      <c r="AE31" s="320" t="s">
        <v>2</v>
      </c>
      <c r="AG31" s="39" t="s">
        <v>57</v>
      </c>
      <c r="AH31" s="317">
        <v>160732</v>
      </c>
      <c r="AI31" s="317">
        <v>147178</v>
      </c>
      <c r="AJ31" s="317">
        <v>136455</v>
      </c>
      <c r="AK31" s="317">
        <v>3557</v>
      </c>
      <c r="AL31" s="317">
        <v>382</v>
      </c>
      <c r="AM31" s="317">
        <v>763</v>
      </c>
      <c r="AN31" s="317">
        <v>555</v>
      </c>
      <c r="AO31" s="317">
        <v>214</v>
      </c>
      <c r="AP31" s="317">
        <v>1557</v>
      </c>
      <c r="AQ31" s="317">
        <v>271</v>
      </c>
      <c r="AR31" s="317">
        <v>146227</v>
      </c>
      <c r="AS31" s="317">
        <v>2110</v>
      </c>
      <c r="AT31" s="317">
        <v>146153</v>
      </c>
      <c r="AU31" s="317">
        <v>1022</v>
      </c>
      <c r="AW31" s="39" t="s">
        <v>57</v>
      </c>
      <c r="AX31" s="302">
        <v>172340</v>
      </c>
      <c r="AY31" s="302">
        <v>152256</v>
      </c>
      <c r="AZ31" s="302">
        <v>138753</v>
      </c>
      <c r="BA31" s="302">
        <v>3362</v>
      </c>
      <c r="BB31" s="302">
        <v>444</v>
      </c>
      <c r="BC31" s="302">
        <v>1164</v>
      </c>
      <c r="BD31" s="302">
        <v>797</v>
      </c>
      <c r="BE31" s="302">
        <v>300</v>
      </c>
      <c r="BF31" s="302">
        <v>1991</v>
      </c>
      <c r="BG31" s="302">
        <v>280</v>
      </c>
      <c r="BH31" s="302">
        <v>149216</v>
      </c>
      <c r="BI31" s="302">
        <v>3040</v>
      </c>
      <c r="BJ31" s="302">
        <v>150140</v>
      </c>
      <c r="BK31" s="302">
        <v>2116</v>
      </c>
      <c r="BM31" s="39" t="s">
        <v>57</v>
      </c>
      <c r="BN31" s="302">
        <v>186990</v>
      </c>
      <c r="BO31" s="302">
        <v>160309</v>
      </c>
      <c r="BP31" s="302">
        <v>141585</v>
      </c>
      <c r="BQ31" s="302">
        <v>3295</v>
      </c>
      <c r="BR31" s="302">
        <v>2042</v>
      </c>
      <c r="BS31" s="302">
        <v>1353</v>
      </c>
      <c r="BT31" s="302">
        <v>1209</v>
      </c>
      <c r="BU31" s="302">
        <v>387</v>
      </c>
      <c r="BV31" s="302">
        <v>2335</v>
      </c>
      <c r="BW31" s="302">
        <v>238</v>
      </c>
      <c r="BX31" s="302">
        <v>153380</v>
      </c>
      <c r="BY31" s="302">
        <v>6929</v>
      </c>
      <c r="BZ31" s="302">
        <v>157594</v>
      </c>
      <c r="CA31" s="302">
        <v>2715</v>
      </c>
    </row>
    <row r="32" spans="1:79" x14ac:dyDescent="0.2">
      <c r="A32" s="39" t="s">
        <v>58</v>
      </c>
      <c r="B32" s="317">
        <v>256398</v>
      </c>
      <c r="C32" s="317">
        <v>227669</v>
      </c>
      <c r="D32" s="317">
        <v>224422</v>
      </c>
      <c r="E32" s="317">
        <v>8860</v>
      </c>
      <c r="F32" s="320" t="s">
        <v>2</v>
      </c>
      <c r="G32" s="320" t="s">
        <v>2</v>
      </c>
      <c r="H32" s="320" t="s">
        <v>2</v>
      </c>
      <c r="I32" s="320" t="s">
        <v>2</v>
      </c>
      <c r="J32" s="320" t="s">
        <v>2</v>
      </c>
      <c r="K32" s="320" t="s">
        <v>2</v>
      </c>
      <c r="L32" s="320" t="s">
        <v>2</v>
      </c>
      <c r="M32" s="320" t="s">
        <v>2</v>
      </c>
      <c r="N32" s="320" t="s">
        <v>2</v>
      </c>
      <c r="O32" s="320" t="s">
        <v>2</v>
      </c>
      <c r="Q32" s="39" t="s">
        <v>58</v>
      </c>
      <c r="R32" s="317">
        <v>209735</v>
      </c>
      <c r="S32" s="317">
        <v>189108</v>
      </c>
      <c r="T32" s="317">
        <v>174829</v>
      </c>
      <c r="U32" s="317">
        <v>7516</v>
      </c>
      <c r="V32" s="320" t="s">
        <v>2</v>
      </c>
      <c r="W32" s="320" t="s">
        <v>2</v>
      </c>
      <c r="X32" s="320" t="s">
        <v>2</v>
      </c>
      <c r="Y32" s="320" t="s">
        <v>2</v>
      </c>
      <c r="Z32" s="320" t="s">
        <v>2</v>
      </c>
      <c r="AA32" s="320" t="s">
        <v>2</v>
      </c>
      <c r="AB32" s="320" t="s">
        <v>2</v>
      </c>
      <c r="AC32" s="320" t="s">
        <v>2</v>
      </c>
      <c r="AD32" s="320" t="s">
        <v>2</v>
      </c>
      <c r="AE32" s="320" t="s">
        <v>2</v>
      </c>
      <c r="AG32" s="39" t="s">
        <v>58</v>
      </c>
      <c r="AH32" s="317">
        <v>218541</v>
      </c>
      <c r="AI32" s="317">
        <v>187271</v>
      </c>
      <c r="AJ32" s="317">
        <v>171400</v>
      </c>
      <c r="AK32" s="317">
        <v>8203</v>
      </c>
      <c r="AL32" s="317">
        <v>376</v>
      </c>
      <c r="AM32" s="317">
        <v>529</v>
      </c>
      <c r="AN32" s="317">
        <v>642</v>
      </c>
      <c r="AO32" s="317">
        <v>484</v>
      </c>
      <c r="AP32" s="317">
        <v>677</v>
      </c>
      <c r="AQ32" s="317">
        <v>2297</v>
      </c>
      <c r="AR32" s="317">
        <v>185254</v>
      </c>
      <c r="AS32" s="317">
        <v>4049</v>
      </c>
      <c r="AT32" s="317">
        <v>186296</v>
      </c>
      <c r="AU32" s="317">
        <v>974</v>
      </c>
      <c r="AW32" s="39" t="s">
        <v>58</v>
      </c>
      <c r="AX32" s="302">
        <v>244870</v>
      </c>
      <c r="AY32" s="302">
        <v>189479</v>
      </c>
      <c r="AZ32" s="302">
        <v>170616</v>
      </c>
      <c r="BA32" s="302">
        <v>5589</v>
      </c>
      <c r="BB32" s="302">
        <v>534</v>
      </c>
      <c r="BC32" s="302">
        <v>1493</v>
      </c>
      <c r="BD32" s="302">
        <v>1207</v>
      </c>
      <c r="BE32" s="302">
        <v>804</v>
      </c>
      <c r="BF32" s="302">
        <v>1366</v>
      </c>
      <c r="BG32" s="302">
        <v>1906</v>
      </c>
      <c r="BH32" s="302">
        <v>184029</v>
      </c>
      <c r="BI32" s="302">
        <v>5450</v>
      </c>
      <c r="BJ32" s="302">
        <v>186637</v>
      </c>
      <c r="BK32" s="302">
        <v>2842</v>
      </c>
      <c r="BM32" s="39" t="s">
        <v>58</v>
      </c>
      <c r="BN32" s="302">
        <v>288283</v>
      </c>
      <c r="BO32" s="302">
        <v>208517</v>
      </c>
      <c r="BP32" s="302">
        <v>174616</v>
      </c>
      <c r="BQ32" s="302">
        <v>4896</v>
      </c>
      <c r="BR32" s="302">
        <v>3470</v>
      </c>
      <c r="BS32" s="302">
        <v>3178</v>
      </c>
      <c r="BT32" s="302">
        <v>2998</v>
      </c>
      <c r="BU32" s="302">
        <v>1123</v>
      </c>
      <c r="BV32" s="302">
        <v>2361</v>
      </c>
      <c r="BW32" s="302">
        <v>1694</v>
      </c>
      <c r="BX32" s="302">
        <v>194897</v>
      </c>
      <c r="BY32" s="302">
        <v>13620</v>
      </c>
      <c r="BZ32" s="302">
        <v>204144</v>
      </c>
      <c r="CA32" s="302">
        <v>4373</v>
      </c>
    </row>
    <row r="33" spans="1:79" x14ac:dyDescent="0.2">
      <c r="A33" s="39" t="s">
        <v>59</v>
      </c>
      <c r="B33" s="317">
        <v>165683</v>
      </c>
      <c r="C33" s="317">
        <v>157132</v>
      </c>
      <c r="D33" s="317">
        <v>154535</v>
      </c>
      <c r="E33" s="317">
        <v>2797</v>
      </c>
      <c r="F33" s="320" t="s">
        <v>2</v>
      </c>
      <c r="G33" s="320" t="s">
        <v>2</v>
      </c>
      <c r="H33" s="320" t="s">
        <v>2</v>
      </c>
      <c r="I33" s="320" t="s">
        <v>2</v>
      </c>
      <c r="J33" s="320" t="s">
        <v>2</v>
      </c>
      <c r="K33" s="320" t="s">
        <v>2</v>
      </c>
      <c r="L33" s="320" t="s">
        <v>2</v>
      </c>
      <c r="M33" s="320" t="s">
        <v>2</v>
      </c>
      <c r="N33" s="320" t="s">
        <v>2</v>
      </c>
      <c r="O33" s="320" t="s">
        <v>2</v>
      </c>
      <c r="Q33" s="39" t="s">
        <v>59</v>
      </c>
      <c r="R33" s="317">
        <v>167547</v>
      </c>
      <c r="S33" s="317">
        <v>160893</v>
      </c>
      <c r="T33" s="317">
        <v>155355</v>
      </c>
      <c r="U33" s="317">
        <v>2566</v>
      </c>
      <c r="V33" s="320" t="s">
        <v>2</v>
      </c>
      <c r="W33" s="320" t="s">
        <v>2</v>
      </c>
      <c r="X33" s="320" t="s">
        <v>2</v>
      </c>
      <c r="Y33" s="320" t="s">
        <v>2</v>
      </c>
      <c r="Z33" s="320" t="s">
        <v>2</v>
      </c>
      <c r="AA33" s="320" t="s">
        <v>2</v>
      </c>
      <c r="AB33" s="320" t="s">
        <v>2</v>
      </c>
      <c r="AC33" s="320" t="s">
        <v>2</v>
      </c>
      <c r="AD33" s="320" t="s">
        <v>2</v>
      </c>
      <c r="AE33" s="320" t="s">
        <v>2</v>
      </c>
      <c r="AG33" s="39" t="s">
        <v>59</v>
      </c>
      <c r="AH33" s="317">
        <v>168880</v>
      </c>
      <c r="AI33" s="317">
        <v>160009</v>
      </c>
      <c r="AJ33" s="317">
        <v>153767</v>
      </c>
      <c r="AK33" s="317">
        <v>3022</v>
      </c>
      <c r="AL33" s="317">
        <v>201</v>
      </c>
      <c r="AM33" s="317">
        <v>274</v>
      </c>
      <c r="AN33" s="317">
        <v>492</v>
      </c>
      <c r="AO33" s="317">
        <v>68</v>
      </c>
      <c r="AP33" s="317">
        <v>525</v>
      </c>
      <c r="AQ33" s="317">
        <v>255</v>
      </c>
      <c r="AR33" s="317">
        <v>159503</v>
      </c>
      <c r="AS33" s="317">
        <v>1091</v>
      </c>
      <c r="AT33" s="317">
        <v>159604</v>
      </c>
      <c r="AU33" s="317">
        <v>405</v>
      </c>
      <c r="AW33" s="39" t="s">
        <v>59</v>
      </c>
      <c r="AX33" s="302">
        <v>179757</v>
      </c>
      <c r="AY33" s="302">
        <v>165582</v>
      </c>
      <c r="AZ33" s="302">
        <v>158480</v>
      </c>
      <c r="BA33" s="302">
        <v>2737</v>
      </c>
      <c r="BB33" s="302">
        <v>223</v>
      </c>
      <c r="BC33" s="302">
        <v>352</v>
      </c>
      <c r="BD33" s="302">
        <v>641</v>
      </c>
      <c r="BE33" s="302">
        <v>187</v>
      </c>
      <c r="BF33" s="302">
        <v>613</v>
      </c>
      <c r="BG33" s="302">
        <v>273</v>
      </c>
      <c r="BH33" s="302">
        <v>163894</v>
      </c>
      <c r="BI33" s="302">
        <v>1688</v>
      </c>
      <c r="BJ33" s="302">
        <v>164477</v>
      </c>
      <c r="BK33" s="302">
        <v>1105</v>
      </c>
      <c r="BM33" s="39" t="s">
        <v>59</v>
      </c>
      <c r="BN33" s="302">
        <v>190146</v>
      </c>
      <c r="BO33" s="302">
        <v>164218</v>
      </c>
      <c r="BP33" s="302">
        <v>152390</v>
      </c>
      <c r="BQ33" s="302">
        <v>2339</v>
      </c>
      <c r="BR33" s="302">
        <v>2100</v>
      </c>
      <c r="BS33" s="302">
        <v>480</v>
      </c>
      <c r="BT33" s="302">
        <v>665</v>
      </c>
      <c r="BU33" s="302">
        <v>401</v>
      </c>
      <c r="BV33" s="302">
        <v>872</v>
      </c>
      <c r="BW33" s="302">
        <v>250</v>
      </c>
      <c r="BX33" s="302">
        <v>158365</v>
      </c>
      <c r="BY33" s="302">
        <v>5853</v>
      </c>
      <c r="BZ33" s="302">
        <v>162737</v>
      </c>
      <c r="CA33" s="302">
        <v>1481</v>
      </c>
    </row>
    <row r="34" spans="1:79" x14ac:dyDescent="0.2">
      <c r="A34" s="39" t="s">
        <v>60</v>
      </c>
      <c r="B34" s="317">
        <v>161338</v>
      </c>
      <c r="C34" s="317">
        <v>142826</v>
      </c>
      <c r="D34" s="317">
        <v>140535</v>
      </c>
      <c r="E34" s="317">
        <v>3779</v>
      </c>
      <c r="F34" s="320" t="s">
        <v>2</v>
      </c>
      <c r="G34" s="320" t="s">
        <v>2</v>
      </c>
      <c r="H34" s="320" t="s">
        <v>2</v>
      </c>
      <c r="I34" s="320" t="s">
        <v>2</v>
      </c>
      <c r="J34" s="320" t="s">
        <v>2</v>
      </c>
      <c r="K34" s="320" t="s">
        <v>2</v>
      </c>
      <c r="L34" s="320" t="s">
        <v>2</v>
      </c>
      <c r="M34" s="320" t="s">
        <v>2</v>
      </c>
      <c r="N34" s="320" t="s">
        <v>2</v>
      </c>
      <c r="O34" s="320" t="s">
        <v>2</v>
      </c>
      <c r="Q34" s="39" t="s">
        <v>60</v>
      </c>
      <c r="R34" s="317">
        <v>139996</v>
      </c>
      <c r="S34" s="317">
        <v>120160</v>
      </c>
      <c r="T34" s="317">
        <v>113508</v>
      </c>
      <c r="U34" s="317">
        <v>3299</v>
      </c>
      <c r="V34" s="320" t="s">
        <v>2</v>
      </c>
      <c r="W34" s="320" t="s">
        <v>2</v>
      </c>
      <c r="X34" s="320" t="s">
        <v>2</v>
      </c>
      <c r="Y34" s="320" t="s">
        <v>2</v>
      </c>
      <c r="Z34" s="320" t="s">
        <v>2</v>
      </c>
      <c r="AA34" s="320" t="s">
        <v>2</v>
      </c>
      <c r="AB34" s="320" t="s">
        <v>2</v>
      </c>
      <c r="AC34" s="320" t="s">
        <v>2</v>
      </c>
      <c r="AD34" s="320" t="s">
        <v>2</v>
      </c>
      <c r="AE34" s="320" t="s">
        <v>2</v>
      </c>
      <c r="AG34" s="39" t="s">
        <v>60</v>
      </c>
      <c r="AH34" s="317">
        <v>161064</v>
      </c>
      <c r="AI34" s="317">
        <v>125438</v>
      </c>
      <c r="AJ34" s="317">
        <v>118308</v>
      </c>
      <c r="AK34" s="317">
        <v>3232</v>
      </c>
      <c r="AL34" s="317">
        <v>286</v>
      </c>
      <c r="AM34" s="317">
        <v>193</v>
      </c>
      <c r="AN34" s="317">
        <v>309</v>
      </c>
      <c r="AO34" s="317">
        <v>378</v>
      </c>
      <c r="AP34" s="317">
        <v>402</v>
      </c>
      <c r="AQ34" s="317">
        <v>657</v>
      </c>
      <c r="AR34" s="317">
        <v>124147</v>
      </c>
      <c r="AS34" s="317">
        <v>2265</v>
      </c>
      <c r="AT34" s="317">
        <v>124703</v>
      </c>
      <c r="AU34" s="317">
        <v>735</v>
      </c>
      <c r="AW34" s="39" t="s">
        <v>60</v>
      </c>
      <c r="AX34" s="302">
        <v>196104</v>
      </c>
      <c r="AY34" s="302">
        <v>138402</v>
      </c>
      <c r="AZ34" s="302">
        <v>128129</v>
      </c>
      <c r="BA34" s="302">
        <v>2708</v>
      </c>
      <c r="BB34" s="302">
        <v>267</v>
      </c>
      <c r="BC34" s="302">
        <v>851</v>
      </c>
      <c r="BD34" s="302">
        <v>733</v>
      </c>
      <c r="BE34" s="302">
        <v>444</v>
      </c>
      <c r="BF34" s="302">
        <v>1005</v>
      </c>
      <c r="BG34" s="302">
        <v>558</v>
      </c>
      <c r="BH34" s="302">
        <v>135536</v>
      </c>
      <c r="BI34" s="302">
        <v>2866</v>
      </c>
      <c r="BJ34" s="302">
        <v>136757</v>
      </c>
      <c r="BK34" s="302">
        <v>1645</v>
      </c>
      <c r="BM34" s="39" t="s">
        <v>60</v>
      </c>
      <c r="BN34" s="302">
        <v>254096</v>
      </c>
      <c r="BO34" s="302">
        <v>174025</v>
      </c>
      <c r="BP34" s="302">
        <v>144662</v>
      </c>
      <c r="BQ34" s="302">
        <v>2862</v>
      </c>
      <c r="BR34" s="302">
        <v>2674</v>
      </c>
      <c r="BS34" s="302">
        <v>3014</v>
      </c>
      <c r="BT34" s="302">
        <v>3047</v>
      </c>
      <c r="BU34" s="302">
        <v>1005</v>
      </c>
      <c r="BV34" s="302">
        <v>2318</v>
      </c>
      <c r="BW34" s="302">
        <v>590</v>
      </c>
      <c r="BX34" s="302">
        <v>162131</v>
      </c>
      <c r="BY34" s="302">
        <v>11894</v>
      </c>
      <c r="BZ34" s="302">
        <v>169959</v>
      </c>
      <c r="CA34" s="302">
        <v>4066</v>
      </c>
    </row>
    <row r="35" spans="1:79" x14ac:dyDescent="0.2">
      <c r="A35" s="39" t="s">
        <v>61</v>
      </c>
      <c r="B35" s="317">
        <v>231201</v>
      </c>
      <c r="C35" s="317">
        <v>210033</v>
      </c>
      <c r="D35" s="317">
        <v>208155</v>
      </c>
      <c r="E35" s="317">
        <v>4220</v>
      </c>
      <c r="F35" s="320" t="s">
        <v>2</v>
      </c>
      <c r="G35" s="320" t="s">
        <v>2</v>
      </c>
      <c r="H35" s="320" t="s">
        <v>2</v>
      </c>
      <c r="I35" s="320" t="s">
        <v>2</v>
      </c>
      <c r="J35" s="320" t="s">
        <v>2</v>
      </c>
      <c r="K35" s="320" t="s">
        <v>2</v>
      </c>
      <c r="L35" s="320" t="s">
        <v>2</v>
      </c>
      <c r="M35" s="320" t="s">
        <v>2</v>
      </c>
      <c r="N35" s="320" t="s">
        <v>2</v>
      </c>
      <c r="O35" s="320" t="s">
        <v>2</v>
      </c>
      <c r="Q35" s="39" t="s">
        <v>61</v>
      </c>
      <c r="R35" s="317">
        <v>214595</v>
      </c>
      <c r="S35" s="317">
        <v>191690</v>
      </c>
      <c r="T35" s="317">
        <v>183858</v>
      </c>
      <c r="U35" s="317">
        <v>3783</v>
      </c>
      <c r="V35" s="320" t="s">
        <v>2</v>
      </c>
      <c r="W35" s="320" t="s">
        <v>2</v>
      </c>
      <c r="X35" s="320" t="s">
        <v>2</v>
      </c>
      <c r="Y35" s="320" t="s">
        <v>2</v>
      </c>
      <c r="Z35" s="320" t="s">
        <v>2</v>
      </c>
      <c r="AA35" s="320" t="s">
        <v>2</v>
      </c>
      <c r="AB35" s="320" t="s">
        <v>2</v>
      </c>
      <c r="AC35" s="320" t="s">
        <v>2</v>
      </c>
      <c r="AD35" s="320" t="s">
        <v>2</v>
      </c>
      <c r="AE35" s="320" t="s">
        <v>2</v>
      </c>
      <c r="AG35" s="39" t="s">
        <v>61</v>
      </c>
      <c r="AH35" s="317">
        <v>212033</v>
      </c>
      <c r="AI35" s="317">
        <v>182520</v>
      </c>
      <c r="AJ35" s="317">
        <v>171902</v>
      </c>
      <c r="AK35" s="317">
        <v>5172</v>
      </c>
      <c r="AL35" s="317">
        <v>177</v>
      </c>
      <c r="AM35" s="317">
        <v>261</v>
      </c>
      <c r="AN35" s="317">
        <v>512</v>
      </c>
      <c r="AO35" s="317">
        <v>867</v>
      </c>
      <c r="AP35" s="317">
        <v>500</v>
      </c>
      <c r="AQ35" s="317">
        <v>1850</v>
      </c>
      <c r="AR35" s="317">
        <v>180779</v>
      </c>
      <c r="AS35" s="317">
        <v>3367</v>
      </c>
      <c r="AT35" s="317">
        <v>181395</v>
      </c>
      <c r="AU35" s="317">
        <v>1122</v>
      </c>
      <c r="AW35" s="39" t="s">
        <v>61</v>
      </c>
      <c r="AX35" s="302">
        <v>218344</v>
      </c>
      <c r="AY35" s="302">
        <v>176569</v>
      </c>
      <c r="AZ35" s="302">
        <v>163308</v>
      </c>
      <c r="BA35" s="302">
        <v>3574</v>
      </c>
      <c r="BB35" s="302">
        <v>419</v>
      </c>
      <c r="BC35" s="302">
        <v>750</v>
      </c>
      <c r="BD35" s="302">
        <v>823</v>
      </c>
      <c r="BE35" s="302">
        <v>1730</v>
      </c>
      <c r="BF35" s="302">
        <v>733</v>
      </c>
      <c r="BG35" s="302">
        <v>1698</v>
      </c>
      <c r="BH35" s="302">
        <v>170852</v>
      </c>
      <c r="BI35" s="302">
        <v>5717</v>
      </c>
      <c r="BJ35" s="302">
        <v>173044</v>
      </c>
      <c r="BK35" s="302">
        <v>3525</v>
      </c>
      <c r="BM35" s="39" t="s">
        <v>61</v>
      </c>
      <c r="BN35" s="302">
        <v>258249</v>
      </c>
      <c r="BO35" s="302">
        <v>197758</v>
      </c>
      <c r="BP35" s="302">
        <v>158437</v>
      </c>
      <c r="BQ35" s="302">
        <v>3039</v>
      </c>
      <c r="BR35" s="302">
        <v>8197</v>
      </c>
      <c r="BS35" s="302">
        <v>1340</v>
      </c>
      <c r="BT35" s="302">
        <v>1311</v>
      </c>
      <c r="BU35" s="302">
        <v>3279</v>
      </c>
      <c r="BV35" s="302">
        <v>1132</v>
      </c>
      <c r="BW35" s="302">
        <v>1779</v>
      </c>
      <c r="BX35" s="302">
        <v>168473</v>
      </c>
      <c r="BY35" s="302">
        <v>29285</v>
      </c>
      <c r="BZ35" s="302">
        <v>191711</v>
      </c>
      <c r="CA35" s="302">
        <v>6047</v>
      </c>
    </row>
    <row r="36" spans="1:79" x14ac:dyDescent="0.2">
      <c r="A36" s="39" t="s">
        <v>62</v>
      </c>
      <c r="B36" s="317">
        <v>293604</v>
      </c>
      <c r="C36" s="317">
        <v>246424</v>
      </c>
      <c r="D36" s="317">
        <v>238594</v>
      </c>
      <c r="E36" s="317">
        <v>10899</v>
      </c>
      <c r="F36" s="320" t="s">
        <v>2</v>
      </c>
      <c r="G36" s="320" t="s">
        <v>2</v>
      </c>
      <c r="H36" s="320" t="s">
        <v>2</v>
      </c>
      <c r="I36" s="320" t="s">
        <v>2</v>
      </c>
      <c r="J36" s="320" t="s">
        <v>2</v>
      </c>
      <c r="K36" s="320" t="s">
        <v>2</v>
      </c>
      <c r="L36" s="320" t="s">
        <v>2</v>
      </c>
      <c r="M36" s="320" t="s">
        <v>2</v>
      </c>
      <c r="N36" s="320" t="s">
        <v>2</v>
      </c>
      <c r="O36" s="320" t="s">
        <v>2</v>
      </c>
      <c r="Q36" s="39" t="s">
        <v>62</v>
      </c>
      <c r="R36" s="317">
        <v>252240</v>
      </c>
      <c r="S36" s="317">
        <v>215590</v>
      </c>
      <c r="T36" s="317">
        <v>197997</v>
      </c>
      <c r="U36" s="317">
        <v>8835</v>
      </c>
      <c r="V36" s="320" t="s">
        <v>2</v>
      </c>
      <c r="W36" s="320" t="s">
        <v>2</v>
      </c>
      <c r="X36" s="320" t="s">
        <v>2</v>
      </c>
      <c r="Y36" s="320" t="s">
        <v>2</v>
      </c>
      <c r="Z36" s="320" t="s">
        <v>2</v>
      </c>
      <c r="AA36" s="320" t="s">
        <v>2</v>
      </c>
      <c r="AB36" s="320" t="s">
        <v>2</v>
      </c>
      <c r="AC36" s="320" t="s">
        <v>2</v>
      </c>
      <c r="AD36" s="320" t="s">
        <v>2</v>
      </c>
      <c r="AE36" s="320" t="s">
        <v>2</v>
      </c>
      <c r="AG36" s="39" t="s">
        <v>62</v>
      </c>
      <c r="AH36" s="317">
        <v>252425</v>
      </c>
      <c r="AI36" s="317">
        <v>213747</v>
      </c>
      <c r="AJ36" s="317">
        <v>194619</v>
      </c>
      <c r="AK36" s="317">
        <v>8503</v>
      </c>
      <c r="AL36" s="317">
        <v>1207</v>
      </c>
      <c r="AM36" s="317">
        <v>1115</v>
      </c>
      <c r="AN36" s="317">
        <v>1249</v>
      </c>
      <c r="AO36" s="317">
        <v>286</v>
      </c>
      <c r="AP36" s="317">
        <v>1413</v>
      </c>
      <c r="AQ36" s="317">
        <v>591</v>
      </c>
      <c r="AR36" s="317">
        <v>211972</v>
      </c>
      <c r="AS36" s="317">
        <v>3866</v>
      </c>
      <c r="AT36" s="317">
        <v>212391</v>
      </c>
      <c r="AU36" s="317">
        <v>1350</v>
      </c>
      <c r="AW36" s="39" t="s">
        <v>62</v>
      </c>
      <c r="AX36" s="302">
        <v>260374</v>
      </c>
      <c r="AY36" s="302">
        <v>211056</v>
      </c>
      <c r="AZ36" s="302">
        <v>190241</v>
      </c>
      <c r="BA36" s="302">
        <v>5835</v>
      </c>
      <c r="BB36" s="302">
        <v>1137</v>
      </c>
      <c r="BC36" s="302">
        <v>2191</v>
      </c>
      <c r="BD36" s="302">
        <v>1689</v>
      </c>
      <c r="BE36" s="302">
        <v>419</v>
      </c>
      <c r="BF36" s="302">
        <v>1942</v>
      </c>
      <c r="BG36" s="302">
        <v>496</v>
      </c>
      <c r="BH36" s="302">
        <v>206016</v>
      </c>
      <c r="BI36" s="302">
        <v>5040</v>
      </c>
      <c r="BJ36" s="302">
        <v>208181</v>
      </c>
      <c r="BK36" s="302">
        <v>2875</v>
      </c>
      <c r="BM36" s="39" t="s">
        <v>62</v>
      </c>
      <c r="BN36" s="302">
        <v>306995</v>
      </c>
      <c r="BO36" s="302">
        <v>237966</v>
      </c>
      <c r="BP36" s="302">
        <v>198422</v>
      </c>
      <c r="BQ36" s="302">
        <v>5781</v>
      </c>
      <c r="BR36" s="302">
        <v>6814</v>
      </c>
      <c r="BS36" s="302">
        <v>3804</v>
      </c>
      <c r="BT36" s="302">
        <v>3411</v>
      </c>
      <c r="BU36" s="302">
        <v>795</v>
      </c>
      <c r="BV36" s="302">
        <v>3347</v>
      </c>
      <c r="BW36" s="302">
        <v>419</v>
      </c>
      <c r="BX36" s="302">
        <v>221826</v>
      </c>
      <c r="BY36" s="302">
        <v>16140</v>
      </c>
      <c r="BZ36" s="302">
        <v>233648</v>
      </c>
      <c r="CA36" s="302">
        <v>4318</v>
      </c>
    </row>
    <row r="37" spans="1:79" x14ac:dyDescent="0.2">
      <c r="A37" s="39" t="s">
        <v>63</v>
      </c>
      <c r="B37" s="317">
        <v>205142</v>
      </c>
      <c r="C37" s="317">
        <v>157684</v>
      </c>
      <c r="D37" s="317">
        <v>136595</v>
      </c>
      <c r="E37" s="317">
        <v>12795</v>
      </c>
      <c r="F37" s="320" t="s">
        <v>2</v>
      </c>
      <c r="G37" s="320" t="s">
        <v>2</v>
      </c>
      <c r="H37" s="320" t="s">
        <v>2</v>
      </c>
      <c r="I37" s="320" t="s">
        <v>2</v>
      </c>
      <c r="J37" s="320" t="s">
        <v>2</v>
      </c>
      <c r="K37" s="320" t="s">
        <v>2</v>
      </c>
      <c r="L37" s="320" t="s">
        <v>2</v>
      </c>
      <c r="M37" s="320" t="s">
        <v>2</v>
      </c>
      <c r="N37" s="320" t="s">
        <v>2</v>
      </c>
      <c r="O37" s="320" t="s">
        <v>2</v>
      </c>
      <c r="Q37" s="39" t="s">
        <v>63</v>
      </c>
      <c r="R37" s="317">
        <v>163892</v>
      </c>
      <c r="S37" s="317">
        <v>131696</v>
      </c>
      <c r="T37" s="317">
        <v>105314</v>
      </c>
      <c r="U37" s="317">
        <v>9445</v>
      </c>
      <c r="V37" s="320" t="s">
        <v>2</v>
      </c>
      <c r="W37" s="320" t="s">
        <v>2</v>
      </c>
      <c r="X37" s="320" t="s">
        <v>2</v>
      </c>
      <c r="Y37" s="320" t="s">
        <v>2</v>
      </c>
      <c r="Z37" s="320" t="s">
        <v>2</v>
      </c>
      <c r="AA37" s="320" t="s">
        <v>2</v>
      </c>
      <c r="AB37" s="320" t="s">
        <v>2</v>
      </c>
      <c r="AC37" s="320" t="s">
        <v>2</v>
      </c>
      <c r="AD37" s="320" t="s">
        <v>2</v>
      </c>
      <c r="AE37" s="320" t="s">
        <v>2</v>
      </c>
      <c r="AG37" s="39" t="s">
        <v>63</v>
      </c>
      <c r="AH37" s="317">
        <v>174814</v>
      </c>
      <c r="AI37" s="317">
        <v>131086</v>
      </c>
      <c r="AJ37" s="317">
        <v>104873</v>
      </c>
      <c r="AK37" s="317">
        <v>7811</v>
      </c>
      <c r="AL37" s="317">
        <v>1065</v>
      </c>
      <c r="AM37" s="317">
        <v>1833</v>
      </c>
      <c r="AN37" s="317">
        <v>2068</v>
      </c>
      <c r="AO37" s="317">
        <v>726</v>
      </c>
      <c r="AP37" s="317">
        <v>1907</v>
      </c>
      <c r="AQ37" s="317">
        <v>713</v>
      </c>
      <c r="AR37" s="317">
        <v>128542</v>
      </c>
      <c r="AS37" s="317">
        <v>5329</v>
      </c>
      <c r="AT37" s="317">
        <v>128727</v>
      </c>
      <c r="AU37" s="317">
        <v>2356</v>
      </c>
      <c r="AW37" s="39" t="s">
        <v>63</v>
      </c>
      <c r="AX37" s="302">
        <v>181287</v>
      </c>
      <c r="AY37" s="302">
        <v>129067</v>
      </c>
      <c r="AZ37" s="302">
        <v>101303</v>
      </c>
      <c r="BA37" s="302">
        <v>4964</v>
      </c>
      <c r="BB37" s="302">
        <v>767</v>
      </c>
      <c r="BC37" s="302">
        <v>2918</v>
      </c>
      <c r="BD37" s="302">
        <v>2559</v>
      </c>
      <c r="BE37" s="302">
        <v>609</v>
      </c>
      <c r="BF37" s="302">
        <v>2142</v>
      </c>
      <c r="BG37" s="302">
        <v>673</v>
      </c>
      <c r="BH37" s="302">
        <v>122371</v>
      </c>
      <c r="BI37" s="302">
        <v>6696</v>
      </c>
      <c r="BJ37" s="302">
        <v>124413</v>
      </c>
      <c r="BK37" s="302">
        <v>4654</v>
      </c>
      <c r="BM37" s="39" t="s">
        <v>63</v>
      </c>
      <c r="BN37" s="302">
        <v>219396</v>
      </c>
      <c r="BO37" s="302">
        <v>145358</v>
      </c>
      <c r="BP37" s="302">
        <v>102407</v>
      </c>
      <c r="BQ37" s="302">
        <v>3752</v>
      </c>
      <c r="BR37" s="302">
        <v>1893</v>
      </c>
      <c r="BS37" s="302">
        <v>5675</v>
      </c>
      <c r="BT37" s="302">
        <v>4333</v>
      </c>
      <c r="BU37" s="302">
        <v>1056</v>
      </c>
      <c r="BV37" s="302">
        <v>3001</v>
      </c>
      <c r="BW37" s="302">
        <v>923</v>
      </c>
      <c r="BX37" s="302">
        <v>131371</v>
      </c>
      <c r="BY37" s="302">
        <v>13987</v>
      </c>
      <c r="BZ37" s="302">
        <v>137402</v>
      </c>
      <c r="CA37" s="302">
        <v>7956</v>
      </c>
    </row>
    <row r="38" spans="1:79" x14ac:dyDescent="0.2">
      <c r="A38" s="39"/>
      <c r="B38" s="317"/>
      <c r="C38" s="317"/>
      <c r="D38" s="317"/>
      <c r="E38" s="317"/>
      <c r="F38" s="320"/>
      <c r="G38" s="320"/>
      <c r="H38" s="320"/>
      <c r="I38" s="320"/>
      <c r="J38" s="320"/>
      <c r="K38" s="320"/>
      <c r="L38" s="320"/>
      <c r="M38" s="320"/>
      <c r="N38" s="320"/>
      <c r="O38" s="320"/>
      <c r="Q38" s="39"/>
      <c r="R38" s="317"/>
      <c r="S38" s="317"/>
      <c r="T38" s="317"/>
      <c r="U38" s="317"/>
      <c r="V38" s="320"/>
      <c r="W38" s="320"/>
      <c r="X38" s="320"/>
      <c r="Y38" s="320"/>
      <c r="Z38" s="320"/>
      <c r="AA38" s="320"/>
      <c r="AB38" s="320"/>
      <c r="AC38" s="320"/>
      <c r="AD38" s="320"/>
      <c r="AE38" s="320"/>
      <c r="AG38" s="39"/>
      <c r="AH38" s="317"/>
      <c r="AI38" s="317"/>
      <c r="AJ38" s="317"/>
      <c r="AK38" s="317"/>
      <c r="AL38" s="317"/>
      <c r="AM38" s="317"/>
      <c r="AN38" s="317"/>
      <c r="AO38" s="317"/>
      <c r="AP38" s="317"/>
      <c r="AQ38" s="317"/>
      <c r="AR38" s="317"/>
      <c r="AS38" s="317"/>
      <c r="AT38" s="317"/>
      <c r="AU38" s="317"/>
      <c r="AW38" s="39"/>
      <c r="BM38" s="39"/>
    </row>
    <row r="39" spans="1:79" x14ac:dyDescent="0.2">
      <c r="A39" s="316" t="s">
        <v>64</v>
      </c>
      <c r="B39" s="317">
        <v>567626</v>
      </c>
      <c r="C39" s="317">
        <v>437663</v>
      </c>
      <c r="D39" s="317">
        <v>384358</v>
      </c>
      <c r="E39" s="317">
        <v>33756</v>
      </c>
      <c r="F39" s="320" t="s">
        <v>2</v>
      </c>
      <c r="G39" s="320" t="s">
        <v>2</v>
      </c>
      <c r="H39" s="320" t="s">
        <v>2</v>
      </c>
      <c r="I39" s="320" t="s">
        <v>2</v>
      </c>
      <c r="J39" s="320" t="s">
        <v>2</v>
      </c>
      <c r="K39" s="320" t="s">
        <v>2</v>
      </c>
      <c r="L39" s="320" t="s">
        <v>2</v>
      </c>
      <c r="M39" s="320" t="s">
        <v>2</v>
      </c>
      <c r="N39" s="320" t="s">
        <v>2</v>
      </c>
      <c r="O39" s="320" t="s">
        <v>2</v>
      </c>
      <c r="Q39" s="316" t="s">
        <v>64</v>
      </c>
      <c r="R39" s="317">
        <v>455583</v>
      </c>
      <c r="S39" s="317">
        <v>370590</v>
      </c>
      <c r="T39" s="317">
        <v>300305</v>
      </c>
      <c r="U39" s="317">
        <v>24489</v>
      </c>
      <c r="V39" s="320" t="s">
        <v>2</v>
      </c>
      <c r="W39" s="320" t="s">
        <v>2</v>
      </c>
      <c r="X39" s="320" t="s">
        <v>2</v>
      </c>
      <c r="Y39" s="320" t="s">
        <v>2</v>
      </c>
      <c r="Z39" s="320" t="s">
        <v>2</v>
      </c>
      <c r="AA39" s="320" t="s">
        <v>2</v>
      </c>
      <c r="AB39" s="320" t="s">
        <v>2</v>
      </c>
      <c r="AC39" s="320" t="s">
        <v>2</v>
      </c>
      <c r="AD39" s="320" t="s">
        <v>2</v>
      </c>
      <c r="AE39" s="320" t="s">
        <v>2</v>
      </c>
      <c r="AG39" s="316" t="s">
        <v>64</v>
      </c>
      <c r="AH39" s="317">
        <v>487794</v>
      </c>
      <c r="AI39" s="317">
        <v>377220</v>
      </c>
      <c r="AJ39" s="317">
        <v>304761</v>
      </c>
      <c r="AK39" s="317">
        <v>21679</v>
      </c>
      <c r="AL39" s="317">
        <v>2995</v>
      </c>
      <c r="AM39" s="317">
        <v>6035</v>
      </c>
      <c r="AN39" s="317">
        <v>5466</v>
      </c>
      <c r="AO39" s="317">
        <v>1701</v>
      </c>
      <c r="AP39" s="317">
        <v>5595</v>
      </c>
      <c r="AQ39" s="317">
        <v>2355</v>
      </c>
      <c r="AR39" s="317">
        <v>370260</v>
      </c>
      <c r="AS39" s="317">
        <v>15011</v>
      </c>
      <c r="AT39" s="317">
        <v>370621</v>
      </c>
      <c r="AU39" s="317">
        <v>6591</v>
      </c>
      <c r="AW39" s="316" t="s">
        <v>64</v>
      </c>
      <c r="AX39" s="317">
        <v>545418</v>
      </c>
      <c r="AY39" s="317">
        <v>400740</v>
      </c>
      <c r="AZ39" s="317">
        <v>319982</v>
      </c>
      <c r="BA39" s="317">
        <v>15495</v>
      </c>
      <c r="BB39" s="317">
        <v>2422</v>
      </c>
      <c r="BC39" s="317">
        <v>9526</v>
      </c>
      <c r="BD39" s="317">
        <v>7840</v>
      </c>
      <c r="BE39" s="317">
        <v>1777</v>
      </c>
      <c r="BF39" s="317">
        <v>6769</v>
      </c>
      <c r="BG39" s="317">
        <v>2000</v>
      </c>
      <c r="BH39" s="317">
        <v>381428</v>
      </c>
      <c r="BI39" s="317">
        <v>19312</v>
      </c>
      <c r="BJ39" s="317">
        <v>387366</v>
      </c>
      <c r="BK39" s="317">
        <v>13374</v>
      </c>
      <c r="BM39" s="316" t="s">
        <v>64</v>
      </c>
      <c r="BN39" s="317">
        <v>605758</v>
      </c>
      <c r="BO39" s="317">
        <v>424855</v>
      </c>
      <c r="BP39" s="317">
        <v>310510</v>
      </c>
      <c r="BQ39" s="317">
        <v>11831</v>
      </c>
      <c r="BR39" s="317">
        <v>5549</v>
      </c>
      <c r="BS39" s="317">
        <v>16223</v>
      </c>
      <c r="BT39" s="317">
        <v>11993</v>
      </c>
      <c r="BU39" s="317">
        <v>2743</v>
      </c>
      <c r="BV39" s="317">
        <v>8781</v>
      </c>
      <c r="BW39" s="317">
        <v>2300</v>
      </c>
      <c r="BX39" s="317">
        <v>388726</v>
      </c>
      <c r="BY39" s="317">
        <v>36129</v>
      </c>
      <c r="BZ39" s="317">
        <v>404370</v>
      </c>
      <c r="CA39" s="317">
        <v>20485</v>
      </c>
    </row>
    <row r="40" spans="1:79" x14ac:dyDescent="0.2">
      <c r="A40" s="316" t="s">
        <v>65</v>
      </c>
      <c r="B40" s="317">
        <v>1884094</v>
      </c>
      <c r="C40" s="317">
        <v>1604227</v>
      </c>
      <c r="D40" s="317">
        <v>1561017</v>
      </c>
      <c r="E40" s="317">
        <v>72405</v>
      </c>
      <c r="F40" s="320" t="s">
        <v>2</v>
      </c>
      <c r="G40" s="320" t="s">
        <v>2</v>
      </c>
      <c r="H40" s="320" t="s">
        <v>2</v>
      </c>
      <c r="I40" s="320" t="s">
        <v>2</v>
      </c>
      <c r="J40" s="320" t="s">
        <v>2</v>
      </c>
      <c r="K40" s="320" t="s">
        <v>2</v>
      </c>
      <c r="L40" s="320" t="s">
        <v>2</v>
      </c>
      <c r="M40" s="320" t="s">
        <v>2</v>
      </c>
      <c r="N40" s="320" t="s">
        <v>2</v>
      </c>
      <c r="O40" s="320" t="s">
        <v>2</v>
      </c>
      <c r="Q40" s="316" t="s">
        <v>65</v>
      </c>
      <c r="R40" s="317">
        <v>1587868</v>
      </c>
      <c r="S40" s="317">
        <v>1375952</v>
      </c>
      <c r="T40" s="317">
        <v>1259462</v>
      </c>
      <c r="U40" s="317">
        <v>58300</v>
      </c>
      <c r="V40" s="320" t="s">
        <v>2</v>
      </c>
      <c r="W40" s="320" t="s">
        <v>2</v>
      </c>
      <c r="X40" s="320" t="s">
        <v>2</v>
      </c>
      <c r="Y40" s="320" t="s">
        <v>2</v>
      </c>
      <c r="Z40" s="320" t="s">
        <v>2</v>
      </c>
      <c r="AA40" s="320" t="s">
        <v>2</v>
      </c>
      <c r="AB40" s="320" t="s">
        <v>2</v>
      </c>
      <c r="AC40" s="320" t="s">
        <v>2</v>
      </c>
      <c r="AD40" s="320" t="s">
        <v>2</v>
      </c>
      <c r="AE40" s="320" t="s">
        <v>2</v>
      </c>
      <c r="AG40" s="316" t="s">
        <v>65</v>
      </c>
      <c r="AH40" s="317">
        <v>1633205</v>
      </c>
      <c r="AI40" s="317">
        <v>1359578</v>
      </c>
      <c r="AJ40" s="317">
        <v>1236085</v>
      </c>
      <c r="AK40" s="317">
        <v>58123</v>
      </c>
      <c r="AL40" s="317">
        <v>5144</v>
      </c>
      <c r="AM40" s="317">
        <v>5410</v>
      </c>
      <c r="AN40" s="317">
        <v>7770</v>
      </c>
      <c r="AO40" s="317">
        <v>4101</v>
      </c>
      <c r="AP40" s="317">
        <v>6357</v>
      </c>
      <c r="AQ40" s="317">
        <v>11032</v>
      </c>
      <c r="AR40" s="317">
        <v>1344830</v>
      </c>
      <c r="AS40" s="317">
        <v>29565</v>
      </c>
      <c r="AT40" s="317">
        <v>1350259</v>
      </c>
      <c r="AU40" s="317">
        <v>9289</v>
      </c>
      <c r="AW40" s="316" t="s">
        <v>65</v>
      </c>
      <c r="AX40" s="317">
        <v>1801370</v>
      </c>
      <c r="AY40" s="317">
        <v>1388184</v>
      </c>
      <c r="AZ40" s="317">
        <v>1245681</v>
      </c>
      <c r="BA40" s="317">
        <v>40177</v>
      </c>
      <c r="BB40" s="317">
        <v>5389</v>
      </c>
      <c r="BC40" s="317">
        <v>12107</v>
      </c>
      <c r="BD40" s="317">
        <v>10690</v>
      </c>
      <c r="BE40" s="317">
        <v>6796</v>
      </c>
      <c r="BF40" s="317">
        <v>10467</v>
      </c>
      <c r="BG40" s="317">
        <v>8914</v>
      </c>
      <c r="BH40" s="317">
        <v>1347574</v>
      </c>
      <c r="BI40" s="317">
        <v>40610</v>
      </c>
      <c r="BJ40" s="317">
        <v>1384730</v>
      </c>
      <c r="BK40" s="317">
        <v>3454</v>
      </c>
      <c r="BM40" s="316" t="s">
        <v>65</v>
      </c>
      <c r="BN40" s="317">
        <v>2124947</v>
      </c>
      <c r="BO40" s="317">
        <v>1542823</v>
      </c>
      <c r="BP40" s="317">
        <v>1265955</v>
      </c>
      <c r="BQ40" s="317">
        <v>35726</v>
      </c>
      <c r="BR40" s="317">
        <v>35241</v>
      </c>
      <c r="BS40" s="317">
        <v>25035</v>
      </c>
      <c r="BT40" s="317">
        <v>21959</v>
      </c>
      <c r="BU40" s="317">
        <v>9896</v>
      </c>
      <c r="BV40" s="317">
        <v>17117</v>
      </c>
      <c r="BW40" s="317">
        <v>7914</v>
      </c>
      <c r="BX40" s="317">
        <v>1418661</v>
      </c>
      <c r="BY40" s="317">
        <v>124162</v>
      </c>
      <c r="BZ40" s="317">
        <v>1507111</v>
      </c>
      <c r="CA40" s="317">
        <v>35712</v>
      </c>
    </row>
    <row r="41" spans="1:79" x14ac:dyDescent="0.2">
      <c r="A41" s="316" t="s">
        <v>66</v>
      </c>
      <c r="B41" s="317">
        <v>4785001</v>
      </c>
      <c r="C41" s="317">
        <v>4290062</v>
      </c>
      <c r="D41" s="317">
        <v>4187730</v>
      </c>
      <c r="E41" s="317">
        <v>130235</v>
      </c>
      <c r="F41" s="320" t="s">
        <v>2</v>
      </c>
      <c r="G41" s="320" t="s">
        <v>2</v>
      </c>
      <c r="H41" s="320" t="s">
        <v>2</v>
      </c>
      <c r="I41" s="320" t="s">
        <v>2</v>
      </c>
      <c r="J41" s="320" t="s">
        <v>2</v>
      </c>
      <c r="K41" s="320" t="s">
        <v>2</v>
      </c>
      <c r="L41" s="320" t="s">
        <v>2</v>
      </c>
      <c r="M41" s="320" t="s">
        <v>2</v>
      </c>
      <c r="N41" s="320" t="s">
        <v>2</v>
      </c>
      <c r="O41" s="320" t="s">
        <v>2</v>
      </c>
      <c r="Q41" s="316" t="s">
        <v>66</v>
      </c>
      <c r="R41" s="317">
        <v>4565147</v>
      </c>
      <c r="S41" s="317">
        <v>4110047</v>
      </c>
      <c r="T41" s="317">
        <v>3845809</v>
      </c>
      <c r="U41" s="317">
        <v>116671</v>
      </c>
      <c r="V41" s="320" t="s">
        <v>2</v>
      </c>
      <c r="W41" s="320" t="s">
        <v>2</v>
      </c>
      <c r="X41" s="320" t="s">
        <v>2</v>
      </c>
      <c r="Y41" s="320" t="s">
        <v>2</v>
      </c>
      <c r="Z41" s="320" t="s">
        <v>2</v>
      </c>
      <c r="AA41" s="320" t="s">
        <v>2</v>
      </c>
      <c r="AB41" s="320" t="s">
        <v>2</v>
      </c>
      <c r="AC41" s="320" t="s">
        <v>2</v>
      </c>
      <c r="AD41" s="320" t="s">
        <v>2</v>
      </c>
      <c r="AE41" s="320" t="s">
        <v>2</v>
      </c>
      <c r="AG41" s="316" t="s">
        <v>66</v>
      </c>
      <c r="AH41" s="317">
        <v>4558700</v>
      </c>
      <c r="AI41" s="317">
        <v>3987511</v>
      </c>
      <c r="AJ41" s="317">
        <v>3687812</v>
      </c>
      <c r="AK41" s="317">
        <v>134231</v>
      </c>
      <c r="AL41" s="317">
        <v>13684</v>
      </c>
      <c r="AM41" s="317">
        <v>9478</v>
      </c>
      <c r="AN41" s="317">
        <v>16816</v>
      </c>
      <c r="AO41" s="317">
        <v>14624</v>
      </c>
      <c r="AP41" s="317">
        <v>20075</v>
      </c>
      <c r="AQ41" s="317">
        <v>37297</v>
      </c>
      <c r="AR41" s="317">
        <v>3943998</v>
      </c>
      <c r="AS41" s="317">
        <v>87509</v>
      </c>
      <c r="AT41" s="317">
        <v>3960716</v>
      </c>
      <c r="AU41" s="317">
        <v>26719</v>
      </c>
      <c r="AW41" s="316" t="s">
        <v>66</v>
      </c>
      <c r="AX41" s="317">
        <v>4825302</v>
      </c>
      <c r="AY41" s="317">
        <v>3998599</v>
      </c>
      <c r="AZ41" s="317">
        <v>3666038</v>
      </c>
      <c r="BA41" s="317">
        <v>101883</v>
      </c>
      <c r="BB41" s="317">
        <v>14413</v>
      </c>
      <c r="BC41" s="317">
        <v>16497</v>
      </c>
      <c r="BD41" s="317">
        <v>20164</v>
      </c>
      <c r="BE41" s="317">
        <v>30555</v>
      </c>
      <c r="BF41" s="317">
        <v>22582</v>
      </c>
      <c r="BG41" s="317">
        <v>34974</v>
      </c>
      <c r="BH41" s="317">
        <v>3873729</v>
      </c>
      <c r="BI41" s="317">
        <v>124870</v>
      </c>
      <c r="BJ41" s="317">
        <v>3928546</v>
      </c>
      <c r="BK41" s="317">
        <v>70053</v>
      </c>
      <c r="BM41" s="316" t="s">
        <v>66</v>
      </c>
      <c r="BN41" s="317">
        <v>5443236</v>
      </c>
      <c r="BO41" s="317">
        <v>4206693</v>
      </c>
      <c r="BP41" s="317">
        <v>3599212</v>
      </c>
      <c r="BQ41" s="317">
        <v>82250</v>
      </c>
      <c r="BR41" s="317">
        <v>117510</v>
      </c>
      <c r="BS41" s="317">
        <v>25396</v>
      </c>
      <c r="BT41" s="317">
        <v>28098</v>
      </c>
      <c r="BU41" s="317">
        <v>46957</v>
      </c>
      <c r="BV41" s="317">
        <v>29578</v>
      </c>
      <c r="BW41" s="317">
        <v>33214</v>
      </c>
      <c r="BX41" s="317">
        <v>3840078</v>
      </c>
      <c r="BY41" s="317">
        <v>366615</v>
      </c>
      <c r="BZ41" s="317">
        <v>4105136</v>
      </c>
      <c r="CA41" s="317">
        <v>101557</v>
      </c>
    </row>
    <row r="42" spans="1:79" x14ac:dyDescent="0.2">
      <c r="A42" s="316" t="s">
        <v>67</v>
      </c>
      <c r="B42" s="317">
        <v>7236721</v>
      </c>
      <c r="C42" s="317">
        <v>6331952</v>
      </c>
      <c r="D42" s="317">
        <v>6133105</v>
      </c>
      <c r="E42" s="317">
        <v>236396</v>
      </c>
      <c r="F42" s="320" t="s">
        <v>2</v>
      </c>
      <c r="G42" s="320" t="s">
        <v>2</v>
      </c>
      <c r="H42" s="320" t="s">
        <v>2</v>
      </c>
      <c r="I42" s="320" t="s">
        <v>2</v>
      </c>
      <c r="J42" s="320" t="s">
        <v>2</v>
      </c>
      <c r="K42" s="320" t="s">
        <v>2</v>
      </c>
      <c r="L42" s="320" t="s">
        <v>2</v>
      </c>
      <c r="M42" s="320" t="s">
        <v>2</v>
      </c>
      <c r="N42" s="320" t="s">
        <v>2</v>
      </c>
      <c r="O42" s="320" t="s">
        <v>2</v>
      </c>
      <c r="Q42" s="316" t="s">
        <v>67</v>
      </c>
      <c r="R42" s="317">
        <v>6608598</v>
      </c>
      <c r="S42" s="317">
        <v>5856589</v>
      </c>
      <c r="T42" s="317">
        <v>5405576</v>
      </c>
      <c r="U42" s="317">
        <v>199460</v>
      </c>
      <c r="V42" s="320" t="s">
        <v>2</v>
      </c>
      <c r="W42" s="320" t="s">
        <v>2</v>
      </c>
      <c r="X42" s="320" t="s">
        <v>2</v>
      </c>
      <c r="Y42" s="320" t="s">
        <v>2</v>
      </c>
      <c r="Z42" s="320" t="s">
        <v>2</v>
      </c>
      <c r="AA42" s="320" t="s">
        <v>2</v>
      </c>
      <c r="AB42" s="320" t="s">
        <v>2</v>
      </c>
      <c r="AC42" s="320" t="s">
        <v>2</v>
      </c>
      <c r="AD42" s="320" t="s">
        <v>2</v>
      </c>
      <c r="AE42" s="320" t="s">
        <v>2</v>
      </c>
      <c r="AG42" s="316" t="s">
        <v>67</v>
      </c>
      <c r="AH42" s="317">
        <v>6679699</v>
      </c>
      <c r="AI42" s="317">
        <v>5724309</v>
      </c>
      <c r="AJ42" s="317">
        <v>5228658</v>
      </c>
      <c r="AK42" s="317">
        <v>214033</v>
      </c>
      <c r="AL42" s="317">
        <v>21823</v>
      </c>
      <c r="AM42" s="317">
        <v>20923</v>
      </c>
      <c r="AN42" s="317">
        <v>30052</v>
      </c>
      <c r="AO42" s="317">
        <v>20426</v>
      </c>
      <c r="AP42" s="317">
        <v>32027</v>
      </c>
      <c r="AQ42" s="317">
        <v>50684</v>
      </c>
      <c r="AR42" s="317">
        <v>5659088</v>
      </c>
      <c r="AS42" s="317">
        <v>132085</v>
      </c>
      <c r="AT42" s="317">
        <v>5681596</v>
      </c>
      <c r="AU42" s="317">
        <v>42599</v>
      </c>
      <c r="AW42" s="316" t="s">
        <v>67</v>
      </c>
      <c r="AX42" s="302">
        <v>7172090</v>
      </c>
      <c r="AY42" s="302">
        <v>5787523</v>
      </c>
      <c r="AZ42" s="302">
        <v>5231701</v>
      </c>
      <c r="BA42" s="302">
        <v>157555</v>
      </c>
      <c r="BB42" s="302">
        <v>22224</v>
      </c>
      <c r="BC42" s="302">
        <v>38130</v>
      </c>
      <c r="BD42" s="302">
        <v>38694</v>
      </c>
      <c r="BE42" s="302">
        <v>39128</v>
      </c>
      <c r="BF42" s="302">
        <v>39818</v>
      </c>
      <c r="BG42" s="302">
        <v>45888</v>
      </c>
      <c r="BH42" s="302">
        <v>5602731</v>
      </c>
      <c r="BI42" s="302">
        <v>184792</v>
      </c>
      <c r="BJ42" s="302">
        <v>5700642</v>
      </c>
      <c r="BK42" s="302">
        <v>86881</v>
      </c>
      <c r="BM42" s="316" t="s">
        <v>67</v>
      </c>
      <c r="BN42" s="302">
        <v>8173941</v>
      </c>
      <c r="BO42" s="302">
        <v>6174371</v>
      </c>
      <c r="BP42" s="302">
        <v>5175677</v>
      </c>
      <c r="BQ42" s="302">
        <v>129807</v>
      </c>
      <c r="BR42" s="302">
        <v>158300</v>
      </c>
      <c r="BS42" s="302">
        <v>66654</v>
      </c>
      <c r="BT42" s="302">
        <v>62050</v>
      </c>
      <c r="BU42" s="302">
        <v>59596</v>
      </c>
      <c r="BV42" s="302">
        <v>55476</v>
      </c>
      <c r="BW42" s="302">
        <v>43428</v>
      </c>
      <c r="BX42" s="302">
        <v>5647465</v>
      </c>
      <c r="BY42" s="302">
        <v>526906</v>
      </c>
      <c r="BZ42" s="302">
        <v>6016617</v>
      </c>
      <c r="CA42" s="302">
        <v>157754</v>
      </c>
    </row>
    <row r="43" spans="1:79" x14ac:dyDescent="0.2">
      <c r="BG43" s="321"/>
    </row>
    <row r="44" spans="1:79" x14ac:dyDescent="0.2">
      <c r="A44" s="302">
        <v>1971</v>
      </c>
      <c r="C44" s="302" t="s">
        <v>712</v>
      </c>
      <c r="D44" s="302" t="s">
        <v>460</v>
      </c>
      <c r="L44" s="302" t="s">
        <v>711</v>
      </c>
      <c r="N44" s="302" t="s">
        <v>716</v>
      </c>
      <c r="Q44" s="302">
        <v>1981</v>
      </c>
      <c r="S44" s="302" t="s">
        <v>712</v>
      </c>
      <c r="T44" s="302" t="s">
        <v>460</v>
      </c>
      <c r="AB44" s="302" t="s">
        <v>711</v>
      </c>
      <c r="AD44" s="302" t="s">
        <v>716</v>
      </c>
      <c r="AG44" s="302">
        <v>1991</v>
      </c>
      <c r="AI44" s="302" t="s">
        <v>712</v>
      </c>
      <c r="AJ44" s="302" t="s">
        <v>460</v>
      </c>
      <c r="AR44" s="302" t="s">
        <v>711</v>
      </c>
      <c r="AT44" s="302" t="s">
        <v>716</v>
      </c>
      <c r="AW44" s="302">
        <v>2001</v>
      </c>
      <c r="AZ44" s="302" t="s">
        <v>460</v>
      </c>
      <c r="BH44" s="302" t="s">
        <v>711</v>
      </c>
      <c r="BJ44" s="302" t="s">
        <v>716</v>
      </c>
      <c r="BM44" s="302">
        <v>2011</v>
      </c>
      <c r="BO44" s="302" t="s">
        <v>712</v>
      </c>
      <c r="BP44" s="302" t="s">
        <v>460</v>
      </c>
      <c r="BX44" s="302" t="s">
        <v>711</v>
      </c>
      <c r="BZ44" s="302" t="s">
        <v>716</v>
      </c>
    </row>
    <row r="45" spans="1:79" x14ac:dyDescent="0.2">
      <c r="A45" s="302" t="s">
        <v>71</v>
      </c>
      <c r="B45" s="302" t="s">
        <v>110</v>
      </c>
      <c r="C45" s="302" t="s">
        <v>73</v>
      </c>
      <c r="D45" s="302" t="s">
        <v>713</v>
      </c>
      <c r="E45" s="302" t="s">
        <v>705</v>
      </c>
      <c r="F45" s="302" t="s">
        <v>457</v>
      </c>
      <c r="G45" s="302" t="s">
        <v>706</v>
      </c>
      <c r="H45" s="302" t="s">
        <v>707</v>
      </c>
      <c r="I45" s="302" t="s">
        <v>708</v>
      </c>
      <c r="J45" s="302" t="s">
        <v>709</v>
      </c>
      <c r="K45" s="302" t="s">
        <v>710</v>
      </c>
      <c r="L45" s="302" t="s">
        <v>73</v>
      </c>
      <c r="M45" s="302" t="s">
        <v>458</v>
      </c>
      <c r="N45" s="302" t="s">
        <v>73</v>
      </c>
      <c r="O45" s="302" t="s">
        <v>458</v>
      </c>
      <c r="Q45" s="302" t="s">
        <v>71</v>
      </c>
      <c r="R45" s="302" t="s">
        <v>110</v>
      </c>
      <c r="S45" s="302" t="s">
        <v>73</v>
      </c>
      <c r="T45" s="302" t="s">
        <v>713</v>
      </c>
      <c r="U45" s="302" t="s">
        <v>705</v>
      </c>
      <c r="V45" s="302" t="s">
        <v>457</v>
      </c>
      <c r="W45" s="302" t="s">
        <v>706</v>
      </c>
      <c r="X45" s="302" t="s">
        <v>707</v>
      </c>
      <c r="Y45" s="302" t="s">
        <v>708</v>
      </c>
      <c r="Z45" s="302" t="s">
        <v>709</v>
      </c>
      <c r="AA45" s="302" t="s">
        <v>710</v>
      </c>
      <c r="AB45" s="302" t="s">
        <v>73</v>
      </c>
      <c r="AC45" s="302" t="s">
        <v>458</v>
      </c>
      <c r="AD45" s="302" t="s">
        <v>73</v>
      </c>
      <c r="AE45" s="302" t="s">
        <v>458</v>
      </c>
      <c r="AG45" s="302" t="s">
        <v>71</v>
      </c>
      <c r="AH45" s="302" t="s">
        <v>110</v>
      </c>
      <c r="AI45" s="302" t="s">
        <v>73</v>
      </c>
      <c r="AJ45" s="302" t="s">
        <v>713</v>
      </c>
      <c r="AK45" s="302" t="s">
        <v>705</v>
      </c>
      <c r="AL45" s="302" t="s">
        <v>457</v>
      </c>
      <c r="AM45" s="302" t="s">
        <v>706</v>
      </c>
      <c r="AN45" s="302" t="s">
        <v>707</v>
      </c>
      <c r="AO45" s="302" t="s">
        <v>708</v>
      </c>
      <c r="AP45" s="302" t="s">
        <v>709</v>
      </c>
      <c r="AQ45" s="302" t="s">
        <v>710</v>
      </c>
      <c r="AR45" s="302" t="s">
        <v>73</v>
      </c>
      <c r="AS45" s="302" t="s">
        <v>458</v>
      </c>
      <c r="AT45" s="302" t="s">
        <v>73</v>
      </c>
      <c r="AU45" s="302" t="s">
        <v>458</v>
      </c>
      <c r="AW45" s="302" t="s">
        <v>71</v>
      </c>
      <c r="AX45" s="302" t="s">
        <v>110</v>
      </c>
      <c r="AY45" s="302" t="s">
        <v>73</v>
      </c>
      <c r="AZ45" s="302" t="s">
        <v>713</v>
      </c>
      <c r="BA45" s="302" t="s">
        <v>705</v>
      </c>
      <c r="BB45" s="302" t="s">
        <v>457</v>
      </c>
      <c r="BC45" s="302" t="s">
        <v>706</v>
      </c>
      <c r="BD45" s="302" t="s">
        <v>707</v>
      </c>
      <c r="BE45" s="302" t="s">
        <v>708</v>
      </c>
      <c r="BF45" s="302" t="s">
        <v>709</v>
      </c>
      <c r="BG45" s="302" t="s">
        <v>710</v>
      </c>
      <c r="BH45" s="302" t="s">
        <v>73</v>
      </c>
      <c r="BI45" s="302" t="s">
        <v>458</v>
      </c>
      <c r="BJ45" s="302" t="s">
        <v>73</v>
      </c>
      <c r="BK45" s="302" t="s">
        <v>458</v>
      </c>
      <c r="BM45" s="302" t="s">
        <v>71</v>
      </c>
      <c r="BN45" s="302" t="s">
        <v>110</v>
      </c>
      <c r="BO45" s="302" t="s">
        <v>73</v>
      </c>
      <c r="BP45" s="302" t="s">
        <v>713</v>
      </c>
      <c r="BQ45" s="302" t="s">
        <v>705</v>
      </c>
      <c r="BR45" s="302" t="s">
        <v>457</v>
      </c>
      <c r="BS45" s="302" t="s">
        <v>706</v>
      </c>
      <c r="BT45" s="302" t="s">
        <v>707</v>
      </c>
      <c r="BU45" s="302" t="s">
        <v>708</v>
      </c>
      <c r="BV45" s="302" t="s">
        <v>709</v>
      </c>
      <c r="BW45" s="302" t="s">
        <v>710</v>
      </c>
      <c r="BX45" s="302" t="s">
        <v>73</v>
      </c>
      <c r="BY45" s="302" t="s">
        <v>458</v>
      </c>
      <c r="BZ45" s="302" t="s">
        <v>73</v>
      </c>
      <c r="CA45" s="302" t="s">
        <v>458</v>
      </c>
    </row>
    <row r="47" spans="1:79" x14ac:dyDescent="0.2">
      <c r="A47" s="39" t="s">
        <v>31</v>
      </c>
      <c r="B47" s="302">
        <v>1700</v>
      </c>
      <c r="C47" s="302">
        <v>1397</v>
      </c>
      <c r="D47" s="302">
        <v>1365</v>
      </c>
      <c r="E47" s="302">
        <v>84</v>
      </c>
      <c r="F47" s="320" t="s">
        <v>2</v>
      </c>
      <c r="G47" s="320" t="s">
        <v>2</v>
      </c>
      <c r="H47" s="320" t="s">
        <v>2</v>
      </c>
      <c r="I47" s="320" t="s">
        <v>2</v>
      </c>
      <c r="J47" s="320" t="s">
        <v>2</v>
      </c>
      <c r="K47" s="320" t="s">
        <v>2</v>
      </c>
      <c r="L47" s="320" t="s">
        <v>2</v>
      </c>
      <c r="M47" s="320" t="s">
        <v>2</v>
      </c>
      <c r="N47" s="320" t="s">
        <v>2</v>
      </c>
      <c r="O47" s="320" t="s">
        <v>2</v>
      </c>
      <c r="Q47" s="39" t="s">
        <v>31</v>
      </c>
      <c r="R47" s="302">
        <v>2418</v>
      </c>
      <c r="S47" s="302">
        <v>2124</v>
      </c>
      <c r="T47" s="302">
        <v>1963</v>
      </c>
      <c r="U47" s="302">
        <v>71</v>
      </c>
      <c r="V47" s="320" t="s">
        <v>2</v>
      </c>
      <c r="W47" s="320" t="s">
        <v>2</v>
      </c>
      <c r="X47" s="320" t="s">
        <v>2</v>
      </c>
      <c r="Y47" s="320" t="s">
        <v>2</v>
      </c>
      <c r="Z47" s="320" t="s">
        <v>2</v>
      </c>
      <c r="AA47" s="320" t="s">
        <v>2</v>
      </c>
      <c r="AB47" s="320" t="s">
        <v>2</v>
      </c>
      <c r="AC47" s="320" t="s">
        <v>2</v>
      </c>
      <c r="AD47" s="320" t="s">
        <v>2</v>
      </c>
      <c r="AE47" s="320" t="s">
        <v>2</v>
      </c>
      <c r="AG47" s="39" t="s">
        <v>31</v>
      </c>
      <c r="AH47" s="302">
        <v>2152</v>
      </c>
      <c r="AI47" s="302">
        <v>1884</v>
      </c>
      <c r="AJ47" s="302">
        <v>1710</v>
      </c>
      <c r="AK47" s="302">
        <v>47</v>
      </c>
      <c r="AL47" s="302">
        <v>5</v>
      </c>
      <c r="AM47" s="302">
        <v>11</v>
      </c>
      <c r="AN47" s="302">
        <v>8</v>
      </c>
      <c r="AO47" s="302">
        <v>2</v>
      </c>
      <c r="AP47" s="302">
        <v>22</v>
      </c>
      <c r="AQ47" s="302">
        <v>9</v>
      </c>
      <c r="AR47" s="302">
        <v>1838</v>
      </c>
      <c r="AS47" s="302">
        <v>46</v>
      </c>
      <c r="AT47" s="302">
        <v>1863</v>
      </c>
      <c r="AU47" s="302">
        <v>21</v>
      </c>
      <c r="AW47" s="39" t="s">
        <v>31</v>
      </c>
      <c r="AX47" s="302">
        <v>3847</v>
      </c>
      <c r="AY47" s="302">
        <v>3263</v>
      </c>
      <c r="AZ47" s="302">
        <v>2903</v>
      </c>
      <c r="BA47" s="302">
        <v>81</v>
      </c>
      <c r="BB47" s="302">
        <v>6</v>
      </c>
      <c r="BC47" s="302">
        <v>23</v>
      </c>
      <c r="BD47" s="302">
        <v>34</v>
      </c>
      <c r="BE47" s="318" t="s">
        <v>2</v>
      </c>
      <c r="BF47" s="302">
        <v>50</v>
      </c>
      <c r="BG47" s="302">
        <v>5</v>
      </c>
      <c r="BH47" s="302">
        <v>3189</v>
      </c>
      <c r="BI47" s="317">
        <v>74</v>
      </c>
      <c r="BJ47" s="302">
        <v>3192</v>
      </c>
      <c r="BK47" s="302">
        <v>71</v>
      </c>
      <c r="BM47" s="39" t="s">
        <v>31</v>
      </c>
      <c r="BN47" s="302">
        <v>4091</v>
      </c>
      <c r="BO47" s="302">
        <v>3291</v>
      </c>
      <c r="BP47" s="302">
        <v>2685</v>
      </c>
      <c r="BQ47" s="302">
        <v>69</v>
      </c>
      <c r="BR47" s="302" t="s">
        <v>2772</v>
      </c>
      <c r="BS47" s="302" t="s">
        <v>2772</v>
      </c>
      <c r="BT47" s="302" t="s">
        <v>2772</v>
      </c>
      <c r="BU47" s="302" t="s">
        <v>2772</v>
      </c>
      <c r="BV47" s="302" t="s">
        <v>2772</v>
      </c>
      <c r="BW47" s="302" t="s">
        <v>2772</v>
      </c>
      <c r="BX47" s="302">
        <v>3144</v>
      </c>
      <c r="BY47" s="302">
        <v>147</v>
      </c>
      <c r="BZ47" s="302">
        <v>3205</v>
      </c>
      <c r="CA47" s="302">
        <v>86</v>
      </c>
    </row>
    <row r="48" spans="1:79" x14ac:dyDescent="0.2">
      <c r="A48" s="39" t="s">
        <v>32</v>
      </c>
      <c r="B48" s="302">
        <v>77583</v>
      </c>
      <c r="C48" s="302">
        <v>74135</v>
      </c>
      <c r="D48" s="302">
        <v>73869</v>
      </c>
      <c r="E48" s="302">
        <v>1582</v>
      </c>
      <c r="F48" s="320" t="s">
        <v>2</v>
      </c>
      <c r="G48" s="320" t="s">
        <v>2</v>
      </c>
      <c r="H48" s="320" t="s">
        <v>2</v>
      </c>
      <c r="I48" s="320" t="s">
        <v>2</v>
      </c>
      <c r="J48" s="320" t="s">
        <v>2</v>
      </c>
      <c r="K48" s="320" t="s">
        <v>2</v>
      </c>
      <c r="L48" s="320" t="s">
        <v>2</v>
      </c>
      <c r="M48" s="320" t="s">
        <v>2</v>
      </c>
      <c r="N48" s="320" t="s">
        <v>2</v>
      </c>
      <c r="O48" s="320" t="s">
        <v>2</v>
      </c>
      <c r="Q48" s="39" t="s">
        <v>32</v>
      </c>
      <c r="R48" s="302">
        <v>71797</v>
      </c>
      <c r="S48" s="302">
        <v>69622</v>
      </c>
      <c r="T48" s="302">
        <v>67822</v>
      </c>
      <c r="U48" s="302">
        <v>1290</v>
      </c>
      <c r="V48" s="320" t="s">
        <v>2</v>
      </c>
      <c r="W48" s="320" t="s">
        <v>2</v>
      </c>
      <c r="X48" s="320" t="s">
        <v>2</v>
      </c>
      <c r="Y48" s="320" t="s">
        <v>2</v>
      </c>
      <c r="Z48" s="320" t="s">
        <v>2</v>
      </c>
      <c r="AA48" s="320" t="s">
        <v>2</v>
      </c>
      <c r="AB48" s="320" t="s">
        <v>2</v>
      </c>
      <c r="AC48" s="320" t="s">
        <v>2</v>
      </c>
      <c r="AD48" s="320" t="s">
        <v>2</v>
      </c>
      <c r="AE48" s="320" t="s">
        <v>2</v>
      </c>
      <c r="AG48" s="39" t="s">
        <v>32</v>
      </c>
      <c r="AH48" s="302">
        <v>68926</v>
      </c>
      <c r="AI48" s="302">
        <v>66101</v>
      </c>
      <c r="AJ48" s="302">
        <v>64280</v>
      </c>
      <c r="AK48" s="302">
        <v>1180</v>
      </c>
      <c r="AL48" s="302">
        <v>52</v>
      </c>
      <c r="AM48" s="302">
        <v>15</v>
      </c>
      <c r="AN48" s="302">
        <v>63</v>
      </c>
      <c r="AO48" s="302">
        <v>28</v>
      </c>
      <c r="AP48" s="302">
        <v>99</v>
      </c>
      <c r="AQ48" s="302">
        <v>166</v>
      </c>
      <c r="AR48" s="302">
        <v>65709</v>
      </c>
      <c r="AS48" s="302">
        <v>392</v>
      </c>
      <c r="AT48" s="302">
        <v>66029</v>
      </c>
      <c r="AU48" s="302">
        <v>72</v>
      </c>
      <c r="AW48" s="39" t="s">
        <v>32</v>
      </c>
      <c r="AX48" s="302">
        <v>78070</v>
      </c>
      <c r="AY48" s="302">
        <v>71724</v>
      </c>
      <c r="AZ48" s="302">
        <v>69009</v>
      </c>
      <c r="BA48" s="302">
        <v>967</v>
      </c>
      <c r="BB48" s="302">
        <v>73</v>
      </c>
      <c r="BC48" s="302">
        <v>66</v>
      </c>
      <c r="BD48" s="302">
        <v>91</v>
      </c>
      <c r="BE48" s="302">
        <v>148</v>
      </c>
      <c r="BF48" s="302">
        <v>109</v>
      </c>
      <c r="BG48" s="302">
        <v>233</v>
      </c>
      <c r="BH48" s="302">
        <v>70540</v>
      </c>
      <c r="BI48" s="317">
        <v>1184</v>
      </c>
      <c r="BJ48" s="302">
        <v>70796</v>
      </c>
      <c r="BK48" s="302">
        <v>928</v>
      </c>
      <c r="BM48" s="39" t="s">
        <v>32</v>
      </c>
      <c r="BN48" s="302">
        <v>90237</v>
      </c>
      <c r="BO48" s="302">
        <v>70316</v>
      </c>
      <c r="BP48" s="302">
        <v>62024</v>
      </c>
      <c r="BQ48" s="302">
        <v>733</v>
      </c>
      <c r="BR48" s="302" t="s">
        <v>2772</v>
      </c>
      <c r="BS48" s="302" t="s">
        <v>2772</v>
      </c>
      <c r="BT48" s="302" t="s">
        <v>2772</v>
      </c>
      <c r="BU48" s="302" t="s">
        <v>2772</v>
      </c>
      <c r="BV48" s="302" t="s">
        <v>2772</v>
      </c>
      <c r="BW48" s="302" t="s">
        <v>2772</v>
      </c>
      <c r="BX48" s="302">
        <v>64243</v>
      </c>
      <c r="BY48" s="302">
        <v>6073</v>
      </c>
      <c r="BZ48" s="302">
        <v>68612</v>
      </c>
      <c r="CA48" s="302">
        <v>1704</v>
      </c>
    </row>
    <row r="49" spans="1:79" x14ac:dyDescent="0.2">
      <c r="A49" s="39" t="s">
        <v>33</v>
      </c>
      <c r="B49" s="302">
        <v>141374</v>
      </c>
      <c r="C49" s="302">
        <v>123280</v>
      </c>
      <c r="D49" s="302">
        <v>117099</v>
      </c>
      <c r="E49" s="302">
        <v>3803</v>
      </c>
      <c r="F49" s="320" t="s">
        <v>2</v>
      </c>
      <c r="G49" s="320" t="s">
        <v>2</v>
      </c>
      <c r="H49" s="320" t="s">
        <v>2</v>
      </c>
      <c r="I49" s="320" t="s">
        <v>2</v>
      </c>
      <c r="J49" s="320" t="s">
        <v>2</v>
      </c>
      <c r="K49" s="320" t="s">
        <v>2</v>
      </c>
      <c r="L49" s="320" t="s">
        <v>2</v>
      </c>
      <c r="M49" s="320" t="s">
        <v>2</v>
      </c>
      <c r="N49" s="320" t="s">
        <v>2</v>
      </c>
      <c r="O49" s="320" t="s">
        <v>2</v>
      </c>
      <c r="Q49" s="39" t="s">
        <v>33</v>
      </c>
      <c r="R49" s="302">
        <v>138042</v>
      </c>
      <c r="S49" s="302">
        <v>119484</v>
      </c>
      <c r="T49" s="302">
        <v>107885</v>
      </c>
      <c r="U49" s="302">
        <v>3663</v>
      </c>
      <c r="V49" s="320" t="s">
        <v>2</v>
      </c>
      <c r="W49" s="320" t="s">
        <v>2</v>
      </c>
      <c r="X49" s="320" t="s">
        <v>2</v>
      </c>
      <c r="Y49" s="320" t="s">
        <v>2</v>
      </c>
      <c r="Z49" s="320" t="s">
        <v>2</v>
      </c>
      <c r="AA49" s="320" t="s">
        <v>2</v>
      </c>
      <c r="AB49" s="320" t="s">
        <v>2</v>
      </c>
      <c r="AC49" s="320" t="s">
        <v>2</v>
      </c>
      <c r="AD49" s="320" t="s">
        <v>2</v>
      </c>
      <c r="AE49" s="320" t="s">
        <v>2</v>
      </c>
      <c r="AG49" s="39" t="s">
        <v>33</v>
      </c>
      <c r="AH49" s="302">
        <v>139526</v>
      </c>
      <c r="AI49" s="302">
        <v>115856</v>
      </c>
      <c r="AJ49" s="302">
        <v>103480</v>
      </c>
      <c r="AK49" s="302">
        <v>4245</v>
      </c>
      <c r="AL49" s="302">
        <v>619</v>
      </c>
      <c r="AM49" s="302">
        <v>306</v>
      </c>
      <c r="AN49" s="302">
        <v>1075</v>
      </c>
      <c r="AO49" s="302">
        <v>343</v>
      </c>
      <c r="AP49" s="302">
        <v>1192</v>
      </c>
      <c r="AQ49" s="302">
        <v>2081</v>
      </c>
      <c r="AR49" s="302">
        <v>111703</v>
      </c>
      <c r="AS49" s="302">
        <v>4153</v>
      </c>
      <c r="AT49" s="302">
        <v>114989</v>
      </c>
      <c r="AU49" s="302">
        <v>867</v>
      </c>
      <c r="AW49" s="39" t="s">
        <v>33</v>
      </c>
      <c r="AX49" s="302">
        <v>149779</v>
      </c>
      <c r="AY49" s="302">
        <v>118959</v>
      </c>
      <c r="AZ49" s="302">
        <v>106369</v>
      </c>
      <c r="BA49" s="302">
        <v>3139</v>
      </c>
      <c r="BB49" s="302">
        <v>506</v>
      </c>
      <c r="BC49" s="302">
        <v>453</v>
      </c>
      <c r="BD49" s="302">
        <v>1217</v>
      </c>
      <c r="BE49" s="302">
        <v>540</v>
      </c>
      <c r="BF49" s="302">
        <v>973</v>
      </c>
      <c r="BG49" s="302">
        <v>1854</v>
      </c>
      <c r="BH49" s="302">
        <v>113890</v>
      </c>
      <c r="BI49" s="317">
        <v>5069</v>
      </c>
      <c r="BJ49" s="302">
        <v>116813</v>
      </c>
      <c r="BK49" s="302">
        <v>2146</v>
      </c>
      <c r="BM49" s="39" t="s">
        <v>33</v>
      </c>
      <c r="BN49" s="302">
        <v>172676</v>
      </c>
      <c r="BO49" s="302">
        <v>131596</v>
      </c>
      <c r="BP49" s="302">
        <v>108765</v>
      </c>
      <c r="BQ49" s="302">
        <v>2630</v>
      </c>
      <c r="BR49" s="302" t="s">
        <v>2772</v>
      </c>
      <c r="BS49" s="302" t="s">
        <v>2772</v>
      </c>
      <c r="BT49" s="302" t="s">
        <v>2772</v>
      </c>
      <c r="BU49" s="302" t="s">
        <v>2772</v>
      </c>
      <c r="BV49" s="302" t="s">
        <v>2772</v>
      </c>
      <c r="BW49" s="302" t="s">
        <v>2772</v>
      </c>
      <c r="BX49" s="302">
        <v>116963</v>
      </c>
      <c r="BY49" s="302">
        <v>14633</v>
      </c>
      <c r="BZ49" s="302">
        <v>128096</v>
      </c>
      <c r="CA49" s="302">
        <v>3500</v>
      </c>
    </row>
    <row r="50" spans="1:79" x14ac:dyDescent="0.2">
      <c r="A50" s="39" t="s">
        <v>34</v>
      </c>
      <c r="B50" s="302">
        <v>104749</v>
      </c>
      <c r="C50" s="302">
        <v>100989</v>
      </c>
      <c r="D50" s="302">
        <v>100369</v>
      </c>
      <c r="E50" s="302">
        <v>974</v>
      </c>
      <c r="F50" s="320" t="s">
        <v>2</v>
      </c>
      <c r="G50" s="320" t="s">
        <v>2</v>
      </c>
      <c r="H50" s="320" t="s">
        <v>2</v>
      </c>
      <c r="I50" s="320" t="s">
        <v>2</v>
      </c>
      <c r="J50" s="320" t="s">
        <v>2</v>
      </c>
      <c r="K50" s="320" t="s">
        <v>2</v>
      </c>
      <c r="L50" s="320" t="s">
        <v>2</v>
      </c>
      <c r="M50" s="320" t="s">
        <v>2</v>
      </c>
      <c r="N50" s="320" t="s">
        <v>2</v>
      </c>
      <c r="O50" s="320" t="s">
        <v>2</v>
      </c>
      <c r="Q50" s="39" t="s">
        <v>34</v>
      </c>
      <c r="R50" s="302">
        <v>104608</v>
      </c>
      <c r="S50" s="302">
        <v>101022</v>
      </c>
      <c r="T50" s="302">
        <v>99034</v>
      </c>
      <c r="U50" s="302">
        <v>979</v>
      </c>
      <c r="V50" s="320" t="s">
        <v>2</v>
      </c>
      <c r="W50" s="320" t="s">
        <v>2</v>
      </c>
      <c r="X50" s="320" t="s">
        <v>2</v>
      </c>
      <c r="Y50" s="320" t="s">
        <v>2</v>
      </c>
      <c r="Z50" s="320" t="s">
        <v>2</v>
      </c>
      <c r="AA50" s="320" t="s">
        <v>2</v>
      </c>
      <c r="AB50" s="320" t="s">
        <v>2</v>
      </c>
      <c r="AC50" s="320" t="s">
        <v>2</v>
      </c>
      <c r="AD50" s="320" t="s">
        <v>2</v>
      </c>
      <c r="AE50" s="320" t="s">
        <v>2</v>
      </c>
      <c r="AG50" s="39" t="s">
        <v>34</v>
      </c>
      <c r="AH50" s="302">
        <v>104401</v>
      </c>
      <c r="AI50" s="302">
        <v>100137</v>
      </c>
      <c r="AJ50" s="302">
        <v>97884</v>
      </c>
      <c r="AK50" s="302">
        <v>1045</v>
      </c>
      <c r="AL50" s="302">
        <v>81</v>
      </c>
      <c r="AM50" s="302">
        <v>36</v>
      </c>
      <c r="AN50" s="302">
        <v>144</v>
      </c>
      <c r="AO50" s="302">
        <v>44</v>
      </c>
      <c r="AP50" s="302">
        <v>179</v>
      </c>
      <c r="AQ50" s="302">
        <v>323</v>
      </c>
      <c r="AR50" s="302">
        <v>99472</v>
      </c>
      <c r="AS50" s="302">
        <v>665</v>
      </c>
      <c r="AT50" s="302">
        <v>99992</v>
      </c>
      <c r="AU50" s="302">
        <v>145</v>
      </c>
      <c r="AW50" s="39" t="s">
        <v>34</v>
      </c>
      <c r="AX50" s="302">
        <v>105151</v>
      </c>
      <c r="AY50" s="302">
        <v>99617</v>
      </c>
      <c r="AZ50" s="302">
        <v>97113</v>
      </c>
      <c r="BA50" s="302">
        <v>913</v>
      </c>
      <c r="BB50" s="302">
        <v>66</v>
      </c>
      <c r="BC50" s="302">
        <v>60</v>
      </c>
      <c r="BD50" s="302">
        <v>166</v>
      </c>
      <c r="BE50" s="302">
        <v>0</v>
      </c>
      <c r="BF50" s="302">
        <v>184</v>
      </c>
      <c r="BG50" s="302">
        <v>349</v>
      </c>
      <c r="BH50" s="302">
        <v>98713</v>
      </c>
      <c r="BI50" s="317">
        <v>904</v>
      </c>
      <c r="BJ50" s="302">
        <v>99092</v>
      </c>
      <c r="BK50" s="302">
        <v>525</v>
      </c>
      <c r="BM50" s="39" t="s">
        <v>34</v>
      </c>
      <c r="BN50" s="302">
        <v>111676</v>
      </c>
      <c r="BO50" s="302">
        <v>100797</v>
      </c>
      <c r="BP50" s="302">
        <v>96565</v>
      </c>
      <c r="BQ50" s="302">
        <v>803</v>
      </c>
      <c r="BR50" s="302" t="s">
        <v>2772</v>
      </c>
      <c r="BS50" s="302" t="s">
        <v>2772</v>
      </c>
      <c r="BT50" s="302" t="s">
        <v>2772</v>
      </c>
      <c r="BU50" s="302" t="s">
        <v>2772</v>
      </c>
      <c r="BV50" s="302" t="s">
        <v>2772</v>
      </c>
      <c r="BW50" s="302" t="s">
        <v>2772</v>
      </c>
      <c r="BX50" s="302">
        <v>98430</v>
      </c>
      <c r="BY50" s="302">
        <v>2367</v>
      </c>
      <c r="BZ50" s="302">
        <v>100125</v>
      </c>
      <c r="CA50" s="302">
        <v>672</v>
      </c>
    </row>
    <row r="51" spans="1:79" x14ac:dyDescent="0.2">
      <c r="A51" s="39" t="s">
        <v>35</v>
      </c>
      <c r="B51" s="302">
        <v>133867</v>
      </c>
      <c r="C51" s="302">
        <v>98812</v>
      </c>
      <c r="D51" s="302">
        <v>93713</v>
      </c>
      <c r="E51" s="302">
        <v>10442</v>
      </c>
      <c r="F51" s="320" t="s">
        <v>2</v>
      </c>
      <c r="G51" s="320" t="s">
        <v>2</v>
      </c>
      <c r="H51" s="320" t="s">
        <v>2</v>
      </c>
      <c r="I51" s="320" t="s">
        <v>2</v>
      </c>
      <c r="J51" s="320" t="s">
        <v>2</v>
      </c>
      <c r="K51" s="320" t="s">
        <v>2</v>
      </c>
      <c r="L51" s="320" t="s">
        <v>2</v>
      </c>
      <c r="M51" s="320" t="s">
        <v>2</v>
      </c>
      <c r="N51" s="320" t="s">
        <v>2</v>
      </c>
      <c r="O51" s="320" t="s">
        <v>2</v>
      </c>
      <c r="Q51" s="39" t="s">
        <v>35</v>
      </c>
      <c r="R51" s="302">
        <v>122846</v>
      </c>
      <c r="S51" s="302">
        <v>90768</v>
      </c>
      <c r="T51" s="302">
        <v>76590</v>
      </c>
      <c r="U51" s="302">
        <v>8539</v>
      </c>
      <c r="V51" s="320" t="s">
        <v>2</v>
      </c>
      <c r="W51" s="320" t="s">
        <v>2</v>
      </c>
      <c r="X51" s="320" t="s">
        <v>2</v>
      </c>
      <c r="Y51" s="320" t="s">
        <v>2</v>
      </c>
      <c r="Z51" s="320" t="s">
        <v>2</v>
      </c>
      <c r="AA51" s="320" t="s">
        <v>2</v>
      </c>
      <c r="AB51" s="320" t="s">
        <v>2</v>
      </c>
      <c r="AC51" s="320" t="s">
        <v>2</v>
      </c>
      <c r="AD51" s="320" t="s">
        <v>2</v>
      </c>
      <c r="AE51" s="320" t="s">
        <v>2</v>
      </c>
      <c r="AG51" s="39" t="s">
        <v>35</v>
      </c>
      <c r="AH51" s="302">
        <v>118189</v>
      </c>
      <c r="AI51" s="302">
        <v>83271</v>
      </c>
      <c r="AJ51" s="302">
        <v>68587</v>
      </c>
      <c r="AK51" s="302">
        <v>9657</v>
      </c>
      <c r="AL51" s="302">
        <v>700</v>
      </c>
      <c r="AM51" s="302">
        <v>264</v>
      </c>
      <c r="AN51" s="302">
        <v>733</v>
      </c>
      <c r="AO51" s="302">
        <v>155</v>
      </c>
      <c r="AP51" s="302">
        <v>414</v>
      </c>
      <c r="AQ51" s="302">
        <v>723</v>
      </c>
      <c r="AR51" s="302">
        <v>80949</v>
      </c>
      <c r="AS51" s="302">
        <v>2322</v>
      </c>
      <c r="AT51" s="302">
        <v>82815</v>
      </c>
      <c r="AU51" s="302">
        <v>456</v>
      </c>
      <c r="AW51" s="39" t="s">
        <v>35</v>
      </c>
      <c r="AX51" s="302">
        <v>127803</v>
      </c>
      <c r="AY51" s="302">
        <v>82799</v>
      </c>
      <c r="AZ51" s="302">
        <v>69711</v>
      </c>
      <c r="BA51" s="302">
        <v>6051</v>
      </c>
      <c r="BB51" s="302">
        <v>638</v>
      </c>
      <c r="BC51" s="302">
        <v>519</v>
      </c>
      <c r="BD51" s="302">
        <v>964</v>
      </c>
      <c r="BE51" s="302">
        <v>195</v>
      </c>
      <c r="BF51" s="302">
        <v>454</v>
      </c>
      <c r="BG51" s="302">
        <v>555</v>
      </c>
      <c r="BH51" s="302">
        <v>79529</v>
      </c>
      <c r="BI51" s="317">
        <v>3270</v>
      </c>
      <c r="BJ51" s="302">
        <v>81188</v>
      </c>
      <c r="BK51" s="302">
        <v>1611</v>
      </c>
      <c r="BM51" s="39" t="s">
        <v>35</v>
      </c>
      <c r="BN51" s="302">
        <v>156468</v>
      </c>
      <c r="BO51" s="302">
        <v>95274</v>
      </c>
      <c r="BP51" s="302">
        <v>71267</v>
      </c>
      <c r="BQ51" s="302">
        <v>4390</v>
      </c>
      <c r="BR51" s="302" t="s">
        <v>2772</v>
      </c>
      <c r="BS51" s="302" t="s">
        <v>2772</v>
      </c>
      <c r="BT51" s="302" t="s">
        <v>2772</v>
      </c>
      <c r="BU51" s="302" t="s">
        <v>2772</v>
      </c>
      <c r="BV51" s="302" t="s">
        <v>2772</v>
      </c>
      <c r="BW51" s="302" t="s">
        <v>2772</v>
      </c>
      <c r="BX51" s="302">
        <v>81741</v>
      </c>
      <c r="BY51" s="302">
        <v>13533</v>
      </c>
      <c r="BZ51" s="302">
        <v>93541</v>
      </c>
      <c r="CA51" s="302">
        <v>1733</v>
      </c>
    </row>
    <row r="52" spans="1:79" x14ac:dyDescent="0.2">
      <c r="A52" s="39" t="s">
        <v>36</v>
      </c>
      <c r="B52" s="302">
        <v>142916</v>
      </c>
      <c r="C52" s="302">
        <v>135988</v>
      </c>
      <c r="D52" s="302">
        <v>134406</v>
      </c>
      <c r="E52" s="302">
        <v>1685</v>
      </c>
      <c r="F52" s="320" t="s">
        <v>2</v>
      </c>
      <c r="G52" s="320" t="s">
        <v>2</v>
      </c>
      <c r="H52" s="320" t="s">
        <v>2</v>
      </c>
      <c r="I52" s="320" t="s">
        <v>2</v>
      </c>
      <c r="J52" s="320" t="s">
        <v>2</v>
      </c>
      <c r="K52" s="320" t="s">
        <v>2</v>
      </c>
      <c r="L52" s="320" t="s">
        <v>2</v>
      </c>
      <c r="M52" s="320" t="s">
        <v>2</v>
      </c>
      <c r="N52" s="320" t="s">
        <v>2</v>
      </c>
      <c r="O52" s="320" t="s">
        <v>2</v>
      </c>
      <c r="Q52" s="39" t="s">
        <v>36</v>
      </c>
      <c r="R52" s="302">
        <v>141685</v>
      </c>
      <c r="S52" s="302">
        <v>136179</v>
      </c>
      <c r="T52" s="302">
        <v>132558</v>
      </c>
      <c r="U52" s="302">
        <v>1533</v>
      </c>
      <c r="V52" s="320" t="s">
        <v>2</v>
      </c>
      <c r="W52" s="320" t="s">
        <v>2</v>
      </c>
      <c r="X52" s="320" t="s">
        <v>2</v>
      </c>
      <c r="Y52" s="320" t="s">
        <v>2</v>
      </c>
      <c r="Z52" s="320" t="s">
        <v>2</v>
      </c>
      <c r="AA52" s="320" t="s">
        <v>2</v>
      </c>
      <c r="AB52" s="320" t="s">
        <v>2</v>
      </c>
      <c r="AC52" s="320" t="s">
        <v>2</v>
      </c>
      <c r="AD52" s="320" t="s">
        <v>2</v>
      </c>
      <c r="AE52" s="320" t="s">
        <v>2</v>
      </c>
      <c r="AG52" s="39" t="s">
        <v>36</v>
      </c>
      <c r="AH52" s="302">
        <v>138839</v>
      </c>
      <c r="AI52" s="302">
        <v>132736</v>
      </c>
      <c r="AJ52" s="302">
        <v>128718</v>
      </c>
      <c r="AK52" s="302">
        <v>1666</v>
      </c>
      <c r="AL52" s="302">
        <v>182</v>
      </c>
      <c r="AM52" s="302">
        <v>156</v>
      </c>
      <c r="AN52" s="302">
        <v>266</v>
      </c>
      <c r="AO52" s="302">
        <v>95</v>
      </c>
      <c r="AP52" s="302">
        <v>346</v>
      </c>
      <c r="AQ52" s="302">
        <v>364</v>
      </c>
      <c r="AR52" s="302">
        <v>131648</v>
      </c>
      <c r="AS52" s="302">
        <v>1088</v>
      </c>
      <c r="AT52" s="302">
        <v>132420</v>
      </c>
      <c r="AU52" s="302">
        <v>316</v>
      </c>
      <c r="AW52" s="39" t="s">
        <v>36</v>
      </c>
      <c r="AX52" s="302">
        <v>141788</v>
      </c>
      <c r="AY52" s="302">
        <v>133325</v>
      </c>
      <c r="AZ52" s="302">
        <v>128910</v>
      </c>
      <c r="BA52" s="302">
        <v>1325</v>
      </c>
      <c r="BB52" s="302">
        <v>138</v>
      </c>
      <c r="BC52" s="302">
        <v>254</v>
      </c>
      <c r="BD52" s="302">
        <v>394</v>
      </c>
      <c r="BE52" s="302">
        <v>153</v>
      </c>
      <c r="BF52" s="302">
        <v>345</v>
      </c>
      <c r="BG52" s="302">
        <v>422</v>
      </c>
      <c r="BH52" s="302">
        <v>131862</v>
      </c>
      <c r="BI52" s="317">
        <v>1463</v>
      </c>
      <c r="BJ52" s="302">
        <v>132597</v>
      </c>
      <c r="BK52" s="302">
        <v>728</v>
      </c>
      <c r="BM52" s="39" t="s">
        <v>36</v>
      </c>
      <c r="BN52" s="302">
        <v>148588</v>
      </c>
      <c r="BO52" s="302">
        <v>135720</v>
      </c>
      <c r="BP52" s="302">
        <v>128881</v>
      </c>
      <c r="BQ52" s="302">
        <v>1261</v>
      </c>
      <c r="BR52" s="302" t="s">
        <v>2772</v>
      </c>
      <c r="BS52" s="302" t="s">
        <v>2772</v>
      </c>
      <c r="BT52" s="302" t="s">
        <v>2772</v>
      </c>
      <c r="BU52" s="302" t="s">
        <v>2772</v>
      </c>
      <c r="BV52" s="302" t="s">
        <v>2772</v>
      </c>
      <c r="BW52" s="302" t="s">
        <v>2772</v>
      </c>
      <c r="BX52" s="302">
        <v>132332</v>
      </c>
      <c r="BY52" s="302">
        <v>3388</v>
      </c>
      <c r="BZ52" s="302">
        <v>134584</v>
      </c>
      <c r="CA52" s="302">
        <v>1136</v>
      </c>
    </row>
    <row r="53" spans="1:79" x14ac:dyDescent="0.2">
      <c r="A53" s="39" t="s">
        <v>37</v>
      </c>
      <c r="B53" s="302">
        <v>88027</v>
      </c>
      <c r="C53" s="302">
        <v>67681</v>
      </c>
      <c r="D53" s="302">
        <v>62114</v>
      </c>
      <c r="E53" s="302">
        <v>5623</v>
      </c>
      <c r="F53" s="320" t="s">
        <v>2</v>
      </c>
      <c r="G53" s="320" t="s">
        <v>2</v>
      </c>
      <c r="H53" s="320" t="s">
        <v>2</v>
      </c>
      <c r="I53" s="320" t="s">
        <v>2</v>
      </c>
      <c r="J53" s="320" t="s">
        <v>2</v>
      </c>
      <c r="K53" s="320" t="s">
        <v>2</v>
      </c>
      <c r="L53" s="320" t="s">
        <v>2</v>
      </c>
      <c r="M53" s="320" t="s">
        <v>2</v>
      </c>
      <c r="N53" s="320" t="s">
        <v>2</v>
      </c>
      <c r="O53" s="320" t="s">
        <v>2</v>
      </c>
      <c r="Q53" s="39" t="s">
        <v>37</v>
      </c>
      <c r="R53" s="302">
        <v>75310</v>
      </c>
      <c r="S53" s="302">
        <v>63315</v>
      </c>
      <c r="T53" s="302">
        <v>53104</v>
      </c>
      <c r="U53" s="302">
        <v>4586</v>
      </c>
      <c r="V53" s="320" t="s">
        <v>2</v>
      </c>
      <c r="W53" s="320" t="s">
        <v>2</v>
      </c>
      <c r="X53" s="320" t="s">
        <v>2</v>
      </c>
      <c r="Y53" s="320" t="s">
        <v>2</v>
      </c>
      <c r="Z53" s="320" t="s">
        <v>2</v>
      </c>
      <c r="AA53" s="320" t="s">
        <v>2</v>
      </c>
      <c r="AB53" s="320" t="s">
        <v>2</v>
      </c>
      <c r="AC53" s="320" t="s">
        <v>2</v>
      </c>
      <c r="AD53" s="320" t="s">
        <v>2</v>
      </c>
      <c r="AE53" s="320" t="s">
        <v>2</v>
      </c>
      <c r="AG53" s="39" t="s">
        <v>37</v>
      </c>
      <c r="AH53" s="302">
        <v>80190</v>
      </c>
      <c r="AI53" s="302">
        <v>65074</v>
      </c>
      <c r="AJ53" s="302">
        <v>55035</v>
      </c>
      <c r="AK53" s="302">
        <v>4330</v>
      </c>
      <c r="AL53" s="302">
        <v>406</v>
      </c>
      <c r="AM53" s="302">
        <v>391</v>
      </c>
      <c r="AN53" s="302">
        <v>659</v>
      </c>
      <c r="AO53" s="302">
        <v>223</v>
      </c>
      <c r="AP53" s="302">
        <v>695</v>
      </c>
      <c r="AQ53" s="302">
        <v>660</v>
      </c>
      <c r="AR53" s="302">
        <v>62729</v>
      </c>
      <c r="AS53" s="302">
        <v>2345</v>
      </c>
      <c r="AT53" s="302">
        <v>64269</v>
      </c>
      <c r="AU53" s="302">
        <v>805</v>
      </c>
      <c r="AW53" s="39" t="s">
        <v>37</v>
      </c>
      <c r="AX53" s="302">
        <v>95396</v>
      </c>
      <c r="AY53" s="302">
        <v>73614</v>
      </c>
      <c r="AZ53" s="302">
        <v>62507</v>
      </c>
      <c r="BA53" s="302">
        <v>3045</v>
      </c>
      <c r="BB53" s="302">
        <v>340</v>
      </c>
      <c r="BC53" s="302">
        <v>747</v>
      </c>
      <c r="BD53" s="302">
        <v>912</v>
      </c>
      <c r="BE53" s="302">
        <v>274</v>
      </c>
      <c r="BF53" s="302">
        <v>965</v>
      </c>
      <c r="BG53" s="302">
        <v>506</v>
      </c>
      <c r="BH53" s="302">
        <v>70529</v>
      </c>
      <c r="BI53" s="317">
        <v>3085</v>
      </c>
      <c r="BJ53" s="302">
        <v>71632</v>
      </c>
      <c r="BK53" s="302">
        <v>1982</v>
      </c>
      <c r="BM53" s="39" t="s">
        <v>37</v>
      </c>
      <c r="BN53" s="302">
        <v>107885</v>
      </c>
      <c r="BO53" s="302">
        <v>81091</v>
      </c>
      <c r="BP53" s="302">
        <v>65067</v>
      </c>
      <c r="BQ53" s="302">
        <v>2563</v>
      </c>
      <c r="BR53" s="302" t="s">
        <v>2772</v>
      </c>
      <c r="BS53" s="302" t="s">
        <v>2772</v>
      </c>
      <c r="BT53" s="302" t="s">
        <v>2772</v>
      </c>
      <c r="BU53" s="302" t="s">
        <v>2772</v>
      </c>
      <c r="BV53" s="302" t="s">
        <v>2772</v>
      </c>
      <c r="BW53" s="302" t="s">
        <v>2772</v>
      </c>
      <c r="BX53" s="302">
        <v>75806</v>
      </c>
      <c r="BY53" s="302">
        <v>5285</v>
      </c>
      <c r="BZ53" s="302">
        <v>78144</v>
      </c>
      <c r="CA53" s="302">
        <v>2947</v>
      </c>
    </row>
    <row r="54" spans="1:79" x14ac:dyDescent="0.2">
      <c r="A54" s="39" t="s">
        <v>38</v>
      </c>
      <c r="B54" s="302">
        <v>156577</v>
      </c>
      <c r="C54" s="302">
        <v>141324</v>
      </c>
      <c r="D54" s="302">
        <v>138994</v>
      </c>
      <c r="E54" s="302">
        <v>2926</v>
      </c>
      <c r="F54" s="320" t="s">
        <v>2</v>
      </c>
      <c r="G54" s="320" t="s">
        <v>2</v>
      </c>
      <c r="H54" s="320" t="s">
        <v>2</v>
      </c>
      <c r="I54" s="320" t="s">
        <v>2</v>
      </c>
      <c r="J54" s="320" t="s">
        <v>2</v>
      </c>
      <c r="K54" s="320" t="s">
        <v>2</v>
      </c>
      <c r="L54" s="320" t="s">
        <v>2</v>
      </c>
      <c r="M54" s="320" t="s">
        <v>2</v>
      </c>
      <c r="N54" s="320" t="s">
        <v>2</v>
      </c>
      <c r="O54" s="320" t="s">
        <v>2</v>
      </c>
      <c r="Q54" s="39" t="s">
        <v>38</v>
      </c>
      <c r="R54" s="302">
        <v>152756</v>
      </c>
      <c r="S54" s="302">
        <v>137919</v>
      </c>
      <c r="T54" s="302">
        <v>132298</v>
      </c>
      <c r="U54" s="302">
        <v>2648</v>
      </c>
      <c r="V54" s="320" t="s">
        <v>2</v>
      </c>
      <c r="W54" s="320" t="s">
        <v>2</v>
      </c>
      <c r="X54" s="320" t="s">
        <v>2</v>
      </c>
      <c r="Y54" s="320" t="s">
        <v>2</v>
      </c>
      <c r="Z54" s="320" t="s">
        <v>2</v>
      </c>
      <c r="AA54" s="320" t="s">
        <v>2</v>
      </c>
      <c r="AB54" s="320" t="s">
        <v>2</v>
      </c>
      <c r="AC54" s="320" t="s">
        <v>2</v>
      </c>
      <c r="AD54" s="320" t="s">
        <v>2</v>
      </c>
      <c r="AE54" s="320" t="s">
        <v>2</v>
      </c>
      <c r="AG54" s="39" t="s">
        <v>38</v>
      </c>
      <c r="AH54" s="302">
        <v>150953</v>
      </c>
      <c r="AI54" s="302">
        <v>133117</v>
      </c>
      <c r="AJ54" s="302">
        <v>126952</v>
      </c>
      <c r="AK54" s="302">
        <v>3013</v>
      </c>
      <c r="AL54" s="302">
        <v>311</v>
      </c>
      <c r="AM54" s="302">
        <v>130</v>
      </c>
      <c r="AN54" s="302">
        <v>443</v>
      </c>
      <c r="AO54" s="302">
        <v>159</v>
      </c>
      <c r="AP54" s="302">
        <v>344</v>
      </c>
      <c r="AQ54" s="302">
        <v>515</v>
      </c>
      <c r="AR54" s="302">
        <v>131543</v>
      </c>
      <c r="AS54" s="302">
        <v>1574</v>
      </c>
      <c r="AT54" s="302">
        <v>132703</v>
      </c>
      <c r="AU54" s="302">
        <v>414</v>
      </c>
      <c r="AW54" s="39" t="s">
        <v>38</v>
      </c>
      <c r="AX54" s="302">
        <v>159116</v>
      </c>
      <c r="AY54" s="302">
        <v>132756</v>
      </c>
      <c r="AZ54" s="302">
        <v>125757</v>
      </c>
      <c r="BA54" s="302">
        <v>2375</v>
      </c>
      <c r="BB54" s="302">
        <v>343</v>
      </c>
      <c r="BC54" s="302">
        <v>290</v>
      </c>
      <c r="BD54" s="302">
        <v>509</v>
      </c>
      <c r="BE54" s="302">
        <v>509</v>
      </c>
      <c r="BF54" s="302">
        <v>391</v>
      </c>
      <c r="BG54" s="302">
        <v>508</v>
      </c>
      <c r="BH54" s="302">
        <v>130197</v>
      </c>
      <c r="BI54" s="317">
        <v>2559</v>
      </c>
      <c r="BJ54" s="302">
        <v>131328</v>
      </c>
      <c r="BK54" s="302">
        <v>1428</v>
      </c>
      <c r="BM54" s="39" t="s">
        <v>38</v>
      </c>
      <c r="BN54" s="302">
        <v>176224</v>
      </c>
      <c r="BO54" s="302">
        <v>137151</v>
      </c>
      <c r="BP54" s="302">
        <v>125435</v>
      </c>
      <c r="BQ54" s="302">
        <v>1731</v>
      </c>
      <c r="BR54" s="302" t="s">
        <v>2772</v>
      </c>
      <c r="BS54" s="302" t="s">
        <v>2772</v>
      </c>
      <c r="BT54" s="302" t="s">
        <v>2772</v>
      </c>
      <c r="BU54" s="302" t="s">
        <v>2772</v>
      </c>
      <c r="BV54" s="302" t="s">
        <v>2772</v>
      </c>
      <c r="BW54" s="302" t="s">
        <v>2772</v>
      </c>
      <c r="BX54" s="302">
        <v>130566</v>
      </c>
      <c r="BY54" s="302">
        <v>6585</v>
      </c>
      <c r="BZ54" s="302">
        <v>135531</v>
      </c>
      <c r="CA54" s="302">
        <v>1620</v>
      </c>
    </row>
    <row r="55" spans="1:79" x14ac:dyDescent="0.2">
      <c r="A55" s="39" t="s">
        <v>39</v>
      </c>
      <c r="B55" s="302">
        <v>144550</v>
      </c>
      <c r="C55" s="302">
        <v>115806</v>
      </c>
      <c r="D55" s="302">
        <v>111586</v>
      </c>
      <c r="E55" s="302">
        <v>7052</v>
      </c>
      <c r="F55" s="320" t="s">
        <v>2</v>
      </c>
      <c r="G55" s="320" t="s">
        <v>2</v>
      </c>
      <c r="H55" s="320" t="s">
        <v>2</v>
      </c>
      <c r="I55" s="320" t="s">
        <v>2</v>
      </c>
      <c r="J55" s="320" t="s">
        <v>2</v>
      </c>
      <c r="K55" s="320" t="s">
        <v>2</v>
      </c>
      <c r="L55" s="320" t="s">
        <v>2</v>
      </c>
      <c r="M55" s="320" t="s">
        <v>2</v>
      </c>
      <c r="N55" s="320" t="s">
        <v>2</v>
      </c>
      <c r="O55" s="320" t="s">
        <v>2</v>
      </c>
      <c r="Q55" s="39" t="s">
        <v>39</v>
      </c>
      <c r="R55" s="302">
        <v>136304</v>
      </c>
      <c r="S55" s="302">
        <v>108212</v>
      </c>
      <c r="T55" s="302">
        <v>97401</v>
      </c>
      <c r="U55" s="302">
        <v>5897</v>
      </c>
      <c r="V55" s="320" t="s">
        <v>2</v>
      </c>
      <c r="W55" s="320" t="s">
        <v>2</v>
      </c>
      <c r="X55" s="320" t="s">
        <v>2</v>
      </c>
      <c r="Y55" s="320" t="s">
        <v>2</v>
      </c>
      <c r="Z55" s="320" t="s">
        <v>2</v>
      </c>
      <c r="AA55" s="320" t="s">
        <v>2</v>
      </c>
      <c r="AB55" s="320" t="s">
        <v>2</v>
      </c>
      <c r="AC55" s="320" t="s">
        <v>2</v>
      </c>
      <c r="AD55" s="320" t="s">
        <v>2</v>
      </c>
      <c r="AE55" s="320" t="s">
        <v>2</v>
      </c>
      <c r="AG55" s="39" t="s">
        <v>39</v>
      </c>
      <c r="AH55" s="302">
        <v>133467</v>
      </c>
      <c r="AI55" s="302">
        <v>103436</v>
      </c>
      <c r="AJ55" s="302">
        <v>91669</v>
      </c>
      <c r="AK55" s="302">
        <v>6507</v>
      </c>
      <c r="AL55" s="302">
        <v>1556</v>
      </c>
      <c r="AM55" s="302">
        <v>299</v>
      </c>
      <c r="AN55" s="302">
        <v>552</v>
      </c>
      <c r="AO55" s="302">
        <v>134</v>
      </c>
      <c r="AP55" s="302">
        <v>354</v>
      </c>
      <c r="AQ55" s="302">
        <v>396</v>
      </c>
      <c r="AR55" s="302">
        <v>100300</v>
      </c>
      <c r="AS55" s="302">
        <v>3136</v>
      </c>
      <c r="AT55" s="302">
        <v>102627</v>
      </c>
      <c r="AU55" s="302">
        <v>809</v>
      </c>
      <c r="AW55" s="39" t="s">
        <v>39</v>
      </c>
      <c r="AX55" s="302">
        <v>147564</v>
      </c>
      <c r="AY55" s="302">
        <v>106158</v>
      </c>
      <c r="AZ55" s="302">
        <v>94399</v>
      </c>
      <c r="BA55" s="302">
        <v>4444</v>
      </c>
      <c r="BB55" s="302">
        <v>1390</v>
      </c>
      <c r="BC55" s="302">
        <v>781</v>
      </c>
      <c r="BD55" s="302">
        <v>695</v>
      </c>
      <c r="BE55" s="302">
        <v>233</v>
      </c>
      <c r="BF55" s="302">
        <v>520</v>
      </c>
      <c r="BG55" s="302">
        <v>321</v>
      </c>
      <c r="BH55" s="302">
        <v>102445</v>
      </c>
      <c r="BI55" s="317">
        <v>3713</v>
      </c>
      <c r="BJ55" s="302">
        <v>104333</v>
      </c>
      <c r="BK55" s="302">
        <v>1825</v>
      </c>
      <c r="BM55" s="39" t="s">
        <v>39</v>
      </c>
      <c r="BN55" s="302">
        <v>169175</v>
      </c>
      <c r="BO55" s="302">
        <v>114375</v>
      </c>
      <c r="BP55" s="302">
        <v>89237</v>
      </c>
      <c r="BQ55" s="302">
        <v>3574</v>
      </c>
      <c r="BR55" s="302" t="s">
        <v>2772</v>
      </c>
      <c r="BS55" s="302" t="s">
        <v>2772</v>
      </c>
      <c r="BT55" s="302" t="s">
        <v>2772</v>
      </c>
      <c r="BU55" s="302" t="s">
        <v>2772</v>
      </c>
      <c r="BV55" s="302" t="s">
        <v>2772</v>
      </c>
      <c r="BW55" s="302" t="s">
        <v>2772</v>
      </c>
      <c r="BX55" s="302">
        <v>98350</v>
      </c>
      <c r="BY55" s="302">
        <v>16025</v>
      </c>
      <c r="BZ55" s="302">
        <v>112137</v>
      </c>
      <c r="CA55" s="302">
        <v>2238</v>
      </c>
    </row>
    <row r="56" spans="1:79" x14ac:dyDescent="0.2">
      <c r="A56" s="39" t="s">
        <v>40</v>
      </c>
      <c r="B56" s="302">
        <v>126419</v>
      </c>
      <c r="C56" s="302">
        <v>117078</v>
      </c>
      <c r="D56" s="302">
        <v>114728</v>
      </c>
      <c r="E56" s="302">
        <v>1969</v>
      </c>
      <c r="F56" s="320" t="s">
        <v>2</v>
      </c>
      <c r="G56" s="320" t="s">
        <v>2</v>
      </c>
      <c r="H56" s="320" t="s">
        <v>2</v>
      </c>
      <c r="I56" s="320" t="s">
        <v>2</v>
      </c>
      <c r="J56" s="320" t="s">
        <v>2</v>
      </c>
      <c r="K56" s="320" t="s">
        <v>2</v>
      </c>
      <c r="L56" s="320" t="s">
        <v>2</v>
      </c>
      <c r="M56" s="320" t="s">
        <v>2</v>
      </c>
      <c r="N56" s="320" t="s">
        <v>2</v>
      </c>
      <c r="O56" s="320" t="s">
        <v>2</v>
      </c>
      <c r="Q56" s="39" t="s">
        <v>40</v>
      </c>
      <c r="R56" s="302">
        <v>124164</v>
      </c>
      <c r="S56" s="302">
        <v>115933</v>
      </c>
      <c r="T56" s="302">
        <v>106279</v>
      </c>
      <c r="U56" s="302">
        <v>2133</v>
      </c>
      <c r="V56" s="320" t="s">
        <v>2</v>
      </c>
      <c r="W56" s="320" t="s">
        <v>2</v>
      </c>
      <c r="X56" s="320" t="s">
        <v>2</v>
      </c>
      <c r="Y56" s="320" t="s">
        <v>2</v>
      </c>
      <c r="Z56" s="320" t="s">
        <v>2</v>
      </c>
      <c r="AA56" s="320" t="s">
        <v>2</v>
      </c>
      <c r="AB56" s="320" t="s">
        <v>2</v>
      </c>
      <c r="AC56" s="320" t="s">
        <v>2</v>
      </c>
      <c r="AD56" s="320" t="s">
        <v>2</v>
      </c>
      <c r="AE56" s="320" t="s">
        <v>2</v>
      </c>
      <c r="AG56" s="39" t="s">
        <v>40</v>
      </c>
      <c r="AH56" s="302">
        <v>123976</v>
      </c>
      <c r="AI56" s="302">
        <v>112621</v>
      </c>
      <c r="AJ56" s="302">
        <v>99983</v>
      </c>
      <c r="AK56" s="302">
        <v>2956</v>
      </c>
      <c r="AL56" s="302">
        <v>250</v>
      </c>
      <c r="AM56" s="302">
        <v>74</v>
      </c>
      <c r="AN56" s="302">
        <v>1319</v>
      </c>
      <c r="AO56" s="302">
        <v>978</v>
      </c>
      <c r="AP56" s="302">
        <v>228</v>
      </c>
      <c r="AQ56" s="302">
        <v>5857</v>
      </c>
      <c r="AR56" s="302">
        <v>105163</v>
      </c>
      <c r="AS56" s="302">
        <v>7458</v>
      </c>
      <c r="AT56" s="302">
        <v>111432</v>
      </c>
      <c r="AU56" s="302">
        <v>1189</v>
      </c>
      <c r="AW56" s="39" t="s">
        <v>40</v>
      </c>
      <c r="AX56" s="302">
        <v>130706</v>
      </c>
      <c r="AY56" s="302">
        <v>113999</v>
      </c>
      <c r="AZ56" s="302">
        <v>98690</v>
      </c>
      <c r="BA56" s="302">
        <v>2290</v>
      </c>
      <c r="BB56" s="302">
        <v>215</v>
      </c>
      <c r="BC56" s="302">
        <v>164</v>
      </c>
      <c r="BD56" s="302">
        <v>1246</v>
      </c>
      <c r="BE56" s="302">
        <v>3233</v>
      </c>
      <c r="BF56" s="302">
        <v>262</v>
      </c>
      <c r="BG56" s="302">
        <v>5852</v>
      </c>
      <c r="BH56" s="302">
        <v>103654</v>
      </c>
      <c r="BI56" s="317">
        <v>10345</v>
      </c>
      <c r="BJ56" s="302">
        <v>109751</v>
      </c>
      <c r="BK56" s="302">
        <v>4248</v>
      </c>
      <c r="BM56" s="39" t="s">
        <v>40</v>
      </c>
      <c r="BN56" s="302">
        <v>150654</v>
      </c>
      <c r="BO56" s="302">
        <v>125465</v>
      </c>
      <c r="BP56" s="302">
        <v>99942</v>
      </c>
      <c r="BQ56" s="302">
        <v>1905</v>
      </c>
      <c r="BR56" s="302" t="s">
        <v>2772</v>
      </c>
      <c r="BS56" s="302" t="s">
        <v>2772</v>
      </c>
      <c r="BT56" s="302" t="s">
        <v>2772</v>
      </c>
      <c r="BU56" s="302" t="s">
        <v>2772</v>
      </c>
      <c r="BV56" s="302" t="s">
        <v>2772</v>
      </c>
      <c r="BW56" s="302" t="s">
        <v>2772</v>
      </c>
      <c r="BX56" s="302">
        <v>105476</v>
      </c>
      <c r="BY56" s="302">
        <v>19989</v>
      </c>
      <c r="BZ56" s="302">
        <v>116476</v>
      </c>
      <c r="CA56" s="302">
        <v>8989</v>
      </c>
    </row>
    <row r="57" spans="1:79" x14ac:dyDescent="0.2">
      <c r="A57" s="39" t="s">
        <v>41</v>
      </c>
      <c r="B57" s="302">
        <v>102983</v>
      </c>
      <c r="C57" s="302">
        <v>95743</v>
      </c>
      <c r="D57" s="302">
        <v>94967</v>
      </c>
      <c r="E57" s="302">
        <v>2137</v>
      </c>
      <c r="F57" s="320" t="s">
        <v>2</v>
      </c>
      <c r="G57" s="320" t="s">
        <v>2</v>
      </c>
      <c r="H57" s="320" t="s">
        <v>2</v>
      </c>
      <c r="I57" s="320" t="s">
        <v>2</v>
      </c>
      <c r="J57" s="320" t="s">
        <v>2</v>
      </c>
      <c r="K57" s="320" t="s">
        <v>2</v>
      </c>
      <c r="L57" s="320" t="s">
        <v>2</v>
      </c>
      <c r="M57" s="320" t="s">
        <v>2</v>
      </c>
      <c r="N57" s="320" t="s">
        <v>2</v>
      </c>
      <c r="O57" s="320" t="s">
        <v>2</v>
      </c>
      <c r="Q57" s="39" t="s">
        <v>41</v>
      </c>
      <c r="R57" s="302">
        <v>101031</v>
      </c>
      <c r="S57" s="302">
        <v>94785</v>
      </c>
      <c r="T57" s="302">
        <v>91431</v>
      </c>
      <c r="U57" s="302">
        <v>1998</v>
      </c>
      <c r="V57" s="320" t="s">
        <v>2</v>
      </c>
      <c r="W57" s="320" t="s">
        <v>2</v>
      </c>
      <c r="X57" s="320" t="s">
        <v>2</v>
      </c>
      <c r="Y57" s="320" t="s">
        <v>2</v>
      </c>
      <c r="Z57" s="320" t="s">
        <v>2</v>
      </c>
      <c r="AA57" s="320" t="s">
        <v>2</v>
      </c>
      <c r="AB57" s="320" t="s">
        <v>2</v>
      </c>
      <c r="AC57" s="320" t="s">
        <v>2</v>
      </c>
      <c r="AD57" s="320" t="s">
        <v>2</v>
      </c>
      <c r="AE57" s="320" t="s">
        <v>2</v>
      </c>
      <c r="AG57" s="39" t="s">
        <v>41</v>
      </c>
      <c r="AH57" s="302">
        <v>99017</v>
      </c>
      <c r="AI57" s="302">
        <v>90931</v>
      </c>
      <c r="AJ57" s="302">
        <v>87032</v>
      </c>
      <c r="AK57" s="302">
        <v>2088</v>
      </c>
      <c r="AL57" s="302">
        <v>86</v>
      </c>
      <c r="AM57" s="302">
        <v>94</v>
      </c>
      <c r="AN57" s="302">
        <v>121</v>
      </c>
      <c r="AO57" s="302">
        <v>135</v>
      </c>
      <c r="AP57" s="302">
        <v>369</v>
      </c>
      <c r="AQ57" s="302">
        <v>424</v>
      </c>
      <c r="AR57" s="302">
        <v>89977</v>
      </c>
      <c r="AS57" s="302">
        <v>954</v>
      </c>
      <c r="AT57" s="302">
        <v>90675</v>
      </c>
      <c r="AU57" s="302">
        <v>256</v>
      </c>
      <c r="AW57" s="39" t="s">
        <v>41</v>
      </c>
      <c r="AX57" s="302">
        <v>102780</v>
      </c>
      <c r="AY57" s="302">
        <v>89093</v>
      </c>
      <c r="AZ57" s="302">
        <v>84629</v>
      </c>
      <c r="BA57" s="302">
        <v>1549</v>
      </c>
      <c r="BB57" s="302">
        <v>88</v>
      </c>
      <c r="BC57" s="302">
        <v>264</v>
      </c>
      <c r="BD57" s="302">
        <v>202</v>
      </c>
      <c r="BE57" s="302">
        <v>286</v>
      </c>
      <c r="BF57" s="302">
        <v>329</v>
      </c>
      <c r="BG57" s="302">
        <v>439</v>
      </c>
      <c r="BH57" s="302">
        <v>87641</v>
      </c>
      <c r="BI57" s="317">
        <v>1452</v>
      </c>
      <c r="BJ57" s="302">
        <v>88201</v>
      </c>
      <c r="BK57" s="302">
        <v>892</v>
      </c>
      <c r="BM57" s="39" t="s">
        <v>41</v>
      </c>
      <c r="BN57" s="302">
        <v>126224</v>
      </c>
      <c r="BO57" s="302">
        <v>98710</v>
      </c>
      <c r="BP57" s="302">
        <v>87956</v>
      </c>
      <c r="BQ57" s="302">
        <v>1526</v>
      </c>
      <c r="BR57" s="302" t="s">
        <v>2772</v>
      </c>
      <c r="BS57" s="302" t="s">
        <v>2772</v>
      </c>
      <c r="BT57" s="302" t="s">
        <v>2772</v>
      </c>
      <c r="BU57" s="302" t="s">
        <v>2772</v>
      </c>
      <c r="BV57" s="302" t="s">
        <v>2772</v>
      </c>
      <c r="BW57" s="302" t="s">
        <v>2772</v>
      </c>
      <c r="BX57" s="302">
        <v>92666</v>
      </c>
      <c r="BY57" s="302">
        <v>6044</v>
      </c>
      <c r="BZ57" s="302">
        <v>96878</v>
      </c>
      <c r="CA57" s="302">
        <v>1832</v>
      </c>
    </row>
    <row r="58" spans="1:79" x14ac:dyDescent="0.2">
      <c r="A58" s="39" t="s">
        <v>42</v>
      </c>
      <c r="B58" s="302">
        <v>103955</v>
      </c>
      <c r="C58" s="302">
        <v>84161</v>
      </c>
      <c r="D58" s="302">
        <v>81392</v>
      </c>
      <c r="E58" s="302">
        <v>3317</v>
      </c>
      <c r="F58" s="320" t="s">
        <v>2</v>
      </c>
      <c r="G58" s="320" t="s">
        <v>2</v>
      </c>
      <c r="H58" s="320" t="s">
        <v>2</v>
      </c>
      <c r="I58" s="320" t="s">
        <v>2</v>
      </c>
      <c r="J58" s="320" t="s">
        <v>2</v>
      </c>
      <c r="K58" s="320" t="s">
        <v>2</v>
      </c>
      <c r="L58" s="320" t="s">
        <v>2</v>
      </c>
      <c r="M58" s="320" t="s">
        <v>2</v>
      </c>
      <c r="N58" s="320" t="s">
        <v>2</v>
      </c>
      <c r="O58" s="320" t="s">
        <v>2</v>
      </c>
      <c r="Q58" s="39" t="s">
        <v>42</v>
      </c>
      <c r="R58" s="302">
        <v>86627</v>
      </c>
      <c r="S58" s="302">
        <v>71043</v>
      </c>
      <c r="T58" s="302">
        <v>63645</v>
      </c>
      <c r="U58" s="302">
        <v>2774</v>
      </c>
      <c r="V58" s="320" t="s">
        <v>2</v>
      </c>
      <c r="W58" s="320" t="s">
        <v>2</v>
      </c>
      <c r="X58" s="320" t="s">
        <v>2</v>
      </c>
      <c r="Y58" s="320" t="s">
        <v>2</v>
      </c>
      <c r="Z58" s="320" t="s">
        <v>2</v>
      </c>
      <c r="AA58" s="320" t="s">
        <v>2</v>
      </c>
      <c r="AB58" s="320" t="s">
        <v>2</v>
      </c>
      <c r="AC58" s="320" t="s">
        <v>2</v>
      </c>
      <c r="AD58" s="320" t="s">
        <v>2</v>
      </c>
      <c r="AE58" s="320" t="s">
        <v>2</v>
      </c>
      <c r="AG58" s="39" t="s">
        <v>42</v>
      </c>
      <c r="AH58" s="302">
        <v>86950</v>
      </c>
      <c r="AI58" s="302">
        <v>71180</v>
      </c>
      <c r="AJ58" s="302">
        <v>61845</v>
      </c>
      <c r="AK58" s="302">
        <v>2885</v>
      </c>
      <c r="AL58" s="302">
        <v>274</v>
      </c>
      <c r="AM58" s="302">
        <v>276</v>
      </c>
      <c r="AN58" s="302">
        <v>401</v>
      </c>
      <c r="AO58" s="302">
        <v>2646</v>
      </c>
      <c r="AP58" s="302">
        <v>301</v>
      </c>
      <c r="AQ58" s="302">
        <v>1226</v>
      </c>
      <c r="AR58" s="302">
        <v>66381</v>
      </c>
      <c r="AS58" s="302">
        <v>4799</v>
      </c>
      <c r="AT58" s="302">
        <v>68262</v>
      </c>
      <c r="AU58" s="302">
        <v>2918</v>
      </c>
      <c r="AW58" s="39" t="s">
        <v>42</v>
      </c>
      <c r="AX58" s="302">
        <v>97003</v>
      </c>
      <c r="AY58" s="302">
        <v>75232</v>
      </c>
      <c r="AZ58" s="302">
        <v>64559</v>
      </c>
      <c r="BA58" s="302">
        <v>2001</v>
      </c>
      <c r="BB58" s="302">
        <v>225</v>
      </c>
      <c r="BC58" s="302">
        <v>382</v>
      </c>
      <c r="BD58" s="302">
        <v>397</v>
      </c>
      <c r="BE58" s="302">
        <v>3956</v>
      </c>
      <c r="BF58" s="302">
        <v>498</v>
      </c>
      <c r="BG58" s="302">
        <v>1021</v>
      </c>
      <c r="BH58" s="302">
        <v>68940</v>
      </c>
      <c r="BI58" s="317">
        <v>6292</v>
      </c>
      <c r="BJ58" s="302">
        <v>70335</v>
      </c>
      <c r="BK58" s="302">
        <v>4897</v>
      </c>
      <c r="BM58" s="39" t="s">
        <v>42</v>
      </c>
      <c r="BN58" s="302">
        <v>122029</v>
      </c>
      <c r="BO58" s="302">
        <v>94235</v>
      </c>
      <c r="BP58" s="302">
        <v>75942</v>
      </c>
      <c r="BQ58" s="302">
        <v>1997</v>
      </c>
      <c r="BR58" s="302" t="s">
        <v>2772</v>
      </c>
      <c r="BS58" s="302" t="s">
        <v>2772</v>
      </c>
      <c r="BT58" s="302" t="s">
        <v>2772</v>
      </c>
      <c r="BU58" s="302" t="s">
        <v>2772</v>
      </c>
      <c r="BV58" s="302" t="s">
        <v>2772</v>
      </c>
      <c r="BW58" s="302" t="s">
        <v>2772</v>
      </c>
      <c r="BX58" s="302">
        <v>84367</v>
      </c>
      <c r="BY58" s="302">
        <v>9868</v>
      </c>
      <c r="BZ58" s="302">
        <v>88410</v>
      </c>
      <c r="CA58" s="302">
        <v>5825</v>
      </c>
    </row>
    <row r="59" spans="1:79" x14ac:dyDescent="0.2">
      <c r="A59" s="39" t="s">
        <v>43</v>
      </c>
      <c r="B59" s="302">
        <v>86158</v>
      </c>
      <c r="C59" s="302">
        <v>67955</v>
      </c>
      <c r="D59" s="302">
        <v>64192</v>
      </c>
      <c r="E59" s="302">
        <v>6527</v>
      </c>
      <c r="F59" s="320" t="s">
        <v>2</v>
      </c>
      <c r="G59" s="320" t="s">
        <v>2</v>
      </c>
      <c r="H59" s="320" t="s">
        <v>2</v>
      </c>
      <c r="I59" s="320" t="s">
        <v>2</v>
      </c>
      <c r="J59" s="320" t="s">
        <v>2</v>
      </c>
      <c r="K59" s="320" t="s">
        <v>2</v>
      </c>
      <c r="L59" s="320" t="s">
        <v>2</v>
      </c>
      <c r="M59" s="320" t="s">
        <v>2</v>
      </c>
      <c r="N59" s="320" t="s">
        <v>2</v>
      </c>
      <c r="O59" s="320" t="s">
        <v>2</v>
      </c>
      <c r="Q59" s="39" t="s">
        <v>43</v>
      </c>
      <c r="R59" s="302">
        <v>68782</v>
      </c>
      <c r="S59" s="302">
        <v>58433</v>
      </c>
      <c r="T59" s="302">
        <v>49968</v>
      </c>
      <c r="U59" s="302">
        <v>4579</v>
      </c>
      <c r="V59" s="320" t="s">
        <v>2</v>
      </c>
      <c r="W59" s="320" t="s">
        <v>2</v>
      </c>
      <c r="X59" s="320" t="s">
        <v>2</v>
      </c>
      <c r="Y59" s="320" t="s">
        <v>2</v>
      </c>
      <c r="Z59" s="320" t="s">
        <v>2</v>
      </c>
      <c r="AA59" s="320" t="s">
        <v>2</v>
      </c>
      <c r="AB59" s="320" t="s">
        <v>2</v>
      </c>
      <c r="AC59" s="320" t="s">
        <v>2</v>
      </c>
      <c r="AD59" s="320" t="s">
        <v>2</v>
      </c>
      <c r="AE59" s="320" t="s">
        <v>2</v>
      </c>
      <c r="AG59" s="39" t="s">
        <v>43</v>
      </c>
      <c r="AH59" s="302">
        <v>69611</v>
      </c>
      <c r="AI59" s="302">
        <v>58548</v>
      </c>
      <c r="AJ59" s="302">
        <v>50220</v>
      </c>
      <c r="AK59" s="302">
        <v>3917</v>
      </c>
      <c r="AL59" s="302">
        <v>526</v>
      </c>
      <c r="AM59" s="302">
        <v>607</v>
      </c>
      <c r="AN59" s="302">
        <v>517</v>
      </c>
      <c r="AO59" s="302">
        <v>151</v>
      </c>
      <c r="AP59" s="302">
        <v>317</v>
      </c>
      <c r="AQ59" s="302">
        <v>201</v>
      </c>
      <c r="AR59" s="302">
        <v>56821</v>
      </c>
      <c r="AS59" s="302">
        <v>1727</v>
      </c>
      <c r="AT59" s="302">
        <v>57773</v>
      </c>
      <c r="AU59" s="302">
        <v>775</v>
      </c>
      <c r="AW59" s="39" t="s">
        <v>43</v>
      </c>
      <c r="AX59" s="302">
        <v>78989</v>
      </c>
      <c r="AY59" s="302">
        <v>63103</v>
      </c>
      <c r="AZ59" s="302">
        <v>53996</v>
      </c>
      <c r="BA59" s="302">
        <v>2728</v>
      </c>
      <c r="BB59" s="302">
        <v>404</v>
      </c>
      <c r="BC59" s="302">
        <v>1146</v>
      </c>
      <c r="BD59" s="302">
        <v>726</v>
      </c>
      <c r="BE59" s="302">
        <v>171</v>
      </c>
      <c r="BF59" s="302">
        <v>565</v>
      </c>
      <c r="BG59" s="302">
        <v>159</v>
      </c>
      <c r="BH59" s="302">
        <v>60895</v>
      </c>
      <c r="BI59" s="317">
        <v>2208</v>
      </c>
      <c r="BJ59" s="302">
        <v>61540</v>
      </c>
      <c r="BK59" s="302">
        <v>1563</v>
      </c>
      <c r="BM59" s="39" t="s">
        <v>43</v>
      </c>
      <c r="BN59" s="302">
        <v>88914</v>
      </c>
      <c r="BO59" s="302">
        <v>67423</v>
      </c>
      <c r="BP59" s="302">
        <v>52980</v>
      </c>
      <c r="BQ59" s="302">
        <v>2290</v>
      </c>
      <c r="BR59" s="302" t="s">
        <v>2772</v>
      </c>
      <c r="BS59" s="302" t="s">
        <v>2772</v>
      </c>
      <c r="BT59" s="302" t="s">
        <v>2772</v>
      </c>
      <c r="BU59" s="302" t="s">
        <v>2772</v>
      </c>
      <c r="BV59" s="302" t="s">
        <v>2772</v>
      </c>
      <c r="BW59" s="302" t="s">
        <v>2772</v>
      </c>
      <c r="BX59" s="302">
        <v>63054</v>
      </c>
      <c r="BY59" s="302">
        <v>4369</v>
      </c>
      <c r="BZ59" s="302">
        <v>65525</v>
      </c>
      <c r="CA59" s="302">
        <v>1898</v>
      </c>
    </row>
    <row r="60" spans="1:79" x14ac:dyDescent="0.2">
      <c r="A60" s="39" t="s">
        <v>44</v>
      </c>
      <c r="B60" s="302">
        <v>112583</v>
      </c>
      <c r="C60" s="302">
        <v>87036</v>
      </c>
      <c r="D60" s="302">
        <v>84114</v>
      </c>
      <c r="E60" s="302">
        <v>4271</v>
      </c>
      <c r="F60" s="320" t="s">
        <v>2</v>
      </c>
      <c r="G60" s="320" t="s">
        <v>2</v>
      </c>
      <c r="H60" s="320" t="s">
        <v>2</v>
      </c>
      <c r="I60" s="320" t="s">
        <v>2</v>
      </c>
      <c r="J60" s="320" t="s">
        <v>2</v>
      </c>
      <c r="K60" s="320" t="s">
        <v>2</v>
      </c>
      <c r="L60" s="320" t="s">
        <v>2</v>
      </c>
      <c r="M60" s="320" t="s">
        <v>2</v>
      </c>
      <c r="N60" s="320" t="s">
        <v>2</v>
      </c>
      <c r="O60" s="320" t="s">
        <v>2</v>
      </c>
      <c r="Q60" s="39" t="s">
        <v>44</v>
      </c>
      <c r="R60" s="302">
        <v>97987</v>
      </c>
      <c r="S60" s="302">
        <v>81546</v>
      </c>
      <c r="T60" s="302">
        <v>68814</v>
      </c>
      <c r="U60" s="302">
        <v>3755</v>
      </c>
      <c r="V60" s="320" t="s">
        <v>2</v>
      </c>
      <c r="W60" s="320" t="s">
        <v>2</v>
      </c>
      <c r="X60" s="320" t="s">
        <v>2</v>
      </c>
      <c r="Y60" s="320" t="s">
        <v>2</v>
      </c>
      <c r="Z60" s="320" t="s">
        <v>2</v>
      </c>
      <c r="AA60" s="320" t="s">
        <v>2</v>
      </c>
      <c r="AB60" s="320" t="s">
        <v>2</v>
      </c>
      <c r="AC60" s="320" t="s">
        <v>2</v>
      </c>
      <c r="AD60" s="320" t="s">
        <v>2</v>
      </c>
      <c r="AE60" s="320" t="s">
        <v>2</v>
      </c>
      <c r="AG60" s="39" t="s">
        <v>44</v>
      </c>
      <c r="AH60" s="302">
        <v>97494</v>
      </c>
      <c r="AI60" s="302">
        <v>78806</v>
      </c>
      <c r="AJ60" s="302">
        <v>65224</v>
      </c>
      <c r="AK60" s="302">
        <v>4217</v>
      </c>
      <c r="AL60" s="302">
        <v>339</v>
      </c>
      <c r="AM60" s="302">
        <v>231</v>
      </c>
      <c r="AN60" s="302">
        <v>760</v>
      </c>
      <c r="AO60" s="302">
        <v>2328</v>
      </c>
      <c r="AP60" s="302">
        <v>352</v>
      </c>
      <c r="AQ60" s="302">
        <v>3781</v>
      </c>
      <c r="AR60" s="302">
        <v>71777</v>
      </c>
      <c r="AS60" s="302">
        <v>7029</v>
      </c>
      <c r="AT60" s="302">
        <v>76173</v>
      </c>
      <c r="AU60" s="302">
        <v>2633</v>
      </c>
      <c r="AW60" s="39" t="s">
        <v>44</v>
      </c>
      <c r="AX60" s="302">
        <v>103669</v>
      </c>
      <c r="AY60" s="302">
        <v>82275</v>
      </c>
      <c r="AZ60" s="302">
        <v>66782</v>
      </c>
      <c r="BA60" s="302">
        <v>2671</v>
      </c>
      <c r="BB60" s="302">
        <v>343</v>
      </c>
      <c r="BC60" s="302">
        <v>415</v>
      </c>
      <c r="BD60" s="302">
        <v>854</v>
      </c>
      <c r="BE60" s="302">
        <v>4451</v>
      </c>
      <c r="BF60" s="302">
        <v>541</v>
      </c>
      <c r="BG60" s="302">
        <v>2763</v>
      </c>
      <c r="BH60" s="302">
        <v>72806</v>
      </c>
      <c r="BI60" s="317">
        <v>9469</v>
      </c>
      <c r="BJ60" s="302">
        <v>76167</v>
      </c>
      <c r="BK60" s="302">
        <v>6108</v>
      </c>
      <c r="BM60" s="39" t="s">
        <v>44</v>
      </c>
      <c r="BN60" s="302">
        <v>126224</v>
      </c>
      <c r="BO60" s="302">
        <v>100125</v>
      </c>
      <c r="BP60" s="302">
        <v>71862</v>
      </c>
      <c r="BQ60" s="302">
        <v>2347</v>
      </c>
      <c r="BR60" s="302" t="s">
        <v>2772</v>
      </c>
      <c r="BS60" s="302" t="s">
        <v>2772</v>
      </c>
      <c r="BT60" s="302" t="s">
        <v>2772</v>
      </c>
      <c r="BU60" s="302" t="s">
        <v>2772</v>
      </c>
      <c r="BV60" s="302" t="s">
        <v>2772</v>
      </c>
      <c r="BW60" s="302" t="s">
        <v>2772</v>
      </c>
      <c r="BX60" s="302">
        <v>80510</v>
      </c>
      <c r="BY60" s="302">
        <v>19615</v>
      </c>
      <c r="BZ60" s="302">
        <v>92900</v>
      </c>
      <c r="CA60" s="302">
        <v>7225</v>
      </c>
    </row>
    <row r="61" spans="1:79" x14ac:dyDescent="0.2">
      <c r="A61" s="39" t="s">
        <v>45</v>
      </c>
      <c r="B61" s="302">
        <v>95557</v>
      </c>
      <c r="C61" s="302">
        <v>86303</v>
      </c>
      <c r="D61" s="302">
        <v>84614</v>
      </c>
      <c r="E61" s="302">
        <v>2924</v>
      </c>
      <c r="F61" s="320" t="s">
        <v>2</v>
      </c>
      <c r="G61" s="320" t="s">
        <v>2</v>
      </c>
      <c r="H61" s="320" t="s">
        <v>2</v>
      </c>
      <c r="I61" s="320" t="s">
        <v>2</v>
      </c>
      <c r="J61" s="320" t="s">
        <v>2</v>
      </c>
      <c r="K61" s="320" t="s">
        <v>2</v>
      </c>
      <c r="L61" s="320" t="s">
        <v>2</v>
      </c>
      <c r="M61" s="320" t="s">
        <v>2</v>
      </c>
      <c r="N61" s="320" t="s">
        <v>2</v>
      </c>
      <c r="O61" s="320" t="s">
        <v>2</v>
      </c>
      <c r="Q61" s="39" t="s">
        <v>45</v>
      </c>
      <c r="R61" s="302">
        <v>94437</v>
      </c>
      <c r="S61" s="302">
        <v>81766</v>
      </c>
      <c r="T61" s="302">
        <v>76733</v>
      </c>
      <c r="U61" s="302">
        <v>2832</v>
      </c>
      <c r="V61" s="320" t="s">
        <v>2</v>
      </c>
      <c r="W61" s="320" t="s">
        <v>2</v>
      </c>
      <c r="X61" s="320" t="s">
        <v>2</v>
      </c>
      <c r="Y61" s="320" t="s">
        <v>2</v>
      </c>
      <c r="Z61" s="320" t="s">
        <v>2</v>
      </c>
      <c r="AA61" s="320" t="s">
        <v>2</v>
      </c>
      <c r="AB61" s="320" t="s">
        <v>2</v>
      </c>
      <c r="AC61" s="320" t="s">
        <v>2</v>
      </c>
      <c r="AD61" s="320" t="s">
        <v>2</v>
      </c>
      <c r="AE61" s="320" t="s">
        <v>2</v>
      </c>
      <c r="AG61" s="39" t="s">
        <v>45</v>
      </c>
      <c r="AH61" s="302">
        <v>96266</v>
      </c>
      <c r="AI61" s="302">
        <v>78050</v>
      </c>
      <c r="AJ61" s="302">
        <v>71712</v>
      </c>
      <c r="AK61" s="302">
        <v>4101</v>
      </c>
      <c r="AL61" s="302">
        <v>253</v>
      </c>
      <c r="AM61" s="302">
        <v>103</v>
      </c>
      <c r="AN61" s="302">
        <v>255</v>
      </c>
      <c r="AO61" s="302">
        <v>77</v>
      </c>
      <c r="AP61" s="302">
        <v>370</v>
      </c>
      <c r="AQ61" s="302">
        <v>347</v>
      </c>
      <c r="AR61" s="302">
        <v>76974</v>
      </c>
      <c r="AS61" s="302">
        <v>1076</v>
      </c>
      <c r="AT61" s="302">
        <v>77792</v>
      </c>
      <c r="AU61" s="302">
        <v>258</v>
      </c>
      <c r="AW61" s="39" t="s">
        <v>45</v>
      </c>
      <c r="AX61" s="302">
        <v>99949</v>
      </c>
      <c r="AY61" s="302">
        <v>73260</v>
      </c>
      <c r="AZ61" s="302">
        <v>67832</v>
      </c>
      <c r="BA61" s="302">
        <v>2689</v>
      </c>
      <c r="BB61" s="302">
        <v>217</v>
      </c>
      <c r="BC61" s="302">
        <v>239</v>
      </c>
      <c r="BD61" s="302">
        <v>260</v>
      </c>
      <c r="BE61" s="318" t="s">
        <v>2</v>
      </c>
      <c r="BF61" s="302">
        <v>335</v>
      </c>
      <c r="BG61" s="302">
        <v>286</v>
      </c>
      <c r="BH61" s="302">
        <v>71893</v>
      </c>
      <c r="BI61" s="317">
        <v>1367</v>
      </c>
      <c r="BJ61" s="302">
        <v>72418</v>
      </c>
      <c r="BK61" s="302">
        <v>842</v>
      </c>
      <c r="BM61" s="39" t="s">
        <v>45</v>
      </c>
      <c r="BN61" s="302">
        <v>118023</v>
      </c>
      <c r="BO61" s="302">
        <v>78260</v>
      </c>
      <c r="BP61" s="302">
        <v>66388</v>
      </c>
      <c r="BQ61" s="302">
        <v>2308</v>
      </c>
      <c r="BR61" s="302" t="s">
        <v>2772</v>
      </c>
      <c r="BS61" s="302" t="s">
        <v>2772</v>
      </c>
      <c r="BT61" s="302" t="s">
        <v>2772</v>
      </c>
      <c r="BU61" s="302" t="s">
        <v>2772</v>
      </c>
      <c r="BV61" s="302" t="s">
        <v>2772</v>
      </c>
      <c r="BW61" s="302" t="s">
        <v>2772</v>
      </c>
      <c r="BX61" s="302">
        <v>71469</v>
      </c>
      <c r="BY61" s="302">
        <v>6791</v>
      </c>
      <c r="BZ61" s="302">
        <v>77179</v>
      </c>
      <c r="CA61" s="302">
        <v>1081</v>
      </c>
    </row>
    <row r="62" spans="1:79" x14ac:dyDescent="0.2">
      <c r="A62" s="39" t="s">
        <v>46</v>
      </c>
      <c r="B62" s="302">
        <v>120229</v>
      </c>
      <c r="C62" s="302">
        <v>116520</v>
      </c>
      <c r="D62" s="302">
        <v>115909</v>
      </c>
      <c r="E62" s="302">
        <v>1614</v>
      </c>
      <c r="F62" s="320" t="s">
        <v>2</v>
      </c>
      <c r="G62" s="320" t="s">
        <v>2</v>
      </c>
      <c r="H62" s="320" t="s">
        <v>2</v>
      </c>
      <c r="I62" s="320" t="s">
        <v>2</v>
      </c>
      <c r="J62" s="320" t="s">
        <v>2</v>
      </c>
      <c r="K62" s="320" t="s">
        <v>2</v>
      </c>
      <c r="L62" s="320" t="s">
        <v>2</v>
      </c>
      <c r="M62" s="320" t="s">
        <v>2</v>
      </c>
      <c r="N62" s="320" t="s">
        <v>2</v>
      </c>
      <c r="O62" s="320" t="s">
        <v>2</v>
      </c>
      <c r="Q62" s="39" t="s">
        <v>46</v>
      </c>
      <c r="R62" s="302">
        <v>117553</v>
      </c>
      <c r="S62" s="302">
        <v>115152</v>
      </c>
      <c r="T62" s="302">
        <v>112847</v>
      </c>
      <c r="U62" s="302">
        <v>1444</v>
      </c>
      <c r="V62" s="320" t="s">
        <v>2</v>
      </c>
      <c r="W62" s="320" t="s">
        <v>2</v>
      </c>
      <c r="X62" s="320" t="s">
        <v>2</v>
      </c>
      <c r="Y62" s="320" t="s">
        <v>2</v>
      </c>
      <c r="Z62" s="320" t="s">
        <v>2</v>
      </c>
      <c r="AA62" s="320" t="s">
        <v>2</v>
      </c>
      <c r="AB62" s="320" t="s">
        <v>2</v>
      </c>
      <c r="AC62" s="320" t="s">
        <v>2</v>
      </c>
      <c r="AD62" s="320" t="s">
        <v>2</v>
      </c>
      <c r="AE62" s="320" t="s">
        <v>2</v>
      </c>
      <c r="AG62" s="39" t="s">
        <v>46</v>
      </c>
      <c r="AH62" s="302">
        <v>111164</v>
      </c>
      <c r="AI62" s="302">
        <v>108487</v>
      </c>
      <c r="AJ62" s="302">
        <v>106245</v>
      </c>
      <c r="AK62" s="302">
        <v>1304</v>
      </c>
      <c r="AL62" s="302">
        <v>102</v>
      </c>
      <c r="AM62" s="302">
        <v>33</v>
      </c>
      <c r="AN62" s="302">
        <v>113</v>
      </c>
      <c r="AO62" s="302">
        <v>26</v>
      </c>
      <c r="AP62" s="302">
        <v>164</v>
      </c>
      <c r="AQ62" s="302">
        <v>182</v>
      </c>
      <c r="AR62" s="302">
        <v>107994</v>
      </c>
      <c r="AS62" s="302">
        <v>493</v>
      </c>
      <c r="AT62" s="302">
        <v>108389</v>
      </c>
      <c r="AU62" s="302">
        <v>98</v>
      </c>
      <c r="AW62" s="39" t="s">
        <v>46</v>
      </c>
      <c r="AX62" s="302">
        <v>107958</v>
      </c>
      <c r="AY62" s="302">
        <v>104709</v>
      </c>
      <c r="AZ62" s="302">
        <v>102448</v>
      </c>
      <c r="BA62" s="302">
        <v>1095</v>
      </c>
      <c r="BB62" s="302">
        <v>74</v>
      </c>
      <c r="BC62" s="302">
        <v>37</v>
      </c>
      <c r="BD62" s="302">
        <v>113</v>
      </c>
      <c r="BE62" s="318" t="s">
        <v>2</v>
      </c>
      <c r="BF62" s="302">
        <v>155</v>
      </c>
      <c r="BG62" s="302">
        <v>188</v>
      </c>
      <c r="BH62" s="302">
        <v>104019</v>
      </c>
      <c r="BI62" s="317">
        <v>690</v>
      </c>
      <c r="BJ62" s="302">
        <v>104240</v>
      </c>
      <c r="BK62" s="302">
        <v>469</v>
      </c>
      <c r="BM62" s="39" t="s">
        <v>46</v>
      </c>
      <c r="BN62" s="302">
        <v>114209</v>
      </c>
      <c r="BO62" s="302">
        <v>107186</v>
      </c>
      <c r="BP62" s="302">
        <v>103087</v>
      </c>
      <c r="BQ62" s="302">
        <v>1025</v>
      </c>
      <c r="BR62" s="302" t="s">
        <v>2772</v>
      </c>
      <c r="BS62" s="302" t="s">
        <v>2772</v>
      </c>
      <c r="BT62" s="302" t="s">
        <v>2772</v>
      </c>
      <c r="BU62" s="302" t="s">
        <v>2772</v>
      </c>
      <c r="BV62" s="302" t="s">
        <v>2772</v>
      </c>
      <c r="BW62" s="302" t="s">
        <v>2772</v>
      </c>
      <c r="BX62" s="302">
        <v>104841</v>
      </c>
      <c r="BY62" s="302">
        <v>2345</v>
      </c>
      <c r="BZ62" s="302">
        <v>106569</v>
      </c>
      <c r="CA62" s="302">
        <v>617</v>
      </c>
    </row>
    <row r="63" spans="1:79" x14ac:dyDescent="0.2">
      <c r="A63" s="39" t="s">
        <v>47</v>
      </c>
      <c r="B63" s="302">
        <v>112571</v>
      </c>
      <c r="C63" s="302">
        <v>105181</v>
      </c>
      <c r="D63" s="302">
        <v>103937</v>
      </c>
      <c r="E63" s="302">
        <v>2204</v>
      </c>
      <c r="F63" s="320" t="s">
        <v>2</v>
      </c>
      <c r="G63" s="320" t="s">
        <v>2</v>
      </c>
      <c r="H63" s="320" t="s">
        <v>2</v>
      </c>
      <c r="I63" s="320" t="s">
        <v>2</v>
      </c>
      <c r="J63" s="320" t="s">
        <v>2</v>
      </c>
      <c r="K63" s="320" t="s">
        <v>2</v>
      </c>
      <c r="L63" s="320" t="s">
        <v>2</v>
      </c>
      <c r="M63" s="320" t="s">
        <v>2</v>
      </c>
      <c r="N63" s="320" t="s">
        <v>2</v>
      </c>
      <c r="O63" s="320" t="s">
        <v>2</v>
      </c>
      <c r="Q63" s="39" t="s">
        <v>47</v>
      </c>
      <c r="R63" s="302">
        <v>110905</v>
      </c>
      <c r="S63" s="302">
        <v>104096</v>
      </c>
      <c r="T63" s="302">
        <v>100086</v>
      </c>
      <c r="U63" s="302">
        <v>2231</v>
      </c>
      <c r="V63" s="320" t="s">
        <v>2</v>
      </c>
      <c r="W63" s="320" t="s">
        <v>2</v>
      </c>
      <c r="X63" s="320" t="s">
        <v>2</v>
      </c>
      <c r="Y63" s="320" t="s">
        <v>2</v>
      </c>
      <c r="Z63" s="320" t="s">
        <v>2</v>
      </c>
      <c r="AA63" s="320" t="s">
        <v>2</v>
      </c>
      <c r="AB63" s="320" t="s">
        <v>2</v>
      </c>
      <c r="AC63" s="320" t="s">
        <v>2</v>
      </c>
      <c r="AD63" s="320" t="s">
        <v>2</v>
      </c>
      <c r="AE63" s="320" t="s">
        <v>2</v>
      </c>
      <c r="AG63" s="39" t="s">
        <v>47</v>
      </c>
      <c r="AH63" s="302">
        <v>113134</v>
      </c>
      <c r="AI63" s="302">
        <v>102764</v>
      </c>
      <c r="AJ63" s="302">
        <v>98240</v>
      </c>
      <c r="AK63" s="302">
        <v>2576</v>
      </c>
      <c r="AL63" s="302">
        <v>193</v>
      </c>
      <c r="AM63" s="302">
        <v>106</v>
      </c>
      <c r="AN63" s="302">
        <v>233</v>
      </c>
      <c r="AO63" s="302">
        <v>61</v>
      </c>
      <c r="AP63" s="302">
        <v>371</v>
      </c>
      <c r="AQ63" s="302">
        <v>208</v>
      </c>
      <c r="AR63" s="302">
        <v>101976</v>
      </c>
      <c r="AS63" s="302">
        <v>788</v>
      </c>
      <c r="AT63" s="302">
        <v>102533</v>
      </c>
      <c r="AU63" s="302">
        <v>231</v>
      </c>
      <c r="AW63" s="39" t="s">
        <v>47</v>
      </c>
      <c r="AX63" s="302">
        <v>117458</v>
      </c>
      <c r="AY63" s="302">
        <v>102285</v>
      </c>
      <c r="AZ63" s="302">
        <v>97137</v>
      </c>
      <c r="BA63" s="302">
        <v>2376</v>
      </c>
      <c r="BB63" s="302">
        <v>158</v>
      </c>
      <c r="BC63" s="302">
        <v>178</v>
      </c>
      <c r="BD63" s="302">
        <v>291</v>
      </c>
      <c r="BE63" s="318" t="s">
        <v>2</v>
      </c>
      <c r="BF63" s="302">
        <v>411</v>
      </c>
      <c r="BG63" s="302">
        <v>183</v>
      </c>
      <c r="BH63" s="302">
        <v>101209</v>
      </c>
      <c r="BI63" s="317">
        <v>1076</v>
      </c>
      <c r="BJ63" s="302">
        <v>101583</v>
      </c>
      <c r="BK63" s="302">
        <v>702</v>
      </c>
      <c r="BM63" s="39" t="s">
        <v>47</v>
      </c>
      <c r="BN63" s="302">
        <v>135811</v>
      </c>
      <c r="BO63" s="302">
        <v>104902</v>
      </c>
      <c r="BP63" s="302">
        <v>95391</v>
      </c>
      <c r="BQ63" s="302">
        <v>1874</v>
      </c>
      <c r="BR63" s="302" t="s">
        <v>2772</v>
      </c>
      <c r="BS63" s="302" t="s">
        <v>2772</v>
      </c>
      <c r="BT63" s="302" t="s">
        <v>2772</v>
      </c>
      <c r="BU63" s="302" t="s">
        <v>2772</v>
      </c>
      <c r="BV63" s="302" t="s">
        <v>2772</v>
      </c>
      <c r="BW63" s="302" t="s">
        <v>2772</v>
      </c>
      <c r="BX63" s="302">
        <v>100052</v>
      </c>
      <c r="BY63" s="302">
        <v>4850</v>
      </c>
      <c r="BZ63" s="302">
        <v>103810</v>
      </c>
      <c r="CA63" s="302">
        <v>1092</v>
      </c>
    </row>
    <row r="64" spans="1:79" x14ac:dyDescent="0.2">
      <c r="A64" s="39" t="s">
        <v>48</v>
      </c>
      <c r="B64" s="302">
        <v>98740</v>
      </c>
      <c r="C64" s="302">
        <v>86446</v>
      </c>
      <c r="D64" s="302">
        <v>84528</v>
      </c>
      <c r="E64" s="302">
        <v>2659</v>
      </c>
      <c r="F64" s="320" t="s">
        <v>2</v>
      </c>
      <c r="G64" s="320" t="s">
        <v>2</v>
      </c>
      <c r="H64" s="320" t="s">
        <v>2</v>
      </c>
      <c r="I64" s="320" t="s">
        <v>2</v>
      </c>
      <c r="J64" s="320" t="s">
        <v>2</v>
      </c>
      <c r="K64" s="320" t="s">
        <v>2</v>
      </c>
      <c r="L64" s="320" t="s">
        <v>2</v>
      </c>
      <c r="M64" s="320" t="s">
        <v>2</v>
      </c>
      <c r="N64" s="320" t="s">
        <v>2</v>
      </c>
      <c r="O64" s="320" t="s">
        <v>2</v>
      </c>
      <c r="Q64" s="39" t="s">
        <v>48</v>
      </c>
      <c r="R64" s="302">
        <v>97162</v>
      </c>
      <c r="S64" s="302">
        <v>83011</v>
      </c>
      <c r="T64" s="302">
        <v>78446</v>
      </c>
      <c r="U64" s="302">
        <v>2302</v>
      </c>
      <c r="V64" s="320" t="s">
        <v>2</v>
      </c>
      <c r="W64" s="320" t="s">
        <v>2</v>
      </c>
      <c r="X64" s="320" t="s">
        <v>2</v>
      </c>
      <c r="Y64" s="320" t="s">
        <v>2</v>
      </c>
      <c r="Z64" s="320" t="s">
        <v>2</v>
      </c>
      <c r="AA64" s="320" t="s">
        <v>2</v>
      </c>
      <c r="AB64" s="320" t="s">
        <v>2</v>
      </c>
      <c r="AC64" s="320" t="s">
        <v>2</v>
      </c>
      <c r="AD64" s="320" t="s">
        <v>2</v>
      </c>
      <c r="AE64" s="320" t="s">
        <v>2</v>
      </c>
      <c r="AG64" s="39" t="s">
        <v>48</v>
      </c>
      <c r="AH64" s="302">
        <v>99914</v>
      </c>
      <c r="AI64" s="302">
        <v>82483</v>
      </c>
      <c r="AJ64" s="302">
        <v>77090</v>
      </c>
      <c r="AK64" s="302">
        <v>2891</v>
      </c>
      <c r="AL64" s="302">
        <v>357</v>
      </c>
      <c r="AM64" s="302">
        <v>240</v>
      </c>
      <c r="AN64" s="302">
        <v>271</v>
      </c>
      <c r="AO64" s="302">
        <v>85</v>
      </c>
      <c r="AP64" s="302">
        <v>359</v>
      </c>
      <c r="AQ64" s="302">
        <v>230</v>
      </c>
      <c r="AR64" s="302">
        <v>81373</v>
      </c>
      <c r="AS64" s="302">
        <v>1110</v>
      </c>
      <c r="AT64" s="302">
        <v>82117</v>
      </c>
      <c r="AU64" s="302">
        <v>366</v>
      </c>
      <c r="AW64" s="39" t="s">
        <v>48</v>
      </c>
      <c r="AX64" s="302">
        <v>104237</v>
      </c>
      <c r="AY64" s="302">
        <v>80024</v>
      </c>
      <c r="AZ64" s="302">
        <v>74315</v>
      </c>
      <c r="BA64" s="302">
        <v>2017</v>
      </c>
      <c r="BB64" s="302">
        <v>310</v>
      </c>
      <c r="BC64" s="302">
        <v>425</v>
      </c>
      <c r="BD64" s="302">
        <v>399</v>
      </c>
      <c r="BE64" s="302">
        <v>142</v>
      </c>
      <c r="BF64" s="302">
        <v>395</v>
      </c>
      <c r="BG64" s="302">
        <v>178</v>
      </c>
      <c r="BH64" s="302">
        <v>78498</v>
      </c>
      <c r="BI64" s="317">
        <v>1526</v>
      </c>
      <c r="BJ64" s="302">
        <v>79042</v>
      </c>
      <c r="BK64" s="302">
        <v>982</v>
      </c>
      <c r="BM64" s="39" t="s">
        <v>48</v>
      </c>
      <c r="BN64" s="302">
        <v>127397</v>
      </c>
      <c r="BO64" s="302">
        <v>86620</v>
      </c>
      <c r="BP64" s="302">
        <v>72814</v>
      </c>
      <c r="BQ64" s="302">
        <v>1650</v>
      </c>
      <c r="BR64" s="302" t="s">
        <v>2772</v>
      </c>
      <c r="BS64" s="302" t="s">
        <v>2772</v>
      </c>
      <c r="BT64" s="302" t="s">
        <v>2772</v>
      </c>
      <c r="BU64" s="302" t="s">
        <v>2772</v>
      </c>
      <c r="BV64" s="302" t="s">
        <v>2772</v>
      </c>
      <c r="BW64" s="302" t="s">
        <v>2772</v>
      </c>
      <c r="BX64" s="302">
        <v>77902</v>
      </c>
      <c r="BY64" s="302">
        <v>8718</v>
      </c>
      <c r="BZ64" s="302">
        <v>85178</v>
      </c>
      <c r="CA64" s="302">
        <v>1442</v>
      </c>
    </row>
    <row r="65" spans="1:79" x14ac:dyDescent="0.2">
      <c r="A65" s="39" t="s">
        <v>49</v>
      </c>
      <c r="B65" s="302">
        <v>95074</v>
      </c>
      <c r="C65" s="302">
        <v>74244</v>
      </c>
      <c r="D65" s="302">
        <v>70562</v>
      </c>
      <c r="E65" s="302">
        <v>6173</v>
      </c>
      <c r="F65" s="320" t="s">
        <v>2</v>
      </c>
      <c r="G65" s="320" t="s">
        <v>2</v>
      </c>
      <c r="H65" s="320" t="s">
        <v>2</v>
      </c>
      <c r="I65" s="320" t="s">
        <v>2</v>
      </c>
      <c r="J65" s="320" t="s">
        <v>2</v>
      </c>
      <c r="K65" s="320" t="s">
        <v>2</v>
      </c>
      <c r="L65" s="320" t="s">
        <v>2</v>
      </c>
      <c r="M65" s="320" t="s">
        <v>2</v>
      </c>
      <c r="N65" s="320" t="s">
        <v>2</v>
      </c>
      <c r="O65" s="320" t="s">
        <v>2</v>
      </c>
      <c r="Q65" s="39" t="s">
        <v>49</v>
      </c>
      <c r="R65" s="302">
        <v>75893</v>
      </c>
      <c r="S65" s="302">
        <v>67053</v>
      </c>
      <c r="T65" s="302">
        <v>56766</v>
      </c>
      <c r="U65" s="302">
        <v>4944</v>
      </c>
      <c r="V65" s="320" t="s">
        <v>2</v>
      </c>
      <c r="W65" s="320" t="s">
        <v>2</v>
      </c>
      <c r="X65" s="320" t="s">
        <v>2</v>
      </c>
      <c r="Y65" s="320" t="s">
        <v>2</v>
      </c>
      <c r="Z65" s="320" t="s">
        <v>2</v>
      </c>
      <c r="AA65" s="320" t="s">
        <v>2</v>
      </c>
      <c r="AB65" s="320" t="s">
        <v>2</v>
      </c>
      <c r="AC65" s="320" t="s">
        <v>2</v>
      </c>
      <c r="AD65" s="320" t="s">
        <v>2</v>
      </c>
      <c r="AE65" s="320" t="s">
        <v>2</v>
      </c>
      <c r="AG65" s="39" t="s">
        <v>49</v>
      </c>
      <c r="AH65" s="302">
        <v>77994</v>
      </c>
      <c r="AI65" s="302">
        <v>68035</v>
      </c>
      <c r="AJ65" s="302">
        <v>58284</v>
      </c>
      <c r="AK65" s="302">
        <v>4741</v>
      </c>
      <c r="AL65" s="302">
        <v>222</v>
      </c>
      <c r="AM65" s="302">
        <v>204</v>
      </c>
      <c r="AN65" s="302">
        <v>793</v>
      </c>
      <c r="AO65" s="302">
        <v>767</v>
      </c>
      <c r="AP65" s="302">
        <v>269</v>
      </c>
      <c r="AQ65" s="302">
        <v>1503</v>
      </c>
      <c r="AR65" s="302">
        <v>65122</v>
      </c>
      <c r="AS65" s="302">
        <v>2913</v>
      </c>
      <c r="AT65" s="302">
        <v>67078</v>
      </c>
      <c r="AU65" s="302">
        <v>957</v>
      </c>
      <c r="AW65" s="39" t="s">
        <v>49</v>
      </c>
      <c r="AX65" s="302">
        <v>84233</v>
      </c>
      <c r="AY65" s="302">
        <v>70728</v>
      </c>
      <c r="AZ65" s="302">
        <v>60618</v>
      </c>
      <c r="BA65" s="302">
        <v>3292</v>
      </c>
      <c r="BB65" s="302">
        <v>176</v>
      </c>
      <c r="BC65" s="302">
        <v>465</v>
      </c>
      <c r="BD65" s="302">
        <v>819</v>
      </c>
      <c r="BE65" s="302">
        <v>134</v>
      </c>
      <c r="BF65" s="302">
        <v>562</v>
      </c>
      <c r="BG65" s="302">
        <v>1021</v>
      </c>
      <c r="BH65" s="302">
        <v>67131</v>
      </c>
      <c r="BI65" s="317">
        <v>3597</v>
      </c>
      <c r="BJ65" s="302">
        <v>68413</v>
      </c>
      <c r="BK65" s="302">
        <v>2315</v>
      </c>
      <c r="BM65" s="39" t="s">
        <v>49</v>
      </c>
      <c r="BN65" s="302">
        <v>101405</v>
      </c>
      <c r="BO65" s="302">
        <v>82709</v>
      </c>
      <c r="BP65" s="302">
        <v>67826</v>
      </c>
      <c r="BQ65" s="302">
        <v>2752</v>
      </c>
      <c r="BR65" s="302" t="s">
        <v>2772</v>
      </c>
      <c r="BS65" s="302" t="s">
        <v>2772</v>
      </c>
      <c r="BT65" s="302" t="s">
        <v>2772</v>
      </c>
      <c r="BU65" s="302" t="s">
        <v>2772</v>
      </c>
      <c r="BV65" s="302" t="s">
        <v>2772</v>
      </c>
      <c r="BW65" s="302" t="s">
        <v>2772</v>
      </c>
      <c r="BX65" s="302">
        <v>77073</v>
      </c>
      <c r="BY65" s="302">
        <v>5636</v>
      </c>
      <c r="BZ65" s="302">
        <v>79417</v>
      </c>
      <c r="CA65" s="302">
        <v>3292</v>
      </c>
    </row>
    <row r="66" spans="1:79" x14ac:dyDescent="0.2">
      <c r="A66" s="39" t="s">
        <v>50</v>
      </c>
      <c r="B66" s="302">
        <v>76201</v>
      </c>
      <c r="C66" s="302">
        <v>56754</v>
      </c>
      <c r="D66" s="302">
        <v>49634</v>
      </c>
      <c r="E66" s="302">
        <v>3558</v>
      </c>
      <c r="F66" s="320" t="s">
        <v>2</v>
      </c>
      <c r="G66" s="320" t="s">
        <v>2</v>
      </c>
      <c r="H66" s="320" t="s">
        <v>2</v>
      </c>
      <c r="I66" s="320" t="s">
        <v>2</v>
      </c>
      <c r="J66" s="320" t="s">
        <v>2</v>
      </c>
      <c r="K66" s="320" t="s">
        <v>2</v>
      </c>
      <c r="L66" s="320" t="s">
        <v>2</v>
      </c>
      <c r="M66" s="320" t="s">
        <v>2</v>
      </c>
      <c r="N66" s="320" t="s">
        <v>2</v>
      </c>
      <c r="O66" s="320" t="s">
        <v>2</v>
      </c>
      <c r="Q66" s="39" t="s">
        <v>50</v>
      </c>
      <c r="R66" s="302">
        <v>57677</v>
      </c>
      <c r="S66" s="302">
        <v>44616</v>
      </c>
      <c r="T66" s="302">
        <v>36135</v>
      </c>
      <c r="U66" s="302">
        <v>2245</v>
      </c>
      <c r="V66" s="320" t="s">
        <v>2</v>
      </c>
      <c r="W66" s="320" t="s">
        <v>2</v>
      </c>
      <c r="X66" s="320" t="s">
        <v>2</v>
      </c>
      <c r="Y66" s="320" t="s">
        <v>2</v>
      </c>
      <c r="Z66" s="320" t="s">
        <v>2</v>
      </c>
      <c r="AA66" s="320" t="s">
        <v>2</v>
      </c>
      <c r="AB66" s="320" t="s">
        <v>2</v>
      </c>
      <c r="AC66" s="320" t="s">
        <v>2</v>
      </c>
      <c r="AD66" s="320" t="s">
        <v>2</v>
      </c>
      <c r="AE66" s="320" t="s">
        <v>2</v>
      </c>
      <c r="AG66" s="39" t="s">
        <v>50</v>
      </c>
      <c r="AH66" s="302">
        <v>65014</v>
      </c>
      <c r="AI66" s="302">
        <v>49137</v>
      </c>
      <c r="AJ66" s="302">
        <v>38930</v>
      </c>
      <c r="AK66" s="302">
        <v>1985</v>
      </c>
      <c r="AL66" s="302">
        <v>385</v>
      </c>
      <c r="AM66" s="302">
        <v>1461</v>
      </c>
      <c r="AN66" s="302">
        <v>1037</v>
      </c>
      <c r="AO66" s="302">
        <v>318</v>
      </c>
      <c r="AP66" s="302">
        <v>622</v>
      </c>
      <c r="AQ66" s="302">
        <v>170</v>
      </c>
      <c r="AR66" s="302">
        <v>47112</v>
      </c>
      <c r="AS66" s="302">
        <v>2025</v>
      </c>
      <c r="AT66" s="302">
        <v>48051</v>
      </c>
      <c r="AU66" s="302">
        <v>1086</v>
      </c>
      <c r="AW66" s="39" t="s">
        <v>50</v>
      </c>
      <c r="AX66" s="302">
        <v>75961</v>
      </c>
      <c r="AY66" s="302">
        <v>56231</v>
      </c>
      <c r="AZ66" s="302">
        <v>43846</v>
      </c>
      <c r="BA66" s="302">
        <v>1724</v>
      </c>
      <c r="BB66" s="302">
        <v>240</v>
      </c>
      <c r="BC66" s="302">
        <v>2312</v>
      </c>
      <c r="BD66" s="302">
        <v>1778</v>
      </c>
      <c r="BE66" s="302">
        <v>1494</v>
      </c>
      <c r="BF66" s="302">
        <v>972</v>
      </c>
      <c r="BG66" s="302">
        <v>161</v>
      </c>
      <c r="BH66" s="302">
        <v>53856</v>
      </c>
      <c r="BI66" s="317">
        <v>2375</v>
      </c>
      <c r="BJ66" s="302">
        <v>54404</v>
      </c>
      <c r="BK66" s="302">
        <v>1827</v>
      </c>
      <c r="BM66" s="39" t="s">
        <v>50</v>
      </c>
      <c r="BN66" s="302">
        <v>78194</v>
      </c>
      <c r="BO66" s="302">
        <v>56797</v>
      </c>
      <c r="BP66" s="302">
        <v>39896</v>
      </c>
      <c r="BQ66" s="302">
        <v>1303</v>
      </c>
      <c r="BR66" s="302" t="s">
        <v>2772</v>
      </c>
      <c r="BS66" s="302" t="s">
        <v>2772</v>
      </c>
      <c r="BT66" s="302" t="s">
        <v>2772</v>
      </c>
      <c r="BU66" s="302" t="s">
        <v>2772</v>
      </c>
      <c r="BV66" s="302" t="s">
        <v>2772</v>
      </c>
      <c r="BW66" s="302" t="s">
        <v>2772</v>
      </c>
      <c r="BX66" s="302">
        <v>52999</v>
      </c>
      <c r="BY66" s="302">
        <v>3798</v>
      </c>
      <c r="BZ66" s="302">
        <v>54335</v>
      </c>
      <c r="CA66" s="302">
        <v>2462</v>
      </c>
    </row>
    <row r="67" spans="1:79" x14ac:dyDescent="0.2">
      <c r="A67" s="39" t="s">
        <v>51</v>
      </c>
      <c r="B67" s="302">
        <v>65015</v>
      </c>
      <c r="C67" s="302">
        <v>60739</v>
      </c>
      <c r="D67" s="302">
        <v>59615</v>
      </c>
      <c r="E67" s="302">
        <v>1224</v>
      </c>
      <c r="F67" s="320" t="s">
        <v>2</v>
      </c>
      <c r="G67" s="320" t="s">
        <v>2</v>
      </c>
      <c r="H67" s="320" t="s">
        <v>2</v>
      </c>
      <c r="I67" s="320" t="s">
        <v>2</v>
      </c>
      <c r="J67" s="320" t="s">
        <v>2</v>
      </c>
      <c r="K67" s="320" t="s">
        <v>2</v>
      </c>
      <c r="L67" s="320" t="s">
        <v>2</v>
      </c>
      <c r="M67" s="320" t="s">
        <v>2</v>
      </c>
      <c r="N67" s="320" t="s">
        <v>2</v>
      </c>
      <c r="O67" s="320" t="s">
        <v>2</v>
      </c>
      <c r="Q67" s="39" t="s">
        <v>51</v>
      </c>
      <c r="R67" s="302">
        <v>62953</v>
      </c>
      <c r="S67" s="302">
        <v>58887</v>
      </c>
      <c r="T67" s="302">
        <v>56171</v>
      </c>
      <c r="U67" s="302">
        <v>1090</v>
      </c>
      <c r="V67" s="320" t="s">
        <v>2</v>
      </c>
      <c r="W67" s="320" t="s">
        <v>2</v>
      </c>
      <c r="X67" s="320" t="s">
        <v>2</v>
      </c>
      <c r="Y67" s="320" t="s">
        <v>2</v>
      </c>
      <c r="Z67" s="320" t="s">
        <v>2</v>
      </c>
      <c r="AA67" s="320" t="s">
        <v>2</v>
      </c>
      <c r="AB67" s="320" t="s">
        <v>2</v>
      </c>
      <c r="AC67" s="320" t="s">
        <v>2</v>
      </c>
      <c r="AD67" s="320" t="s">
        <v>2</v>
      </c>
      <c r="AE67" s="320" t="s">
        <v>2</v>
      </c>
      <c r="AG67" s="39" t="s">
        <v>51</v>
      </c>
      <c r="AH67" s="302">
        <v>64172</v>
      </c>
      <c r="AI67" s="302">
        <v>58514</v>
      </c>
      <c r="AJ67" s="302">
        <v>55542</v>
      </c>
      <c r="AK67" s="302">
        <v>1139</v>
      </c>
      <c r="AL67" s="302">
        <v>138</v>
      </c>
      <c r="AM67" s="302">
        <v>104</v>
      </c>
      <c r="AN67" s="302">
        <v>259</v>
      </c>
      <c r="AO67" s="302">
        <v>53</v>
      </c>
      <c r="AP67" s="302">
        <v>343</v>
      </c>
      <c r="AQ67" s="302">
        <v>129</v>
      </c>
      <c r="AR67" s="302">
        <v>57853</v>
      </c>
      <c r="AS67" s="302">
        <v>661</v>
      </c>
      <c r="AT67" s="302">
        <v>58255</v>
      </c>
      <c r="AU67" s="302">
        <v>259</v>
      </c>
      <c r="AW67" s="39" t="s">
        <v>51</v>
      </c>
      <c r="AX67" s="302">
        <v>71984</v>
      </c>
      <c r="AY67" s="302">
        <v>62694</v>
      </c>
      <c r="AZ67" s="302">
        <v>58688</v>
      </c>
      <c r="BA67" s="302">
        <v>992</v>
      </c>
      <c r="BB67" s="302">
        <v>114</v>
      </c>
      <c r="BC67" s="302">
        <v>298</v>
      </c>
      <c r="BD67" s="302">
        <v>323</v>
      </c>
      <c r="BE67" s="318" t="s">
        <v>2</v>
      </c>
      <c r="BF67" s="302">
        <v>503</v>
      </c>
      <c r="BG67" s="302">
        <v>159</v>
      </c>
      <c r="BH67" s="302">
        <v>61743</v>
      </c>
      <c r="BI67" s="317">
        <v>951</v>
      </c>
      <c r="BJ67" s="302">
        <v>62090</v>
      </c>
      <c r="BK67" s="302">
        <v>604</v>
      </c>
      <c r="BM67" s="39" t="s">
        <v>51</v>
      </c>
      <c r="BN67" s="302">
        <v>78103</v>
      </c>
      <c r="BO67" s="302">
        <v>63540</v>
      </c>
      <c r="BP67" s="302">
        <v>57065</v>
      </c>
      <c r="BQ67" s="302">
        <v>818</v>
      </c>
      <c r="BR67" s="302" t="s">
        <v>2772</v>
      </c>
      <c r="BS67" s="302" t="s">
        <v>2772</v>
      </c>
      <c r="BT67" s="302" t="s">
        <v>2772</v>
      </c>
      <c r="BU67" s="302" t="s">
        <v>2772</v>
      </c>
      <c r="BV67" s="302" t="s">
        <v>2772</v>
      </c>
      <c r="BW67" s="302" t="s">
        <v>2772</v>
      </c>
      <c r="BX67" s="302">
        <v>60574</v>
      </c>
      <c r="BY67" s="302">
        <v>2966</v>
      </c>
      <c r="BZ67" s="302">
        <v>62666</v>
      </c>
      <c r="CA67" s="302">
        <v>874</v>
      </c>
    </row>
    <row r="68" spans="1:79" x14ac:dyDescent="0.2">
      <c r="A68" s="39" t="s">
        <v>52</v>
      </c>
      <c r="B68" s="302">
        <v>143571</v>
      </c>
      <c r="C68" s="302">
        <v>115795</v>
      </c>
      <c r="D68" s="302">
        <v>111992</v>
      </c>
      <c r="E68" s="302">
        <v>5918</v>
      </c>
      <c r="F68" s="320" t="s">
        <v>2</v>
      </c>
      <c r="G68" s="320" t="s">
        <v>2</v>
      </c>
      <c r="H68" s="320" t="s">
        <v>2</v>
      </c>
      <c r="I68" s="320" t="s">
        <v>2</v>
      </c>
      <c r="J68" s="320" t="s">
        <v>2</v>
      </c>
      <c r="K68" s="320" t="s">
        <v>2</v>
      </c>
      <c r="L68" s="320" t="s">
        <v>2</v>
      </c>
      <c r="M68" s="320" t="s">
        <v>2</v>
      </c>
      <c r="N68" s="320" t="s">
        <v>2</v>
      </c>
      <c r="O68" s="320" t="s">
        <v>2</v>
      </c>
      <c r="Q68" s="39" t="s">
        <v>52</v>
      </c>
      <c r="R68" s="302">
        <v>117342</v>
      </c>
      <c r="S68" s="302">
        <v>98477</v>
      </c>
      <c r="T68" s="302">
        <v>88589</v>
      </c>
      <c r="U68" s="302">
        <v>4690</v>
      </c>
      <c r="V68" s="320" t="s">
        <v>2</v>
      </c>
      <c r="W68" s="320" t="s">
        <v>2</v>
      </c>
      <c r="X68" s="320" t="s">
        <v>2</v>
      </c>
      <c r="Y68" s="320" t="s">
        <v>2</v>
      </c>
      <c r="Z68" s="320" t="s">
        <v>2</v>
      </c>
      <c r="AA68" s="320" t="s">
        <v>2</v>
      </c>
      <c r="AB68" s="320" t="s">
        <v>2</v>
      </c>
      <c r="AC68" s="320" t="s">
        <v>2</v>
      </c>
      <c r="AD68" s="320" t="s">
        <v>2</v>
      </c>
      <c r="AE68" s="320" t="s">
        <v>2</v>
      </c>
      <c r="AG68" s="39" t="s">
        <v>52</v>
      </c>
      <c r="AH68" s="302">
        <v>116565</v>
      </c>
      <c r="AI68" s="302">
        <v>95830</v>
      </c>
      <c r="AJ68" s="302">
        <v>85879</v>
      </c>
      <c r="AK68" s="302">
        <v>4447</v>
      </c>
      <c r="AL68" s="302">
        <v>444</v>
      </c>
      <c r="AM68" s="302">
        <v>438</v>
      </c>
      <c r="AN68" s="302">
        <v>829</v>
      </c>
      <c r="AO68" s="302">
        <v>211</v>
      </c>
      <c r="AP68" s="302">
        <v>436</v>
      </c>
      <c r="AQ68" s="302">
        <v>652</v>
      </c>
      <c r="AR68" s="302">
        <v>93730</v>
      </c>
      <c r="AS68" s="302">
        <v>2100</v>
      </c>
      <c r="AT68" s="302">
        <v>95260</v>
      </c>
      <c r="AU68" s="302">
        <v>570</v>
      </c>
      <c r="AW68" s="39" t="s">
        <v>52</v>
      </c>
      <c r="AX68" s="302">
        <v>131149</v>
      </c>
      <c r="AY68" s="302">
        <v>103457</v>
      </c>
      <c r="AZ68" s="302">
        <v>92246</v>
      </c>
      <c r="BA68" s="302">
        <v>2768</v>
      </c>
      <c r="BB68" s="302">
        <v>401</v>
      </c>
      <c r="BC68" s="302">
        <v>912</v>
      </c>
      <c r="BD68" s="302">
        <v>1108</v>
      </c>
      <c r="BE68" s="302">
        <v>281</v>
      </c>
      <c r="BF68" s="302">
        <v>734</v>
      </c>
      <c r="BG68" s="302">
        <v>429</v>
      </c>
      <c r="BH68" s="302">
        <v>100980</v>
      </c>
      <c r="BI68" s="317">
        <v>2477</v>
      </c>
      <c r="BJ68" s="302">
        <v>102069</v>
      </c>
      <c r="BK68" s="302">
        <v>1388</v>
      </c>
      <c r="BM68" s="39" t="s">
        <v>52</v>
      </c>
      <c r="BN68" s="302">
        <v>150921</v>
      </c>
      <c r="BO68" s="302">
        <v>115743</v>
      </c>
      <c r="BP68" s="302">
        <v>94913</v>
      </c>
      <c r="BQ68" s="302">
        <v>2960</v>
      </c>
      <c r="BR68" s="302" t="s">
        <v>2772</v>
      </c>
      <c r="BS68" s="302" t="s">
        <v>2772</v>
      </c>
      <c r="BT68" s="302" t="s">
        <v>2772</v>
      </c>
      <c r="BU68" s="302" t="s">
        <v>2772</v>
      </c>
      <c r="BV68" s="302" t="s">
        <v>2772</v>
      </c>
      <c r="BW68" s="302" t="s">
        <v>2772</v>
      </c>
      <c r="BX68" s="302">
        <v>108459</v>
      </c>
      <c r="BY68" s="302">
        <v>7284</v>
      </c>
      <c r="BZ68" s="302">
        <v>114091</v>
      </c>
      <c r="CA68" s="302">
        <v>1652</v>
      </c>
    </row>
    <row r="69" spans="1:79" x14ac:dyDescent="0.2">
      <c r="A69" s="39" t="s">
        <v>53</v>
      </c>
      <c r="B69" s="302">
        <v>125906</v>
      </c>
      <c r="C69" s="302">
        <v>112555</v>
      </c>
      <c r="D69" s="302">
        <v>111143</v>
      </c>
      <c r="E69" s="302">
        <v>3017</v>
      </c>
      <c r="F69" s="320" t="s">
        <v>2</v>
      </c>
      <c r="G69" s="320" t="s">
        <v>2</v>
      </c>
      <c r="H69" s="320" t="s">
        <v>2</v>
      </c>
      <c r="I69" s="320" t="s">
        <v>2</v>
      </c>
      <c r="J69" s="320" t="s">
        <v>2</v>
      </c>
      <c r="K69" s="320" t="s">
        <v>2</v>
      </c>
      <c r="L69" s="320" t="s">
        <v>2</v>
      </c>
      <c r="M69" s="320" t="s">
        <v>2</v>
      </c>
      <c r="N69" s="320" t="s">
        <v>2</v>
      </c>
      <c r="O69" s="320" t="s">
        <v>2</v>
      </c>
      <c r="Q69" s="39" t="s">
        <v>53</v>
      </c>
      <c r="R69" s="302">
        <v>110100</v>
      </c>
      <c r="S69" s="302">
        <v>99807</v>
      </c>
      <c r="T69" s="302">
        <v>94433</v>
      </c>
      <c r="U69" s="302">
        <v>2652</v>
      </c>
      <c r="V69" s="320" t="s">
        <v>2</v>
      </c>
      <c r="W69" s="320" t="s">
        <v>2</v>
      </c>
      <c r="X69" s="320" t="s">
        <v>2</v>
      </c>
      <c r="Y69" s="320" t="s">
        <v>2</v>
      </c>
      <c r="Z69" s="320" t="s">
        <v>2</v>
      </c>
      <c r="AA69" s="320" t="s">
        <v>2</v>
      </c>
      <c r="AB69" s="320" t="s">
        <v>2</v>
      </c>
      <c r="AC69" s="320" t="s">
        <v>2</v>
      </c>
      <c r="AD69" s="320" t="s">
        <v>2</v>
      </c>
      <c r="AE69" s="320" t="s">
        <v>2</v>
      </c>
      <c r="AG69" s="39" t="s">
        <v>53</v>
      </c>
      <c r="AH69" s="302">
        <v>109243</v>
      </c>
      <c r="AI69" s="302">
        <v>96190</v>
      </c>
      <c r="AJ69" s="302">
        <v>90060</v>
      </c>
      <c r="AK69" s="302">
        <v>3005</v>
      </c>
      <c r="AL69" s="302">
        <v>195</v>
      </c>
      <c r="AM69" s="302">
        <v>150</v>
      </c>
      <c r="AN69" s="302">
        <v>369</v>
      </c>
      <c r="AO69" s="302">
        <v>250</v>
      </c>
      <c r="AP69" s="302">
        <v>231</v>
      </c>
      <c r="AQ69" s="302">
        <v>1125</v>
      </c>
      <c r="AR69" s="302">
        <v>94219</v>
      </c>
      <c r="AS69" s="302">
        <v>1971</v>
      </c>
      <c r="AT69" s="302">
        <v>95712</v>
      </c>
      <c r="AU69" s="302">
        <v>478</v>
      </c>
      <c r="AW69" s="39" t="s">
        <v>53</v>
      </c>
      <c r="AX69" s="302">
        <v>119982</v>
      </c>
      <c r="AY69" s="302">
        <v>99174</v>
      </c>
      <c r="AZ69" s="302">
        <v>91792</v>
      </c>
      <c r="BA69" s="302">
        <v>2327</v>
      </c>
      <c r="BB69" s="302">
        <v>154</v>
      </c>
      <c r="BC69" s="302">
        <v>492</v>
      </c>
      <c r="BD69" s="302">
        <v>539</v>
      </c>
      <c r="BE69" s="302">
        <v>254</v>
      </c>
      <c r="BF69" s="302">
        <v>406</v>
      </c>
      <c r="BG69" s="302">
        <v>1018</v>
      </c>
      <c r="BH69" s="302">
        <v>96392</v>
      </c>
      <c r="BI69" s="317">
        <v>2782</v>
      </c>
      <c r="BJ69" s="302">
        <v>97622</v>
      </c>
      <c r="BK69" s="302">
        <v>1552</v>
      </c>
      <c r="BM69" s="39" t="s">
        <v>53</v>
      </c>
      <c r="BN69" s="302">
        <v>134957</v>
      </c>
      <c r="BO69" s="302">
        <v>104754</v>
      </c>
      <c r="BP69" s="302">
        <v>90627</v>
      </c>
      <c r="BQ69" s="302">
        <v>1857</v>
      </c>
      <c r="BR69" s="302" t="s">
        <v>2772</v>
      </c>
      <c r="BS69" s="302" t="s">
        <v>2772</v>
      </c>
      <c r="BT69" s="302" t="s">
        <v>2772</v>
      </c>
      <c r="BU69" s="302" t="s">
        <v>2772</v>
      </c>
      <c r="BV69" s="302" t="s">
        <v>2772</v>
      </c>
      <c r="BW69" s="302" t="s">
        <v>2772</v>
      </c>
      <c r="BX69" s="302">
        <v>97125</v>
      </c>
      <c r="BY69" s="302">
        <v>7629</v>
      </c>
      <c r="BZ69" s="302">
        <v>102368</v>
      </c>
      <c r="CA69" s="302">
        <v>2386</v>
      </c>
    </row>
    <row r="70" spans="1:79" x14ac:dyDescent="0.2">
      <c r="A70" s="39" t="s">
        <v>54</v>
      </c>
      <c r="B70" s="302">
        <v>82926</v>
      </c>
      <c r="C70" s="302">
        <v>75034</v>
      </c>
      <c r="D70" s="302">
        <v>73599</v>
      </c>
      <c r="E70" s="302">
        <v>1901</v>
      </c>
      <c r="F70" s="320" t="s">
        <v>2</v>
      </c>
      <c r="G70" s="320" t="s">
        <v>2</v>
      </c>
      <c r="H70" s="320" t="s">
        <v>2</v>
      </c>
      <c r="I70" s="320" t="s">
        <v>2</v>
      </c>
      <c r="J70" s="320" t="s">
        <v>2</v>
      </c>
      <c r="K70" s="320" t="s">
        <v>2</v>
      </c>
      <c r="L70" s="320" t="s">
        <v>2</v>
      </c>
      <c r="M70" s="320" t="s">
        <v>2</v>
      </c>
      <c r="N70" s="320" t="s">
        <v>2</v>
      </c>
      <c r="O70" s="320" t="s">
        <v>2</v>
      </c>
      <c r="Q70" s="39" t="s">
        <v>54</v>
      </c>
      <c r="R70" s="302">
        <v>78882</v>
      </c>
      <c r="S70" s="302">
        <v>71001</v>
      </c>
      <c r="T70" s="302">
        <v>67371</v>
      </c>
      <c r="U70" s="302">
        <v>1690</v>
      </c>
      <c r="V70" s="320" t="s">
        <v>2</v>
      </c>
      <c r="W70" s="320" t="s">
        <v>2</v>
      </c>
      <c r="X70" s="320" t="s">
        <v>2</v>
      </c>
      <c r="Y70" s="320" t="s">
        <v>2</v>
      </c>
      <c r="Z70" s="320" t="s">
        <v>2</v>
      </c>
      <c r="AA70" s="320" t="s">
        <v>2</v>
      </c>
      <c r="AB70" s="320" t="s">
        <v>2</v>
      </c>
      <c r="AC70" s="320" t="s">
        <v>2</v>
      </c>
      <c r="AD70" s="320" t="s">
        <v>2</v>
      </c>
      <c r="AE70" s="320" t="s">
        <v>2</v>
      </c>
      <c r="AG70" s="39" t="s">
        <v>54</v>
      </c>
      <c r="AH70" s="302">
        <v>80845</v>
      </c>
      <c r="AI70" s="302">
        <v>69890</v>
      </c>
      <c r="AJ70" s="302">
        <v>65132</v>
      </c>
      <c r="AK70" s="302">
        <v>2133</v>
      </c>
      <c r="AL70" s="302">
        <v>249</v>
      </c>
      <c r="AM70" s="302">
        <v>196</v>
      </c>
      <c r="AN70" s="302">
        <v>373</v>
      </c>
      <c r="AO70" s="302">
        <v>76</v>
      </c>
      <c r="AP70" s="302">
        <v>315</v>
      </c>
      <c r="AQ70" s="302">
        <v>262</v>
      </c>
      <c r="AR70" s="302">
        <v>68771</v>
      </c>
      <c r="AS70" s="302">
        <v>1119</v>
      </c>
      <c r="AT70" s="302">
        <v>69480</v>
      </c>
      <c r="AU70" s="302">
        <v>410</v>
      </c>
      <c r="AW70" s="39" t="s">
        <v>54</v>
      </c>
      <c r="AX70" s="302">
        <v>91514</v>
      </c>
      <c r="AY70" s="302">
        <v>73406</v>
      </c>
      <c r="AZ70" s="302">
        <v>68165</v>
      </c>
      <c r="BA70" s="302">
        <v>1581</v>
      </c>
      <c r="BB70" s="302">
        <v>239</v>
      </c>
      <c r="BC70" s="302">
        <v>377</v>
      </c>
      <c r="BD70" s="302">
        <v>433</v>
      </c>
      <c r="BE70" s="302">
        <v>421</v>
      </c>
      <c r="BF70" s="302">
        <v>415</v>
      </c>
      <c r="BG70" s="302">
        <v>206</v>
      </c>
      <c r="BH70" s="302">
        <v>71863</v>
      </c>
      <c r="BI70" s="317">
        <v>1543</v>
      </c>
      <c r="BJ70" s="302">
        <v>72371</v>
      </c>
      <c r="BK70" s="302">
        <v>1035</v>
      </c>
      <c r="BM70" s="39" t="s">
        <v>54</v>
      </c>
      <c r="BN70" s="302">
        <v>98515</v>
      </c>
      <c r="BO70" s="302">
        <v>73519</v>
      </c>
      <c r="BP70" s="302">
        <v>62103</v>
      </c>
      <c r="BQ70" s="302">
        <v>1350</v>
      </c>
      <c r="BR70" s="302" t="s">
        <v>2772</v>
      </c>
      <c r="BS70" s="302" t="s">
        <v>2772</v>
      </c>
      <c r="BT70" s="302" t="s">
        <v>2772</v>
      </c>
      <c r="BU70" s="302" t="s">
        <v>2772</v>
      </c>
      <c r="BV70" s="302" t="s">
        <v>2772</v>
      </c>
      <c r="BW70" s="302" t="s">
        <v>2772</v>
      </c>
      <c r="BX70" s="302">
        <v>66941</v>
      </c>
      <c r="BY70" s="302">
        <v>6578</v>
      </c>
      <c r="BZ70" s="302">
        <v>72362</v>
      </c>
      <c r="CA70" s="302">
        <v>1157</v>
      </c>
    </row>
    <row r="71" spans="1:79" x14ac:dyDescent="0.2">
      <c r="A71" s="39" t="s">
        <v>55</v>
      </c>
      <c r="B71" s="302">
        <v>114182</v>
      </c>
      <c r="C71" s="302">
        <v>99725</v>
      </c>
      <c r="D71" s="302">
        <v>99017</v>
      </c>
      <c r="E71" s="302">
        <v>2083</v>
      </c>
      <c r="F71" s="320" t="s">
        <v>2</v>
      </c>
      <c r="G71" s="320" t="s">
        <v>2</v>
      </c>
      <c r="H71" s="320" t="s">
        <v>2</v>
      </c>
      <c r="I71" s="320" t="s">
        <v>2</v>
      </c>
      <c r="J71" s="320" t="s">
        <v>2</v>
      </c>
      <c r="K71" s="320" t="s">
        <v>2</v>
      </c>
      <c r="L71" s="320" t="s">
        <v>2</v>
      </c>
      <c r="M71" s="320" t="s">
        <v>2</v>
      </c>
      <c r="N71" s="320" t="s">
        <v>2</v>
      </c>
      <c r="O71" s="320" t="s">
        <v>2</v>
      </c>
      <c r="Q71" s="39" t="s">
        <v>55</v>
      </c>
      <c r="R71" s="302">
        <v>102419</v>
      </c>
      <c r="S71" s="302">
        <v>83233</v>
      </c>
      <c r="T71" s="302">
        <v>80303</v>
      </c>
      <c r="U71" s="302">
        <v>1665</v>
      </c>
      <c r="V71" s="320" t="s">
        <v>2</v>
      </c>
      <c r="W71" s="320" t="s">
        <v>2</v>
      </c>
      <c r="X71" s="320" t="s">
        <v>2</v>
      </c>
      <c r="Y71" s="320" t="s">
        <v>2</v>
      </c>
      <c r="Z71" s="320" t="s">
        <v>2</v>
      </c>
      <c r="AA71" s="320" t="s">
        <v>2</v>
      </c>
      <c r="AB71" s="320" t="s">
        <v>2</v>
      </c>
      <c r="AC71" s="320" t="s">
        <v>2</v>
      </c>
      <c r="AD71" s="320" t="s">
        <v>2</v>
      </c>
      <c r="AE71" s="320" t="s">
        <v>2</v>
      </c>
      <c r="AG71" s="39" t="s">
        <v>55</v>
      </c>
      <c r="AH71" s="302">
        <v>103809</v>
      </c>
      <c r="AI71" s="302">
        <v>77571</v>
      </c>
      <c r="AJ71" s="302">
        <v>74071</v>
      </c>
      <c r="AK71" s="302">
        <v>1840</v>
      </c>
      <c r="AL71" s="302">
        <v>122</v>
      </c>
      <c r="AM71" s="302">
        <v>122</v>
      </c>
      <c r="AN71" s="302">
        <v>168</v>
      </c>
      <c r="AO71" s="302">
        <v>208</v>
      </c>
      <c r="AP71" s="302">
        <v>124</v>
      </c>
      <c r="AQ71" s="302">
        <v>317</v>
      </c>
      <c r="AR71" s="302">
        <v>76617</v>
      </c>
      <c r="AS71" s="302">
        <v>954</v>
      </c>
      <c r="AT71" s="302">
        <v>77283</v>
      </c>
      <c r="AU71" s="302">
        <v>288</v>
      </c>
      <c r="AW71" s="39" t="s">
        <v>55</v>
      </c>
      <c r="AX71" s="302">
        <v>119871</v>
      </c>
      <c r="AY71" s="302">
        <v>78756</v>
      </c>
      <c r="AZ71" s="302">
        <v>74050</v>
      </c>
      <c r="BA71" s="302">
        <v>1111</v>
      </c>
      <c r="BB71" s="302">
        <v>210</v>
      </c>
      <c r="BC71" s="302">
        <v>356</v>
      </c>
      <c r="BD71" s="302">
        <v>303</v>
      </c>
      <c r="BE71" s="302">
        <v>138</v>
      </c>
      <c r="BF71" s="302">
        <v>221</v>
      </c>
      <c r="BG71" s="302">
        <v>253</v>
      </c>
      <c r="BH71" s="302">
        <v>76845</v>
      </c>
      <c r="BI71" s="317">
        <v>1911</v>
      </c>
      <c r="BJ71" s="302">
        <v>77501</v>
      </c>
      <c r="BK71" s="302">
        <v>1255</v>
      </c>
      <c r="BM71" s="39" t="s">
        <v>55</v>
      </c>
      <c r="BN71" s="302">
        <v>160336</v>
      </c>
      <c r="BO71" s="302">
        <v>91248</v>
      </c>
      <c r="BP71" s="302">
        <v>71770</v>
      </c>
      <c r="BQ71" s="302">
        <v>929</v>
      </c>
      <c r="BR71" s="302" t="s">
        <v>2772</v>
      </c>
      <c r="BS71" s="302" t="s">
        <v>2772</v>
      </c>
      <c r="BT71" s="302" t="s">
        <v>2772</v>
      </c>
      <c r="BU71" s="302" t="s">
        <v>2772</v>
      </c>
      <c r="BV71" s="302" t="s">
        <v>2772</v>
      </c>
      <c r="BW71" s="302" t="s">
        <v>2772</v>
      </c>
      <c r="BX71" s="302">
        <v>76503</v>
      </c>
      <c r="BY71" s="302">
        <v>14745</v>
      </c>
      <c r="BZ71" s="302">
        <v>89349</v>
      </c>
      <c r="CA71" s="302">
        <v>1899</v>
      </c>
    </row>
    <row r="72" spans="1:79" x14ac:dyDescent="0.2">
      <c r="A72" s="39" t="s">
        <v>56</v>
      </c>
      <c r="B72" s="302">
        <v>113093</v>
      </c>
      <c r="C72" s="302">
        <v>104971</v>
      </c>
      <c r="D72" s="302">
        <v>103773</v>
      </c>
      <c r="E72" s="302">
        <v>2343</v>
      </c>
      <c r="F72" s="320" t="s">
        <v>2</v>
      </c>
      <c r="G72" s="320" t="s">
        <v>2</v>
      </c>
      <c r="H72" s="320" t="s">
        <v>2</v>
      </c>
      <c r="I72" s="320" t="s">
        <v>2</v>
      </c>
      <c r="J72" s="320" t="s">
        <v>2</v>
      </c>
      <c r="K72" s="320" t="s">
        <v>2</v>
      </c>
      <c r="L72" s="320" t="s">
        <v>2</v>
      </c>
      <c r="M72" s="320" t="s">
        <v>2</v>
      </c>
      <c r="N72" s="320" t="s">
        <v>2</v>
      </c>
      <c r="O72" s="320" t="s">
        <v>2</v>
      </c>
      <c r="Q72" s="39" t="s">
        <v>56</v>
      </c>
      <c r="R72" s="302">
        <v>108483</v>
      </c>
      <c r="S72" s="302">
        <v>99207</v>
      </c>
      <c r="T72" s="302">
        <v>95328</v>
      </c>
      <c r="U72" s="302">
        <v>1999</v>
      </c>
      <c r="V72" s="320" t="s">
        <v>2</v>
      </c>
      <c r="W72" s="320" t="s">
        <v>2</v>
      </c>
      <c r="X72" s="320" t="s">
        <v>2</v>
      </c>
      <c r="Y72" s="320" t="s">
        <v>2</v>
      </c>
      <c r="Z72" s="320" t="s">
        <v>2</v>
      </c>
      <c r="AA72" s="320" t="s">
        <v>2</v>
      </c>
      <c r="AB72" s="320" t="s">
        <v>2</v>
      </c>
      <c r="AC72" s="320" t="s">
        <v>2</v>
      </c>
      <c r="AD72" s="320" t="s">
        <v>2</v>
      </c>
      <c r="AE72" s="320" t="s">
        <v>2</v>
      </c>
      <c r="AG72" s="39" t="s">
        <v>56</v>
      </c>
      <c r="AH72" s="302">
        <v>108992</v>
      </c>
      <c r="AI72" s="302">
        <v>94483</v>
      </c>
      <c r="AJ72" s="302">
        <v>89559</v>
      </c>
      <c r="AK72" s="302">
        <v>2569</v>
      </c>
      <c r="AL72" s="302">
        <v>231</v>
      </c>
      <c r="AM72" s="302">
        <v>65</v>
      </c>
      <c r="AN72" s="302">
        <v>294</v>
      </c>
      <c r="AO72" s="302">
        <v>153</v>
      </c>
      <c r="AP72" s="302">
        <v>182</v>
      </c>
      <c r="AQ72" s="302">
        <v>752</v>
      </c>
      <c r="AR72" s="302">
        <v>92985</v>
      </c>
      <c r="AS72" s="302">
        <v>1498</v>
      </c>
      <c r="AT72" s="302">
        <v>94168</v>
      </c>
      <c r="AU72" s="302">
        <v>315</v>
      </c>
      <c r="AW72" s="39" t="s">
        <v>56</v>
      </c>
      <c r="AX72" s="302">
        <v>115844</v>
      </c>
      <c r="AY72" s="302">
        <v>93086</v>
      </c>
      <c r="AZ72" s="302">
        <v>88280</v>
      </c>
      <c r="BA72" s="302">
        <v>1697</v>
      </c>
      <c r="BB72" s="302">
        <v>180</v>
      </c>
      <c r="BC72" s="302">
        <v>168</v>
      </c>
      <c r="BD72" s="302">
        <v>309</v>
      </c>
      <c r="BE72" s="302">
        <v>252</v>
      </c>
      <c r="BF72" s="302">
        <v>285</v>
      </c>
      <c r="BG72" s="302">
        <v>705</v>
      </c>
      <c r="BH72" s="302">
        <v>91178</v>
      </c>
      <c r="BI72" s="317">
        <v>1908</v>
      </c>
      <c r="BJ72" s="302">
        <v>92091</v>
      </c>
      <c r="BK72" s="302">
        <v>995</v>
      </c>
      <c r="BM72" s="39" t="s">
        <v>56</v>
      </c>
      <c r="BN72" s="302">
        <v>138073</v>
      </c>
      <c r="BO72" s="302">
        <v>97297</v>
      </c>
      <c r="BP72" s="302">
        <v>87410</v>
      </c>
      <c r="BQ72" s="302">
        <v>1315</v>
      </c>
      <c r="BR72" s="302" t="s">
        <v>2772</v>
      </c>
      <c r="BS72" s="302" t="s">
        <v>2772</v>
      </c>
      <c r="BT72" s="302" t="s">
        <v>2772</v>
      </c>
      <c r="BU72" s="302" t="s">
        <v>2772</v>
      </c>
      <c r="BV72" s="302" t="s">
        <v>2772</v>
      </c>
      <c r="BW72" s="302" t="s">
        <v>2772</v>
      </c>
      <c r="BX72" s="302">
        <v>91077</v>
      </c>
      <c r="BY72" s="302">
        <v>6220</v>
      </c>
      <c r="BZ72" s="302">
        <v>95684</v>
      </c>
      <c r="CA72" s="302">
        <v>1613</v>
      </c>
    </row>
    <row r="73" spans="1:79" x14ac:dyDescent="0.2">
      <c r="A73" s="39" t="s">
        <v>57</v>
      </c>
      <c r="B73" s="302">
        <v>80059</v>
      </c>
      <c r="C73" s="302">
        <v>73567</v>
      </c>
      <c r="D73" s="302">
        <v>71851</v>
      </c>
      <c r="E73" s="302">
        <v>1586</v>
      </c>
      <c r="F73" s="320" t="s">
        <v>2</v>
      </c>
      <c r="G73" s="320" t="s">
        <v>2</v>
      </c>
      <c r="H73" s="320" t="s">
        <v>2</v>
      </c>
      <c r="I73" s="320" t="s">
        <v>2</v>
      </c>
      <c r="J73" s="320" t="s">
        <v>2</v>
      </c>
      <c r="K73" s="320" t="s">
        <v>2</v>
      </c>
      <c r="L73" s="320" t="s">
        <v>2</v>
      </c>
      <c r="M73" s="320" t="s">
        <v>2</v>
      </c>
      <c r="N73" s="320" t="s">
        <v>2</v>
      </c>
      <c r="O73" s="320" t="s">
        <v>2</v>
      </c>
      <c r="Q73" s="39" t="s">
        <v>57</v>
      </c>
      <c r="R73" s="302">
        <v>74632</v>
      </c>
      <c r="S73" s="302">
        <v>69404</v>
      </c>
      <c r="T73" s="302">
        <v>65854</v>
      </c>
      <c r="U73" s="302">
        <v>1300</v>
      </c>
      <c r="V73" s="320" t="s">
        <v>2</v>
      </c>
      <c r="W73" s="320" t="s">
        <v>2</v>
      </c>
      <c r="X73" s="320" t="s">
        <v>2</v>
      </c>
      <c r="Y73" s="320" t="s">
        <v>2</v>
      </c>
      <c r="Z73" s="320" t="s">
        <v>2</v>
      </c>
      <c r="AA73" s="320" t="s">
        <v>2</v>
      </c>
      <c r="AB73" s="320" t="s">
        <v>2</v>
      </c>
      <c r="AC73" s="320" t="s">
        <v>2</v>
      </c>
      <c r="AD73" s="320" t="s">
        <v>2</v>
      </c>
      <c r="AE73" s="320" t="s">
        <v>2</v>
      </c>
      <c r="AG73" s="39" t="s">
        <v>57</v>
      </c>
      <c r="AH73" s="302">
        <v>76403</v>
      </c>
      <c r="AI73" s="302">
        <v>70102</v>
      </c>
      <c r="AJ73" s="302">
        <v>65619</v>
      </c>
      <c r="AK73" s="302">
        <v>1507</v>
      </c>
      <c r="AL73" s="302">
        <v>169</v>
      </c>
      <c r="AM73" s="302">
        <v>265</v>
      </c>
      <c r="AN73" s="302">
        <v>275</v>
      </c>
      <c r="AO73" s="302">
        <v>107</v>
      </c>
      <c r="AP73" s="302">
        <v>635</v>
      </c>
      <c r="AQ73" s="302">
        <v>153</v>
      </c>
      <c r="AR73" s="302">
        <v>69151</v>
      </c>
      <c r="AS73" s="302">
        <v>951</v>
      </c>
      <c r="AT73" s="302">
        <v>69669</v>
      </c>
      <c r="AU73" s="302">
        <v>433</v>
      </c>
      <c r="AW73" s="39" t="s">
        <v>57</v>
      </c>
      <c r="AX73" s="302">
        <v>83340</v>
      </c>
      <c r="AY73" s="302">
        <v>74011</v>
      </c>
      <c r="AZ73" s="302">
        <v>68427</v>
      </c>
      <c r="BA73" s="302">
        <v>1372</v>
      </c>
      <c r="BB73" s="302">
        <v>156</v>
      </c>
      <c r="BC73" s="302">
        <v>454</v>
      </c>
      <c r="BD73" s="302">
        <v>384</v>
      </c>
      <c r="BE73" s="302">
        <v>250</v>
      </c>
      <c r="BF73" s="302">
        <v>826</v>
      </c>
      <c r="BG73" s="302">
        <v>156</v>
      </c>
      <c r="BH73" s="302">
        <v>72769</v>
      </c>
      <c r="BI73" s="317">
        <v>1242</v>
      </c>
      <c r="BJ73" s="302">
        <v>73184</v>
      </c>
      <c r="BK73" s="302">
        <v>827</v>
      </c>
      <c r="BM73" s="39" t="s">
        <v>57</v>
      </c>
      <c r="BN73" s="302">
        <v>91149</v>
      </c>
      <c r="BO73" s="302">
        <v>78675</v>
      </c>
      <c r="BP73" s="302">
        <v>70685</v>
      </c>
      <c r="BQ73" s="302">
        <v>1402</v>
      </c>
      <c r="BR73" s="302" t="s">
        <v>2772</v>
      </c>
      <c r="BS73" s="302" t="s">
        <v>2772</v>
      </c>
      <c r="BT73" s="302" t="s">
        <v>2772</v>
      </c>
      <c r="BU73" s="302" t="s">
        <v>2772</v>
      </c>
      <c r="BV73" s="302" t="s">
        <v>2772</v>
      </c>
      <c r="BW73" s="302" t="s">
        <v>2772</v>
      </c>
      <c r="BX73" s="302">
        <v>75806</v>
      </c>
      <c r="BY73" s="302">
        <v>2869</v>
      </c>
      <c r="BZ73" s="302">
        <v>77516</v>
      </c>
      <c r="CA73" s="302">
        <v>1159</v>
      </c>
    </row>
    <row r="74" spans="1:79" x14ac:dyDescent="0.2">
      <c r="A74" s="39" t="s">
        <v>58</v>
      </c>
      <c r="B74" s="302">
        <v>122507</v>
      </c>
      <c r="C74" s="302">
        <v>108095</v>
      </c>
      <c r="D74" s="302">
        <v>106776</v>
      </c>
      <c r="E74" s="302">
        <v>4304</v>
      </c>
      <c r="F74" s="320" t="s">
        <v>2</v>
      </c>
      <c r="G74" s="320" t="s">
        <v>2</v>
      </c>
      <c r="H74" s="320" t="s">
        <v>2</v>
      </c>
      <c r="I74" s="320" t="s">
        <v>2</v>
      </c>
      <c r="J74" s="320" t="s">
        <v>2</v>
      </c>
      <c r="K74" s="320" t="s">
        <v>2</v>
      </c>
      <c r="L74" s="320" t="s">
        <v>2</v>
      </c>
      <c r="M74" s="320" t="s">
        <v>2</v>
      </c>
      <c r="N74" s="320" t="s">
        <v>2</v>
      </c>
      <c r="O74" s="320" t="s">
        <v>2</v>
      </c>
      <c r="Q74" s="39" t="s">
        <v>58</v>
      </c>
      <c r="R74" s="302">
        <v>100325</v>
      </c>
      <c r="S74" s="302">
        <v>90238</v>
      </c>
      <c r="T74" s="302">
        <v>83407</v>
      </c>
      <c r="U74" s="302">
        <v>3623</v>
      </c>
      <c r="V74" s="320" t="s">
        <v>2</v>
      </c>
      <c r="W74" s="320" t="s">
        <v>2</v>
      </c>
      <c r="X74" s="320" t="s">
        <v>2</v>
      </c>
      <c r="Y74" s="320" t="s">
        <v>2</v>
      </c>
      <c r="Z74" s="320" t="s">
        <v>2</v>
      </c>
      <c r="AA74" s="320" t="s">
        <v>2</v>
      </c>
      <c r="AB74" s="320" t="s">
        <v>2</v>
      </c>
      <c r="AC74" s="320" t="s">
        <v>2</v>
      </c>
      <c r="AD74" s="320" t="s">
        <v>2</v>
      </c>
      <c r="AE74" s="320" t="s">
        <v>2</v>
      </c>
      <c r="AG74" s="39" t="s">
        <v>58</v>
      </c>
      <c r="AH74" s="302">
        <v>103972</v>
      </c>
      <c r="AI74" s="302">
        <v>89194</v>
      </c>
      <c r="AJ74" s="302">
        <v>81685</v>
      </c>
      <c r="AK74" s="302">
        <v>3904</v>
      </c>
      <c r="AL74" s="302">
        <v>179</v>
      </c>
      <c r="AM74" s="302">
        <v>243</v>
      </c>
      <c r="AN74" s="302">
        <v>317</v>
      </c>
      <c r="AO74" s="302">
        <v>279</v>
      </c>
      <c r="AP74" s="302">
        <v>257</v>
      </c>
      <c r="AQ74" s="302">
        <v>1115</v>
      </c>
      <c r="AR74" s="302">
        <v>87177</v>
      </c>
      <c r="AS74" s="302">
        <v>2017</v>
      </c>
      <c r="AT74" s="302">
        <v>88700</v>
      </c>
      <c r="AU74" s="302">
        <v>494</v>
      </c>
      <c r="AW74" s="39" t="s">
        <v>58</v>
      </c>
      <c r="AX74" s="302">
        <v>119821</v>
      </c>
      <c r="AY74" s="302">
        <v>93424</v>
      </c>
      <c r="AZ74" s="302">
        <v>84539</v>
      </c>
      <c r="BA74" s="302">
        <v>2599</v>
      </c>
      <c r="BB74" s="302">
        <v>236</v>
      </c>
      <c r="BC74" s="302">
        <v>707</v>
      </c>
      <c r="BD74" s="302">
        <v>622</v>
      </c>
      <c r="BE74" s="302">
        <v>146</v>
      </c>
      <c r="BF74" s="302">
        <v>630</v>
      </c>
      <c r="BG74" s="302">
        <v>895</v>
      </c>
      <c r="BH74" s="302">
        <v>90814</v>
      </c>
      <c r="BI74" s="317">
        <v>2610</v>
      </c>
      <c r="BJ74" s="302">
        <v>92033</v>
      </c>
      <c r="BK74" s="302">
        <v>1391</v>
      </c>
      <c r="BM74" s="39" t="s">
        <v>58</v>
      </c>
      <c r="BN74" s="302">
        <v>142618</v>
      </c>
      <c r="BO74" s="302">
        <v>104811</v>
      </c>
      <c r="BP74" s="302">
        <v>88329</v>
      </c>
      <c r="BQ74" s="302">
        <v>2290</v>
      </c>
      <c r="BR74" s="302" t="s">
        <v>2772</v>
      </c>
      <c r="BS74" s="302" t="s">
        <v>2772</v>
      </c>
      <c r="BT74" s="302" t="s">
        <v>2772</v>
      </c>
      <c r="BU74" s="302" t="s">
        <v>2772</v>
      </c>
      <c r="BV74" s="302" t="s">
        <v>2772</v>
      </c>
      <c r="BW74" s="302" t="s">
        <v>2772</v>
      </c>
      <c r="BX74" s="302">
        <v>98496</v>
      </c>
      <c r="BY74" s="302">
        <v>6315</v>
      </c>
      <c r="BZ74" s="302">
        <v>102694</v>
      </c>
      <c r="CA74" s="302">
        <v>2117</v>
      </c>
    </row>
    <row r="75" spans="1:79" x14ac:dyDescent="0.2">
      <c r="A75" s="39" t="s">
        <v>59</v>
      </c>
      <c r="B75" s="302">
        <v>78328</v>
      </c>
      <c r="C75" s="302">
        <v>74509</v>
      </c>
      <c r="D75" s="302">
        <v>73575</v>
      </c>
      <c r="E75" s="302">
        <v>1130</v>
      </c>
      <c r="F75" s="320" t="s">
        <v>2</v>
      </c>
      <c r="G75" s="320" t="s">
        <v>2</v>
      </c>
      <c r="H75" s="320" t="s">
        <v>2</v>
      </c>
      <c r="I75" s="320" t="s">
        <v>2</v>
      </c>
      <c r="J75" s="320" t="s">
        <v>2</v>
      </c>
      <c r="K75" s="320" t="s">
        <v>2</v>
      </c>
      <c r="L75" s="320" t="s">
        <v>2</v>
      </c>
      <c r="M75" s="320" t="s">
        <v>2</v>
      </c>
      <c r="N75" s="320" t="s">
        <v>2</v>
      </c>
      <c r="O75" s="320" t="s">
        <v>2</v>
      </c>
      <c r="Q75" s="39" t="s">
        <v>59</v>
      </c>
      <c r="R75" s="302">
        <v>79844</v>
      </c>
      <c r="S75" s="302">
        <v>76602</v>
      </c>
      <c r="T75" s="302">
        <v>74351</v>
      </c>
      <c r="U75" s="302">
        <v>1077</v>
      </c>
      <c r="V75" s="320" t="s">
        <v>2</v>
      </c>
      <c r="W75" s="320" t="s">
        <v>2</v>
      </c>
      <c r="X75" s="320" t="s">
        <v>2</v>
      </c>
      <c r="Y75" s="320" t="s">
        <v>2</v>
      </c>
      <c r="Z75" s="320" t="s">
        <v>2</v>
      </c>
      <c r="AA75" s="320" t="s">
        <v>2</v>
      </c>
      <c r="AB75" s="320" t="s">
        <v>2</v>
      </c>
      <c r="AC75" s="320" t="s">
        <v>2</v>
      </c>
      <c r="AD75" s="320" t="s">
        <v>2</v>
      </c>
      <c r="AE75" s="320" t="s">
        <v>2</v>
      </c>
      <c r="AG75" s="39" t="s">
        <v>59</v>
      </c>
      <c r="AH75" s="302">
        <v>80701</v>
      </c>
      <c r="AI75" s="302">
        <v>76537</v>
      </c>
      <c r="AJ75" s="302">
        <v>73948</v>
      </c>
      <c r="AK75" s="302">
        <v>1251</v>
      </c>
      <c r="AL75" s="302">
        <v>92</v>
      </c>
      <c r="AM75" s="302">
        <v>80</v>
      </c>
      <c r="AN75" s="302">
        <v>248</v>
      </c>
      <c r="AO75" s="302">
        <v>40</v>
      </c>
      <c r="AP75" s="302">
        <v>178</v>
      </c>
      <c r="AQ75" s="302">
        <v>138</v>
      </c>
      <c r="AR75" s="302">
        <v>76031</v>
      </c>
      <c r="AS75" s="302">
        <v>506</v>
      </c>
      <c r="AT75" s="302">
        <v>76379</v>
      </c>
      <c r="AU75" s="302">
        <v>158</v>
      </c>
      <c r="AW75" s="39" t="s">
        <v>59</v>
      </c>
      <c r="AX75" s="302">
        <v>86872</v>
      </c>
      <c r="AY75" s="302">
        <v>80385</v>
      </c>
      <c r="AZ75" s="302">
        <v>77445</v>
      </c>
      <c r="BA75" s="302">
        <v>1079</v>
      </c>
      <c r="BB75" s="302">
        <v>67</v>
      </c>
      <c r="BC75" s="302">
        <v>96</v>
      </c>
      <c r="BD75" s="302">
        <v>381</v>
      </c>
      <c r="BE75" s="318" t="s">
        <v>2</v>
      </c>
      <c r="BF75" s="302">
        <v>218</v>
      </c>
      <c r="BG75" s="302">
        <v>141</v>
      </c>
      <c r="BH75" s="302">
        <v>79636</v>
      </c>
      <c r="BI75" s="317">
        <v>749</v>
      </c>
      <c r="BJ75" s="302">
        <v>79882</v>
      </c>
      <c r="BK75" s="302">
        <v>503</v>
      </c>
      <c r="BM75" s="39" t="s">
        <v>59</v>
      </c>
      <c r="BN75" s="302">
        <v>92443</v>
      </c>
      <c r="BO75" s="302">
        <v>80138</v>
      </c>
      <c r="BP75" s="302">
        <v>74892</v>
      </c>
      <c r="BQ75" s="302">
        <v>991</v>
      </c>
      <c r="BR75" s="302" t="s">
        <v>2772</v>
      </c>
      <c r="BS75" s="302" t="s">
        <v>2772</v>
      </c>
      <c r="BT75" s="302" t="s">
        <v>2772</v>
      </c>
      <c r="BU75" s="302" t="s">
        <v>2772</v>
      </c>
      <c r="BV75" s="302" t="s">
        <v>2772</v>
      </c>
      <c r="BW75" s="302" t="s">
        <v>2772</v>
      </c>
      <c r="BX75" s="302">
        <v>77474</v>
      </c>
      <c r="BY75" s="302">
        <v>2664</v>
      </c>
      <c r="BZ75" s="302">
        <v>79417</v>
      </c>
      <c r="CA75" s="302">
        <v>721</v>
      </c>
    </row>
    <row r="76" spans="1:79" x14ac:dyDescent="0.2">
      <c r="A76" s="39" t="s">
        <v>60</v>
      </c>
      <c r="B76" s="302">
        <v>79525</v>
      </c>
      <c r="C76" s="302">
        <v>68446</v>
      </c>
      <c r="D76" s="302">
        <v>67411</v>
      </c>
      <c r="E76" s="302">
        <v>1930</v>
      </c>
      <c r="F76" s="320" t="s">
        <v>2</v>
      </c>
      <c r="G76" s="320" t="s">
        <v>2</v>
      </c>
      <c r="H76" s="320" t="s">
        <v>2</v>
      </c>
      <c r="I76" s="320" t="s">
        <v>2</v>
      </c>
      <c r="J76" s="320" t="s">
        <v>2</v>
      </c>
      <c r="K76" s="320" t="s">
        <v>2</v>
      </c>
      <c r="L76" s="320" t="s">
        <v>2</v>
      </c>
      <c r="M76" s="320" t="s">
        <v>2</v>
      </c>
      <c r="N76" s="320" t="s">
        <v>2</v>
      </c>
      <c r="O76" s="320" t="s">
        <v>2</v>
      </c>
      <c r="Q76" s="39" t="s">
        <v>60</v>
      </c>
      <c r="R76" s="302">
        <v>69494</v>
      </c>
      <c r="S76" s="302">
        <v>57843</v>
      </c>
      <c r="T76" s="302">
        <v>54441</v>
      </c>
      <c r="U76" s="302">
        <v>1670</v>
      </c>
      <c r="V76" s="320" t="s">
        <v>2</v>
      </c>
      <c r="W76" s="320" t="s">
        <v>2</v>
      </c>
      <c r="X76" s="320" t="s">
        <v>2</v>
      </c>
      <c r="Y76" s="320" t="s">
        <v>2</v>
      </c>
      <c r="Z76" s="320" t="s">
        <v>2</v>
      </c>
      <c r="AA76" s="320" t="s">
        <v>2</v>
      </c>
      <c r="AB76" s="320" t="s">
        <v>2</v>
      </c>
      <c r="AC76" s="320" t="s">
        <v>2</v>
      </c>
      <c r="AD76" s="320" t="s">
        <v>2</v>
      </c>
      <c r="AE76" s="320" t="s">
        <v>2</v>
      </c>
      <c r="AG76" s="39" t="s">
        <v>60</v>
      </c>
      <c r="AH76" s="302">
        <v>79399</v>
      </c>
      <c r="AI76" s="302">
        <v>61035</v>
      </c>
      <c r="AJ76" s="302">
        <v>57359</v>
      </c>
      <c r="AK76" s="302">
        <v>1655</v>
      </c>
      <c r="AL76" s="302">
        <v>171</v>
      </c>
      <c r="AM76" s="302">
        <v>67</v>
      </c>
      <c r="AN76" s="302">
        <v>140</v>
      </c>
      <c r="AO76" s="302">
        <v>235</v>
      </c>
      <c r="AP76" s="302">
        <v>173</v>
      </c>
      <c r="AQ76" s="302">
        <v>327</v>
      </c>
      <c r="AR76" s="302">
        <v>59744</v>
      </c>
      <c r="AS76" s="302">
        <v>1291</v>
      </c>
      <c r="AT76" s="302">
        <v>60601</v>
      </c>
      <c r="AU76" s="302">
        <v>434</v>
      </c>
      <c r="AW76" s="39" t="s">
        <v>60</v>
      </c>
      <c r="AX76" s="302">
        <v>98177</v>
      </c>
      <c r="AY76" s="302">
        <v>69822</v>
      </c>
      <c r="AZ76" s="302">
        <v>64671</v>
      </c>
      <c r="BA76" s="302">
        <v>1415</v>
      </c>
      <c r="BB76" s="302">
        <v>124</v>
      </c>
      <c r="BC76" s="302">
        <v>431</v>
      </c>
      <c r="BD76" s="302">
        <v>397</v>
      </c>
      <c r="BE76" s="302">
        <v>449</v>
      </c>
      <c r="BF76" s="302">
        <v>490</v>
      </c>
      <c r="BG76" s="302">
        <v>259</v>
      </c>
      <c r="BH76" s="302">
        <v>68400</v>
      </c>
      <c r="BI76" s="317">
        <v>1422</v>
      </c>
      <c r="BJ76" s="302">
        <v>69026</v>
      </c>
      <c r="BK76" s="302">
        <v>796</v>
      </c>
      <c r="BM76" s="39" t="s">
        <v>60</v>
      </c>
      <c r="BN76" s="302">
        <v>130906</v>
      </c>
      <c r="BO76" s="302">
        <v>90340</v>
      </c>
      <c r="BP76" s="302">
        <v>74989</v>
      </c>
      <c r="BQ76" s="302">
        <v>1530</v>
      </c>
      <c r="BR76" s="302" t="s">
        <v>2772</v>
      </c>
      <c r="BS76" s="302" t="s">
        <v>2772</v>
      </c>
      <c r="BT76" s="302" t="s">
        <v>2772</v>
      </c>
      <c r="BU76" s="302" t="s">
        <v>2772</v>
      </c>
      <c r="BV76" s="302" t="s">
        <v>2772</v>
      </c>
      <c r="BW76" s="302" t="s">
        <v>2772</v>
      </c>
      <c r="BX76" s="302">
        <v>84791</v>
      </c>
      <c r="BY76" s="302">
        <v>5549</v>
      </c>
      <c r="BZ76" s="302">
        <v>88375</v>
      </c>
      <c r="CA76" s="302">
        <v>1965</v>
      </c>
    </row>
    <row r="77" spans="1:79" x14ac:dyDescent="0.2">
      <c r="A77" s="39" t="s">
        <v>61</v>
      </c>
      <c r="B77" s="302">
        <v>111186</v>
      </c>
      <c r="C77" s="302">
        <v>100406</v>
      </c>
      <c r="D77" s="302">
        <v>99642</v>
      </c>
      <c r="E77" s="302">
        <v>1772</v>
      </c>
      <c r="F77" s="320" t="s">
        <v>2</v>
      </c>
      <c r="G77" s="320" t="s">
        <v>2</v>
      </c>
      <c r="H77" s="320" t="s">
        <v>2</v>
      </c>
      <c r="I77" s="320" t="s">
        <v>2</v>
      </c>
      <c r="J77" s="320" t="s">
        <v>2</v>
      </c>
      <c r="K77" s="320" t="s">
        <v>2</v>
      </c>
      <c r="L77" s="320" t="s">
        <v>2</v>
      </c>
      <c r="M77" s="320" t="s">
        <v>2</v>
      </c>
      <c r="N77" s="320" t="s">
        <v>2</v>
      </c>
      <c r="O77" s="320" t="s">
        <v>2</v>
      </c>
      <c r="Q77" s="39" t="s">
        <v>61</v>
      </c>
      <c r="R77" s="302">
        <v>103349</v>
      </c>
      <c r="S77" s="302">
        <v>91673</v>
      </c>
      <c r="T77" s="302">
        <v>88198</v>
      </c>
      <c r="U77" s="302">
        <v>1596</v>
      </c>
      <c r="V77" s="320" t="s">
        <v>2</v>
      </c>
      <c r="W77" s="320" t="s">
        <v>2</v>
      </c>
      <c r="X77" s="320" t="s">
        <v>2</v>
      </c>
      <c r="Y77" s="320" t="s">
        <v>2</v>
      </c>
      <c r="Z77" s="320" t="s">
        <v>2</v>
      </c>
      <c r="AA77" s="320" t="s">
        <v>2</v>
      </c>
      <c r="AB77" s="320" t="s">
        <v>2</v>
      </c>
      <c r="AC77" s="320" t="s">
        <v>2</v>
      </c>
      <c r="AD77" s="320" t="s">
        <v>2</v>
      </c>
      <c r="AE77" s="320" t="s">
        <v>2</v>
      </c>
      <c r="AG77" s="39" t="s">
        <v>61</v>
      </c>
      <c r="AH77" s="302">
        <v>101869</v>
      </c>
      <c r="AI77" s="302">
        <v>87247</v>
      </c>
      <c r="AJ77" s="302">
        <v>82361</v>
      </c>
      <c r="AK77" s="302">
        <v>2279</v>
      </c>
      <c r="AL77" s="302">
        <v>82</v>
      </c>
      <c r="AM77" s="302">
        <v>104</v>
      </c>
      <c r="AN77" s="302">
        <v>257</v>
      </c>
      <c r="AO77" s="302">
        <v>462</v>
      </c>
      <c r="AP77" s="302">
        <v>177</v>
      </c>
      <c r="AQ77" s="302">
        <v>970</v>
      </c>
      <c r="AR77" s="302">
        <v>85506</v>
      </c>
      <c r="AS77" s="302">
        <v>1741</v>
      </c>
      <c r="AT77" s="302">
        <v>86674</v>
      </c>
      <c r="AU77" s="302">
        <v>573</v>
      </c>
      <c r="AW77" s="39" t="s">
        <v>61</v>
      </c>
      <c r="AX77" s="302">
        <v>106248</v>
      </c>
      <c r="AY77" s="302">
        <v>85841</v>
      </c>
      <c r="AZ77" s="302">
        <v>79641</v>
      </c>
      <c r="BA77" s="302">
        <v>1534</v>
      </c>
      <c r="BB77" s="302">
        <v>174</v>
      </c>
      <c r="BC77" s="302">
        <v>324</v>
      </c>
      <c r="BD77" s="302">
        <v>408</v>
      </c>
      <c r="BE77" s="302">
        <v>232</v>
      </c>
      <c r="BF77" s="302">
        <v>261</v>
      </c>
      <c r="BG77" s="302">
        <v>866</v>
      </c>
      <c r="BH77" s="302">
        <v>82880</v>
      </c>
      <c r="BI77" s="317">
        <v>2961</v>
      </c>
      <c r="BJ77" s="302">
        <v>83964</v>
      </c>
      <c r="BK77" s="302">
        <v>1877</v>
      </c>
      <c r="BM77" s="39" t="s">
        <v>61</v>
      </c>
      <c r="BN77" s="302">
        <v>128970</v>
      </c>
      <c r="BO77" s="302">
        <v>98475</v>
      </c>
      <c r="BP77" s="302">
        <v>78908</v>
      </c>
      <c r="BQ77" s="302">
        <v>1343</v>
      </c>
      <c r="BR77" s="302" t="s">
        <v>2772</v>
      </c>
      <c r="BS77" s="302" t="s">
        <v>2772</v>
      </c>
      <c r="BT77" s="302" t="s">
        <v>2772</v>
      </c>
      <c r="BU77" s="302" t="s">
        <v>2772</v>
      </c>
      <c r="BV77" s="302" t="s">
        <v>2772</v>
      </c>
      <c r="BW77" s="302" t="s">
        <v>2772</v>
      </c>
      <c r="BX77" s="302">
        <v>83632</v>
      </c>
      <c r="BY77" s="302">
        <v>14843</v>
      </c>
      <c r="BZ77" s="302">
        <v>95326</v>
      </c>
      <c r="CA77" s="302">
        <v>3149</v>
      </c>
    </row>
    <row r="78" spans="1:79" x14ac:dyDescent="0.2">
      <c r="A78" s="39" t="s">
        <v>62</v>
      </c>
      <c r="B78" s="302">
        <v>140048</v>
      </c>
      <c r="C78" s="302">
        <v>116637</v>
      </c>
      <c r="D78" s="302">
        <v>113334</v>
      </c>
      <c r="E78" s="302">
        <v>4982</v>
      </c>
      <c r="F78" s="320" t="s">
        <v>2</v>
      </c>
      <c r="G78" s="320" t="s">
        <v>2</v>
      </c>
      <c r="H78" s="320" t="s">
        <v>2</v>
      </c>
      <c r="I78" s="320" t="s">
        <v>2</v>
      </c>
      <c r="J78" s="320" t="s">
        <v>2</v>
      </c>
      <c r="K78" s="320" t="s">
        <v>2</v>
      </c>
      <c r="L78" s="320" t="s">
        <v>2</v>
      </c>
      <c r="M78" s="320" t="s">
        <v>2</v>
      </c>
      <c r="N78" s="320" t="s">
        <v>2</v>
      </c>
      <c r="O78" s="320" t="s">
        <v>2</v>
      </c>
      <c r="Q78" s="39" t="s">
        <v>62</v>
      </c>
      <c r="R78" s="302">
        <v>120193</v>
      </c>
      <c r="S78" s="302">
        <v>102200</v>
      </c>
      <c r="T78" s="302">
        <v>94441</v>
      </c>
      <c r="U78" s="302">
        <v>3969</v>
      </c>
      <c r="V78" s="320" t="s">
        <v>2</v>
      </c>
      <c r="W78" s="320" t="s">
        <v>2</v>
      </c>
      <c r="X78" s="320" t="s">
        <v>2</v>
      </c>
      <c r="Y78" s="320" t="s">
        <v>2</v>
      </c>
      <c r="Z78" s="320" t="s">
        <v>2</v>
      </c>
      <c r="AA78" s="320" t="s">
        <v>2</v>
      </c>
      <c r="AB78" s="320" t="s">
        <v>2</v>
      </c>
      <c r="AC78" s="320" t="s">
        <v>2</v>
      </c>
      <c r="AD78" s="320" t="s">
        <v>2</v>
      </c>
      <c r="AE78" s="320" t="s">
        <v>2</v>
      </c>
      <c r="AG78" s="39" t="s">
        <v>62</v>
      </c>
      <c r="AH78" s="302">
        <v>119416</v>
      </c>
      <c r="AI78" s="302">
        <v>101030</v>
      </c>
      <c r="AJ78" s="302">
        <v>92653</v>
      </c>
      <c r="AK78" s="302">
        <v>3816</v>
      </c>
      <c r="AL78" s="302">
        <v>519</v>
      </c>
      <c r="AM78" s="302">
        <v>426</v>
      </c>
      <c r="AN78" s="302">
        <v>609</v>
      </c>
      <c r="AO78" s="302">
        <v>156</v>
      </c>
      <c r="AP78" s="302">
        <v>522</v>
      </c>
      <c r="AQ78" s="302">
        <v>307</v>
      </c>
      <c r="AR78" s="302">
        <v>99255</v>
      </c>
      <c r="AS78" s="302">
        <v>1775</v>
      </c>
      <c r="AT78" s="302">
        <v>100427</v>
      </c>
      <c r="AU78" s="302">
        <v>603</v>
      </c>
      <c r="AW78" s="39" t="s">
        <v>62</v>
      </c>
      <c r="AX78" s="302">
        <v>123739</v>
      </c>
      <c r="AY78" s="302">
        <v>100987</v>
      </c>
      <c r="AZ78" s="302">
        <v>92202</v>
      </c>
      <c r="BA78" s="302">
        <v>2425</v>
      </c>
      <c r="BB78" s="302">
        <v>416</v>
      </c>
      <c r="BC78" s="302">
        <v>918</v>
      </c>
      <c r="BD78" s="302">
        <v>871</v>
      </c>
      <c r="BE78" s="302">
        <v>910</v>
      </c>
      <c r="BF78" s="302">
        <v>783</v>
      </c>
      <c r="BG78" s="302">
        <v>253</v>
      </c>
      <c r="BH78" s="302">
        <v>98874</v>
      </c>
      <c r="BI78" s="317">
        <v>2113</v>
      </c>
      <c r="BJ78" s="302">
        <v>99786</v>
      </c>
      <c r="BK78" s="302">
        <v>1201</v>
      </c>
      <c r="BM78" s="39" t="s">
        <v>62</v>
      </c>
      <c r="BN78" s="302">
        <v>148646</v>
      </c>
      <c r="BO78" s="302">
        <v>116942</v>
      </c>
      <c r="BP78" s="302">
        <v>99243</v>
      </c>
      <c r="BQ78" s="302">
        <v>2586</v>
      </c>
      <c r="BR78" s="302" t="s">
        <v>2772</v>
      </c>
      <c r="BS78" s="302" t="s">
        <v>2772</v>
      </c>
      <c r="BT78" s="302" t="s">
        <v>2772</v>
      </c>
      <c r="BU78" s="302" t="s">
        <v>2772</v>
      </c>
      <c r="BV78" s="302" t="s">
        <v>2772</v>
      </c>
      <c r="BW78" s="302" t="s">
        <v>2772</v>
      </c>
      <c r="BX78" s="302">
        <v>109891</v>
      </c>
      <c r="BY78" s="302">
        <v>7051</v>
      </c>
      <c r="BZ78" s="302">
        <v>114972</v>
      </c>
      <c r="CA78" s="302">
        <v>1970</v>
      </c>
    </row>
    <row r="79" spans="1:79" x14ac:dyDescent="0.2">
      <c r="A79" s="39" t="s">
        <v>63</v>
      </c>
      <c r="B79" s="302">
        <v>94399</v>
      </c>
      <c r="C79" s="302">
        <v>70884</v>
      </c>
      <c r="D79" s="302">
        <v>62324</v>
      </c>
      <c r="E79" s="302">
        <v>5598</v>
      </c>
      <c r="F79" s="320" t="s">
        <v>2</v>
      </c>
      <c r="G79" s="320" t="s">
        <v>2</v>
      </c>
      <c r="H79" s="320" t="s">
        <v>2</v>
      </c>
      <c r="I79" s="320" t="s">
        <v>2</v>
      </c>
      <c r="J79" s="320" t="s">
        <v>2</v>
      </c>
      <c r="K79" s="320" t="s">
        <v>2</v>
      </c>
      <c r="L79" s="320" t="s">
        <v>2</v>
      </c>
      <c r="M79" s="320" t="s">
        <v>2</v>
      </c>
      <c r="N79" s="320" t="s">
        <v>2</v>
      </c>
      <c r="O79" s="320" t="s">
        <v>2</v>
      </c>
      <c r="Q79" s="39" t="s">
        <v>63</v>
      </c>
      <c r="R79" s="302">
        <v>76562</v>
      </c>
      <c r="S79" s="302">
        <v>60745</v>
      </c>
      <c r="T79" s="302">
        <v>49356</v>
      </c>
      <c r="U79" s="302">
        <v>4208</v>
      </c>
      <c r="V79" s="320" t="s">
        <v>2</v>
      </c>
      <c r="W79" s="320" t="s">
        <v>2</v>
      </c>
      <c r="X79" s="320" t="s">
        <v>2</v>
      </c>
      <c r="Y79" s="320" t="s">
        <v>2</v>
      </c>
      <c r="Z79" s="320" t="s">
        <v>2</v>
      </c>
      <c r="AA79" s="320" t="s">
        <v>2</v>
      </c>
      <c r="AB79" s="320" t="s">
        <v>2</v>
      </c>
      <c r="AC79" s="320" t="s">
        <v>2</v>
      </c>
      <c r="AD79" s="320" t="s">
        <v>2</v>
      </c>
      <c r="AE79" s="320" t="s">
        <v>2</v>
      </c>
      <c r="AG79" s="39" t="s">
        <v>63</v>
      </c>
      <c r="AH79" s="302">
        <v>83033</v>
      </c>
      <c r="AI79" s="302">
        <v>62127</v>
      </c>
      <c r="AJ79" s="302">
        <v>50637</v>
      </c>
      <c r="AK79" s="302">
        <v>3386</v>
      </c>
      <c r="AL79" s="302">
        <v>503</v>
      </c>
      <c r="AM79" s="302">
        <v>747</v>
      </c>
      <c r="AN79" s="302">
        <v>1079</v>
      </c>
      <c r="AO79" s="302">
        <v>373</v>
      </c>
      <c r="AP79" s="302">
        <v>704</v>
      </c>
      <c r="AQ79" s="302">
        <v>397</v>
      </c>
      <c r="AR79" s="302">
        <v>59583</v>
      </c>
      <c r="AS79" s="302">
        <v>2544</v>
      </c>
      <c r="AT79" s="302">
        <v>61020</v>
      </c>
      <c r="AU79" s="302">
        <v>1107</v>
      </c>
      <c r="AW79" s="39" t="s">
        <v>63</v>
      </c>
      <c r="AX79" s="302">
        <v>88807</v>
      </c>
      <c r="AY79" s="302">
        <v>64165</v>
      </c>
      <c r="AZ79" s="302">
        <v>51621</v>
      </c>
      <c r="BA79" s="302">
        <v>2127</v>
      </c>
      <c r="BB79" s="302">
        <v>261</v>
      </c>
      <c r="BC79" s="302">
        <v>1371</v>
      </c>
      <c r="BD79" s="302">
        <v>1290</v>
      </c>
      <c r="BE79" s="302">
        <v>195</v>
      </c>
      <c r="BF79" s="302">
        <v>999</v>
      </c>
      <c r="BG79" s="302">
        <v>390</v>
      </c>
      <c r="BH79" s="302">
        <v>61137</v>
      </c>
      <c r="BI79" s="317">
        <v>3028</v>
      </c>
      <c r="BJ79" s="302">
        <v>62046</v>
      </c>
      <c r="BK79" s="302">
        <v>2119</v>
      </c>
      <c r="BM79" s="39" t="s">
        <v>63</v>
      </c>
      <c r="BN79" s="302">
        <v>111548</v>
      </c>
      <c r="BO79" s="302">
        <v>75570</v>
      </c>
      <c r="BP79" s="302">
        <v>54462</v>
      </c>
      <c r="BQ79" s="302">
        <v>1782</v>
      </c>
      <c r="BR79" s="302" t="s">
        <v>2772</v>
      </c>
      <c r="BS79" s="302" t="s">
        <v>2772</v>
      </c>
      <c r="BT79" s="302" t="s">
        <v>2772</v>
      </c>
      <c r="BU79" s="302" t="s">
        <v>2772</v>
      </c>
      <c r="BV79" s="302" t="s">
        <v>2772</v>
      </c>
      <c r="BW79" s="302" t="s">
        <v>2772</v>
      </c>
      <c r="BX79" s="302">
        <v>69569</v>
      </c>
      <c r="BY79" s="302">
        <v>6001</v>
      </c>
      <c r="BZ79" s="302">
        <v>72016</v>
      </c>
      <c r="CA79" s="302">
        <v>3554</v>
      </c>
    </row>
    <row r="80" spans="1:79" x14ac:dyDescent="0.2">
      <c r="A80" s="39"/>
      <c r="F80" s="320"/>
      <c r="G80" s="320"/>
      <c r="H80" s="320"/>
      <c r="I80" s="320"/>
      <c r="J80" s="320"/>
      <c r="K80" s="320"/>
      <c r="L80" s="320"/>
      <c r="M80" s="320"/>
      <c r="N80" s="320"/>
      <c r="O80" s="320"/>
      <c r="Q80" s="39"/>
      <c r="V80" s="320"/>
      <c r="W80" s="320"/>
      <c r="X80" s="320"/>
      <c r="Y80" s="320"/>
      <c r="Z80" s="320"/>
      <c r="AA80" s="320"/>
      <c r="AB80" s="320"/>
      <c r="AC80" s="320"/>
      <c r="AD80" s="320"/>
      <c r="AE80" s="320"/>
      <c r="AG80" s="39"/>
      <c r="AW80" s="39"/>
      <c r="BI80" s="317"/>
      <c r="BM80" s="39"/>
    </row>
    <row r="81" spans="1:79" x14ac:dyDescent="0.2">
      <c r="A81" s="316" t="s">
        <v>64</v>
      </c>
      <c r="B81" s="317">
        <v>260327</v>
      </c>
      <c r="C81" s="317">
        <v>196716</v>
      </c>
      <c r="D81" s="317">
        <v>175437</v>
      </c>
      <c r="E81" s="317">
        <v>14863</v>
      </c>
      <c r="F81" s="320" t="s">
        <v>2</v>
      </c>
      <c r="G81" s="320" t="s">
        <v>2</v>
      </c>
      <c r="H81" s="320" t="s">
        <v>2</v>
      </c>
      <c r="I81" s="320" t="s">
        <v>2</v>
      </c>
      <c r="J81" s="320" t="s">
        <v>2</v>
      </c>
      <c r="K81" s="320" t="s">
        <v>2</v>
      </c>
      <c r="L81" s="320" t="s">
        <v>2</v>
      </c>
      <c r="M81" s="320" t="s">
        <v>2</v>
      </c>
      <c r="N81" s="320" t="s">
        <v>2</v>
      </c>
      <c r="O81" s="320" t="s">
        <v>2</v>
      </c>
      <c r="Q81" s="316" t="s">
        <v>64</v>
      </c>
      <c r="R81" s="317">
        <v>211967</v>
      </c>
      <c r="S81" s="317">
        <v>170800</v>
      </c>
      <c r="T81" s="317">
        <v>140558</v>
      </c>
      <c r="U81" s="317">
        <v>11110</v>
      </c>
      <c r="V81" s="320" t="s">
        <v>2</v>
      </c>
      <c r="W81" s="320" t="s">
        <v>2</v>
      </c>
      <c r="X81" s="320" t="s">
        <v>2</v>
      </c>
      <c r="Y81" s="320" t="s">
        <v>2</v>
      </c>
      <c r="Z81" s="320" t="s">
        <v>2</v>
      </c>
      <c r="AA81" s="320" t="s">
        <v>2</v>
      </c>
      <c r="AB81" s="320" t="s">
        <v>2</v>
      </c>
      <c r="AC81" s="320" t="s">
        <v>2</v>
      </c>
      <c r="AD81" s="320" t="s">
        <v>2</v>
      </c>
      <c r="AE81" s="320" t="s">
        <v>2</v>
      </c>
      <c r="AG81" s="316" t="s">
        <v>64</v>
      </c>
      <c r="AH81" s="317">
        <v>230389</v>
      </c>
      <c r="AI81" s="317">
        <v>178222</v>
      </c>
      <c r="AJ81" s="317">
        <v>146312</v>
      </c>
      <c r="AK81" s="317">
        <v>9748</v>
      </c>
      <c r="AL81" s="317">
        <v>1299</v>
      </c>
      <c r="AM81" s="317">
        <v>2610</v>
      </c>
      <c r="AN81" s="317">
        <v>2783</v>
      </c>
      <c r="AO81" s="317">
        <v>916</v>
      </c>
      <c r="AP81" s="317">
        <v>2043</v>
      </c>
      <c r="AQ81" s="317">
        <v>1236</v>
      </c>
      <c r="AR81" s="317">
        <v>171262</v>
      </c>
      <c r="AS81" s="317">
        <v>6960</v>
      </c>
      <c r="AT81" s="317">
        <v>175203</v>
      </c>
      <c r="AU81" s="317">
        <v>3019</v>
      </c>
      <c r="AW81" s="316" t="s">
        <v>64</v>
      </c>
      <c r="AX81" s="317">
        <v>264011</v>
      </c>
      <c r="AY81" s="317">
        <v>197273</v>
      </c>
      <c r="AZ81" s="317">
        <v>160877</v>
      </c>
      <c r="BA81" s="317">
        <v>6977</v>
      </c>
      <c r="BB81" s="317">
        <v>847</v>
      </c>
      <c r="BC81" s="317">
        <v>4453</v>
      </c>
      <c r="BD81" s="317">
        <v>4014</v>
      </c>
      <c r="BE81" s="317">
        <v>1963</v>
      </c>
      <c r="BF81" s="317">
        <v>2986</v>
      </c>
      <c r="BG81" s="317">
        <v>1062</v>
      </c>
      <c r="BH81" s="317">
        <v>188711</v>
      </c>
      <c r="BI81" s="317">
        <v>8562</v>
      </c>
      <c r="BJ81" s="317">
        <v>191274</v>
      </c>
      <c r="BK81" s="317">
        <v>5999</v>
      </c>
      <c r="BM81" s="316" t="s">
        <v>64</v>
      </c>
      <c r="BN81" s="317">
        <v>301718</v>
      </c>
      <c r="BO81" s="317">
        <v>216749</v>
      </c>
      <c r="BP81" s="317">
        <v>162110</v>
      </c>
      <c r="BQ81" s="317">
        <v>5717</v>
      </c>
      <c r="BR81" s="302" t="s">
        <v>2772</v>
      </c>
      <c r="BS81" s="302" t="s">
        <v>2772</v>
      </c>
      <c r="BT81" s="302" t="s">
        <v>2772</v>
      </c>
      <c r="BU81" s="302" t="s">
        <v>2772</v>
      </c>
      <c r="BV81" s="302" t="s">
        <v>2772</v>
      </c>
      <c r="BW81" s="302" t="s">
        <v>2772</v>
      </c>
      <c r="BX81" s="317">
        <v>201518</v>
      </c>
      <c r="BY81" s="317">
        <v>15231</v>
      </c>
      <c r="BZ81" s="317">
        <v>207700</v>
      </c>
      <c r="CA81" s="317">
        <v>9049</v>
      </c>
    </row>
    <row r="82" spans="1:79" x14ac:dyDescent="0.2">
      <c r="A82" s="316" t="s">
        <v>65</v>
      </c>
      <c r="B82" s="317">
        <v>906971</v>
      </c>
      <c r="C82" s="317">
        <v>763452</v>
      </c>
      <c r="D82" s="317">
        <v>744427</v>
      </c>
      <c r="E82" s="317">
        <v>34934</v>
      </c>
      <c r="F82" s="320" t="s">
        <v>2</v>
      </c>
      <c r="G82" s="320" t="s">
        <v>2</v>
      </c>
      <c r="H82" s="320" t="s">
        <v>2</v>
      </c>
      <c r="I82" s="320" t="s">
        <v>2</v>
      </c>
      <c r="J82" s="320" t="s">
        <v>2</v>
      </c>
      <c r="K82" s="320" t="s">
        <v>2</v>
      </c>
      <c r="L82" s="320" t="s">
        <v>2</v>
      </c>
      <c r="M82" s="320" t="s">
        <v>2</v>
      </c>
      <c r="N82" s="320" t="s">
        <v>2</v>
      </c>
      <c r="O82" s="320" t="s">
        <v>2</v>
      </c>
      <c r="Q82" s="316" t="s">
        <v>65</v>
      </c>
      <c r="R82" s="317">
        <v>764548</v>
      </c>
      <c r="S82" s="317">
        <v>657284</v>
      </c>
      <c r="T82" s="317">
        <v>602348</v>
      </c>
      <c r="U82" s="317">
        <v>27792</v>
      </c>
      <c r="V82" s="320" t="s">
        <v>2</v>
      </c>
      <c r="W82" s="320" t="s">
        <v>2</v>
      </c>
      <c r="X82" s="320" t="s">
        <v>2</v>
      </c>
      <c r="Y82" s="320" t="s">
        <v>2</v>
      </c>
      <c r="Z82" s="320" t="s">
        <v>2</v>
      </c>
      <c r="AA82" s="320" t="s">
        <v>2</v>
      </c>
      <c r="AB82" s="320" t="s">
        <v>2</v>
      </c>
      <c r="AC82" s="320" t="s">
        <v>2</v>
      </c>
      <c r="AD82" s="320" t="s">
        <v>2</v>
      </c>
      <c r="AE82" s="320" t="s">
        <v>2</v>
      </c>
      <c r="AG82" s="316" t="s">
        <v>65</v>
      </c>
      <c r="AH82" s="317">
        <v>780009</v>
      </c>
      <c r="AI82" s="317">
        <v>647433</v>
      </c>
      <c r="AJ82" s="317">
        <v>590211</v>
      </c>
      <c r="AK82" s="317">
        <v>27325</v>
      </c>
      <c r="AL82" s="317">
        <v>2378</v>
      </c>
      <c r="AM82" s="317">
        <v>2257</v>
      </c>
      <c r="AN82" s="317">
        <v>3742</v>
      </c>
      <c r="AO82" s="317">
        <v>2257</v>
      </c>
      <c r="AP82" s="317">
        <v>2329</v>
      </c>
      <c r="AQ82" s="317">
        <v>5547</v>
      </c>
      <c r="AR82" s="317">
        <v>632685</v>
      </c>
      <c r="AS82" s="317">
        <v>14748</v>
      </c>
      <c r="AT82" s="317">
        <v>642834</v>
      </c>
      <c r="AU82" s="317">
        <v>4599</v>
      </c>
      <c r="AW82" s="316" t="s">
        <v>65</v>
      </c>
      <c r="AX82" s="317">
        <v>875951</v>
      </c>
      <c r="AY82" s="317">
        <v>679437</v>
      </c>
      <c r="AZ82" s="317">
        <v>614112</v>
      </c>
      <c r="BA82" s="317">
        <v>18665</v>
      </c>
      <c r="BB82" s="317">
        <v>2119</v>
      </c>
      <c r="BC82" s="317">
        <v>5427</v>
      </c>
      <c r="BD82" s="317">
        <v>5387</v>
      </c>
      <c r="BE82" s="317">
        <v>-4229</v>
      </c>
      <c r="BF82" s="317">
        <v>4391</v>
      </c>
      <c r="BG82" s="317">
        <v>4289</v>
      </c>
      <c r="BH82" s="317">
        <v>660328</v>
      </c>
      <c r="BI82" s="317">
        <v>19109</v>
      </c>
      <c r="BJ82" s="317">
        <v>676367</v>
      </c>
      <c r="BK82" s="317">
        <v>3070</v>
      </c>
      <c r="BM82" s="316" t="s">
        <v>65</v>
      </c>
      <c r="BN82" s="317">
        <v>1058703</v>
      </c>
      <c r="BO82" s="317">
        <v>773970</v>
      </c>
      <c r="BP82" s="317">
        <v>640677</v>
      </c>
      <c r="BQ82" s="317">
        <v>17194</v>
      </c>
      <c r="BR82" s="302" t="s">
        <v>2772</v>
      </c>
      <c r="BS82" s="302" t="s">
        <v>2772</v>
      </c>
      <c r="BT82" s="302" t="s">
        <v>2772</v>
      </c>
      <c r="BU82" s="302" t="s">
        <v>2772</v>
      </c>
      <c r="BV82" s="302" t="s">
        <v>2772</v>
      </c>
      <c r="BW82" s="302" t="s">
        <v>2772</v>
      </c>
      <c r="BX82" s="317">
        <v>715392</v>
      </c>
      <c r="BY82" s="317">
        <v>58578</v>
      </c>
      <c r="BZ82" s="317">
        <v>756791</v>
      </c>
      <c r="CA82" s="317">
        <v>17179</v>
      </c>
    </row>
    <row r="83" spans="1:79" x14ac:dyDescent="0.2">
      <c r="A83" s="316" t="s">
        <v>66</v>
      </c>
      <c r="B83" s="317">
        <v>2305260</v>
      </c>
      <c r="C83" s="317">
        <v>2058028</v>
      </c>
      <c r="D83" s="317">
        <v>2016280</v>
      </c>
      <c r="E83" s="317">
        <v>59515</v>
      </c>
      <c r="F83" s="320" t="s">
        <v>2</v>
      </c>
      <c r="G83" s="320" t="s">
        <v>2</v>
      </c>
      <c r="H83" s="320" t="s">
        <v>2</v>
      </c>
      <c r="I83" s="320" t="s">
        <v>2</v>
      </c>
      <c r="J83" s="320" t="s">
        <v>2</v>
      </c>
      <c r="K83" s="320" t="s">
        <v>2</v>
      </c>
      <c r="L83" s="320" t="s">
        <v>2</v>
      </c>
      <c r="M83" s="320" t="s">
        <v>2</v>
      </c>
      <c r="N83" s="320" t="s">
        <v>2</v>
      </c>
      <c r="O83" s="320" t="s">
        <v>2</v>
      </c>
      <c r="Q83" s="316" t="s">
        <v>66</v>
      </c>
      <c r="R83" s="317">
        <v>2206047</v>
      </c>
      <c r="S83" s="317">
        <v>1977312</v>
      </c>
      <c r="T83" s="317">
        <v>1859142</v>
      </c>
      <c r="U83" s="317">
        <v>52770</v>
      </c>
      <c r="V83" s="320" t="s">
        <v>2</v>
      </c>
      <c r="W83" s="320" t="s">
        <v>2</v>
      </c>
      <c r="X83" s="320" t="s">
        <v>2</v>
      </c>
      <c r="Y83" s="320" t="s">
        <v>2</v>
      </c>
      <c r="Z83" s="320" t="s">
        <v>2</v>
      </c>
      <c r="AA83" s="320" t="s">
        <v>2</v>
      </c>
      <c r="AB83" s="320" t="s">
        <v>2</v>
      </c>
      <c r="AC83" s="320" t="s">
        <v>2</v>
      </c>
      <c r="AD83" s="320" t="s">
        <v>2</v>
      </c>
      <c r="AE83" s="320" t="s">
        <v>2</v>
      </c>
      <c r="AG83" s="316" t="s">
        <v>66</v>
      </c>
      <c r="AH83" s="317">
        <v>2195198</v>
      </c>
      <c r="AI83" s="317">
        <v>1916749</v>
      </c>
      <c r="AJ83" s="317">
        <v>1781102</v>
      </c>
      <c r="AK83" s="317">
        <v>61209</v>
      </c>
      <c r="AL83" s="317">
        <v>6316</v>
      </c>
      <c r="AM83" s="317">
        <v>3177</v>
      </c>
      <c r="AN83" s="317">
        <v>8455</v>
      </c>
      <c r="AO83" s="317">
        <v>8185</v>
      </c>
      <c r="AP83" s="317">
        <v>7272</v>
      </c>
      <c r="AQ83" s="317">
        <v>19227</v>
      </c>
      <c r="AR83" s="317">
        <v>1873236</v>
      </c>
      <c r="AS83" s="317">
        <v>43513</v>
      </c>
      <c r="AT83" s="317">
        <v>1903573</v>
      </c>
      <c r="AU83" s="317">
        <v>13176</v>
      </c>
      <c r="AW83" s="316" t="s">
        <v>66</v>
      </c>
      <c r="AX83" s="317">
        <v>2328833</v>
      </c>
      <c r="AY83" s="317">
        <v>1935638</v>
      </c>
      <c r="AZ83" s="317">
        <v>1788306</v>
      </c>
      <c r="BA83" s="317">
        <v>44157</v>
      </c>
      <c r="BB83" s="317">
        <v>5714</v>
      </c>
      <c r="BC83" s="317">
        <v>6244</v>
      </c>
      <c r="BD83" s="317">
        <v>10036</v>
      </c>
      <c r="BE83" s="317">
        <v>15001</v>
      </c>
      <c r="BF83" s="317">
        <v>8410</v>
      </c>
      <c r="BG83" s="317">
        <v>17385</v>
      </c>
      <c r="BH83" s="317">
        <v>1875905</v>
      </c>
      <c r="BI83" s="317">
        <v>59733</v>
      </c>
      <c r="BJ83" s="317">
        <v>1901466</v>
      </c>
      <c r="BK83" s="317">
        <v>34172</v>
      </c>
      <c r="BM83" s="316" t="s">
        <v>66</v>
      </c>
      <c r="BN83" s="317">
        <v>2672868</v>
      </c>
      <c r="BO83" s="317">
        <v>2072376</v>
      </c>
      <c r="BP83" s="317">
        <v>1786619</v>
      </c>
      <c r="BQ83" s="317">
        <v>36973</v>
      </c>
      <c r="BR83" s="302" t="s">
        <v>2772</v>
      </c>
      <c r="BS83" s="302" t="s">
        <v>2772</v>
      </c>
      <c r="BT83" s="302" t="s">
        <v>2772</v>
      </c>
      <c r="BU83" s="302" t="s">
        <v>2772</v>
      </c>
      <c r="BV83" s="302" t="s">
        <v>2772</v>
      </c>
      <c r="BW83" s="302" t="s">
        <v>2772</v>
      </c>
      <c r="BX83" s="317">
        <v>1895412</v>
      </c>
      <c r="BY83" s="317">
        <v>176964</v>
      </c>
      <c r="BZ83" s="317">
        <v>2022997</v>
      </c>
      <c r="CA83" s="317">
        <v>49379</v>
      </c>
    </row>
    <row r="84" spans="1:79" x14ac:dyDescent="0.2">
      <c r="A84" s="316" t="s">
        <v>67</v>
      </c>
      <c r="B84" s="302">
        <v>3472558</v>
      </c>
      <c r="C84" s="302">
        <v>3018196</v>
      </c>
      <c r="D84" s="302">
        <v>2936144</v>
      </c>
      <c r="E84" s="302">
        <v>109312</v>
      </c>
      <c r="F84" s="320" t="s">
        <v>2</v>
      </c>
      <c r="G84" s="320" t="s">
        <v>2</v>
      </c>
      <c r="H84" s="320" t="s">
        <v>2</v>
      </c>
      <c r="I84" s="320" t="s">
        <v>2</v>
      </c>
      <c r="J84" s="320" t="s">
        <v>2</v>
      </c>
      <c r="K84" s="320" t="s">
        <v>2</v>
      </c>
      <c r="L84" s="320" t="s">
        <v>2</v>
      </c>
      <c r="M84" s="320" t="s">
        <v>2</v>
      </c>
      <c r="N84" s="320" t="s">
        <v>2</v>
      </c>
      <c r="O84" s="320" t="s">
        <v>2</v>
      </c>
      <c r="Q84" s="316" t="s">
        <v>67</v>
      </c>
      <c r="R84" s="302">
        <v>3182562</v>
      </c>
      <c r="S84" s="302">
        <v>2805396</v>
      </c>
      <c r="T84" s="302">
        <v>2602048</v>
      </c>
      <c r="U84" s="302">
        <v>91672</v>
      </c>
      <c r="V84" s="320" t="s">
        <v>2</v>
      </c>
      <c r="W84" s="320" t="s">
        <v>2</v>
      </c>
      <c r="X84" s="320" t="s">
        <v>2</v>
      </c>
      <c r="Y84" s="320" t="s">
        <v>2</v>
      </c>
      <c r="Z84" s="320" t="s">
        <v>2</v>
      </c>
      <c r="AA84" s="320" t="s">
        <v>2</v>
      </c>
      <c r="AB84" s="320" t="s">
        <v>2</v>
      </c>
      <c r="AC84" s="320" t="s">
        <v>2</v>
      </c>
      <c r="AD84" s="320" t="s">
        <v>2</v>
      </c>
      <c r="AE84" s="320" t="s">
        <v>2</v>
      </c>
      <c r="AG84" s="316" t="s">
        <v>67</v>
      </c>
      <c r="AH84" s="302">
        <v>3205596</v>
      </c>
      <c r="AI84" s="302">
        <v>2742404</v>
      </c>
      <c r="AJ84" s="302">
        <v>2517625</v>
      </c>
      <c r="AK84" s="302">
        <v>98282</v>
      </c>
      <c r="AL84" s="302">
        <v>9993</v>
      </c>
      <c r="AM84" s="302">
        <v>8044</v>
      </c>
      <c r="AN84" s="302">
        <v>14980</v>
      </c>
      <c r="AO84" s="302">
        <v>11358</v>
      </c>
      <c r="AP84" s="302">
        <v>11644</v>
      </c>
      <c r="AQ84" s="302">
        <v>26010</v>
      </c>
      <c r="AR84" s="302">
        <v>2677183</v>
      </c>
      <c r="AS84" s="302">
        <v>65221</v>
      </c>
      <c r="AT84" s="302">
        <v>2721610</v>
      </c>
      <c r="AU84" s="302">
        <v>20794</v>
      </c>
      <c r="AW84" s="316" t="s">
        <v>67</v>
      </c>
      <c r="AX84" s="302">
        <v>3468795</v>
      </c>
      <c r="AY84" s="302">
        <v>2812348</v>
      </c>
      <c r="AZ84" s="302">
        <v>2563295</v>
      </c>
      <c r="BA84" s="302">
        <v>69799</v>
      </c>
      <c r="BB84" s="302">
        <v>8680</v>
      </c>
      <c r="BC84" s="302">
        <v>16124</v>
      </c>
      <c r="BD84" s="302">
        <v>19437</v>
      </c>
      <c r="BE84" s="302">
        <v>12735</v>
      </c>
      <c r="BF84" s="302">
        <v>15787</v>
      </c>
      <c r="BG84" s="302">
        <v>22736</v>
      </c>
      <c r="BH84" s="302">
        <v>2724944</v>
      </c>
      <c r="BI84" s="317">
        <v>87404</v>
      </c>
      <c r="BJ84" s="302">
        <v>2769107</v>
      </c>
      <c r="BK84" s="302">
        <v>43241</v>
      </c>
      <c r="BM84" s="316" t="s">
        <v>67</v>
      </c>
      <c r="BN84" s="302">
        <v>4033289</v>
      </c>
      <c r="BO84" s="302">
        <v>3063095</v>
      </c>
      <c r="BP84" s="302">
        <v>2589406</v>
      </c>
      <c r="BQ84" s="302">
        <v>59884</v>
      </c>
      <c r="BR84" s="302" t="s">
        <v>2772</v>
      </c>
      <c r="BS84" s="302" t="s">
        <v>2772</v>
      </c>
      <c r="BT84" s="302" t="s">
        <v>2772</v>
      </c>
      <c r="BU84" s="302" t="s">
        <v>2772</v>
      </c>
      <c r="BV84" s="302" t="s">
        <v>2772</v>
      </c>
      <c r="BW84" s="302" t="s">
        <v>2772</v>
      </c>
      <c r="BX84" s="302">
        <v>2812322</v>
      </c>
      <c r="BY84" s="302">
        <v>250773</v>
      </c>
      <c r="BZ84" s="302">
        <v>2987488</v>
      </c>
      <c r="CA84" s="302">
        <v>75607</v>
      </c>
    </row>
    <row r="85" spans="1:79" x14ac:dyDescent="0.2">
      <c r="BE85" s="321"/>
      <c r="BG85" s="321"/>
    </row>
    <row r="86" spans="1:79" x14ac:dyDescent="0.2">
      <c r="A86" s="302">
        <v>1971</v>
      </c>
      <c r="C86" s="302" t="s">
        <v>712</v>
      </c>
      <c r="D86" s="302" t="s">
        <v>460</v>
      </c>
      <c r="L86" s="302" t="s">
        <v>711</v>
      </c>
      <c r="N86" s="302" t="s">
        <v>716</v>
      </c>
      <c r="Q86" s="302">
        <v>1981</v>
      </c>
      <c r="S86" s="302" t="s">
        <v>712</v>
      </c>
      <c r="T86" s="302" t="s">
        <v>460</v>
      </c>
      <c r="AB86" s="302" t="s">
        <v>711</v>
      </c>
      <c r="AD86" s="302" t="s">
        <v>716</v>
      </c>
      <c r="AG86" s="302">
        <v>1991</v>
      </c>
      <c r="AI86" s="302" t="s">
        <v>712</v>
      </c>
      <c r="AJ86" s="302" t="s">
        <v>460</v>
      </c>
      <c r="AR86" s="302" t="s">
        <v>711</v>
      </c>
      <c r="AT86" s="302" t="s">
        <v>716</v>
      </c>
      <c r="AW86" s="302">
        <v>2001</v>
      </c>
      <c r="AY86" s="302" t="s">
        <v>712</v>
      </c>
      <c r="AZ86" s="302" t="s">
        <v>460</v>
      </c>
      <c r="BH86" s="302" t="s">
        <v>711</v>
      </c>
      <c r="BJ86" s="302" t="s">
        <v>716</v>
      </c>
      <c r="BM86" s="302">
        <v>2011</v>
      </c>
      <c r="BO86" s="302" t="s">
        <v>712</v>
      </c>
      <c r="BP86" s="302" t="s">
        <v>460</v>
      </c>
      <c r="BX86" s="302" t="s">
        <v>711</v>
      </c>
      <c r="BZ86" s="302" t="s">
        <v>716</v>
      </c>
    </row>
    <row r="87" spans="1:79" x14ac:dyDescent="0.2">
      <c r="A87" s="302" t="s">
        <v>72</v>
      </c>
      <c r="B87" s="302" t="s">
        <v>110</v>
      </c>
      <c r="C87" s="302" t="s">
        <v>73</v>
      </c>
      <c r="D87" s="302" t="s">
        <v>713</v>
      </c>
      <c r="E87" s="302" t="s">
        <v>705</v>
      </c>
      <c r="F87" s="302" t="s">
        <v>457</v>
      </c>
      <c r="G87" s="302" t="s">
        <v>706</v>
      </c>
      <c r="H87" s="302" t="s">
        <v>707</v>
      </c>
      <c r="I87" s="302" t="s">
        <v>708</v>
      </c>
      <c r="J87" s="302" t="s">
        <v>709</v>
      </c>
      <c r="K87" s="302" t="s">
        <v>710</v>
      </c>
      <c r="L87" s="302" t="s">
        <v>73</v>
      </c>
      <c r="M87" s="302" t="s">
        <v>458</v>
      </c>
      <c r="N87" s="302" t="s">
        <v>73</v>
      </c>
      <c r="O87" s="302" t="s">
        <v>458</v>
      </c>
      <c r="Q87" s="302" t="s">
        <v>72</v>
      </c>
      <c r="R87" s="302" t="s">
        <v>110</v>
      </c>
      <c r="S87" s="302" t="s">
        <v>73</v>
      </c>
      <c r="T87" s="302" t="s">
        <v>713</v>
      </c>
      <c r="U87" s="302" t="s">
        <v>705</v>
      </c>
      <c r="V87" s="302" t="s">
        <v>457</v>
      </c>
      <c r="W87" s="302" t="s">
        <v>706</v>
      </c>
      <c r="X87" s="302" t="s">
        <v>707</v>
      </c>
      <c r="Y87" s="302" t="s">
        <v>708</v>
      </c>
      <c r="Z87" s="302" t="s">
        <v>709</v>
      </c>
      <c r="AA87" s="302" t="s">
        <v>710</v>
      </c>
      <c r="AB87" s="302" t="s">
        <v>73</v>
      </c>
      <c r="AC87" s="302" t="s">
        <v>458</v>
      </c>
      <c r="AD87" s="302" t="s">
        <v>73</v>
      </c>
      <c r="AE87" s="302" t="s">
        <v>458</v>
      </c>
      <c r="AG87" s="302" t="s">
        <v>72</v>
      </c>
      <c r="AH87" s="302" t="s">
        <v>110</v>
      </c>
      <c r="AI87" s="302" t="s">
        <v>73</v>
      </c>
      <c r="AJ87" s="302" t="s">
        <v>713</v>
      </c>
      <c r="AK87" s="302" t="s">
        <v>705</v>
      </c>
      <c r="AL87" s="302" t="s">
        <v>457</v>
      </c>
      <c r="AM87" s="302" t="s">
        <v>706</v>
      </c>
      <c r="AN87" s="302" t="s">
        <v>707</v>
      </c>
      <c r="AO87" s="302" t="s">
        <v>708</v>
      </c>
      <c r="AP87" s="302" t="s">
        <v>709</v>
      </c>
      <c r="AQ87" s="302" t="s">
        <v>710</v>
      </c>
      <c r="AR87" s="302" t="s">
        <v>73</v>
      </c>
      <c r="AS87" s="302" t="s">
        <v>458</v>
      </c>
      <c r="AT87" s="302" t="s">
        <v>73</v>
      </c>
      <c r="AU87" s="302" t="s">
        <v>458</v>
      </c>
      <c r="AW87" s="302" t="s">
        <v>72</v>
      </c>
      <c r="AX87" s="302" t="s">
        <v>110</v>
      </c>
      <c r="AY87" s="302" t="s">
        <v>73</v>
      </c>
      <c r="AZ87" s="302" t="s">
        <v>713</v>
      </c>
      <c r="BA87" s="302" t="s">
        <v>705</v>
      </c>
      <c r="BB87" s="302" t="s">
        <v>457</v>
      </c>
      <c r="BC87" s="302" t="s">
        <v>706</v>
      </c>
      <c r="BD87" s="302" t="s">
        <v>707</v>
      </c>
      <c r="BE87" s="302" t="s">
        <v>708</v>
      </c>
      <c r="BF87" s="302" t="s">
        <v>709</v>
      </c>
      <c r="BG87" s="302" t="s">
        <v>710</v>
      </c>
      <c r="BH87" s="302" t="s">
        <v>73</v>
      </c>
      <c r="BI87" s="302" t="s">
        <v>458</v>
      </c>
      <c r="BJ87" s="302" t="s">
        <v>73</v>
      </c>
      <c r="BK87" s="302" t="s">
        <v>458</v>
      </c>
      <c r="BM87" s="302" t="s">
        <v>72</v>
      </c>
      <c r="BN87" s="302" t="s">
        <v>110</v>
      </c>
      <c r="BO87" s="302" t="s">
        <v>73</v>
      </c>
      <c r="BP87" s="302" t="s">
        <v>713</v>
      </c>
      <c r="BQ87" s="302" t="s">
        <v>705</v>
      </c>
      <c r="BR87" s="302" t="s">
        <v>457</v>
      </c>
      <c r="BS87" s="302" t="s">
        <v>706</v>
      </c>
      <c r="BT87" s="302" t="s">
        <v>707</v>
      </c>
      <c r="BU87" s="302" t="s">
        <v>708</v>
      </c>
      <c r="BV87" s="302" t="s">
        <v>709</v>
      </c>
      <c r="BW87" s="302" t="s">
        <v>710</v>
      </c>
      <c r="BX87" s="302" t="s">
        <v>73</v>
      </c>
      <c r="BY87" s="302" t="s">
        <v>458</v>
      </c>
      <c r="BZ87" s="302" t="s">
        <v>73</v>
      </c>
      <c r="CA87" s="302" t="s">
        <v>458</v>
      </c>
    </row>
    <row r="89" spans="1:79" x14ac:dyDescent="0.2">
      <c r="A89" s="39" t="s">
        <v>31</v>
      </c>
      <c r="B89" s="302">
        <v>1565</v>
      </c>
      <c r="C89" s="302">
        <v>1421</v>
      </c>
      <c r="D89" s="302">
        <v>1330</v>
      </c>
      <c r="E89" s="302">
        <v>49</v>
      </c>
      <c r="F89" s="320" t="s">
        <v>2</v>
      </c>
      <c r="G89" s="320" t="s">
        <v>2</v>
      </c>
      <c r="H89" s="320" t="s">
        <v>2</v>
      </c>
      <c r="I89" s="320" t="s">
        <v>2</v>
      </c>
      <c r="J89" s="320" t="s">
        <v>2</v>
      </c>
      <c r="K89" s="320" t="s">
        <v>2</v>
      </c>
      <c r="L89" s="320" t="s">
        <v>2</v>
      </c>
      <c r="M89" s="320" t="s">
        <v>2</v>
      </c>
      <c r="N89" s="320" t="s">
        <v>2</v>
      </c>
      <c r="O89" s="320" t="s">
        <v>2</v>
      </c>
      <c r="Q89" s="39" t="s">
        <v>31</v>
      </c>
      <c r="R89" s="302">
        <v>2283</v>
      </c>
      <c r="S89" s="302">
        <v>2025</v>
      </c>
      <c r="T89" s="302">
        <v>1848</v>
      </c>
      <c r="U89" s="302">
        <v>39</v>
      </c>
      <c r="V89" s="320" t="s">
        <v>2</v>
      </c>
      <c r="W89" s="320" t="s">
        <v>2</v>
      </c>
      <c r="X89" s="320" t="s">
        <v>2</v>
      </c>
      <c r="Y89" s="320" t="s">
        <v>2</v>
      </c>
      <c r="Z89" s="320" t="s">
        <v>2</v>
      </c>
      <c r="AA89" s="320" t="s">
        <v>2</v>
      </c>
      <c r="AB89" s="320" t="s">
        <v>2</v>
      </c>
      <c r="AC89" s="320" t="s">
        <v>2</v>
      </c>
      <c r="AD89" s="320" t="s">
        <v>2</v>
      </c>
      <c r="AE89" s="320" t="s">
        <v>2</v>
      </c>
      <c r="AG89" s="39" t="s">
        <v>31</v>
      </c>
      <c r="AH89" s="302">
        <v>1990</v>
      </c>
      <c r="AI89" s="302">
        <v>1725</v>
      </c>
      <c r="AJ89" s="302">
        <v>1553</v>
      </c>
      <c r="AK89" s="302">
        <v>42</v>
      </c>
      <c r="AL89" s="302">
        <v>3</v>
      </c>
      <c r="AM89" s="302">
        <v>18</v>
      </c>
      <c r="AN89" s="302">
        <v>11</v>
      </c>
      <c r="AO89" s="302">
        <v>2</v>
      </c>
      <c r="AP89" s="302">
        <v>25</v>
      </c>
      <c r="AQ89" s="302">
        <v>3</v>
      </c>
      <c r="AR89" s="302">
        <v>1725</v>
      </c>
      <c r="AS89" s="302">
        <v>34</v>
      </c>
      <c r="AT89" s="302">
        <v>1707</v>
      </c>
      <c r="AU89" s="302">
        <v>18</v>
      </c>
      <c r="AW89" s="39" t="s">
        <v>31</v>
      </c>
      <c r="AX89" s="302">
        <v>3347</v>
      </c>
      <c r="AY89" s="302">
        <v>2668</v>
      </c>
      <c r="AZ89" s="302">
        <v>2320</v>
      </c>
      <c r="BA89" s="302">
        <v>82</v>
      </c>
      <c r="BB89" s="302">
        <v>0</v>
      </c>
      <c r="BC89" s="302">
        <v>27</v>
      </c>
      <c r="BD89" s="302">
        <v>23</v>
      </c>
      <c r="BE89" s="318" t="s">
        <v>2</v>
      </c>
      <c r="BF89" s="302">
        <v>40</v>
      </c>
      <c r="BG89" s="302">
        <v>9</v>
      </c>
      <c r="BH89" s="302">
        <v>2576</v>
      </c>
      <c r="BI89" s="317">
        <v>92</v>
      </c>
      <c r="BJ89" s="302">
        <v>2582</v>
      </c>
      <c r="BK89" s="302">
        <v>86</v>
      </c>
      <c r="BM89" s="39" t="s">
        <v>31</v>
      </c>
      <c r="BN89" s="302">
        <v>3284</v>
      </c>
      <c r="BO89" s="302">
        <v>2466</v>
      </c>
      <c r="BP89" s="302">
        <v>1985</v>
      </c>
      <c r="BQ89" s="302">
        <v>42</v>
      </c>
      <c r="BR89" s="461" t="s">
        <v>2772</v>
      </c>
      <c r="BS89" s="461" t="s">
        <v>2772</v>
      </c>
      <c r="BT89" s="461" t="s">
        <v>2772</v>
      </c>
      <c r="BU89" s="461" t="s">
        <v>2772</v>
      </c>
      <c r="BV89" s="461" t="s">
        <v>2772</v>
      </c>
      <c r="BW89" s="461" t="s">
        <v>2772</v>
      </c>
      <c r="BX89" s="302">
        <v>2289</v>
      </c>
      <c r="BY89" s="302">
        <v>177</v>
      </c>
      <c r="BZ89" s="302">
        <v>2371</v>
      </c>
      <c r="CA89" s="302">
        <v>95</v>
      </c>
    </row>
    <row r="90" spans="1:79" x14ac:dyDescent="0.2">
      <c r="A90" s="39" t="s">
        <v>32</v>
      </c>
      <c r="B90" s="302">
        <v>81374</v>
      </c>
      <c r="C90" s="302">
        <v>78304</v>
      </c>
      <c r="D90" s="302">
        <v>77876</v>
      </c>
      <c r="E90" s="302">
        <v>1437</v>
      </c>
      <c r="F90" s="320" t="s">
        <v>2</v>
      </c>
      <c r="G90" s="320" t="s">
        <v>2</v>
      </c>
      <c r="H90" s="320" t="s">
        <v>2</v>
      </c>
      <c r="I90" s="320" t="s">
        <v>2</v>
      </c>
      <c r="J90" s="320" t="s">
        <v>2</v>
      </c>
      <c r="K90" s="320" t="s">
        <v>2</v>
      </c>
      <c r="L90" s="320" t="s">
        <v>2</v>
      </c>
      <c r="M90" s="320" t="s">
        <v>2</v>
      </c>
      <c r="N90" s="320" t="s">
        <v>2</v>
      </c>
      <c r="O90" s="320" t="s">
        <v>2</v>
      </c>
      <c r="Q90" s="39" t="s">
        <v>32</v>
      </c>
      <c r="R90" s="302">
        <v>77182</v>
      </c>
      <c r="S90" s="302">
        <v>75208</v>
      </c>
      <c r="T90" s="302">
        <v>73352</v>
      </c>
      <c r="U90" s="302">
        <v>1272</v>
      </c>
      <c r="V90" s="320" t="s">
        <v>2</v>
      </c>
      <c r="W90" s="320" t="s">
        <v>2</v>
      </c>
      <c r="X90" s="320" t="s">
        <v>2</v>
      </c>
      <c r="Y90" s="320" t="s">
        <v>2</v>
      </c>
      <c r="Z90" s="320" t="s">
        <v>2</v>
      </c>
      <c r="AA90" s="320" t="s">
        <v>2</v>
      </c>
      <c r="AB90" s="320" t="s">
        <v>2</v>
      </c>
      <c r="AC90" s="320" t="s">
        <v>2</v>
      </c>
      <c r="AD90" s="320" t="s">
        <v>2</v>
      </c>
      <c r="AE90" s="320" t="s">
        <v>2</v>
      </c>
      <c r="AG90" s="39" t="s">
        <v>32</v>
      </c>
      <c r="AH90" s="302">
        <v>74755</v>
      </c>
      <c r="AI90" s="302">
        <v>71998</v>
      </c>
      <c r="AJ90" s="302">
        <v>70038</v>
      </c>
      <c r="AK90" s="302">
        <v>1267</v>
      </c>
      <c r="AL90" s="302">
        <v>27</v>
      </c>
      <c r="AM90" s="302">
        <v>42</v>
      </c>
      <c r="AN90" s="302">
        <v>53</v>
      </c>
      <c r="AO90" s="302">
        <v>9</v>
      </c>
      <c r="AP90" s="302">
        <v>152</v>
      </c>
      <c r="AQ90" s="302">
        <v>134</v>
      </c>
      <c r="AR90" s="302">
        <v>71998</v>
      </c>
      <c r="AS90" s="302">
        <v>310</v>
      </c>
      <c r="AT90" s="302">
        <v>71934</v>
      </c>
      <c r="AU90" s="302">
        <v>64</v>
      </c>
      <c r="AW90" s="39" t="s">
        <v>32</v>
      </c>
      <c r="AX90" s="302">
        <v>85875</v>
      </c>
      <c r="AY90" s="302">
        <v>79129</v>
      </c>
      <c r="AZ90" s="302">
        <v>76124</v>
      </c>
      <c r="BA90" s="302">
        <v>1239</v>
      </c>
      <c r="BB90" s="302">
        <v>85</v>
      </c>
      <c r="BC90" s="302">
        <v>105</v>
      </c>
      <c r="BD90" s="302">
        <v>103</v>
      </c>
      <c r="BE90" s="302">
        <v>116</v>
      </c>
      <c r="BF90" s="302">
        <v>194</v>
      </c>
      <c r="BG90" s="302">
        <v>207</v>
      </c>
      <c r="BH90" s="302">
        <v>78102</v>
      </c>
      <c r="BI90" s="317">
        <v>1027</v>
      </c>
      <c r="BJ90" s="302">
        <v>78324</v>
      </c>
      <c r="BK90" s="302">
        <v>805</v>
      </c>
      <c r="BM90" s="39" t="s">
        <v>32</v>
      </c>
      <c r="BN90" s="302">
        <v>95674</v>
      </c>
      <c r="BO90" s="302">
        <v>75378</v>
      </c>
      <c r="BP90" s="302">
        <v>66440</v>
      </c>
      <c r="BQ90" s="302">
        <v>910</v>
      </c>
      <c r="BR90" s="461" t="s">
        <v>2772</v>
      </c>
      <c r="BS90" s="461" t="s">
        <v>2772</v>
      </c>
      <c r="BT90" s="461" t="s">
        <v>2772</v>
      </c>
      <c r="BU90" s="461" t="s">
        <v>2772</v>
      </c>
      <c r="BV90" s="461" t="s">
        <v>2772</v>
      </c>
      <c r="BW90" s="461" t="s">
        <v>2772</v>
      </c>
      <c r="BX90" s="302">
        <v>69118</v>
      </c>
      <c r="BY90" s="302">
        <v>6260</v>
      </c>
      <c r="BZ90" s="302">
        <v>73867</v>
      </c>
      <c r="CA90" s="302">
        <v>1511</v>
      </c>
    </row>
    <row r="91" spans="1:79" x14ac:dyDescent="0.2">
      <c r="A91" s="39" t="s">
        <v>33</v>
      </c>
      <c r="B91" s="302">
        <v>156993</v>
      </c>
      <c r="C91" s="302">
        <v>138233</v>
      </c>
      <c r="D91" s="302">
        <v>128530</v>
      </c>
      <c r="E91" s="302">
        <v>5149</v>
      </c>
      <c r="F91" s="320" t="s">
        <v>2</v>
      </c>
      <c r="G91" s="320" t="s">
        <v>2</v>
      </c>
      <c r="H91" s="320" t="s">
        <v>2</v>
      </c>
      <c r="I91" s="320" t="s">
        <v>2</v>
      </c>
      <c r="J91" s="320" t="s">
        <v>2</v>
      </c>
      <c r="K91" s="320" t="s">
        <v>2</v>
      </c>
      <c r="L91" s="320" t="s">
        <v>2</v>
      </c>
      <c r="M91" s="320" t="s">
        <v>2</v>
      </c>
      <c r="N91" s="320" t="s">
        <v>2</v>
      </c>
      <c r="O91" s="320" t="s">
        <v>2</v>
      </c>
      <c r="Q91" s="39" t="s">
        <v>33</v>
      </c>
      <c r="R91" s="302">
        <v>152155</v>
      </c>
      <c r="S91" s="302">
        <v>133322</v>
      </c>
      <c r="T91" s="302">
        <v>117417</v>
      </c>
      <c r="U91" s="302">
        <v>4895</v>
      </c>
      <c r="V91" s="320" t="s">
        <v>2</v>
      </c>
      <c r="W91" s="320" t="s">
        <v>2</v>
      </c>
      <c r="X91" s="320" t="s">
        <v>2</v>
      </c>
      <c r="Y91" s="320" t="s">
        <v>2</v>
      </c>
      <c r="Z91" s="320" t="s">
        <v>2</v>
      </c>
      <c r="AA91" s="320" t="s">
        <v>2</v>
      </c>
      <c r="AB91" s="320" t="s">
        <v>2</v>
      </c>
      <c r="AC91" s="320" t="s">
        <v>2</v>
      </c>
      <c r="AD91" s="320" t="s">
        <v>2</v>
      </c>
      <c r="AE91" s="320" t="s">
        <v>2</v>
      </c>
      <c r="AG91" s="39" t="s">
        <v>33</v>
      </c>
      <c r="AH91" s="302">
        <v>154038</v>
      </c>
      <c r="AI91" s="302">
        <v>128858</v>
      </c>
      <c r="AJ91" s="302">
        <v>112336</v>
      </c>
      <c r="AK91" s="302">
        <v>5503</v>
      </c>
      <c r="AL91" s="302">
        <v>817</v>
      </c>
      <c r="AM91" s="302">
        <v>665</v>
      </c>
      <c r="AN91" s="302">
        <v>1098</v>
      </c>
      <c r="AO91" s="302">
        <v>319</v>
      </c>
      <c r="AP91" s="302">
        <v>2106</v>
      </c>
      <c r="AQ91" s="302">
        <v>1863</v>
      </c>
      <c r="AR91" s="302">
        <v>128858</v>
      </c>
      <c r="AS91" s="302">
        <v>4623</v>
      </c>
      <c r="AT91" s="302">
        <v>127686</v>
      </c>
      <c r="AU91" s="302">
        <v>1166</v>
      </c>
      <c r="AW91" s="39" t="s">
        <v>33</v>
      </c>
      <c r="AX91" s="302">
        <v>164782</v>
      </c>
      <c r="AY91" s="302">
        <v>129608</v>
      </c>
      <c r="AZ91" s="302">
        <v>112166</v>
      </c>
      <c r="BA91" s="302">
        <v>4333</v>
      </c>
      <c r="BB91" s="302">
        <v>835</v>
      </c>
      <c r="BC91" s="302">
        <v>878</v>
      </c>
      <c r="BD91" s="302">
        <v>1186</v>
      </c>
      <c r="BE91" s="302">
        <v>595</v>
      </c>
      <c r="BF91" s="302">
        <v>1700</v>
      </c>
      <c r="BG91" s="302">
        <v>1730</v>
      </c>
      <c r="BH91" s="302">
        <v>123262</v>
      </c>
      <c r="BI91" s="317">
        <v>6346</v>
      </c>
      <c r="BJ91" s="302">
        <v>126915</v>
      </c>
      <c r="BK91" s="302">
        <v>2693</v>
      </c>
      <c r="BM91" s="39" t="s">
        <v>33</v>
      </c>
      <c r="BN91" s="302">
        <v>183710</v>
      </c>
      <c r="BO91" s="302">
        <v>137208</v>
      </c>
      <c r="BP91" s="302">
        <v>109125</v>
      </c>
      <c r="BQ91" s="302">
        <v>3390</v>
      </c>
      <c r="BR91" s="461" t="s">
        <v>2772</v>
      </c>
      <c r="BS91" s="461" t="s">
        <v>2772</v>
      </c>
      <c r="BT91" s="461" t="s">
        <v>2772</v>
      </c>
      <c r="BU91" s="461" t="s">
        <v>2772</v>
      </c>
      <c r="BV91" s="461" t="s">
        <v>2772</v>
      </c>
      <c r="BW91" s="461" t="s">
        <v>2772</v>
      </c>
      <c r="BX91" s="302">
        <v>120149</v>
      </c>
      <c r="BY91" s="302">
        <v>17059</v>
      </c>
      <c r="BZ91" s="302">
        <v>132957</v>
      </c>
      <c r="CA91" s="302">
        <v>4251</v>
      </c>
    </row>
    <row r="92" spans="1:79" x14ac:dyDescent="0.2">
      <c r="A92" s="39" t="s">
        <v>34</v>
      </c>
      <c r="B92" s="302">
        <v>109724</v>
      </c>
      <c r="C92" s="302">
        <v>105719</v>
      </c>
      <c r="D92" s="302">
        <v>104645</v>
      </c>
      <c r="E92" s="302">
        <v>1366</v>
      </c>
      <c r="F92" s="320" t="s">
        <v>2</v>
      </c>
      <c r="G92" s="320" t="s">
        <v>2</v>
      </c>
      <c r="H92" s="320" t="s">
        <v>2</v>
      </c>
      <c r="I92" s="320" t="s">
        <v>2</v>
      </c>
      <c r="J92" s="320" t="s">
        <v>2</v>
      </c>
      <c r="K92" s="320" t="s">
        <v>2</v>
      </c>
      <c r="L92" s="320" t="s">
        <v>2</v>
      </c>
      <c r="M92" s="320" t="s">
        <v>2</v>
      </c>
      <c r="N92" s="320" t="s">
        <v>2</v>
      </c>
      <c r="O92" s="320" t="s">
        <v>2</v>
      </c>
      <c r="Q92" s="39" t="s">
        <v>34</v>
      </c>
      <c r="R92" s="302">
        <v>109747</v>
      </c>
      <c r="S92" s="302">
        <v>106171</v>
      </c>
      <c r="T92" s="302">
        <v>103483</v>
      </c>
      <c r="U92" s="302">
        <v>1352</v>
      </c>
      <c r="V92" s="320" t="s">
        <v>2</v>
      </c>
      <c r="W92" s="320" t="s">
        <v>2</v>
      </c>
      <c r="X92" s="320" t="s">
        <v>2</v>
      </c>
      <c r="Y92" s="320" t="s">
        <v>2</v>
      </c>
      <c r="Z92" s="320" t="s">
        <v>2</v>
      </c>
      <c r="AA92" s="320" t="s">
        <v>2</v>
      </c>
      <c r="AB92" s="320" t="s">
        <v>2</v>
      </c>
      <c r="AC92" s="320" t="s">
        <v>2</v>
      </c>
      <c r="AD92" s="320" t="s">
        <v>2</v>
      </c>
      <c r="AE92" s="320" t="s">
        <v>2</v>
      </c>
      <c r="AG92" s="39" t="s">
        <v>34</v>
      </c>
      <c r="AH92" s="302">
        <v>111214</v>
      </c>
      <c r="AI92" s="302">
        <v>106671</v>
      </c>
      <c r="AJ92" s="302">
        <v>103759</v>
      </c>
      <c r="AK92" s="302">
        <v>1418</v>
      </c>
      <c r="AL92" s="302">
        <v>62</v>
      </c>
      <c r="AM92" s="302">
        <v>110</v>
      </c>
      <c r="AN92" s="302">
        <v>130</v>
      </c>
      <c r="AO92" s="302">
        <v>27</v>
      </c>
      <c r="AP92" s="302">
        <v>380</v>
      </c>
      <c r="AQ92" s="302">
        <v>248</v>
      </c>
      <c r="AR92" s="302">
        <v>106671</v>
      </c>
      <c r="AS92" s="302">
        <v>556</v>
      </c>
      <c r="AT92" s="302">
        <v>106529</v>
      </c>
      <c r="AU92" s="302">
        <v>142</v>
      </c>
      <c r="AW92" s="39" t="s">
        <v>34</v>
      </c>
      <c r="AX92" s="302">
        <v>113160</v>
      </c>
      <c r="AY92" s="302">
        <v>106785</v>
      </c>
      <c r="AZ92" s="302">
        <v>103436</v>
      </c>
      <c r="BA92" s="302">
        <v>1379</v>
      </c>
      <c r="BB92" s="302">
        <v>78</v>
      </c>
      <c r="BC92" s="302">
        <v>143</v>
      </c>
      <c r="BD92" s="302">
        <v>157</v>
      </c>
      <c r="BE92" s="302">
        <v>0</v>
      </c>
      <c r="BF92" s="302">
        <v>361</v>
      </c>
      <c r="BG92" s="302">
        <v>263</v>
      </c>
      <c r="BH92" s="302">
        <v>105914</v>
      </c>
      <c r="BI92" s="317">
        <v>871</v>
      </c>
      <c r="BJ92" s="302">
        <v>106211</v>
      </c>
      <c r="BK92" s="302">
        <v>574</v>
      </c>
      <c r="BM92" s="39" t="s">
        <v>34</v>
      </c>
      <c r="BN92" s="302">
        <v>120321</v>
      </c>
      <c r="BO92" s="302">
        <v>108050</v>
      </c>
      <c r="BP92" s="302">
        <v>102802</v>
      </c>
      <c r="BQ92" s="302">
        <v>1300</v>
      </c>
      <c r="BR92" s="461" t="s">
        <v>2772</v>
      </c>
      <c r="BS92" s="461" t="s">
        <v>2772</v>
      </c>
      <c r="BT92" s="461" t="s">
        <v>2772</v>
      </c>
      <c r="BU92" s="461" t="s">
        <v>2772</v>
      </c>
      <c r="BV92" s="461" t="s">
        <v>2772</v>
      </c>
      <c r="BW92" s="461" t="s">
        <v>2772</v>
      </c>
      <c r="BX92" s="302">
        <v>105551</v>
      </c>
      <c r="BY92" s="302">
        <v>2499</v>
      </c>
      <c r="BZ92" s="302">
        <v>107341</v>
      </c>
      <c r="CA92" s="302">
        <v>709</v>
      </c>
    </row>
    <row r="93" spans="1:79" x14ac:dyDescent="0.2">
      <c r="A93" s="39" t="s">
        <v>35</v>
      </c>
      <c r="B93" s="302">
        <v>141083</v>
      </c>
      <c r="C93" s="302">
        <v>107565</v>
      </c>
      <c r="D93" s="302">
        <v>100752</v>
      </c>
      <c r="E93" s="302">
        <v>11319</v>
      </c>
      <c r="F93" s="320" t="s">
        <v>2</v>
      </c>
      <c r="G93" s="320" t="s">
        <v>2</v>
      </c>
      <c r="H93" s="320" t="s">
        <v>2</v>
      </c>
      <c r="I93" s="320" t="s">
        <v>2</v>
      </c>
      <c r="J93" s="320" t="s">
        <v>2</v>
      </c>
      <c r="K93" s="320" t="s">
        <v>2</v>
      </c>
      <c r="L93" s="320" t="s">
        <v>2</v>
      </c>
      <c r="M93" s="320" t="s">
        <v>2</v>
      </c>
      <c r="N93" s="320" t="s">
        <v>2</v>
      </c>
      <c r="O93" s="320" t="s">
        <v>2</v>
      </c>
      <c r="Q93" s="39" t="s">
        <v>35</v>
      </c>
      <c r="R93" s="302">
        <v>128392</v>
      </c>
      <c r="S93" s="302">
        <v>97509</v>
      </c>
      <c r="T93" s="302">
        <v>81094</v>
      </c>
      <c r="U93" s="302">
        <v>9339</v>
      </c>
      <c r="V93" s="320" t="s">
        <v>2</v>
      </c>
      <c r="W93" s="320" t="s">
        <v>2</v>
      </c>
      <c r="X93" s="320" t="s">
        <v>2</v>
      </c>
      <c r="Y93" s="320" t="s">
        <v>2</v>
      </c>
      <c r="Z93" s="320" t="s">
        <v>2</v>
      </c>
      <c r="AA93" s="320" t="s">
        <v>2</v>
      </c>
      <c r="AB93" s="320" t="s">
        <v>2</v>
      </c>
      <c r="AC93" s="320" t="s">
        <v>2</v>
      </c>
      <c r="AD93" s="320" t="s">
        <v>2</v>
      </c>
      <c r="AE93" s="320" t="s">
        <v>2</v>
      </c>
      <c r="AG93" s="39" t="s">
        <v>35</v>
      </c>
      <c r="AH93" s="302">
        <v>124836</v>
      </c>
      <c r="AI93" s="302">
        <v>88704</v>
      </c>
      <c r="AJ93" s="302">
        <v>72030</v>
      </c>
      <c r="AK93" s="302">
        <v>10254</v>
      </c>
      <c r="AL93" s="302">
        <v>783</v>
      </c>
      <c r="AM93" s="302">
        <v>435</v>
      </c>
      <c r="AN93" s="302">
        <v>682</v>
      </c>
      <c r="AO93" s="302">
        <v>138</v>
      </c>
      <c r="AP93" s="302">
        <v>874</v>
      </c>
      <c r="AQ93" s="302">
        <v>684</v>
      </c>
      <c r="AR93" s="302">
        <v>88704</v>
      </c>
      <c r="AS93" s="302">
        <v>2475</v>
      </c>
      <c r="AT93" s="302">
        <v>88135</v>
      </c>
      <c r="AU93" s="302">
        <v>556</v>
      </c>
      <c r="AW93" s="39" t="s">
        <v>35</v>
      </c>
      <c r="AX93" s="302">
        <v>135660</v>
      </c>
      <c r="AY93" s="302">
        <v>86815</v>
      </c>
      <c r="AZ93" s="302">
        <v>71163</v>
      </c>
      <c r="BA93" s="302">
        <v>6957</v>
      </c>
      <c r="BB93" s="302">
        <v>883</v>
      </c>
      <c r="BC93" s="302">
        <v>731</v>
      </c>
      <c r="BD93" s="302">
        <v>840</v>
      </c>
      <c r="BE93" s="302">
        <v>178</v>
      </c>
      <c r="BF93" s="302">
        <v>857</v>
      </c>
      <c r="BG93" s="302">
        <v>553</v>
      </c>
      <c r="BH93" s="302">
        <v>83288</v>
      </c>
      <c r="BI93" s="317">
        <v>3527</v>
      </c>
      <c r="BJ93" s="302">
        <v>85197</v>
      </c>
      <c r="BK93" s="302">
        <v>1618</v>
      </c>
      <c r="BM93" s="39" t="s">
        <v>35</v>
      </c>
      <c r="BN93" s="302">
        <v>154747</v>
      </c>
      <c r="BO93" s="302">
        <v>92593</v>
      </c>
      <c r="BP93" s="302">
        <v>68521</v>
      </c>
      <c r="BQ93" s="302">
        <v>4484</v>
      </c>
      <c r="BR93" s="461" t="s">
        <v>2772</v>
      </c>
      <c r="BS93" s="461" t="s">
        <v>2772</v>
      </c>
      <c r="BT93" s="461" t="s">
        <v>2772</v>
      </c>
      <c r="BU93" s="461" t="s">
        <v>2772</v>
      </c>
      <c r="BV93" s="461" t="s">
        <v>2772</v>
      </c>
      <c r="BW93" s="461" t="s">
        <v>2772</v>
      </c>
      <c r="BX93" s="302">
        <v>79939</v>
      </c>
      <c r="BY93" s="302">
        <v>12654</v>
      </c>
      <c r="BZ93" s="302">
        <v>90770</v>
      </c>
      <c r="CA93" s="302">
        <v>1823</v>
      </c>
    </row>
    <row r="94" spans="1:79" x14ac:dyDescent="0.2">
      <c r="A94" s="39" t="s">
        <v>36</v>
      </c>
      <c r="B94" s="302">
        <v>155952</v>
      </c>
      <c r="C94" s="302">
        <v>147883</v>
      </c>
      <c r="D94" s="302">
        <v>145071</v>
      </c>
      <c r="E94" s="302">
        <v>2238</v>
      </c>
      <c r="F94" s="320" t="s">
        <v>2</v>
      </c>
      <c r="G94" s="320" t="s">
        <v>2</v>
      </c>
      <c r="H94" s="320" t="s">
        <v>2</v>
      </c>
      <c r="I94" s="320" t="s">
        <v>2</v>
      </c>
      <c r="J94" s="320" t="s">
        <v>2</v>
      </c>
      <c r="K94" s="320" t="s">
        <v>2</v>
      </c>
      <c r="L94" s="320" t="s">
        <v>2</v>
      </c>
      <c r="M94" s="320" t="s">
        <v>2</v>
      </c>
      <c r="N94" s="320" t="s">
        <v>2</v>
      </c>
      <c r="O94" s="320" t="s">
        <v>2</v>
      </c>
      <c r="Q94" s="39" t="s">
        <v>36</v>
      </c>
      <c r="R94" s="302">
        <v>152841</v>
      </c>
      <c r="S94" s="302">
        <v>146964</v>
      </c>
      <c r="T94" s="302">
        <v>141629</v>
      </c>
      <c r="U94" s="302">
        <v>2111</v>
      </c>
      <c r="V94" s="320" t="s">
        <v>2</v>
      </c>
      <c r="W94" s="320" t="s">
        <v>2</v>
      </c>
      <c r="X94" s="320" t="s">
        <v>2</v>
      </c>
      <c r="Y94" s="320" t="s">
        <v>2</v>
      </c>
      <c r="Z94" s="320" t="s">
        <v>2</v>
      </c>
      <c r="AA94" s="320" t="s">
        <v>2</v>
      </c>
      <c r="AB94" s="320" t="s">
        <v>2</v>
      </c>
      <c r="AC94" s="320" t="s">
        <v>2</v>
      </c>
      <c r="AD94" s="320" t="s">
        <v>2</v>
      </c>
      <c r="AE94" s="320" t="s">
        <v>2</v>
      </c>
      <c r="AG94" s="39" t="s">
        <v>36</v>
      </c>
      <c r="AH94" s="302">
        <v>151770</v>
      </c>
      <c r="AI94" s="302">
        <v>144712</v>
      </c>
      <c r="AJ94" s="302">
        <v>138696</v>
      </c>
      <c r="AK94" s="302">
        <v>2435</v>
      </c>
      <c r="AL94" s="302">
        <v>230</v>
      </c>
      <c r="AM94" s="302">
        <v>403</v>
      </c>
      <c r="AN94" s="302">
        <v>284</v>
      </c>
      <c r="AO94" s="302">
        <v>59</v>
      </c>
      <c r="AP94" s="302">
        <v>759</v>
      </c>
      <c r="AQ94" s="302">
        <v>299</v>
      </c>
      <c r="AR94" s="302">
        <v>144712</v>
      </c>
      <c r="AS94" s="302">
        <v>1188</v>
      </c>
      <c r="AT94" s="302">
        <v>144297</v>
      </c>
      <c r="AU94" s="302">
        <v>413</v>
      </c>
      <c r="AW94" s="39" t="s">
        <v>36</v>
      </c>
      <c r="AX94" s="302">
        <v>153747</v>
      </c>
      <c r="AY94" s="302">
        <v>143772</v>
      </c>
      <c r="AZ94" s="302">
        <v>137119</v>
      </c>
      <c r="BA94" s="302">
        <v>2106</v>
      </c>
      <c r="BB94" s="302">
        <v>264</v>
      </c>
      <c r="BC94" s="302">
        <v>502</v>
      </c>
      <c r="BD94" s="302">
        <v>372</v>
      </c>
      <c r="BE94" s="302">
        <v>136</v>
      </c>
      <c r="BF94" s="302">
        <v>839</v>
      </c>
      <c r="BG94" s="302">
        <v>354</v>
      </c>
      <c r="BH94" s="302">
        <v>142047</v>
      </c>
      <c r="BI94" s="317">
        <v>1725</v>
      </c>
      <c r="BJ94" s="302">
        <v>142844</v>
      </c>
      <c r="BK94" s="302">
        <v>928</v>
      </c>
      <c r="BM94" s="39" t="s">
        <v>36</v>
      </c>
      <c r="BN94" s="302">
        <v>160804</v>
      </c>
      <c r="BO94" s="302">
        <v>145454</v>
      </c>
      <c r="BP94" s="302">
        <v>135767</v>
      </c>
      <c r="BQ94" s="302">
        <v>1995</v>
      </c>
      <c r="BR94" s="461" t="s">
        <v>2772</v>
      </c>
      <c r="BS94" s="461" t="s">
        <v>2772</v>
      </c>
      <c r="BT94" s="461" t="s">
        <v>2772</v>
      </c>
      <c r="BU94" s="461" t="s">
        <v>2772</v>
      </c>
      <c r="BV94" s="461" t="s">
        <v>2772</v>
      </c>
      <c r="BW94" s="461" t="s">
        <v>2772</v>
      </c>
      <c r="BX94" s="302">
        <v>141087</v>
      </c>
      <c r="BY94" s="302">
        <v>4367</v>
      </c>
      <c r="BZ94" s="302">
        <v>144097</v>
      </c>
      <c r="CA94" s="302">
        <v>1357</v>
      </c>
    </row>
    <row r="95" spans="1:79" x14ac:dyDescent="0.2">
      <c r="A95" s="39" t="s">
        <v>37</v>
      </c>
      <c r="B95" s="302">
        <v>101643</v>
      </c>
      <c r="C95" s="302">
        <v>81548</v>
      </c>
      <c r="D95" s="302">
        <v>72245</v>
      </c>
      <c r="E95" s="302">
        <v>6764</v>
      </c>
      <c r="F95" s="320" t="s">
        <v>2</v>
      </c>
      <c r="G95" s="320" t="s">
        <v>2</v>
      </c>
      <c r="H95" s="320" t="s">
        <v>2</v>
      </c>
      <c r="I95" s="320" t="s">
        <v>2</v>
      </c>
      <c r="J95" s="320" t="s">
        <v>2</v>
      </c>
      <c r="K95" s="320" t="s">
        <v>2</v>
      </c>
      <c r="L95" s="320" t="s">
        <v>2</v>
      </c>
      <c r="M95" s="320" t="s">
        <v>2</v>
      </c>
      <c r="N95" s="320" t="s">
        <v>2</v>
      </c>
      <c r="O95" s="320" t="s">
        <v>2</v>
      </c>
      <c r="Q95" s="39" t="s">
        <v>37</v>
      </c>
      <c r="R95" s="302">
        <v>85788</v>
      </c>
      <c r="S95" s="302">
        <v>73329</v>
      </c>
      <c r="T95" s="302">
        <v>59694</v>
      </c>
      <c r="U95" s="302">
        <v>5113</v>
      </c>
      <c r="V95" s="320" t="s">
        <v>2</v>
      </c>
      <c r="W95" s="320" t="s">
        <v>2</v>
      </c>
      <c r="X95" s="320" t="s">
        <v>2</v>
      </c>
      <c r="Y95" s="320" t="s">
        <v>2</v>
      </c>
      <c r="Z95" s="320" t="s">
        <v>2</v>
      </c>
      <c r="AA95" s="320" t="s">
        <v>2</v>
      </c>
      <c r="AB95" s="320" t="s">
        <v>2</v>
      </c>
      <c r="AC95" s="320" t="s">
        <v>2</v>
      </c>
      <c r="AD95" s="320" t="s">
        <v>2</v>
      </c>
      <c r="AE95" s="320" t="s">
        <v>2</v>
      </c>
      <c r="AG95" s="39" t="s">
        <v>37</v>
      </c>
      <c r="AH95" s="302">
        <v>90254</v>
      </c>
      <c r="AI95" s="302">
        <v>73324</v>
      </c>
      <c r="AJ95" s="302">
        <v>60305</v>
      </c>
      <c r="AK95" s="302">
        <v>4919</v>
      </c>
      <c r="AL95" s="302">
        <v>514</v>
      </c>
      <c r="AM95" s="302">
        <v>665</v>
      </c>
      <c r="AN95" s="302">
        <v>758</v>
      </c>
      <c r="AO95" s="302">
        <v>184</v>
      </c>
      <c r="AP95" s="302">
        <v>1311</v>
      </c>
      <c r="AQ95" s="302">
        <v>658</v>
      </c>
      <c r="AR95" s="302">
        <v>73324</v>
      </c>
      <c r="AS95" s="302">
        <v>2781</v>
      </c>
      <c r="AT95" s="302">
        <v>72256</v>
      </c>
      <c r="AU95" s="302">
        <v>1064</v>
      </c>
      <c r="AW95" s="39" t="s">
        <v>37</v>
      </c>
      <c r="AX95" s="302">
        <v>102623</v>
      </c>
      <c r="AY95" s="302">
        <v>76844</v>
      </c>
      <c r="AZ95" s="302">
        <v>62691</v>
      </c>
      <c r="BA95" s="302">
        <v>3461</v>
      </c>
      <c r="BB95" s="302">
        <v>512</v>
      </c>
      <c r="BC95" s="302">
        <v>1098</v>
      </c>
      <c r="BD95" s="302">
        <v>1095</v>
      </c>
      <c r="BE95" s="302">
        <v>288</v>
      </c>
      <c r="BF95" s="302">
        <v>1378</v>
      </c>
      <c r="BG95" s="302">
        <v>534</v>
      </c>
      <c r="BH95" s="302">
        <v>72975</v>
      </c>
      <c r="BI95" s="317">
        <v>3869</v>
      </c>
      <c r="BJ95" s="302">
        <v>74385</v>
      </c>
      <c r="BK95" s="302">
        <v>2459</v>
      </c>
      <c r="BM95" s="39" t="s">
        <v>37</v>
      </c>
      <c r="BN95" s="302">
        <v>112453</v>
      </c>
      <c r="BO95" s="302">
        <v>80875</v>
      </c>
      <c r="BP95" s="302">
        <v>61628</v>
      </c>
      <c r="BQ95" s="302">
        <v>2648</v>
      </c>
      <c r="BR95" s="461" t="s">
        <v>2772</v>
      </c>
      <c r="BS95" s="461" t="s">
        <v>2772</v>
      </c>
      <c r="BT95" s="461" t="s">
        <v>2772</v>
      </c>
      <c r="BU95" s="461" t="s">
        <v>2772</v>
      </c>
      <c r="BV95" s="461" t="s">
        <v>2772</v>
      </c>
      <c r="BW95" s="461" t="s">
        <v>2772</v>
      </c>
      <c r="BX95" s="302">
        <v>73592</v>
      </c>
      <c r="BY95" s="302">
        <v>7283</v>
      </c>
      <c r="BZ95" s="302">
        <v>77129</v>
      </c>
      <c r="CA95" s="302">
        <v>3746</v>
      </c>
    </row>
    <row r="96" spans="1:79" x14ac:dyDescent="0.2">
      <c r="A96" s="39" t="s">
        <v>38</v>
      </c>
      <c r="B96" s="302">
        <v>171096</v>
      </c>
      <c r="C96" s="302">
        <v>154818</v>
      </c>
      <c r="D96" s="302">
        <v>151419</v>
      </c>
      <c r="E96" s="302">
        <v>3761</v>
      </c>
      <c r="F96" s="320" t="s">
        <v>2</v>
      </c>
      <c r="G96" s="320" t="s">
        <v>2</v>
      </c>
      <c r="H96" s="320" t="s">
        <v>2</v>
      </c>
      <c r="I96" s="320" t="s">
        <v>2</v>
      </c>
      <c r="J96" s="320" t="s">
        <v>2</v>
      </c>
      <c r="K96" s="320" t="s">
        <v>2</v>
      </c>
      <c r="L96" s="320" t="s">
        <v>2</v>
      </c>
      <c r="M96" s="320" t="s">
        <v>2</v>
      </c>
      <c r="N96" s="320" t="s">
        <v>2</v>
      </c>
      <c r="O96" s="320" t="s">
        <v>2</v>
      </c>
      <c r="Q96" s="39" t="s">
        <v>38</v>
      </c>
      <c r="R96" s="302">
        <v>163550</v>
      </c>
      <c r="S96" s="302">
        <v>148547</v>
      </c>
      <c r="T96" s="302">
        <v>141006</v>
      </c>
      <c r="U96" s="302">
        <v>3445</v>
      </c>
      <c r="V96" s="320" t="s">
        <v>2</v>
      </c>
      <c r="W96" s="320" t="s">
        <v>2</v>
      </c>
      <c r="X96" s="320" t="s">
        <v>2</v>
      </c>
      <c r="Y96" s="320" t="s">
        <v>2</v>
      </c>
      <c r="Z96" s="320" t="s">
        <v>2</v>
      </c>
      <c r="AA96" s="320" t="s">
        <v>2</v>
      </c>
      <c r="AB96" s="320" t="s">
        <v>2</v>
      </c>
      <c r="AC96" s="320" t="s">
        <v>2</v>
      </c>
      <c r="AD96" s="320" t="s">
        <v>2</v>
      </c>
      <c r="AE96" s="320" t="s">
        <v>2</v>
      </c>
      <c r="AG96" s="39" t="s">
        <v>38</v>
      </c>
      <c r="AH96" s="302">
        <v>162557</v>
      </c>
      <c r="AI96" s="302">
        <v>143481</v>
      </c>
      <c r="AJ96" s="302">
        <v>135467</v>
      </c>
      <c r="AK96" s="302">
        <v>3743</v>
      </c>
      <c r="AL96" s="302">
        <v>329</v>
      </c>
      <c r="AM96" s="302">
        <v>382</v>
      </c>
      <c r="AN96" s="302">
        <v>452</v>
      </c>
      <c r="AO96" s="302">
        <v>114</v>
      </c>
      <c r="AP96" s="302">
        <v>759</v>
      </c>
      <c r="AQ96" s="302">
        <v>426</v>
      </c>
      <c r="AR96" s="302">
        <v>143481</v>
      </c>
      <c r="AS96" s="302">
        <v>1573</v>
      </c>
      <c r="AT96" s="302">
        <v>142991</v>
      </c>
      <c r="AU96" s="302">
        <v>488</v>
      </c>
      <c r="AW96" s="39" t="s">
        <v>38</v>
      </c>
      <c r="AX96" s="302">
        <v>171474</v>
      </c>
      <c r="AY96" s="302">
        <v>141534</v>
      </c>
      <c r="AZ96" s="302">
        <v>132955</v>
      </c>
      <c r="BA96" s="302">
        <v>2972</v>
      </c>
      <c r="BB96" s="302">
        <v>371</v>
      </c>
      <c r="BC96" s="302">
        <v>554</v>
      </c>
      <c r="BD96" s="302">
        <v>532</v>
      </c>
      <c r="BE96" s="302">
        <v>422</v>
      </c>
      <c r="BF96" s="302">
        <v>754</v>
      </c>
      <c r="BG96" s="302">
        <v>430</v>
      </c>
      <c r="BH96" s="302">
        <v>139088</v>
      </c>
      <c r="BI96" s="317">
        <v>2446</v>
      </c>
      <c r="BJ96" s="302">
        <v>140172</v>
      </c>
      <c r="BK96" s="302">
        <v>1362</v>
      </c>
      <c r="BM96" s="39" t="s">
        <v>38</v>
      </c>
      <c r="BN96" s="302">
        <v>187154</v>
      </c>
      <c r="BO96" s="302">
        <v>144537</v>
      </c>
      <c r="BP96" s="302">
        <v>130459</v>
      </c>
      <c r="BQ96" s="302">
        <v>2324</v>
      </c>
      <c r="BR96" s="461" t="s">
        <v>2772</v>
      </c>
      <c r="BS96" s="461" t="s">
        <v>2772</v>
      </c>
      <c r="BT96" s="461" t="s">
        <v>2772</v>
      </c>
      <c r="BU96" s="461" t="s">
        <v>2772</v>
      </c>
      <c r="BV96" s="461" t="s">
        <v>2772</v>
      </c>
      <c r="BW96" s="461" t="s">
        <v>2772</v>
      </c>
      <c r="BX96" s="302">
        <v>137310</v>
      </c>
      <c r="BY96" s="302">
        <v>7227</v>
      </c>
      <c r="BZ96" s="302">
        <v>142817</v>
      </c>
      <c r="CA96" s="302">
        <v>1720</v>
      </c>
    </row>
    <row r="97" spans="1:79" x14ac:dyDescent="0.2">
      <c r="A97" s="39" t="s">
        <v>39</v>
      </c>
      <c r="B97" s="302">
        <v>151058</v>
      </c>
      <c r="C97" s="302">
        <v>124925</v>
      </c>
      <c r="D97" s="302">
        <v>119555</v>
      </c>
      <c r="E97" s="302">
        <v>7490</v>
      </c>
      <c r="F97" s="320" t="s">
        <v>2</v>
      </c>
      <c r="G97" s="320" t="s">
        <v>2</v>
      </c>
      <c r="H97" s="320" t="s">
        <v>2</v>
      </c>
      <c r="I97" s="320" t="s">
        <v>2</v>
      </c>
      <c r="J97" s="320" t="s">
        <v>2</v>
      </c>
      <c r="K97" s="320" t="s">
        <v>2</v>
      </c>
      <c r="L97" s="320" t="s">
        <v>2</v>
      </c>
      <c r="M97" s="320" t="s">
        <v>2</v>
      </c>
      <c r="N97" s="320" t="s">
        <v>2</v>
      </c>
      <c r="O97" s="320" t="s">
        <v>2</v>
      </c>
      <c r="Q97" s="39" t="s">
        <v>39</v>
      </c>
      <c r="R97" s="302">
        <v>142373</v>
      </c>
      <c r="S97" s="302">
        <v>115360</v>
      </c>
      <c r="T97" s="302">
        <v>102609</v>
      </c>
      <c r="U97" s="302">
        <v>6521</v>
      </c>
      <c r="V97" s="320" t="s">
        <v>2</v>
      </c>
      <c r="W97" s="320" t="s">
        <v>2</v>
      </c>
      <c r="X97" s="320" t="s">
        <v>2</v>
      </c>
      <c r="Y97" s="320" t="s">
        <v>2</v>
      </c>
      <c r="Z97" s="320" t="s">
        <v>2</v>
      </c>
      <c r="AA97" s="320" t="s">
        <v>2</v>
      </c>
      <c r="AB97" s="320" t="s">
        <v>2</v>
      </c>
      <c r="AC97" s="320" t="s">
        <v>2</v>
      </c>
      <c r="AD97" s="320" t="s">
        <v>2</v>
      </c>
      <c r="AE97" s="320" t="s">
        <v>2</v>
      </c>
      <c r="AG97" s="39" t="s">
        <v>39</v>
      </c>
      <c r="AH97" s="302">
        <v>141790</v>
      </c>
      <c r="AI97" s="302">
        <v>111036</v>
      </c>
      <c r="AJ97" s="302">
        <v>96517</v>
      </c>
      <c r="AK97" s="302">
        <v>7517</v>
      </c>
      <c r="AL97" s="302">
        <v>2079</v>
      </c>
      <c r="AM97" s="302">
        <v>563</v>
      </c>
      <c r="AN97" s="302">
        <v>533</v>
      </c>
      <c r="AO97" s="302">
        <v>130</v>
      </c>
      <c r="AP97" s="302">
        <v>738</v>
      </c>
      <c r="AQ97" s="302">
        <v>334</v>
      </c>
      <c r="AR97" s="302">
        <v>111036</v>
      </c>
      <c r="AS97" s="302">
        <v>3641</v>
      </c>
      <c r="AT97" s="302">
        <v>110170</v>
      </c>
      <c r="AU97" s="302">
        <v>861</v>
      </c>
      <c r="AW97" s="39" t="s">
        <v>39</v>
      </c>
      <c r="AX97" s="302">
        <v>153385</v>
      </c>
      <c r="AY97" s="302">
        <v>110027</v>
      </c>
      <c r="AZ97" s="302">
        <v>94372</v>
      </c>
      <c r="BA97" s="302">
        <v>5716</v>
      </c>
      <c r="BB97" s="302">
        <v>2305</v>
      </c>
      <c r="BC97" s="302">
        <v>1170</v>
      </c>
      <c r="BD97" s="302">
        <v>762</v>
      </c>
      <c r="BE97" s="302">
        <v>203</v>
      </c>
      <c r="BF97" s="302">
        <v>877</v>
      </c>
      <c r="BG97" s="302">
        <v>290</v>
      </c>
      <c r="BH97" s="302">
        <v>105188</v>
      </c>
      <c r="BI97" s="317">
        <v>4839</v>
      </c>
      <c r="BJ97" s="302">
        <v>107979</v>
      </c>
      <c r="BK97" s="302">
        <v>2048</v>
      </c>
      <c r="BM97" s="39" t="s">
        <v>39</v>
      </c>
      <c r="BN97" s="302">
        <v>169274</v>
      </c>
      <c r="BO97" s="302">
        <v>113739</v>
      </c>
      <c r="BP97" s="302">
        <v>85984</v>
      </c>
      <c r="BQ97" s="302">
        <v>4091</v>
      </c>
      <c r="BR97" s="461" t="s">
        <v>2772</v>
      </c>
      <c r="BS97" s="461" t="s">
        <v>2772</v>
      </c>
      <c r="BT97" s="461" t="s">
        <v>2772</v>
      </c>
      <c r="BU97" s="461" t="s">
        <v>2772</v>
      </c>
      <c r="BV97" s="461" t="s">
        <v>2772</v>
      </c>
      <c r="BW97" s="461" t="s">
        <v>2772</v>
      </c>
      <c r="BX97" s="302">
        <v>96577</v>
      </c>
      <c r="BY97" s="302">
        <v>17162</v>
      </c>
      <c r="BZ97" s="302">
        <v>111073</v>
      </c>
      <c r="CA97" s="302">
        <v>2666</v>
      </c>
    </row>
    <row r="98" spans="1:79" x14ac:dyDescent="0.2">
      <c r="A98" s="39" t="s">
        <v>40</v>
      </c>
      <c r="B98" s="302">
        <v>137127</v>
      </c>
      <c r="C98" s="302">
        <v>127552</v>
      </c>
      <c r="D98" s="302">
        <v>124614</v>
      </c>
      <c r="E98" s="302">
        <v>2595</v>
      </c>
      <c r="F98" s="320" t="s">
        <v>2</v>
      </c>
      <c r="G98" s="320" t="s">
        <v>2</v>
      </c>
      <c r="H98" s="320" t="s">
        <v>2</v>
      </c>
      <c r="I98" s="320" t="s">
        <v>2</v>
      </c>
      <c r="J98" s="320" t="s">
        <v>2</v>
      </c>
      <c r="K98" s="320" t="s">
        <v>2</v>
      </c>
      <c r="L98" s="320" t="s">
        <v>2</v>
      </c>
      <c r="M98" s="320" t="s">
        <v>2</v>
      </c>
      <c r="N98" s="320" t="s">
        <v>2</v>
      </c>
      <c r="O98" s="320" t="s">
        <v>2</v>
      </c>
      <c r="Q98" s="39" t="s">
        <v>40</v>
      </c>
      <c r="R98" s="302">
        <v>132990</v>
      </c>
      <c r="S98" s="302">
        <v>124883</v>
      </c>
      <c r="T98" s="302">
        <v>114227</v>
      </c>
      <c r="U98" s="302">
        <v>2853</v>
      </c>
      <c r="V98" s="320" t="s">
        <v>2</v>
      </c>
      <c r="W98" s="320" t="s">
        <v>2</v>
      </c>
      <c r="X98" s="320" t="s">
        <v>2</v>
      </c>
      <c r="Y98" s="320" t="s">
        <v>2</v>
      </c>
      <c r="Z98" s="320" t="s">
        <v>2</v>
      </c>
      <c r="AA98" s="320" t="s">
        <v>2</v>
      </c>
      <c r="AB98" s="320" t="s">
        <v>2</v>
      </c>
      <c r="AC98" s="320" t="s">
        <v>2</v>
      </c>
      <c r="AD98" s="320" t="s">
        <v>2</v>
      </c>
      <c r="AE98" s="320" t="s">
        <v>2</v>
      </c>
      <c r="AG98" s="39" t="s">
        <v>40</v>
      </c>
      <c r="AH98" s="302">
        <v>133441</v>
      </c>
      <c r="AI98" s="302">
        <v>121342</v>
      </c>
      <c r="AJ98" s="302">
        <v>107942</v>
      </c>
      <c r="AK98" s="302">
        <v>3671</v>
      </c>
      <c r="AL98" s="302">
        <v>220</v>
      </c>
      <c r="AM98" s="302">
        <v>209</v>
      </c>
      <c r="AN98" s="302">
        <v>1232</v>
      </c>
      <c r="AO98" s="302">
        <v>805</v>
      </c>
      <c r="AP98" s="302">
        <v>428</v>
      </c>
      <c r="AQ98" s="302">
        <v>5482</v>
      </c>
      <c r="AR98" s="302">
        <v>121342</v>
      </c>
      <c r="AS98" s="302">
        <v>6942</v>
      </c>
      <c r="AT98" s="302">
        <v>120252</v>
      </c>
      <c r="AU98" s="302">
        <v>1084</v>
      </c>
      <c r="AW98" s="39" t="s">
        <v>40</v>
      </c>
      <c r="AX98" s="302">
        <v>142849</v>
      </c>
      <c r="AY98" s="302">
        <v>123266</v>
      </c>
      <c r="AZ98" s="302">
        <v>106299</v>
      </c>
      <c r="BA98" s="302">
        <v>3145</v>
      </c>
      <c r="BB98" s="302">
        <v>326</v>
      </c>
      <c r="BC98" s="302">
        <v>330</v>
      </c>
      <c r="BD98" s="302">
        <v>1223</v>
      </c>
      <c r="BE98" s="302">
        <v>2943</v>
      </c>
      <c r="BF98" s="302">
        <v>499</v>
      </c>
      <c r="BG98" s="302">
        <v>5950</v>
      </c>
      <c r="BH98" s="302">
        <v>112874</v>
      </c>
      <c r="BI98" s="317">
        <v>10392</v>
      </c>
      <c r="BJ98" s="302">
        <v>119198</v>
      </c>
      <c r="BK98" s="302">
        <v>4068</v>
      </c>
      <c r="BM98" s="39" t="s">
        <v>40</v>
      </c>
      <c r="BN98" s="302">
        <v>161812</v>
      </c>
      <c r="BO98" s="302">
        <v>131504</v>
      </c>
      <c r="BP98" s="302">
        <v>102926</v>
      </c>
      <c r="BQ98" s="302">
        <v>2477</v>
      </c>
      <c r="BR98" s="461" t="s">
        <v>2772</v>
      </c>
      <c r="BS98" s="461" t="s">
        <v>2772</v>
      </c>
      <c r="BT98" s="461" t="s">
        <v>2772</v>
      </c>
      <c r="BU98" s="461" t="s">
        <v>2772</v>
      </c>
      <c r="BV98" s="461" t="s">
        <v>2772</v>
      </c>
      <c r="BW98" s="461" t="s">
        <v>2772</v>
      </c>
      <c r="BX98" s="302">
        <v>109730</v>
      </c>
      <c r="BY98" s="302">
        <v>21774</v>
      </c>
      <c r="BZ98" s="302">
        <v>122205</v>
      </c>
      <c r="CA98" s="302">
        <v>9299</v>
      </c>
    </row>
    <row r="99" spans="1:79" x14ac:dyDescent="0.2">
      <c r="A99" s="39" t="s">
        <v>41</v>
      </c>
      <c r="B99" s="302">
        <v>109761</v>
      </c>
      <c r="C99" s="302">
        <v>102437</v>
      </c>
      <c r="D99" s="302">
        <v>101109</v>
      </c>
      <c r="E99" s="302">
        <v>2377</v>
      </c>
      <c r="F99" s="320" t="s">
        <v>2</v>
      </c>
      <c r="G99" s="320" t="s">
        <v>2</v>
      </c>
      <c r="H99" s="320" t="s">
        <v>2</v>
      </c>
      <c r="I99" s="320" t="s">
        <v>2</v>
      </c>
      <c r="J99" s="320" t="s">
        <v>2</v>
      </c>
      <c r="K99" s="320" t="s">
        <v>2</v>
      </c>
      <c r="L99" s="320" t="s">
        <v>2</v>
      </c>
      <c r="M99" s="320" t="s">
        <v>2</v>
      </c>
      <c r="N99" s="320" t="s">
        <v>2</v>
      </c>
      <c r="O99" s="320" t="s">
        <v>2</v>
      </c>
      <c r="Q99" s="39" t="s">
        <v>41</v>
      </c>
      <c r="R99" s="302">
        <v>108842</v>
      </c>
      <c r="S99" s="302">
        <v>102701</v>
      </c>
      <c r="T99" s="302">
        <v>98510</v>
      </c>
      <c r="U99" s="302">
        <v>2250</v>
      </c>
      <c r="V99" s="320" t="s">
        <v>2</v>
      </c>
      <c r="W99" s="320" t="s">
        <v>2</v>
      </c>
      <c r="X99" s="320" t="s">
        <v>2</v>
      </c>
      <c r="Y99" s="320" t="s">
        <v>2</v>
      </c>
      <c r="Z99" s="320" t="s">
        <v>2</v>
      </c>
      <c r="AA99" s="320" t="s">
        <v>2</v>
      </c>
      <c r="AB99" s="320" t="s">
        <v>2</v>
      </c>
      <c r="AC99" s="320" t="s">
        <v>2</v>
      </c>
      <c r="AD99" s="320" t="s">
        <v>2</v>
      </c>
      <c r="AE99" s="320" t="s">
        <v>2</v>
      </c>
      <c r="AG99" s="39" t="s">
        <v>41</v>
      </c>
      <c r="AH99" s="302">
        <v>108633</v>
      </c>
      <c r="AI99" s="302">
        <v>100134</v>
      </c>
      <c r="AJ99" s="302">
        <v>95493</v>
      </c>
      <c r="AK99" s="302">
        <v>2376</v>
      </c>
      <c r="AL99" s="302">
        <v>104</v>
      </c>
      <c r="AM99" s="302">
        <v>185</v>
      </c>
      <c r="AN99" s="302">
        <v>170</v>
      </c>
      <c r="AO99" s="302">
        <v>104</v>
      </c>
      <c r="AP99" s="302">
        <v>554</v>
      </c>
      <c r="AQ99" s="302">
        <v>354</v>
      </c>
      <c r="AR99" s="302">
        <v>100134</v>
      </c>
      <c r="AS99" s="302">
        <v>912</v>
      </c>
      <c r="AT99" s="302">
        <v>99821</v>
      </c>
      <c r="AU99" s="302">
        <v>310</v>
      </c>
      <c r="AW99" s="39" t="s">
        <v>41</v>
      </c>
      <c r="AX99" s="302">
        <v>111624</v>
      </c>
      <c r="AY99" s="302">
        <v>96637</v>
      </c>
      <c r="AZ99" s="302">
        <v>91095</v>
      </c>
      <c r="BA99" s="302">
        <v>1873</v>
      </c>
      <c r="BB99" s="302">
        <v>140</v>
      </c>
      <c r="BC99" s="302">
        <v>366</v>
      </c>
      <c r="BD99" s="302">
        <v>249</v>
      </c>
      <c r="BE99" s="302">
        <v>208</v>
      </c>
      <c r="BF99" s="302">
        <v>598</v>
      </c>
      <c r="BG99" s="302">
        <v>416</v>
      </c>
      <c r="BH99" s="302">
        <v>95145</v>
      </c>
      <c r="BI99" s="317">
        <v>1492</v>
      </c>
      <c r="BJ99" s="302">
        <v>95748</v>
      </c>
      <c r="BK99" s="302">
        <v>889</v>
      </c>
      <c r="BM99" s="39" t="s">
        <v>41</v>
      </c>
      <c r="BN99" s="302">
        <v>128333</v>
      </c>
      <c r="BO99" s="302">
        <v>99643</v>
      </c>
      <c r="BP99" s="302">
        <v>87689</v>
      </c>
      <c r="BQ99" s="302">
        <v>1734</v>
      </c>
      <c r="BR99" s="461" t="s">
        <v>2772</v>
      </c>
      <c r="BS99" s="461" t="s">
        <v>2772</v>
      </c>
      <c r="BT99" s="461" t="s">
        <v>2772</v>
      </c>
      <c r="BU99" s="461" t="s">
        <v>2772</v>
      </c>
      <c r="BV99" s="461" t="s">
        <v>2772</v>
      </c>
      <c r="BW99" s="461" t="s">
        <v>2772</v>
      </c>
      <c r="BX99" s="302">
        <v>93130</v>
      </c>
      <c r="BY99" s="302">
        <v>6513</v>
      </c>
      <c r="BZ99" s="302">
        <v>97856</v>
      </c>
      <c r="CA99" s="302">
        <v>1787</v>
      </c>
    </row>
    <row r="100" spans="1:79" x14ac:dyDescent="0.2">
      <c r="A100" s="39" t="s">
        <v>42</v>
      </c>
      <c r="B100" s="302">
        <v>112584</v>
      </c>
      <c r="C100" s="302">
        <v>92805</v>
      </c>
      <c r="D100" s="302">
        <v>89407</v>
      </c>
      <c r="E100" s="302">
        <v>3660</v>
      </c>
      <c r="F100" s="320" t="s">
        <v>2</v>
      </c>
      <c r="G100" s="320" t="s">
        <v>2</v>
      </c>
      <c r="H100" s="320" t="s">
        <v>2</v>
      </c>
      <c r="I100" s="320" t="s">
        <v>2</v>
      </c>
      <c r="J100" s="320" t="s">
        <v>2</v>
      </c>
      <c r="K100" s="320" t="s">
        <v>2</v>
      </c>
      <c r="L100" s="320" t="s">
        <v>2</v>
      </c>
      <c r="M100" s="320" t="s">
        <v>2</v>
      </c>
      <c r="N100" s="320" t="s">
        <v>2</v>
      </c>
      <c r="O100" s="320" t="s">
        <v>2</v>
      </c>
      <c r="Q100" s="39" t="s">
        <v>42</v>
      </c>
      <c r="R100" s="302">
        <v>92902</v>
      </c>
      <c r="S100" s="302">
        <v>77259</v>
      </c>
      <c r="T100" s="302">
        <v>69189</v>
      </c>
      <c r="U100" s="302">
        <v>3076</v>
      </c>
      <c r="V100" s="320" t="s">
        <v>2</v>
      </c>
      <c r="W100" s="320" t="s">
        <v>2</v>
      </c>
      <c r="X100" s="320" t="s">
        <v>2</v>
      </c>
      <c r="Y100" s="320" t="s">
        <v>2</v>
      </c>
      <c r="Z100" s="320" t="s">
        <v>2</v>
      </c>
      <c r="AA100" s="320" t="s">
        <v>2</v>
      </c>
      <c r="AB100" s="320" t="s">
        <v>2</v>
      </c>
      <c r="AC100" s="320" t="s">
        <v>2</v>
      </c>
      <c r="AD100" s="320" t="s">
        <v>2</v>
      </c>
      <c r="AE100" s="320" t="s">
        <v>2</v>
      </c>
      <c r="AG100" s="39" t="s">
        <v>42</v>
      </c>
      <c r="AH100" s="302">
        <v>94298</v>
      </c>
      <c r="AI100" s="302">
        <v>76818</v>
      </c>
      <c r="AJ100" s="302">
        <v>67147</v>
      </c>
      <c r="AK100" s="302">
        <v>3135</v>
      </c>
      <c r="AL100" s="302">
        <v>293</v>
      </c>
      <c r="AM100" s="302">
        <v>314</v>
      </c>
      <c r="AN100" s="302">
        <v>406</v>
      </c>
      <c r="AO100" s="302">
        <v>2137</v>
      </c>
      <c r="AP100" s="302">
        <v>450</v>
      </c>
      <c r="AQ100" s="302">
        <v>1329</v>
      </c>
      <c r="AR100" s="302">
        <v>76818</v>
      </c>
      <c r="AS100" s="302">
        <v>4507</v>
      </c>
      <c r="AT100" s="302">
        <v>74330</v>
      </c>
      <c r="AU100" s="302">
        <v>2483</v>
      </c>
      <c r="AW100" s="39" t="s">
        <v>42</v>
      </c>
      <c r="AX100" s="302">
        <v>105825</v>
      </c>
      <c r="AY100" s="302">
        <v>80547</v>
      </c>
      <c r="AZ100" s="302">
        <v>68460</v>
      </c>
      <c r="BA100" s="302">
        <v>2241</v>
      </c>
      <c r="BB100" s="302">
        <v>295</v>
      </c>
      <c r="BC100" s="302">
        <v>517</v>
      </c>
      <c r="BD100" s="302">
        <v>461</v>
      </c>
      <c r="BE100" s="302">
        <v>3773</v>
      </c>
      <c r="BF100" s="302">
        <v>777</v>
      </c>
      <c r="BG100" s="302">
        <v>1262</v>
      </c>
      <c r="BH100" s="302">
        <v>73991</v>
      </c>
      <c r="BI100" s="317">
        <v>6556</v>
      </c>
      <c r="BJ100" s="302">
        <v>75712</v>
      </c>
      <c r="BK100" s="302">
        <v>4835</v>
      </c>
      <c r="BM100" s="39" t="s">
        <v>42</v>
      </c>
      <c r="BN100" s="302">
        <v>124241</v>
      </c>
      <c r="BO100" s="302">
        <v>93775</v>
      </c>
      <c r="BP100" s="302">
        <v>74088</v>
      </c>
      <c r="BQ100" s="302">
        <v>1980</v>
      </c>
      <c r="BR100" s="461" t="s">
        <v>2772</v>
      </c>
      <c r="BS100" s="461" t="s">
        <v>2772</v>
      </c>
      <c r="BT100" s="461" t="s">
        <v>2772</v>
      </c>
      <c r="BU100" s="461" t="s">
        <v>2772</v>
      </c>
      <c r="BV100" s="461" t="s">
        <v>2772</v>
      </c>
      <c r="BW100" s="461" t="s">
        <v>2772</v>
      </c>
      <c r="BX100" s="302">
        <v>83086</v>
      </c>
      <c r="BY100" s="302">
        <v>10689</v>
      </c>
      <c r="BZ100" s="302">
        <v>87844</v>
      </c>
      <c r="CA100" s="302">
        <v>5931</v>
      </c>
    </row>
    <row r="101" spans="1:79" x14ac:dyDescent="0.2">
      <c r="A101" s="39" t="s">
        <v>43</v>
      </c>
      <c r="B101" s="302">
        <v>94487</v>
      </c>
      <c r="C101" s="302">
        <v>76507</v>
      </c>
      <c r="D101" s="302">
        <v>71980</v>
      </c>
      <c r="E101" s="302">
        <v>6944</v>
      </c>
      <c r="F101" s="320" t="s">
        <v>2</v>
      </c>
      <c r="G101" s="320" t="s">
        <v>2</v>
      </c>
      <c r="H101" s="320" t="s">
        <v>2</v>
      </c>
      <c r="I101" s="320" t="s">
        <v>2</v>
      </c>
      <c r="J101" s="320" t="s">
        <v>2</v>
      </c>
      <c r="K101" s="320" t="s">
        <v>2</v>
      </c>
      <c r="L101" s="320" t="s">
        <v>2</v>
      </c>
      <c r="M101" s="320" t="s">
        <v>2</v>
      </c>
      <c r="N101" s="320" t="s">
        <v>2</v>
      </c>
      <c r="O101" s="320" t="s">
        <v>2</v>
      </c>
      <c r="Q101" s="39" t="s">
        <v>43</v>
      </c>
      <c r="R101" s="302">
        <v>75834</v>
      </c>
      <c r="S101" s="302">
        <v>65510</v>
      </c>
      <c r="T101" s="302">
        <v>55846</v>
      </c>
      <c r="U101" s="302">
        <v>5011</v>
      </c>
      <c r="V101" s="320" t="s">
        <v>2</v>
      </c>
      <c r="W101" s="320" t="s">
        <v>2</v>
      </c>
      <c r="X101" s="320" t="s">
        <v>2</v>
      </c>
      <c r="Y101" s="320" t="s">
        <v>2</v>
      </c>
      <c r="Z101" s="320" t="s">
        <v>2</v>
      </c>
      <c r="AA101" s="320" t="s">
        <v>2</v>
      </c>
      <c r="AB101" s="320" t="s">
        <v>2</v>
      </c>
      <c r="AC101" s="320" t="s">
        <v>2</v>
      </c>
      <c r="AD101" s="320" t="s">
        <v>2</v>
      </c>
      <c r="AE101" s="320" t="s">
        <v>2</v>
      </c>
      <c r="AG101" s="39" t="s">
        <v>43</v>
      </c>
      <c r="AH101" s="302">
        <v>78891</v>
      </c>
      <c r="AI101" s="302">
        <v>66339</v>
      </c>
      <c r="AJ101" s="302">
        <v>56104</v>
      </c>
      <c r="AK101" s="302">
        <v>4638</v>
      </c>
      <c r="AL101" s="302">
        <v>683</v>
      </c>
      <c r="AM101" s="302">
        <v>757</v>
      </c>
      <c r="AN101" s="302">
        <v>519</v>
      </c>
      <c r="AO101" s="302">
        <v>125</v>
      </c>
      <c r="AP101" s="302">
        <v>575</v>
      </c>
      <c r="AQ101" s="302">
        <v>169</v>
      </c>
      <c r="AR101" s="302">
        <v>66339</v>
      </c>
      <c r="AS101" s="302">
        <v>1930</v>
      </c>
      <c r="AT101" s="302">
        <v>65508</v>
      </c>
      <c r="AU101" s="302">
        <v>824</v>
      </c>
      <c r="AW101" s="39" t="s">
        <v>43</v>
      </c>
      <c r="AX101" s="302">
        <v>86250</v>
      </c>
      <c r="AY101" s="302">
        <v>67387</v>
      </c>
      <c r="AZ101" s="302">
        <v>55815</v>
      </c>
      <c r="BA101" s="302">
        <v>3326</v>
      </c>
      <c r="BB101" s="302">
        <v>734</v>
      </c>
      <c r="BC101" s="302">
        <v>1459</v>
      </c>
      <c r="BD101" s="302">
        <v>709</v>
      </c>
      <c r="BE101" s="302">
        <v>147</v>
      </c>
      <c r="BF101" s="302">
        <v>844</v>
      </c>
      <c r="BG101" s="302">
        <v>130</v>
      </c>
      <c r="BH101" s="302">
        <v>64604</v>
      </c>
      <c r="BI101" s="317">
        <v>2783</v>
      </c>
      <c r="BJ101" s="302">
        <v>65549</v>
      </c>
      <c r="BK101" s="302">
        <v>1838</v>
      </c>
      <c r="BM101" s="39" t="s">
        <v>43</v>
      </c>
      <c r="BN101" s="302">
        <v>93579</v>
      </c>
      <c r="BO101" s="302">
        <v>68352</v>
      </c>
      <c r="BP101" s="302">
        <v>51474</v>
      </c>
      <c r="BQ101" s="302">
        <v>2584</v>
      </c>
      <c r="BR101" s="461" t="s">
        <v>2772</v>
      </c>
      <c r="BS101" s="461" t="s">
        <v>2772</v>
      </c>
      <c r="BT101" s="461" t="s">
        <v>2772</v>
      </c>
      <c r="BU101" s="461" t="s">
        <v>2772</v>
      </c>
      <c r="BV101" s="461" t="s">
        <v>2772</v>
      </c>
      <c r="BW101" s="461" t="s">
        <v>2772</v>
      </c>
      <c r="BX101" s="302">
        <v>62378</v>
      </c>
      <c r="BY101" s="302">
        <v>5974</v>
      </c>
      <c r="BZ101" s="302">
        <v>65930</v>
      </c>
      <c r="CA101" s="302">
        <v>2422</v>
      </c>
    </row>
    <row r="102" spans="1:79" x14ac:dyDescent="0.2">
      <c r="A102" s="39" t="s">
        <v>44</v>
      </c>
      <c r="B102" s="302">
        <v>122287</v>
      </c>
      <c r="C102" s="302">
        <v>96797</v>
      </c>
      <c r="D102" s="302">
        <v>92826</v>
      </c>
      <c r="E102" s="302">
        <v>5142</v>
      </c>
      <c r="F102" s="320" t="s">
        <v>2</v>
      </c>
      <c r="G102" s="320" t="s">
        <v>2</v>
      </c>
      <c r="H102" s="320" t="s">
        <v>2</v>
      </c>
      <c r="I102" s="320" t="s">
        <v>2</v>
      </c>
      <c r="J102" s="320" t="s">
        <v>2</v>
      </c>
      <c r="K102" s="320" t="s">
        <v>2</v>
      </c>
      <c r="L102" s="320" t="s">
        <v>2</v>
      </c>
      <c r="M102" s="320" t="s">
        <v>2</v>
      </c>
      <c r="N102" s="320" t="s">
        <v>2</v>
      </c>
      <c r="O102" s="320" t="s">
        <v>2</v>
      </c>
      <c r="Q102" s="39" t="s">
        <v>44</v>
      </c>
      <c r="R102" s="302">
        <v>104663</v>
      </c>
      <c r="S102" s="302">
        <v>88109</v>
      </c>
      <c r="T102" s="302">
        <v>73996</v>
      </c>
      <c r="U102" s="302">
        <v>4334</v>
      </c>
      <c r="V102" s="320" t="s">
        <v>2</v>
      </c>
      <c r="W102" s="320" t="s">
        <v>2</v>
      </c>
      <c r="X102" s="320" t="s">
        <v>2</v>
      </c>
      <c r="Y102" s="320" t="s">
        <v>2</v>
      </c>
      <c r="Z102" s="320" t="s">
        <v>2</v>
      </c>
      <c r="AA102" s="320" t="s">
        <v>2</v>
      </c>
      <c r="AB102" s="320" t="s">
        <v>2</v>
      </c>
      <c r="AC102" s="320" t="s">
        <v>2</v>
      </c>
      <c r="AD102" s="320" t="s">
        <v>2</v>
      </c>
      <c r="AE102" s="320" t="s">
        <v>2</v>
      </c>
      <c r="AG102" s="39" t="s">
        <v>44</v>
      </c>
      <c r="AH102" s="302">
        <v>104710</v>
      </c>
      <c r="AI102" s="302">
        <v>85082</v>
      </c>
      <c r="AJ102" s="302">
        <v>70408</v>
      </c>
      <c r="AK102" s="302">
        <v>4608</v>
      </c>
      <c r="AL102" s="302">
        <v>374</v>
      </c>
      <c r="AM102" s="302">
        <v>440</v>
      </c>
      <c r="AN102" s="302">
        <v>828</v>
      </c>
      <c r="AO102" s="302">
        <v>1562</v>
      </c>
      <c r="AP102" s="302">
        <v>610</v>
      </c>
      <c r="AQ102" s="302">
        <v>4017</v>
      </c>
      <c r="AR102" s="302">
        <v>85082</v>
      </c>
      <c r="AS102" s="302">
        <v>6692</v>
      </c>
      <c r="AT102" s="302">
        <v>83053</v>
      </c>
      <c r="AU102" s="302">
        <v>2023</v>
      </c>
      <c r="AW102" s="39" t="s">
        <v>44</v>
      </c>
      <c r="AX102" s="302">
        <v>112839</v>
      </c>
      <c r="AY102" s="302">
        <v>87277</v>
      </c>
      <c r="AZ102" s="302">
        <v>69491</v>
      </c>
      <c r="BA102" s="302">
        <v>3265</v>
      </c>
      <c r="BB102" s="302">
        <v>525</v>
      </c>
      <c r="BC102" s="302">
        <v>677</v>
      </c>
      <c r="BD102" s="302">
        <v>1021</v>
      </c>
      <c r="BE102" s="302">
        <v>4138</v>
      </c>
      <c r="BF102" s="302">
        <v>829</v>
      </c>
      <c r="BG102" s="302">
        <v>3273</v>
      </c>
      <c r="BH102" s="302">
        <v>77439</v>
      </c>
      <c r="BI102" s="317">
        <v>9838</v>
      </c>
      <c r="BJ102" s="302">
        <v>81550</v>
      </c>
      <c r="BK102" s="302">
        <v>5727</v>
      </c>
      <c r="BM102" s="39" t="s">
        <v>44</v>
      </c>
      <c r="BN102" s="302">
        <v>128702</v>
      </c>
      <c r="BO102" s="302">
        <v>98466</v>
      </c>
      <c r="BP102" s="302">
        <v>69366</v>
      </c>
      <c r="BQ102" s="302">
        <v>2473</v>
      </c>
      <c r="BR102" s="461" t="s">
        <v>2772</v>
      </c>
      <c r="BS102" s="461" t="s">
        <v>2772</v>
      </c>
      <c r="BT102" s="461" t="s">
        <v>2772</v>
      </c>
      <c r="BU102" s="461" t="s">
        <v>2772</v>
      </c>
      <c r="BV102" s="461" t="s">
        <v>2772</v>
      </c>
      <c r="BW102" s="461" t="s">
        <v>2772</v>
      </c>
      <c r="BX102" s="302">
        <v>78703</v>
      </c>
      <c r="BY102" s="302">
        <v>19763</v>
      </c>
      <c r="BZ102" s="302">
        <v>91220</v>
      </c>
      <c r="CA102" s="302">
        <v>7246</v>
      </c>
    </row>
    <row r="103" spans="1:79" x14ac:dyDescent="0.2">
      <c r="A103" s="39" t="s">
        <v>45</v>
      </c>
      <c r="B103" s="302">
        <v>103444</v>
      </c>
      <c r="C103" s="302">
        <v>94242</v>
      </c>
      <c r="D103" s="302">
        <v>91533</v>
      </c>
      <c r="E103" s="302">
        <v>3472</v>
      </c>
      <c r="F103" s="320" t="s">
        <v>2</v>
      </c>
      <c r="G103" s="320" t="s">
        <v>2</v>
      </c>
      <c r="H103" s="320" t="s">
        <v>2</v>
      </c>
      <c r="I103" s="320" t="s">
        <v>2</v>
      </c>
      <c r="J103" s="320" t="s">
        <v>2</v>
      </c>
      <c r="K103" s="320" t="s">
        <v>2</v>
      </c>
      <c r="L103" s="320" t="s">
        <v>2</v>
      </c>
      <c r="M103" s="320" t="s">
        <v>2</v>
      </c>
      <c r="N103" s="320" t="s">
        <v>2</v>
      </c>
      <c r="O103" s="320" t="s">
        <v>2</v>
      </c>
      <c r="Q103" s="39" t="s">
        <v>45</v>
      </c>
      <c r="R103" s="302">
        <v>101722</v>
      </c>
      <c r="S103" s="302">
        <v>89170</v>
      </c>
      <c r="T103" s="302">
        <v>82608</v>
      </c>
      <c r="U103" s="302">
        <v>3428</v>
      </c>
      <c r="V103" s="320" t="s">
        <v>2</v>
      </c>
      <c r="W103" s="320" t="s">
        <v>2</v>
      </c>
      <c r="X103" s="320" t="s">
        <v>2</v>
      </c>
      <c r="Y103" s="320" t="s">
        <v>2</v>
      </c>
      <c r="Z103" s="320" t="s">
        <v>2</v>
      </c>
      <c r="AA103" s="320" t="s">
        <v>2</v>
      </c>
      <c r="AB103" s="320" t="s">
        <v>2</v>
      </c>
      <c r="AC103" s="320" t="s">
        <v>2</v>
      </c>
      <c r="AD103" s="320" t="s">
        <v>2</v>
      </c>
      <c r="AE103" s="320" t="s">
        <v>2</v>
      </c>
      <c r="AG103" s="39" t="s">
        <v>45</v>
      </c>
      <c r="AH103" s="302">
        <v>103834</v>
      </c>
      <c r="AI103" s="302">
        <v>84292</v>
      </c>
      <c r="AJ103" s="302">
        <v>76498</v>
      </c>
      <c r="AK103" s="302">
        <v>4640</v>
      </c>
      <c r="AL103" s="302">
        <v>299</v>
      </c>
      <c r="AM103" s="302">
        <v>250</v>
      </c>
      <c r="AN103" s="302">
        <v>285</v>
      </c>
      <c r="AO103" s="302">
        <v>50</v>
      </c>
      <c r="AP103" s="302">
        <v>569</v>
      </c>
      <c r="AQ103" s="302">
        <v>314</v>
      </c>
      <c r="AR103" s="302">
        <v>84292</v>
      </c>
      <c r="AS103" s="302">
        <v>1184</v>
      </c>
      <c r="AT103" s="302">
        <v>83927</v>
      </c>
      <c r="AU103" s="302">
        <v>360</v>
      </c>
      <c r="AW103" s="39" t="s">
        <v>45</v>
      </c>
      <c r="AX103" s="302">
        <v>106860</v>
      </c>
      <c r="AY103" s="302">
        <v>77900</v>
      </c>
      <c r="AZ103" s="302">
        <v>70568</v>
      </c>
      <c r="BA103" s="302">
        <v>3401</v>
      </c>
      <c r="BB103" s="302">
        <v>290</v>
      </c>
      <c r="BC103" s="302">
        <v>436</v>
      </c>
      <c r="BD103" s="302">
        <v>290</v>
      </c>
      <c r="BE103" s="318" t="s">
        <v>2</v>
      </c>
      <c r="BF103" s="302">
        <v>596</v>
      </c>
      <c r="BG103" s="302">
        <v>243</v>
      </c>
      <c r="BH103" s="302">
        <v>76328</v>
      </c>
      <c r="BI103" s="317">
        <v>1572</v>
      </c>
      <c r="BJ103" s="302">
        <v>76901</v>
      </c>
      <c r="BK103" s="302">
        <v>999</v>
      </c>
      <c r="BM103" s="39" t="s">
        <v>45</v>
      </c>
      <c r="BN103" s="302">
        <v>121033</v>
      </c>
      <c r="BO103" s="302">
        <v>78353</v>
      </c>
      <c r="BP103" s="302">
        <v>65619</v>
      </c>
      <c r="BQ103" s="302">
        <v>2645</v>
      </c>
      <c r="BR103" s="461" t="s">
        <v>2772</v>
      </c>
      <c r="BS103" s="461" t="s">
        <v>2772</v>
      </c>
      <c r="BT103" s="461" t="s">
        <v>2772</v>
      </c>
      <c r="BU103" s="461" t="s">
        <v>2772</v>
      </c>
      <c r="BV103" s="461" t="s">
        <v>2772</v>
      </c>
      <c r="BW103" s="461" t="s">
        <v>2772</v>
      </c>
      <c r="BX103" s="302">
        <v>71667</v>
      </c>
      <c r="BY103" s="302">
        <v>6686</v>
      </c>
      <c r="BZ103" s="302">
        <v>77222</v>
      </c>
      <c r="CA103" s="302">
        <v>1131</v>
      </c>
    </row>
    <row r="104" spans="1:79" x14ac:dyDescent="0.2">
      <c r="A104" s="39" t="s">
        <v>46</v>
      </c>
      <c r="B104" s="302">
        <v>124311</v>
      </c>
      <c r="C104" s="302">
        <v>120239</v>
      </c>
      <c r="D104" s="302">
        <v>119318</v>
      </c>
      <c r="E104" s="302">
        <v>1881</v>
      </c>
      <c r="F104" s="320" t="s">
        <v>2</v>
      </c>
      <c r="G104" s="320" t="s">
        <v>2</v>
      </c>
      <c r="H104" s="320" t="s">
        <v>2</v>
      </c>
      <c r="I104" s="320" t="s">
        <v>2</v>
      </c>
      <c r="J104" s="320" t="s">
        <v>2</v>
      </c>
      <c r="K104" s="320" t="s">
        <v>2</v>
      </c>
      <c r="L104" s="320" t="s">
        <v>2</v>
      </c>
      <c r="M104" s="320" t="s">
        <v>2</v>
      </c>
      <c r="N104" s="320" t="s">
        <v>2</v>
      </c>
      <c r="O104" s="320" t="s">
        <v>2</v>
      </c>
      <c r="Q104" s="39" t="s">
        <v>46</v>
      </c>
      <c r="R104" s="302">
        <v>122235</v>
      </c>
      <c r="S104" s="302">
        <v>119925</v>
      </c>
      <c r="T104" s="302">
        <v>116883</v>
      </c>
      <c r="U104" s="302">
        <v>1855</v>
      </c>
      <c r="V104" s="320" t="s">
        <v>2</v>
      </c>
      <c r="W104" s="320" t="s">
        <v>2</v>
      </c>
      <c r="X104" s="320" t="s">
        <v>2</v>
      </c>
      <c r="Y104" s="320" t="s">
        <v>2</v>
      </c>
      <c r="Z104" s="320" t="s">
        <v>2</v>
      </c>
      <c r="AA104" s="320" t="s">
        <v>2</v>
      </c>
      <c r="AB104" s="320" t="s">
        <v>2</v>
      </c>
      <c r="AC104" s="320" t="s">
        <v>2</v>
      </c>
      <c r="AD104" s="320" t="s">
        <v>2</v>
      </c>
      <c r="AE104" s="320" t="s">
        <v>2</v>
      </c>
      <c r="AG104" s="39" t="s">
        <v>46</v>
      </c>
      <c r="AH104" s="302">
        <v>118328</v>
      </c>
      <c r="AI104" s="302">
        <v>115568</v>
      </c>
      <c r="AJ104" s="302">
        <v>112486</v>
      </c>
      <c r="AK104" s="302">
        <v>1782</v>
      </c>
      <c r="AL104" s="302">
        <v>73</v>
      </c>
      <c r="AM104" s="302">
        <v>81</v>
      </c>
      <c r="AN104" s="302">
        <v>108</v>
      </c>
      <c r="AO104" s="302">
        <v>20</v>
      </c>
      <c r="AP104" s="302">
        <v>333</v>
      </c>
      <c r="AQ104" s="302">
        <v>131</v>
      </c>
      <c r="AR104" s="302">
        <v>115568</v>
      </c>
      <c r="AS104" s="302">
        <v>493</v>
      </c>
      <c r="AT104" s="302">
        <v>115423</v>
      </c>
      <c r="AU104" s="302">
        <v>143</v>
      </c>
      <c r="AW104" s="39" t="s">
        <v>46</v>
      </c>
      <c r="AX104" s="302">
        <v>116292</v>
      </c>
      <c r="AY104" s="302">
        <v>112473</v>
      </c>
      <c r="AZ104" s="302">
        <v>109207</v>
      </c>
      <c r="BA104" s="302">
        <v>1603</v>
      </c>
      <c r="BB104" s="302">
        <v>91</v>
      </c>
      <c r="BC104" s="302">
        <v>115</v>
      </c>
      <c r="BD104" s="302">
        <v>115</v>
      </c>
      <c r="BE104" s="318" t="s">
        <v>2</v>
      </c>
      <c r="BF104" s="302">
        <v>289</v>
      </c>
      <c r="BG104" s="302">
        <v>154</v>
      </c>
      <c r="BH104" s="302">
        <v>111679</v>
      </c>
      <c r="BI104" s="317">
        <v>794</v>
      </c>
      <c r="BJ104" s="302">
        <v>111870</v>
      </c>
      <c r="BK104" s="302">
        <v>603</v>
      </c>
      <c r="BM104" s="39" t="s">
        <v>46</v>
      </c>
      <c r="BN104" s="302">
        <v>123023</v>
      </c>
      <c r="BO104" s="302">
        <v>114900</v>
      </c>
      <c r="BP104" s="302">
        <v>109753</v>
      </c>
      <c r="BQ104" s="302">
        <v>1478</v>
      </c>
      <c r="BR104" s="461" t="s">
        <v>2772</v>
      </c>
      <c r="BS104" s="461" t="s">
        <v>2772</v>
      </c>
      <c r="BT104" s="461" t="s">
        <v>2772</v>
      </c>
      <c r="BU104" s="461" t="s">
        <v>2772</v>
      </c>
      <c r="BV104" s="461" t="s">
        <v>2772</v>
      </c>
      <c r="BW104" s="461" t="s">
        <v>2772</v>
      </c>
      <c r="BX104" s="302">
        <v>112374</v>
      </c>
      <c r="BY104" s="302">
        <v>2526</v>
      </c>
      <c r="BZ104" s="302">
        <v>114296</v>
      </c>
      <c r="CA104" s="302">
        <v>604</v>
      </c>
    </row>
    <row r="105" spans="1:79" x14ac:dyDescent="0.2">
      <c r="A105" s="39" t="s">
        <v>47</v>
      </c>
      <c r="B105" s="302">
        <v>116940</v>
      </c>
      <c r="C105" s="302">
        <v>109609</v>
      </c>
      <c r="D105" s="302">
        <v>107747</v>
      </c>
      <c r="E105" s="302">
        <v>2603</v>
      </c>
      <c r="F105" s="320" t="s">
        <v>2</v>
      </c>
      <c r="G105" s="320" t="s">
        <v>2</v>
      </c>
      <c r="H105" s="320" t="s">
        <v>2</v>
      </c>
      <c r="I105" s="320" t="s">
        <v>2</v>
      </c>
      <c r="J105" s="320" t="s">
        <v>2</v>
      </c>
      <c r="K105" s="320" t="s">
        <v>2</v>
      </c>
      <c r="L105" s="320" t="s">
        <v>2</v>
      </c>
      <c r="M105" s="320" t="s">
        <v>2</v>
      </c>
      <c r="N105" s="320" t="s">
        <v>2</v>
      </c>
      <c r="O105" s="320" t="s">
        <v>2</v>
      </c>
      <c r="Q105" s="39" t="s">
        <v>47</v>
      </c>
      <c r="R105" s="302">
        <v>115358</v>
      </c>
      <c r="S105" s="302">
        <v>108773</v>
      </c>
      <c r="T105" s="302">
        <v>103801</v>
      </c>
      <c r="U105" s="302">
        <v>2714</v>
      </c>
      <c r="V105" s="320" t="s">
        <v>2</v>
      </c>
      <c r="W105" s="320" t="s">
        <v>2</v>
      </c>
      <c r="X105" s="320" t="s">
        <v>2</v>
      </c>
      <c r="Y105" s="320" t="s">
        <v>2</v>
      </c>
      <c r="Z105" s="320" t="s">
        <v>2</v>
      </c>
      <c r="AA105" s="320" t="s">
        <v>2</v>
      </c>
      <c r="AB105" s="320" t="s">
        <v>2</v>
      </c>
      <c r="AC105" s="320" t="s">
        <v>2</v>
      </c>
      <c r="AD105" s="320" t="s">
        <v>2</v>
      </c>
      <c r="AE105" s="320" t="s">
        <v>2</v>
      </c>
      <c r="AG105" s="39" t="s">
        <v>47</v>
      </c>
      <c r="AH105" s="302">
        <v>118468</v>
      </c>
      <c r="AI105" s="302">
        <v>108217</v>
      </c>
      <c r="AJ105" s="302">
        <v>102411</v>
      </c>
      <c r="AK105" s="302">
        <v>3230</v>
      </c>
      <c r="AL105" s="302">
        <v>139</v>
      </c>
      <c r="AM105" s="302">
        <v>233</v>
      </c>
      <c r="AN105" s="302">
        <v>214</v>
      </c>
      <c r="AO105" s="302">
        <v>55</v>
      </c>
      <c r="AP105" s="302">
        <v>586</v>
      </c>
      <c r="AQ105" s="302">
        <v>169</v>
      </c>
      <c r="AR105" s="302">
        <v>108217</v>
      </c>
      <c r="AS105" s="302">
        <v>832</v>
      </c>
      <c r="AT105" s="302">
        <v>107869</v>
      </c>
      <c r="AU105" s="302">
        <v>343</v>
      </c>
      <c r="AW105" s="39" t="s">
        <v>47</v>
      </c>
      <c r="AX105" s="302">
        <v>125547</v>
      </c>
      <c r="AY105" s="302">
        <v>109167</v>
      </c>
      <c r="AZ105" s="302">
        <v>102442</v>
      </c>
      <c r="BA105" s="302">
        <v>3051</v>
      </c>
      <c r="BB105" s="302">
        <v>198</v>
      </c>
      <c r="BC105" s="302">
        <v>348</v>
      </c>
      <c r="BD105" s="302">
        <v>290</v>
      </c>
      <c r="BE105" s="318" t="s">
        <v>2</v>
      </c>
      <c r="BF105" s="302">
        <v>623</v>
      </c>
      <c r="BG105" s="302">
        <v>170</v>
      </c>
      <c r="BH105" s="302">
        <v>107862</v>
      </c>
      <c r="BI105" s="317">
        <v>1305</v>
      </c>
      <c r="BJ105" s="302">
        <v>108278</v>
      </c>
      <c r="BK105" s="302">
        <v>889</v>
      </c>
      <c r="BM105" s="39" t="s">
        <v>47</v>
      </c>
      <c r="BN105" s="302">
        <v>138125</v>
      </c>
      <c r="BO105" s="302">
        <v>107675</v>
      </c>
      <c r="BP105" s="302">
        <v>96468</v>
      </c>
      <c r="BQ105" s="302">
        <v>2450</v>
      </c>
      <c r="BR105" s="461" t="s">
        <v>2772</v>
      </c>
      <c r="BS105" s="461" t="s">
        <v>2772</v>
      </c>
      <c r="BT105" s="461" t="s">
        <v>2772</v>
      </c>
      <c r="BU105" s="461" t="s">
        <v>2772</v>
      </c>
      <c r="BV105" s="461" t="s">
        <v>2772</v>
      </c>
      <c r="BW105" s="461" t="s">
        <v>2772</v>
      </c>
      <c r="BX105" s="302">
        <v>102333</v>
      </c>
      <c r="BY105" s="302">
        <v>5342</v>
      </c>
      <c r="BZ105" s="302">
        <v>106525</v>
      </c>
      <c r="CA105" s="302">
        <v>1150</v>
      </c>
    </row>
    <row r="106" spans="1:79" x14ac:dyDescent="0.2">
      <c r="A106" s="39" t="s">
        <v>48</v>
      </c>
      <c r="B106" s="302">
        <v>103370</v>
      </c>
      <c r="C106" s="302">
        <v>91733</v>
      </c>
      <c r="D106" s="302">
        <v>89249</v>
      </c>
      <c r="E106" s="302">
        <v>3046</v>
      </c>
      <c r="F106" s="320" t="s">
        <v>2</v>
      </c>
      <c r="G106" s="320" t="s">
        <v>2</v>
      </c>
      <c r="H106" s="320" t="s">
        <v>2</v>
      </c>
      <c r="I106" s="320" t="s">
        <v>2</v>
      </c>
      <c r="J106" s="320" t="s">
        <v>2</v>
      </c>
      <c r="K106" s="320" t="s">
        <v>2</v>
      </c>
      <c r="L106" s="320" t="s">
        <v>2</v>
      </c>
      <c r="M106" s="320" t="s">
        <v>2</v>
      </c>
      <c r="N106" s="320" t="s">
        <v>2</v>
      </c>
      <c r="O106" s="320" t="s">
        <v>2</v>
      </c>
      <c r="Q106" s="39" t="s">
        <v>48</v>
      </c>
      <c r="R106" s="302">
        <v>101776</v>
      </c>
      <c r="S106" s="302">
        <v>87922</v>
      </c>
      <c r="T106" s="302">
        <v>82204</v>
      </c>
      <c r="U106" s="302">
        <v>2752</v>
      </c>
      <c r="V106" s="320" t="s">
        <v>2</v>
      </c>
      <c r="W106" s="320" t="s">
        <v>2</v>
      </c>
      <c r="X106" s="320" t="s">
        <v>2</v>
      </c>
      <c r="Y106" s="320" t="s">
        <v>2</v>
      </c>
      <c r="Z106" s="320" t="s">
        <v>2</v>
      </c>
      <c r="AA106" s="320" t="s">
        <v>2</v>
      </c>
      <c r="AB106" s="320" t="s">
        <v>2</v>
      </c>
      <c r="AC106" s="320" t="s">
        <v>2</v>
      </c>
      <c r="AD106" s="320" t="s">
        <v>2</v>
      </c>
      <c r="AE106" s="320" t="s">
        <v>2</v>
      </c>
      <c r="AG106" s="39" t="s">
        <v>48</v>
      </c>
      <c r="AH106" s="302">
        <v>104483</v>
      </c>
      <c r="AI106" s="302">
        <v>86604</v>
      </c>
      <c r="AJ106" s="302">
        <v>79794</v>
      </c>
      <c r="AK106" s="302">
        <v>3467</v>
      </c>
      <c r="AL106" s="302">
        <v>434</v>
      </c>
      <c r="AM106" s="302">
        <v>321</v>
      </c>
      <c r="AN106" s="302">
        <v>311</v>
      </c>
      <c r="AO106" s="302">
        <v>104</v>
      </c>
      <c r="AP106" s="302">
        <v>518</v>
      </c>
      <c r="AQ106" s="302">
        <v>218</v>
      </c>
      <c r="AR106" s="302">
        <v>86604</v>
      </c>
      <c r="AS106" s="302">
        <v>1273</v>
      </c>
      <c r="AT106" s="302">
        <v>86133</v>
      </c>
      <c r="AU106" s="302">
        <v>465</v>
      </c>
      <c r="AW106" s="39" t="s">
        <v>48</v>
      </c>
      <c r="AX106" s="302">
        <v>108101</v>
      </c>
      <c r="AY106" s="302">
        <v>82801</v>
      </c>
      <c r="AZ106" s="302">
        <v>75120</v>
      </c>
      <c r="BA106" s="302">
        <v>2686</v>
      </c>
      <c r="BB106" s="302">
        <v>531</v>
      </c>
      <c r="BC106" s="302">
        <v>595</v>
      </c>
      <c r="BD106" s="302">
        <v>426</v>
      </c>
      <c r="BE106" s="302">
        <v>94</v>
      </c>
      <c r="BF106" s="302">
        <v>616</v>
      </c>
      <c r="BG106" s="302">
        <v>176</v>
      </c>
      <c r="BH106" s="302">
        <v>80878</v>
      </c>
      <c r="BI106" s="317">
        <v>1923</v>
      </c>
      <c r="BJ106" s="302">
        <v>81640</v>
      </c>
      <c r="BK106" s="302">
        <v>1161</v>
      </c>
      <c r="BM106" s="39" t="s">
        <v>48</v>
      </c>
      <c r="BN106" s="302">
        <v>126560</v>
      </c>
      <c r="BO106" s="302">
        <v>86725</v>
      </c>
      <c r="BP106" s="302">
        <v>71230</v>
      </c>
      <c r="BQ106" s="302">
        <v>1993</v>
      </c>
      <c r="BR106" s="461" t="s">
        <v>2772</v>
      </c>
      <c r="BS106" s="461" t="s">
        <v>2772</v>
      </c>
      <c r="BT106" s="461" t="s">
        <v>2772</v>
      </c>
      <c r="BU106" s="461" t="s">
        <v>2772</v>
      </c>
      <c r="BV106" s="461" t="s">
        <v>2772</v>
      </c>
      <c r="BW106" s="461" t="s">
        <v>2772</v>
      </c>
      <c r="BX106" s="302">
        <v>77157</v>
      </c>
      <c r="BY106" s="302">
        <v>9568</v>
      </c>
      <c r="BZ106" s="302">
        <v>85142</v>
      </c>
      <c r="CA106" s="302">
        <v>1583</v>
      </c>
    </row>
    <row r="107" spans="1:79" x14ac:dyDescent="0.2">
      <c r="A107" s="39" t="s">
        <v>49</v>
      </c>
      <c r="B107" s="302">
        <v>101050</v>
      </c>
      <c r="C107" s="302">
        <v>81413</v>
      </c>
      <c r="D107" s="302">
        <v>77116</v>
      </c>
      <c r="E107" s="302">
        <v>6412</v>
      </c>
      <c r="F107" s="320" t="s">
        <v>2</v>
      </c>
      <c r="G107" s="320" t="s">
        <v>2</v>
      </c>
      <c r="H107" s="320" t="s">
        <v>2</v>
      </c>
      <c r="I107" s="320" t="s">
        <v>2</v>
      </c>
      <c r="J107" s="320" t="s">
        <v>2</v>
      </c>
      <c r="K107" s="320" t="s">
        <v>2</v>
      </c>
      <c r="L107" s="320" t="s">
        <v>2</v>
      </c>
      <c r="M107" s="320" t="s">
        <v>2</v>
      </c>
      <c r="N107" s="320" t="s">
        <v>2</v>
      </c>
      <c r="O107" s="320" t="s">
        <v>2</v>
      </c>
      <c r="Q107" s="39" t="s">
        <v>49</v>
      </c>
      <c r="R107" s="302">
        <v>81629</v>
      </c>
      <c r="S107" s="302">
        <v>72835</v>
      </c>
      <c r="T107" s="302">
        <v>61703</v>
      </c>
      <c r="U107" s="302">
        <v>5275</v>
      </c>
      <c r="V107" s="320" t="s">
        <v>2</v>
      </c>
      <c r="W107" s="320" t="s">
        <v>2</v>
      </c>
      <c r="X107" s="320" t="s">
        <v>2</v>
      </c>
      <c r="Y107" s="320" t="s">
        <v>2</v>
      </c>
      <c r="Z107" s="320" t="s">
        <v>2</v>
      </c>
      <c r="AA107" s="320" t="s">
        <v>2</v>
      </c>
      <c r="AB107" s="320" t="s">
        <v>2</v>
      </c>
      <c r="AC107" s="320" t="s">
        <v>2</v>
      </c>
      <c r="AD107" s="320" t="s">
        <v>2</v>
      </c>
      <c r="AE107" s="320" t="s">
        <v>2</v>
      </c>
      <c r="AG107" s="39" t="s">
        <v>49</v>
      </c>
      <c r="AH107" s="302">
        <v>86692</v>
      </c>
      <c r="AI107" s="302">
        <v>75396</v>
      </c>
      <c r="AJ107" s="302">
        <v>64019</v>
      </c>
      <c r="AK107" s="302">
        <v>5373</v>
      </c>
      <c r="AL107" s="302">
        <v>221</v>
      </c>
      <c r="AM107" s="302">
        <v>331</v>
      </c>
      <c r="AN107" s="302">
        <v>912</v>
      </c>
      <c r="AO107" s="302">
        <v>678</v>
      </c>
      <c r="AP107" s="302">
        <v>503</v>
      </c>
      <c r="AQ107" s="302">
        <v>1650</v>
      </c>
      <c r="AR107" s="302">
        <v>75396</v>
      </c>
      <c r="AS107" s="302">
        <v>2982</v>
      </c>
      <c r="AT107" s="302">
        <v>74472</v>
      </c>
      <c r="AU107" s="302">
        <v>918</v>
      </c>
      <c r="AW107" s="39" t="s">
        <v>49</v>
      </c>
      <c r="AX107" s="302">
        <v>91565</v>
      </c>
      <c r="AY107" s="302">
        <v>75264</v>
      </c>
      <c r="AZ107" s="302">
        <v>62916</v>
      </c>
      <c r="BA107" s="302">
        <v>3556</v>
      </c>
      <c r="BB107" s="302">
        <v>322</v>
      </c>
      <c r="BC107" s="302">
        <v>626</v>
      </c>
      <c r="BD107" s="302">
        <v>970</v>
      </c>
      <c r="BE107" s="302">
        <v>141</v>
      </c>
      <c r="BF107" s="302">
        <v>853</v>
      </c>
      <c r="BG107" s="302">
        <v>1292</v>
      </c>
      <c r="BH107" s="302">
        <v>70903</v>
      </c>
      <c r="BI107" s="317">
        <v>4361</v>
      </c>
      <c r="BJ107" s="302">
        <v>72589</v>
      </c>
      <c r="BK107" s="302">
        <v>2675</v>
      </c>
      <c r="BM107" s="39" t="s">
        <v>49</v>
      </c>
      <c r="BN107" s="302">
        <v>104720</v>
      </c>
      <c r="BO107" s="302">
        <v>82499</v>
      </c>
      <c r="BP107" s="302">
        <v>65269</v>
      </c>
      <c r="BQ107" s="302">
        <v>2927</v>
      </c>
      <c r="BR107" s="461" t="s">
        <v>2772</v>
      </c>
      <c r="BS107" s="461" t="s">
        <v>2772</v>
      </c>
      <c r="BT107" s="461" t="s">
        <v>2772</v>
      </c>
      <c r="BU107" s="461" t="s">
        <v>2772</v>
      </c>
      <c r="BV107" s="461" t="s">
        <v>2772</v>
      </c>
      <c r="BW107" s="461" t="s">
        <v>2772</v>
      </c>
      <c r="BX107" s="302">
        <v>75288</v>
      </c>
      <c r="BY107" s="302">
        <v>7211</v>
      </c>
      <c r="BZ107" s="302">
        <v>78739</v>
      </c>
      <c r="CA107" s="302">
        <v>3760</v>
      </c>
    </row>
    <row r="108" spans="1:79" x14ac:dyDescent="0.2">
      <c r="A108" s="39" t="s">
        <v>50</v>
      </c>
      <c r="B108" s="302">
        <v>93348</v>
      </c>
      <c r="C108" s="302">
        <v>71178</v>
      </c>
      <c r="D108" s="302">
        <v>61075</v>
      </c>
      <c r="E108" s="302">
        <v>4883</v>
      </c>
      <c r="F108" s="320" t="s">
        <v>2</v>
      </c>
      <c r="G108" s="320" t="s">
        <v>2</v>
      </c>
      <c r="H108" s="320" t="s">
        <v>2</v>
      </c>
      <c r="I108" s="320" t="s">
        <v>2</v>
      </c>
      <c r="J108" s="320" t="s">
        <v>2</v>
      </c>
      <c r="K108" s="320" t="s">
        <v>2</v>
      </c>
      <c r="L108" s="320" t="s">
        <v>2</v>
      </c>
      <c r="M108" s="320" t="s">
        <v>2</v>
      </c>
      <c r="N108" s="320" t="s">
        <v>2</v>
      </c>
      <c r="O108" s="320" t="s">
        <v>2</v>
      </c>
      <c r="Q108" s="39" t="s">
        <v>50</v>
      </c>
      <c r="R108" s="302">
        <v>68215</v>
      </c>
      <c r="S108" s="302">
        <v>53485</v>
      </c>
      <c r="T108" s="302">
        <v>42247</v>
      </c>
      <c r="U108" s="302">
        <v>2990</v>
      </c>
      <c r="V108" s="320" t="s">
        <v>2</v>
      </c>
      <c r="W108" s="320" t="s">
        <v>2</v>
      </c>
      <c r="X108" s="320" t="s">
        <v>2</v>
      </c>
      <c r="Y108" s="320" t="s">
        <v>2</v>
      </c>
      <c r="Z108" s="320" t="s">
        <v>2</v>
      </c>
      <c r="AA108" s="320" t="s">
        <v>2</v>
      </c>
      <c r="AB108" s="320" t="s">
        <v>2</v>
      </c>
      <c r="AC108" s="320" t="s">
        <v>2</v>
      </c>
      <c r="AD108" s="320" t="s">
        <v>2</v>
      </c>
      <c r="AE108" s="320" t="s">
        <v>2</v>
      </c>
      <c r="AG108" s="39" t="s">
        <v>50</v>
      </c>
      <c r="AH108" s="302">
        <v>73380</v>
      </c>
      <c r="AI108" s="302">
        <v>54990</v>
      </c>
      <c r="AJ108" s="302">
        <v>42355</v>
      </c>
      <c r="AK108" s="302">
        <v>2545</v>
      </c>
      <c r="AL108" s="302">
        <v>617</v>
      </c>
      <c r="AM108" s="302">
        <v>1656</v>
      </c>
      <c r="AN108" s="302">
        <v>925</v>
      </c>
      <c r="AO108" s="302">
        <v>246</v>
      </c>
      <c r="AP108" s="302">
        <v>1013</v>
      </c>
      <c r="AQ108" s="302">
        <v>142</v>
      </c>
      <c r="AR108" s="302">
        <v>54990</v>
      </c>
      <c r="AS108" s="302">
        <v>2451</v>
      </c>
      <c r="AT108" s="302">
        <v>53748</v>
      </c>
      <c r="AU108" s="302">
        <v>1241</v>
      </c>
      <c r="AW108" s="39" t="s">
        <v>50</v>
      </c>
      <c r="AX108" s="302">
        <v>82957</v>
      </c>
      <c r="AY108" s="302">
        <v>59053</v>
      </c>
      <c r="AZ108" s="302">
        <v>44412</v>
      </c>
      <c r="BA108" s="302">
        <v>2112</v>
      </c>
      <c r="BB108" s="302">
        <v>557</v>
      </c>
      <c r="BC108" s="302">
        <v>2401</v>
      </c>
      <c r="BD108" s="302">
        <v>1439</v>
      </c>
      <c r="BE108" s="302">
        <v>1629</v>
      </c>
      <c r="BF108" s="302">
        <v>1222</v>
      </c>
      <c r="BG108" s="302">
        <v>112</v>
      </c>
      <c r="BH108" s="302">
        <v>55906</v>
      </c>
      <c r="BI108" s="317">
        <v>3147</v>
      </c>
      <c r="BJ108" s="302">
        <v>56758</v>
      </c>
      <c r="BK108" s="302">
        <v>2295</v>
      </c>
      <c r="BM108" s="39" t="s">
        <v>50</v>
      </c>
      <c r="BN108" s="302">
        <v>80455</v>
      </c>
      <c r="BO108" s="302">
        <v>54977</v>
      </c>
      <c r="BP108" s="302">
        <v>36842</v>
      </c>
      <c r="BQ108" s="302">
        <v>1454</v>
      </c>
      <c r="BR108" s="461" t="s">
        <v>2772</v>
      </c>
      <c r="BS108" s="461" t="s">
        <v>2772</v>
      </c>
      <c r="BT108" s="461" t="s">
        <v>2772</v>
      </c>
      <c r="BU108" s="461" t="s">
        <v>2772</v>
      </c>
      <c r="BV108" s="461" t="s">
        <v>2772</v>
      </c>
      <c r="BW108" s="461" t="s">
        <v>2772</v>
      </c>
      <c r="BX108" s="302">
        <v>49525</v>
      </c>
      <c r="BY108" s="302">
        <v>5452</v>
      </c>
      <c r="BZ108" s="302">
        <v>51784</v>
      </c>
      <c r="CA108" s="302">
        <v>3193</v>
      </c>
    </row>
    <row r="109" spans="1:79" x14ac:dyDescent="0.2">
      <c r="A109" s="39" t="s">
        <v>51</v>
      </c>
      <c r="B109" s="302">
        <v>71796</v>
      </c>
      <c r="C109" s="302">
        <v>66870</v>
      </c>
      <c r="D109" s="302">
        <v>65155</v>
      </c>
      <c r="E109" s="302">
        <v>1729</v>
      </c>
      <c r="F109" s="320" t="s">
        <v>2</v>
      </c>
      <c r="G109" s="320" t="s">
        <v>2</v>
      </c>
      <c r="H109" s="320" t="s">
        <v>2</v>
      </c>
      <c r="I109" s="320" t="s">
        <v>2</v>
      </c>
      <c r="J109" s="320" t="s">
        <v>2</v>
      </c>
      <c r="K109" s="320" t="s">
        <v>2</v>
      </c>
      <c r="L109" s="320" t="s">
        <v>2</v>
      </c>
      <c r="M109" s="320" t="s">
        <v>2</v>
      </c>
      <c r="N109" s="320" t="s">
        <v>2</v>
      </c>
      <c r="O109" s="320" t="s">
        <v>2</v>
      </c>
      <c r="Q109" s="39" t="s">
        <v>51</v>
      </c>
      <c r="R109" s="302">
        <v>68283</v>
      </c>
      <c r="S109" s="302">
        <v>64109</v>
      </c>
      <c r="T109" s="302">
        <v>60376</v>
      </c>
      <c r="U109" s="302">
        <v>1563</v>
      </c>
      <c r="V109" s="320" t="s">
        <v>2</v>
      </c>
      <c r="W109" s="320" t="s">
        <v>2</v>
      </c>
      <c r="X109" s="320" t="s">
        <v>2</v>
      </c>
      <c r="Y109" s="320" t="s">
        <v>2</v>
      </c>
      <c r="Z109" s="320" t="s">
        <v>2</v>
      </c>
      <c r="AA109" s="320" t="s">
        <v>2</v>
      </c>
      <c r="AB109" s="320" t="s">
        <v>2</v>
      </c>
      <c r="AC109" s="320" t="s">
        <v>2</v>
      </c>
      <c r="AD109" s="320" t="s">
        <v>2</v>
      </c>
      <c r="AE109" s="320" t="s">
        <v>2</v>
      </c>
      <c r="AG109" s="39" t="s">
        <v>51</v>
      </c>
      <c r="AH109" s="302">
        <v>68824</v>
      </c>
      <c r="AI109" s="302">
        <v>62902</v>
      </c>
      <c r="AJ109" s="302">
        <v>58749</v>
      </c>
      <c r="AK109" s="302">
        <v>1602</v>
      </c>
      <c r="AL109" s="302">
        <v>129</v>
      </c>
      <c r="AM109" s="302">
        <v>232</v>
      </c>
      <c r="AN109" s="302">
        <v>227</v>
      </c>
      <c r="AO109" s="302">
        <v>55</v>
      </c>
      <c r="AP109" s="302">
        <v>547</v>
      </c>
      <c r="AQ109" s="302">
        <v>105</v>
      </c>
      <c r="AR109" s="302">
        <v>62902</v>
      </c>
      <c r="AS109" s="302">
        <v>737</v>
      </c>
      <c r="AT109" s="302">
        <v>62536</v>
      </c>
      <c r="AU109" s="302">
        <v>365</v>
      </c>
      <c r="AW109" s="39" t="s">
        <v>51</v>
      </c>
      <c r="AX109" s="302">
        <v>75284</v>
      </c>
      <c r="AY109" s="302">
        <v>64896</v>
      </c>
      <c r="AZ109" s="302">
        <v>59652</v>
      </c>
      <c r="BA109" s="302">
        <v>1370</v>
      </c>
      <c r="BB109" s="302">
        <v>168</v>
      </c>
      <c r="BC109" s="302">
        <v>465</v>
      </c>
      <c r="BD109" s="302">
        <v>297</v>
      </c>
      <c r="BE109" s="318" t="s">
        <v>2</v>
      </c>
      <c r="BF109" s="302">
        <v>695</v>
      </c>
      <c r="BG109" s="302">
        <v>167</v>
      </c>
      <c r="BH109" s="302">
        <v>63618</v>
      </c>
      <c r="BI109" s="317">
        <v>1278</v>
      </c>
      <c r="BJ109" s="302">
        <v>64015</v>
      </c>
      <c r="BK109" s="302">
        <v>881</v>
      </c>
      <c r="BM109" s="39" t="s">
        <v>51</v>
      </c>
      <c r="BN109" s="302">
        <v>81957</v>
      </c>
      <c r="BO109" s="302">
        <v>66264</v>
      </c>
      <c r="BP109" s="302">
        <v>57755</v>
      </c>
      <c r="BQ109" s="302">
        <v>1163</v>
      </c>
      <c r="BR109" s="461" t="s">
        <v>2772</v>
      </c>
      <c r="BS109" s="461" t="s">
        <v>2772</v>
      </c>
      <c r="BT109" s="461" t="s">
        <v>2772</v>
      </c>
      <c r="BU109" s="461" t="s">
        <v>2772</v>
      </c>
      <c r="BV109" s="461" t="s">
        <v>2772</v>
      </c>
      <c r="BW109" s="461" t="s">
        <v>2772</v>
      </c>
      <c r="BX109" s="302">
        <v>62370</v>
      </c>
      <c r="BY109" s="302">
        <v>3894</v>
      </c>
      <c r="BZ109" s="302">
        <v>65156</v>
      </c>
      <c r="CA109" s="302">
        <v>1108</v>
      </c>
    </row>
    <row r="110" spans="1:79" x14ac:dyDescent="0.2">
      <c r="A110" s="39" t="s">
        <v>52</v>
      </c>
      <c r="B110" s="302">
        <v>155492</v>
      </c>
      <c r="C110" s="302">
        <v>128376</v>
      </c>
      <c r="D110" s="302">
        <v>123647</v>
      </c>
      <c r="E110" s="302">
        <v>6426</v>
      </c>
      <c r="F110" s="320" t="s">
        <v>2</v>
      </c>
      <c r="G110" s="320" t="s">
        <v>2</v>
      </c>
      <c r="H110" s="320" t="s">
        <v>2</v>
      </c>
      <c r="I110" s="320" t="s">
        <v>2</v>
      </c>
      <c r="J110" s="320" t="s">
        <v>2</v>
      </c>
      <c r="K110" s="320" t="s">
        <v>2</v>
      </c>
      <c r="L110" s="320" t="s">
        <v>2</v>
      </c>
      <c r="M110" s="320" t="s">
        <v>2</v>
      </c>
      <c r="N110" s="320" t="s">
        <v>2</v>
      </c>
      <c r="O110" s="320" t="s">
        <v>2</v>
      </c>
      <c r="Q110" s="39" t="s">
        <v>52</v>
      </c>
      <c r="R110" s="302">
        <v>126801</v>
      </c>
      <c r="S110" s="302">
        <v>106963</v>
      </c>
      <c r="T110" s="302">
        <v>96153</v>
      </c>
      <c r="U110" s="302">
        <v>4976</v>
      </c>
      <c r="V110" s="320" t="s">
        <v>2</v>
      </c>
      <c r="W110" s="320" t="s">
        <v>2</v>
      </c>
      <c r="X110" s="320" t="s">
        <v>2</v>
      </c>
      <c r="Y110" s="320" t="s">
        <v>2</v>
      </c>
      <c r="Z110" s="320" t="s">
        <v>2</v>
      </c>
      <c r="AA110" s="320" t="s">
        <v>2</v>
      </c>
      <c r="AB110" s="320" t="s">
        <v>2</v>
      </c>
      <c r="AC110" s="320" t="s">
        <v>2</v>
      </c>
      <c r="AD110" s="320" t="s">
        <v>2</v>
      </c>
      <c r="AE110" s="320" t="s">
        <v>2</v>
      </c>
      <c r="AG110" s="39" t="s">
        <v>52</v>
      </c>
      <c r="AH110" s="302">
        <v>128269</v>
      </c>
      <c r="AI110" s="302">
        <v>105069</v>
      </c>
      <c r="AJ110" s="302">
        <v>93417</v>
      </c>
      <c r="AK110" s="302">
        <v>5131</v>
      </c>
      <c r="AL110" s="302">
        <v>515</v>
      </c>
      <c r="AM110" s="302">
        <v>583</v>
      </c>
      <c r="AN110" s="302">
        <v>861</v>
      </c>
      <c r="AO110" s="302">
        <v>183</v>
      </c>
      <c r="AP110" s="302">
        <v>718</v>
      </c>
      <c r="AQ110" s="302">
        <v>641</v>
      </c>
      <c r="AR110" s="302">
        <v>105069</v>
      </c>
      <c r="AS110" s="302">
        <v>2139</v>
      </c>
      <c r="AT110" s="302">
        <v>104414</v>
      </c>
      <c r="AU110" s="302">
        <v>650</v>
      </c>
      <c r="AW110" s="39" t="s">
        <v>52</v>
      </c>
      <c r="AX110" s="302">
        <v>135022</v>
      </c>
      <c r="AY110" s="302">
        <v>103521</v>
      </c>
      <c r="AZ110" s="302">
        <v>90730</v>
      </c>
      <c r="BA110" s="302">
        <v>3204</v>
      </c>
      <c r="BB110" s="302">
        <v>545</v>
      </c>
      <c r="BC110" s="302">
        <v>1096</v>
      </c>
      <c r="BD110" s="302">
        <v>1046</v>
      </c>
      <c r="BE110" s="302">
        <v>313</v>
      </c>
      <c r="BF110" s="302">
        <v>986</v>
      </c>
      <c r="BG110" s="302">
        <v>480</v>
      </c>
      <c r="BH110" s="302">
        <v>100847</v>
      </c>
      <c r="BI110" s="317">
        <v>2674</v>
      </c>
      <c r="BJ110" s="302">
        <v>102103</v>
      </c>
      <c r="BK110" s="302">
        <v>1418</v>
      </c>
      <c r="BM110" s="39" t="s">
        <v>52</v>
      </c>
      <c r="BN110" s="302">
        <v>152165</v>
      </c>
      <c r="BO110" s="302">
        <v>112354</v>
      </c>
      <c r="BP110" s="302">
        <v>90424</v>
      </c>
      <c r="BQ110" s="302">
        <v>2848</v>
      </c>
      <c r="BR110" s="461" t="s">
        <v>2772</v>
      </c>
      <c r="BS110" s="461" t="s">
        <v>2772</v>
      </c>
      <c r="BT110" s="461" t="s">
        <v>2772</v>
      </c>
      <c r="BU110" s="461" t="s">
        <v>2772</v>
      </c>
      <c r="BV110" s="461" t="s">
        <v>2772</v>
      </c>
      <c r="BW110" s="461" t="s">
        <v>2772</v>
      </c>
      <c r="BX110" s="302">
        <v>104461</v>
      </c>
      <c r="BY110" s="302">
        <v>7893</v>
      </c>
      <c r="BZ110" s="302">
        <v>110666</v>
      </c>
      <c r="CA110" s="302">
        <v>1688</v>
      </c>
    </row>
    <row r="111" spans="1:79" x14ac:dyDescent="0.2">
      <c r="A111" s="39" t="s">
        <v>53</v>
      </c>
      <c r="B111" s="302">
        <v>137726</v>
      </c>
      <c r="C111" s="302">
        <v>124054</v>
      </c>
      <c r="D111" s="302">
        <v>122008</v>
      </c>
      <c r="E111" s="302">
        <v>3308</v>
      </c>
      <c r="F111" s="320" t="s">
        <v>2</v>
      </c>
      <c r="G111" s="320" t="s">
        <v>2</v>
      </c>
      <c r="H111" s="320" t="s">
        <v>2</v>
      </c>
      <c r="I111" s="320" t="s">
        <v>2</v>
      </c>
      <c r="J111" s="320" t="s">
        <v>2</v>
      </c>
      <c r="K111" s="320" t="s">
        <v>2</v>
      </c>
      <c r="L111" s="320" t="s">
        <v>2</v>
      </c>
      <c r="M111" s="320" t="s">
        <v>2</v>
      </c>
      <c r="N111" s="320" t="s">
        <v>2</v>
      </c>
      <c r="O111" s="320" t="s">
        <v>2</v>
      </c>
      <c r="Q111" s="39" t="s">
        <v>53</v>
      </c>
      <c r="R111" s="302">
        <v>120388</v>
      </c>
      <c r="S111" s="302">
        <v>109713</v>
      </c>
      <c r="T111" s="302">
        <v>103472</v>
      </c>
      <c r="U111" s="302">
        <v>3071</v>
      </c>
      <c r="V111" s="320" t="s">
        <v>2</v>
      </c>
      <c r="W111" s="320" t="s">
        <v>2</v>
      </c>
      <c r="X111" s="320" t="s">
        <v>2</v>
      </c>
      <c r="Y111" s="320" t="s">
        <v>2</v>
      </c>
      <c r="Z111" s="320" t="s">
        <v>2</v>
      </c>
      <c r="AA111" s="320" t="s">
        <v>2</v>
      </c>
      <c r="AB111" s="320" t="s">
        <v>2</v>
      </c>
      <c r="AC111" s="320" t="s">
        <v>2</v>
      </c>
      <c r="AD111" s="320" t="s">
        <v>2</v>
      </c>
      <c r="AE111" s="320" t="s">
        <v>2</v>
      </c>
      <c r="AG111" s="39" t="s">
        <v>53</v>
      </c>
      <c r="AH111" s="302">
        <v>121740</v>
      </c>
      <c r="AI111" s="302">
        <v>107296</v>
      </c>
      <c r="AJ111" s="302">
        <v>100432</v>
      </c>
      <c r="AK111" s="302">
        <v>3287</v>
      </c>
      <c r="AL111" s="302">
        <v>222</v>
      </c>
      <c r="AM111" s="302">
        <v>256</v>
      </c>
      <c r="AN111" s="302">
        <v>418</v>
      </c>
      <c r="AO111" s="302">
        <v>186</v>
      </c>
      <c r="AP111" s="302">
        <v>474</v>
      </c>
      <c r="AQ111" s="302">
        <v>936</v>
      </c>
      <c r="AR111" s="302">
        <v>107296</v>
      </c>
      <c r="AS111" s="302">
        <v>1789</v>
      </c>
      <c r="AT111" s="302">
        <v>106832</v>
      </c>
      <c r="AU111" s="302">
        <v>460</v>
      </c>
      <c r="AW111" s="39" t="s">
        <v>53</v>
      </c>
      <c r="AX111" s="302">
        <v>128941</v>
      </c>
      <c r="AY111" s="302">
        <v>105903</v>
      </c>
      <c r="AZ111" s="302">
        <v>97625</v>
      </c>
      <c r="BA111" s="302">
        <v>2448</v>
      </c>
      <c r="BB111" s="302">
        <v>259</v>
      </c>
      <c r="BC111" s="302">
        <v>661</v>
      </c>
      <c r="BD111" s="302">
        <v>569</v>
      </c>
      <c r="BE111" s="302">
        <v>213</v>
      </c>
      <c r="BF111" s="302">
        <v>681</v>
      </c>
      <c r="BG111" s="302">
        <v>923</v>
      </c>
      <c r="BH111" s="302">
        <v>103210</v>
      </c>
      <c r="BI111" s="317">
        <v>2693</v>
      </c>
      <c r="BJ111" s="302">
        <v>104472</v>
      </c>
      <c r="BK111" s="302">
        <v>1431</v>
      </c>
      <c r="BM111" s="39" t="s">
        <v>53</v>
      </c>
      <c r="BN111" s="302">
        <v>140928</v>
      </c>
      <c r="BO111" s="302">
        <v>107532</v>
      </c>
      <c r="BP111" s="302">
        <v>92172</v>
      </c>
      <c r="BQ111" s="302">
        <v>2055</v>
      </c>
      <c r="BR111" s="461" t="s">
        <v>2772</v>
      </c>
      <c r="BS111" s="461" t="s">
        <v>2772</v>
      </c>
      <c r="BT111" s="461" t="s">
        <v>2772</v>
      </c>
      <c r="BU111" s="461" t="s">
        <v>2772</v>
      </c>
      <c r="BV111" s="461" t="s">
        <v>2772</v>
      </c>
      <c r="BW111" s="461" t="s">
        <v>2772</v>
      </c>
      <c r="BX111" s="302">
        <v>99819</v>
      </c>
      <c r="BY111" s="302">
        <v>7713</v>
      </c>
      <c r="BZ111" s="302">
        <v>105247</v>
      </c>
      <c r="CA111" s="302">
        <v>2285</v>
      </c>
    </row>
    <row r="112" spans="1:79" x14ac:dyDescent="0.2">
      <c r="A112" s="39" t="s">
        <v>54</v>
      </c>
      <c r="B112" s="302">
        <v>91327</v>
      </c>
      <c r="C112" s="302">
        <v>83198</v>
      </c>
      <c r="D112" s="302">
        <v>80979</v>
      </c>
      <c r="E112" s="302">
        <v>2453</v>
      </c>
      <c r="F112" s="320" t="s">
        <v>2</v>
      </c>
      <c r="G112" s="320" t="s">
        <v>2</v>
      </c>
      <c r="H112" s="320" t="s">
        <v>2</v>
      </c>
      <c r="I112" s="320" t="s">
        <v>2</v>
      </c>
      <c r="J112" s="320" t="s">
        <v>2</v>
      </c>
      <c r="K112" s="320" t="s">
        <v>2</v>
      </c>
      <c r="L112" s="320" t="s">
        <v>2</v>
      </c>
      <c r="M112" s="320" t="s">
        <v>2</v>
      </c>
      <c r="N112" s="320" t="s">
        <v>2</v>
      </c>
      <c r="O112" s="320" t="s">
        <v>2</v>
      </c>
      <c r="Q112" s="39" t="s">
        <v>54</v>
      </c>
      <c r="R112" s="302">
        <v>86220</v>
      </c>
      <c r="S112" s="302">
        <v>78239</v>
      </c>
      <c r="T112" s="302">
        <v>73280</v>
      </c>
      <c r="U112" s="302">
        <v>2220</v>
      </c>
      <c r="V112" s="320" t="s">
        <v>2</v>
      </c>
      <c r="W112" s="320" t="s">
        <v>2</v>
      </c>
      <c r="X112" s="320" t="s">
        <v>2</v>
      </c>
      <c r="Y112" s="320" t="s">
        <v>2</v>
      </c>
      <c r="Z112" s="320" t="s">
        <v>2</v>
      </c>
      <c r="AA112" s="320" t="s">
        <v>2</v>
      </c>
      <c r="AB112" s="320" t="s">
        <v>2</v>
      </c>
      <c r="AC112" s="320" t="s">
        <v>2</v>
      </c>
      <c r="AD112" s="320" t="s">
        <v>2</v>
      </c>
      <c r="AE112" s="320" t="s">
        <v>2</v>
      </c>
      <c r="AG112" s="39" t="s">
        <v>54</v>
      </c>
      <c r="AH112" s="302">
        <v>87625</v>
      </c>
      <c r="AI112" s="302">
        <v>76103</v>
      </c>
      <c r="AJ112" s="302">
        <v>70055</v>
      </c>
      <c r="AK112" s="302">
        <v>2603</v>
      </c>
      <c r="AL112" s="302">
        <v>338</v>
      </c>
      <c r="AM112" s="302">
        <v>393</v>
      </c>
      <c r="AN112" s="302">
        <v>313</v>
      </c>
      <c r="AO112" s="302">
        <v>70</v>
      </c>
      <c r="AP112" s="302">
        <v>503</v>
      </c>
      <c r="AQ112" s="302">
        <v>212</v>
      </c>
      <c r="AR112" s="302">
        <v>76103</v>
      </c>
      <c r="AS112" s="302">
        <v>1298</v>
      </c>
      <c r="AT112" s="302">
        <v>75563</v>
      </c>
      <c r="AU112" s="302">
        <v>539</v>
      </c>
      <c r="AW112" s="39" t="s">
        <v>54</v>
      </c>
      <c r="AX112" s="302">
        <v>96394</v>
      </c>
      <c r="AY112" s="302">
        <v>77506</v>
      </c>
      <c r="AZ112" s="302">
        <v>70434</v>
      </c>
      <c r="BA112" s="302">
        <v>2231</v>
      </c>
      <c r="BB112" s="302">
        <v>406</v>
      </c>
      <c r="BC112" s="302">
        <v>585</v>
      </c>
      <c r="BD112" s="302">
        <v>439</v>
      </c>
      <c r="BE112" s="302">
        <v>317</v>
      </c>
      <c r="BF112" s="302">
        <v>630</v>
      </c>
      <c r="BG112" s="302">
        <v>175</v>
      </c>
      <c r="BH112" s="302">
        <v>75662</v>
      </c>
      <c r="BI112" s="317">
        <v>1844</v>
      </c>
      <c r="BJ112" s="302">
        <v>76299</v>
      </c>
      <c r="BK112" s="302">
        <v>1207</v>
      </c>
      <c r="BM112" s="39" t="s">
        <v>54</v>
      </c>
      <c r="BN112" s="302">
        <v>101178</v>
      </c>
      <c r="BO112" s="302">
        <v>75009</v>
      </c>
      <c r="BP112" s="302">
        <v>62187</v>
      </c>
      <c r="BQ112" s="302">
        <v>1728</v>
      </c>
      <c r="BR112" s="461" t="s">
        <v>2772</v>
      </c>
      <c r="BS112" s="461" t="s">
        <v>2772</v>
      </c>
      <c r="BT112" s="461" t="s">
        <v>2772</v>
      </c>
      <c r="BU112" s="461" t="s">
        <v>2772</v>
      </c>
      <c r="BV112" s="461" t="s">
        <v>2772</v>
      </c>
      <c r="BW112" s="461" t="s">
        <v>2772</v>
      </c>
      <c r="BX112" s="302">
        <v>68076</v>
      </c>
      <c r="BY112" s="302">
        <v>6933</v>
      </c>
      <c r="BZ112" s="302">
        <v>73696</v>
      </c>
      <c r="CA112" s="302">
        <v>1313</v>
      </c>
    </row>
    <row r="113" spans="1:79" x14ac:dyDescent="0.2">
      <c r="A113" s="39" t="s">
        <v>55</v>
      </c>
      <c r="B113" s="302">
        <v>119108</v>
      </c>
      <c r="C113" s="302">
        <v>106684</v>
      </c>
      <c r="D113" s="302">
        <v>105809</v>
      </c>
      <c r="E113" s="302">
        <v>2059</v>
      </c>
      <c r="F113" s="320" t="s">
        <v>2</v>
      </c>
      <c r="G113" s="320" t="s">
        <v>2</v>
      </c>
      <c r="H113" s="320" t="s">
        <v>2</v>
      </c>
      <c r="I113" s="320" t="s">
        <v>2</v>
      </c>
      <c r="J113" s="320" t="s">
        <v>2</v>
      </c>
      <c r="K113" s="320" t="s">
        <v>2</v>
      </c>
      <c r="L113" s="320" t="s">
        <v>2</v>
      </c>
      <c r="M113" s="320" t="s">
        <v>2</v>
      </c>
      <c r="N113" s="320" t="s">
        <v>2</v>
      </c>
      <c r="O113" s="320" t="s">
        <v>2</v>
      </c>
      <c r="Q113" s="39" t="s">
        <v>55</v>
      </c>
      <c r="R113" s="302">
        <v>106709</v>
      </c>
      <c r="S113" s="302">
        <v>89070</v>
      </c>
      <c r="T113" s="302">
        <v>85895</v>
      </c>
      <c r="U113" s="302">
        <v>1787</v>
      </c>
      <c r="V113" s="320" t="s">
        <v>2</v>
      </c>
      <c r="W113" s="320" t="s">
        <v>2</v>
      </c>
      <c r="X113" s="320" t="s">
        <v>2</v>
      </c>
      <c r="Y113" s="320" t="s">
        <v>2</v>
      </c>
      <c r="Z113" s="320" t="s">
        <v>2</v>
      </c>
      <c r="AA113" s="320" t="s">
        <v>2</v>
      </c>
      <c r="AB113" s="320" t="s">
        <v>2</v>
      </c>
      <c r="AC113" s="320" t="s">
        <v>2</v>
      </c>
      <c r="AD113" s="320" t="s">
        <v>2</v>
      </c>
      <c r="AE113" s="320" t="s">
        <v>2</v>
      </c>
      <c r="AG113" s="39" t="s">
        <v>55</v>
      </c>
      <c r="AH113" s="302">
        <v>108361</v>
      </c>
      <c r="AI113" s="302">
        <v>82848</v>
      </c>
      <c r="AJ113" s="302">
        <v>79272</v>
      </c>
      <c r="AK113" s="302">
        <v>1806</v>
      </c>
      <c r="AL113" s="302">
        <v>125</v>
      </c>
      <c r="AM113" s="302">
        <v>125</v>
      </c>
      <c r="AN113" s="302">
        <v>184</v>
      </c>
      <c r="AO113" s="302">
        <v>194</v>
      </c>
      <c r="AP113" s="302">
        <v>218</v>
      </c>
      <c r="AQ113" s="302">
        <v>293</v>
      </c>
      <c r="AR113" s="302">
        <v>82848</v>
      </c>
      <c r="AS113" s="302">
        <v>880</v>
      </c>
      <c r="AT113" s="302">
        <v>82537</v>
      </c>
      <c r="AU113" s="302">
        <v>310</v>
      </c>
      <c r="AW113" s="39" t="s">
        <v>55</v>
      </c>
      <c r="AX113" s="302">
        <v>124027</v>
      </c>
      <c r="AY113" s="302">
        <v>81963</v>
      </c>
      <c r="AZ113" s="302">
        <v>76910</v>
      </c>
      <c r="BA113" s="302">
        <v>1248</v>
      </c>
      <c r="BB113" s="302">
        <v>246</v>
      </c>
      <c r="BC113" s="302">
        <v>359</v>
      </c>
      <c r="BD113" s="302">
        <v>270</v>
      </c>
      <c r="BE113" s="302">
        <v>125</v>
      </c>
      <c r="BF113" s="302">
        <v>302</v>
      </c>
      <c r="BG113" s="302">
        <v>243</v>
      </c>
      <c r="BH113" s="302">
        <v>80152</v>
      </c>
      <c r="BI113" s="317">
        <v>1811</v>
      </c>
      <c r="BJ113" s="302">
        <v>80847</v>
      </c>
      <c r="BK113" s="302">
        <v>1116</v>
      </c>
      <c r="BM113" s="39" t="s">
        <v>55</v>
      </c>
      <c r="BN113" s="302">
        <v>147648</v>
      </c>
      <c r="BO113" s="302">
        <v>89701</v>
      </c>
      <c r="BP113" s="302">
        <v>70800</v>
      </c>
      <c r="BQ113" s="302">
        <v>985</v>
      </c>
      <c r="BR113" s="461" t="s">
        <v>2772</v>
      </c>
      <c r="BS113" s="461" t="s">
        <v>2772</v>
      </c>
      <c r="BT113" s="461" t="s">
        <v>2772</v>
      </c>
      <c r="BU113" s="461" t="s">
        <v>2772</v>
      </c>
      <c r="BV113" s="461" t="s">
        <v>2772</v>
      </c>
      <c r="BW113" s="461" t="s">
        <v>2772</v>
      </c>
      <c r="BX113" s="302">
        <v>75647</v>
      </c>
      <c r="BY113" s="302">
        <v>14054</v>
      </c>
      <c r="BZ113" s="302">
        <v>88028</v>
      </c>
      <c r="CA113" s="302">
        <v>1673</v>
      </c>
    </row>
    <row r="114" spans="1:79" x14ac:dyDescent="0.2">
      <c r="A114" s="39" t="s">
        <v>56</v>
      </c>
      <c r="B114" s="302">
        <v>122294</v>
      </c>
      <c r="C114" s="302">
        <v>114244</v>
      </c>
      <c r="D114" s="302">
        <v>112424</v>
      </c>
      <c r="E114" s="302">
        <v>2791</v>
      </c>
      <c r="F114" s="320" t="s">
        <v>2</v>
      </c>
      <c r="G114" s="320" t="s">
        <v>2</v>
      </c>
      <c r="H114" s="320" t="s">
        <v>2</v>
      </c>
      <c r="I114" s="320" t="s">
        <v>2</v>
      </c>
      <c r="J114" s="320" t="s">
        <v>2</v>
      </c>
      <c r="K114" s="320" t="s">
        <v>2</v>
      </c>
      <c r="L114" s="320" t="s">
        <v>2</v>
      </c>
      <c r="M114" s="320" t="s">
        <v>2</v>
      </c>
      <c r="N114" s="320" t="s">
        <v>2</v>
      </c>
      <c r="O114" s="320" t="s">
        <v>2</v>
      </c>
      <c r="Q114" s="39" t="s">
        <v>56</v>
      </c>
      <c r="R114" s="302">
        <v>116248</v>
      </c>
      <c r="S114" s="302">
        <v>107247</v>
      </c>
      <c r="T114" s="302">
        <v>102458</v>
      </c>
      <c r="U114" s="302">
        <v>2468</v>
      </c>
      <c r="V114" s="320" t="s">
        <v>2</v>
      </c>
      <c r="W114" s="320" t="s">
        <v>2</v>
      </c>
      <c r="X114" s="320" t="s">
        <v>2</v>
      </c>
      <c r="Y114" s="320" t="s">
        <v>2</v>
      </c>
      <c r="Z114" s="320" t="s">
        <v>2</v>
      </c>
      <c r="AA114" s="320" t="s">
        <v>2</v>
      </c>
      <c r="AB114" s="320" t="s">
        <v>2</v>
      </c>
      <c r="AC114" s="320" t="s">
        <v>2</v>
      </c>
      <c r="AD114" s="320" t="s">
        <v>2</v>
      </c>
      <c r="AE114" s="320" t="s">
        <v>2</v>
      </c>
      <c r="AG114" s="39" t="s">
        <v>56</v>
      </c>
      <c r="AH114" s="302">
        <v>117226</v>
      </c>
      <c r="AI114" s="302">
        <v>102419</v>
      </c>
      <c r="AJ114" s="302">
        <v>96688</v>
      </c>
      <c r="AK114" s="302">
        <v>3057</v>
      </c>
      <c r="AL114" s="302">
        <v>221</v>
      </c>
      <c r="AM114" s="302">
        <v>194</v>
      </c>
      <c r="AN114" s="302">
        <v>256</v>
      </c>
      <c r="AO114" s="302">
        <v>141</v>
      </c>
      <c r="AP114" s="302">
        <v>345</v>
      </c>
      <c r="AQ114" s="302">
        <v>636</v>
      </c>
      <c r="AR114" s="302">
        <v>102419</v>
      </c>
      <c r="AS114" s="302">
        <v>1390</v>
      </c>
      <c r="AT114" s="302">
        <v>102064</v>
      </c>
      <c r="AU114" s="302">
        <v>353</v>
      </c>
      <c r="AW114" s="39" t="s">
        <v>56</v>
      </c>
      <c r="AX114" s="302">
        <v>122790</v>
      </c>
      <c r="AY114" s="302">
        <v>98651</v>
      </c>
      <c r="AZ114" s="302">
        <v>92601</v>
      </c>
      <c r="BA114" s="302">
        <v>2326</v>
      </c>
      <c r="BB114" s="302">
        <v>219</v>
      </c>
      <c r="BC114" s="302">
        <v>344</v>
      </c>
      <c r="BD114" s="302">
        <v>277</v>
      </c>
      <c r="BE114" s="302">
        <v>226</v>
      </c>
      <c r="BF114" s="302">
        <v>406</v>
      </c>
      <c r="BG114" s="302">
        <v>688</v>
      </c>
      <c r="BH114" s="302">
        <v>96638</v>
      </c>
      <c r="BI114" s="317">
        <v>2013</v>
      </c>
      <c r="BJ114" s="302">
        <v>97596</v>
      </c>
      <c r="BK114" s="302">
        <v>1055</v>
      </c>
      <c r="BM114" s="39" t="s">
        <v>56</v>
      </c>
      <c r="BN114" s="302">
        <v>140897</v>
      </c>
      <c r="BO114" s="302">
        <v>100047</v>
      </c>
      <c r="BP114" s="302">
        <v>88487</v>
      </c>
      <c r="BQ114" s="302">
        <v>1725</v>
      </c>
      <c r="BR114" s="461" t="s">
        <v>2772</v>
      </c>
      <c r="BS114" s="461" t="s">
        <v>2772</v>
      </c>
      <c r="BT114" s="461" t="s">
        <v>2772</v>
      </c>
      <c r="BU114" s="461" t="s">
        <v>2772</v>
      </c>
      <c r="BV114" s="461" t="s">
        <v>2772</v>
      </c>
      <c r="BW114" s="461" t="s">
        <v>2772</v>
      </c>
      <c r="BX114" s="302">
        <v>93003</v>
      </c>
      <c r="BY114" s="302">
        <v>7044</v>
      </c>
      <c r="BZ114" s="302">
        <v>98272</v>
      </c>
      <c r="CA114" s="302">
        <v>1775</v>
      </c>
    </row>
    <row r="115" spans="1:79" x14ac:dyDescent="0.2">
      <c r="A115" s="39" t="s">
        <v>57</v>
      </c>
      <c r="B115" s="302">
        <v>89850</v>
      </c>
      <c r="C115" s="302">
        <v>82611</v>
      </c>
      <c r="D115" s="302">
        <v>79768</v>
      </c>
      <c r="E115" s="302">
        <v>2096</v>
      </c>
      <c r="F115" s="320" t="s">
        <v>2</v>
      </c>
      <c r="G115" s="320" t="s">
        <v>2</v>
      </c>
      <c r="H115" s="320" t="s">
        <v>2</v>
      </c>
      <c r="I115" s="320" t="s">
        <v>2</v>
      </c>
      <c r="J115" s="320" t="s">
        <v>2</v>
      </c>
      <c r="K115" s="320" t="s">
        <v>2</v>
      </c>
      <c r="L115" s="320" t="s">
        <v>2</v>
      </c>
      <c r="M115" s="320" t="s">
        <v>2</v>
      </c>
      <c r="N115" s="320" t="s">
        <v>2</v>
      </c>
      <c r="O115" s="320" t="s">
        <v>2</v>
      </c>
      <c r="Q115" s="39" t="s">
        <v>57</v>
      </c>
      <c r="R115" s="302">
        <v>82672</v>
      </c>
      <c r="S115" s="302">
        <v>77009</v>
      </c>
      <c r="T115" s="302">
        <v>71881</v>
      </c>
      <c r="U115" s="302">
        <v>1777</v>
      </c>
      <c r="V115" s="320" t="s">
        <v>2</v>
      </c>
      <c r="W115" s="320" t="s">
        <v>2</v>
      </c>
      <c r="X115" s="320" t="s">
        <v>2</v>
      </c>
      <c r="Y115" s="320" t="s">
        <v>2</v>
      </c>
      <c r="Z115" s="320" t="s">
        <v>2</v>
      </c>
      <c r="AA115" s="320" t="s">
        <v>2</v>
      </c>
      <c r="AB115" s="320" t="s">
        <v>2</v>
      </c>
      <c r="AC115" s="320" t="s">
        <v>2</v>
      </c>
      <c r="AD115" s="320" t="s">
        <v>2</v>
      </c>
      <c r="AE115" s="320" t="s">
        <v>2</v>
      </c>
      <c r="AG115" s="39" t="s">
        <v>57</v>
      </c>
      <c r="AH115" s="302">
        <v>84329</v>
      </c>
      <c r="AI115" s="302">
        <v>77076</v>
      </c>
      <c r="AJ115" s="302">
        <v>70836</v>
      </c>
      <c r="AK115" s="302">
        <v>2050</v>
      </c>
      <c r="AL115" s="302">
        <v>213</v>
      </c>
      <c r="AM115" s="302">
        <v>498</v>
      </c>
      <c r="AN115" s="302">
        <v>280</v>
      </c>
      <c r="AO115" s="302">
        <v>107</v>
      </c>
      <c r="AP115" s="302">
        <v>922</v>
      </c>
      <c r="AQ115" s="302">
        <v>118</v>
      </c>
      <c r="AR115" s="302">
        <v>77076</v>
      </c>
      <c r="AS115" s="302">
        <v>1159</v>
      </c>
      <c r="AT115" s="302">
        <v>76484</v>
      </c>
      <c r="AU115" s="302">
        <v>589</v>
      </c>
      <c r="AW115" s="39" t="s">
        <v>57</v>
      </c>
      <c r="AX115" s="302">
        <v>89000</v>
      </c>
      <c r="AY115" s="302">
        <v>78245</v>
      </c>
      <c r="AZ115" s="302">
        <v>70326</v>
      </c>
      <c r="BA115" s="302">
        <v>1987</v>
      </c>
      <c r="BB115" s="302">
        <v>288</v>
      </c>
      <c r="BC115" s="302">
        <v>710</v>
      </c>
      <c r="BD115" s="302">
        <v>413</v>
      </c>
      <c r="BE115" s="302">
        <v>231</v>
      </c>
      <c r="BF115" s="302">
        <v>1165</v>
      </c>
      <c r="BG115" s="302">
        <v>124</v>
      </c>
      <c r="BH115" s="302">
        <v>76444</v>
      </c>
      <c r="BI115" s="317">
        <v>1801</v>
      </c>
      <c r="BJ115" s="302">
        <v>76956</v>
      </c>
      <c r="BK115" s="302">
        <v>1289</v>
      </c>
      <c r="BM115" s="39" t="s">
        <v>57</v>
      </c>
      <c r="BN115" s="302">
        <v>95841</v>
      </c>
      <c r="BO115" s="302">
        <v>81634</v>
      </c>
      <c r="BP115" s="302">
        <v>70900</v>
      </c>
      <c r="BQ115" s="302">
        <v>1893</v>
      </c>
      <c r="BR115" s="461" t="s">
        <v>2772</v>
      </c>
      <c r="BS115" s="461" t="s">
        <v>2772</v>
      </c>
      <c r="BT115" s="461" t="s">
        <v>2772</v>
      </c>
      <c r="BU115" s="461" t="s">
        <v>2772</v>
      </c>
      <c r="BV115" s="461" t="s">
        <v>2772</v>
      </c>
      <c r="BW115" s="461" t="s">
        <v>2772</v>
      </c>
      <c r="BX115" s="302">
        <v>77574</v>
      </c>
      <c r="BY115" s="302">
        <v>4060</v>
      </c>
      <c r="BZ115" s="302">
        <v>80078</v>
      </c>
      <c r="CA115" s="302">
        <v>1556</v>
      </c>
    </row>
    <row r="116" spans="1:79" x14ac:dyDescent="0.2">
      <c r="A116" s="39" t="s">
        <v>58</v>
      </c>
      <c r="B116" s="302">
        <v>133891</v>
      </c>
      <c r="C116" s="302">
        <v>119574</v>
      </c>
      <c r="D116" s="302">
        <v>117646</v>
      </c>
      <c r="E116" s="302">
        <v>4556</v>
      </c>
      <c r="F116" s="320" t="s">
        <v>2</v>
      </c>
      <c r="G116" s="320" t="s">
        <v>2</v>
      </c>
      <c r="H116" s="320" t="s">
        <v>2</v>
      </c>
      <c r="I116" s="320" t="s">
        <v>2</v>
      </c>
      <c r="J116" s="320" t="s">
        <v>2</v>
      </c>
      <c r="K116" s="320" t="s">
        <v>2</v>
      </c>
      <c r="L116" s="320" t="s">
        <v>2</v>
      </c>
      <c r="M116" s="320" t="s">
        <v>2</v>
      </c>
      <c r="N116" s="320" t="s">
        <v>2</v>
      </c>
      <c r="O116" s="320" t="s">
        <v>2</v>
      </c>
      <c r="Q116" s="39" t="s">
        <v>58</v>
      </c>
      <c r="R116" s="302">
        <v>109410</v>
      </c>
      <c r="S116" s="302">
        <v>98870</v>
      </c>
      <c r="T116" s="302">
        <v>91422</v>
      </c>
      <c r="U116" s="302">
        <v>3893</v>
      </c>
      <c r="V116" s="320" t="s">
        <v>2</v>
      </c>
      <c r="W116" s="320" t="s">
        <v>2</v>
      </c>
      <c r="X116" s="320" t="s">
        <v>2</v>
      </c>
      <c r="Y116" s="320" t="s">
        <v>2</v>
      </c>
      <c r="Z116" s="320" t="s">
        <v>2</v>
      </c>
      <c r="AA116" s="320" t="s">
        <v>2</v>
      </c>
      <c r="AB116" s="320" t="s">
        <v>2</v>
      </c>
      <c r="AC116" s="320" t="s">
        <v>2</v>
      </c>
      <c r="AD116" s="320" t="s">
        <v>2</v>
      </c>
      <c r="AE116" s="320" t="s">
        <v>2</v>
      </c>
      <c r="AG116" s="39" t="s">
        <v>58</v>
      </c>
      <c r="AH116" s="302">
        <v>114569</v>
      </c>
      <c r="AI116" s="302">
        <v>98077</v>
      </c>
      <c r="AJ116" s="302">
        <v>89715</v>
      </c>
      <c r="AK116" s="302">
        <v>4299</v>
      </c>
      <c r="AL116" s="302">
        <v>197</v>
      </c>
      <c r="AM116" s="302">
        <v>286</v>
      </c>
      <c r="AN116" s="302">
        <v>325</v>
      </c>
      <c r="AO116" s="302">
        <v>205</v>
      </c>
      <c r="AP116" s="302">
        <v>420</v>
      </c>
      <c r="AQ116" s="302">
        <v>1182</v>
      </c>
      <c r="AR116" s="302">
        <v>98077</v>
      </c>
      <c r="AS116" s="302">
        <v>2032</v>
      </c>
      <c r="AT116" s="302">
        <v>97596</v>
      </c>
      <c r="AU116" s="302">
        <v>480</v>
      </c>
      <c r="AW116" s="39" t="s">
        <v>58</v>
      </c>
      <c r="AX116" s="302">
        <v>125049</v>
      </c>
      <c r="AY116" s="302">
        <v>96055</v>
      </c>
      <c r="AZ116" s="302">
        <v>86077</v>
      </c>
      <c r="BA116" s="302">
        <v>2978</v>
      </c>
      <c r="BB116" s="302">
        <v>298</v>
      </c>
      <c r="BC116" s="302">
        <v>786</v>
      </c>
      <c r="BD116" s="302">
        <v>585</v>
      </c>
      <c r="BE116" s="302">
        <v>152</v>
      </c>
      <c r="BF116" s="302">
        <v>736</v>
      </c>
      <c r="BG116" s="302">
        <v>1011</v>
      </c>
      <c r="BH116" s="302">
        <v>93203</v>
      </c>
      <c r="BI116" s="317">
        <v>2852</v>
      </c>
      <c r="BJ116" s="302">
        <v>94604</v>
      </c>
      <c r="BK116" s="302">
        <v>1451</v>
      </c>
      <c r="BM116" s="39" t="s">
        <v>58</v>
      </c>
      <c r="BN116" s="302">
        <v>145665</v>
      </c>
      <c r="BO116" s="302">
        <v>103706</v>
      </c>
      <c r="BP116" s="302">
        <v>86287</v>
      </c>
      <c r="BQ116" s="302">
        <v>2606</v>
      </c>
      <c r="BR116" s="461" t="s">
        <v>2772</v>
      </c>
      <c r="BS116" s="461" t="s">
        <v>2772</v>
      </c>
      <c r="BT116" s="461" t="s">
        <v>2772</v>
      </c>
      <c r="BU116" s="461" t="s">
        <v>2772</v>
      </c>
      <c r="BV116" s="461" t="s">
        <v>2772</v>
      </c>
      <c r="BW116" s="461" t="s">
        <v>2772</v>
      </c>
      <c r="BX116" s="302">
        <v>96401</v>
      </c>
      <c r="BY116" s="302">
        <v>7305</v>
      </c>
      <c r="BZ116" s="302">
        <v>101450</v>
      </c>
      <c r="CA116" s="302">
        <v>2256</v>
      </c>
    </row>
    <row r="117" spans="1:79" x14ac:dyDescent="0.2">
      <c r="A117" s="39" t="s">
        <v>59</v>
      </c>
      <c r="B117" s="302">
        <v>87355</v>
      </c>
      <c r="C117" s="302">
        <v>82623</v>
      </c>
      <c r="D117" s="302">
        <v>80960</v>
      </c>
      <c r="E117" s="302">
        <v>1667</v>
      </c>
      <c r="F117" s="320" t="s">
        <v>2</v>
      </c>
      <c r="G117" s="320" t="s">
        <v>2</v>
      </c>
      <c r="H117" s="320" t="s">
        <v>2</v>
      </c>
      <c r="I117" s="320" t="s">
        <v>2</v>
      </c>
      <c r="J117" s="320" t="s">
        <v>2</v>
      </c>
      <c r="K117" s="320" t="s">
        <v>2</v>
      </c>
      <c r="L117" s="320" t="s">
        <v>2</v>
      </c>
      <c r="M117" s="320" t="s">
        <v>2</v>
      </c>
      <c r="N117" s="320" t="s">
        <v>2</v>
      </c>
      <c r="O117" s="320" t="s">
        <v>2</v>
      </c>
      <c r="Q117" s="39" t="s">
        <v>59</v>
      </c>
      <c r="R117" s="302">
        <v>87703</v>
      </c>
      <c r="S117" s="302">
        <v>84291</v>
      </c>
      <c r="T117" s="302">
        <v>81004</v>
      </c>
      <c r="U117" s="302">
        <v>1489</v>
      </c>
      <c r="V117" s="320" t="s">
        <v>2</v>
      </c>
      <c r="W117" s="320" t="s">
        <v>2</v>
      </c>
      <c r="X117" s="320" t="s">
        <v>2</v>
      </c>
      <c r="Y117" s="320" t="s">
        <v>2</v>
      </c>
      <c r="Z117" s="320" t="s">
        <v>2</v>
      </c>
      <c r="AA117" s="320" t="s">
        <v>2</v>
      </c>
      <c r="AB117" s="320" t="s">
        <v>2</v>
      </c>
      <c r="AC117" s="320" t="s">
        <v>2</v>
      </c>
      <c r="AD117" s="320" t="s">
        <v>2</v>
      </c>
      <c r="AE117" s="320" t="s">
        <v>2</v>
      </c>
      <c r="AG117" s="39" t="s">
        <v>59</v>
      </c>
      <c r="AH117" s="302">
        <v>88179</v>
      </c>
      <c r="AI117" s="302">
        <v>83472</v>
      </c>
      <c r="AJ117" s="302">
        <v>79819</v>
      </c>
      <c r="AK117" s="302">
        <v>1771</v>
      </c>
      <c r="AL117" s="302">
        <v>109</v>
      </c>
      <c r="AM117" s="302">
        <v>194</v>
      </c>
      <c r="AN117" s="302">
        <v>244</v>
      </c>
      <c r="AO117" s="302">
        <v>28</v>
      </c>
      <c r="AP117" s="302">
        <v>347</v>
      </c>
      <c r="AQ117" s="302">
        <v>117</v>
      </c>
      <c r="AR117" s="302">
        <v>83472</v>
      </c>
      <c r="AS117" s="302">
        <v>585</v>
      </c>
      <c r="AT117" s="302">
        <v>83225</v>
      </c>
      <c r="AU117" s="302">
        <v>247</v>
      </c>
      <c r="AW117" s="39" t="s">
        <v>59</v>
      </c>
      <c r="AX117" s="302">
        <v>92885</v>
      </c>
      <c r="AY117" s="302">
        <v>85197</v>
      </c>
      <c r="AZ117" s="302">
        <v>81035</v>
      </c>
      <c r="BA117" s="302">
        <v>1655</v>
      </c>
      <c r="BB117" s="302">
        <v>156</v>
      </c>
      <c r="BC117" s="302">
        <v>256</v>
      </c>
      <c r="BD117" s="302">
        <v>260</v>
      </c>
      <c r="BE117" s="318" t="s">
        <v>2</v>
      </c>
      <c r="BF117" s="302">
        <v>395</v>
      </c>
      <c r="BG117" s="302">
        <v>132</v>
      </c>
      <c r="BH117" s="302">
        <v>84255</v>
      </c>
      <c r="BI117" s="317">
        <v>942</v>
      </c>
      <c r="BJ117" s="302">
        <v>84595</v>
      </c>
      <c r="BK117" s="302">
        <v>602</v>
      </c>
      <c r="BM117" s="39" t="s">
        <v>59</v>
      </c>
      <c r="BN117" s="302">
        <v>97703</v>
      </c>
      <c r="BO117" s="302">
        <v>84080</v>
      </c>
      <c r="BP117" s="302">
        <v>77498</v>
      </c>
      <c r="BQ117" s="302">
        <v>1348</v>
      </c>
      <c r="BR117" s="461" t="s">
        <v>2772</v>
      </c>
      <c r="BS117" s="461" t="s">
        <v>2772</v>
      </c>
      <c r="BT117" s="461" t="s">
        <v>2772</v>
      </c>
      <c r="BU117" s="461" t="s">
        <v>2772</v>
      </c>
      <c r="BV117" s="461" t="s">
        <v>2772</v>
      </c>
      <c r="BW117" s="461" t="s">
        <v>2772</v>
      </c>
      <c r="BX117" s="302">
        <v>80891</v>
      </c>
      <c r="BY117" s="302">
        <v>3189</v>
      </c>
      <c r="BZ117" s="302">
        <v>83320</v>
      </c>
      <c r="CA117" s="302">
        <v>760</v>
      </c>
    </row>
    <row r="118" spans="1:79" x14ac:dyDescent="0.2">
      <c r="A118" s="39" t="s">
        <v>60</v>
      </c>
      <c r="B118" s="302">
        <v>81813</v>
      </c>
      <c r="C118" s="302">
        <v>74380</v>
      </c>
      <c r="D118" s="302">
        <v>73124</v>
      </c>
      <c r="E118" s="302">
        <v>1849</v>
      </c>
      <c r="F118" s="320" t="s">
        <v>2</v>
      </c>
      <c r="G118" s="320" t="s">
        <v>2</v>
      </c>
      <c r="H118" s="320" t="s">
        <v>2</v>
      </c>
      <c r="I118" s="320" t="s">
        <v>2</v>
      </c>
      <c r="J118" s="320" t="s">
        <v>2</v>
      </c>
      <c r="K118" s="320" t="s">
        <v>2</v>
      </c>
      <c r="L118" s="320" t="s">
        <v>2</v>
      </c>
      <c r="M118" s="320" t="s">
        <v>2</v>
      </c>
      <c r="N118" s="320" t="s">
        <v>2</v>
      </c>
      <c r="O118" s="320" t="s">
        <v>2</v>
      </c>
      <c r="Q118" s="39" t="s">
        <v>60</v>
      </c>
      <c r="R118" s="302">
        <v>70502</v>
      </c>
      <c r="S118" s="302">
        <v>62317</v>
      </c>
      <c r="T118" s="302">
        <v>59067</v>
      </c>
      <c r="U118" s="302">
        <v>1629</v>
      </c>
      <c r="V118" s="320" t="s">
        <v>2</v>
      </c>
      <c r="W118" s="320" t="s">
        <v>2</v>
      </c>
      <c r="X118" s="320" t="s">
        <v>2</v>
      </c>
      <c r="Y118" s="320" t="s">
        <v>2</v>
      </c>
      <c r="Z118" s="320" t="s">
        <v>2</v>
      </c>
      <c r="AA118" s="320" t="s">
        <v>2</v>
      </c>
      <c r="AB118" s="320" t="s">
        <v>2</v>
      </c>
      <c r="AC118" s="320" t="s">
        <v>2</v>
      </c>
      <c r="AD118" s="320" t="s">
        <v>2</v>
      </c>
      <c r="AE118" s="320" t="s">
        <v>2</v>
      </c>
      <c r="AG118" s="39" t="s">
        <v>60</v>
      </c>
      <c r="AH118" s="302">
        <v>81665</v>
      </c>
      <c r="AI118" s="302">
        <v>64403</v>
      </c>
      <c r="AJ118" s="302">
        <v>60949</v>
      </c>
      <c r="AK118" s="302">
        <v>1577</v>
      </c>
      <c r="AL118" s="302">
        <v>115</v>
      </c>
      <c r="AM118" s="302">
        <v>126</v>
      </c>
      <c r="AN118" s="302">
        <v>169</v>
      </c>
      <c r="AO118" s="302">
        <v>143</v>
      </c>
      <c r="AP118" s="302">
        <v>229</v>
      </c>
      <c r="AQ118" s="302">
        <v>330</v>
      </c>
      <c r="AR118" s="302">
        <v>64403</v>
      </c>
      <c r="AS118" s="302">
        <v>974</v>
      </c>
      <c r="AT118" s="302">
        <v>64102</v>
      </c>
      <c r="AU118" s="302">
        <v>301</v>
      </c>
      <c r="AW118" s="39" t="s">
        <v>60</v>
      </c>
      <c r="AX118" s="302">
        <v>97927</v>
      </c>
      <c r="AY118" s="302">
        <v>68580</v>
      </c>
      <c r="AZ118" s="302">
        <v>63458</v>
      </c>
      <c r="BA118" s="302">
        <v>1277</v>
      </c>
      <c r="BB118" s="302">
        <v>143</v>
      </c>
      <c r="BC118" s="302">
        <v>420</v>
      </c>
      <c r="BD118" s="302">
        <v>336</v>
      </c>
      <c r="BE118" s="302">
        <v>355</v>
      </c>
      <c r="BF118" s="302">
        <v>515</v>
      </c>
      <c r="BG118" s="302">
        <v>299</v>
      </c>
      <c r="BH118" s="302">
        <v>67120</v>
      </c>
      <c r="BI118" s="317">
        <v>1460</v>
      </c>
      <c r="BJ118" s="302">
        <v>67731</v>
      </c>
      <c r="BK118" s="302">
        <v>849</v>
      </c>
      <c r="BM118" s="39" t="s">
        <v>60</v>
      </c>
      <c r="BN118" s="302">
        <v>123190</v>
      </c>
      <c r="BO118" s="302">
        <v>83685</v>
      </c>
      <c r="BP118" s="302">
        <v>69673</v>
      </c>
      <c r="BQ118" s="302">
        <v>1332</v>
      </c>
      <c r="BR118" s="461" t="s">
        <v>2772</v>
      </c>
      <c r="BS118" s="461" t="s">
        <v>2772</v>
      </c>
      <c r="BT118" s="461" t="s">
        <v>2772</v>
      </c>
      <c r="BU118" s="461" t="s">
        <v>2772</v>
      </c>
      <c r="BV118" s="461" t="s">
        <v>2772</v>
      </c>
      <c r="BW118" s="461" t="s">
        <v>2772</v>
      </c>
      <c r="BX118" s="302">
        <v>77340</v>
      </c>
      <c r="BY118" s="302">
        <v>6345</v>
      </c>
      <c r="BZ118" s="302">
        <v>81584</v>
      </c>
      <c r="CA118" s="302">
        <v>2101</v>
      </c>
    </row>
    <row r="119" spans="1:79" x14ac:dyDescent="0.2">
      <c r="A119" s="39" t="s">
        <v>61</v>
      </c>
      <c r="B119" s="302">
        <v>120015</v>
      </c>
      <c r="C119" s="302">
        <v>109627</v>
      </c>
      <c r="D119" s="302">
        <v>108513</v>
      </c>
      <c r="E119" s="302">
        <v>2448</v>
      </c>
      <c r="F119" s="320" t="s">
        <v>2</v>
      </c>
      <c r="G119" s="320" t="s">
        <v>2</v>
      </c>
      <c r="H119" s="320" t="s">
        <v>2</v>
      </c>
      <c r="I119" s="320" t="s">
        <v>2</v>
      </c>
      <c r="J119" s="320" t="s">
        <v>2</v>
      </c>
      <c r="K119" s="320" t="s">
        <v>2</v>
      </c>
      <c r="L119" s="320" t="s">
        <v>2</v>
      </c>
      <c r="M119" s="320" t="s">
        <v>2</v>
      </c>
      <c r="N119" s="320" t="s">
        <v>2</v>
      </c>
      <c r="O119" s="320" t="s">
        <v>2</v>
      </c>
      <c r="Q119" s="39" t="s">
        <v>61</v>
      </c>
      <c r="R119" s="302">
        <v>111246</v>
      </c>
      <c r="S119" s="302">
        <v>100017</v>
      </c>
      <c r="T119" s="302">
        <v>95660</v>
      </c>
      <c r="U119" s="302">
        <v>2187</v>
      </c>
      <c r="V119" s="320" t="s">
        <v>2</v>
      </c>
      <c r="W119" s="320" t="s">
        <v>2</v>
      </c>
      <c r="X119" s="320" t="s">
        <v>2</v>
      </c>
      <c r="Y119" s="320" t="s">
        <v>2</v>
      </c>
      <c r="Z119" s="320" t="s">
        <v>2</v>
      </c>
      <c r="AA119" s="320" t="s">
        <v>2</v>
      </c>
      <c r="AB119" s="320" t="s">
        <v>2</v>
      </c>
      <c r="AC119" s="320" t="s">
        <v>2</v>
      </c>
      <c r="AD119" s="320" t="s">
        <v>2</v>
      </c>
      <c r="AE119" s="320" t="s">
        <v>2</v>
      </c>
      <c r="AG119" s="39" t="s">
        <v>61</v>
      </c>
      <c r="AH119" s="302">
        <v>110164</v>
      </c>
      <c r="AI119" s="302">
        <v>95273</v>
      </c>
      <c r="AJ119" s="302">
        <v>89541</v>
      </c>
      <c r="AK119" s="302">
        <v>2893</v>
      </c>
      <c r="AL119" s="302">
        <v>95</v>
      </c>
      <c r="AM119" s="302">
        <v>157</v>
      </c>
      <c r="AN119" s="302">
        <v>255</v>
      </c>
      <c r="AO119" s="302">
        <v>405</v>
      </c>
      <c r="AP119" s="302">
        <v>323</v>
      </c>
      <c r="AQ119" s="302">
        <v>880</v>
      </c>
      <c r="AR119" s="302">
        <v>95273</v>
      </c>
      <c r="AS119" s="302">
        <v>1626</v>
      </c>
      <c r="AT119" s="302">
        <v>94721</v>
      </c>
      <c r="AU119" s="302">
        <v>549</v>
      </c>
      <c r="AW119" s="39" t="s">
        <v>61</v>
      </c>
      <c r="AX119" s="302">
        <v>112096</v>
      </c>
      <c r="AY119" s="302">
        <v>90728</v>
      </c>
      <c r="AZ119" s="302">
        <v>83667</v>
      </c>
      <c r="BA119" s="302">
        <v>2025</v>
      </c>
      <c r="BB119" s="302">
        <v>245</v>
      </c>
      <c r="BC119" s="302">
        <v>426</v>
      </c>
      <c r="BD119" s="302">
        <v>415</v>
      </c>
      <c r="BE119" s="302">
        <v>211</v>
      </c>
      <c r="BF119" s="302">
        <v>472</v>
      </c>
      <c r="BG119" s="302">
        <v>832</v>
      </c>
      <c r="BH119" s="302">
        <v>87957</v>
      </c>
      <c r="BI119" s="317">
        <v>2771</v>
      </c>
      <c r="BJ119" s="302">
        <v>89080</v>
      </c>
      <c r="BK119" s="302">
        <v>1648</v>
      </c>
      <c r="BM119" s="39" t="s">
        <v>61</v>
      </c>
      <c r="BN119" s="302">
        <v>129279</v>
      </c>
      <c r="BO119" s="302">
        <v>99283</v>
      </c>
      <c r="BP119" s="302">
        <v>79529</v>
      </c>
      <c r="BQ119" s="302">
        <v>1696</v>
      </c>
      <c r="BR119" s="461" t="s">
        <v>2772</v>
      </c>
      <c r="BS119" s="461" t="s">
        <v>2772</v>
      </c>
      <c r="BT119" s="461" t="s">
        <v>2772</v>
      </c>
      <c r="BU119" s="461" t="s">
        <v>2772</v>
      </c>
      <c r="BV119" s="461" t="s">
        <v>2772</v>
      </c>
      <c r="BW119" s="461" t="s">
        <v>2772</v>
      </c>
      <c r="BX119" s="302">
        <v>84841</v>
      </c>
      <c r="BY119" s="302">
        <v>14442</v>
      </c>
      <c r="BZ119" s="302">
        <v>96385</v>
      </c>
      <c r="CA119" s="302">
        <v>2898</v>
      </c>
    </row>
    <row r="120" spans="1:79" x14ac:dyDescent="0.2">
      <c r="A120" s="39" t="s">
        <v>62</v>
      </c>
      <c r="B120" s="302">
        <v>153556</v>
      </c>
      <c r="C120" s="302">
        <v>129787</v>
      </c>
      <c r="D120" s="302">
        <v>125260</v>
      </c>
      <c r="E120" s="302">
        <v>5917</v>
      </c>
      <c r="F120" s="320" t="s">
        <v>2</v>
      </c>
      <c r="G120" s="320" t="s">
        <v>2</v>
      </c>
      <c r="H120" s="320" t="s">
        <v>2</v>
      </c>
      <c r="I120" s="320" t="s">
        <v>2</v>
      </c>
      <c r="J120" s="320" t="s">
        <v>2</v>
      </c>
      <c r="K120" s="320" t="s">
        <v>2</v>
      </c>
      <c r="L120" s="320" t="s">
        <v>2</v>
      </c>
      <c r="M120" s="320" t="s">
        <v>2</v>
      </c>
      <c r="N120" s="320" t="s">
        <v>2</v>
      </c>
      <c r="O120" s="320" t="s">
        <v>2</v>
      </c>
      <c r="Q120" s="39" t="s">
        <v>62</v>
      </c>
      <c r="R120" s="302">
        <v>132047</v>
      </c>
      <c r="S120" s="302">
        <v>113390</v>
      </c>
      <c r="T120" s="302">
        <v>103556</v>
      </c>
      <c r="U120" s="302">
        <v>4866</v>
      </c>
      <c r="V120" s="320" t="s">
        <v>2</v>
      </c>
      <c r="W120" s="320" t="s">
        <v>2</v>
      </c>
      <c r="X120" s="320" t="s">
        <v>2</v>
      </c>
      <c r="Y120" s="320" t="s">
        <v>2</v>
      </c>
      <c r="Z120" s="320" t="s">
        <v>2</v>
      </c>
      <c r="AA120" s="320" t="s">
        <v>2</v>
      </c>
      <c r="AB120" s="320" t="s">
        <v>2</v>
      </c>
      <c r="AC120" s="320" t="s">
        <v>2</v>
      </c>
      <c r="AD120" s="320" t="s">
        <v>2</v>
      </c>
      <c r="AE120" s="320" t="s">
        <v>2</v>
      </c>
      <c r="AG120" s="39" t="s">
        <v>62</v>
      </c>
      <c r="AH120" s="302">
        <v>133009</v>
      </c>
      <c r="AI120" s="302">
        <v>112717</v>
      </c>
      <c r="AJ120" s="302">
        <v>101966</v>
      </c>
      <c r="AK120" s="302">
        <v>4687</v>
      </c>
      <c r="AL120" s="302">
        <v>688</v>
      </c>
      <c r="AM120" s="302">
        <v>689</v>
      </c>
      <c r="AN120" s="302">
        <v>640</v>
      </c>
      <c r="AO120" s="302">
        <v>130</v>
      </c>
      <c r="AP120" s="302">
        <v>891</v>
      </c>
      <c r="AQ120" s="302">
        <v>284</v>
      </c>
      <c r="AR120" s="302">
        <v>112717</v>
      </c>
      <c r="AS120" s="302">
        <v>2091</v>
      </c>
      <c r="AT120" s="302">
        <v>111964</v>
      </c>
      <c r="AU120" s="302">
        <v>747</v>
      </c>
      <c r="AW120" s="39" t="s">
        <v>62</v>
      </c>
      <c r="AX120" s="302">
        <v>136635</v>
      </c>
      <c r="AY120" s="302">
        <v>110069</v>
      </c>
      <c r="AZ120" s="302">
        <v>98039</v>
      </c>
      <c r="BA120" s="302">
        <v>3404</v>
      </c>
      <c r="BB120" s="302">
        <v>721</v>
      </c>
      <c r="BC120" s="302">
        <v>1273</v>
      </c>
      <c r="BD120" s="302">
        <v>818</v>
      </c>
      <c r="BE120" s="302">
        <v>818</v>
      </c>
      <c r="BF120" s="302">
        <v>1159</v>
      </c>
      <c r="BG120" s="302">
        <v>243</v>
      </c>
      <c r="BH120" s="302">
        <v>107136</v>
      </c>
      <c r="BI120" s="317">
        <v>2933</v>
      </c>
      <c r="BJ120" s="302">
        <v>108395</v>
      </c>
      <c r="BK120" s="302">
        <v>1674</v>
      </c>
      <c r="BM120" s="39" t="s">
        <v>62</v>
      </c>
      <c r="BN120" s="302">
        <v>158349</v>
      </c>
      <c r="BO120" s="302">
        <v>121024</v>
      </c>
      <c r="BP120" s="302">
        <v>99179</v>
      </c>
      <c r="BQ120" s="302">
        <v>3195</v>
      </c>
      <c r="BR120" s="461" t="s">
        <v>2772</v>
      </c>
      <c r="BS120" s="461" t="s">
        <v>2772</v>
      </c>
      <c r="BT120" s="461" t="s">
        <v>2772</v>
      </c>
      <c r="BU120" s="461" t="s">
        <v>2772</v>
      </c>
      <c r="BV120" s="461" t="s">
        <v>2772</v>
      </c>
      <c r="BW120" s="461" t="s">
        <v>2772</v>
      </c>
      <c r="BX120" s="302">
        <v>111935</v>
      </c>
      <c r="BY120" s="302">
        <v>9089</v>
      </c>
      <c r="BZ120" s="302">
        <v>118676</v>
      </c>
      <c r="CA120" s="302">
        <v>2348</v>
      </c>
    </row>
    <row r="121" spans="1:79" x14ac:dyDescent="0.2">
      <c r="A121" s="39" t="s">
        <v>63</v>
      </c>
      <c r="B121" s="302">
        <v>110743</v>
      </c>
      <c r="C121" s="302">
        <v>86800</v>
      </c>
      <c r="D121" s="302">
        <v>74271</v>
      </c>
      <c r="E121" s="302">
        <v>7197</v>
      </c>
      <c r="F121" s="320" t="s">
        <v>2</v>
      </c>
      <c r="G121" s="320" t="s">
        <v>2</v>
      </c>
      <c r="H121" s="320" t="s">
        <v>2</v>
      </c>
      <c r="I121" s="320" t="s">
        <v>2</v>
      </c>
      <c r="J121" s="320" t="s">
        <v>2</v>
      </c>
      <c r="K121" s="320" t="s">
        <v>2</v>
      </c>
      <c r="L121" s="320" t="s">
        <v>2</v>
      </c>
      <c r="M121" s="320" t="s">
        <v>2</v>
      </c>
      <c r="N121" s="320" t="s">
        <v>2</v>
      </c>
      <c r="O121" s="320" t="s">
        <v>2</v>
      </c>
      <c r="Q121" s="39" t="s">
        <v>63</v>
      </c>
      <c r="R121" s="302">
        <v>87330</v>
      </c>
      <c r="S121" s="302">
        <v>70951</v>
      </c>
      <c r="T121" s="302">
        <v>55958</v>
      </c>
      <c r="U121" s="302">
        <v>5237</v>
      </c>
      <c r="V121" s="320" t="s">
        <v>2</v>
      </c>
      <c r="W121" s="320" t="s">
        <v>2</v>
      </c>
      <c r="X121" s="320" t="s">
        <v>2</v>
      </c>
      <c r="Y121" s="320" t="s">
        <v>2</v>
      </c>
      <c r="Z121" s="320" t="s">
        <v>2</v>
      </c>
      <c r="AA121" s="320" t="s">
        <v>2</v>
      </c>
      <c r="AB121" s="320" t="s">
        <v>2</v>
      </c>
      <c r="AC121" s="320" t="s">
        <v>2</v>
      </c>
      <c r="AD121" s="320" t="s">
        <v>2</v>
      </c>
      <c r="AE121" s="320" t="s">
        <v>2</v>
      </c>
      <c r="AG121" s="39" t="s">
        <v>63</v>
      </c>
      <c r="AH121" s="302">
        <v>91781</v>
      </c>
      <c r="AI121" s="302">
        <v>68959</v>
      </c>
      <c r="AJ121" s="302">
        <v>54236</v>
      </c>
      <c r="AK121" s="302">
        <v>4425</v>
      </c>
      <c r="AL121" s="302">
        <v>562</v>
      </c>
      <c r="AM121" s="302">
        <v>1086</v>
      </c>
      <c r="AN121" s="302">
        <v>989</v>
      </c>
      <c r="AO121" s="302">
        <v>353</v>
      </c>
      <c r="AP121" s="302">
        <v>1203</v>
      </c>
      <c r="AQ121" s="302">
        <v>316</v>
      </c>
      <c r="AR121" s="302">
        <v>68959</v>
      </c>
      <c r="AS121" s="302">
        <v>2785</v>
      </c>
      <c r="AT121" s="302">
        <v>67707</v>
      </c>
      <c r="AU121" s="302">
        <v>1249</v>
      </c>
      <c r="AW121" s="39" t="s">
        <v>63</v>
      </c>
      <c r="AX121" s="302">
        <v>92480</v>
      </c>
      <c r="AY121" s="302">
        <v>64902</v>
      </c>
      <c r="AZ121" s="302">
        <v>49682</v>
      </c>
      <c r="BA121" s="302">
        <v>2829</v>
      </c>
      <c r="BB121" s="302">
        <v>506</v>
      </c>
      <c r="BC121" s="302">
        <v>1547</v>
      </c>
      <c r="BD121" s="302">
        <v>1269</v>
      </c>
      <c r="BE121" s="302">
        <v>224</v>
      </c>
      <c r="BF121" s="302">
        <v>1143</v>
      </c>
      <c r="BG121" s="302">
        <v>283</v>
      </c>
      <c r="BH121" s="302">
        <v>61226</v>
      </c>
      <c r="BI121" s="317">
        <v>3676</v>
      </c>
      <c r="BJ121" s="302">
        <v>62367</v>
      </c>
      <c r="BK121" s="302">
        <v>2535</v>
      </c>
      <c r="BM121" s="39" t="s">
        <v>63</v>
      </c>
      <c r="BN121" s="302">
        <v>107848</v>
      </c>
      <c r="BO121" s="302">
        <v>69788</v>
      </c>
      <c r="BP121" s="302">
        <v>47945</v>
      </c>
      <c r="BQ121" s="302">
        <v>1970</v>
      </c>
      <c r="BR121" s="461" t="s">
        <v>2772</v>
      </c>
      <c r="BS121" s="461" t="s">
        <v>2772</v>
      </c>
      <c r="BT121" s="461" t="s">
        <v>2772</v>
      </c>
      <c r="BU121" s="461" t="s">
        <v>2772</v>
      </c>
      <c r="BV121" s="461" t="s">
        <v>2772</v>
      </c>
      <c r="BW121" s="461" t="s">
        <v>2772</v>
      </c>
      <c r="BX121" s="302">
        <v>61802</v>
      </c>
      <c r="BY121" s="302">
        <v>7986</v>
      </c>
      <c r="BZ121" s="302">
        <v>65386</v>
      </c>
      <c r="CA121" s="302">
        <v>4402</v>
      </c>
    </row>
    <row r="122" spans="1:79" x14ac:dyDescent="0.2">
      <c r="A122" s="39"/>
      <c r="F122" s="320"/>
      <c r="G122" s="320"/>
      <c r="H122" s="320"/>
      <c r="I122" s="320"/>
      <c r="J122" s="320"/>
      <c r="K122" s="320"/>
      <c r="L122" s="320"/>
      <c r="M122" s="320"/>
      <c r="N122" s="320"/>
      <c r="O122" s="320"/>
      <c r="Q122" s="39"/>
      <c r="V122" s="320"/>
      <c r="W122" s="320"/>
      <c r="X122" s="320"/>
      <c r="Y122" s="320"/>
      <c r="Z122" s="320"/>
      <c r="AA122" s="320"/>
      <c r="AB122" s="320"/>
      <c r="AC122" s="320"/>
      <c r="AD122" s="320"/>
      <c r="AE122" s="320"/>
      <c r="AG122" s="39"/>
      <c r="AW122" s="39"/>
      <c r="BI122" s="317"/>
      <c r="BM122" s="39"/>
      <c r="BR122" s="461"/>
      <c r="BS122" s="461"/>
      <c r="BT122" s="461"/>
      <c r="BU122" s="461"/>
      <c r="BV122" s="461"/>
      <c r="BW122" s="461"/>
    </row>
    <row r="123" spans="1:79" x14ac:dyDescent="0.2">
      <c r="A123" s="316" t="s">
        <v>64</v>
      </c>
      <c r="B123" s="317">
        <v>307299</v>
      </c>
      <c r="C123" s="317">
        <v>240947</v>
      </c>
      <c r="D123" s="317">
        <v>208921</v>
      </c>
      <c r="E123" s="317">
        <v>18893</v>
      </c>
      <c r="F123" s="320" t="s">
        <v>2</v>
      </c>
      <c r="G123" s="320" t="s">
        <v>2</v>
      </c>
      <c r="H123" s="320" t="s">
        <v>2</v>
      </c>
      <c r="I123" s="320" t="s">
        <v>2</v>
      </c>
      <c r="J123" s="320" t="s">
        <v>2</v>
      </c>
      <c r="K123" s="320" t="s">
        <v>2</v>
      </c>
      <c r="L123" s="320" t="s">
        <v>2</v>
      </c>
      <c r="M123" s="320" t="s">
        <v>2</v>
      </c>
      <c r="N123" s="320" t="s">
        <v>2</v>
      </c>
      <c r="O123" s="320" t="s">
        <v>2</v>
      </c>
      <c r="Q123" s="316" t="s">
        <v>64</v>
      </c>
      <c r="R123" s="317">
        <v>243616</v>
      </c>
      <c r="S123" s="317">
        <v>199790</v>
      </c>
      <c r="T123" s="317">
        <v>159747</v>
      </c>
      <c r="U123" s="317">
        <v>13379</v>
      </c>
      <c r="V123" s="320" t="s">
        <v>2</v>
      </c>
      <c r="W123" s="320" t="s">
        <v>2</v>
      </c>
      <c r="X123" s="320" t="s">
        <v>2</v>
      </c>
      <c r="Y123" s="320" t="s">
        <v>2</v>
      </c>
      <c r="Z123" s="320" t="s">
        <v>2</v>
      </c>
      <c r="AA123" s="320" t="s">
        <v>2</v>
      </c>
      <c r="AB123" s="320" t="s">
        <v>2</v>
      </c>
      <c r="AC123" s="320" t="s">
        <v>2</v>
      </c>
      <c r="AD123" s="320" t="s">
        <v>2</v>
      </c>
      <c r="AE123" s="320" t="s">
        <v>2</v>
      </c>
      <c r="AG123" s="316" t="s">
        <v>64</v>
      </c>
      <c r="AH123" s="317">
        <v>257405</v>
      </c>
      <c r="AI123" s="317">
        <v>198998</v>
      </c>
      <c r="AJ123" s="317">
        <v>158449</v>
      </c>
      <c r="AK123" s="317">
        <v>11931</v>
      </c>
      <c r="AL123" s="317">
        <v>1696</v>
      </c>
      <c r="AM123" s="317">
        <v>3425</v>
      </c>
      <c r="AN123" s="317">
        <v>2683</v>
      </c>
      <c r="AO123" s="317">
        <v>785</v>
      </c>
      <c r="AP123" s="317">
        <v>3552</v>
      </c>
      <c r="AQ123" s="317">
        <v>1119</v>
      </c>
      <c r="AR123" s="317">
        <v>198998</v>
      </c>
      <c r="AS123" s="317">
        <v>8051</v>
      </c>
      <c r="AT123" s="317">
        <v>195418</v>
      </c>
      <c r="AU123" s="317">
        <v>3572</v>
      </c>
      <c r="AW123" s="316" t="s">
        <v>64</v>
      </c>
      <c r="AX123" s="317">
        <v>281407</v>
      </c>
      <c r="AY123" s="317">
        <v>203467</v>
      </c>
      <c r="AZ123" s="317">
        <v>159105</v>
      </c>
      <c r="BA123" s="317">
        <v>8484</v>
      </c>
      <c r="BB123" s="317">
        <v>1575</v>
      </c>
      <c r="BC123" s="317">
        <v>5073</v>
      </c>
      <c r="BD123" s="317">
        <v>3826</v>
      </c>
      <c r="BE123" s="317">
        <v>2141</v>
      </c>
      <c r="BF123" s="317">
        <v>3783</v>
      </c>
      <c r="BG123" s="317">
        <v>938</v>
      </c>
      <c r="BH123" s="317">
        <v>192683</v>
      </c>
      <c r="BI123" s="317">
        <v>10784</v>
      </c>
      <c r="BJ123" s="317">
        <v>196092</v>
      </c>
      <c r="BK123" s="317">
        <v>7375</v>
      </c>
      <c r="BM123" s="316" t="s">
        <v>64</v>
      </c>
      <c r="BN123" s="317">
        <v>304040</v>
      </c>
      <c r="BO123" s="317">
        <v>208106</v>
      </c>
      <c r="BP123" s="317">
        <v>148400</v>
      </c>
      <c r="BQ123" s="317">
        <v>6114</v>
      </c>
      <c r="BR123" s="461" t="s">
        <v>2772</v>
      </c>
      <c r="BS123" s="461" t="s">
        <v>2772</v>
      </c>
      <c r="BT123" s="461" t="s">
        <v>2772</v>
      </c>
      <c r="BU123" s="461" t="s">
        <v>2772</v>
      </c>
      <c r="BV123" s="461" t="s">
        <v>2772</v>
      </c>
      <c r="BW123" s="461" t="s">
        <v>2772</v>
      </c>
      <c r="BX123" s="317">
        <v>187208</v>
      </c>
      <c r="BY123" s="317">
        <v>20898</v>
      </c>
      <c r="BZ123" s="317">
        <v>196670</v>
      </c>
      <c r="CA123" s="317">
        <v>11436</v>
      </c>
    </row>
    <row r="124" spans="1:79" x14ac:dyDescent="0.2">
      <c r="A124" s="316" t="s">
        <v>65</v>
      </c>
      <c r="B124" s="317">
        <v>977123</v>
      </c>
      <c r="C124" s="317">
        <v>840775</v>
      </c>
      <c r="D124" s="317">
        <v>816590</v>
      </c>
      <c r="E124" s="317">
        <v>37471</v>
      </c>
      <c r="F124" s="320" t="s">
        <v>2</v>
      </c>
      <c r="G124" s="320" t="s">
        <v>2</v>
      </c>
      <c r="H124" s="320" t="s">
        <v>2</v>
      </c>
      <c r="I124" s="320" t="s">
        <v>2</v>
      </c>
      <c r="J124" s="320" t="s">
        <v>2</v>
      </c>
      <c r="K124" s="320" t="s">
        <v>2</v>
      </c>
      <c r="L124" s="320" t="s">
        <v>2</v>
      </c>
      <c r="M124" s="320" t="s">
        <v>2</v>
      </c>
      <c r="N124" s="320" t="s">
        <v>2</v>
      </c>
      <c r="O124" s="320" t="s">
        <v>2</v>
      </c>
      <c r="Q124" s="316" t="s">
        <v>65</v>
      </c>
      <c r="R124" s="317">
        <v>823320</v>
      </c>
      <c r="S124" s="317">
        <v>718668</v>
      </c>
      <c r="T124" s="317">
        <v>657114</v>
      </c>
      <c r="U124" s="317">
        <v>30508</v>
      </c>
      <c r="V124" s="320" t="s">
        <v>2</v>
      </c>
      <c r="W124" s="320" t="s">
        <v>2</v>
      </c>
      <c r="X124" s="320" t="s">
        <v>2</v>
      </c>
      <c r="Y124" s="320" t="s">
        <v>2</v>
      </c>
      <c r="Z124" s="320" t="s">
        <v>2</v>
      </c>
      <c r="AA124" s="320" t="s">
        <v>2</v>
      </c>
      <c r="AB124" s="320" t="s">
        <v>2</v>
      </c>
      <c r="AC124" s="320" t="s">
        <v>2</v>
      </c>
      <c r="AD124" s="320" t="s">
        <v>2</v>
      </c>
      <c r="AE124" s="320" t="s">
        <v>2</v>
      </c>
      <c r="AG124" s="316" t="s">
        <v>65</v>
      </c>
      <c r="AH124" s="317">
        <v>853196</v>
      </c>
      <c r="AI124" s="317">
        <v>712145</v>
      </c>
      <c r="AJ124" s="317">
        <v>645874</v>
      </c>
      <c r="AK124" s="317">
        <v>30798</v>
      </c>
      <c r="AL124" s="317">
        <v>2766</v>
      </c>
      <c r="AM124" s="317">
        <v>3153</v>
      </c>
      <c r="AN124" s="317">
        <v>4028</v>
      </c>
      <c r="AO124" s="317">
        <v>1844</v>
      </c>
      <c r="AP124" s="317">
        <v>4028</v>
      </c>
      <c r="AQ124" s="317">
        <v>5485</v>
      </c>
      <c r="AR124" s="317">
        <v>712145</v>
      </c>
      <c r="AS124" s="317">
        <v>14817</v>
      </c>
      <c r="AT124" s="317">
        <v>707425</v>
      </c>
      <c r="AU124" s="317">
        <v>4690</v>
      </c>
      <c r="AW124" s="316" t="s">
        <v>65</v>
      </c>
      <c r="AX124" s="317">
        <v>925422</v>
      </c>
      <c r="AY124" s="317">
        <v>708750</v>
      </c>
      <c r="AZ124" s="317">
        <v>631569</v>
      </c>
      <c r="BA124" s="317">
        <v>21441</v>
      </c>
      <c r="BB124" s="317">
        <v>3270</v>
      </c>
      <c r="BC124" s="317">
        <v>6680</v>
      </c>
      <c r="BD124" s="317">
        <v>5303</v>
      </c>
      <c r="BE124" s="317">
        <v>-3776</v>
      </c>
      <c r="BF124" s="317">
        <v>6076</v>
      </c>
      <c r="BG124" s="317">
        <v>4625</v>
      </c>
      <c r="BH124" s="317">
        <v>687175</v>
      </c>
      <c r="BI124" s="317">
        <v>21575</v>
      </c>
      <c r="BJ124" s="317">
        <v>708363</v>
      </c>
      <c r="BK124" s="317">
        <v>387</v>
      </c>
      <c r="BM124" s="316" t="s">
        <v>65</v>
      </c>
      <c r="BN124" s="317">
        <v>1066244</v>
      </c>
      <c r="BO124" s="317">
        <v>768853</v>
      </c>
      <c r="BP124" s="317">
        <v>625278</v>
      </c>
      <c r="BQ124" s="317">
        <v>18532</v>
      </c>
      <c r="BR124" s="461" t="s">
        <v>2772</v>
      </c>
      <c r="BS124" s="461" t="s">
        <v>2772</v>
      </c>
      <c r="BT124" s="461" t="s">
        <v>2772</v>
      </c>
      <c r="BU124" s="461" t="s">
        <v>2772</v>
      </c>
      <c r="BV124" s="461" t="s">
        <v>2772</v>
      </c>
      <c r="BW124" s="461" t="s">
        <v>2772</v>
      </c>
      <c r="BX124" s="317">
        <v>703269</v>
      </c>
      <c r="BY124" s="317">
        <v>65584</v>
      </c>
      <c r="BZ124" s="317">
        <v>750320</v>
      </c>
      <c r="CA124" s="317">
        <v>18533</v>
      </c>
    </row>
    <row r="125" spans="1:79" x14ac:dyDescent="0.2">
      <c r="A125" s="316" t="s">
        <v>66</v>
      </c>
      <c r="B125" s="317">
        <v>2479741</v>
      </c>
      <c r="C125" s="317">
        <v>2232034</v>
      </c>
      <c r="D125" s="317">
        <v>2171450</v>
      </c>
      <c r="E125" s="317">
        <v>70720</v>
      </c>
      <c r="F125" s="320" t="s">
        <v>2</v>
      </c>
      <c r="G125" s="320" t="s">
        <v>2</v>
      </c>
      <c r="H125" s="320" t="s">
        <v>2</v>
      </c>
      <c r="I125" s="320" t="s">
        <v>2</v>
      </c>
      <c r="J125" s="320" t="s">
        <v>2</v>
      </c>
      <c r="K125" s="320" t="s">
        <v>2</v>
      </c>
      <c r="L125" s="320" t="s">
        <v>2</v>
      </c>
      <c r="M125" s="320" t="s">
        <v>2</v>
      </c>
      <c r="N125" s="320" t="s">
        <v>2</v>
      </c>
      <c r="O125" s="320" t="s">
        <v>2</v>
      </c>
      <c r="Q125" s="316" t="s">
        <v>66</v>
      </c>
      <c r="R125" s="317">
        <v>2359100</v>
      </c>
      <c r="S125" s="317">
        <v>2132735</v>
      </c>
      <c r="T125" s="317">
        <v>1986667</v>
      </c>
      <c r="U125" s="317">
        <v>63901</v>
      </c>
      <c r="V125" s="320" t="s">
        <v>2</v>
      </c>
      <c r="W125" s="320" t="s">
        <v>2</v>
      </c>
      <c r="X125" s="320" t="s">
        <v>2</v>
      </c>
      <c r="Y125" s="320" t="s">
        <v>2</v>
      </c>
      <c r="Z125" s="320" t="s">
        <v>2</v>
      </c>
      <c r="AA125" s="320" t="s">
        <v>2</v>
      </c>
      <c r="AB125" s="320" t="s">
        <v>2</v>
      </c>
      <c r="AC125" s="320" t="s">
        <v>2</v>
      </c>
      <c r="AD125" s="320" t="s">
        <v>2</v>
      </c>
      <c r="AE125" s="320" t="s">
        <v>2</v>
      </c>
      <c r="AG125" s="316" t="s">
        <v>66</v>
      </c>
      <c r="AH125" s="317">
        <v>2363502</v>
      </c>
      <c r="AI125" s="317">
        <v>2070762</v>
      </c>
      <c r="AJ125" s="317">
        <v>1906710</v>
      </c>
      <c r="AK125" s="317">
        <v>73022</v>
      </c>
      <c r="AL125" s="317">
        <v>7368</v>
      </c>
      <c r="AM125" s="317">
        <v>6301</v>
      </c>
      <c r="AN125" s="317">
        <v>8361</v>
      </c>
      <c r="AO125" s="317">
        <v>6439</v>
      </c>
      <c r="AP125" s="317">
        <v>12803</v>
      </c>
      <c r="AQ125" s="317">
        <v>18070</v>
      </c>
      <c r="AR125" s="317">
        <v>2070762</v>
      </c>
      <c r="AS125" s="317">
        <v>43996</v>
      </c>
      <c r="AT125" s="317">
        <v>2057143</v>
      </c>
      <c r="AU125" s="317">
        <v>13543</v>
      </c>
      <c r="AW125" s="316" t="s">
        <v>66</v>
      </c>
      <c r="AX125" s="317">
        <v>2496469</v>
      </c>
      <c r="AY125" s="317">
        <v>2062961</v>
      </c>
      <c r="AZ125" s="317">
        <v>1877732</v>
      </c>
      <c r="BA125" s="317">
        <v>57561</v>
      </c>
      <c r="BB125" s="317">
        <v>8699</v>
      </c>
      <c r="BC125" s="317">
        <v>10253</v>
      </c>
      <c r="BD125" s="317">
        <v>10128</v>
      </c>
      <c r="BE125" s="317">
        <v>13791</v>
      </c>
      <c r="BF125" s="317">
        <v>14172</v>
      </c>
      <c r="BG125" s="317">
        <v>17589</v>
      </c>
      <c r="BH125" s="317">
        <v>1997659</v>
      </c>
      <c r="BI125" s="317">
        <v>65302</v>
      </c>
      <c r="BJ125" s="317">
        <v>2027080</v>
      </c>
      <c r="BK125" s="317">
        <v>35881</v>
      </c>
      <c r="BM125" s="316" t="s">
        <v>66</v>
      </c>
      <c r="BN125" s="317">
        <v>2770368</v>
      </c>
      <c r="BO125" s="317">
        <v>2134317</v>
      </c>
      <c r="BP125" s="317">
        <v>1812593</v>
      </c>
      <c r="BQ125" s="317">
        <v>45277</v>
      </c>
      <c r="BR125" s="461" t="s">
        <v>2772</v>
      </c>
      <c r="BS125" s="461" t="s">
        <v>2772</v>
      </c>
      <c r="BT125" s="461" t="s">
        <v>2772</v>
      </c>
      <c r="BU125" s="461" t="s">
        <v>2772</v>
      </c>
      <c r="BV125" s="461" t="s">
        <v>2772</v>
      </c>
      <c r="BW125" s="461" t="s">
        <v>2772</v>
      </c>
      <c r="BX125" s="317">
        <v>1944666</v>
      </c>
      <c r="BY125" s="317">
        <v>189651</v>
      </c>
      <c r="BZ125" s="317">
        <v>2082139</v>
      </c>
      <c r="CA125" s="317">
        <v>52178</v>
      </c>
    </row>
    <row r="126" spans="1:79" x14ac:dyDescent="0.2">
      <c r="A126" s="316" t="s">
        <v>67</v>
      </c>
      <c r="B126" s="302">
        <v>3764163</v>
      </c>
      <c r="C126" s="302">
        <v>3313756</v>
      </c>
      <c r="D126" s="302">
        <v>3196961</v>
      </c>
      <c r="E126" s="302">
        <v>127084</v>
      </c>
      <c r="F126" s="320" t="s">
        <v>2</v>
      </c>
      <c r="G126" s="320" t="s">
        <v>2</v>
      </c>
      <c r="H126" s="320" t="s">
        <v>2</v>
      </c>
      <c r="I126" s="320" t="s">
        <v>2</v>
      </c>
      <c r="J126" s="320" t="s">
        <v>2</v>
      </c>
      <c r="K126" s="320" t="s">
        <v>2</v>
      </c>
      <c r="L126" s="320" t="s">
        <v>2</v>
      </c>
      <c r="M126" s="320" t="s">
        <v>2</v>
      </c>
      <c r="N126" s="320" t="s">
        <v>2</v>
      </c>
      <c r="O126" s="320" t="s">
        <v>2</v>
      </c>
      <c r="Q126" s="316" t="s">
        <v>67</v>
      </c>
      <c r="R126" s="302">
        <v>3426036</v>
      </c>
      <c r="S126" s="302">
        <v>3051193</v>
      </c>
      <c r="T126" s="302">
        <v>2803528</v>
      </c>
      <c r="U126" s="302">
        <v>107788</v>
      </c>
      <c r="V126" s="320" t="s">
        <v>2</v>
      </c>
      <c r="W126" s="320" t="s">
        <v>2</v>
      </c>
      <c r="X126" s="320" t="s">
        <v>2</v>
      </c>
      <c r="Y126" s="320" t="s">
        <v>2</v>
      </c>
      <c r="Z126" s="320" t="s">
        <v>2</v>
      </c>
      <c r="AA126" s="320" t="s">
        <v>2</v>
      </c>
      <c r="AB126" s="320" t="s">
        <v>2</v>
      </c>
      <c r="AC126" s="320" t="s">
        <v>2</v>
      </c>
      <c r="AD126" s="320" t="s">
        <v>2</v>
      </c>
      <c r="AE126" s="320" t="s">
        <v>2</v>
      </c>
      <c r="AG126" s="316" t="s">
        <v>67</v>
      </c>
      <c r="AH126" s="302">
        <v>3474103</v>
      </c>
      <c r="AI126" s="302">
        <v>2981905</v>
      </c>
      <c r="AJ126" s="302">
        <v>2711033</v>
      </c>
      <c r="AK126" s="302">
        <v>115751</v>
      </c>
      <c r="AL126" s="302">
        <v>11830</v>
      </c>
      <c r="AM126" s="302">
        <v>12879</v>
      </c>
      <c r="AN126" s="302">
        <v>15072</v>
      </c>
      <c r="AO126" s="302">
        <v>9068</v>
      </c>
      <c r="AP126" s="302">
        <v>20383</v>
      </c>
      <c r="AQ126" s="302">
        <v>24674</v>
      </c>
      <c r="AR126" s="302">
        <v>2981905</v>
      </c>
      <c r="AS126" s="302">
        <v>66864</v>
      </c>
      <c r="AT126" s="302">
        <v>2959986</v>
      </c>
      <c r="AU126" s="302">
        <v>21805</v>
      </c>
      <c r="AW126" s="316" t="s">
        <v>67</v>
      </c>
      <c r="AX126" s="302">
        <v>3703298</v>
      </c>
      <c r="AY126" s="302">
        <v>2975178</v>
      </c>
      <c r="AZ126" s="302">
        <v>2668406</v>
      </c>
      <c r="BA126" s="302">
        <v>87486</v>
      </c>
      <c r="BB126" s="302">
        <v>13544</v>
      </c>
      <c r="BC126" s="302">
        <v>22006</v>
      </c>
      <c r="BD126" s="302">
        <v>19257</v>
      </c>
      <c r="BE126" s="302">
        <v>12156</v>
      </c>
      <c r="BF126" s="302">
        <v>24031</v>
      </c>
      <c r="BG126" s="302">
        <v>23152</v>
      </c>
      <c r="BH126" s="302">
        <v>2877517</v>
      </c>
      <c r="BI126" s="317">
        <v>97661</v>
      </c>
      <c r="BJ126" s="302">
        <v>2931535</v>
      </c>
      <c r="BK126" s="302">
        <v>43643</v>
      </c>
      <c r="BM126" s="316" t="s">
        <v>67</v>
      </c>
      <c r="BN126" s="302">
        <v>4140652</v>
      </c>
      <c r="BO126" s="302">
        <v>3111276</v>
      </c>
      <c r="BP126" s="302">
        <v>2586271</v>
      </c>
      <c r="BQ126" s="302">
        <v>69923</v>
      </c>
      <c r="BR126" s="461" t="s">
        <v>2772</v>
      </c>
      <c r="BS126" s="461" t="s">
        <v>2772</v>
      </c>
      <c r="BT126" s="461" t="s">
        <v>2772</v>
      </c>
      <c r="BU126" s="461" t="s">
        <v>2772</v>
      </c>
      <c r="BV126" s="461" t="s">
        <v>2772</v>
      </c>
      <c r="BW126" s="461" t="s">
        <v>2772</v>
      </c>
      <c r="BX126" s="302">
        <v>2835143</v>
      </c>
      <c r="BY126" s="302">
        <v>276133</v>
      </c>
      <c r="BZ126" s="302">
        <v>3029129</v>
      </c>
      <c r="CA126" s="302">
        <v>82147</v>
      </c>
    </row>
    <row r="127" spans="1:79" x14ac:dyDescent="0.2">
      <c r="BE127" s="321"/>
      <c r="BG127" s="321"/>
    </row>
  </sheetData>
  <hyperlinks>
    <hyperlink ref="A1" location="Contents!A1" display="Back" xr:uid="{00000000-0004-0000-4100-000000000000}"/>
    <hyperlink ref="D1" location="'Table 29'!A1" display="Table 29" xr:uid="{00000000-0004-0000-4100-000001000000}"/>
  </hyperlink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5">
    <tabColor theme="7" tint="0.39997558519241921"/>
  </sheetPr>
  <dimension ref="A1:DE167"/>
  <sheetViews>
    <sheetView topLeftCell="BY1" zoomScale="70" zoomScaleNormal="70" workbookViewId="0">
      <selection activeCell="BY1" sqref="BY1"/>
    </sheetView>
  </sheetViews>
  <sheetFormatPr defaultColWidth="8.85546875" defaultRowHeight="12.75" x14ac:dyDescent="0.2"/>
  <cols>
    <col min="1" max="16384" width="8.85546875" style="302"/>
  </cols>
  <sheetData>
    <row r="1" spans="1:109" x14ac:dyDescent="0.2">
      <c r="A1" s="296" t="s">
        <v>322</v>
      </c>
      <c r="B1" s="315"/>
      <c r="C1" s="315"/>
      <c r="D1" s="296" t="s">
        <v>466</v>
      </c>
    </row>
    <row r="2" spans="1:109" x14ac:dyDescent="0.2">
      <c r="A2" s="302">
        <v>1971</v>
      </c>
      <c r="W2" s="302">
        <v>1981</v>
      </c>
      <c r="AS2" s="302">
        <v>1991</v>
      </c>
      <c r="BO2" s="302">
        <v>2001</v>
      </c>
      <c r="CK2" s="302">
        <v>2011</v>
      </c>
    </row>
    <row r="3" spans="1:109" ht="27.6" customHeight="1" x14ac:dyDescent="0.2">
      <c r="A3" s="302" t="s">
        <v>714</v>
      </c>
      <c r="B3" s="302" t="s">
        <v>733</v>
      </c>
      <c r="D3" s="302" t="s">
        <v>718</v>
      </c>
      <c r="J3" s="302" t="s">
        <v>725</v>
      </c>
      <c r="S3" s="302" t="s">
        <v>735</v>
      </c>
      <c r="T3" s="302" t="s">
        <v>737</v>
      </c>
      <c r="W3" s="302" t="s">
        <v>714</v>
      </c>
      <c r="X3" s="302" t="s">
        <v>733</v>
      </c>
      <c r="Z3" s="302" t="s">
        <v>718</v>
      </c>
      <c r="AF3" s="302" t="s">
        <v>725</v>
      </c>
      <c r="AO3" s="302" t="s">
        <v>735</v>
      </c>
      <c r="AP3" s="302" t="s">
        <v>737</v>
      </c>
      <c r="AS3" s="302" t="s">
        <v>714</v>
      </c>
      <c r="AT3" s="302" t="s">
        <v>733</v>
      </c>
      <c r="AV3" s="302" t="s">
        <v>718</v>
      </c>
      <c r="BB3" s="302" t="s">
        <v>725</v>
      </c>
      <c r="BK3" s="302" t="s">
        <v>735</v>
      </c>
      <c r="BL3" s="302" t="s">
        <v>737</v>
      </c>
      <c r="BO3" s="302" t="s">
        <v>714</v>
      </c>
      <c r="BP3" s="302" t="s">
        <v>733</v>
      </c>
      <c r="BR3" s="302" t="s">
        <v>718</v>
      </c>
      <c r="BX3" s="302" t="s">
        <v>725</v>
      </c>
      <c r="CG3" s="302" t="s">
        <v>735</v>
      </c>
      <c r="CH3" s="302" t="s">
        <v>737</v>
      </c>
      <c r="CK3" s="302" t="s">
        <v>714</v>
      </c>
      <c r="CL3" s="302" t="s">
        <v>733</v>
      </c>
      <c r="CN3" s="302" t="s">
        <v>718</v>
      </c>
      <c r="CT3" s="302" t="s">
        <v>725</v>
      </c>
      <c r="DC3" s="302" t="s">
        <v>735</v>
      </c>
      <c r="DD3" s="302" t="s">
        <v>737</v>
      </c>
    </row>
    <row r="4" spans="1:109" x14ac:dyDescent="0.2">
      <c r="B4" s="302" t="s">
        <v>734</v>
      </c>
      <c r="C4" s="302" t="s">
        <v>717</v>
      </c>
      <c r="D4" s="302" t="s">
        <v>719</v>
      </c>
      <c r="E4" s="302" t="s">
        <v>720</v>
      </c>
      <c r="F4" s="302" t="s">
        <v>721</v>
      </c>
      <c r="G4" s="302" t="s">
        <v>722</v>
      </c>
      <c r="H4" s="302" t="s">
        <v>723</v>
      </c>
      <c r="I4" s="302" t="s">
        <v>724</v>
      </c>
      <c r="J4" s="302" t="s">
        <v>453</v>
      </c>
      <c r="K4" s="302" t="s">
        <v>455</v>
      </c>
      <c r="L4" s="302" t="s">
        <v>454</v>
      </c>
      <c r="M4" s="302" t="s">
        <v>726</v>
      </c>
      <c r="N4" s="302" t="s">
        <v>727</v>
      </c>
      <c r="O4" s="302" t="s">
        <v>728</v>
      </c>
      <c r="P4" s="302" t="s">
        <v>729</v>
      </c>
      <c r="Q4" s="302" t="s">
        <v>456</v>
      </c>
      <c r="R4" s="302" t="s">
        <v>730</v>
      </c>
      <c r="S4" s="302" t="s">
        <v>736</v>
      </c>
      <c r="T4" s="302" t="s">
        <v>738</v>
      </c>
      <c r="U4" s="302" t="s">
        <v>130</v>
      </c>
      <c r="X4" s="302" t="s">
        <v>734</v>
      </c>
      <c r="Y4" s="302" t="s">
        <v>717</v>
      </c>
      <c r="Z4" s="302" t="s">
        <v>719</v>
      </c>
      <c r="AA4" s="302" t="s">
        <v>720</v>
      </c>
      <c r="AB4" s="302" t="s">
        <v>721</v>
      </c>
      <c r="AC4" s="302" t="s">
        <v>722</v>
      </c>
      <c r="AD4" s="302" t="s">
        <v>723</v>
      </c>
      <c r="AE4" s="302" t="s">
        <v>724</v>
      </c>
      <c r="AF4" s="302" t="s">
        <v>453</v>
      </c>
      <c r="AG4" s="302" t="s">
        <v>455</v>
      </c>
      <c r="AH4" s="302" t="s">
        <v>454</v>
      </c>
      <c r="AI4" s="302" t="s">
        <v>726</v>
      </c>
      <c r="AJ4" s="302" t="s">
        <v>727</v>
      </c>
      <c r="AK4" s="302" t="s">
        <v>728</v>
      </c>
      <c r="AL4" s="302" t="s">
        <v>729</v>
      </c>
      <c r="AM4" s="302" t="s">
        <v>456</v>
      </c>
      <c r="AN4" s="302" t="s">
        <v>730</v>
      </c>
      <c r="AO4" s="302" t="s">
        <v>736</v>
      </c>
      <c r="AP4" s="302" t="s">
        <v>738</v>
      </c>
      <c r="AQ4" s="302" t="s">
        <v>130</v>
      </c>
      <c r="AT4" s="302" t="s">
        <v>734</v>
      </c>
      <c r="AU4" s="302" t="s">
        <v>717</v>
      </c>
      <c r="AV4" s="302" t="s">
        <v>719</v>
      </c>
      <c r="AW4" s="302" t="s">
        <v>720</v>
      </c>
      <c r="AX4" s="302" t="s">
        <v>721</v>
      </c>
      <c r="AY4" s="302" t="s">
        <v>722</v>
      </c>
      <c r="AZ4" s="302" t="s">
        <v>723</v>
      </c>
      <c r="BA4" s="302" t="s">
        <v>724</v>
      </c>
      <c r="BB4" s="302" t="s">
        <v>453</v>
      </c>
      <c r="BC4" s="302" t="s">
        <v>455</v>
      </c>
      <c r="BD4" s="302" t="s">
        <v>454</v>
      </c>
      <c r="BE4" s="302" t="s">
        <v>726</v>
      </c>
      <c r="BF4" s="302" t="s">
        <v>727</v>
      </c>
      <c r="BG4" s="302" t="s">
        <v>728</v>
      </c>
      <c r="BH4" s="302" t="s">
        <v>729</v>
      </c>
      <c r="BI4" s="302" t="s">
        <v>456</v>
      </c>
      <c r="BJ4" s="302" t="s">
        <v>730</v>
      </c>
      <c r="BK4" s="302" t="s">
        <v>736</v>
      </c>
      <c r="BL4" s="302" t="s">
        <v>738</v>
      </c>
      <c r="BM4" s="302" t="s">
        <v>130</v>
      </c>
      <c r="BP4" s="302" t="s">
        <v>734</v>
      </c>
      <c r="BQ4" s="302" t="s">
        <v>717</v>
      </c>
      <c r="BR4" s="302" t="s">
        <v>719</v>
      </c>
      <c r="BS4" s="302" t="s">
        <v>720</v>
      </c>
      <c r="BT4" s="302" t="s">
        <v>721</v>
      </c>
      <c r="BU4" s="302" t="s">
        <v>722</v>
      </c>
      <c r="BV4" s="302" t="s">
        <v>723</v>
      </c>
      <c r="BW4" s="302" t="s">
        <v>724</v>
      </c>
      <c r="BX4" s="302" t="s">
        <v>453</v>
      </c>
      <c r="BY4" s="302" t="s">
        <v>455</v>
      </c>
      <c r="BZ4" s="302" t="s">
        <v>454</v>
      </c>
      <c r="CA4" s="302" t="s">
        <v>726</v>
      </c>
      <c r="CB4" s="302" t="s">
        <v>727</v>
      </c>
      <c r="CC4" s="302" t="s">
        <v>728</v>
      </c>
      <c r="CD4" s="302" t="s">
        <v>729</v>
      </c>
      <c r="CE4" s="302" t="s">
        <v>456</v>
      </c>
      <c r="CF4" s="302" t="s">
        <v>730</v>
      </c>
      <c r="CG4" s="302" t="s">
        <v>736</v>
      </c>
      <c r="CH4" s="302" t="s">
        <v>738</v>
      </c>
      <c r="CI4" s="302" t="s">
        <v>130</v>
      </c>
      <c r="CL4" s="302" t="s">
        <v>734</v>
      </c>
      <c r="CM4" s="302" t="s">
        <v>717</v>
      </c>
      <c r="CN4" s="302" t="s">
        <v>719</v>
      </c>
      <c r="CO4" s="302" t="s">
        <v>720</v>
      </c>
      <c r="CP4" s="302" t="s">
        <v>721</v>
      </c>
      <c r="CQ4" s="302" t="s">
        <v>722</v>
      </c>
      <c r="CR4" s="302" t="s">
        <v>723</v>
      </c>
      <c r="CS4" s="302" t="s">
        <v>724</v>
      </c>
      <c r="CT4" s="302" t="s">
        <v>453</v>
      </c>
      <c r="CU4" s="302" t="s">
        <v>455</v>
      </c>
      <c r="CV4" s="302" t="s">
        <v>454</v>
      </c>
      <c r="CW4" s="302" t="s">
        <v>726</v>
      </c>
      <c r="CX4" s="302" t="s">
        <v>727</v>
      </c>
      <c r="CY4" s="302" t="s">
        <v>728</v>
      </c>
      <c r="CZ4" s="302" t="s">
        <v>729</v>
      </c>
      <c r="DA4" s="302" t="s">
        <v>2685</v>
      </c>
      <c r="DB4" s="302" t="s">
        <v>730</v>
      </c>
      <c r="DC4" s="302" t="s">
        <v>736</v>
      </c>
      <c r="DD4" s="302" t="s">
        <v>738</v>
      </c>
      <c r="DE4" s="302" t="s">
        <v>130</v>
      </c>
    </row>
    <row r="5" spans="1:109" x14ac:dyDescent="0.2">
      <c r="A5" s="39" t="s">
        <v>31</v>
      </c>
      <c r="B5" s="302">
        <v>447</v>
      </c>
      <c r="C5" s="302">
        <v>7</v>
      </c>
      <c r="D5" s="318" t="s">
        <v>2</v>
      </c>
      <c r="E5" s="318" t="s">
        <v>2</v>
      </c>
      <c r="F5" s="318" t="s">
        <v>2</v>
      </c>
      <c r="G5" s="318" t="s">
        <v>2</v>
      </c>
      <c r="H5" s="318" t="s">
        <v>2</v>
      </c>
      <c r="I5" s="318" t="s">
        <v>2</v>
      </c>
      <c r="J5" s="302">
        <v>25</v>
      </c>
      <c r="K5" s="302">
        <v>18</v>
      </c>
      <c r="L5" s="318" t="s">
        <v>2</v>
      </c>
      <c r="M5" s="302">
        <v>1</v>
      </c>
      <c r="N5" s="318" t="s">
        <v>2</v>
      </c>
      <c r="O5" s="318" t="s">
        <v>2</v>
      </c>
      <c r="P5" s="318" t="s">
        <v>2</v>
      </c>
      <c r="Q5" s="302">
        <v>13</v>
      </c>
      <c r="R5" s="318" t="s">
        <v>2</v>
      </c>
      <c r="S5" s="318" t="s">
        <v>2</v>
      </c>
      <c r="T5" s="302">
        <v>31</v>
      </c>
      <c r="U5" s="302">
        <v>219</v>
      </c>
      <c r="W5" s="39" t="s">
        <v>31</v>
      </c>
      <c r="X5" s="302">
        <v>552</v>
      </c>
      <c r="Y5" s="302">
        <v>72</v>
      </c>
      <c r="Z5" s="318" t="s">
        <v>2</v>
      </c>
      <c r="AA5" s="318" t="s">
        <v>2</v>
      </c>
      <c r="AB5" s="318" t="s">
        <v>2</v>
      </c>
      <c r="AC5" s="318" t="s">
        <v>2</v>
      </c>
      <c r="AD5" s="318" t="s">
        <v>2</v>
      </c>
      <c r="AE5" s="318" t="s">
        <v>2</v>
      </c>
      <c r="AF5" s="302">
        <v>42</v>
      </c>
      <c r="AG5" s="302">
        <v>17</v>
      </c>
      <c r="AH5" s="302">
        <v>24</v>
      </c>
      <c r="AI5" s="318" t="s">
        <v>2</v>
      </c>
      <c r="AJ5" s="318" t="s">
        <v>2</v>
      </c>
      <c r="AK5" s="318" t="s">
        <v>2</v>
      </c>
      <c r="AL5" s="318" t="s">
        <v>2</v>
      </c>
      <c r="AM5" s="302">
        <v>21</v>
      </c>
      <c r="AN5" s="318" t="s">
        <v>2</v>
      </c>
      <c r="AO5" s="318" t="s">
        <v>2</v>
      </c>
      <c r="AP5" s="302">
        <v>100</v>
      </c>
      <c r="AQ5" s="302">
        <v>276</v>
      </c>
      <c r="AS5" s="39" t="s">
        <v>31</v>
      </c>
      <c r="AT5" s="302">
        <v>533</v>
      </c>
      <c r="AU5" s="302">
        <v>90</v>
      </c>
      <c r="AV5" s="302">
        <v>6</v>
      </c>
      <c r="AW5" s="319" t="s">
        <v>2</v>
      </c>
      <c r="AX5" s="302">
        <v>14</v>
      </c>
      <c r="AY5" s="302">
        <v>2</v>
      </c>
      <c r="AZ5" s="302">
        <v>19</v>
      </c>
      <c r="BA5" s="302">
        <v>206</v>
      </c>
      <c r="BB5" s="302">
        <v>34</v>
      </c>
      <c r="BC5" s="302">
        <v>12</v>
      </c>
      <c r="BD5" s="302">
        <v>4</v>
      </c>
      <c r="BE5" s="302">
        <v>3</v>
      </c>
      <c r="BF5" s="302">
        <v>11</v>
      </c>
      <c r="BG5" s="302">
        <v>115</v>
      </c>
      <c r="BH5" s="302">
        <v>81</v>
      </c>
      <c r="BI5" s="302">
        <v>13</v>
      </c>
      <c r="BJ5" s="302">
        <v>3</v>
      </c>
      <c r="BK5" s="302">
        <v>10</v>
      </c>
      <c r="BL5" s="302">
        <v>98</v>
      </c>
      <c r="BM5" s="302">
        <v>14</v>
      </c>
      <c r="BO5" s="39" t="s">
        <v>31</v>
      </c>
      <c r="BP5" s="302">
        <v>1263</v>
      </c>
      <c r="BQ5" s="302">
        <v>258</v>
      </c>
      <c r="BR5" s="302">
        <v>23</v>
      </c>
      <c r="BS5" s="318" t="s">
        <v>2</v>
      </c>
      <c r="BT5" s="302">
        <v>24</v>
      </c>
      <c r="BU5" s="318" t="s">
        <v>2</v>
      </c>
      <c r="BV5" s="302">
        <v>53</v>
      </c>
      <c r="BW5" s="302">
        <v>524</v>
      </c>
      <c r="BX5" s="302">
        <v>95</v>
      </c>
      <c r="BY5" s="302">
        <v>11</v>
      </c>
      <c r="BZ5" s="302">
        <v>104</v>
      </c>
      <c r="CA5" s="318" t="s">
        <v>2</v>
      </c>
      <c r="CB5" s="318" t="s">
        <v>2</v>
      </c>
      <c r="CC5" s="302">
        <v>231</v>
      </c>
      <c r="CD5" s="302">
        <v>140</v>
      </c>
      <c r="CE5" s="302">
        <v>35</v>
      </c>
      <c r="CF5" s="302">
        <v>13</v>
      </c>
      <c r="CG5" s="302">
        <v>48</v>
      </c>
      <c r="CH5" s="302">
        <v>213</v>
      </c>
      <c r="CI5" s="302">
        <v>3</v>
      </c>
      <c r="CK5" s="39" t="s">
        <v>31</v>
      </c>
      <c r="CL5" s="302">
        <v>1618</v>
      </c>
      <c r="CM5" s="302">
        <v>263</v>
      </c>
      <c r="CN5" s="302">
        <v>12</v>
      </c>
      <c r="CO5" s="302">
        <v>2</v>
      </c>
      <c r="CP5" s="302">
        <v>19</v>
      </c>
      <c r="CQ5" s="302">
        <v>20</v>
      </c>
      <c r="CR5" s="302">
        <v>73</v>
      </c>
      <c r="CS5" s="302">
        <v>713</v>
      </c>
      <c r="CT5" s="302">
        <v>105</v>
      </c>
      <c r="CU5" s="302">
        <v>6</v>
      </c>
      <c r="CV5" s="302">
        <v>98</v>
      </c>
      <c r="CW5" s="302">
        <v>7</v>
      </c>
      <c r="CX5" s="302">
        <v>36</v>
      </c>
      <c r="CY5" s="302">
        <v>301</v>
      </c>
      <c r="CZ5" s="302">
        <v>205</v>
      </c>
      <c r="DA5" s="302">
        <v>30</v>
      </c>
      <c r="DB5" s="302">
        <v>6</v>
      </c>
      <c r="DC5" s="302">
        <v>122</v>
      </c>
      <c r="DD5" s="302">
        <v>219</v>
      </c>
      <c r="DE5" s="302">
        <v>0</v>
      </c>
    </row>
    <row r="6" spans="1:109" x14ac:dyDescent="0.2">
      <c r="A6" s="39" t="s">
        <v>32</v>
      </c>
      <c r="B6" s="302">
        <v>6518</v>
      </c>
      <c r="C6" s="302">
        <v>223</v>
      </c>
      <c r="D6" s="318" t="s">
        <v>2</v>
      </c>
      <c r="E6" s="318" t="s">
        <v>2</v>
      </c>
      <c r="F6" s="318" t="s">
        <v>2</v>
      </c>
      <c r="G6" s="318" t="s">
        <v>2</v>
      </c>
      <c r="H6" s="318" t="s">
        <v>2</v>
      </c>
      <c r="I6" s="318" t="s">
        <v>2</v>
      </c>
      <c r="J6" s="302">
        <v>1082</v>
      </c>
      <c r="K6" s="302">
        <v>542</v>
      </c>
      <c r="L6" s="318" t="s">
        <v>2</v>
      </c>
      <c r="M6" s="302">
        <v>23</v>
      </c>
      <c r="N6" s="318" t="s">
        <v>2</v>
      </c>
      <c r="O6" s="318" t="s">
        <v>2</v>
      </c>
      <c r="P6" s="318" t="s">
        <v>2</v>
      </c>
      <c r="Q6" s="302">
        <v>360</v>
      </c>
      <c r="R6" s="318" t="s">
        <v>2</v>
      </c>
      <c r="S6" s="318" t="s">
        <v>2</v>
      </c>
      <c r="T6" s="302">
        <v>194</v>
      </c>
      <c r="U6" s="302">
        <v>1075</v>
      </c>
      <c r="W6" s="39" t="s">
        <v>32</v>
      </c>
      <c r="X6" s="302">
        <v>4149</v>
      </c>
      <c r="Y6" s="302">
        <v>509</v>
      </c>
      <c r="Z6" s="318" t="s">
        <v>2</v>
      </c>
      <c r="AA6" s="318" t="s">
        <v>2</v>
      </c>
      <c r="AB6" s="318" t="s">
        <v>2</v>
      </c>
      <c r="AC6" s="318" t="s">
        <v>2</v>
      </c>
      <c r="AD6" s="318" t="s">
        <v>2</v>
      </c>
      <c r="AE6" s="318" t="s">
        <v>2</v>
      </c>
      <c r="AF6" s="302">
        <v>1305</v>
      </c>
      <c r="AG6" s="302">
        <v>733</v>
      </c>
      <c r="AH6" s="302">
        <v>33</v>
      </c>
      <c r="AI6" s="318" t="s">
        <v>2</v>
      </c>
      <c r="AJ6" s="318" t="s">
        <v>2</v>
      </c>
      <c r="AK6" s="318" t="s">
        <v>2</v>
      </c>
      <c r="AL6" s="318" t="s">
        <v>2</v>
      </c>
      <c r="AM6" s="302">
        <v>526</v>
      </c>
      <c r="AN6" s="318" t="s">
        <v>2</v>
      </c>
      <c r="AO6" s="318" t="s">
        <v>2</v>
      </c>
      <c r="AP6" s="302">
        <v>186</v>
      </c>
      <c r="AQ6" s="302">
        <v>857</v>
      </c>
      <c r="AS6" s="39" t="s">
        <v>32</v>
      </c>
      <c r="AT6" s="302">
        <v>5582</v>
      </c>
      <c r="AU6" s="302">
        <v>1154</v>
      </c>
      <c r="AV6" s="302">
        <v>140</v>
      </c>
      <c r="AW6" s="319" t="s">
        <v>2</v>
      </c>
      <c r="AX6" s="302">
        <v>221</v>
      </c>
      <c r="AY6" s="302">
        <v>160</v>
      </c>
      <c r="AZ6" s="302">
        <v>76</v>
      </c>
      <c r="BA6" s="302">
        <v>3202</v>
      </c>
      <c r="BB6" s="302">
        <v>1309</v>
      </c>
      <c r="BC6" s="302">
        <v>814</v>
      </c>
      <c r="BD6" s="302">
        <v>124</v>
      </c>
      <c r="BE6" s="302">
        <v>144</v>
      </c>
      <c r="BF6" s="302">
        <v>60</v>
      </c>
      <c r="BG6" s="302">
        <v>882</v>
      </c>
      <c r="BH6" s="302">
        <v>75</v>
      </c>
      <c r="BI6" s="302">
        <v>764</v>
      </c>
      <c r="BJ6" s="302">
        <v>285</v>
      </c>
      <c r="BK6" s="302">
        <v>98</v>
      </c>
      <c r="BL6" s="302">
        <v>119</v>
      </c>
      <c r="BM6" s="302">
        <v>127</v>
      </c>
      <c r="BO6" s="39" t="s">
        <v>32</v>
      </c>
      <c r="BP6" s="302">
        <v>13092</v>
      </c>
      <c r="BQ6" s="302">
        <v>5882</v>
      </c>
      <c r="BR6" s="302">
        <v>1475</v>
      </c>
      <c r="BS6" s="302">
        <v>521</v>
      </c>
      <c r="BT6" s="302">
        <v>549</v>
      </c>
      <c r="BU6" s="302">
        <v>719</v>
      </c>
      <c r="BV6" s="302">
        <v>226</v>
      </c>
      <c r="BW6" s="302">
        <v>5576</v>
      </c>
      <c r="BX6" s="302">
        <v>1576</v>
      </c>
      <c r="BY6" s="302">
        <v>1461</v>
      </c>
      <c r="BZ6" s="302">
        <v>357</v>
      </c>
      <c r="CA6" s="302">
        <v>303</v>
      </c>
      <c r="CB6" s="318" t="s">
        <v>2</v>
      </c>
      <c r="CC6" s="302">
        <v>1404</v>
      </c>
      <c r="CD6" s="302">
        <v>93</v>
      </c>
      <c r="CE6" s="302">
        <v>1228</v>
      </c>
      <c r="CF6" s="302">
        <v>515</v>
      </c>
      <c r="CG6" s="302">
        <v>265</v>
      </c>
      <c r="CH6" s="302">
        <v>194</v>
      </c>
      <c r="CI6" s="302">
        <v>211</v>
      </c>
      <c r="CK6" s="39" t="s">
        <v>32</v>
      </c>
      <c r="CL6" s="302">
        <v>40217</v>
      </c>
      <c r="CM6" s="302">
        <v>20246</v>
      </c>
      <c r="CN6" s="302">
        <v>8695</v>
      </c>
      <c r="CO6" s="302">
        <v>1188</v>
      </c>
      <c r="CP6" s="302">
        <v>897</v>
      </c>
      <c r="CQ6" s="302">
        <v>2673</v>
      </c>
      <c r="CR6" s="302">
        <v>383</v>
      </c>
      <c r="CS6" s="302">
        <v>16762</v>
      </c>
      <c r="CT6" s="302">
        <v>4364</v>
      </c>
      <c r="CU6" s="302">
        <v>4337</v>
      </c>
      <c r="CV6" s="302">
        <v>3560</v>
      </c>
      <c r="CW6" s="302">
        <v>980</v>
      </c>
      <c r="CX6" s="302">
        <v>1003</v>
      </c>
      <c r="CY6" s="302">
        <v>2438</v>
      </c>
      <c r="CZ6" s="302">
        <v>313</v>
      </c>
      <c r="DA6" s="302">
        <v>2025</v>
      </c>
      <c r="DB6" s="302">
        <v>964</v>
      </c>
      <c r="DC6" s="302">
        <v>570</v>
      </c>
      <c r="DD6" s="302">
        <v>201</v>
      </c>
      <c r="DE6" s="302">
        <v>0</v>
      </c>
    </row>
    <row r="7" spans="1:109" x14ac:dyDescent="0.2">
      <c r="A7" s="39" t="s">
        <v>33</v>
      </c>
      <c r="B7" s="302">
        <v>36854</v>
      </c>
      <c r="C7" s="302">
        <v>4366</v>
      </c>
      <c r="D7" s="318" t="s">
        <v>2</v>
      </c>
      <c r="E7" s="318" t="s">
        <v>2</v>
      </c>
      <c r="F7" s="318" t="s">
        <v>2</v>
      </c>
      <c r="G7" s="318" t="s">
        <v>2</v>
      </c>
      <c r="H7" s="318" t="s">
        <v>2</v>
      </c>
      <c r="I7" s="318" t="s">
        <v>2</v>
      </c>
      <c r="J7" s="302">
        <v>4764</v>
      </c>
      <c r="K7" s="302">
        <v>659</v>
      </c>
      <c r="L7" s="318" t="s">
        <v>2</v>
      </c>
      <c r="M7" s="302">
        <v>419</v>
      </c>
      <c r="N7" s="318" t="s">
        <v>2</v>
      </c>
      <c r="O7" s="318" t="s">
        <v>2</v>
      </c>
      <c r="P7" s="318" t="s">
        <v>2</v>
      </c>
      <c r="Q7" s="302">
        <v>1675</v>
      </c>
      <c r="R7" s="318" t="s">
        <v>2</v>
      </c>
      <c r="S7" s="318" t="s">
        <v>2</v>
      </c>
      <c r="T7" s="302">
        <v>2056</v>
      </c>
      <c r="U7" s="302">
        <v>13963</v>
      </c>
      <c r="W7" s="39" t="s">
        <v>33</v>
      </c>
      <c r="X7" s="302">
        <v>37391</v>
      </c>
      <c r="Y7" s="302">
        <v>8958</v>
      </c>
      <c r="Z7" s="318" t="s">
        <v>2</v>
      </c>
      <c r="AA7" s="318" t="s">
        <v>2</v>
      </c>
      <c r="AB7" s="318" t="s">
        <v>2</v>
      </c>
      <c r="AC7" s="318" t="s">
        <v>2</v>
      </c>
      <c r="AD7" s="318" t="s">
        <v>2</v>
      </c>
      <c r="AE7" s="318" t="s">
        <v>2</v>
      </c>
      <c r="AF7" s="302">
        <v>7131</v>
      </c>
      <c r="AG7" s="302">
        <v>1002</v>
      </c>
      <c r="AH7" s="302">
        <v>339</v>
      </c>
      <c r="AI7" s="318" t="s">
        <v>2</v>
      </c>
      <c r="AJ7" s="318" t="s">
        <v>2</v>
      </c>
      <c r="AK7" s="318" t="s">
        <v>2</v>
      </c>
      <c r="AL7" s="318" t="s">
        <v>2</v>
      </c>
      <c r="AM7" s="302">
        <v>1900</v>
      </c>
      <c r="AN7" s="318" t="s">
        <v>2</v>
      </c>
      <c r="AO7" s="318" t="s">
        <v>2</v>
      </c>
      <c r="AP7" s="302">
        <v>1607</v>
      </c>
      <c r="AQ7" s="302">
        <v>16454</v>
      </c>
      <c r="AS7" s="39" t="s">
        <v>33</v>
      </c>
      <c r="AT7" s="302">
        <v>48850</v>
      </c>
      <c r="AU7" s="302">
        <v>14390</v>
      </c>
      <c r="AV7" s="302">
        <v>1280</v>
      </c>
      <c r="AW7" s="319" t="s">
        <v>2</v>
      </c>
      <c r="AX7" s="302">
        <v>4600</v>
      </c>
      <c r="AY7" s="302">
        <v>999</v>
      </c>
      <c r="AZ7" s="302">
        <v>1611</v>
      </c>
      <c r="BA7" s="302">
        <v>26925</v>
      </c>
      <c r="BB7" s="302">
        <v>8585</v>
      </c>
      <c r="BC7" s="302">
        <v>1400</v>
      </c>
      <c r="BD7" s="302">
        <v>809</v>
      </c>
      <c r="BE7" s="302">
        <v>1218</v>
      </c>
      <c r="BF7" s="302">
        <v>612</v>
      </c>
      <c r="BG7" s="302">
        <v>3858</v>
      </c>
      <c r="BH7" s="302">
        <v>1637</v>
      </c>
      <c r="BI7" s="302">
        <v>1810</v>
      </c>
      <c r="BJ7" s="302">
        <v>722</v>
      </c>
      <c r="BK7" s="302">
        <v>1160</v>
      </c>
      <c r="BL7" s="302">
        <v>1837</v>
      </c>
      <c r="BM7" s="302">
        <v>680</v>
      </c>
      <c r="BO7" s="39" t="s">
        <v>33</v>
      </c>
      <c r="BP7" s="302">
        <v>65994</v>
      </c>
      <c r="BQ7" s="302">
        <v>23407</v>
      </c>
      <c r="BR7" s="302">
        <v>2753</v>
      </c>
      <c r="BS7" s="302">
        <v>1207</v>
      </c>
      <c r="BT7" s="302">
        <v>5449</v>
      </c>
      <c r="BU7" s="302">
        <v>1578</v>
      </c>
      <c r="BV7" s="302">
        <v>3144</v>
      </c>
      <c r="BW7" s="302">
        <v>36649</v>
      </c>
      <c r="BX7" s="302">
        <v>9946</v>
      </c>
      <c r="BY7" s="302">
        <v>1904</v>
      </c>
      <c r="BZ7" s="302">
        <v>841</v>
      </c>
      <c r="CA7" s="302">
        <v>1681</v>
      </c>
      <c r="CB7" s="302">
        <v>1008</v>
      </c>
      <c r="CC7" s="302">
        <v>4541</v>
      </c>
      <c r="CD7" s="302">
        <v>1946</v>
      </c>
      <c r="CE7" s="302">
        <v>1885</v>
      </c>
      <c r="CF7" s="302">
        <v>899</v>
      </c>
      <c r="CG7" s="302">
        <v>1664</v>
      </c>
      <c r="CH7" s="302">
        <v>2437</v>
      </c>
      <c r="CI7" s="302">
        <v>880</v>
      </c>
      <c r="CK7" s="39" t="s">
        <v>33</v>
      </c>
      <c r="CL7" s="302">
        <v>87582</v>
      </c>
      <c r="CM7" s="302">
        <v>27123</v>
      </c>
      <c r="CN7" s="302">
        <v>3765</v>
      </c>
      <c r="CO7" s="302">
        <v>2345</v>
      </c>
      <c r="CP7" s="302">
        <v>4930</v>
      </c>
      <c r="CQ7" s="302">
        <v>1885</v>
      </c>
      <c r="CR7" s="302">
        <v>3518</v>
      </c>
      <c r="CS7" s="302">
        <v>50644</v>
      </c>
      <c r="CT7" s="302">
        <v>10912</v>
      </c>
      <c r="CU7" s="302">
        <v>2719</v>
      </c>
      <c r="CV7" s="302">
        <v>1119</v>
      </c>
      <c r="CW7" s="302">
        <v>2810</v>
      </c>
      <c r="CX7" s="302">
        <v>2825</v>
      </c>
      <c r="CY7" s="302">
        <v>4807</v>
      </c>
      <c r="CZ7" s="302">
        <v>2246</v>
      </c>
      <c r="DA7" s="302">
        <v>1898</v>
      </c>
      <c r="DB7" s="302">
        <v>891</v>
      </c>
      <c r="DC7" s="302">
        <v>3191</v>
      </c>
      <c r="DD7" s="302">
        <v>1816</v>
      </c>
      <c r="DE7" s="302">
        <v>1</v>
      </c>
    </row>
    <row r="8" spans="1:109" x14ac:dyDescent="0.2">
      <c r="A8" s="39" t="s">
        <v>34</v>
      </c>
      <c r="B8" s="302">
        <v>7765</v>
      </c>
      <c r="C8" s="302">
        <v>507</v>
      </c>
      <c r="D8" s="318" t="s">
        <v>2</v>
      </c>
      <c r="E8" s="318" t="s">
        <v>2</v>
      </c>
      <c r="F8" s="318" t="s">
        <v>2</v>
      </c>
      <c r="G8" s="318" t="s">
        <v>2</v>
      </c>
      <c r="H8" s="318" t="s">
        <v>2</v>
      </c>
      <c r="I8" s="318" t="s">
        <v>2</v>
      </c>
      <c r="J8" s="302">
        <v>2071</v>
      </c>
      <c r="K8" s="302">
        <v>149</v>
      </c>
      <c r="L8" s="318" t="s">
        <v>2</v>
      </c>
      <c r="M8" s="302">
        <v>68</v>
      </c>
      <c r="N8" s="318" t="s">
        <v>2</v>
      </c>
      <c r="O8" s="318" t="s">
        <v>2</v>
      </c>
      <c r="P8" s="318" t="s">
        <v>2</v>
      </c>
      <c r="Q8" s="302">
        <v>284</v>
      </c>
      <c r="R8" s="318" t="s">
        <v>2</v>
      </c>
      <c r="S8" s="318" t="s">
        <v>2</v>
      </c>
      <c r="T8" s="302">
        <v>439</v>
      </c>
      <c r="U8" s="302">
        <v>1907</v>
      </c>
      <c r="W8" s="39" t="s">
        <v>34</v>
      </c>
      <c r="X8" s="302">
        <v>7162</v>
      </c>
      <c r="Y8" s="302">
        <v>1409</v>
      </c>
      <c r="Z8" s="318" t="s">
        <v>2</v>
      </c>
      <c r="AA8" s="318" t="s">
        <v>2</v>
      </c>
      <c r="AB8" s="318" t="s">
        <v>2</v>
      </c>
      <c r="AC8" s="318" t="s">
        <v>2</v>
      </c>
      <c r="AD8" s="318" t="s">
        <v>2</v>
      </c>
      <c r="AE8" s="318" t="s">
        <v>2</v>
      </c>
      <c r="AF8" s="302">
        <v>2424</v>
      </c>
      <c r="AG8" s="302">
        <v>168</v>
      </c>
      <c r="AH8" s="302">
        <v>97</v>
      </c>
      <c r="AI8" s="318" t="s">
        <v>2</v>
      </c>
      <c r="AJ8" s="318" t="s">
        <v>2</v>
      </c>
      <c r="AK8" s="318" t="s">
        <v>2</v>
      </c>
      <c r="AL8" s="318" t="s">
        <v>2</v>
      </c>
      <c r="AM8" s="302">
        <v>608</v>
      </c>
      <c r="AN8" s="318" t="s">
        <v>2</v>
      </c>
      <c r="AO8" s="318" t="s">
        <v>2</v>
      </c>
      <c r="AP8" s="302">
        <v>423</v>
      </c>
      <c r="AQ8" s="302">
        <v>2033</v>
      </c>
      <c r="AS8" s="39" t="s">
        <v>34</v>
      </c>
      <c r="AT8" s="302">
        <v>8807</v>
      </c>
      <c r="AU8" s="302">
        <v>2093</v>
      </c>
      <c r="AV8" s="302">
        <v>146</v>
      </c>
      <c r="AW8" s="319" t="s">
        <v>2</v>
      </c>
      <c r="AX8" s="302">
        <v>733</v>
      </c>
      <c r="AY8" s="302">
        <v>218</v>
      </c>
      <c r="AZ8" s="302">
        <v>156</v>
      </c>
      <c r="BA8" s="302">
        <v>4958</v>
      </c>
      <c r="BB8" s="302">
        <v>2687</v>
      </c>
      <c r="BC8" s="302">
        <v>201</v>
      </c>
      <c r="BD8" s="302">
        <v>182</v>
      </c>
      <c r="BE8" s="302">
        <v>282</v>
      </c>
      <c r="BF8" s="302">
        <v>35</v>
      </c>
      <c r="BG8" s="302">
        <v>979</v>
      </c>
      <c r="BH8" s="302">
        <v>150</v>
      </c>
      <c r="BI8" s="302">
        <v>737</v>
      </c>
      <c r="BJ8" s="302">
        <v>361</v>
      </c>
      <c r="BK8" s="302">
        <v>244</v>
      </c>
      <c r="BL8" s="302">
        <v>242</v>
      </c>
      <c r="BM8" s="302">
        <v>291</v>
      </c>
      <c r="BO8" s="39" t="s">
        <v>34</v>
      </c>
      <c r="BP8" s="302">
        <v>11909</v>
      </c>
      <c r="BQ8" s="302">
        <v>4504</v>
      </c>
      <c r="BR8" s="302">
        <v>1039</v>
      </c>
      <c r="BS8" s="302">
        <v>3381</v>
      </c>
      <c r="BT8" s="302">
        <v>754</v>
      </c>
      <c r="BU8" s="302">
        <v>501</v>
      </c>
      <c r="BV8" s="302">
        <v>379</v>
      </c>
      <c r="BW8" s="302">
        <v>5936</v>
      </c>
      <c r="BX8" s="302">
        <v>2561</v>
      </c>
      <c r="BY8" s="302">
        <v>193</v>
      </c>
      <c r="BZ8" s="302">
        <v>203</v>
      </c>
      <c r="CA8" s="302">
        <v>414</v>
      </c>
      <c r="CB8" s="318" t="s">
        <v>2</v>
      </c>
      <c r="CC8" s="302">
        <v>1196</v>
      </c>
      <c r="CD8" s="302">
        <v>197</v>
      </c>
      <c r="CE8" s="302">
        <v>809</v>
      </c>
      <c r="CF8" s="302">
        <v>431</v>
      </c>
      <c r="CG8" s="302">
        <v>296</v>
      </c>
      <c r="CH8" s="302">
        <v>378</v>
      </c>
      <c r="CI8" s="302">
        <v>211</v>
      </c>
      <c r="CK8" s="39" t="s">
        <v>34</v>
      </c>
      <c r="CL8" s="302">
        <v>23150</v>
      </c>
      <c r="CM8" s="302">
        <v>12107</v>
      </c>
      <c r="CN8" s="302">
        <v>6011</v>
      </c>
      <c r="CO8" s="302">
        <v>118</v>
      </c>
      <c r="CP8" s="302">
        <v>835</v>
      </c>
      <c r="CQ8" s="302">
        <v>1169</v>
      </c>
      <c r="CR8" s="302">
        <v>610</v>
      </c>
      <c r="CS8" s="302">
        <v>8608</v>
      </c>
      <c r="CT8" s="302">
        <v>3403</v>
      </c>
      <c r="CU8" s="302">
        <v>367</v>
      </c>
      <c r="CV8" s="302">
        <v>390</v>
      </c>
      <c r="CW8" s="302">
        <v>998</v>
      </c>
      <c r="CX8" s="302">
        <v>280</v>
      </c>
      <c r="CY8" s="302">
        <v>1540</v>
      </c>
      <c r="CZ8" s="302">
        <v>356</v>
      </c>
      <c r="DA8" s="302">
        <v>1015</v>
      </c>
      <c r="DB8" s="302">
        <v>579</v>
      </c>
      <c r="DC8" s="302">
        <v>523</v>
      </c>
      <c r="DD8" s="302">
        <v>372</v>
      </c>
      <c r="DE8" s="302">
        <v>0</v>
      </c>
    </row>
    <row r="9" spans="1:109" x14ac:dyDescent="0.2">
      <c r="A9" s="39" t="s">
        <v>35</v>
      </c>
      <c r="B9" s="302">
        <v>68573</v>
      </c>
      <c r="C9" s="302">
        <v>7290</v>
      </c>
      <c r="D9" s="318" t="s">
        <v>2</v>
      </c>
      <c r="E9" s="318" t="s">
        <v>2</v>
      </c>
      <c r="F9" s="318" t="s">
        <v>2</v>
      </c>
      <c r="G9" s="318" t="s">
        <v>2</v>
      </c>
      <c r="H9" s="318" t="s">
        <v>2</v>
      </c>
      <c r="I9" s="318" t="s">
        <v>2</v>
      </c>
      <c r="J9" s="302">
        <v>7923</v>
      </c>
      <c r="K9" s="302">
        <v>1615</v>
      </c>
      <c r="L9" s="318" t="s">
        <v>2</v>
      </c>
      <c r="M9" s="302">
        <v>530</v>
      </c>
      <c r="N9" s="318" t="s">
        <v>2</v>
      </c>
      <c r="O9" s="318" t="s">
        <v>2</v>
      </c>
      <c r="P9" s="318" t="s">
        <v>2</v>
      </c>
      <c r="Q9" s="302">
        <v>18040</v>
      </c>
      <c r="R9" s="318" t="s">
        <v>2</v>
      </c>
      <c r="S9" s="318" t="s">
        <v>2</v>
      </c>
      <c r="T9" s="302">
        <v>1320</v>
      </c>
      <c r="U9" s="302">
        <v>10094</v>
      </c>
      <c r="W9" s="39" t="s">
        <v>35</v>
      </c>
      <c r="X9" s="302">
        <v>62961</v>
      </c>
      <c r="Y9" s="302">
        <v>16679</v>
      </c>
      <c r="Z9" s="318" t="s">
        <v>2</v>
      </c>
      <c r="AA9" s="318" t="s">
        <v>2</v>
      </c>
      <c r="AB9" s="318" t="s">
        <v>2</v>
      </c>
      <c r="AC9" s="318" t="s">
        <v>2</v>
      </c>
      <c r="AD9" s="318" t="s">
        <v>2</v>
      </c>
      <c r="AE9" s="318" t="s">
        <v>2</v>
      </c>
      <c r="AF9" s="302">
        <v>13923</v>
      </c>
      <c r="AG9" s="302">
        <v>2878</v>
      </c>
      <c r="AH9" s="302">
        <v>369</v>
      </c>
      <c r="AI9" s="318" t="s">
        <v>2</v>
      </c>
      <c r="AJ9" s="318" t="s">
        <v>2</v>
      </c>
      <c r="AK9" s="318" t="s">
        <v>2</v>
      </c>
      <c r="AL9" s="318" t="s">
        <v>2</v>
      </c>
      <c r="AM9" s="302">
        <v>16690</v>
      </c>
      <c r="AN9" s="318" t="s">
        <v>2</v>
      </c>
      <c r="AO9" s="318" t="s">
        <v>2</v>
      </c>
      <c r="AP9" s="302">
        <v>1351</v>
      </c>
      <c r="AQ9" s="302">
        <v>11071</v>
      </c>
      <c r="AS9" s="39" t="s">
        <v>35</v>
      </c>
      <c r="AT9" s="302">
        <v>71050</v>
      </c>
      <c r="AU9" s="302">
        <v>21969</v>
      </c>
      <c r="AV9" s="302">
        <v>1782</v>
      </c>
      <c r="AW9" s="319" t="s">
        <v>2</v>
      </c>
      <c r="AX9" s="302">
        <v>7855</v>
      </c>
      <c r="AY9" s="302">
        <v>1899</v>
      </c>
      <c r="AZ9" s="302">
        <v>646</v>
      </c>
      <c r="BA9" s="302">
        <v>31213</v>
      </c>
      <c r="BB9" s="302">
        <v>15426</v>
      </c>
      <c r="BC9" s="302">
        <v>3728</v>
      </c>
      <c r="BD9" s="302">
        <v>524</v>
      </c>
      <c r="BE9" s="302">
        <v>2988</v>
      </c>
      <c r="BF9" s="302">
        <v>715</v>
      </c>
      <c r="BG9" s="302">
        <v>13687</v>
      </c>
      <c r="BH9" s="302">
        <v>681</v>
      </c>
      <c r="BI9" s="302">
        <v>13152</v>
      </c>
      <c r="BJ9" s="302">
        <v>7917</v>
      </c>
      <c r="BK9" s="302">
        <v>1361</v>
      </c>
      <c r="BL9" s="302">
        <v>2075</v>
      </c>
      <c r="BM9" s="302">
        <v>745</v>
      </c>
      <c r="BO9" s="39" t="s">
        <v>35</v>
      </c>
      <c r="BP9" s="302">
        <v>93849</v>
      </c>
      <c r="BQ9" s="302">
        <v>31742</v>
      </c>
      <c r="BR9" s="302">
        <v>3070</v>
      </c>
      <c r="BS9" s="318" t="s">
        <v>2</v>
      </c>
      <c r="BT9" s="302">
        <v>8205</v>
      </c>
      <c r="BU9" s="302">
        <v>2641</v>
      </c>
      <c r="BV9" s="302">
        <v>1836</v>
      </c>
      <c r="BW9" s="302">
        <v>42132</v>
      </c>
      <c r="BX9" s="302">
        <v>18125</v>
      </c>
      <c r="BY9" s="302">
        <v>4801</v>
      </c>
      <c r="BZ9" s="302">
        <v>725</v>
      </c>
      <c r="CA9" s="302">
        <v>5999</v>
      </c>
      <c r="CB9" s="302">
        <v>1020</v>
      </c>
      <c r="CC9" s="302">
        <v>13562</v>
      </c>
      <c r="CD9" s="302">
        <v>760</v>
      </c>
      <c r="CE9" s="302">
        <v>12409</v>
      </c>
      <c r="CF9" s="302">
        <v>7788</v>
      </c>
      <c r="CG9" s="302">
        <v>2050</v>
      </c>
      <c r="CH9" s="302">
        <v>3959</v>
      </c>
      <c r="CI9" s="302">
        <v>1512</v>
      </c>
      <c r="CK9" s="39" t="s">
        <v>35</v>
      </c>
      <c r="CL9" s="302">
        <v>123348</v>
      </c>
      <c r="CM9" s="302">
        <v>34539</v>
      </c>
      <c r="CN9" s="302">
        <v>2911</v>
      </c>
      <c r="CO9" s="302">
        <v>6855</v>
      </c>
      <c r="CP9" s="302">
        <v>7382</v>
      </c>
      <c r="CQ9" s="302">
        <v>2680</v>
      </c>
      <c r="CR9" s="302">
        <v>1123</v>
      </c>
      <c r="CS9" s="302">
        <v>68123</v>
      </c>
      <c r="CT9" s="302">
        <v>28548</v>
      </c>
      <c r="CU9" s="302">
        <v>6809</v>
      </c>
      <c r="CV9" s="302">
        <v>875</v>
      </c>
      <c r="CW9" s="302">
        <v>7702</v>
      </c>
      <c r="CX9" s="302">
        <v>3564</v>
      </c>
      <c r="CY9" s="302">
        <v>12663</v>
      </c>
      <c r="CZ9" s="302">
        <v>1135</v>
      </c>
      <c r="DA9" s="302">
        <v>11098</v>
      </c>
      <c r="DB9" s="302">
        <v>7189</v>
      </c>
      <c r="DC9" s="302">
        <v>5422</v>
      </c>
      <c r="DD9" s="302">
        <v>2601</v>
      </c>
      <c r="DE9" s="302">
        <v>0</v>
      </c>
    </row>
    <row r="10" spans="1:109" x14ac:dyDescent="0.2">
      <c r="A10" s="39" t="s">
        <v>36</v>
      </c>
      <c r="B10" s="302">
        <v>14997</v>
      </c>
      <c r="C10" s="302">
        <v>888</v>
      </c>
      <c r="D10" s="318" t="s">
        <v>2</v>
      </c>
      <c r="E10" s="318" t="s">
        <v>2</v>
      </c>
      <c r="F10" s="318" t="s">
        <v>2</v>
      </c>
      <c r="G10" s="318" t="s">
        <v>2</v>
      </c>
      <c r="H10" s="318" t="s">
        <v>2</v>
      </c>
      <c r="I10" s="318" t="s">
        <v>2</v>
      </c>
      <c r="J10" s="302">
        <v>1965</v>
      </c>
      <c r="K10" s="302">
        <v>220</v>
      </c>
      <c r="L10" s="318" t="s">
        <v>2</v>
      </c>
      <c r="M10" s="302">
        <v>197</v>
      </c>
      <c r="N10" s="318" t="s">
        <v>2</v>
      </c>
      <c r="O10" s="318" t="s">
        <v>2</v>
      </c>
      <c r="P10" s="318" t="s">
        <v>2</v>
      </c>
      <c r="Q10" s="302">
        <v>1380</v>
      </c>
      <c r="R10" s="318" t="s">
        <v>2</v>
      </c>
      <c r="S10" s="318" t="s">
        <v>2</v>
      </c>
      <c r="T10" s="302">
        <v>1624</v>
      </c>
      <c r="U10" s="302">
        <v>4800</v>
      </c>
      <c r="W10" s="39" t="s">
        <v>36</v>
      </c>
      <c r="X10" s="302">
        <v>11383</v>
      </c>
      <c r="Y10" s="302">
        <v>1529</v>
      </c>
      <c r="Z10" s="318" t="s">
        <v>2</v>
      </c>
      <c r="AA10" s="318" t="s">
        <v>2</v>
      </c>
      <c r="AB10" s="318" t="s">
        <v>2</v>
      </c>
      <c r="AC10" s="318" t="s">
        <v>2</v>
      </c>
      <c r="AD10" s="318" t="s">
        <v>2</v>
      </c>
      <c r="AE10" s="318" t="s">
        <v>2</v>
      </c>
      <c r="AF10" s="302">
        <v>2017</v>
      </c>
      <c r="AG10" s="302">
        <v>247</v>
      </c>
      <c r="AH10" s="302">
        <v>168</v>
      </c>
      <c r="AI10" s="318" t="s">
        <v>2</v>
      </c>
      <c r="AJ10" s="318" t="s">
        <v>2</v>
      </c>
      <c r="AK10" s="318" t="s">
        <v>2</v>
      </c>
      <c r="AL10" s="318" t="s">
        <v>2</v>
      </c>
      <c r="AM10" s="302">
        <v>1410</v>
      </c>
      <c r="AN10" s="318" t="s">
        <v>2</v>
      </c>
      <c r="AO10" s="318" t="s">
        <v>2</v>
      </c>
      <c r="AP10" s="302">
        <v>1492</v>
      </c>
      <c r="AQ10" s="302">
        <v>4520</v>
      </c>
      <c r="AS10" s="39" t="s">
        <v>36</v>
      </c>
      <c r="AT10" s="302">
        <v>13161</v>
      </c>
      <c r="AU10" s="302">
        <v>3111</v>
      </c>
      <c r="AV10" s="302">
        <v>202</v>
      </c>
      <c r="AW10" s="319" t="s">
        <v>2</v>
      </c>
      <c r="AX10" s="302">
        <v>667</v>
      </c>
      <c r="AY10" s="302">
        <v>192</v>
      </c>
      <c r="AZ10" s="302">
        <v>563</v>
      </c>
      <c r="BA10" s="302">
        <v>5998</v>
      </c>
      <c r="BB10" s="302">
        <v>2117</v>
      </c>
      <c r="BC10" s="302">
        <v>296</v>
      </c>
      <c r="BD10" s="302">
        <v>329</v>
      </c>
      <c r="BE10" s="302">
        <v>531</v>
      </c>
      <c r="BF10" s="302">
        <v>92</v>
      </c>
      <c r="BG10" s="302">
        <v>2214</v>
      </c>
      <c r="BH10" s="302">
        <v>518</v>
      </c>
      <c r="BI10" s="302">
        <v>1390</v>
      </c>
      <c r="BJ10" s="302">
        <v>720</v>
      </c>
      <c r="BK10" s="302">
        <v>544</v>
      </c>
      <c r="BL10" s="302">
        <v>1026</v>
      </c>
      <c r="BM10" s="302">
        <v>268</v>
      </c>
      <c r="BO10" s="39" t="s">
        <v>36</v>
      </c>
      <c r="BP10" s="302">
        <v>18438</v>
      </c>
      <c r="BQ10" s="302">
        <v>5918</v>
      </c>
      <c r="BR10" s="302">
        <v>611</v>
      </c>
      <c r="BS10" s="302">
        <v>246</v>
      </c>
      <c r="BT10" s="302">
        <v>806</v>
      </c>
      <c r="BU10" s="302">
        <v>383</v>
      </c>
      <c r="BV10" s="302">
        <v>1135</v>
      </c>
      <c r="BW10" s="302">
        <v>8439</v>
      </c>
      <c r="BX10" s="302">
        <v>2479</v>
      </c>
      <c r="BY10" s="302">
        <v>412</v>
      </c>
      <c r="BZ10" s="302">
        <v>481</v>
      </c>
      <c r="CA10" s="302">
        <v>710</v>
      </c>
      <c r="CB10" s="302">
        <v>205</v>
      </c>
      <c r="CC10" s="302">
        <v>2585</v>
      </c>
      <c r="CD10" s="302">
        <v>638</v>
      </c>
      <c r="CE10" s="302">
        <v>1483</v>
      </c>
      <c r="CF10" s="302">
        <v>904</v>
      </c>
      <c r="CG10" s="302">
        <v>741</v>
      </c>
      <c r="CH10" s="302">
        <v>1286</v>
      </c>
      <c r="CI10" s="302">
        <v>245</v>
      </c>
      <c r="CK10" s="39" t="s">
        <v>36</v>
      </c>
      <c r="CL10" s="302">
        <v>28218</v>
      </c>
      <c r="CM10" s="302">
        <v>10337</v>
      </c>
      <c r="CN10" s="302">
        <v>2299</v>
      </c>
      <c r="CO10" s="302">
        <v>288</v>
      </c>
      <c r="CP10" s="302">
        <v>832</v>
      </c>
      <c r="CQ10" s="302">
        <v>863</v>
      </c>
      <c r="CR10" s="302">
        <v>1801</v>
      </c>
      <c r="CS10" s="302">
        <v>11442</v>
      </c>
      <c r="CT10" s="302">
        <v>3474</v>
      </c>
      <c r="CU10" s="302">
        <v>541</v>
      </c>
      <c r="CV10" s="302">
        <v>618</v>
      </c>
      <c r="CW10" s="302">
        <v>1200</v>
      </c>
      <c r="CX10" s="302">
        <v>721</v>
      </c>
      <c r="CY10" s="302">
        <v>3588</v>
      </c>
      <c r="CZ10" s="302">
        <v>961</v>
      </c>
      <c r="DA10" s="302">
        <v>2152</v>
      </c>
      <c r="DB10" s="302">
        <v>1456</v>
      </c>
      <c r="DC10" s="302">
        <v>1478</v>
      </c>
      <c r="DD10" s="302">
        <v>1371</v>
      </c>
      <c r="DE10" s="302">
        <v>2</v>
      </c>
    </row>
    <row r="11" spans="1:109" x14ac:dyDescent="0.2">
      <c r="A11" s="39" t="s">
        <v>37</v>
      </c>
      <c r="B11" s="302">
        <v>40441</v>
      </c>
      <c r="C11" s="302">
        <v>2484</v>
      </c>
      <c r="D11" s="318" t="s">
        <v>2</v>
      </c>
      <c r="E11" s="318" t="s">
        <v>2</v>
      </c>
      <c r="F11" s="318" t="s">
        <v>2</v>
      </c>
      <c r="G11" s="318" t="s">
        <v>2</v>
      </c>
      <c r="H11" s="318" t="s">
        <v>2</v>
      </c>
      <c r="I11" s="318" t="s">
        <v>2</v>
      </c>
      <c r="J11" s="302">
        <v>2891</v>
      </c>
      <c r="K11" s="302">
        <v>1174</v>
      </c>
      <c r="L11" s="318" t="s">
        <v>2</v>
      </c>
      <c r="M11" s="302">
        <v>457</v>
      </c>
      <c r="N11" s="318" t="s">
        <v>2</v>
      </c>
      <c r="O11" s="318" t="s">
        <v>2</v>
      </c>
      <c r="P11" s="318" t="s">
        <v>2</v>
      </c>
      <c r="Q11" s="302">
        <v>2646</v>
      </c>
      <c r="R11" s="318" t="s">
        <v>2</v>
      </c>
      <c r="S11" s="318" t="s">
        <v>2</v>
      </c>
      <c r="T11" s="302">
        <v>2967</v>
      </c>
      <c r="U11" s="302">
        <v>15435</v>
      </c>
      <c r="W11" s="39" t="s">
        <v>37</v>
      </c>
      <c r="X11" s="302">
        <v>24454</v>
      </c>
      <c r="Y11" s="302">
        <v>2655</v>
      </c>
      <c r="Z11" s="318" t="s">
        <v>2</v>
      </c>
      <c r="AA11" s="318" t="s">
        <v>2</v>
      </c>
      <c r="AB11" s="318" t="s">
        <v>2</v>
      </c>
      <c r="AC11" s="318" t="s">
        <v>2</v>
      </c>
      <c r="AD11" s="318" t="s">
        <v>2</v>
      </c>
      <c r="AE11" s="318" t="s">
        <v>2</v>
      </c>
      <c r="AF11" s="302">
        <v>2087</v>
      </c>
      <c r="AG11" s="302">
        <v>475</v>
      </c>
      <c r="AH11" s="302">
        <v>1281</v>
      </c>
      <c r="AI11" s="318" t="s">
        <v>2</v>
      </c>
      <c r="AJ11" s="318" t="s">
        <v>2</v>
      </c>
      <c r="AK11" s="318" t="s">
        <v>2</v>
      </c>
      <c r="AL11" s="318" t="s">
        <v>2</v>
      </c>
      <c r="AM11" s="302">
        <v>2012</v>
      </c>
      <c r="AN11" s="318" t="s">
        <v>2</v>
      </c>
      <c r="AO11" s="318" t="s">
        <v>2</v>
      </c>
      <c r="AP11" s="302">
        <v>2581</v>
      </c>
      <c r="AQ11" s="302">
        <v>13363</v>
      </c>
      <c r="AS11" s="39" t="s">
        <v>37</v>
      </c>
      <c r="AT11" s="302">
        <v>32046</v>
      </c>
      <c r="AU11" s="302">
        <v>6762</v>
      </c>
      <c r="AV11" s="302">
        <v>920</v>
      </c>
      <c r="AW11" s="319" t="s">
        <v>2</v>
      </c>
      <c r="AX11" s="302">
        <v>499</v>
      </c>
      <c r="AY11" s="302">
        <v>529</v>
      </c>
      <c r="AZ11" s="302">
        <v>1562</v>
      </c>
      <c r="BA11" s="302">
        <v>14943</v>
      </c>
      <c r="BB11" s="302">
        <v>1934</v>
      </c>
      <c r="BC11" s="302">
        <v>535</v>
      </c>
      <c r="BD11" s="302">
        <v>4225</v>
      </c>
      <c r="BE11" s="302">
        <v>391</v>
      </c>
      <c r="BF11" s="302">
        <v>967</v>
      </c>
      <c r="BG11" s="302">
        <v>6039</v>
      </c>
      <c r="BH11" s="302">
        <v>3344</v>
      </c>
      <c r="BI11" s="302">
        <v>1775</v>
      </c>
      <c r="BJ11" s="302">
        <v>578</v>
      </c>
      <c r="BK11" s="302">
        <v>1280</v>
      </c>
      <c r="BL11" s="302">
        <v>2745</v>
      </c>
      <c r="BM11" s="302">
        <v>277</v>
      </c>
      <c r="BO11" s="39" t="s">
        <v>37</v>
      </c>
      <c r="BP11" s="302">
        <v>47561</v>
      </c>
      <c r="BQ11" s="302">
        <v>12815</v>
      </c>
      <c r="BR11" s="302">
        <v>1488</v>
      </c>
      <c r="BS11" s="302">
        <v>1904</v>
      </c>
      <c r="BT11" s="302">
        <v>619</v>
      </c>
      <c r="BU11" s="302">
        <v>756</v>
      </c>
      <c r="BV11" s="302">
        <v>2324</v>
      </c>
      <c r="BW11" s="302">
        <v>21768</v>
      </c>
      <c r="BX11" s="302">
        <v>2246</v>
      </c>
      <c r="BY11" s="302">
        <v>634</v>
      </c>
      <c r="BZ11" s="302">
        <v>7081</v>
      </c>
      <c r="CA11" s="302">
        <v>349</v>
      </c>
      <c r="CB11" s="302">
        <v>1072</v>
      </c>
      <c r="CC11" s="302">
        <v>7276</v>
      </c>
      <c r="CD11" s="302">
        <v>4296</v>
      </c>
      <c r="CE11" s="302">
        <v>1615</v>
      </c>
      <c r="CF11" s="302">
        <v>495</v>
      </c>
      <c r="CG11" s="302">
        <v>1821</v>
      </c>
      <c r="CH11" s="302">
        <v>4357</v>
      </c>
      <c r="CI11" s="302">
        <v>564</v>
      </c>
      <c r="CK11" s="39" t="s">
        <v>37</v>
      </c>
      <c r="CL11" s="302">
        <v>58372</v>
      </c>
      <c r="CM11" s="302">
        <v>13294</v>
      </c>
      <c r="CN11" s="302">
        <v>1060</v>
      </c>
      <c r="CO11" s="302">
        <v>2879</v>
      </c>
      <c r="CP11" s="302">
        <v>549</v>
      </c>
      <c r="CQ11" s="302">
        <v>593</v>
      </c>
      <c r="CR11" s="302">
        <v>2304</v>
      </c>
      <c r="CS11" s="302">
        <v>27051</v>
      </c>
      <c r="CT11" s="302">
        <v>2667</v>
      </c>
      <c r="CU11" s="302">
        <v>716</v>
      </c>
      <c r="CV11" s="302">
        <v>5947</v>
      </c>
      <c r="CW11" s="302">
        <v>459</v>
      </c>
      <c r="CX11" s="302">
        <v>1730</v>
      </c>
      <c r="CY11" s="302">
        <v>9260</v>
      </c>
      <c r="CZ11" s="302">
        <v>6264</v>
      </c>
      <c r="DA11" s="302">
        <v>1218</v>
      </c>
      <c r="DB11" s="302">
        <v>406</v>
      </c>
      <c r="DC11" s="302">
        <v>3524</v>
      </c>
      <c r="DD11" s="302">
        <v>5239</v>
      </c>
      <c r="DE11" s="302">
        <v>4</v>
      </c>
    </row>
    <row r="12" spans="1:109" x14ac:dyDescent="0.2">
      <c r="A12" s="39" t="s">
        <v>38</v>
      </c>
      <c r="B12" s="302">
        <v>31531</v>
      </c>
      <c r="C12" s="302">
        <v>2383</v>
      </c>
      <c r="D12" s="318" t="s">
        <v>2</v>
      </c>
      <c r="E12" s="318" t="s">
        <v>2</v>
      </c>
      <c r="F12" s="318" t="s">
        <v>2</v>
      </c>
      <c r="G12" s="318" t="s">
        <v>2</v>
      </c>
      <c r="H12" s="318" t="s">
        <v>2</v>
      </c>
      <c r="I12" s="318" t="s">
        <v>2</v>
      </c>
      <c r="J12" s="302">
        <v>5549</v>
      </c>
      <c r="K12" s="302">
        <v>1040</v>
      </c>
      <c r="L12" s="318" t="s">
        <v>2</v>
      </c>
      <c r="M12" s="302">
        <v>384</v>
      </c>
      <c r="N12" s="318" t="s">
        <v>2</v>
      </c>
      <c r="O12" s="318" t="s">
        <v>2</v>
      </c>
      <c r="P12" s="318" t="s">
        <v>2</v>
      </c>
      <c r="Q12" s="302">
        <v>5803</v>
      </c>
      <c r="R12" s="318" t="s">
        <v>2</v>
      </c>
      <c r="S12" s="318" t="s">
        <v>2</v>
      </c>
      <c r="T12" s="302">
        <v>1630</v>
      </c>
      <c r="U12" s="302">
        <v>8055</v>
      </c>
      <c r="W12" s="39" t="s">
        <v>38</v>
      </c>
      <c r="X12" s="302">
        <v>29840</v>
      </c>
      <c r="Y12" s="302">
        <v>6182</v>
      </c>
      <c r="Z12" s="318" t="s">
        <v>2</v>
      </c>
      <c r="AA12" s="318" t="s">
        <v>2</v>
      </c>
      <c r="AB12" s="318" t="s">
        <v>2</v>
      </c>
      <c r="AC12" s="318" t="s">
        <v>2</v>
      </c>
      <c r="AD12" s="318" t="s">
        <v>2</v>
      </c>
      <c r="AE12" s="318" t="s">
        <v>2</v>
      </c>
      <c r="AF12" s="302">
        <v>7077</v>
      </c>
      <c r="AG12" s="302">
        <v>1376</v>
      </c>
      <c r="AH12" s="302">
        <v>254</v>
      </c>
      <c r="AI12" s="318" t="s">
        <v>2</v>
      </c>
      <c r="AJ12" s="318" t="s">
        <v>2</v>
      </c>
      <c r="AK12" s="318" t="s">
        <v>2</v>
      </c>
      <c r="AL12" s="318" t="s">
        <v>2</v>
      </c>
      <c r="AM12" s="302">
        <v>6772</v>
      </c>
      <c r="AN12" s="318" t="s">
        <v>2</v>
      </c>
      <c r="AO12" s="318" t="s">
        <v>2</v>
      </c>
      <c r="AP12" s="302">
        <v>1469</v>
      </c>
      <c r="AQ12" s="302">
        <v>6710</v>
      </c>
      <c r="AS12" s="39" t="s">
        <v>38</v>
      </c>
      <c r="AT12" s="302">
        <v>36912</v>
      </c>
      <c r="AU12" s="302">
        <v>9802</v>
      </c>
      <c r="AV12" s="302">
        <v>614</v>
      </c>
      <c r="AW12" s="319" t="s">
        <v>2</v>
      </c>
      <c r="AX12" s="302">
        <v>3267</v>
      </c>
      <c r="AY12" s="302">
        <v>1278</v>
      </c>
      <c r="AZ12" s="302">
        <v>653</v>
      </c>
      <c r="BA12" s="302">
        <v>15674</v>
      </c>
      <c r="BB12" s="302">
        <v>7557</v>
      </c>
      <c r="BC12" s="302">
        <v>1677</v>
      </c>
      <c r="BD12" s="302">
        <v>506</v>
      </c>
      <c r="BE12" s="302">
        <v>1438</v>
      </c>
      <c r="BF12" s="302">
        <v>250</v>
      </c>
      <c r="BG12" s="302">
        <v>7786</v>
      </c>
      <c r="BH12" s="302">
        <v>502</v>
      </c>
      <c r="BI12" s="302">
        <v>7495</v>
      </c>
      <c r="BJ12" s="302">
        <v>4824</v>
      </c>
      <c r="BK12" s="302">
        <v>1561</v>
      </c>
      <c r="BL12" s="302">
        <v>1077</v>
      </c>
      <c r="BM12" s="302">
        <v>1012</v>
      </c>
      <c r="BO12" s="39" t="s">
        <v>38</v>
      </c>
      <c r="BP12" s="302">
        <v>56300</v>
      </c>
      <c r="BQ12" s="302">
        <v>19275</v>
      </c>
      <c r="BR12" s="302">
        <v>1847</v>
      </c>
      <c r="BS12" s="302">
        <v>510</v>
      </c>
      <c r="BT12" s="302">
        <v>3914</v>
      </c>
      <c r="BU12" s="302">
        <v>2764</v>
      </c>
      <c r="BV12" s="302">
        <v>1167</v>
      </c>
      <c r="BW12" s="302">
        <v>23643</v>
      </c>
      <c r="BX12" s="302">
        <v>9471</v>
      </c>
      <c r="BY12" s="302">
        <v>3554</v>
      </c>
      <c r="BZ12" s="302">
        <v>908</v>
      </c>
      <c r="CA12" s="302">
        <v>3238</v>
      </c>
      <c r="CB12" s="302">
        <v>445</v>
      </c>
      <c r="CC12" s="302">
        <v>9774</v>
      </c>
      <c r="CD12" s="302">
        <v>552</v>
      </c>
      <c r="CE12" s="302">
        <v>8768</v>
      </c>
      <c r="CF12" s="302">
        <v>6488</v>
      </c>
      <c r="CG12" s="302">
        <v>2240</v>
      </c>
      <c r="CH12" s="302">
        <v>1233</v>
      </c>
      <c r="CI12" s="302">
        <v>1073</v>
      </c>
      <c r="CK12" s="39" t="s">
        <v>38</v>
      </c>
      <c r="CL12" s="302">
        <v>81690</v>
      </c>
      <c r="CM12" s="302">
        <v>29347</v>
      </c>
      <c r="CN12" s="302">
        <v>4715</v>
      </c>
      <c r="CO12" s="302">
        <v>1038</v>
      </c>
      <c r="CP12" s="302">
        <v>3390</v>
      </c>
      <c r="CQ12" s="302">
        <v>5363</v>
      </c>
      <c r="CR12" s="302">
        <v>1616</v>
      </c>
      <c r="CS12" s="302">
        <v>34846</v>
      </c>
      <c r="CT12" s="302">
        <v>13220</v>
      </c>
      <c r="CU12" s="302">
        <v>5343</v>
      </c>
      <c r="CV12" s="302">
        <v>1179</v>
      </c>
      <c r="CW12" s="302">
        <v>5270</v>
      </c>
      <c r="CX12" s="302">
        <v>1150</v>
      </c>
      <c r="CY12" s="302">
        <v>13081</v>
      </c>
      <c r="CZ12" s="302">
        <v>857</v>
      </c>
      <c r="DA12" s="302">
        <v>11798</v>
      </c>
      <c r="DB12" s="302">
        <v>9240</v>
      </c>
      <c r="DC12" s="302">
        <v>3393</v>
      </c>
      <c r="DD12" s="302">
        <v>1021</v>
      </c>
      <c r="DE12" s="302">
        <v>2</v>
      </c>
    </row>
    <row r="13" spans="1:109" x14ac:dyDescent="0.2">
      <c r="A13" s="39" t="s">
        <v>39</v>
      </c>
      <c r="B13" s="302">
        <v>54877</v>
      </c>
      <c r="C13" s="302">
        <v>4935</v>
      </c>
      <c r="D13" s="318" t="s">
        <v>2</v>
      </c>
      <c r="E13" s="318" t="s">
        <v>2</v>
      </c>
      <c r="F13" s="318" t="s">
        <v>2</v>
      </c>
      <c r="G13" s="318" t="s">
        <v>2</v>
      </c>
      <c r="H13" s="318" t="s">
        <v>2</v>
      </c>
      <c r="I13" s="318" t="s">
        <v>2</v>
      </c>
      <c r="J13" s="302">
        <v>16272</v>
      </c>
      <c r="K13" s="302">
        <v>1925</v>
      </c>
      <c r="L13" s="318" t="s">
        <v>2</v>
      </c>
      <c r="M13" s="302">
        <v>615</v>
      </c>
      <c r="N13" s="318" t="s">
        <v>2</v>
      </c>
      <c r="O13" s="318" t="s">
        <v>2</v>
      </c>
      <c r="P13" s="318" t="s">
        <v>2</v>
      </c>
      <c r="Q13" s="302">
        <v>6622</v>
      </c>
      <c r="R13" s="318" t="s">
        <v>2</v>
      </c>
      <c r="S13" s="318" t="s">
        <v>2</v>
      </c>
      <c r="T13" s="302">
        <v>1620</v>
      </c>
      <c r="U13" s="302">
        <v>8346</v>
      </c>
      <c r="W13" s="39" t="s">
        <v>39</v>
      </c>
      <c r="X13" s="302">
        <v>55105</v>
      </c>
      <c r="Y13" s="302">
        <v>10112</v>
      </c>
      <c r="Z13" s="318" t="s">
        <v>2</v>
      </c>
      <c r="AA13" s="318" t="s">
        <v>2</v>
      </c>
      <c r="AB13" s="318" t="s">
        <v>2</v>
      </c>
      <c r="AC13" s="318" t="s">
        <v>2</v>
      </c>
      <c r="AD13" s="318" t="s">
        <v>2</v>
      </c>
      <c r="AE13" s="318" t="s">
        <v>2</v>
      </c>
      <c r="AF13" s="302">
        <v>21195</v>
      </c>
      <c r="AG13" s="302">
        <v>3229</v>
      </c>
      <c r="AH13" s="302">
        <v>356</v>
      </c>
      <c r="AI13" s="318" t="s">
        <v>2</v>
      </c>
      <c r="AJ13" s="318" t="s">
        <v>2</v>
      </c>
      <c r="AK13" s="318" t="s">
        <v>2</v>
      </c>
      <c r="AL13" s="318" t="s">
        <v>2</v>
      </c>
      <c r="AM13" s="302">
        <v>7279</v>
      </c>
      <c r="AN13" s="318" t="s">
        <v>2</v>
      </c>
      <c r="AO13" s="318" t="s">
        <v>2</v>
      </c>
      <c r="AP13" s="302">
        <v>1773</v>
      </c>
      <c r="AQ13" s="302">
        <v>11161</v>
      </c>
      <c r="AS13" s="39" t="s">
        <v>39</v>
      </c>
      <c r="AT13" s="302">
        <v>60785</v>
      </c>
      <c r="AU13" s="302">
        <v>13055</v>
      </c>
      <c r="AV13" s="302">
        <v>497</v>
      </c>
      <c r="AW13" s="319" t="s">
        <v>2</v>
      </c>
      <c r="AX13" s="302">
        <v>5116</v>
      </c>
      <c r="AY13" s="302">
        <v>627</v>
      </c>
      <c r="AZ13" s="302">
        <v>581</v>
      </c>
      <c r="BA13" s="302">
        <v>36423</v>
      </c>
      <c r="BB13" s="302">
        <v>19723</v>
      </c>
      <c r="BC13" s="302">
        <v>3781</v>
      </c>
      <c r="BD13" s="302">
        <v>546</v>
      </c>
      <c r="BE13" s="302">
        <v>1976</v>
      </c>
      <c r="BF13" s="302">
        <v>386</v>
      </c>
      <c r="BG13" s="302">
        <v>7351</v>
      </c>
      <c r="BH13" s="302">
        <v>827</v>
      </c>
      <c r="BI13" s="302">
        <v>6455</v>
      </c>
      <c r="BJ13" s="302">
        <v>2175</v>
      </c>
      <c r="BK13" s="302">
        <v>1115</v>
      </c>
      <c r="BL13" s="302">
        <v>2192</v>
      </c>
      <c r="BM13" s="302">
        <v>649</v>
      </c>
      <c r="BO13" s="39" t="s">
        <v>39</v>
      </c>
      <c r="BP13" s="302">
        <v>84764</v>
      </c>
      <c r="BQ13" s="302">
        <v>21334</v>
      </c>
      <c r="BR13" s="302">
        <v>1064</v>
      </c>
      <c r="BS13" s="302">
        <v>3330</v>
      </c>
      <c r="BT13" s="302">
        <v>5357</v>
      </c>
      <c r="BU13" s="302">
        <v>890</v>
      </c>
      <c r="BV13" s="302">
        <v>2148</v>
      </c>
      <c r="BW13" s="302">
        <v>49448</v>
      </c>
      <c r="BX13" s="302">
        <v>20541</v>
      </c>
      <c r="BY13" s="302">
        <v>5334</v>
      </c>
      <c r="BZ13" s="302">
        <v>655</v>
      </c>
      <c r="CA13" s="302">
        <v>4240</v>
      </c>
      <c r="CB13" s="302">
        <v>680</v>
      </c>
      <c r="CC13" s="302">
        <v>7587</v>
      </c>
      <c r="CD13" s="302">
        <v>1067</v>
      </c>
      <c r="CE13" s="302">
        <v>5886</v>
      </c>
      <c r="CF13" s="302">
        <v>2224</v>
      </c>
      <c r="CG13" s="302">
        <v>1610</v>
      </c>
      <c r="CH13" s="302">
        <v>4309</v>
      </c>
      <c r="CI13" s="302">
        <v>1087</v>
      </c>
      <c r="CK13" s="39" t="s">
        <v>39</v>
      </c>
      <c r="CL13" s="302">
        <v>110335</v>
      </c>
      <c r="CM13" s="302">
        <v>25009</v>
      </c>
      <c r="CN13" s="302">
        <v>1413</v>
      </c>
      <c r="CO13" s="302">
        <v>6468</v>
      </c>
      <c r="CP13" s="302">
        <v>4404</v>
      </c>
      <c r="CQ13" s="302">
        <v>1125</v>
      </c>
      <c r="CR13" s="302">
        <v>2064</v>
      </c>
      <c r="CS13" s="302">
        <v>71002</v>
      </c>
      <c r="CT13" s="302">
        <v>25820</v>
      </c>
      <c r="CU13" s="302">
        <v>7356</v>
      </c>
      <c r="CV13" s="302">
        <v>997</v>
      </c>
      <c r="CW13" s="302">
        <v>6687</v>
      </c>
      <c r="CX13" s="302">
        <v>1644</v>
      </c>
      <c r="CY13" s="302">
        <v>7973</v>
      </c>
      <c r="CZ13" s="302">
        <v>1596</v>
      </c>
      <c r="DA13" s="302">
        <v>5621</v>
      </c>
      <c r="DB13" s="302">
        <v>2269</v>
      </c>
      <c r="DC13" s="302">
        <v>2633</v>
      </c>
      <c r="DD13" s="302">
        <v>3715</v>
      </c>
      <c r="DE13" s="302">
        <v>3</v>
      </c>
    </row>
    <row r="14" spans="1:109" x14ac:dyDescent="0.2">
      <c r="A14" s="39" t="s">
        <v>40</v>
      </c>
      <c r="B14" s="302">
        <v>18916</v>
      </c>
      <c r="C14" s="302">
        <v>1251</v>
      </c>
      <c r="D14" s="318" t="s">
        <v>2</v>
      </c>
      <c r="E14" s="318" t="s">
        <v>2</v>
      </c>
      <c r="F14" s="318" t="s">
        <v>2</v>
      </c>
      <c r="G14" s="318" t="s">
        <v>2</v>
      </c>
      <c r="H14" s="318" t="s">
        <v>2</v>
      </c>
      <c r="I14" s="318" t="s">
        <v>2</v>
      </c>
      <c r="J14" s="302">
        <v>1779</v>
      </c>
      <c r="K14" s="302">
        <v>593</v>
      </c>
      <c r="L14" s="318" t="s">
        <v>2</v>
      </c>
      <c r="M14" s="302">
        <v>298</v>
      </c>
      <c r="N14" s="318" t="s">
        <v>2</v>
      </c>
      <c r="O14" s="318" t="s">
        <v>2</v>
      </c>
      <c r="P14" s="318" t="s">
        <v>2</v>
      </c>
      <c r="Q14" s="302">
        <v>2694</v>
      </c>
      <c r="R14" s="318" t="s">
        <v>2</v>
      </c>
      <c r="S14" s="318" t="s">
        <v>2</v>
      </c>
      <c r="T14" s="302">
        <v>678</v>
      </c>
      <c r="U14" s="302">
        <v>7059</v>
      </c>
      <c r="W14" s="39" t="s">
        <v>40</v>
      </c>
      <c r="X14" s="302">
        <v>16338</v>
      </c>
      <c r="Y14" s="302">
        <v>3667</v>
      </c>
      <c r="Z14" s="318" t="s">
        <v>2</v>
      </c>
      <c r="AA14" s="318" t="s">
        <v>2</v>
      </c>
      <c r="AB14" s="318" t="s">
        <v>2</v>
      </c>
      <c r="AC14" s="318" t="s">
        <v>2</v>
      </c>
      <c r="AD14" s="318" t="s">
        <v>2</v>
      </c>
      <c r="AE14" s="318" t="s">
        <v>2</v>
      </c>
      <c r="AF14" s="302">
        <v>2748</v>
      </c>
      <c r="AG14" s="302">
        <v>404</v>
      </c>
      <c r="AH14" s="302">
        <v>650</v>
      </c>
      <c r="AI14" s="318" t="s">
        <v>2</v>
      </c>
      <c r="AJ14" s="318" t="s">
        <v>2</v>
      </c>
      <c r="AK14" s="318" t="s">
        <v>2</v>
      </c>
      <c r="AL14" s="318" t="s">
        <v>2</v>
      </c>
      <c r="AM14" s="302">
        <v>4070</v>
      </c>
      <c r="AN14" s="318" t="s">
        <v>2</v>
      </c>
      <c r="AO14" s="318" t="s">
        <v>2</v>
      </c>
      <c r="AP14" s="302">
        <v>682</v>
      </c>
      <c r="AQ14" s="302">
        <v>4117</v>
      </c>
      <c r="AS14" s="39" t="s">
        <v>40</v>
      </c>
      <c r="AT14" s="302">
        <v>23454</v>
      </c>
      <c r="AU14" s="302">
        <v>6425</v>
      </c>
      <c r="AV14" s="302">
        <v>667</v>
      </c>
      <c r="AW14" s="319" t="s">
        <v>2</v>
      </c>
      <c r="AX14" s="302">
        <v>1776</v>
      </c>
      <c r="AY14" s="302">
        <v>948</v>
      </c>
      <c r="AZ14" s="302">
        <v>355</v>
      </c>
      <c r="BA14" s="302">
        <v>8890</v>
      </c>
      <c r="BB14" s="302">
        <v>3370</v>
      </c>
      <c r="BC14" s="302">
        <v>552</v>
      </c>
      <c r="BD14" s="302">
        <v>1397</v>
      </c>
      <c r="BE14" s="302">
        <v>1084</v>
      </c>
      <c r="BF14" s="302">
        <v>212</v>
      </c>
      <c r="BG14" s="302">
        <v>5390</v>
      </c>
      <c r="BH14" s="302">
        <v>322</v>
      </c>
      <c r="BI14" s="302">
        <v>5187</v>
      </c>
      <c r="BJ14" s="302">
        <v>2820</v>
      </c>
      <c r="BK14" s="302">
        <v>853</v>
      </c>
      <c r="BL14" s="302">
        <v>541</v>
      </c>
      <c r="BM14" s="302">
        <v>1355</v>
      </c>
      <c r="BO14" s="39" t="s">
        <v>40</v>
      </c>
      <c r="BP14" s="302">
        <v>36290</v>
      </c>
      <c r="BQ14" s="302">
        <v>14425</v>
      </c>
      <c r="BR14" s="302">
        <v>1811</v>
      </c>
      <c r="BS14" s="302">
        <v>1081</v>
      </c>
      <c r="BT14" s="302">
        <v>2142</v>
      </c>
      <c r="BU14" s="302">
        <v>1844</v>
      </c>
      <c r="BV14" s="302">
        <v>747</v>
      </c>
      <c r="BW14" s="302">
        <v>24237</v>
      </c>
      <c r="BX14" s="302">
        <v>3747</v>
      </c>
      <c r="BY14" s="302">
        <v>821</v>
      </c>
      <c r="BZ14" s="302">
        <v>1993</v>
      </c>
      <c r="CA14" s="302">
        <v>1488</v>
      </c>
      <c r="CB14" s="302">
        <v>445</v>
      </c>
      <c r="CC14" s="302">
        <v>6814</v>
      </c>
      <c r="CD14" s="302">
        <v>472</v>
      </c>
      <c r="CE14" s="302">
        <v>6068</v>
      </c>
      <c r="CF14" s="302">
        <v>3420</v>
      </c>
      <c r="CG14" s="302">
        <v>1281</v>
      </c>
      <c r="CH14" s="302">
        <v>682</v>
      </c>
      <c r="CI14" s="302">
        <v>653</v>
      </c>
      <c r="CK14" s="39" t="s">
        <v>40</v>
      </c>
      <c r="CL14" s="302">
        <v>55497</v>
      </c>
      <c r="CM14" s="302">
        <v>26235</v>
      </c>
      <c r="CN14" s="302">
        <v>4114</v>
      </c>
      <c r="CO14" s="302">
        <v>3297</v>
      </c>
      <c r="CP14" s="302">
        <v>2152</v>
      </c>
      <c r="CQ14" s="302">
        <v>4089</v>
      </c>
      <c r="CR14" s="302">
        <v>898</v>
      </c>
      <c r="CS14" s="302">
        <v>18467</v>
      </c>
      <c r="CT14" s="302">
        <v>4186</v>
      </c>
      <c r="CU14" s="302">
        <v>1167</v>
      </c>
      <c r="CV14" s="302">
        <v>2849</v>
      </c>
      <c r="CW14" s="302">
        <v>2383</v>
      </c>
      <c r="CX14" s="302">
        <v>1012</v>
      </c>
      <c r="CY14" s="302">
        <v>8028</v>
      </c>
      <c r="CZ14" s="302">
        <v>638</v>
      </c>
      <c r="DA14" s="302">
        <v>7117</v>
      </c>
      <c r="DB14" s="302">
        <v>4439</v>
      </c>
      <c r="DC14" s="302">
        <v>2055</v>
      </c>
      <c r="DD14" s="302">
        <v>712</v>
      </c>
      <c r="DE14" s="302">
        <v>0</v>
      </c>
    </row>
    <row r="15" spans="1:109" x14ac:dyDescent="0.2">
      <c r="A15" s="39" t="s">
        <v>41</v>
      </c>
      <c r="B15" s="302">
        <v>14564</v>
      </c>
      <c r="C15" s="302">
        <v>1217</v>
      </c>
      <c r="D15" s="318" t="s">
        <v>2</v>
      </c>
      <c r="E15" s="318" t="s">
        <v>2</v>
      </c>
      <c r="F15" s="318" t="s">
        <v>2</v>
      </c>
      <c r="G15" s="318" t="s">
        <v>2</v>
      </c>
      <c r="H15" s="318" t="s">
        <v>2</v>
      </c>
      <c r="I15" s="318" t="s">
        <v>2</v>
      </c>
      <c r="J15" s="302">
        <v>2902</v>
      </c>
      <c r="K15" s="302">
        <v>465</v>
      </c>
      <c r="L15" s="318" t="s">
        <v>2</v>
      </c>
      <c r="M15" s="302">
        <v>131</v>
      </c>
      <c r="N15" s="318" t="s">
        <v>2</v>
      </c>
      <c r="O15" s="318" t="s">
        <v>2</v>
      </c>
      <c r="P15" s="318" t="s">
        <v>2</v>
      </c>
      <c r="Q15" s="302">
        <v>1584</v>
      </c>
      <c r="R15" s="318" t="s">
        <v>2</v>
      </c>
      <c r="S15" s="318" t="s">
        <v>2</v>
      </c>
      <c r="T15" s="302">
        <v>613</v>
      </c>
      <c r="U15" s="302">
        <v>3138</v>
      </c>
      <c r="W15" s="39" t="s">
        <v>41</v>
      </c>
      <c r="X15" s="302">
        <v>12387</v>
      </c>
      <c r="Y15" s="302">
        <v>2351</v>
      </c>
      <c r="Z15" s="318" t="s">
        <v>2</v>
      </c>
      <c r="AA15" s="318" t="s">
        <v>2</v>
      </c>
      <c r="AB15" s="318" t="s">
        <v>2</v>
      </c>
      <c r="AC15" s="318" t="s">
        <v>2</v>
      </c>
      <c r="AD15" s="318" t="s">
        <v>2</v>
      </c>
      <c r="AE15" s="318" t="s">
        <v>2</v>
      </c>
      <c r="AF15" s="302">
        <v>3539</v>
      </c>
      <c r="AG15" s="302">
        <v>556</v>
      </c>
      <c r="AH15" s="302">
        <v>98</v>
      </c>
      <c r="AI15" s="318" t="s">
        <v>2</v>
      </c>
      <c r="AJ15" s="318" t="s">
        <v>2</v>
      </c>
      <c r="AK15" s="318" t="s">
        <v>2</v>
      </c>
      <c r="AL15" s="318" t="s">
        <v>2</v>
      </c>
      <c r="AM15" s="302">
        <v>2242</v>
      </c>
      <c r="AN15" s="318" t="s">
        <v>2</v>
      </c>
      <c r="AO15" s="318" t="s">
        <v>2</v>
      </c>
      <c r="AP15" s="302">
        <v>641</v>
      </c>
      <c r="AQ15" s="302">
        <v>2960</v>
      </c>
      <c r="AS15" s="39" t="s">
        <v>41</v>
      </c>
      <c r="AT15" s="302">
        <v>16585</v>
      </c>
      <c r="AU15" s="302">
        <v>4474</v>
      </c>
      <c r="AV15" s="302">
        <v>1017</v>
      </c>
      <c r="AW15" s="319" t="s">
        <v>2</v>
      </c>
      <c r="AX15" s="302">
        <v>863</v>
      </c>
      <c r="AY15" s="302">
        <v>532</v>
      </c>
      <c r="AZ15" s="302">
        <v>262</v>
      </c>
      <c r="BA15" s="302">
        <v>7993</v>
      </c>
      <c r="BB15" s="302">
        <v>3565</v>
      </c>
      <c r="BC15" s="302">
        <v>704</v>
      </c>
      <c r="BD15" s="302">
        <v>252</v>
      </c>
      <c r="BE15" s="302">
        <v>492</v>
      </c>
      <c r="BF15" s="302">
        <v>63</v>
      </c>
      <c r="BG15" s="302">
        <v>2847</v>
      </c>
      <c r="BH15" s="302">
        <v>378</v>
      </c>
      <c r="BI15" s="302">
        <v>2388</v>
      </c>
      <c r="BJ15" s="302">
        <v>1417</v>
      </c>
      <c r="BK15" s="302">
        <v>450</v>
      </c>
      <c r="BL15" s="302">
        <v>497</v>
      </c>
      <c r="BM15" s="302">
        <v>324</v>
      </c>
      <c r="BO15" s="39" t="s">
        <v>41</v>
      </c>
      <c r="BP15" s="302">
        <v>28674</v>
      </c>
      <c r="BQ15" s="302">
        <v>12349</v>
      </c>
      <c r="BR15" s="302">
        <v>3918</v>
      </c>
      <c r="BS15" s="302">
        <v>1064</v>
      </c>
      <c r="BT15" s="302">
        <v>1024</v>
      </c>
      <c r="BU15" s="302">
        <v>1197</v>
      </c>
      <c r="BV15" s="302">
        <v>654</v>
      </c>
      <c r="BW15" s="302">
        <v>11289</v>
      </c>
      <c r="BX15" s="302">
        <v>3771</v>
      </c>
      <c r="BY15" s="302">
        <v>881</v>
      </c>
      <c r="BZ15" s="302">
        <v>632</v>
      </c>
      <c r="CA15" s="302">
        <v>817</v>
      </c>
      <c r="CB15" s="318" t="s">
        <v>2</v>
      </c>
      <c r="CC15" s="302">
        <v>3619</v>
      </c>
      <c r="CD15" s="302">
        <v>647</v>
      </c>
      <c r="CE15" s="302">
        <v>2645</v>
      </c>
      <c r="CF15" s="302">
        <v>1667</v>
      </c>
      <c r="CG15" s="302">
        <v>676</v>
      </c>
      <c r="CH15" s="302">
        <v>1096</v>
      </c>
      <c r="CI15" s="302">
        <v>500</v>
      </c>
      <c r="CK15" s="39" t="s">
        <v>41</v>
      </c>
      <c r="CL15" s="302">
        <v>56204</v>
      </c>
      <c r="CM15" s="302">
        <v>27017</v>
      </c>
      <c r="CN15" s="302">
        <v>13013</v>
      </c>
      <c r="CO15" s="302">
        <v>1742</v>
      </c>
      <c r="CP15" s="302">
        <v>1016</v>
      </c>
      <c r="CQ15" s="302">
        <v>2315</v>
      </c>
      <c r="CR15" s="302">
        <v>1356</v>
      </c>
      <c r="CS15" s="302">
        <v>21216</v>
      </c>
      <c r="CT15" s="302">
        <v>4367</v>
      </c>
      <c r="CU15" s="302">
        <v>1289</v>
      </c>
      <c r="CV15" s="302">
        <v>836</v>
      </c>
      <c r="CW15" s="302">
        <v>1382</v>
      </c>
      <c r="CX15" s="302">
        <v>548</v>
      </c>
      <c r="CY15" s="302">
        <v>4784</v>
      </c>
      <c r="CZ15" s="302">
        <v>1175</v>
      </c>
      <c r="DA15" s="302">
        <v>3135</v>
      </c>
      <c r="DB15" s="302">
        <v>2007</v>
      </c>
      <c r="DC15" s="302">
        <v>1720</v>
      </c>
      <c r="DD15" s="302">
        <v>1466</v>
      </c>
      <c r="DE15" s="302">
        <v>1</v>
      </c>
    </row>
    <row r="16" spans="1:109" x14ac:dyDescent="0.2">
      <c r="A16" s="39" t="s">
        <v>42</v>
      </c>
      <c r="B16" s="302">
        <v>39573</v>
      </c>
      <c r="C16" s="302">
        <v>2864</v>
      </c>
      <c r="D16" s="318" t="s">
        <v>2</v>
      </c>
      <c r="E16" s="318" t="s">
        <v>2</v>
      </c>
      <c r="F16" s="318" t="s">
        <v>2</v>
      </c>
      <c r="G16" s="318" t="s">
        <v>2</v>
      </c>
      <c r="H16" s="318" t="s">
        <v>2</v>
      </c>
      <c r="I16" s="318" t="s">
        <v>2</v>
      </c>
      <c r="J16" s="302">
        <v>2394</v>
      </c>
      <c r="K16" s="302">
        <v>614</v>
      </c>
      <c r="L16" s="318" t="s">
        <v>2</v>
      </c>
      <c r="M16" s="302">
        <v>150</v>
      </c>
      <c r="N16" s="318" t="s">
        <v>2</v>
      </c>
      <c r="O16" s="318" t="s">
        <v>2</v>
      </c>
      <c r="P16" s="318" t="s">
        <v>2</v>
      </c>
      <c r="Q16" s="302">
        <v>14117</v>
      </c>
      <c r="R16" s="318" t="s">
        <v>2</v>
      </c>
      <c r="S16" s="318" t="s">
        <v>2</v>
      </c>
      <c r="T16" s="302">
        <v>403</v>
      </c>
      <c r="U16" s="302">
        <v>12054</v>
      </c>
      <c r="W16" s="39" t="s">
        <v>42</v>
      </c>
      <c r="X16" s="302">
        <v>31227</v>
      </c>
      <c r="Y16" s="302">
        <v>4778</v>
      </c>
      <c r="Z16" s="318" t="s">
        <v>2</v>
      </c>
      <c r="AA16" s="318" t="s">
        <v>2</v>
      </c>
      <c r="AB16" s="318" t="s">
        <v>2</v>
      </c>
      <c r="AC16" s="318" t="s">
        <v>2</v>
      </c>
      <c r="AD16" s="318" t="s">
        <v>2</v>
      </c>
      <c r="AE16" s="318" t="s">
        <v>2</v>
      </c>
      <c r="AF16" s="302">
        <v>3122</v>
      </c>
      <c r="AG16" s="302">
        <v>893</v>
      </c>
      <c r="AH16" s="302">
        <v>1031</v>
      </c>
      <c r="AI16" s="318" t="s">
        <v>2</v>
      </c>
      <c r="AJ16" s="318" t="s">
        <v>2</v>
      </c>
      <c r="AK16" s="318" t="s">
        <v>2</v>
      </c>
      <c r="AL16" s="318" t="s">
        <v>2</v>
      </c>
      <c r="AM16" s="302">
        <v>14092</v>
      </c>
      <c r="AN16" s="318" t="s">
        <v>2</v>
      </c>
      <c r="AO16" s="318" t="s">
        <v>2</v>
      </c>
      <c r="AP16" s="302">
        <v>605</v>
      </c>
      <c r="AQ16" s="302">
        <v>6706</v>
      </c>
      <c r="AS16" s="39" t="s">
        <v>42</v>
      </c>
      <c r="AT16" s="302">
        <v>33250</v>
      </c>
      <c r="AU16" s="302">
        <v>9184</v>
      </c>
      <c r="AV16" s="302">
        <v>3955</v>
      </c>
      <c r="AW16" s="319" t="s">
        <v>2</v>
      </c>
      <c r="AX16" s="302">
        <v>448</v>
      </c>
      <c r="AY16" s="302">
        <v>1638</v>
      </c>
      <c r="AZ16" s="302">
        <v>401</v>
      </c>
      <c r="BA16" s="302">
        <v>10317</v>
      </c>
      <c r="BB16" s="302">
        <v>2810</v>
      </c>
      <c r="BC16" s="302">
        <v>830</v>
      </c>
      <c r="BD16" s="302">
        <v>2171</v>
      </c>
      <c r="BE16" s="302">
        <v>138</v>
      </c>
      <c r="BF16" s="302">
        <v>183</v>
      </c>
      <c r="BG16" s="302">
        <v>11030</v>
      </c>
      <c r="BH16" s="302">
        <v>853</v>
      </c>
      <c r="BI16" s="302">
        <v>10324</v>
      </c>
      <c r="BJ16" s="302">
        <v>4533</v>
      </c>
      <c r="BK16" s="302">
        <v>1302</v>
      </c>
      <c r="BL16" s="302">
        <v>913</v>
      </c>
      <c r="BM16" s="302">
        <v>504</v>
      </c>
      <c r="BO16" s="39" t="s">
        <v>42</v>
      </c>
      <c r="BP16" s="302">
        <v>47049</v>
      </c>
      <c r="BQ16" s="302">
        <v>18090</v>
      </c>
      <c r="BR16" s="302">
        <v>6633</v>
      </c>
      <c r="BS16" s="302">
        <v>706</v>
      </c>
      <c r="BT16" s="302">
        <v>481</v>
      </c>
      <c r="BU16" s="302">
        <v>3209</v>
      </c>
      <c r="BV16" s="302">
        <v>641</v>
      </c>
      <c r="BW16" s="302">
        <v>14843</v>
      </c>
      <c r="BX16" s="302">
        <v>3111</v>
      </c>
      <c r="BY16" s="302">
        <v>1051</v>
      </c>
      <c r="BZ16" s="302">
        <v>3002</v>
      </c>
      <c r="CA16" s="318" t="s">
        <v>2</v>
      </c>
      <c r="CB16" s="318" t="s">
        <v>2</v>
      </c>
      <c r="CC16" s="302">
        <v>11880</v>
      </c>
      <c r="CD16" s="302">
        <v>1267</v>
      </c>
      <c r="CE16" s="302">
        <v>10074</v>
      </c>
      <c r="CF16" s="302">
        <v>4445</v>
      </c>
      <c r="CG16" s="302">
        <v>1889</v>
      </c>
      <c r="CH16" s="302">
        <v>1589</v>
      </c>
      <c r="CI16" s="302">
        <v>1041</v>
      </c>
      <c r="CK16" s="39" t="s">
        <v>42</v>
      </c>
      <c r="CL16" s="302">
        <v>58260</v>
      </c>
      <c r="CM16" s="302">
        <v>21506</v>
      </c>
      <c r="CN16" s="302">
        <v>6692</v>
      </c>
      <c r="CO16" s="302">
        <v>1401</v>
      </c>
      <c r="CP16" s="302">
        <v>459</v>
      </c>
      <c r="CQ16" s="302">
        <v>3604</v>
      </c>
      <c r="CR16" s="302">
        <v>969</v>
      </c>
      <c r="CS16" s="302">
        <v>16170</v>
      </c>
      <c r="CT16" s="302">
        <v>2955</v>
      </c>
      <c r="CU16" s="302">
        <v>840</v>
      </c>
      <c r="CV16" s="302">
        <v>2659</v>
      </c>
      <c r="CW16" s="302">
        <v>171</v>
      </c>
      <c r="CX16" s="302">
        <v>582</v>
      </c>
      <c r="CY16" s="302">
        <v>12752</v>
      </c>
      <c r="CZ16" s="302">
        <v>2747</v>
      </c>
      <c r="DA16" s="302">
        <v>9015</v>
      </c>
      <c r="DB16" s="302">
        <v>4444</v>
      </c>
      <c r="DC16" s="302">
        <v>4454</v>
      </c>
      <c r="DD16" s="302">
        <v>3377</v>
      </c>
      <c r="DE16" s="302">
        <v>1</v>
      </c>
    </row>
    <row r="17" spans="1:109" x14ac:dyDescent="0.2">
      <c r="A17" s="39" t="s">
        <v>43</v>
      </c>
      <c r="B17" s="302">
        <v>36183</v>
      </c>
      <c r="C17" s="302">
        <v>2250</v>
      </c>
      <c r="D17" s="318" t="s">
        <v>2</v>
      </c>
      <c r="E17" s="318" t="s">
        <v>2</v>
      </c>
      <c r="F17" s="318" t="s">
        <v>2</v>
      </c>
      <c r="G17" s="318" t="s">
        <v>2</v>
      </c>
      <c r="H17" s="318" t="s">
        <v>2</v>
      </c>
      <c r="I17" s="318" t="s">
        <v>2</v>
      </c>
      <c r="J17" s="302">
        <v>2207</v>
      </c>
      <c r="K17" s="302">
        <v>754</v>
      </c>
      <c r="L17" s="318" t="s">
        <v>2</v>
      </c>
      <c r="M17" s="302">
        <v>241</v>
      </c>
      <c r="N17" s="318" t="s">
        <v>2</v>
      </c>
      <c r="O17" s="318" t="s">
        <v>2</v>
      </c>
      <c r="P17" s="318" t="s">
        <v>2</v>
      </c>
      <c r="Q17" s="302">
        <v>8287</v>
      </c>
      <c r="R17" s="318" t="s">
        <v>2</v>
      </c>
      <c r="S17" s="318" t="s">
        <v>2</v>
      </c>
      <c r="T17" s="302">
        <v>1797</v>
      </c>
      <c r="U17" s="302">
        <v>7176</v>
      </c>
      <c r="W17" s="39" t="s">
        <v>43</v>
      </c>
      <c r="X17" s="302">
        <v>20673</v>
      </c>
      <c r="Y17" s="302">
        <v>2589</v>
      </c>
      <c r="Z17" s="318" t="s">
        <v>2</v>
      </c>
      <c r="AA17" s="318" t="s">
        <v>2</v>
      </c>
      <c r="AB17" s="318" t="s">
        <v>2</v>
      </c>
      <c r="AC17" s="318" t="s">
        <v>2</v>
      </c>
      <c r="AD17" s="318" t="s">
        <v>2</v>
      </c>
      <c r="AE17" s="318" t="s">
        <v>2</v>
      </c>
      <c r="AF17" s="302">
        <v>1709</v>
      </c>
      <c r="AG17" s="302">
        <v>697</v>
      </c>
      <c r="AH17" s="302">
        <v>288</v>
      </c>
      <c r="AI17" s="318" t="s">
        <v>2</v>
      </c>
      <c r="AJ17" s="318" t="s">
        <v>2</v>
      </c>
      <c r="AK17" s="318" t="s">
        <v>2</v>
      </c>
      <c r="AL17" s="318" t="s">
        <v>2</v>
      </c>
      <c r="AM17" s="302">
        <v>6463</v>
      </c>
      <c r="AN17" s="318" t="s">
        <v>2</v>
      </c>
      <c r="AO17" s="318" t="s">
        <v>2</v>
      </c>
      <c r="AP17" s="302">
        <v>1869</v>
      </c>
      <c r="AQ17" s="302">
        <v>7058</v>
      </c>
      <c r="AS17" s="39" t="s">
        <v>43</v>
      </c>
      <c r="AT17" s="302">
        <v>23615</v>
      </c>
      <c r="AU17" s="302">
        <v>5341</v>
      </c>
      <c r="AV17" s="302">
        <v>784</v>
      </c>
      <c r="AW17" s="319" t="s">
        <v>2</v>
      </c>
      <c r="AX17" s="302">
        <v>497</v>
      </c>
      <c r="AY17" s="302">
        <v>620</v>
      </c>
      <c r="AZ17" s="302">
        <v>786</v>
      </c>
      <c r="BA17" s="302">
        <v>7490</v>
      </c>
      <c r="BB17" s="302">
        <v>1414</v>
      </c>
      <c r="BC17" s="302">
        <v>649</v>
      </c>
      <c r="BD17" s="302">
        <v>418</v>
      </c>
      <c r="BE17" s="302">
        <v>240</v>
      </c>
      <c r="BF17" s="302">
        <v>553</v>
      </c>
      <c r="BG17" s="302">
        <v>6269</v>
      </c>
      <c r="BH17" s="302">
        <v>1448</v>
      </c>
      <c r="BI17" s="302">
        <v>4551</v>
      </c>
      <c r="BJ17" s="302">
        <v>1450</v>
      </c>
      <c r="BK17" s="302">
        <v>1411</v>
      </c>
      <c r="BL17" s="302">
        <v>2838</v>
      </c>
      <c r="BM17" s="302">
        <v>266</v>
      </c>
      <c r="BO17" s="39" t="s">
        <v>43</v>
      </c>
      <c r="BP17" s="302">
        <v>34749</v>
      </c>
      <c r="BQ17" s="302">
        <v>10092</v>
      </c>
      <c r="BR17" s="302">
        <v>984</v>
      </c>
      <c r="BS17" s="302">
        <v>1197</v>
      </c>
      <c r="BT17" s="302">
        <v>580</v>
      </c>
      <c r="BU17" s="302">
        <v>809</v>
      </c>
      <c r="BV17" s="302">
        <v>1913</v>
      </c>
      <c r="BW17" s="302">
        <v>10105</v>
      </c>
      <c r="BX17" s="302">
        <v>1435</v>
      </c>
      <c r="BY17" s="302">
        <v>750</v>
      </c>
      <c r="BZ17" s="302">
        <v>562</v>
      </c>
      <c r="CA17" s="302">
        <v>206</v>
      </c>
      <c r="CB17" s="302">
        <v>735</v>
      </c>
      <c r="CC17" s="302">
        <v>6795</v>
      </c>
      <c r="CD17" s="302">
        <v>1954</v>
      </c>
      <c r="CE17" s="302">
        <v>3881</v>
      </c>
      <c r="CF17" s="302">
        <v>1436</v>
      </c>
      <c r="CG17" s="302">
        <v>1837</v>
      </c>
      <c r="CH17" s="302">
        <v>5592</v>
      </c>
      <c r="CI17" s="302">
        <v>617</v>
      </c>
      <c r="CK17" s="39" t="s">
        <v>43</v>
      </c>
      <c r="CL17" s="302">
        <v>46718</v>
      </c>
      <c r="CM17" s="302">
        <v>12670</v>
      </c>
      <c r="CN17" s="302">
        <v>941</v>
      </c>
      <c r="CO17" s="302">
        <v>2701</v>
      </c>
      <c r="CP17" s="302">
        <v>443</v>
      </c>
      <c r="CQ17" s="302">
        <v>724</v>
      </c>
      <c r="CR17" s="302">
        <v>1748</v>
      </c>
      <c r="CS17" s="302">
        <v>16270</v>
      </c>
      <c r="CT17" s="302">
        <v>1657</v>
      </c>
      <c r="CU17" s="302">
        <v>788</v>
      </c>
      <c r="CV17" s="302">
        <v>500</v>
      </c>
      <c r="CW17" s="302">
        <v>308</v>
      </c>
      <c r="CX17" s="302">
        <v>2192</v>
      </c>
      <c r="CY17" s="302">
        <v>7079</v>
      </c>
      <c r="CZ17" s="302">
        <v>2906</v>
      </c>
      <c r="DA17" s="302">
        <v>3074</v>
      </c>
      <c r="DB17" s="302">
        <v>1144</v>
      </c>
      <c r="DC17" s="302">
        <v>3675</v>
      </c>
      <c r="DD17" s="302">
        <v>7024</v>
      </c>
      <c r="DE17" s="302">
        <v>0</v>
      </c>
    </row>
    <row r="18" spans="1:109" x14ac:dyDescent="0.2">
      <c r="A18" s="39" t="s">
        <v>44</v>
      </c>
      <c r="B18" s="302">
        <v>51037</v>
      </c>
      <c r="C18" s="302">
        <v>4417</v>
      </c>
      <c r="D18" s="318" t="s">
        <v>2</v>
      </c>
      <c r="E18" s="318" t="s">
        <v>2</v>
      </c>
      <c r="F18" s="318" t="s">
        <v>2</v>
      </c>
      <c r="G18" s="318" t="s">
        <v>2</v>
      </c>
      <c r="H18" s="318" t="s">
        <v>2</v>
      </c>
      <c r="I18" s="318" t="s">
        <v>2</v>
      </c>
      <c r="J18" s="302">
        <v>3202</v>
      </c>
      <c r="K18" s="302">
        <v>564</v>
      </c>
      <c r="L18" s="318" t="s">
        <v>2</v>
      </c>
      <c r="M18" s="302">
        <v>454</v>
      </c>
      <c r="N18" s="318" t="s">
        <v>2</v>
      </c>
      <c r="O18" s="318" t="s">
        <v>2</v>
      </c>
      <c r="P18" s="318" t="s">
        <v>2</v>
      </c>
      <c r="Q18" s="302">
        <v>12987</v>
      </c>
      <c r="R18" s="318" t="s">
        <v>2</v>
      </c>
      <c r="S18" s="318" t="s">
        <v>2</v>
      </c>
      <c r="T18" s="302">
        <v>1201</v>
      </c>
      <c r="U18" s="302">
        <v>18799</v>
      </c>
      <c r="W18" s="39" t="s">
        <v>44</v>
      </c>
      <c r="X18" s="302">
        <v>32995</v>
      </c>
      <c r="Y18" s="302">
        <v>6659</v>
      </c>
      <c r="Z18" s="318" t="s">
        <v>2</v>
      </c>
      <c r="AA18" s="318" t="s">
        <v>2</v>
      </c>
      <c r="AB18" s="318" t="s">
        <v>2</v>
      </c>
      <c r="AC18" s="318" t="s">
        <v>2</v>
      </c>
      <c r="AD18" s="318" t="s">
        <v>2</v>
      </c>
      <c r="AE18" s="318" t="s">
        <v>2</v>
      </c>
      <c r="AF18" s="302">
        <v>3566</v>
      </c>
      <c r="AG18" s="302">
        <v>667</v>
      </c>
      <c r="AH18" s="302">
        <v>694</v>
      </c>
      <c r="AI18" s="318" t="s">
        <v>2</v>
      </c>
      <c r="AJ18" s="318" t="s">
        <v>2</v>
      </c>
      <c r="AK18" s="318" t="s">
        <v>2</v>
      </c>
      <c r="AL18" s="318" t="s">
        <v>2</v>
      </c>
      <c r="AM18" s="302">
        <v>12129</v>
      </c>
      <c r="AN18" s="318" t="s">
        <v>2</v>
      </c>
      <c r="AO18" s="318" t="s">
        <v>2</v>
      </c>
      <c r="AP18" s="302">
        <v>1163</v>
      </c>
      <c r="AQ18" s="302">
        <v>8117</v>
      </c>
      <c r="AS18" s="39" t="s">
        <v>44</v>
      </c>
      <c r="AT18" s="302">
        <v>38316</v>
      </c>
      <c r="AU18" s="302">
        <v>10970</v>
      </c>
      <c r="AV18" s="302">
        <v>1742</v>
      </c>
      <c r="AW18" s="319" t="s">
        <v>2</v>
      </c>
      <c r="AX18" s="302">
        <v>1216</v>
      </c>
      <c r="AY18" s="302">
        <v>1934</v>
      </c>
      <c r="AZ18" s="302">
        <v>799</v>
      </c>
      <c r="BA18" s="302">
        <v>12383</v>
      </c>
      <c r="BB18" s="302">
        <v>3135</v>
      </c>
      <c r="BC18" s="302">
        <v>774</v>
      </c>
      <c r="BD18" s="302">
        <v>2229</v>
      </c>
      <c r="BE18" s="302">
        <v>620</v>
      </c>
      <c r="BF18" s="302">
        <v>559</v>
      </c>
      <c r="BG18" s="302">
        <v>10451</v>
      </c>
      <c r="BH18" s="302">
        <v>953</v>
      </c>
      <c r="BI18" s="302">
        <v>9513</v>
      </c>
      <c r="BJ18" s="302">
        <v>5467</v>
      </c>
      <c r="BK18" s="302">
        <v>1379</v>
      </c>
      <c r="BL18" s="302">
        <v>1467</v>
      </c>
      <c r="BM18" s="302">
        <v>1666</v>
      </c>
      <c r="BO18" s="39" t="s">
        <v>44</v>
      </c>
      <c r="BP18" s="302">
        <v>46956</v>
      </c>
      <c r="BQ18" s="302">
        <v>19227</v>
      </c>
      <c r="BR18" s="302">
        <v>2680</v>
      </c>
      <c r="BS18" s="302">
        <v>2194</v>
      </c>
      <c r="BT18" s="302">
        <v>1026</v>
      </c>
      <c r="BU18" s="302">
        <v>3184</v>
      </c>
      <c r="BV18" s="302">
        <v>1722</v>
      </c>
      <c r="BW18" s="302">
        <v>18086</v>
      </c>
      <c r="BX18" s="302">
        <v>2438</v>
      </c>
      <c r="BY18" s="302">
        <v>932</v>
      </c>
      <c r="BZ18" s="302">
        <v>1637</v>
      </c>
      <c r="CA18" s="302">
        <v>629</v>
      </c>
      <c r="CB18" s="302">
        <v>643</v>
      </c>
      <c r="CC18" s="302">
        <v>10615</v>
      </c>
      <c r="CD18" s="302">
        <v>1186</v>
      </c>
      <c r="CE18" s="302">
        <v>8834</v>
      </c>
      <c r="CF18" s="302">
        <v>5384</v>
      </c>
      <c r="CG18" s="302">
        <v>1884</v>
      </c>
      <c r="CH18" s="302">
        <v>2237</v>
      </c>
      <c r="CI18" s="302">
        <v>943</v>
      </c>
      <c r="CK18" s="39" t="s">
        <v>44</v>
      </c>
      <c r="CL18" s="302">
        <v>56335</v>
      </c>
      <c r="CM18" s="302">
        <v>21627</v>
      </c>
      <c r="CN18" s="302">
        <v>2760</v>
      </c>
      <c r="CO18" s="302">
        <v>3325</v>
      </c>
      <c r="CP18" s="302">
        <v>867</v>
      </c>
      <c r="CQ18" s="302">
        <v>3500</v>
      </c>
      <c r="CR18" s="302">
        <v>1553</v>
      </c>
      <c r="CS18" s="302">
        <v>16300</v>
      </c>
      <c r="CT18" s="302">
        <v>2531</v>
      </c>
      <c r="CU18" s="302">
        <v>926</v>
      </c>
      <c r="CV18" s="302">
        <v>2264</v>
      </c>
      <c r="CW18" s="302">
        <v>587</v>
      </c>
      <c r="CX18" s="302">
        <v>1105</v>
      </c>
      <c r="CY18" s="302">
        <v>10919</v>
      </c>
      <c r="CZ18" s="302">
        <v>1984</v>
      </c>
      <c r="DA18" s="302">
        <v>8098</v>
      </c>
      <c r="DB18" s="302">
        <v>5165</v>
      </c>
      <c r="DC18" s="302">
        <v>4916</v>
      </c>
      <c r="DD18" s="302">
        <v>2573</v>
      </c>
      <c r="DE18" s="302">
        <v>0</v>
      </c>
    </row>
    <row r="19" spans="1:109" x14ac:dyDescent="0.2">
      <c r="A19" s="39" t="s">
        <v>45</v>
      </c>
      <c r="B19" s="302">
        <v>18456</v>
      </c>
      <c r="C19" s="302">
        <v>1709</v>
      </c>
      <c r="D19" s="318" t="s">
        <v>2</v>
      </c>
      <c r="E19" s="318" t="s">
        <v>2</v>
      </c>
      <c r="F19" s="318" t="s">
        <v>2</v>
      </c>
      <c r="G19" s="318" t="s">
        <v>2</v>
      </c>
      <c r="H19" s="318" t="s">
        <v>2</v>
      </c>
      <c r="I19" s="318" t="s">
        <v>2</v>
      </c>
      <c r="J19" s="302">
        <v>2727</v>
      </c>
      <c r="K19" s="302">
        <v>553</v>
      </c>
      <c r="L19" s="318" t="s">
        <v>2</v>
      </c>
      <c r="M19" s="302">
        <v>222</v>
      </c>
      <c r="N19" s="318" t="s">
        <v>2</v>
      </c>
      <c r="O19" s="318" t="s">
        <v>2</v>
      </c>
      <c r="P19" s="318" t="s">
        <v>2</v>
      </c>
      <c r="Q19" s="302">
        <v>1379</v>
      </c>
      <c r="R19" s="318" t="s">
        <v>2</v>
      </c>
      <c r="S19" s="318" t="s">
        <v>2</v>
      </c>
      <c r="T19" s="302">
        <v>775</v>
      </c>
      <c r="U19" s="302">
        <v>4695</v>
      </c>
      <c r="W19" s="39" t="s">
        <v>45</v>
      </c>
      <c r="X19" s="302">
        <v>25223</v>
      </c>
      <c r="Y19" s="302">
        <v>9732</v>
      </c>
      <c r="Z19" s="318" t="s">
        <v>2</v>
      </c>
      <c r="AA19" s="318" t="s">
        <v>2</v>
      </c>
      <c r="AB19" s="318" t="s">
        <v>2</v>
      </c>
      <c r="AC19" s="318" t="s">
        <v>2</v>
      </c>
      <c r="AD19" s="318" t="s">
        <v>2</v>
      </c>
      <c r="AE19" s="318" t="s">
        <v>2</v>
      </c>
      <c r="AF19" s="302">
        <v>6407</v>
      </c>
      <c r="AG19" s="302">
        <v>828</v>
      </c>
      <c r="AH19" s="302">
        <v>213</v>
      </c>
      <c r="AI19" s="318" t="s">
        <v>2</v>
      </c>
      <c r="AJ19" s="318" t="s">
        <v>2</v>
      </c>
      <c r="AK19" s="318" t="s">
        <v>2</v>
      </c>
      <c r="AL19" s="318" t="s">
        <v>2</v>
      </c>
      <c r="AM19" s="302">
        <v>2079</v>
      </c>
      <c r="AN19" s="318" t="s">
        <v>2</v>
      </c>
      <c r="AO19" s="318" t="s">
        <v>2</v>
      </c>
      <c r="AP19" s="302">
        <v>725</v>
      </c>
      <c r="AQ19" s="302">
        <v>5239</v>
      </c>
      <c r="AS19" s="39" t="s">
        <v>45</v>
      </c>
      <c r="AT19" s="302">
        <v>37758</v>
      </c>
      <c r="AU19" s="302">
        <v>16216</v>
      </c>
      <c r="AV19" s="302">
        <v>210</v>
      </c>
      <c r="AW19" s="319" t="s">
        <v>2</v>
      </c>
      <c r="AX19" s="302">
        <v>7788</v>
      </c>
      <c r="AY19" s="302">
        <v>304</v>
      </c>
      <c r="AZ19" s="302">
        <v>687</v>
      </c>
      <c r="BA19" s="302">
        <v>16760</v>
      </c>
      <c r="BB19" s="302">
        <v>9557</v>
      </c>
      <c r="BC19" s="302">
        <v>1143</v>
      </c>
      <c r="BD19" s="302">
        <v>352</v>
      </c>
      <c r="BE19" s="302">
        <v>1786</v>
      </c>
      <c r="BF19" s="302">
        <v>144</v>
      </c>
      <c r="BG19" s="302">
        <v>3142</v>
      </c>
      <c r="BH19" s="302">
        <v>679</v>
      </c>
      <c r="BI19" s="302">
        <v>2414</v>
      </c>
      <c r="BJ19" s="302">
        <v>1230</v>
      </c>
      <c r="BK19" s="302">
        <v>565</v>
      </c>
      <c r="BL19" s="302">
        <v>645</v>
      </c>
      <c r="BM19" s="302">
        <v>430</v>
      </c>
      <c r="BO19" s="39" t="s">
        <v>45</v>
      </c>
      <c r="BP19" s="302">
        <v>55649</v>
      </c>
      <c r="BQ19" s="302">
        <v>23234</v>
      </c>
      <c r="BR19" s="302">
        <v>634</v>
      </c>
      <c r="BS19" s="302">
        <v>1231</v>
      </c>
      <c r="BT19" s="302">
        <v>10259</v>
      </c>
      <c r="BU19" s="302">
        <v>560</v>
      </c>
      <c r="BV19" s="302">
        <v>1029</v>
      </c>
      <c r="BW19" s="302">
        <v>27485</v>
      </c>
      <c r="BX19" s="302">
        <v>12421</v>
      </c>
      <c r="BY19" s="302">
        <v>1984</v>
      </c>
      <c r="BZ19" s="302">
        <v>538</v>
      </c>
      <c r="CA19" s="302">
        <v>5239</v>
      </c>
      <c r="CB19" s="302">
        <v>277</v>
      </c>
      <c r="CC19" s="302">
        <v>3345</v>
      </c>
      <c r="CD19" s="302">
        <v>618</v>
      </c>
      <c r="CE19" s="302">
        <v>2446</v>
      </c>
      <c r="CF19" s="302">
        <v>1388</v>
      </c>
      <c r="CG19" s="302">
        <v>696</v>
      </c>
      <c r="CH19" s="302">
        <v>761</v>
      </c>
      <c r="CI19" s="302">
        <v>657</v>
      </c>
      <c r="CK19" s="39" t="s">
        <v>45</v>
      </c>
      <c r="CL19" s="302">
        <v>82443</v>
      </c>
      <c r="CM19" s="302">
        <v>27898</v>
      </c>
      <c r="CN19" s="302">
        <v>1154</v>
      </c>
      <c r="CO19" s="302">
        <v>2241</v>
      </c>
      <c r="CP19" s="302">
        <v>11706</v>
      </c>
      <c r="CQ19" s="302">
        <v>866</v>
      </c>
      <c r="CR19" s="302">
        <v>1074</v>
      </c>
      <c r="CS19" s="302">
        <v>49123</v>
      </c>
      <c r="CT19" s="302">
        <v>21539</v>
      </c>
      <c r="CU19" s="302">
        <v>3582</v>
      </c>
      <c r="CV19" s="302">
        <v>700</v>
      </c>
      <c r="CW19" s="302">
        <v>10392</v>
      </c>
      <c r="CX19" s="302">
        <v>789</v>
      </c>
      <c r="CY19" s="302">
        <v>3698</v>
      </c>
      <c r="CZ19" s="302">
        <v>683</v>
      </c>
      <c r="DA19" s="302">
        <v>2770</v>
      </c>
      <c r="DB19" s="302">
        <v>1691</v>
      </c>
      <c r="DC19" s="302">
        <v>989</v>
      </c>
      <c r="DD19" s="302">
        <v>733</v>
      </c>
      <c r="DE19" s="302">
        <v>2</v>
      </c>
    </row>
    <row r="20" spans="1:109" x14ac:dyDescent="0.2">
      <c r="A20" s="39" t="s">
        <v>46</v>
      </c>
      <c r="B20" s="302">
        <v>7781</v>
      </c>
      <c r="C20" s="302">
        <v>255</v>
      </c>
      <c r="D20" s="318" t="s">
        <v>2</v>
      </c>
      <c r="E20" s="318" t="s">
        <v>2</v>
      </c>
      <c r="F20" s="318" t="s">
        <v>2</v>
      </c>
      <c r="G20" s="318" t="s">
        <v>2</v>
      </c>
      <c r="H20" s="318" t="s">
        <v>2</v>
      </c>
      <c r="I20" s="318" t="s">
        <v>2</v>
      </c>
      <c r="J20" s="302">
        <v>1009</v>
      </c>
      <c r="K20" s="302">
        <v>134</v>
      </c>
      <c r="L20" s="318" t="s">
        <v>2</v>
      </c>
      <c r="M20" s="302">
        <v>34</v>
      </c>
      <c r="N20" s="318" t="s">
        <v>2</v>
      </c>
      <c r="O20" s="318" t="s">
        <v>2</v>
      </c>
      <c r="P20" s="318" t="s">
        <v>2</v>
      </c>
      <c r="Q20" s="302">
        <v>516</v>
      </c>
      <c r="R20" s="318" t="s">
        <v>2</v>
      </c>
      <c r="S20" s="318" t="s">
        <v>2</v>
      </c>
      <c r="T20" s="302">
        <v>481</v>
      </c>
      <c r="U20" s="302">
        <v>1857</v>
      </c>
      <c r="W20" s="39" t="s">
        <v>46</v>
      </c>
      <c r="X20" s="302">
        <v>4711</v>
      </c>
      <c r="Y20" s="302">
        <v>649</v>
      </c>
      <c r="Z20" s="318" t="s">
        <v>2</v>
      </c>
      <c r="AA20" s="318" t="s">
        <v>2</v>
      </c>
      <c r="AB20" s="318" t="s">
        <v>2</v>
      </c>
      <c r="AC20" s="318" t="s">
        <v>2</v>
      </c>
      <c r="AD20" s="318" t="s">
        <v>2</v>
      </c>
      <c r="AE20" s="318" t="s">
        <v>2</v>
      </c>
      <c r="AF20" s="302">
        <v>1273</v>
      </c>
      <c r="AG20" s="302">
        <v>179</v>
      </c>
      <c r="AH20" s="302">
        <v>109</v>
      </c>
      <c r="AI20" s="318" t="s">
        <v>2</v>
      </c>
      <c r="AJ20" s="318" t="s">
        <v>2</v>
      </c>
      <c r="AK20" s="318" t="s">
        <v>2</v>
      </c>
      <c r="AL20" s="318" t="s">
        <v>2</v>
      </c>
      <c r="AM20" s="302">
        <v>624</v>
      </c>
      <c r="AN20" s="318" t="s">
        <v>2</v>
      </c>
      <c r="AO20" s="318" t="s">
        <v>2</v>
      </c>
      <c r="AP20" s="302">
        <v>449</v>
      </c>
      <c r="AQ20" s="302">
        <v>1428</v>
      </c>
      <c r="AS20" s="39" t="s">
        <v>46</v>
      </c>
      <c r="AT20" s="302">
        <v>5437</v>
      </c>
      <c r="AU20" s="302">
        <v>1159</v>
      </c>
      <c r="AV20" s="302">
        <v>67</v>
      </c>
      <c r="AW20" s="319" t="s">
        <v>2</v>
      </c>
      <c r="AX20" s="302">
        <v>294</v>
      </c>
      <c r="AY20" s="302">
        <v>63</v>
      </c>
      <c r="AZ20" s="302">
        <v>190</v>
      </c>
      <c r="BA20" s="302">
        <v>2744</v>
      </c>
      <c r="BB20" s="302">
        <v>1356</v>
      </c>
      <c r="BC20" s="302">
        <v>193</v>
      </c>
      <c r="BD20" s="302">
        <v>113</v>
      </c>
      <c r="BE20" s="302">
        <v>78</v>
      </c>
      <c r="BF20" s="302">
        <v>75</v>
      </c>
      <c r="BG20" s="302">
        <v>926</v>
      </c>
      <c r="BH20" s="302">
        <v>156</v>
      </c>
      <c r="BI20" s="302">
        <v>699</v>
      </c>
      <c r="BJ20" s="302">
        <v>187</v>
      </c>
      <c r="BK20" s="302">
        <v>170</v>
      </c>
      <c r="BL20" s="302">
        <v>303</v>
      </c>
      <c r="BM20" s="302">
        <v>135</v>
      </c>
      <c r="BO20" s="39" t="s">
        <v>46</v>
      </c>
      <c r="BP20" s="302">
        <v>7068</v>
      </c>
      <c r="BQ20" s="302">
        <v>2286</v>
      </c>
      <c r="BR20" s="302">
        <v>310</v>
      </c>
      <c r="BS20" s="318" t="s">
        <v>2</v>
      </c>
      <c r="BT20" s="302">
        <v>321</v>
      </c>
      <c r="BU20" s="318" t="s">
        <v>2</v>
      </c>
      <c r="BV20" s="302">
        <v>403</v>
      </c>
      <c r="BW20" s="302">
        <v>3452</v>
      </c>
      <c r="BX20" s="302">
        <v>1334</v>
      </c>
      <c r="BY20" s="302">
        <v>221</v>
      </c>
      <c r="BZ20" s="302">
        <v>141</v>
      </c>
      <c r="CA20" s="318" t="s">
        <v>2</v>
      </c>
      <c r="CB20" s="318" t="s">
        <v>2</v>
      </c>
      <c r="CC20" s="302">
        <v>988</v>
      </c>
      <c r="CD20" s="302">
        <v>189</v>
      </c>
      <c r="CE20" s="302">
        <v>662</v>
      </c>
      <c r="CF20" s="302">
        <v>215</v>
      </c>
      <c r="CG20" s="302">
        <v>248</v>
      </c>
      <c r="CH20" s="302">
        <v>340</v>
      </c>
      <c r="CI20" s="302">
        <v>96</v>
      </c>
      <c r="CK20" s="39" t="s">
        <v>46</v>
      </c>
      <c r="CL20" s="302">
        <v>15146</v>
      </c>
      <c r="CM20" s="302">
        <v>6331</v>
      </c>
      <c r="CN20" s="302">
        <v>2241</v>
      </c>
      <c r="CO20" s="302">
        <v>39</v>
      </c>
      <c r="CP20" s="302">
        <v>462</v>
      </c>
      <c r="CQ20" s="302">
        <v>678</v>
      </c>
      <c r="CR20" s="302">
        <v>621</v>
      </c>
      <c r="CS20" s="302">
        <v>6602</v>
      </c>
      <c r="CT20" s="302">
        <v>2301</v>
      </c>
      <c r="CU20" s="302">
        <v>653</v>
      </c>
      <c r="CV20" s="302">
        <v>512</v>
      </c>
      <c r="CW20" s="302">
        <v>413</v>
      </c>
      <c r="CX20" s="302">
        <v>759</v>
      </c>
      <c r="CY20" s="302">
        <v>1497</v>
      </c>
      <c r="CZ20" s="302">
        <v>288</v>
      </c>
      <c r="DA20" s="302">
        <v>1040</v>
      </c>
      <c r="DB20" s="302">
        <v>415</v>
      </c>
      <c r="DC20" s="302">
        <v>353</v>
      </c>
      <c r="DD20" s="302">
        <v>363</v>
      </c>
      <c r="DE20" s="302">
        <v>0</v>
      </c>
    </row>
    <row r="21" spans="1:109" x14ac:dyDescent="0.2">
      <c r="A21" s="39" t="s">
        <v>47</v>
      </c>
      <c r="B21" s="302">
        <v>14721</v>
      </c>
      <c r="C21" s="302">
        <v>811</v>
      </c>
      <c r="D21" s="318" t="s">
        <v>2</v>
      </c>
      <c r="E21" s="318" t="s">
        <v>2</v>
      </c>
      <c r="F21" s="318" t="s">
        <v>2</v>
      </c>
      <c r="G21" s="318" t="s">
        <v>2</v>
      </c>
      <c r="H21" s="318" t="s">
        <v>2</v>
      </c>
      <c r="I21" s="318" t="s">
        <v>2</v>
      </c>
      <c r="J21" s="302">
        <v>2583</v>
      </c>
      <c r="K21" s="302">
        <v>588</v>
      </c>
      <c r="L21" s="318" t="s">
        <v>2</v>
      </c>
      <c r="M21" s="302">
        <v>126</v>
      </c>
      <c r="N21" s="318" t="s">
        <v>2</v>
      </c>
      <c r="O21" s="318" t="s">
        <v>2</v>
      </c>
      <c r="P21" s="318" t="s">
        <v>2</v>
      </c>
      <c r="Q21" s="302">
        <v>592</v>
      </c>
      <c r="R21" s="318" t="s">
        <v>2</v>
      </c>
      <c r="S21" s="318" t="s">
        <v>2</v>
      </c>
      <c r="T21" s="302">
        <v>640</v>
      </c>
      <c r="U21" s="302">
        <v>4574</v>
      </c>
      <c r="W21" s="39" t="s">
        <v>47</v>
      </c>
      <c r="X21" s="302">
        <v>13394</v>
      </c>
      <c r="Y21" s="302">
        <v>2628</v>
      </c>
      <c r="Z21" s="318" t="s">
        <v>2</v>
      </c>
      <c r="AA21" s="318" t="s">
        <v>2</v>
      </c>
      <c r="AB21" s="318" t="s">
        <v>2</v>
      </c>
      <c r="AC21" s="318" t="s">
        <v>2</v>
      </c>
      <c r="AD21" s="318" t="s">
        <v>2</v>
      </c>
      <c r="AE21" s="318" t="s">
        <v>2</v>
      </c>
      <c r="AF21" s="302">
        <v>4199</v>
      </c>
      <c r="AG21" s="302">
        <v>684</v>
      </c>
      <c r="AH21" s="302">
        <v>285</v>
      </c>
      <c r="AI21" s="318" t="s">
        <v>2</v>
      </c>
      <c r="AJ21" s="318" t="s">
        <v>2</v>
      </c>
      <c r="AK21" s="318" t="s">
        <v>2</v>
      </c>
      <c r="AL21" s="318" t="s">
        <v>2</v>
      </c>
      <c r="AM21" s="302">
        <v>882</v>
      </c>
      <c r="AN21" s="318" t="s">
        <v>2</v>
      </c>
      <c r="AO21" s="318" t="s">
        <v>2</v>
      </c>
      <c r="AP21" s="302">
        <v>774</v>
      </c>
      <c r="AQ21" s="302">
        <v>3942</v>
      </c>
      <c r="AS21" s="39" t="s">
        <v>47</v>
      </c>
      <c r="AT21" s="302">
        <v>20621</v>
      </c>
      <c r="AU21" s="302">
        <v>5040</v>
      </c>
      <c r="AV21" s="302">
        <v>101</v>
      </c>
      <c r="AW21" s="319" t="s">
        <v>2</v>
      </c>
      <c r="AX21" s="302">
        <v>2137</v>
      </c>
      <c r="AY21" s="302">
        <v>114</v>
      </c>
      <c r="AZ21" s="302">
        <v>302</v>
      </c>
      <c r="BA21" s="302">
        <v>11638</v>
      </c>
      <c r="BB21" s="302">
        <v>6382</v>
      </c>
      <c r="BC21" s="302">
        <v>1061</v>
      </c>
      <c r="BD21" s="302">
        <v>650</v>
      </c>
      <c r="BE21" s="302">
        <v>509</v>
      </c>
      <c r="BF21" s="302">
        <v>289</v>
      </c>
      <c r="BG21" s="302">
        <v>2745</v>
      </c>
      <c r="BH21" s="302">
        <v>1245</v>
      </c>
      <c r="BI21" s="302">
        <v>1227</v>
      </c>
      <c r="BJ21" s="302">
        <v>391</v>
      </c>
      <c r="BK21" s="302">
        <v>337</v>
      </c>
      <c r="BL21" s="302">
        <v>481</v>
      </c>
      <c r="BM21" s="302">
        <v>380</v>
      </c>
      <c r="BO21" s="39" t="s">
        <v>47</v>
      </c>
      <c r="BP21" s="302">
        <v>31553</v>
      </c>
      <c r="BQ21" s="302">
        <v>9895</v>
      </c>
      <c r="BR21" s="302">
        <v>435</v>
      </c>
      <c r="BS21" s="302">
        <v>929</v>
      </c>
      <c r="BT21" s="302">
        <v>2900</v>
      </c>
      <c r="BU21" s="302">
        <v>259</v>
      </c>
      <c r="BV21" s="302">
        <v>788</v>
      </c>
      <c r="BW21" s="302">
        <v>17535</v>
      </c>
      <c r="BX21" s="302">
        <v>8212</v>
      </c>
      <c r="BY21" s="302">
        <v>1660</v>
      </c>
      <c r="BZ21" s="302">
        <v>845</v>
      </c>
      <c r="CA21" s="302">
        <v>1552</v>
      </c>
      <c r="CB21" s="302">
        <v>448</v>
      </c>
      <c r="CC21" s="302">
        <v>3005</v>
      </c>
      <c r="CD21" s="302">
        <v>1226</v>
      </c>
      <c r="CE21" s="302">
        <v>1436</v>
      </c>
      <c r="CF21" s="302">
        <v>518</v>
      </c>
      <c r="CG21" s="302">
        <v>430</v>
      </c>
      <c r="CH21" s="302">
        <v>768</v>
      </c>
      <c r="CI21" s="302">
        <v>273</v>
      </c>
      <c r="CK21" s="39" t="s">
        <v>47</v>
      </c>
      <c r="CL21" s="302">
        <v>61359</v>
      </c>
      <c r="CM21" s="302">
        <v>17226</v>
      </c>
      <c r="CN21" s="302">
        <v>1350</v>
      </c>
      <c r="CO21" s="302">
        <v>3130</v>
      </c>
      <c r="CP21" s="302">
        <v>3612</v>
      </c>
      <c r="CQ21" s="302">
        <v>568</v>
      </c>
      <c r="CR21" s="302">
        <v>1074</v>
      </c>
      <c r="CS21" s="302">
        <v>39339</v>
      </c>
      <c r="CT21" s="302">
        <v>15617</v>
      </c>
      <c r="CU21" s="302">
        <v>4825</v>
      </c>
      <c r="CV21" s="302">
        <v>1352</v>
      </c>
      <c r="CW21" s="302">
        <v>4290</v>
      </c>
      <c r="CX21" s="302">
        <v>1142</v>
      </c>
      <c r="CY21" s="302">
        <v>3031</v>
      </c>
      <c r="CZ21" s="302">
        <v>775</v>
      </c>
      <c r="DA21" s="302">
        <v>1917</v>
      </c>
      <c r="DB21" s="302">
        <v>802</v>
      </c>
      <c r="DC21" s="302">
        <v>961</v>
      </c>
      <c r="DD21" s="302">
        <v>800</v>
      </c>
      <c r="DE21" s="302">
        <v>2</v>
      </c>
    </row>
    <row r="22" spans="1:109" x14ac:dyDescent="0.2">
      <c r="A22" s="39" t="s">
        <v>48</v>
      </c>
      <c r="B22" s="302">
        <v>23931</v>
      </c>
      <c r="C22" s="302">
        <v>2937</v>
      </c>
      <c r="D22" s="318" t="s">
        <v>2</v>
      </c>
      <c r="E22" s="318" t="s">
        <v>2</v>
      </c>
      <c r="F22" s="318" t="s">
        <v>2</v>
      </c>
      <c r="G22" s="318" t="s">
        <v>2</v>
      </c>
      <c r="H22" s="318" t="s">
        <v>2</v>
      </c>
      <c r="I22" s="318" t="s">
        <v>2</v>
      </c>
      <c r="J22" s="302">
        <v>6761</v>
      </c>
      <c r="K22" s="302">
        <v>1223</v>
      </c>
      <c r="L22" s="318" t="s">
        <v>2</v>
      </c>
      <c r="M22" s="302">
        <v>226</v>
      </c>
      <c r="N22" s="318" t="s">
        <v>2</v>
      </c>
      <c r="O22" s="318" t="s">
        <v>2</v>
      </c>
      <c r="P22" s="318" t="s">
        <v>2</v>
      </c>
      <c r="Q22" s="302">
        <v>1456</v>
      </c>
      <c r="R22" s="318" t="s">
        <v>2</v>
      </c>
      <c r="S22" s="318" t="s">
        <v>2</v>
      </c>
      <c r="T22" s="302">
        <v>904</v>
      </c>
      <c r="U22" s="302">
        <v>4719</v>
      </c>
      <c r="W22" s="39" t="s">
        <v>48</v>
      </c>
      <c r="X22" s="302">
        <v>28005</v>
      </c>
      <c r="Y22" s="302">
        <v>6718</v>
      </c>
      <c r="Z22" s="318" t="s">
        <v>2</v>
      </c>
      <c r="AA22" s="318" t="s">
        <v>2</v>
      </c>
      <c r="AB22" s="318" t="s">
        <v>2</v>
      </c>
      <c r="AC22" s="318" t="s">
        <v>2</v>
      </c>
      <c r="AD22" s="318" t="s">
        <v>2</v>
      </c>
      <c r="AE22" s="318" t="s">
        <v>2</v>
      </c>
      <c r="AF22" s="302">
        <v>11025</v>
      </c>
      <c r="AG22" s="302">
        <v>1917</v>
      </c>
      <c r="AH22" s="302">
        <v>161</v>
      </c>
      <c r="AI22" s="318" t="s">
        <v>2</v>
      </c>
      <c r="AJ22" s="318" t="s">
        <v>2</v>
      </c>
      <c r="AK22" s="318" t="s">
        <v>2</v>
      </c>
      <c r="AL22" s="318" t="s">
        <v>2</v>
      </c>
      <c r="AM22" s="302">
        <v>1505</v>
      </c>
      <c r="AN22" s="318" t="s">
        <v>2</v>
      </c>
      <c r="AO22" s="318" t="s">
        <v>2</v>
      </c>
      <c r="AP22" s="302">
        <v>1114</v>
      </c>
      <c r="AQ22" s="302">
        <v>5565</v>
      </c>
      <c r="AS22" s="39" t="s">
        <v>48</v>
      </c>
      <c r="AT22" s="302">
        <v>35310</v>
      </c>
      <c r="AU22" s="302">
        <v>9384</v>
      </c>
      <c r="AV22" s="302">
        <v>288</v>
      </c>
      <c r="AW22" s="319" t="s">
        <v>2</v>
      </c>
      <c r="AX22" s="302">
        <v>4419</v>
      </c>
      <c r="AY22" s="302">
        <v>468</v>
      </c>
      <c r="AZ22" s="302">
        <v>375</v>
      </c>
      <c r="BA22" s="302">
        <v>21398</v>
      </c>
      <c r="BB22" s="302">
        <v>12996</v>
      </c>
      <c r="BC22" s="302">
        <v>2736</v>
      </c>
      <c r="BD22" s="302">
        <v>399</v>
      </c>
      <c r="BE22" s="302">
        <v>849</v>
      </c>
      <c r="BF22" s="302">
        <v>532</v>
      </c>
      <c r="BG22" s="302">
        <v>2186</v>
      </c>
      <c r="BH22" s="302">
        <v>612</v>
      </c>
      <c r="BI22" s="302">
        <v>1389</v>
      </c>
      <c r="BJ22" s="302">
        <v>462</v>
      </c>
      <c r="BK22" s="302">
        <v>488</v>
      </c>
      <c r="BL22" s="302">
        <v>1169</v>
      </c>
      <c r="BM22" s="302">
        <v>685</v>
      </c>
      <c r="BO22" s="39" t="s">
        <v>48</v>
      </c>
      <c r="BP22" s="302">
        <v>49513</v>
      </c>
      <c r="BQ22" s="302">
        <v>14525</v>
      </c>
      <c r="BR22" s="302">
        <v>510</v>
      </c>
      <c r="BS22" s="302">
        <v>1255</v>
      </c>
      <c r="BT22" s="302">
        <v>4634</v>
      </c>
      <c r="BU22" s="302">
        <v>728</v>
      </c>
      <c r="BV22" s="302">
        <v>1075</v>
      </c>
      <c r="BW22" s="302">
        <v>29626</v>
      </c>
      <c r="BX22" s="302">
        <v>15390</v>
      </c>
      <c r="BY22" s="302">
        <v>4359</v>
      </c>
      <c r="BZ22" s="302">
        <v>617</v>
      </c>
      <c r="CA22" s="302">
        <v>1446</v>
      </c>
      <c r="CB22" s="302">
        <v>888</v>
      </c>
      <c r="CC22" s="302">
        <v>2503</v>
      </c>
      <c r="CD22" s="302">
        <v>792</v>
      </c>
      <c r="CE22" s="302">
        <v>1295</v>
      </c>
      <c r="CF22" s="302">
        <v>483</v>
      </c>
      <c r="CG22" s="302">
        <v>795</v>
      </c>
      <c r="CH22" s="302">
        <v>1831</v>
      </c>
      <c r="CI22" s="302">
        <v>587</v>
      </c>
      <c r="CK22" s="39" t="s">
        <v>48</v>
      </c>
      <c r="CL22" s="302">
        <v>80612</v>
      </c>
      <c r="CM22" s="302">
        <v>18893</v>
      </c>
      <c r="CN22" s="302">
        <v>1041</v>
      </c>
      <c r="CO22" s="302">
        <v>2707</v>
      </c>
      <c r="CP22" s="302">
        <v>4480</v>
      </c>
      <c r="CQ22" s="302">
        <v>1148</v>
      </c>
      <c r="CR22" s="302">
        <v>1325</v>
      </c>
      <c r="CS22" s="302">
        <v>55112</v>
      </c>
      <c r="CT22" s="302">
        <v>27288</v>
      </c>
      <c r="CU22" s="302">
        <v>7051</v>
      </c>
      <c r="CV22" s="302">
        <v>1137</v>
      </c>
      <c r="CW22" s="302">
        <v>2660</v>
      </c>
      <c r="CX22" s="302">
        <v>2027</v>
      </c>
      <c r="CY22" s="302">
        <v>3143</v>
      </c>
      <c r="CZ22" s="302">
        <v>1192</v>
      </c>
      <c r="DA22" s="302">
        <v>1535</v>
      </c>
      <c r="DB22" s="302">
        <v>677</v>
      </c>
      <c r="DC22" s="302">
        <v>1528</v>
      </c>
      <c r="DD22" s="302">
        <v>1936</v>
      </c>
      <c r="DE22" s="302">
        <v>0</v>
      </c>
    </row>
    <row r="23" spans="1:109" x14ac:dyDescent="0.2">
      <c r="A23" s="39" t="s">
        <v>49</v>
      </c>
      <c r="B23" s="302">
        <v>40467</v>
      </c>
      <c r="C23" s="302">
        <v>4007</v>
      </c>
      <c r="D23" s="318" t="s">
        <v>2</v>
      </c>
      <c r="E23" s="318" t="s">
        <v>2</v>
      </c>
      <c r="F23" s="318" t="s">
        <v>2</v>
      </c>
      <c r="G23" s="318" t="s">
        <v>2</v>
      </c>
      <c r="H23" s="318" t="s">
        <v>2</v>
      </c>
      <c r="I23" s="318" t="s">
        <v>2</v>
      </c>
      <c r="J23" s="302">
        <v>1705</v>
      </c>
      <c r="K23" s="302">
        <v>878</v>
      </c>
      <c r="L23" s="318" t="s">
        <v>2</v>
      </c>
      <c r="M23" s="302">
        <v>127</v>
      </c>
      <c r="N23" s="318" t="s">
        <v>2</v>
      </c>
      <c r="O23" s="318" t="s">
        <v>2</v>
      </c>
      <c r="P23" s="318" t="s">
        <v>2</v>
      </c>
      <c r="Q23" s="302">
        <v>7060</v>
      </c>
      <c r="R23" s="318" t="s">
        <v>2</v>
      </c>
      <c r="S23" s="318" t="s">
        <v>2</v>
      </c>
      <c r="T23" s="302">
        <v>754</v>
      </c>
      <c r="U23" s="302">
        <v>13351</v>
      </c>
      <c r="W23" s="39" t="s">
        <v>49</v>
      </c>
      <c r="X23" s="302">
        <v>17634</v>
      </c>
      <c r="Y23" s="302">
        <v>3249</v>
      </c>
      <c r="Z23" s="318" t="s">
        <v>2</v>
      </c>
      <c r="AA23" s="318" t="s">
        <v>2</v>
      </c>
      <c r="AB23" s="318" t="s">
        <v>2</v>
      </c>
      <c r="AC23" s="318" t="s">
        <v>2</v>
      </c>
      <c r="AD23" s="318" t="s">
        <v>2</v>
      </c>
      <c r="AE23" s="318" t="s">
        <v>2</v>
      </c>
      <c r="AF23" s="302">
        <v>1247</v>
      </c>
      <c r="AG23" s="302">
        <v>330</v>
      </c>
      <c r="AH23" s="302">
        <v>669</v>
      </c>
      <c r="AI23" s="318" t="s">
        <v>2</v>
      </c>
      <c r="AJ23" s="318" t="s">
        <v>2</v>
      </c>
      <c r="AK23" s="318" t="s">
        <v>2</v>
      </c>
      <c r="AL23" s="318" t="s">
        <v>2</v>
      </c>
      <c r="AM23" s="302">
        <v>5265</v>
      </c>
      <c r="AN23" s="318" t="s">
        <v>2</v>
      </c>
      <c r="AO23" s="318" t="s">
        <v>2</v>
      </c>
      <c r="AP23" s="302">
        <v>1093</v>
      </c>
      <c r="AQ23" s="302">
        <v>5781</v>
      </c>
      <c r="AS23" s="39" t="s">
        <v>49</v>
      </c>
      <c r="AT23" s="302">
        <v>21255</v>
      </c>
      <c r="AU23" s="302">
        <v>5570</v>
      </c>
      <c r="AV23" s="302">
        <v>1464</v>
      </c>
      <c r="AW23" s="319" t="s">
        <v>2</v>
      </c>
      <c r="AX23" s="302">
        <v>376</v>
      </c>
      <c r="AY23" s="302">
        <v>737</v>
      </c>
      <c r="AZ23" s="302">
        <v>538</v>
      </c>
      <c r="BA23" s="302">
        <v>7357</v>
      </c>
      <c r="BB23" s="302">
        <v>1213</v>
      </c>
      <c r="BC23" s="302">
        <v>372</v>
      </c>
      <c r="BD23" s="302">
        <v>1833</v>
      </c>
      <c r="BE23" s="302">
        <v>237</v>
      </c>
      <c r="BF23" s="302">
        <v>451</v>
      </c>
      <c r="BG23" s="302">
        <v>5208</v>
      </c>
      <c r="BH23" s="302">
        <v>956</v>
      </c>
      <c r="BI23" s="302">
        <v>4080</v>
      </c>
      <c r="BJ23" s="302">
        <v>1690</v>
      </c>
      <c r="BK23" s="302">
        <v>1013</v>
      </c>
      <c r="BL23" s="302">
        <v>1385</v>
      </c>
      <c r="BM23" s="302">
        <v>722</v>
      </c>
      <c r="BO23" s="39" t="s">
        <v>49</v>
      </c>
      <c r="BP23" s="302">
        <v>29806</v>
      </c>
      <c r="BQ23" s="302">
        <v>9528</v>
      </c>
      <c r="BR23" s="302">
        <v>1779</v>
      </c>
      <c r="BS23" s="302">
        <v>1226</v>
      </c>
      <c r="BT23" s="302">
        <v>416</v>
      </c>
      <c r="BU23" s="302">
        <v>931</v>
      </c>
      <c r="BV23" s="302">
        <v>888</v>
      </c>
      <c r="BW23" s="302">
        <v>11444</v>
      </c>
      <c r="BX23" s="302">
        <v>1124</v>
      </c>
      <c r="BY23" s="302">
        <v>456</v>
      </c>
      <c r="BZ23" s="302">
        <v>2292</v>
      </c>
      <c r="CA23" s="302">
        <v>241</v>
      </c>
      <c r="CB23" s="302">
        <v>421</v>
      </c>
      <c r="CC23" s="302">
        <v>5992</v>
      </c>
      <c r="CD23" s="302">
        <v>1519</v>
      </c>
      <c r="CE23" s="302">
        <v>3793</v>
      </c>
      <c r="CF23" s="302">
        <v>1569</v>
      </c>
      <c r="CG23" s="302">
        <v>1678</v>
      </c>
      <c r="CH23" s="302">
        <v>2956</v>
      </c>
      <c r="CI23" s="302">
        <v>521</v>
      </c>
      <c r="CK23" s="39" t="s">
        <v>49</v>
      </c>
      <c r="CL23" s="302">
        <v>40917</v>
      </c>
      <c r="CM23" s="302">
        <v>12379</v>
      </c>
      <c r="CN23" s="302">
        <v>1547</v>
      </c>
      <c r="CO23" s="302">
        <v>2518</v>
      </c>
      <c r="CP23" s="302">
        <v>456</v>
      </c>
      <c r="CQ23" s="302">
        <v>826</v>
      </c>
      <c r="CR23" s="302">
        <v>1115</v>
      </c>
      <c r="CS23" s="302">
        <v>13282</v>
      </c>
      <c r="CT23" s="302">
        <v>1424</v>
      </c>
      <c r="CU23" s="302">
        <v>472</v>
      </c>
      <c r="CV23" s="302">
        <v>2160</v>
      </c>
      <c r="CW23" s="302">
        <v>282</v>
      </c>
      <c r="CX23" s="302">
        <v>760</v>
      </c>
      <c r="CY23" s="302">
        <v>7493</v>
      </c>
      <c r="CZ23" s="302">
        <v>3142</v>
      </c>
      <c r="DA23" s="302">
        <v>3189</v>
      </c>
      <c r="DB23" s="302">
        <v>1452</v>
      </c>
      <c r="DC23" s="302">
        <v>3512</v>
      </c>
      <c r="DD23" s="302">
        <v>4251</v>
      </c>
      <c r="DE23" s="302">
        <v>0</v>
      </c>
    </row>
    <row r="24" spans="1:109" x14ac:dyDescent="0.2">
      <c r="A24" s="39" t="s">
        <v>50</v>
      </c>
      <c r="B24" s="302">
        <v>41617</v>
      </c>
      <c r="C24" s="302">
        <v>2574</v>
      </c>
      <c r="D24" s="318" t="s">
        <v>2</v>
      </c>
      <c r="E24" s="318" t="s">
        <v>2</v>
      </c>
      <c r="F24" s="318" t="s">
        <v>2</v>
      </c>
      <c r="G24" s="318" t="s">
        <v>2</v>
      </c>
      <c r="H24" s="318" t="s">
        <v>2</v>
      </c>
      <c r="I24" s="318" t="s">
        <v>2</v>
      </c>
      <c r="J24" s="302">
        <v>2537</v>
      </c>
      <c r="K24" s="302">
        <v>700</v>
      </c>
      <c r="L24" s="318" t="s">
        <v>2</v>
      </c>
      <c r="M24" s="302">
        <v>542</v>
      </c>
      <c r="N24" s="318" t="s">
        <v>2</v>
      </c>
      <c r="O24" s="318" t="s">
        <v>2</v>
      </c>
      <c r="P24" s="318" t="s">
        <v>2</v>
      </c>
      <c r="Q24" s="302">
        <v>3278</v>
      </c>
      <c r="R24" s="318" t="s">
        <v>2</v>
      </c>
      <c r="S24" s="318" t="s">
        <v>2</v>
      </c>
      <c r="T24" s="302">
        <v>5350</v>
      </c>
      <c r="U24" s="302">
        <v>18195</v>
      </c>
      <c r="W24" s="39" t="s">
        <v>50</v>
      </c>
      <c r="X24" s="302">
        <v>27791</v>
      </c>
      <c r="Y24" s="302">
        <v>2188</v>
      </c>
      <c r="Z24" s="318" t="s">
        <v>2</v>
      </c>
      <c r="AA24" s="318" t="s">
        <v>2</v>
      </c>
      <c r="AB24" s="318" t="s">
        <v>2</v>
      </c>
      <c r="AC24" s="318" t="s">
        <v>2</v>
      </c>
      <c r="AD24" s="318" t="s">
        <v>2</v>
      </c>
      <c r="AE24" s="318" t="s">
        <v>2</v>
      </c>
      <c r="AF24" s="302">
        <v>1421</v>
      </c>
      <c r="AG24" s="302">
        <v>506</v>
      </c>
      <c r="AH24" s="302">
        <v>256</v>
      </c>
      <c r="AI24" s="318" t="s">
        <v>2</v>
      </c>
      <c r="AJ24" s="318" t="s">
        <v>2</v>
      </c>
      <c r="AK24" s="318" t="s">
        <v>2</v>
      </c>
      <c r="AL24" s="318" t="s">
        <v>2</v>
      </c>
      <c r="AM24" s="302">
        <v>2377</v>
      </c>
      <c r="AN24" s="318" t="s">
        <v>2</v>
      </c>
      <c r="AO24" s="318" t="s">
        <v>2</v>
      </c>
      <c r="AP24" s="302">
        <v>3409</v>
      </c>
      <c r="AQ24" s="302">
        <v>17634</v>
      </c>
      <c r="AS24" s="39" t="s">
        <v>50</v>
      </c>
      <c r="AT24" s="302">
        <v>34267</v>
      </c>
      <c r="AU24" s="302">
        <v>6640</v>
      </c>
      <c r="AV24" s="302">
        <v>570</v>
      </c>
      <c r="AW24" s="319" t="s">
        <v>2</v>
      </c>
      <c r="AX24" s="302">
        <v>430</v>
      </c>
      <c r="AY24" s="302">
        <v>368</v>
      </c>
      <c r="AZ24" s="302">
        <v>1138</v>
      </c>
      <c r="BA24" s="302">
        <v>12970</v>
      </c>
      <c r="BB24" s="302">
        <v>1522</v>
      </c>
      <c r="BC24" s="302">
        <v>593</v>
      </c>
      <c r="BD24" s="302">
        <v>493</v>
      </c>
      <c r="BE24" s="302">
        <v>285</v>
      </c>
      <c r="BF24" s="302">
        <v>1513</v>
      </c>
      <c r="BG24" s="302">
        <v>8958</v>
      </c>
      <c r="BH24" s="302">
        <v>5866</v>
      </c>
      <c r="BI24" s="302">
        <v>2009</v>
      </c>
      <c r="BJ24" s="302">
        <v>511</v>
      </c>
      <c r="BK24" s="302">
        <v>1931</v>
      </c>
      <c r="BL24" s="302">
        <v>3402</v>
      </c>
      <c r="BM24" s="302">
        <v>366</v>
      </c>
      <c r="BO24" s="39" t="s">
        <v>50</v>
      </c>
      <c r="BP24" s="302">
        <v>43634</v>
      </c>
      <c r="BQ24" s="302">
        <v>9914</v>
      </c>
      <c r="BR24" s="302">
        <v>609</v>
      </c>
      <c r="BS24" s="302">
        <v>658</v>
      </c>
      <c r="BT24" s="302">
        <v>582</v>
      </c>
      <c r="BU24" s="302">
        <v>502</v>
      </c>
      <c r="BV24" s="302">
        <v>1695</v>
      </c>
      <c r="BW24" s="302">
        <v>15594</v>
      </c>
      <c r="BX24" s="302">
        <v>1958</v>
      </c>
      <c r="BY24" s="302">
        <v>706</v>
      </c>
      <c r="BZ24" s="302">
        <v>605</v>
      </c>
      <c r="CA24" s="302">
        <v>306</v>
      </c>
      <c r="CB24" s="302">
        <v>1616</v>
      </c>
      <c r="CC24" s="302">
        <v>11481</v>
      </c>
      <c r="CD24" s="302">
        <v>8050</v>
      </c>
      <c r="CE24" s="302">
        <v>2022</v>
      </c>
      <c r="CF24" s="302">
        <v>516</v>
      </c>
      <c r="CG24" s="302">
        <v>2258</v>
      </c>
      <c r="CH24" s="302">
        <v>4121</v>
      </c>
      <c r="CI24" s="302">
        <v>539</v>
      </c>
      <c r="CK24" s="39" t="s">
        <v>50</v>
      </c>
      <c r="CL24" s="302">
        <v>46875</v>
      </c>
      <c r="CM24" s="302">
        <v>9513</v>
      </c>
      <c r="CN24" s="302">
        <v>512</v>
      </c>
      <c r="CO24" s="302">
        <v>784</v>
      </c>
      <c r="CP24" s="302">
        <v>359</v>
      </c>
      <c r="CQ24" s="302">
        <v>332</v>
      </c>
      <c r="CR24" s="302">
        <v>1345</v>
      </c>
      <c r="CS24" s="302">
        <v>19443</v>
      </c>
      <c r="CT24" s="302">
        <v>1521</v>
      </c>
      <c r="CU24" s="302">
        <v>530</v>
      </c>
      <c r="CV24" s="302">
        <v>428</v>
      </c>
      <c r="CW24" s="302">
        <v>335</v>
      </c>
      <c r="CX24" s="302">
        <v>2532</v>
      </c>
      <c r="CY24" s="302">
        <v>10762</v>
      </c>
      <c r="CZ24" s="302">
        <v>7896</v>
      </c>
      <c r="DA24" s="302">
        <v>1461</v>
      </c>
      <c r="DB24" s="302">
        <v>438</v>
      </c>
      <c r="DC24" s="302">
        <v>3648</v>
      </c>
      <c r="DD24" s="302">
        <v>3509</v>
      </c>
      <c r="DE24" s="302">
        <v>0</v>
      </c>
    </row>
    <row r="25" spans="1:109" x14ac:dyDescent="0.2">
      <c r="A25" s="39" t="s">
        <v>51</v>
      </c>
      <c r="B25" s="302">
        <v>9202</v>
      </c>
      <c r="C25" s="302">
        <v>770</v>
      </c>
      <c r="D25" s="318" t="s">
        <v>2</v>
      </c>
      <c r="E25" s="318" t="s">
        <v>2</v>
      </c>
      <c r="F25" s="318" t="s">
        <v>2</v>
      </c>
      <c r="G25" s="318" t="s">
        <v>2</v>
      </c>
      <c r="H25" s="318" t="s">
        <v>2</v>
      </c>
      <c r="I25" s="318" t="s">
        <v>2</v>
      </c>
      <c r="J25" s="302">
        <v>1235</v>
      </c>
      <c r="K25" s="302">
        <v>248</v>
      </c>
      <c r="L25" s="318" t="s">
        <v>2</v>
      </c>
      <c r="M25" s="302">
        <v>171</v>
      </c>
      <c r="N25" s="318" t="s">
        <v>2</v>
      </c>
      <c r="O25" s="318" t="s">
        <v>2</v>
      </c>
      <c r="P25" s="318" t="s">
        <v>2</v>
      </c>
      <c r="Q25" s="302">
        <v>315</v>
      </c>
      <c r="R25" s="318" t="s">
        <v>2</v>
      </c>
      <c r="S25" s="318" t="s">
        <v>2</v>
      </c>
      <c r="T25" s="302">
        <v>752</v>
      </c>
      <c r="U25" s="302">
        <v>2758</v>
      </c>
      <c r="W25" s="39" t="s">
        <v>51</v>
      </c>
      <c r="X25" s="302">
        <v>8240</v>
      </c>
      <c r="Y25" s="302">
        <v>1386</v>
      </c>
      <c r="Z25" s="318" t="s">
        <v>2</v>
      </c>
      <c r="AA25" s="318" t="s">
        <v>2</v>
      </c>
      <c r="AB25" s="318" t="s">
        <v>2</v>
      </c>
      <c r="AC25" s="318" t="s">
        <v>2</v>
      </c>
      <c r="AD25" s="318" t="s">
        <v>2</v>
      </c>
      <c r="AE25" s="318" t="s">
        <v>2</v>
      </c>
      <c r="AF25" s="302">
        <v>1468</v>
      </c>
      <c r="AG25" s="302">
        <v>323</v>
      </c>
      <c r="AH25" s="302">
        <v>74</v>
      </c>
      <c r="AI25" s="318" t="s">
        <v>2</v>
      </c>
      <c r="AJ25" s="318" t="s">
        <v>2</v>
      </c>
      <c r="AK25" s="318" t="s">
        <v>2</v>
      </c>
      <c r="AL25" s="318" t="s">
        <v>2</v>
      </c>
      <c r="AM25" s="302">
        <v>426</v>
      </c>
      <c r="AN25" s="318" t="s">
        <v>2</v>
      </c>
      <c r="AO25" s="318" t="s">
        <v>2</v>
      </c>
      <c r="AP25" s="302">
        <v>775</v>
      </c>
      <c r="AQ25" s="302">
        <v>3788</v>
      </c>
      <c r="AS25" s="39" t="s">
        <v>51</v>
      </c>
      <c r="AT25" s="302">
        <v>11580</v>
      </c>
      <c r="AU25" s="302">
        <v>2453</v>
      </c>
      <c r="AV25" s="302">
        <v>81</v>
      </c>
      <c r="AW25" s="319" t="s">
        <v>2</v>
      </c>
      <c r="AX25" s="302">
        <v>636</v>
      </c>
      <c r="AY25" s="302">
        <v>83</v>
      </c>
      <c r="AZ25" s="302">
        <v>400</v>
      </c>
      <c r="BA25" s="302">
        <v>6760</v>
      </c>
      <c r="BB25" s="302">
        <v>1562</v>
      </c>
      <c r="BC25" s="302">
        <v>437</v>
      </c>
      <c r="BD25" s="302">
        <v>129</v>
      </c>
      <c r="BE25" s="302">
        <v>866</v>
      </c>
      <c r="BF25" s="302">
        <v>73</v>
      </c>
      <c r="BG25" s="302">
        <v>1080</v>
      </c>
      <c r="BH25" s="302">
        <v>455</v>
      </c>
      <c r="BI25" s="302">
        <v>431</v>
      </c>
      <c r="BJ25" s="302">
        <v>121</v>
      </c>
      <c r="BK25" s="302">
        <v>396</v>
      </c>
      <c r="BL25" s="302">
        <v>632</v>
      </c>
      <c r="BM25" s="302">
        <v>259</v>
      </c>
      <c r="BO25" s="39" t="s">
        <v>51</v>
      </c>
      <c r="BP25" s="302">
        <v>19678</v>
      </c>
      <c r="BQ25" s="302">
        <v>4771</v>
      </c>
      <c r="BR25" s="302">
        <v>196</v>
      </c>
      <c r="BS25" s="318" t="s">
        <v>2</v>
      </c>
      <c r="BT25" s="302">
        <v>902</v>
      </c>
      <c r="BU25" s="318" t="s">
        <v>2</v>
      </c>
      <c r="BV25" s="302">
        <v>1148</v>
      </c>
      <c r="BW25" s="302">
        <v>11901</v>
      </c>
      <c r="BX25" s="302">
        <v>1979</v>
      </c>
      <c r="BY25" s="302">
        <v>771</v>
      </c>
      <c r="BZ25" s="302">
        <v>238</v>
      </c>
      <c r="CA25" s="302">
        <v>1920</v>
      </c>
      <c r="CB25" s="302">
        <v>269</v>
      </c>
      <c r="CC25" s="302">
        <v>1549</v>
      </c>
      <c r="CD25" s="302">
        <v>682</v>
      </c>
      <c r="CE25" s="302">
        <v>471</v>
      </c>
      <c r="CF25" s="302">
        <v>160</v>
      </c>
      <c r="CG25" s="302">
        <v>545</v>
      </c>
      <c r="CH25" s="302">
        <v>1076</v>
      </c>
      <c r="CI25" s="302">
        <v>162</v>
      </c>
      <c r="CK25" s="39" t="s">
        <v>51</v>
      </c>
      <c r="CL25" s="302">
        <v>30256</v>
      </c>
      <c r="CM25" s="302">
        <v>6679</v>
      </c>
      <c r="CN25" s="302">
        <v>404</v>
      </c>
      <c r="CO25" s="302">
        <v>110</v>
      </c>
      <c r="CP25" s="302">
        <v>797</v>
      </c>
      <c r="CQ25" s="302">
        <v>231</v>
      </c>
      <c r="CR25" s="302">
        <v>1988</v>
      </c>
      <c r="CS25" s="302">
        <v>19453</v>
      </c>
      <c r="CT25" s="302">
        <v>2840</v>
      </c>
      <c r="CU25" s="302">
        <v>1325</v>
      </c>
      <c r="CV25" s="302">
        <v>444</v>
      </c>
      <c r="CW25" s="302">
        <v>3510</v>
      </c>
      <c r="CX25" s="302">
        <v>735</v>
      </c>
      <c r="CY25" s="302">
        <v>1779</v>
      </c>
      <c r="CZ25" s="302">
        <v>897</v>
      </c>
      <c r="DA25" s="302">
        <v>479</v>
      </c>
      <c r="DB25" s="302">
        <v>167</v>
      </c>
      <c r="DC25" s="302">
        <v>1199</v>
      </c>
      <c r="DD25" s="302">
        <v>1145</v>
      </c>
      <c r="DE25" s="302">
        <v>1</v>
      </c>
    </row>
    <row r="26" spans="1:109" x14ac:dyDescent="0.2">
      <c r="A26" s="39" t="s">
        <v>52</v>
      </c>
      <c r="B26" s="302">
        <v>54892</v>
      </c>
      <c r="C26" s="302">
        <v>5890</v>
      </c>
      <c r="D26" s="318" t="s">
        <v>2</v>
      </c>
      <c r="E26" s="318" t="s">
        <v>2</v>
      </c>
      <c r="F26" s="318" t="s">
        <v>2</v>
      </c>
      <c r="G26" s="318" t="s">
        <v>2</v>
      </c>
      <c r="H26" s="318" t="s">
        <v>2</v>
      </c>
      <c r="I26" s="318" t="s">
        <v>2</v>
      </c>
      <c r="J26" s="302">
        <v>3416</v>
      </c>
      <c r="K26" s="302">
        <v>959</v>
      </c>
      <c r="L26" s="318" t="s">
        <v>2</v>
      </c>
      <c r="M26" s="302">
        <v>349</v>
      </c>
      <c r="N26" s="318" t="s">
        <v>2</v>
      </c>
      <c r="O26" s="318" t="s">
        <v>2</v>
      </c>
      <c r="P26" s="318" t="s">
        <v>2</v>
      </c>
      <c r="Q26" s="302">
        <v>17928</v>
      </c>
      <c r="R26" s="318" t="s">
        <v>2</v>
      </c>
      <c r="S26" s="318" t="s">
        <v>2</v>
      </c>
      <c r="T26" s="302">
        <v>1220</v>
      </c>
      <c r="U26" s="302">
        <v>12786</v>
      </c>
      <c r="W26" s="39" t="s">
        <v>52</v>
      </c>
      <c r="X26" s="302">
        <v>38703</v>
      </c>
      <c r="Y26" s="302">
        <v>7846</v>
      </c>
      <c r="Z26" s="318" t="s">
        <v>2</v>
      </c>
      <c r="AA26" s="318" t="s">
        <v>2</v>
      </c>
      <c r="AB26" s="318" t="s">
        <v>2</v>
      </c>
      <c r="AC26" s="318" t="s">
        <v>2</v>
      </c>
      <c r="AD26" s="318" t="s">
        <v>2</v>
      </c>
      <c r="AE26" s="318" t="s">
        <v>2</v>
      </c>
      <c r="AF26" s="302">
        <v>3135</v>
      </c>
      <c r="AG26" s="302">
        <v>975</v>
      </c>
      <c r="AH26" s="302">
        <v>553</v>
      </c>
      <c r="AI26" s="318" t="s">
        <v>2</v>
      </c>
      <c r="AJ26" s="318" t="s">
        <v>2</v>
      </c>
      <c r="AK26" s="318" t="s">
        <v>2</v>
      </c>
      <c r="AL26" s="318" t="s">
        <v>2</v>
      </c>
      <c r="AM26" s="302">
        <v>17109</v>
      </c>
      <c r="AN26" s="318" t="s">
        <v>2</v>
      </c>
      <c r="AO26" s="318" t="s">
        <v>2</v>
      </c>
      <c r="AP26" s="302">
        <v>1589</v>
      </c>
      <c r="AQ26" s="302">
        <v>7496</v>
      </c>
      <c r="AS26" s="39" t="s">
        <v>52</v>
      </c>
      <c r="AT26" s="302">
        <v>43935</v>
      </c>
      <c r="AU26" s="302">
        <v>13471</v>
      </c>
      <c r="AV26" s="302">
        <v>4156</v>
      </c>
      <c r="AW26" s="319" t="s">
        <v>2</v>
      </c>
      <c r="AX26" s="302">
        <v>1045</v>
      </c>
      <c r="AY26" s="302">
        <v>2665</v>
      </c>
      <c r="AZ26" s="302">
        <v>688</v>
      </c>
      <c r="BA26" s="302">
        <v>10222</v>
      </c>
      <c r="BB26" s="302">
        <v>2710</v>
      </c>
      <c r="BC26" s="302">
        <v>1018</v>
      </c>
      <c r="BD26" s="302">
        <v>1103</v>
      </c>
      <c r="BE26" s="302">
        <v>442</v>
      </c>
      <c r="BF26" s="302">
        <v>333</v>
      </c>
      <c r="BG26" s="302">
        <v>14765</v>
      </c>
      <c r="BH26" s="302">
        <v>1010</v>
      </c>
      <c r="BI26" s="302">
        <v>13880</v>
      </c>
      <c r="BJ26" s="302">
        <v>10183</v>
      </c>
      <c r="BK26" s="302">
        <v>2430</v>
      </c>
      <c r="BL26" s="302">
        <v>2211</v>
      </c>
      <c r="BM26" s="302">
        <v>836</v>
      </c>
      <c r="BO26" s="39" t="s">
        <v>52</v>
      </c>
      <c r="BP26" s="302">
        <v>59193</v>
      </c>
      <c r="BQ26" s="302">
        <v>24740</v>
      </c>
      <c r="BR26" s="302">
        <v>6121</v>
      </c>
      <c r="BS26" s="302">
        <v>982</v>
      </c>
      <c r="BT26" s="302">
        <v>1090</v>
      </c>
      <c r="BU26" s="302">
        <v>4421</v>
      </c>
      <c r="BV26" s="302">
        <v>1599</v>
      </c>
      <c r="BW26" s="302">
        <v>11751</v>
      </c>
      <c r="BX26" s="302">
        <v>2307</v>
      </c>
      <c r="BY26" s="302">
        <v>1256</v>
      </c>
      <c r="BZ26" s="302">
        <v>1182</v>
      </c>
      <c r="CA26" s="302">
        <v>457</v>
      </c>
      <c r="CB26" s="302">
        <v>450</v>
      </c>
      <c r="CC26" s="302">
        <v>14956</v>
      </c>
      <c r="CD26" s="302">
        <v>1253</v>
      </c>
      <c r="CE26" s="302">
        <v>12868</v>
      </c>
      <c r="CF26" s="302">
        <v>9995</v>
      </c>
      <c r="CG26" s="302">
        <v>3699</v>
      </c>
      <c r="CH26" s="302">
        <v>3733</v>
      </c>
      <c r="CI26" s="302">
        <v>1223</v>
      </c>
      <c r="CK26" s="39" t="s">
        <v>52</v>
      </c>
      <c r="CL26" s="302">
        <v>74989</v>
      </c>
      <c r="CM26" s="302">
        <v>28878</v>
      </c>
      <c r="CN26" s="302">
        <v>6211</v>
      </c>
      <c r="CO26" s="302">
        <v>2492</v>
      </c>
      <c r="CP26" s="302">
        <v>851</v>
      </c>
      <c r="CQ26" s="302">
        <v>4413</v>
      </c>
      <c r="CR26" s="302">
        <v>2167</v>
      </c>
      <c r="CS26" s="302">
        <v>14543</v>
      </c>
      <c r="CT26" s="302">
        <v>2261</v>
      </c>
      <c r="CU26" s="302">
        <v>1518</v>
      </c>
      <c r="CV26" s="302">
        <v>1086</v>
      </c>
      <c r="CW26" s="302">
        <v>512</v>
      </c>
      <c r="CX26" s="302">
        <v>1354</v>
      </c>
      <c r="CY26" s="302">
        <v>15968</v>
      </c>
      <c r="CZ26" s="302">
        <v>2483</v>
      </c>
      <c r="DA26" s="302">
        <v>12246</v>
      </c>
      <c r="DB26" s="302">
        <v>9744</v>
      </c>
      <c r="DC26" s="302">
        <v>9352</v>
      </c>
      <c r="DD26" s="302">
        <v>6248</v>
      </c>
      <c r="DE26" s="302">
        <v>0</v>
      </c>
    </row>
    <row r="27" spans="1:109" x14ac:dyDescent="0.2">
      <c r="A27" s="39" t="s">
        <v>53</v>
      </c>
      <c r="B27" s="302">
        <v>27023</v>
      </c>
      <c r="C27" s="302">
        <v>1864</v>
      </c>
      <c r="D27" s="318" t="s">
        <v>2</v>
      </c>
      <c r="E27" s="318" t="s">
        <v>2</v>
      </c>
      <c r="F27" s="318" t="s">
        <v>2</v>
      </c>
      <c r="G27" s="318" t="s">
        <v>2</v>
      </c>
      <c r="H27" s="318" t="s">
        <v>2</v>
      </c>
      <c r="I27" s="318" t="s">
        <v>2</v>
      </c>
      <c r="J27" s="302">
        <v>1572</v>
      </c>
      <c r="K27" s="302">
        <v>247</v>
      </c>
      <c r="L27" s="318" t="s">
        <v>2</v>
      </c>
      <c r="M27" s="302">
        <v>240</v>
      </c>
      <c r="N27" s="318" t="s">
        <v>2</v>
      </c>
      <c r="O27" s="318" t="s">
        <v>2</v>
      </c>
      <c r="P27" s="318" t="s">
        <v>2</v>
      </c>
      <c r="Q27" s="302">
        <v>10096</v>
      </c>
      <c r="R27" s="318" t="s">
        <v>2</v>
      </c>
      <c r="S27" s="318" t="s">
        <v>2</v>
      </c>
      <c r="T27" s="302">
        <v>742</v>
      </c>
      <c r="U27" s="302">
        <v>5937</v>
      </c>
      <c r="W27" s="39" t="s">
        <v>53</v>
      </c>
      <c r="X27" s="302">
        <v>20968</v>
      </c>
      <c r="Y27" s="302">
        <v>3097</v>
      </c>
      <c r="Z27" s="318" t="s">
        <v>2</v>
      </c>
      <c r="AA27" s="318" t="s">
        <v>2</v>
      </c>
      <c r="AB27" s="318" t="s">
        <v>2</v>
      </c>
      <c r="AC27" s="318" t="s">
        <v>2</v>
      </c>
      <c r="AD27" s="318" t="s">
        <v>2</v>
      </c>
      <c r="AE27" s="318" t="s">
        <v>2</v>
      </c>
      <c r="AF27" s="302">
        <v>1776</v>
      </c>
      <c r="AG27" s="302">
        <v>323</v>
      </c>
      <c r="AH27" s="302">
        <v>212</v>
      </c>
      <c r="AI27" s="318" t="s">
        <v>2</v>
      </c>
      <c r="AJ27" s="318" t="s">
        <v>2</v>
      </c>
      <c r="AK27" s="318" t="s">
        <v>2</v>
      </c>
      <c r="AL27" s="318" t="s">
        <v>2</v>
      </c>
      <c r="AM27" s="302">
        <v>11028</v>
      </c>
      <c r="AN27" s="318" t="s">
        <v>2</v>
      </c>
      <c r="AO27" s="318" t="s">
        <v>2</v>
      </c>
      <c r="AP27" s="302">
        <v>783</v>
      </c>
      <c r="AQ27" s="302">
        <v>3749</v>
      </c>
      <c r="AS27" s="39" t="s">
        <v>53</v>
      </c>
      <c r="AT27" s="302">
        <v>27497</v>
      </c>
      <c r="AU27" s="302">
        <v>6739</v>
      </c>
      <c r="AV27" s="302">
        <v>2414</v>
      </c>
      <c r="AW27" s="319" t="s">
        <v>2</v>
      </c>
      <c r="AX27" s="302">
        <v>485</v>
      </c>
      <c r="AY27" s="302">
        <v>1085</v>
      </c>
      <c r="AZ27" s="302">
        <v>350</v>
      </c>
      <c r="BA27" s="302">
        <v>7164</v>
      </c>
      <c r="BB27" s="302">
        <v>1626</v>
      </c>
      <c r="BC27" s="302">
        <v>390</v>
      </c>
      <c r="BD27" s="302">
        <v>442</v>
      </c>
      <c r="BE27" s="302">
        <v>1035</v>
      </c>
      <c r="BF27" s="302">
        <v>144</v>
      </c>
      <c r="BG27" s="302">
        <v>11105</v>
      </c>
      <c r="BH27" s="302">
        <v>438</v>
      </c>
      <c r="BI27" s="302">
        <v>10747</v>
      </c>
      <c r="BJ27" s="302">
        <v>7327</v>
      </c>
      <c r="BK27" s="302">
        <v>1058</v>
      </c>
      <c r="BL27" s="302">
        <v>887</v>
      </c>
      <c r="BM27" s="302">
        <v>544</v>
      </c>
      <c r="BO27" s="39" t="s">
        <v>53</v>
      </c>
      <c r="BP27" s="302">
        <v>43846</v>
      </c>
      <c r="BQ27" s="302">
        <v>16671</v>
      </c>
      <c r="BR27" s="302">
        <v>5297</v>
      </c>
      <c r="BS27" s="302">
        <v>625</v>
      </c>
      <c r="BT27" s="302">
        <v>791</v>
      </c>
      <c r="BU27" s="302">
        <v>2080</v>
      </c>
      <c r="BV27" s="302">
        <v>957</v>
      </c>
      <c r="BW27" s="302">
        <v>12735</v>
      </c>
      <c r="BX27" s="302">
        <v>1965</v>
      </c>
      <c r="BY27" s="302">
        <v>515</v>
      </c>
      <c r="BZ27" s="302">
        <v>646</v>
      </c>
      <c r="CA27" s="302">
        <v>2156</v>
      </c>
      <c r="CB27" s="302">
        <v>244</v>
      </c>
      <c r="CC27" s="302">
        <v>12524</v>
      </c>
      <c r="CD27" s="302">
        <v>710</v>
      </c>
      <c r="CE27" s="302">
        <v>11383</v>
      </c>
      <c r="CF27" s="302">
        <v>8165</v>
      </c>
      <c r="CG27" s="302">
        <v>1717</v>
      </c>
      <c r="CH27" s="302">
        <v>1348</v>
      </c>
      <c r="CI27" s="302">
        <v>792</v>
      </c>
      <c r="CK27" s="39" t="s">
        <v>53</v>
      </c>
      <c r="CL27" s="302">
        <v>63599</v>
      </c>
      <c r="CM27" s="302">
        <v>25277</v>
      </c>
      <c r="CN27" s="302">
        <v>9554</v>
      </c>
      <c r="CO27" s="302">
        <v>1098</v>
      </c>
      <c r="CP27" s="302">
        <v>687</v>
      </c>
      <c r="CQ27" s="302">
        <v>2845</v>
      </c>
      <c r="CR27" s="302">
        <v>1441</v>
      </c>
      <c r="CS27" s="302">
        <v>17747</v>
      </c>
      <c r="CT27" s="302">
        <v>2609</v>
      </c>
      <c r="CU27" s="302">
        <v>814</v>
      </c>
      <c r="CV27" s="302">
        <v>716</v>
      </c>
      <c r="CW27" s="302">
        <v>3548</v>
      </c>
      <c r="CX27" s="302">
        <v>585</v>
      </c>
      <c r="CY27" s="302">
        <v>14782</v>
      </c>
      <c r="CZ27" s="302">
        <v>1426</v>
      </c>
      <c r="DA27" s="302">
        <v>12788</v>
      </c>
      <c r="DB27" s="302">
        <v>9697</v>
      </c>
      <c r="DC27" s="302">
        <v>3682</v>
      </c>
      <c r="DD27" s="302">
        <v>2111</v>
      </c>
      <c r="DE27" s="302">
        <v>0</v>
      </c>
    </row>
    <row r="28" spans="1:109" x14ac:dyDescent="0.2">
      <c r="A28" s="39" t="s">
        <v>54</v>
      </c>
      <c r="B28" s="302">
        <v>16021</v>
      </c>
      <c r="C28" s="302">
        <v>1292</v>
      </c>
      <c r="D28" s="318" t="s">
        <v>2</v>
      </c>
      <c r="E28" s="318" t="s">
        <v>2</v>
      </c>
      <c r="F28" s="318" t="s">
        <v>2</v>
      </c>
      <c r="G28" s="318" t="s">
        <v>2</v>
      </c>
      <c r="H28" s="318" t="s">
        <v>2</v>
      </c>
      <c r="I28" s="318" t="s">
        <v>2</v>
      </c>
      <c r="J28" s="302">
        <v>2721</v>
      </c>
      <c r="K28" s="302">
        <v>744</v>
      </c>
      <c r="L28" s="318" t="s">
        <v>2</v>
      </c>
      <c r="M28" s="302">
        <v>342</v>
      </c>
      <c r="N28" s="318" t="s">
        <v>2</v>
      </c>
      <c r="O28" s="318" t="s">
        <v>2</v>
      </c>
      <c r="P28" s="318" t="s">
        <v>2</v>
      </c>
      <c r="Q28" s="302">
        <v>2038</v>
      </c>
      <c r="R28" s="318" t="s">
        <v>2</v>
      </c>
      <c r="S28" s="318" t="s">
        <v>2</v>
      </c>
      <c r="T28" s="302">
        <v>944</v>
      </c>
      <c r="U28" s="302">
        <v>3586</v>
      </c>
      <c r="W28" s="39" t="s">
        <v>54</v>
      </c>
      <c r="X28" s="302">
        <v>15862</v>
      </c>
      <c r="Y28" s="302">
        <v>2913</v>
      </c>
      <c r="Z28" s="318" t="s">
        <v>2</v>
      </c>
      <c r="AA28" s="318" t="s">
        <v>2</v>
      </c>
      <c r="AB28" s="318" t="s">
        <v>2</v>
      </c>
      <c r="AC28" s="318" t="s">
        <v>2</v>
      </c>
      <c r="AD28" s="318" t="s">
        <v>2</v>
      </c>
      <c r="AE28" s="318" t="s">
        <v>2</v>
      </c>
      <c r="AF28" s="302">
        <v>2975</v>
      </c>
      <c r="AG28" s="302">
        <v>973</v>
      </c>
      <c r="AH28" s="302">
        <v>318</v>
      </c>
      <c r="AI28" s="318" t="s">
        <v>2</v>
      </c>
      <c r="AJ28" s="318" t="s">
        <v>2</v>
      </c>
      <c r="AK28" s="318" t="s">
        <v>2</v>
      </c>
      <c r="AL28" s="318" t="s">
        <v>2</v>
      </c>
      <c r="AM28" s="302">
        <v>2646</v>
      </c>
      <c r="AN28" s="318" t="s">
        <v>2</v>
      </c>
      <c r="AO28" s="318" t="s">
        <v>2</v>
      </c>
      <c r="AP28" s="302">
        <v>1028</v>
      </c>
      <c r="AQ28" s="302">
        <v>5009</v>
      </c>
      <c r="AS28" s="39" t="s">
        <v>54</v>
      </c>
      <c r="AT28" s="302">
        <v>22477</v>
      </c>
      <c r="AU28" s="302">
        <v>5644</v>
      </c>
      <c r="AV28" s="302">
        <v>379</v>
      </c>
      <c r="AW28" s="319" t="s">
        <v>2</v>
      </c>
      <c r="AX28" s="302">
        <v>1154</v>
      </c>
      <c r="AY28" s="302">
        <v>1123</v>
      </c>
      <c r="AZ28" s="302">
        <v>565</v>
      </c>
      <c r="BA28" s="302">
        <v>10399</v>
      </c>
      <c r="BB28" s="302">
        <v>2999</v>
      </c>
      <c r="BC28" s="302">
        <v>1096</v>
      </c>
      <c r="BD28" s="302">
        <v>576</v>
      </c>
      <c r="BE28" s="302">
        <v>1766</v>
      </c>
      <c r="BF28" s="302">
        <v>257</v>
      </c>
      <c r="BG28" s="302">
        <v>3363</v>
      </c>
      <c r="BH28" s="302">
        <v>598</v>
      </c>
      <c r="BI28" s="302">
        <v>2823</v>
      </c>
      <c r="BJ28" s="302">
        <v>1509</v>
      </c>
      <c r="BK28" s="302">
        <v>1039</v>
      </c>
      <c r="BL28" s="302">
        <v>1481</v>
      </c>
      <c r="BM28" s="302">
        <v>551</v>
      </c>
      <c r="BO28" s="39" t="s">
        <v>54</v>
      </c>
      <c r="BP28" s="302">
        <v>36996</v>
      </c>
      <c r="BQ28" s="302">
        <v>11835</v>
      </c>
      <c r="BR28" s="302">
        <v>763</v>
      </c>
      <c r="BS28" s="302">
        <v>3163</v>
      </c>
      <c r="BT28" s="302">
        <v>1331</v>
      </c>
      <c r="BU28" s="302">
        <v>1694</v>
      </c>
      <c r="BV28" s="302">
        <v>3041</v>
      </c>
      <c r="BW28" s="302">
        <v>16932</v>
      </c>
      <c r="BX28" s="302">
        <v>3689</v>
      </c>
      <c r="BY28" s="302">
        <v>2091</v>
      </c>
      <c r="BZ28" s="302">
        <v>992</v>
      </c>
      <c r="CA28" s="302">
        <v>3874</v>
      </c>
      <c r="CB28" s="302">
        <v>433</v>
      </c>
      <c r="CC28" s="302">
        <v>4356</v>
      </c>
      <c r="CD28" s="302">
        <v>900</v>
      </c>
      <c r="CE28" s="302">
        <v>2976</v>
      </c>
      <c r="CF28" s="302">
        <v>1930</v>
      </c>
      <c r="CG28" s="302">
        <v>1460</v>
      </c>
      <c r="CH28" s="302">
        <v>2298</v>
      </c>
      <c r="CI28" s="302">
        <v>496</v>
      </c>
      <c r="CK28" s="39" t="s">
        <v>54</v>
      </c>
      <c r="CL28" s="302">
        <v>51165</v>
      </c>
      <c r="CM28" s="302">
        <v>17075</v>
      </c>
      <c r="CN28" s="302">
        <v>1389</v>
      </c>
      <c r="CO28" s="302">
        <v>486</v>
      </c>
      <c r="CP28" s="302">
        <v>1019</v>
      </c>
      <c r="CQ28" s="302">
        <v>2743</v>
      </c>
      <c r="CR28" s="302">
        <v>5660</v>
      </c>
      <c r="CS28" s="302">
        <v>24179</v>
      </c>
      <c r="CT28" s="302">
        <v>4293</v>
      </c>
      <c r="CU28" s="302">
        <v>4017</v>
      </c>
      <c r="CV28" s="302">
        <v>1128</v>
      </c>
      <c r="CW28" s="302">
        <v>6327</v>
      </c>
      <c r="CX28" s="302">
        <v>1124</v>
      </c>
      <c r="CY28" s="302">
        <v>4995</v>
      </c>
      <c r="CZ28" s="302">
        <v>1145</v>
      </c>
      <c r="DA28" s="302">
        <v>3354</v>
      </c>
      <c r="DB28" s="302">
        <v>2296</v>
      </c>
      <c r="DC28" s="302">
        <v>2572</v>
      </c>
      <c r="DD28" s="302">
        <v>2344</v>
      </c>
      <c r="DE28" s="302">
        <v>0</v>
      </c>
    </row>
    <row r="29" spans="1:109" x14ac:dyDescent="0.2">
      <c r="A29" s="39" t="s">
        <v>55</v>
      </c>
      <c r="B29" s="302">
        <v>26881</v>
      </c>
      <c r="C29" s="302">
        <v>3026</v>
      </c>
      <c r="D29" s="318" t="s">
        <v>2</v>
      </c>
      <c r="E29" s="318" t="s">
        <v>2</v>
      </c>
      <c r="F29" s="318" t="s">
        <v>2</v>
      </c>
      <c r="G29" s="318" t="s">
        <v>2</v>
      </c>
      <c r="H29" s="318" t="s">
        <v>2</v>
      </c>
      <c r="I29" s="318" t="s">
        <v>2</v>
      </c>
      <c r="J29" s="302">
        <v>5789</v>
      </c>
      <c r="K29" s="302">
        <v>1976</v>
      </c>
      <c r="L29" s="318" t="s">
        <v>2</v>
      </c>
      <c r="M29" s="302">
        <v>91</v>
      </c>
      <c r="N29" s="318" t="s">
        <v>2</v>
      </c>
      <c r="O29" s="318" t="s">
        <v>2</v>
      </c>
      <c r="P29" s="318" t="s">
        <v>2</v>
      </c>
      <c r="Q29" s="302">
        <v>7509</v>
      </c>
      <c r="R29" s="318" t="s">
        <v>2</v>
      </c>
      <c r="S29" s="318" t="s">
        <v>2</v>
      </c>
      <c r="T29" s="302">
        <v>326</v>
      </c>
      <c r="U29" s="302">
        <v>4022</v>
      </c>
      <c r="W29" s="39" t="s">
        <v>55</v>
      </c>
      <c r="X29" s="302">
        <v>36825</v>
      </c>
      <c r="Y29" s="302">
        <v>7967</v>
      </c>
      <c r="Z29" s="318" t="s">
        <v>2</v>
      </c>
      <c r="AA29" s="318" t="s">
        <v>2</v>
      </c>
      <c r="AB29" s="318" t="s">
        <v>2</v>
      </c>
      <c r="AC29" s="318" t="s">
        <v>2</v>
      </c>
      <c r="AD29" s="318" t="s">
        <v>2</v>
      </c>
      <c r="AE29" s="318" t="s">
        <v>2</v>
      </c>
      <c r="AF29" s="302">
        <v>11670</v>
      </c>
      <c r="AG29" s="302">
        <v>4494</v>
      </c>
      <c r="AH29" s="302">
        <v>485</v>
      </c>
      <c r="AI29" s="318" t="s">
        <v>2</v>
      </c>
      <c r="AJ29" s="318" t="s">
        <v>2</v>
      </c>
      <c r="AK29" s="318" t="s">
        <v>2</v>
      </c>
      <c r="AL29" s="318" t="s">
        <v>2</v>
      </c>
      <c r="AM29" s="302">
        <v>8240</v>
      </c>
      <c r="AN29" s="318" t="s">
        <v>2</v>
      </c>
      <c r="AO29" s="318" t="s">
        <v>2</v>
      </c>
      <c r="AP29" s="302">
        <v>322</v>
      </c>
      <c r="AQ29" s="302">
        <v>3647</v>
      </c>
      <c r="AS29" s="39" t="s">
        <v>55</v>
      </c>
      <c r="AT29" s="302">
        <v>51751</v>
      </c>
      <c r="AU29" s="302">
        <v>12884</v>
      </c>
      <c r="AV29" s="302">
        <v>2262</v>
      </c>
      <c r="AW29" s="319" t="s">
        <v>2</v>
      </c>
      <c r="AX29" s="302">
        <v>2342</v>
      </c>
      <c r="AY29" s="302">
        <v>1888</v>
      </c>
      <c r="AZ29" s="302">
        <v>192</v>
      </c>
      <c r="BA29" s="302">
        <v>30172</v>
      </c>
      <c r="BB29" s="302">
        <v>12332</v>
      </c>
      <c r="BC29" s="302">
        <v>6097</v>
      </c>
      <c r="BD29" s="302">
        <v>5204</v>
      </c>
      <c r="BE29" s="302">
        <v>1835</v>
      </c>
      <c r="BF29" s="302">
        <v>1556</v>
      </c>
      <c r="BG29" s="302">
        <v>7058</v>
      </c>
      <c r="BH29" s="302">
        <v>222</v>
      </c>
      <c r="BI29" s="302">
        <v>6996</v>
      </c>
      <c r="BJ29" s="302">
        <v>2807</v>
      </c>
      <c r="BK29" s="302">
        <v>676</v>
      </c>
      <c r="BL29" s="302">
        <v>359</v>
      </c>
      <c r="BM29" s="302">
        <v>602</v>
      </c>
      <c r="BO29" s="39" t="s">
        <v>55</v>
      </c>
      <c r="BP29" s="302">
        <v>83179</v>
      </c>
      <c r="BQ29" s="302">
        <v>27327</v>
      </c>
      <c r="BR29" s="302">
        <v>5423</v>
      </c>
      <c r="BS29" s="318" t="s">
        <v>2</v>
      </c>
      <c r="BT29" s="302">
        <v>2619</v>
      </c>
      <c r="BU29" s="302">
        <v>3776</v>
      </c>
      <c r="BV29" s="302">
        <v>1030</v>
      </c>
      <c r="BW29" s="302">
        <v>45031</v>
      </c>
      <c r="BX29" s="302">
        <v>12701</v>
      </c>
      <c r="BY29" s="302">
        <v>9856</v>
      </c>
      <c r="BZ29" s="302">
        <v>11724</v>
      </c>
      <c r="CA29" s="302">
        <v>3591</v>
      </c>
      <c r="CB29" s="302">
        <v>2301</v>
      </c>
      <c r="CC29" s="302">
        <v>7561</v>
      </c>
      <c r="CD29" s="302">
        <v>339</v>
      </c>
      <c r="CE29" s="302">
        <v>7032</v>
      </c>
      <c r="CF29" s="302">
        <v>2901</v>
      </c>
      <c r="CG29" s="302">
        <v>1443</v>
      </c>
      <c r="CH29" s="302">
        <v>940</v>
      </c>
      <c r="CI29" s="302">
        <v>1373</v>
      </c>
      <c r="CK29" s="39" t="s">
        <v>55</v>
      </c>
      <c r="CL29" s="302">
        <v>127035</v>
      </c>
      <c r="CM29" s="302">
        <v>32937</v>
      </c>
      <c r="CN29" s="302">
        <v>7545</v>
      </c>
      <c r="CO29" s="302">
        <v>3924</v>
      </c>
      <c r="CP29" s="302">
        <v>2155</v>
      </c>
      <c r="CQ29" s="302">
        <v>4680</v>
      </c>
      <c r="CR29" s="302">
        <v>1142</v>
      </c>
      <c r="CS29" s="302">
        <v>82624</v>
      </c>
      <c r="CT29" s="302">
        <v>26807</v>
      </c>
      <c r="CU29" s="302">
        <v>16462</v>
      </c>
      <c r="CV29" s="302">
        <v>20945</v>
      </c>
      <c r="CW29" s="302">
        <v>5052</v>
      </c>
      <c r="CX29" s="302">
        <v>4192</v>
      </c>
      <c r="CY29" s="302">
        <v>7146</v>
      </c>
      <c r="CZ29" s="302">
        <v>571</v>
      </c>
      <c r="DA29" s="302">
        <v>6331</v>
      </c>
      <c r="DB29" s="302">
        <v>2847</v>
      </c>
      <c r="DC29" s="302">
        <v>3585</v>
      </c>
      <c r="DD29" s="302">
        <v>742</v>
      </c>
      <c r="DE29" s="302">
        <v>1</v>
      </c>
    </row>
    <row r="30" spans="1:109" x14ac:dyDescent="0.2">
      <c r="A30" s="39" t="s">
        <v>56</v>
      </c>
      <c r="B30" s="302">
        <v>16172</v>
      </c>
      <c r="C30" s="302">
        <v>1232</v>
      </c>
      <c r="D30" s="318" t="s">
        <v>2</v>
      </c>
      <c r="E30" s="318" t="s">
        <v>2</v>
      </c>
      <c r="F30" s="318" t="s">
        <v>2</v>
      </c>
      <c r="G30" s="318" t="s">
        <v>2</v>
      </c>
      <c r="H30" s="318" t="s">
        <v>2</v>
      </c>
      <c r="I30" s="318" t="s">
        <v>2</v>
      </c>
      <c r="J30" s="302">
        <v>2889</v>
      </c>
      <c r="K30" s="302">
        <v>652</v>
      </c>
      <c r="L30" s="318" t="s">
        <v>2</v>
      </c>
      <c r="M30" s="302">
        <v>142</v>
      </c>
      <c r="N30" s="318" t="s">
        <v>2</v>
      </c>
      <c r="O30" s="318" t="s">
        <v>2</v>
      </c>
      <c r="P30" s="318" t="s">
        <v>2</v>
      </c>
      <c r="Q30" s="302">
        <v>1818</v>
      </c>
      <c r="R30" s="318" t="s">
        <v>2</v>
      </c>
      <c r="S30" s="318" t="s">
        <v>2</v>
      </c>
      <c r="T30" s="302">
        <v>591</v>
      </c>
      <c r="U30" s="302">
        <v>3714</v>
      </c>
      <c r="W30" s="39" t="s">
        <v>56</v>
      </c>
      <c r="X30" s="302">
        <v>18277</v>
      </c>
      <c r="Y30" s="302">
        <v>4367</v>
      </c>
      <c r="Z30" s="318" t="s">
        <v>2</v>
      </c>
      <c r="AA30" s="318" t="s">
        <v>2</v>
      </c>
      <c r="AB30" s="318" t="s">
        <v>2</v>
      </c>
      <c r="AC30" s="318" t="s">
        <v>2</v>
      </c>
      <c r="AD30" s="318" t="s">
        <v>2</v>
      </c>
      <c r="AE30" s="318" t="s">
        <v>2</v>
      </c>
      <c r="AF30" s="302">
        <v>5731</v>
      </c>
      <c r="AG30" s="302">
        <v>1515</v>
      </c>
      <c r="AH30" s="302">
        <v>283</v>
      </c>
      <c r="AI30" s="318" t="s">
        <v>2</v>
      </c>
      <c r="AJ30" s="318" t="s">
        <v>2</v>
      </c>
      <c r="AK30" s="318" t="s">
        <v>2</v>
      </c>
      <c r="AL30" s="318" t="s">
        <v>2</v>
      </c>
      <c r="AM30" s="302">
        <v>2103</v>
      </c>
      <c r="AN30" s="318" t="s">
        <v>2</v>
      </c>
      <c r="AO30" s="318" t="s">
        <v>2</v>
      </c>
      <c r="AP30" s="302">
        <v>585</v>
      </c>
      <c r="AQ30" s="302">
        <v>3693</v>
      </c>
      <c r="AS30" s="39" t="s">
        <v>56</v>
      </c>
      <c r="AT30" s="302">
        <v>29316</v>
      </c>
      <c r="AU30" s="302">
        <v>7560</v>
      </c>
      <c r="AV30" s="302">
        <v>341</v>
      </c>
      <c r="AW30" s="319" t="s">
        <v>2</v>
      </c>
      <c r="AX30" s="302">
        <v>3038</v>
      </c>
      <c r="AY30" s="302">
        <v>450</v>
      </c>
      <c r="AZ30" s="302">
        <v>381</v>
      </c>
      <c r="BA30" s="302">
        <v>16983</v>
      </c>
      <c r="BB30" s="302">
        <v>9034</v>
      </c>
      <c r="BC30" s="302">
        <v>3010</v>
      </c>
      <c r="BD30" s="302">
        <v>1249</v>
      </c>
      <c r="BE30" s="302">
        <v>994</v>
      </c>
      <c r="BF30" s="302">
        <v>161</v>
      </c>
      <c r="BG30" s="302">
        <v>3240</v>
      </c>
      <c r="BH30" s="302">
        <v>273</v>
      </c>
      <c r="BI30" s="302">
        <v>2932</v>
      </c>
      <c r="BJ30" s="302">
        <v>1091</v>
      </c>
      <c r="BK30" s="302">
        <v>487</v>
      </c>
      <c r="BL30" s="302">
        <v>410</v>
      </c>
      <c r="BM30" s="302">
        <v>636</v>
      </c>
      <c r="BO30" s="39" t="s">
        <v>56</v>
      </c>
      <c r="BP30" s="302">
        <v>46897</v>
      </c>
      <c r="BQ30" s="302">
        <v>13882</v>
      </c>
      <c r="BR30" s="302">
        <v>983</v>
      </c>
      <c r="BS30" s="302">
        <v>1232</v>
      </c>
      <c r="BT30" s="302">
        <v>3838</v>
      </c>
      <c r="BU30" s="302">
        <v>832</v>
      </c>
      <c r="BV30" s="302">
        <v>766</v>
      </c>
      <c r="BW30" s="302">
        <v>28485</v>
      </c>
      <c r="BX30" s="302">
        <v>11767</v>
      </c>
      <c r="BY30" s="302">
        <v>6300</v>
      </c>
      <c r="BZ30" s="302">
        <v>2309</v>
      </c>
      <c r="CA30" s="302">
        <v>3194</v>
      </c>
      <c r="CB30" s="302">
        <v>319</v>
      </c>
      <c r="CC30" s="302">
        <v>4135</v>
      </c>
      <c r="CD30" s="302">
        <v>351</v>
      </c>
      <c r="CE30" s="302">
        <v>3537</v>
      </c>
      <c r="CF30" s="302">
        <v>1451</v>
      </c>
      <c r="CG30" s="302">
        <v>597</v>
      </c>
      <c r="CH30" s="302">
        <v>606</v>
      </c>
      <c r="CI30" s="302">
        <v>585</v>
      </c>
      <c r="CK30" s="39" t="s">
        <v>56</v>
      </c>
      <c r="CL30" s="302">
        <v>81626</v>
      </c>
      <c r="CM30" s="302">
        <v>18184</v>
      </c>
      <c r="CN30" s="302">
        <v>2049</v>
      </c>
      <c r="CO30" s="302">
        <v>1724</v>
      </c>
      <c r="CP30" s="302">
        <v>3800</v>
      </c>
      <c r="CQ30" s="302">
        <v>1152</v>
      </c>
      <c r="CR30" s="302">
        <v>1141</v>
      </c>
      <c r="CS30" s="302">
        <v>57246</v>
      </c>
      <c r="CT30" s="302">
        <v>21082</v>
      </c>
      <c r="CU30" s="302">
        <v>14906</v>
      </c>
      <c r="CV30" s="302">
        <v>7225</v>
      </c>
      <c r="CW30" s="302">
        <v>7248</v>
      </c>
      <c r="CX30" s="302">
        <v>660</v>
      </c>
      <c r="CY30" s="302">
        <v>4367</v>
      </c>
      <c r="CZ30" s="302">
        <v>653</v>
      </c>
      <c r="DA30" s="302">
        <v>3419</v>
      </c>
      <c r="DB30" s="302">
        <v>1526</v>
      </c>
      <c r="DC30" s="302">
        <v>1155</v>
      </c>
      <c r="DD30" s="302">
        <v>671</v>
      </c>
      <c r="DE30" s="302">
        <v>3</v>
      </c>
    </row>
    <row r="31" spans="1:109" x14ac:dyDescent="0.2">
      <c r="A31" s="39" t="s">
        <v>57</v>
      </c>
      <c r="B31" s="302">
        <v>13731</v>
      </c>
      <c r="C31" s="302">
        <v>598</v>
      </c>
      <c r="D31" s="318" t="s">
        <v>2</v>
      </c>
      <c r="E31" s="318" t="s">
        <v>2</v>
      </c>
      <c r="F31" s="318" t="s">
        <v>2</v>
      </c>
      <c r="G31" s="318" t="s">
        <v>2</v>
      </c>
      <c r="H31" s="318" t="s">
        <v>2</v>
      </c>
      <c r="I31" s="318" t="s">
        <v>2</v>
      </c>
      <c r="J31" s="302">
        <v>1941</v>
      </c>
      <c r="K31" s="302">
        <v>234</v>
      </c>
      <c r="L31" s="318" t="s">
        <v>2</v>
      </c>
      <c r="M31" s="302">
        <v>192</v>
      </c>
      <c r="N31" s="318" t="s">
        <v>2</v>
      </c>
      <c r="O31" s="318" t="s">
        <v>2</v>
      </c>
      <c r="P31" s="318" t="s">
        <v>2</v>
      </c>
      <c r="Q31" s="302">
        <v>511</v>
      </c>
      <c r="R31" s="318" t="s">
        <v>2</v>
      </c>
      <c r="S31" s="318" t="s">
        <v>2</v>
      </c>
      <c r="T31" s="302">
        <v>1532</v>
      </c>
      <c r="U31" s="302">
        <v>5041</v>
      </c>
      <c r="W31" s="39" t="s">
        <v>57</v>
      </c>
      <c r="X31" s="302">
        <v>10891</v>
      </c>
      <c r="Y31" s="302">
        <v>1197</v>
      </c>
      <c r="Z31" s="318" t="s">
        <v>2</v>
      </c>
      <c r="AA31" s="318" t="s">
        <v>2</v>
      </c>
      <c r="AB31" s="318" t="s">
        <v>2</v>
      </c>
      <c r="AC31" s="318" t="s">
        <v>2</v>
      </c>
      <c r="AD31" s="318" t="s">
        <v>2</v>
      </c>
      <c r="AE31" s="318" t="s">
        <v>2</v>
      </c>
      <c r="AF31" s="302">
        <v>1846</v>
      </c>
      <c r="AG31" s="302">
        <v>225</v>
      </c>
      <c r="AH31" s="302">
        <v>175</v>
      </c>
      <c r="AI31" s="318" t="s">
        <v>2</v>
      </c>
      <c r="AJ31" s="318" t="s">
        <v>2</v>
      </c>
      <c r="AK31" s="318" t="s">
        <v>2</v>
      </c>
      <c r="AL31" s="318" t="s">
        <v>2</v>
      </c>
      <c r="AM31" s="302">
        <v>499</v>
      </c>
      <c r="AN31" s="318" t="s">
        <v>2</v>
      </c>
      <c r="AO31" s="318" t="s">
        <v>2</v>
      </c>
      <c r="AP31" s="302">
        <v>1674</v>
      </c>
      <c r="AQ31" s="302">
        <v>5275</v>
      </c>
      <c r="AS31" s="39" t="s">
        <v>57</v>
      </c>
      <c r="AT31" s="302">
        <v>13554</v>
      </c>
      <c r="AU31" s="302">
        <v>2865</v>
      </c>
      <c r="AV31" s="302">
        <v>120</v>
      </c>
      <c r="AW31" s="319" t="s">
        <v>2</v>
      </c>
      <c r="AX31" s="302">
        <v>609</v>
      </c>
      <c r="AY31" s="302">
        <v>61</v>
      </c>
      <c r="AZ31" s="302">
        <v>778</v>
      </c>
      <c r="BA31" s="302">
        <v>6012</v>
      </c>
      <c r="BB31" s="302">
        <v>1774</v>
      </c>
      <c r="BC31" s="302">
        <v>280</v>
      </c>
      <c r="BD31" s="302">
        <v>241</v>
      </c>
      <c r="BE31" s="302">
        <v>250</v>
      </c>
      <c r="BF31" s="302">
        <v>117</v>
      </c>
      <c r="BG31" s="302">
        <v>2259</v>
      </c>
      <c r="BH31" s="302">
        <v>1287</v>
      </c>
      <c r="BI31" s="302">
        <v>482</v>
      </c>
      <c r="BJ31" s="302">
        <v>137</v>
      </c>
      <c r="BK31" s="302">
        <v>572</v>
      </c>
      <c r="BL31" s="302">
        <v>1701</v>
      </c>
      <c r="BM31" s="302">
        <v>145</v>
      </c>
      <c r="BO31" s="39" t="s">
        <v>57</v>
      </c>
      <c r="BP31" s="302">
        <v>20084</v>
      </c>
      <c r="BQ31" s="302">
        <v>5045</v>
      </c>
      <c r="BR31" s="302">
        <v>211</v>
      </c>
      <c r="BS31" s="318" t="s">
        <v>2</v>
      </c>
      <c r="BT31" s="302">
        <v>769</v>
      </c>
      <c r="BU31" s="318" t="s">
        <v>2</v>
      </c>
      <c r="BV31" s="302">
        <v>1876</v>
      </c>
      <c r="BW31" s="302">
        <v>8155</v>
      </c>
      <c r="BX31" s="302">
        <v>2071</v>
      </c>
      <c r="BY31" s="302">
        <v>362</v>
      </c>
      <c r="BZ31" s="302">
        <v>365</v>
      </c>
      <c r="CA31" s="302">
        <v>325</v>
      </c>
      <c r="CB31" s="302">
        <v>260</v>
      </c>
      <c r="CC31" s="302">
        <v>3449</v>
      </c>
      <c r="CD31" s="302">
        <v>2181</v>
      </c>
      <c r="CE31" s="302">
        <v>452</v>
      </c>
      <c r="CF31" s="302">
        <v>144</v>
      </c>
      <c r="CG31" s="302">
        <v>804</v>
      </c>
      <c r="CH31" s="302">
        <v>2742</v>
      </c>
      <c r="CI31" s="302">
        <v>169</v>
      </c>
      <c r="CK31" s="39" t="s">
        <v>57</v>
      </c>
      <c r="CL31" s="302">
        <v>26681</v>
      </c>
      <c r="CM31" s="302">
        <v>6589</v>
      </c>
      <c r="CN31" s="302">
        <v>267</v>
      </c>
      <c r="CO31" s="302">
        <v>85</v>
      </c>
      <c r="CP31" s="302">
        <v>790</v>
      </c>
      <c r="CQ31" s="302">
        <v>165</v>
      </c>
      <c r="CR31" s="302">
        <v>2671</v>
      </c>
      <c r="CS31" s="302">
        <v>11235</v>
      </c>
      <c r="CT31" s="302">
        <v>2412</v>
      </c>
      <c r="CU31" s="302">
        <v>586</v>
      </c>
      <c r="CV31" s="302">
        <v>473</v>
      </c>
      <c r="CW31" s="302">
        <v>509</v>
      </c>
      <c r="CX31" s="302">
        <v>422</v>
      </c>
      <c r="CY31" s="302">
        <v>3944</v>
      </c>
      <c r="CZ31" s="302">
        <v>2621</v>
      </c>
      <c r="DA31" s="302">
        <v>524</v>
      </c>
      <c r="DB31" s="302">
        <v>192</v>
      </c>
      <c r="DC31" s="302">
        <v>1592</v>
      </c>
      <c r="DD31" s="302">
        <v>3321</v>
      </c>
      <c r="DE31" s="302">
        <v>0</v>
      </c>
    </row>
    <row r="32" spans="1:109" x14ac:dyDescent="0.2">
      <c r="A32" s="39" t="s">
        <v>58</v>
      </c>
      <c r="B32" s="302">
        <v>28729</v>
      </c>
      <c r="C32" s="302">
        <v>1853</v>
      </c>
      <c r="D32" s="318" t="s">
        <v>2</v>
      </c>
      <c r="E32" s="318" t="s">
        <v>2</v>
      </c>
      <c r="F32" s="318" t="s">
        <v>2</v>
      </c>
      <c r="G32" s="318" t="s">
        <v>2</v>
      </c>
      <c r="H32" s="318" t="s">
        <v>2</v>
      </c>
      <c r="I32" s="318" t="s">
        <v>2</v>
      </c>
      <c r="J32" s="302">
        <v>937</v>
      </c>
      <c r="K32" s="302">
        <v>441</v>
      </c>
      <c r="L32" s="318" t="s">
        <v>2</v>
      </c>
      <c r="M32" s="302">
        <v>125</v>
      </c>
      <c r="N32" s="318" t="s">
        <v>2</v>
      </c>
      <c r="O32" s="318" t="s">
        <v>2</v>
      </c>
      <c r="P32" s="318" t="s">
        <v>2</v>
      </c>
      <c r="Q32" s="302">
        <v>8400</v>
      </c>
      <c r="R32" s="318" t="s">
        <v>2</v>
      </c>
      <c r="S32" s="318" t="s">
        <v>2</v>
      </c>
      <c r="T32" s="302">
        <v>656</v>
      </c>
      <c r="U32" s="302">
        <v>7457</v>
      </c>
      <c r="W32" s="39" t="s">
        <v>58</v>
      </c>
      <c r="X32" s="302">
        <v>20627</v>
      </c>
      <c r="Y32" s="302">
        <v>3785</v>
      </c>
      <c r="Z32" s="318" t="s">
        <v>2</v>
      </c>
      <c r="AA32" s="318" t="s">
        <v>2</v>
      </c>
      <c r="AB32" s="318" t="s">
        <v>2</v>
      </c>
      <c r="AC32" s="318" t="s">
        <v>2</v>
      </c>
      <c r="AD32" s="318" t="s">
        <v>2</v>
      </c>
      <c r="AE32" s="318" t="s">
        <v>2</v>
      </c>
      <c r="AF32" s="302">
        <v>1267</v>
      </c>
      <c r="AG32" s="302">
        <v>394</v>
      </c>
      <c r="AH32" s="302">
        <v>669</v>
      </c>
      <c r="AI32" s="318" t="s">
        <v>2</v>
      </c>
      <c r="AJ32" s="318" t="s">
        <v>2</v>
      </c>
      <c r="AK32" s="318" t="s">
        <v>2</v>
      </c>
      <c r="AL32" s="318" t="s">
        <v>2</v>
      </c>
      <c r="AM32" s="302">
        <v>10079</v>
      </c>
      <c r="AN32" s="318" t="s">
        <v>2</v>
      </c>
      <c r="AO32" s="318" t="s">
        <v>2</v>
      </c>
      <c r="AP32" s="302">
        <v>658</v>
      </c>
      <c r="AQ32" s="302">
        <v>3775</v>
      </c>
      <c r="AS32" s="39" t="s">
        <v>58</v>
      </c>
      <c r="AT32" s="302">
        <v>31270</v>
      </c>
      <c r="AU32" s="302">
        <v>11385</v>
      </c>
      <c r="AV32" s="302">
        <v>5330</v>
      </c>
      <c r="AW32" s="319" t="s">
        <v>2</v>
      </c>
      <c r="AX32" s="302">
        <v>443</v>
      </c>
      <c r="AY32" s="302">
        <v>1830</v>
      </c>
      <c r="AZ32" s="302">
        <v>413</v>
      </c>
      <c r="BA32" s="302">
        <v>8026</v>
      </c>
      <c r="BB32" s="302">
        <v>1313</v>
      </c>
      <c r="BC32" s="302">
        <v>409</v>
      </c>
      <c r="BD32" s="302">
        <v>1406</v>
      </c>
      <c r="BE32" s="302">
        <v>249</v>
      </c>
      <c r="BF32" s="302">
        <v>400</v>
      </c>
      <c r="BG32" s="302">
        <v>8922</v>
      </c>
      <c r="BH32" s="302">
        <v>673</v>
      </c>
      <c r="BI32" s="302">
        <v>8281</v>
      </c>
      <c r="BJ32" s="302">
        <v>5323</v>
      </c>
      <c r="BK32" s="302">
        <v>1365</v>
      </c>
      <c r="BL32" s="302">
        <v>1137</v>
      </c>
      <c r="BM32" s="302">
        <v>435</v>
      </c>
      <c r="BO32" s="39" t="s">
        <v>58</v>
      </c>
      <c r="BP32" s="302">
        <v>55391</v>
      </c>
      <c r="BQ32" s="302">
        <v>28312</v>
      </c>
      <c r="BR32" s="302">
        <v>10673</v>
      </c>
      <c r="BS32" s="302">
        <v>981</v>
      </c>
      <c r="BT32" s="302">
        <v>685</v>
      </c>
      <c r="BU32" s="302">
        <v>4410</v>
      </c>
      <c r="BV32" s="302">
        <v>1258</v>
      </c>
      <c r="BW32" s="302">
        <v>13204</v>
      </c>
      <c r="BX32" s="302">
        <v>1482</v>
      </c>
      <c r="BY32" s="302">
        <v>493</v>
      </c>
      <c r="BZ32" s="302">
        <v>2088</v>
      </c>
      <c r="CA32" s="302">
        <v>373</v>
      </c>
      <c r="CB32" s="302">
        <v>457</v>
      </c>
      <c r="CC32" s="302">
        <v>9927</v>
      </c>
      <c r="CD32" s="302">
        <v>1257</v>
      </c>
      <c r="CE32" s="302">
        <v>8063</v>
      </c>
      <c r="CF32" s="302">
        <v>5603</v>
      </c>
      <c r="CG32" s="302">
        <v>2446</v>
      </c>
      <c r="CH32" s="302">
        <v>2295</v>
      </c>
      <c r="CI32" s="302">
        <v>1113</v>
      </c>
      <c r="CK32" s="39" t="s">
        <v>58</v>
      </c>
      <c r="CL32" s="302">
        <v>79766</v>
      </c>
      <c r="CM32" s="302">
        <v>37059</v>
      </c>
      <c r="CN32" s="302">
        <v>13588</v>
      </c>
      <c r="CO32" s="302">
        <v>1607</v>
      </c>
      <c r="CP32" s="302">
        <v>710</v>
      </c>
      <c r="CQ32" s="302">
        <v>4808</v>
      </c>
      <c r="CR32" s="302">
        <v>2058</v>
      </c>
      <c r="CS32" s="302">
        <v>19591</v>
      </c>
      <c r="CT32" s="302">
        <v>2744</v>
      </c>
      <c r="CU32" s="302">
        <v>864</v>
      </c>
      <c r="CV32" s="302">
        <v>1936</v>
      </c>
      <c r="CW32" s="302">
        <v>428</v>
      </c>
      <c r="CX32" s="302">
        <v>1427</v>
      </c>
      <c r="CY32" s="302">
        <v>11362</v>
      </c>
      <c r="CZ32" s="302">
        <v>2510</v>
      </c>
      <c r="DA32" s="302">
        <v>7750</v>
      </c>
      <c r="DB32" s="302">
        <v>5627</v>
      </c>
      <c r="DC32" s="302">
        <v>7897</v>
      </c>
      <c r="DD32" s="302">
        <v>3857</v>
      </c>
      <c r="DE32" s="302">
        <v>0</v>
      </c>
    </row>
    <row r="33" spans="1:109" x14ac:dyDescent="0.2">
      <c r="A33" s="39" t="s">
        <v>59</v>
      </c>
      <c r="B33" s="302">
        <v>8551</v>
      </c>
      <c r="C33" s="302">
        <v>432</v>
      </c>
      <c r="D33" s="318" t="s">
        <v>2</v>
      </c>
      <c r="E33" s="318" t="s">
        <v>2</v>
      </c>
      <c r="F33" s="318" t="s">
        <v>2</v>
      </c>
      <c r="G33" s="318" t="s">
        <v>2</v>
      </c>
      <c r="H33" s="318" t="s">
        <v>2</v>
      </c>
      <c r="I33" s="318" t="s">
        <v>2</v>
      </c>
      <c r="J33" s="302">
        <v>1036</v>
      </c>
      <c r="K33" s="302">
        <v>191</v>
      </c>
      <c r="L33" s="318" t="s">
        <v>2</v>
      </c>
      <c r="M33" s="302">
        <v>110</v>
      </c>
      <c r="N33" s="318" t="s">
        <v>2</v>
      </c>
      <c r="O33" s="318" t="s">
        <v>2</v>
      </c>
      <c r="P33" s="318" t="s">
        <v>2</v>
      </c>
      <c r="Q33" s="302">
        <v>518</v>
      </c>
      <c r="R33" s="318" t="s">
        <v>2</v>
      </c>
      <c r="S33" s="318" t="s">
        <v>2</v>
      </c>
      <c r="T33" s="302">
        <v>776</v>
      </c>
      <c r="U33" s="302">
        <v>2691</v>
      </c>
      <c r="W33" s="39" t="s">
        <v>59</v>
      </c>
      <c r="X33" s="302">
        <v>6654</v>
      </c>
      <c r="Y33" s="302">
        <v>1128</v>
      </c>
      <c r="Z33" s="318" t="s">
        <v>2</v>
      </c>
      <c r="AA33" s="318" t="s">
        <v>2</v>
      </c>
      <c r="AB33" s="318" t="s">
        <v>2</v>
      </c>
      <c r="AC33" s="318" t="s">
        <v>2</v>
      </c>
      <c r="AD33" s="318" t="s">
        <v>2</v>
      </c>
      <c r="AE33" s="318" t="s">
        <v>2</v>
      </c>
      <c r="AF33" s="302">
        <v>1259</v>
      </c>
      <c r="AG33" s="302">
        <v>185</v>
      </c>
      <c r="AH33" s="302">
        <v>138</v>
      </c>
      <c r="AI33" s="318" t="s">
        <v>2</v>
      </c>
      <c r="AJ33" s="318" t="s">
        <v>2</v>
      </c>
      <c r="AK33" s="318" t="s">
        <v>2</v>
      </c>
      <c r="AL33" s="318" t="s">
        <v>2</v>
      </c>
      <c r="AM33" s="302">
        <v>694</v>
      </c>
      <c r="AN33" s="318" t="s">
        <v>2</v>
      </c>
      <c r="AO33" s="318" t="s">
        <v>2</v>
      </c>
      <c r="AP33" s="302">
        <v>729</v>
      </c>
      <c r="AQ33" s="302">
        <v>2521</v>
      </c>
      <c r="AS33" s="39" t="s">
        <v>59</v>
      </c>
      <c r="AT33" s="302">
        <v>8871</v>
      </c>
      <c r="AU33" s="302">
        <v>2159</v>
      </c>
      <c r="AV33" s="302">
        <v>100</v>
      </c>
      <c r="AW33" s="319" t="s">
        <v>2</v>
      </c>
      <c r="AX33" s="302">
        <v>555</v>
      </c>
      <c r="AY33" s="302">
        <v>157</v>
      </c>
      <c r="AZ33" s="302">
        <v>333</v>
      </c>
      <c r="BA33" s="302">
        <v>4443</v>
      </c>
      <c r="BB33" s="302">
        <v>1435</v>
      </c>
      <c r="BC33" s="302">
        <v>290</v>
      </c>
      <c r="BD33" s="302">
        <v>246</v>
      </c>
      <c r="BE33" s="302">
        <v>549</v>
      </c>
      <c r="BF33" s="302">
        <v>142</v>
      </c>
      <c r="BG33" s="302">
        <v>1039</v>
      </c>
      <c r="BH33" s="302">
        <v>226</v>
      </c>
      <c r="BI33" s="302">
        <v>748</v>
      </c>
      <c r="BJ33" s="302">
        <v>278</v>
      </c>
      <c r="BK33" s="302">
        <v>428</v>
      </c>
      <c r="BL33" s="302">
        <v>468</v>
      </c>
      <c r="BM33" s="302">
        <v>334</v>
      </c>
      <c r="BO33" s="39" t="s">
        <v>59</v>
      </c>
      <c r="BP33" s="302">
        <v>14175</v>
      </c>
      <c r="BQ33" s="302">
        <v>4640</v>
      </c>
      <c r="BR33" s="302">
        <v>334</v>
      </c>
      <c r="BS33" s="318" t="s">
        <v>2</v>
      </c>
      <c r="BT33" s="302">
        <v>730</v>
      </c>
      <c r="BU33" s="302">
        <v>359</v>
      </c>
      <c r="BV33" s="302">
        <v>770</v>
      </c>
      <c r="BW33" s="302">
        <v>7043</v>
      </c>
      <c r="BX33" s="302">
        <v>1748</v>
      </c>
      <c r="BY33" s="302">
        <v>542</v>
      </c>
      <c r="BZ33" s="302">
        <v>294</v>
      </c>
      <c r="CA33" s="302">
        <v>1163</v>
      </c>
      <c r="CB33" s="302">
        <v>258</v>
      </c>
      <c r="CC33" s="302">
        <v>1389</v>
      </c>
      <c r="CD33" s="302">
        <v>275</v>
      </c>
      <c r="CE33" s="302">
        <v>836</v>
      </c>
      <c r="CF33" s="302">
        <v>429</v>
      </c>
      <c r="CG33" s="302">
        <v>491</v>
      </c>
      <c r="CH33" s="302">
        <v>688</v>
      </c>
      <c r="CI33" s="302">
        <v>197</v>
      </c>
      <c r="CK33" s="39" t="s">
        <v>59</v>
      </c>
      <c r="CL33" s="302">
        <v>25928</v>
      </c>
      <c r="CM33" s="302">
        <v>8122</v>
      </c>
      <c r="CN33" s="302">
        <v>840</v>
      </c>
      <c r="CO33" s="302">
        <v>91</v>
      </c>
      <c r="CP33" s="302">
        <v>767</v>
      </c>
      <c r="CQ33" s="302">
        <v>869</v>
      </c>
      <c r="CR33" s="302">
        <v>1616</v>
      </c>
      <c r="CS33" s="302">
        <v>14409</v>
      </c>
      <c r="CT33" s="302">
        <v>3196</v>
      </c>
      <c r="CU33" s="302">
        <v>1287</v>
      </c>
      <c r="CV33" s="302">
        <v>567</v>
      </c>
      <c r="CW33" s="302">
        <v>3386</v>
      </c>
      <c r="CX33" s="302">
        <v>1016</v>
      </c>
      <c r="CY33" s="302">
        <v>1633</v>
      </c>
      <c r="CZ33" s="302">
        <v>364</v>
      </c>
      <c r="DA33" s="302">
        <v>1023</v>
      </c>
      <c r="DB33" s="302">
        <v>563</v>
      </c>
      <c r="DC33" s="302">
        <v>1101</v>
      </c>
      <c r="DD33" s="302">
        <v>662</v>
      </c>
      <c r="DE33" s="302">
        <v>1</v>
      </c>
    </row>
    <row r="34" spans="1:109" x14ac:dyDescent="0.2">
      <c r="A34" s="39" t="s">
        <v>60</v>
      </c>
      <c r="B34" s="302">
        <v>18512</v>
      </c>
      <c r="C34" s="302">
        <v>569</v>
      </c>
      <c r="D34" s="318" t="s">
        <v>2</v>
      </c>
      <c r="E34" s="318" t="s">
        <v>2</v>
      </c>
      <c r="F34" s="318" t="s">
        <v>2</v>
      </c>
      <c r="G34" s="318" t="s">
        <v>2</v>
      </c>
      <c r="H34" s="318" t="s">
        <v>2</v>
      </c>
      <c r="I34" s="318" t="s">
        <v>2</v>
      </c>
      <c r="J34" s="302">
        <v>1629</v>
      </c>
      <c r="K34" s="302">
        <v>3496</v>
      </c>
      <c r="L34" s="318" t="s">
        <v>2</v>
      </c>
      <c r="M34" s="302">
        <v>35</v>
      </c>
      <c r="N34" s="318" t="s">
        <v>2</v>
      </c>
      <c r="O34" s="318" t="s">
        <v>2</v>
      </c>
      <c r="P34" s="318" t="s">
        <v>2</v>
      </c>
      <c r="Q34" s="302">
        <v>3020</v>
      </c>
      <c r="R34" s="318" t="s">
        <v>2</v>
      </c>
      <c r="S34" s="318" t="s">
        <v>2</v>
      </c>
      <c r="T34" s="302">
        <v>202</v>
      </c>
      <c r="U34" s="302">
        <v>5782</v>
      </c>
      <c r="W34" s="39" t="s">
        <v>60</v>
      </c>
      <c r="X34" s="302">
        <v>19836</v>
      </c>
      <c r="Y34" s="302">
        <v>1516</v>
      </c>
      <c r="Z34" s="318" t="s">
        <v>2</v>
      </c>
      <c r="AA34" s="318" t="s">
        <v>2</v>
      </c>
      <c r="AB34" s="318" t="s">
        <v>2</v>
      </c>
      <c r="AC34" s="318" t="s">
        <v>2</v>
      </c>
      <c r="AD34" s="318" t="s">
        <v>2</v>
      </c>
      <c r="AE34" s="318" t="s">
        <v>2</v>
      </c>
      <c r="AF34" s="302">
        <v>1127</v>
      </c>
      <c r="AG34" s="302">
        <v>657</v>
      </c>
      <c r="AH34" s="302">
        <v>9808</v>
      </c>
      <c r="AI34" s="318" t="s">
        <v>2</v>
      </c>
      <c r="AJ34" s="318" t="s">
        <v>2</v>
      </c>
      <c r="AK34" s="318" t="s">
        <v>2</v>
      </c>
      <c r="AL34" s="318" t="s">
        <v>2</v>
      </c>
      <c r="AM34" s="302">
        <v>3486</v>
      </c>
      <c r="AN34" s="318" t="s">
        <v>2</v>
      </c>
      <c r="AO34" s="318" t="s">
        <v>2</v>
      </c>
      <c r="AP34" s="302">
        <v>292</v>
      </c>
      <c r="AQ34" s="302">
        <v>2950</v>
      </c>
      <c r="AS34" s="39" t="s">
        <v>60</v>
      </c>
      <c r="AT34" s="302">
        <v>35626</v>
      </c>
      <c r="AU34" s="302">
        <v>3473</v>
      </c>
      <c r="AV34" s="302">
        <v>754</v>
      </c>
      <c r="AW34" s="319" t="s">
        <v>2</v>
      </c>
      <c r="AX34" s="302">
        <v>189</v>
      </c>
      <c r="AY34" s="302">
        <v>448</v>
      </c>
      <c r="AZ34" s="302">
        <v>223</v>
      </c>
      <c r="BA34" s="302">
        <v>28041</v>
      </c>
      <c r="BB34" s="302">
        <v>927</v>
      </c>
      <c r="BC34" s="302">
        <v>585</v>
      </c>
      <c r="BD34" s="302">
        <v>23566</v>
      </c>
      <c r="BE34" s="302">
        <v>59</v>
      </c>
      <c r="BF34" s="302">
        <v>220</v>
      </c>
      <c r="BG34" s="302">
        <v>3020</v>
      </c>
      <c r="BH34" s="302">
        <v>340</v>
      </c>
      <c r="BI34" s="302">
        <v>2568</v>
      </c>
      <c r="BJ34" s="302">
        <v>750</v>
      </c>
      <c r="BK34" s="302">
        <v>324</v>
      </c>
      <c r="BL34" s="302">
        <v>579</v>
      </c>
      <c r="BM34" s="302">
        <v>189</v>
      </c>
      <c r="BO34" s="39" t="s">
        <v>60</v>
      </c>
      <c r="BP34" s="302">
        <v>57702</v>
      </c>
      <c r="BQ34" s="302">
        <v>7141</v>
      </c>
      <c r="BR34" s="302">
        <v>1012</v>
      </c>
      <c r="BS34" s="302">
        <v>1353</v>
      </c>
      <c r="BT34" s="302">
        <v>325</v>
      </c>
      <c r="BU34" s="302">
        <v>697</v>
      </c>
      <c r="BV34" s="302">
        <v>1144</v>
      </c>
      <c r="BW34" s="302">
        <v>43249</v>
      </c>
      <c r="BX34" s="302">
        <v>1095</v>
      </c>
      <c r="BY34" s="302">
        <v>827</v>
      </c>
      <c r="BZ34" s="302">
        <v>35820</v>
      </c>
      <c r="CA34" s="318" t="s">
        <v>2</v>
      </c>
      <c r="CB34" s="302">
        <v>233</v>
      </c>
      <c r="CC34" s="302">
        <v>3630</v>
      </c>
      <c r="CD34" s="302">
        <v>820</v>
      </c>
      <c r="CE34" s="302">
        <v>2361</v>
      </c>
      <c r="CF34" s="302">
        <v>746</v>
      </c>
      <c r="CG34" s="302">
        <v>709</v>
      </c>
      <c r="CH34" s="302">
        <v>2820</v>
      </c>
      <c r="CI34" s="302">
        <v>711</v>
      </c>
      <c r="CK34" s="39" t="s">
        <v>60</v>
      </c>
      <c r="CL34" s="302">
        <v>80071</v>
      </c>
      <c r="CM34" s="302">
        <v>11342</v>
      </c>
      <c r="CN34" s="302">
        <v>1269</v>
      </c>
      <c r="CO34" s="302">
        <v>2925</v>
      </c>
      <c r="CP34" s="302">
        <v>415</v>
      </c>
      <c r="CQ34" s="302">
        <v>725</v>
      </c>
      <c r="CR34" s="302">
        <v>1481</v>
      </c>
      <c r="CS34" s="302">
        <v>56506</v>
      </c>
      <c r="CT34" s="302">
        <v>3889</v>
      </c>
      <c r="CU34" s="302">
        <v>1141</v>
      </c>
      <c r="CV34" s="302">
        <v>38877</v>
      </c>
      <c r="CW34" s="302">
        <v>264</v>
      </c>
      <c r="CX34" s="302">
        <v>637</v>
      </c>
      <c r="CY34" s="302">
        <v>5329</v>
      </c>
      <c r="CZ34" s="302">
        <v>2143</v>
      </c>
      <c r="DA34" s="302">
        <v>2191</v>
      </c>
      <c r="DB34" s="302">
        <v>741</v>
      </c>
      <c r="DC34" s="302">
        <v>2928</v>
      </c>
      <c r="DD34" s="302">
        <v>3966</v>
      </c>
      <c r="DE34" s="302">
        <v>0</v>
      </c>
    </row>
    <row r="35" spans="1:109" x14ac:dyDescent="0.2">
      <c r="A35" s="39" t="s">
        <v>61</v>
      </c>
      <c r="B35" s="302">
        <v>21168</v>
      </c>
      <c r="C35" s="302">
        <v>1755</v>
      </c>
      <c r="D35" s="318" t="s">
        <v>2</v>
      </c>
      <c r="E35" s="318" t="s">
        <v>2</v>
      </c>
      <c r="F35" s="318" t="s">
        <v>2</v>
      </c>
      <c r="G35" s="318" t="s">
        <v>2</v>
      </c>
      <c r="H35" s="318" t="s">
        <v>2</v>
      </c>
      <c r="I35" s="318" t="s">
        <v>2</v>
      </c>
      <c r="J35" s="302">
        <v>2373</v>
      </c>
      <c r="K35" s="302">
        <v>2911</v>
      </c>
      <c r="L35" s="318" t="s">
        <v>2</v>
      </c>
      <c r="M35" s="302">
        <v>85</v>
      </c>
      <c r="N35" s="318" t="s">
        <v>2</v>
      </c>
      <c r="O35" s="318" t="s">
        <v>2</v>
      </c>
      <c r="P35" s="318" t="s">
        <v>2</v>
      </c>
      <c r="Q35" s="302">
        <v>5344</v>
      </c>
      <c r="R35" s="318" t="s">
        <v>2</v>
      </c>
      <c r="S35" s="318" t="s">
        <v>2</v>
      </c>
      <c r="T35" s="302">
        <v>372</v>
      </c>
      <c r="U35" s="302">
        <v>4108</v>
      </c>
      <c r="W35" s="39" t="s">
        <v>61</v>
      </c>
      <c r="X35" s="302">
        <v>22905</v>
      </c>
      <c r="Y35" s="302">
        <v>3959</v>
      </c>
      <c r="Z35" s="318" t="s">
        <v>2</v>
      </c>
      <c r="AA35" s="318" t="s">
        <v>2</v>
      </c>
      <c r="AB35" s="318" t="s">
        <v>2</v>
      </c>
      <c r="AC35" s="318" t="s">
        <v>2</v>
      </c>
      <c r="AD35" s="318" t="s">
        <v>2</v>
      </c>
      <c r="AE35" s="318" t="s">
        <v>2</v>
      </c>
      <c r="AF35" s="302">
        <v>3137</v>
      </c>
      <c r="AG35" s="302">
        <v>5230</v>
      </c>
      <c r="AH35" s="302">
        <v>499</v>
      </c>
      <c r="AI35" s="318" t="s">
        <v>2</v>
      </c>
      <c r="AJ35" s="318" t="s">
        <v>2</v>
      </c>
      <c r="AK35" s="318" t="s">
        <v>2</v>
      </c>
      <c r="AL35" s="318" t="s">
        <v>2</v>
      </c>
      <c r="AM35" s="302">
        <v>6754</v>
      </c>
      <c r="AN35" s="318" t="s">
        <v>2</v>
      </c>
      <c r="AO35" s="318" t="s">
        <v>2</v>
      </c>
      <c r="AP35" s="302">
        <v>447</v>
      </c>
      <c r="AQ35" s="302">
        <v>2879</v>
      </c>
      <c r="AS35" s="39" t="s">
        <v>61</v>
      </c>
      <c r="AT35" s="302">
        <v>29513</v>
      </c>
      <c r="AU35" s="302">
        <v>5978</v>
      </c>
      <c r="AV35" s="302">
        <v>893</v>
      </c>
      <c r="AW35" s="319" t="s">
        <v>2</v>
      </c>
      <c r="AX35" s="302">
        <v>982</v>
      </c>
      <c r="AY35" s="302">
        <v>1364</v>
      </c>
      <c r="AZ35" s="302">
        <v>251</v>
      </c>
      <c r="BA35" s="302">
        <v>13791</v>
      </c>
      <c r="BB35" s="302">
        <v>3000</v>
      </c>
      <c r="BC35" s="302">
        <v>6256</v>
      </c>
      <c r="BD35" s="302">
        <v>1324</v>
      </c>
      <c r="BE35" s="302">
        <v>813</v>
      </c>
      <c r="BF35" s="302">
        <v>387</v>
      </c>
      <c r="BG35" s="302">
        <v>7045</v>
      </c>
      <c r="BH35" s="302">
        <v>270</v>
      </c>
      <c r="BI35" s="302">
        <v>6899</v>
      </c>
      <c r="BJ35" s="302">
        <v>3259</v>
      </c>
      <c r="BK35" s="302">
        <v>768</v>
      </c>
      <c r="BL35" s="302">
        <v>666</v>
      </c>
      <c r="BM35" s="302">
        <v>1265</v>
      </c>
      <c r="BO35" s="39" t="s">
        <v>61</v>
      </c>
      <c r="BP35" s="302">
        <v>41775</v>
      </c>
      <c r="BQ35" s="302">
        <v>13565</v>
      </c>
      <c r="BR35" s="302">
        <v>1437</v>
      </c>
      <c r="BS35" s="302">
        <v>1415</v>
      </c>
      <c r="BT35" s="302">
        <v>1036</v>
      </c>
      <c r="BU35" s="302">
        <v>2161</v>
      </c>
      <c r="BV35" s="302">
        <v>1543</v>
      </c>
      <c r="BW35" s="302">
        <v>19029</v>
      </c>
      <c r="BX35" s="302">
        <v>3319</v>
      </c>
      <c r="BY35" s="302">
        <v>7723</v>
      </c>
      <c r="BZ35" s="302">
        <v>1262</v>
      </c>
      <c r="CA35" s="302">
        <v>1661</v>
      </c>
      <c r="CB35" s="302">
        <v>586</v>
      </c>
      <c r="CC35" s="302">
        <v>7795</v>
      </c>
      <c r="CD35" s="302">
        <v>397</v>
      </c>
      <c r="CE35" s="302">
        <v>7097</v>
      </c>
      <c r="CF35" s="302">
        <v>3440</v>
      </c>
      <c r="CG35" s="302">
        <v>1176</v>
      </c>
      <c r="CH35" s="302">
        <v>1192</v>
      </c>
      <c r="CI35" s="302">
        <v>716</v>
      </c>
      <c r="CK35" s="39" t="s">
        <v>61</v>
      </c>
      <c r="CL35" s="302">
        <v>60491</v>
      </c>
      <c r="CM35" s="302">
        <v>19338</v>
      </c>
      <c r="CN35" s="302">
        <v>2513</v>
      </c>
      <c r="CO35" s="302">
        <v>2364</v>
      </c>
      <c r="CP35" s="302">
        <v>956</v>
      </c>
      <c r="CQ35" s="302">
        <v>2824</v>
      </c>
      <c r="CR35" s="302">
        <v>1485</v>
      </c>
      <c r="CS35" s="302">
        <v>29097</v>
      </c>
      <c r="CT35" s="302">
        <v>4150</v>
      </c>
      <c r="CU35" s="302">
        <v>12708</v>
      </c>
      <c r="CV35" s="302">
        <v>2696</v>
      </c>
      <c r="CW35" s="302">
        <v>2472</v>
      </c>
      <c r="CX35" s="302">
        <v>1233</v>
      </c>
      <c r="CY35" s="302">
        <v>8726</v>
      </c>
      <c r="CZ35" s="302">
        <v>666</v>
      </c>
      <c r="DA35" s="302">
        <v>7745</v>
      </c>
      <c r="DB35" s="302">
        <v>4153</v>
      </c>
      <c r="DC35" s="302">
        <v>2310</v>
      </c>
      <c r="DD35" s="302">
        <v>1020</v>
      </c>
      <c r="DE35" s="302">
        <v>0</v>
      </c>
    </row>
    <row r="36" spans="1:109" x14ac:dyDescent="0.2">
      <c r="A36" s="39" t="s">
        <v>62</v>
      </c>
      <c r="B36" s="302">
        <v>47180</v>
      </c>
      <c r="C36" s="302">
        <v>5703</v>
      </c>
      <c r="D36" s="318" t="s">
        <v>2</v>
      </c>
      <c r="E36" s="318" t="s">
        <v>2</v>
      </c>
      <c r="F36" s="318" t="s">
        <v>2</v>
      </c>
      <c r="G36" s="318" t="s">
        <v>2</v>
      </c>
      <c r="H36" s="318" t="s">
        <v>2</v>
      </c>
      <c r="I36" s="318" t="s">
        <v>2</v>
      </c>
      <c r="J36" s="302">
        <v>3778</v>
      </c>
      <c r="K36" s="302">
        <v>1691</v>
      </c>
      <c r="L36" s="318" t="s">
        <v>2</v>
      </c>
      <c r="M36" s="302">
        <v>432</v>
      </c>
      <c r="N36" s="318" t="s">
        <v>2</v>
      </c>
      <c r="O36" s="318" t="s">
        <v>2</v>
      </c>
      <c r="P36" s="318" t="s">
        <v>2</v>
      </c>
      <c r="Q36" s="302">
        <v>12277</v>
      </c>
      <c r="R36" s="318" t="s">
        <v>2</v>
      </c>
      <c r="S36" s="318" t="s">
        <v>2</v>
      </c>
      <c r="T36" s="302">
        <v>1611</v>
      </c>
      <c r="U36" s="302">
        <v>10789</v>
      </c>
      <c r="W36" s="39" t="s">
        <v>62</v>
      </c>
      <c r="X36" s="302">
        <v>36650</v>
      </c>
      <c r="Y36" s="302">
        <v>8736</v>
      </c>
      <c r="Z36" s="318" t="s">
        <v>2</v>
      </c>
      <c r="AA36" s="318" t="s">
        <v>2</v>
      </c>
      <c r="AB36" s="318" t="s">
        <v>2</v>
      </c>
      <c r="AC36" s="318" t="s">
        <v>2</v>
      </c>
      <c r="AD36" s="318" t="s">
        <v>2</v>
      </c>
      <c r="AE36" s="318" t="s">
        <v>2</v>
      </c>
      <c r="AF36" s="302">
        <v>4389</v>
      </c>
      <c r="AG36" s="302">
        <v>1936</v>
      </c>
      <c r="AH36" s="302">
        <v>560</v>
      </c>
      <c r="AI36" s="318" t="s">
        <v>2</v>
      </c>
      <c r="AJ36" s="318" t="s">
        <v>2</v>
      </c>
      <c r="AK36" s="318" t="s">
        <v>2</v>
      </c>
      <c r="AL36" s="318" t="s">
        <v>2</v>
      </c>
      <c r="AM36" s="302">
        <v>11023</v>
      </c>
      <c r="AN36" s="318" t="s">
        <v>2</v>
      </c>
      <c r="AO36" s="318" t="s">
        <v>2</v>
      </c>
      <c r="AP36" s="302">
        <v>1850</v>
      </c>
      <c r="AQ36" s="302">
        <v>8156</v>
      </c>
      <c r="AS36" s="39" t="s">
        <v>62</v>
      </c>
      <c r="AT36" s="302">
        <v>38678</v>
      </c>
      <c r="AU36" s="302">
        <v>10114</v>
      </c>
      <c r="AV36" s="302">
        <v>1463</v>
      </c>
      <c r="AW36" s="319" t="s">
        <v>2</v>
      </c>
      <c r="AX36" s="302">
        <v>1745</v>
      </c>
      <c r="AY36" s="302">
        <v>1703</v>
      </c>
      <c r="AZ36" s="302">
        <v>985</v>
      </c>
      <c r="BA36" s="302">
        <v>13268</v>
      </c>
      <c r="BB36" s="302">
        <v>3862</v>
      </c>
      <c r="BC36" s="302">
        <v>1993</v>
      </c>
      <c r="BD36" s="302">
        <v>652</v>
      </c>
      <c r="BE36" s="302">
        <v>1196</v>
      </c>
      <c r="BF36" s="302">
        <v>556</v>
      </c>
      <c r="BG36" s="302">
        <v>9131</v>
      </c>
      <c r="BH36" s="302">
        <v>1307</v>
      </c>
      <c r="BI36" s="302">
        <v>7737</v>
      </c>
      <c r="BJ36" s="302">
        <v>4966</v>
      </c>
      <c r="BK36" s="302">
        <v>2164</v>
      </c>
      <c r="BL36" s="302">
        <v>2980</v>
      </c>
      <c r="BM36" s="302">
        <v>1021</v>
      </c>
      <c r="BO36" s="39" t="s">
        <v>62</v>
      </c>
      <c r="BP36" s="302">
        <v>49318</v>
      </c>
      <c r="BQ36" s="302">
        <v>16829</v>
      </c>
      <c r="BR36" s="302">
        <v>1488</v>
      </c>
      <c r="BS36" s="302">
        <v>743</v>
      </c>
      <c r="BT36" s="302">
        <v>1444</v>
      </c>
      <c r="BU36" s="302">
        <v>1831</v>
      </c>
      <c r="BV36" s="302">
        <v>4671</v>
      </c>
      <c r="BW36" s="302">
        <v>15742</v>
      </c>
      <c r="BX36" s="302">
        <v>3468</v>
      </c>
      <c r="BY36" s="302">
        <v>2756</v>
      </c>
      <c r="BZ36" s="302">
        <v>620</v>
      </c>
      <c r="CA36" s="302">
        <v>1539</v>
      </c>
      <c r="CB36" s="302">
        <v>787</v>
      </c>
      <c r="CC36" s="302">
        <v>8361</v>
      </c>
      <c r="CD36" s="302">
        <v>1898</v>
      </c>
      <c r="CE36" s="302">
        <v>5430</v>
      </c>
      <c r="CF36" s="302">
        <v>3721</v>
      </c>
      <c r="CG36" s="302">
        <v>2441</v>
      </c>
      <c r="CH36" s="302">
        <v>5670</v>
      </c>
      <c r="CI36" s="302">
        <v>771</v>
      </c>
      <c r="CK36" s="39" t="s">
        <v>62</v>
      </c>
      <c r="CL36" s="302">
        <v>69029</v>
      </c>
      <c r="CM36" s="302">
        <v>21664</v>
      </c>
      <c r="CN36" s="302">
        <v>1692</v>
      </c>
      <c r="CO36" s="302">
        <v>2415</v>
      </c>
      <c r="CP36" s="302">
        <v>1323</v>
      </c>
      <c r="CQ36" s="302">
        <v>2014</v>
      </c>
      <c r="CR36" s="302">
        <v>6468</v>
      </c>
      <c r="CS36" s="302">
        <v>23120</v>
      </c>
      <c r="CT36" s="302">
        <v>4137</v>
      </c>
      <c r="CU36" s="302">
        <v>5346</v>
      </c>
      <c r="CV36" s="302">
        <v>759</v>
      </c>
      <c r="CW36" s="302">
        <v>1477</v>
      </c>
      <c r="CX36" s="302">
        <v>2138</v>
      </c>
      <c r="CY36" s="302">
        <v>9770</v>
      </c>
      <c r="CZ36" s="302">
        <v>3271</v>
      </c>
      <c r="DA36" s="302">
        <v>5099</v>
      </c>
      <c r="DB36" s="302">
        <v>3547</v>
      </c>
      <c r="DC36" s="302">
        <v>5161</v>
      </c>
      <c r="DD36" s="302">
        <v>9314</v>
      </c>
      <c r="DE36" s="302">
        <v>0</v>
      </c>
    </row>
    <row r="37" spans="1:109" x14ac:dyDescent="0.2">
      <c r="A37" s="39" t="s">
        <v>63</v>
      </c>
      <c r="B37" s="302">
        <v>47458</v>
      </c>
      <c r="C37" s="302">
        <v>2301</v>
      </c>
      <c r="D37" s="318" t="s">
        <v>2</v>
      </c>
      <c r="E37" s="318" t="s">
        <v>2</v>
      </c>
      <c r="F37" s="318" t="s">
        <v>2</v>
      </c>
      <c r="G37" s="318" t="s">
        <v>2</v>
      </c>
      <c r="H37" s="318" t="s">
        <v>2</v>
      </c>
      <c r="I37" s="318" t="s">
        <v>2</v>
      </c>
      <c r="J37" s="302">
        <v>2337</v>
      </c>
      <c r="K37" s="302">
        <v>1197</v>
      </c>
      <c r="L37" s="318" t="s">
        <v>2</v>
      </c>
      <c r="M37" s="302">
        <v>651</v>
      </c>
      <c r="N37" s="318" t="s">
        <v>2</v>
      </c>
      <c r="O37" s="318" t="s">
        <v>2</v>
      </c>
      <c r="P37" s="318" t="s">
        <v>2</v>
      </c>
      <c r="Q37" s="302">
        <v>4822</v>
      </c>
      <c r="R37" s="318" t="s">
        <v>2</v>
      </c>
      <c r="S37" s="318" t="s">
        <v>2</v>
      </c>
      <c r="T37" s="302">
        <v>3537</v>
      </c>
      <c r="U37" s="302">
        <v>19818</v>
      </c>
      <c r="W37" s="39" t="s">
        <v>63</v>
      </c>
      <c r="X37" s="302">
        <v>32196</v>
      </c>
      <c r="Y37" s="302">
        <v>2862</v>
      </c>
      <c r="Z37" s="318" t="s">
        <v>2</v>
      </c>
      <c r="AA37" s="318" t="s">
        <v>2</v>
      </c>
      <c r="AB37" s="318" t="s">
        <v>2</v>
      </c>
      <c r="AC37" s="318" t="s">
        <v>2</v>
      </c>
      <c r="AD37" s="318" t="s">
        <v>2</v>
      </c>
      <c r="AE37" s="318" t="s">
        <v>2</v>
      </c>
      <c r="AF37" s="302">
        <v>1903</v>
      </c>
      <c r="AG37" s="302">
        <v>600</v>
      </c>
      <c r="AH37" s="302">
        <v>953</v>
      </c>
      <c r="AI37" s="318" t="s">
        <v>2</v>
      </c>
      <c r="AJ37" s="318" t="s">
        <v>2</v>
      </c>
      <c r="AK37" s="318" t="s">
        <v>2</v>
      </c>
      <c r="AL37" s="318" t="s">
        <v>2</v>
      </c>
      <c r="AM37" s="302">
        <v>4366</v>
      </c>
      <c r="AN37" s="318" t="s">
        <v>2</v>
      </c>
      <c r="AO37" s="318" t="s">
        <v>2</v>
      </c>
      <c r="AP37" s="302">
        <v>2826</v>
      </c>
      <c r="AQ37" s="302">
        <v>18686</v>
      </c>
      <c r="AS37" s="39" t="s">
        <v>63</v>
      </c>
      <c r="AT37" s="302">
        <v>43728</v>
      </c>
      <c r="AU37" s="302">
        <v>8471</v>
      </c>
      <c r="AV37" s="302">
        <v>1302</v>
      </c>
      <c r="AW37" s="319" t="s">
        <v>2</v>
      </c>
      <c r="AX37" s="302">
        <v>554</v>
      </c>
      <c r="AY37" s="302">
        <v>438</v>
      </c>
      <c r="AZ37" s="302">
        <v>1237</v>
      </c>
      <c r="BA37" s="302">
        <v>21056</v>
      </c>
      <c r="BB37" s="302">
        <v>2353</v>
      </c>
      <c r="BC37" s="302">
        <v>829</v>
      </c>
      <c r="BD37" s="302">
        <v>2963</v>
      </c>
      <c r="BE37" s="302">
        <v>475</v>
      </c>
      <c r="BF37" s="302">
        <v>1381</v>
      </c>
      <c r="BG37" s="302">
        <v>8662</v>
      </c>
      <c r="BH37" s="302">
        <v>4285</v>
      </c>
      <c r="BI37" s="302">
        <v>3413</v>
      </c>
      <c r="BJ37" s="302">
        <v>951</v>
      </c>
      <c r="BK37" s="302">
        <v>1862</v>
      </c>
      <c r="BL37" s="302">
        <v>3131</v>
      </c>
      <c r="BM37" s="302">
        <v>546</v>
      </c>
      <c r="BO37" s="39" t="s">
        <v>63</v>
      </c>
      <c r="BP37" s="302">
        <v>52220</v>
      </c>
      <c r="BQ37" s="302">
        <v>11080</v>
      </c>
      <c r="BR37" s="302">
        <v>1299</v>
      </c>
      <c r="BS37" s="302">
        <v>301</v>
      </c>
      <c r="BT37" s="302">
        <v>707</v>
      </c>
      <c r="BU37" s="302">
        <v>410</v>
      </c>
      <c r="BV37" s="302">
        <v>1738</v>
      </c>
      <c r="BW37" s="302">
        <v>23838</v>
      </c>
      <c r="BX37" s="302">
        <v>3089</v>
      </c>
      <c r="BY37" s="302">
        <v>1041</v>
      </c>
      <c r="BZ37" s="302">
        <v>2806</v>
      </c>
      <c r="CA37" s="302">
        <v>388</v>
      </c>
      <c r="CB37" s="302">
        <v>1333</v>
      </c>
      <c r="CC37" s="302">
        <v>10185</v>
      </c>
      <c r="CD37" s="302">
        <v>5952</v>
      </c>
      <c r="CE37" s="302">
        <v>2712</v>
      </c>
      <c r="CF37" s="302">
        <v>832</v>
      </c>
      <c r="CG37" s="302">
        <v>2243</v>
      </c>
      <c r="CH37" s="302">
        <v>4888</v>
      </c>
      <c r="CI37" s="302">
        <v>659</v>
      </c>
      <c r="CK37" s="39" t="s">
        <v>63</v>
      </c>
      <c r="CL37" s="302">
        <v>74038</v>
      </c>
      <c r="CM37" s="302">
        <v>14909</v>
      </c>
      <c r="CN37" s="302">
        <v>1151</v>
      </c>
      <c r="CO37" s="302">
        <v>946</v>
      </c>
      <c r="CP37" s="302">
        <v>692</v>
      </c>
      <c r="CQ37" s="302">
        <v>406</v>
      </c>
      <c r="CR37" s="302">
        <v>1877</v>
      </c>
      <c r="CS37" s="302">
        <v>36725</v>
      </c>
      <c r="CT37" s="302">
        <v>3928</v>
      </c>
      <c r="CU37" s="302">
        <v>1166</v>
      </c>
      <c r="CV37" s="302">
        <v>2916</v>
      </c>
      <c r="CW37" s="302">
        <v>493</v>
      </c>
      <c r="CX37" s="302">
        <v>2275</v>
      </c>
      <c r="CY37" s="302">
        <v>11854</v>
      </c>
      <c r="CZ37" s="302">
        <v>7811</v>
      </c>
      <c r="DA37" s="302">
        <v>2203</v>
      </c>
      <c r="DB37" s="302">
        <v>693</v>
      </c>
      <c r="DC37" s="302">
        <v>4587</v>
      </c>
      <c r="DD37" s="302">
        <v>5961</v>
      </c>
      <c r="DE37" s="302">
        <v>2</v>
      </c>
    </row>
    <row r="38" spans="1:109" x14ac:dyDescent="0.2">
      <c r="A38" s="39"/>
      <c r="W38" s="39"/>
      <c r="Z38" s="318"/>
      <c r="AA38" s="318"/>
      <c r="AB38" s="318"/>
      <c r="AC38" s="318"/>
      <c r="AD38" s="318"/>
      <c r="AE38" s="318"/>
      <c r="AI38" s="318"/>
      <c r="AJ38" s="318"/>
      <c r="AK38" s="318"/>
      <c r="AL38" s="318"/>
      <c r="AN38" s="318"/>
      <c r="AO38" s="318"/>
      <c r="AS38" s="39"/>
      <c r="AW38" s="319"/>
      <c r="BO38" s="39"/>
      <c r="CK38" s="39"/>
    </row>
    <row r="39" spans="1:109" x14ac:dyDescent="0.2">
      <c r="A39" s="316" t="s">
        <v>64</v>
      </c>
      <c r="B39" s="317">
        <v>129963</v>
      </c>
      <c r="C39" s="317">
        <v>7366</v>
      </c>
      <c r="D39" s="318" t="s">
        <v>2</v>
      </c>
      <c r="E39" s="318" t="s">
        <v>2</v>
      </c>
      <c r="F39" s="318" t="s">
        <v>2</v>
      </c>
      <c r="G39" s="318" t="s">
        <v>2</v>
      </c>
      <c r="H39" s="318" t="s">
        <v>2</v>
      </c>
      <c r="I39" s="318" t="s">
        <v>2</v>
      </c>
      <c r="J39" s="317">
        <v>7790</v>
      </c>
      <c r="K39" s="317">
        <v>3089</v>
      </c>
      <c r="L39" s="318" t="s">
        <v>2</v>
      </c>
      <c r="M39" s="317">
        <v>1651</v>
      </c>
      <c r="N39" s="318" t="s">
        <v>2</v>
      </c>
      <c r="O39" s="318" t="s">
        <v>2</v>
      </c>
      <c r="P39" s="318" t="s">
        <v>2</v>
      </c>
      <c r="Q39" s="317">
        <v>10759</v>
      </c>
      <c r="R39" s="318" t="s">
        <v>2</v>
      </c>
      <c r="S39" s="318" t="s">
        <v>2</v>
      </c>
      <c r="T39" s="317">
        <v>11885</v>
      </c>
      <c r="U39" s="317">
        <v>53667</v>
      </c>
      <c r="W39" s="316" t="s">
        <v>64</v>
      </c>
      <c r="X39" s="317">
        <v>84993</v>
      </c>
      <c r="Y39" s="317">
        <v>7777</v>
      </c>
      <c r="Z39" s="318" t="s">
        <v>2</v>
      </c>
      <c r="AA39" s="318" t="s">
        <v>2</v>
      </c>
      <c r="AB39" s="318" t="s">
        <v>2</v>
      </c>
      <c r="AC39" s="318" t="s">
        <v>2</v>
      </c>
      <c r="AD39" s="318" t="s">
        <v>2</v>
      </c>
      <c r="AE39" s="318" t="s">
        <v>2</v>
      </c>
      <c r="AF39" s="317">
        <v>5453</v>
      </c>
      <c r="AG39" s="317">
        <v>1598</v>
      </c>
      <c r="AH39" s="317">
        <v>2514</v>
      </c>
      <c r="AI39" s="318" t="s">
        <v>2</v>
      </c>
      <c r="AJ39" s="318" t="s">
        <v>2</v>
      </c>
      <c r="AK39" s="318" t="s">
        <v>2</v>
      </c>
      <c r="AL39" s="318" t="s">
        <v>2</v>
      </c>
      <c r="AM39" s="317">
        <v>8776</v>
      </c>
      <c r="AN39" s="318" t="s">
        <v>2</v>
      </c>
      <c r="AO39" s="318" t="s">
        <v>2</v>
      </c>
      <c r="AP39" s="317">
        <v>8916</v>
      </c>
      <c r="AQ39" s="317">
        <v>49959</v>
      </c>
      <c r="AS39" s="316" t="s">
        <v>64</v>
      </c>
      <c r="AT39" s="317">
        <v>110574</v>
      </c>
      <c r="AU39" s="317">
        <v>21963</v>
      </c>
      <c r="AV39" s="317">
        <v>2798</v>
      </c>
      <c r="AW39" s="319" t="s">
        <v>2</v>
      </c>
      <c r="AX39" s="317">
        <v>1497</v>
      </c>
      <c r="AY39" s="317">
        <v>1337</v>
      </c>
      <c r="AZ39" s="317">
        <v>3956</v>
      </c>
      <c r="BA39" s="317">
        <v>49175</v>
      </c>
      <c r="BB39" s="317">
        <v>5843</v>
      </c>
      <c r="BC39" s="317">
        <v>1969</v>
      </c>
      <c r="BD39" s="317">
        <v>7685</v>
      </c>
      <c r="BE39" s="317">
        <v>1154</v>
      </c>
      <c r="BF39" s="317">
        <v>3872</v>
      </c>
      <c r="BG39" s="317">
        <v>23774</v>
      </c>
      <c r="BH39" s="317">
        <v>13576</v>
      </c>
      <c r="BI39" s="317">
        <v>7210</v>
      </c>
      <c r="BJ39" s="317">
        <v>2043</v>
      </c>
      <c r="BK39" s="317">
        <v>5083</v>
      </c>
      <c r="BL39" s="317">
        <v>9376</v>
      </c>
      <c r="BM39" s="317">
        <v>1203</v>
      </c>
      <c r="BO39" s="316" t="s">
        <v>64</v>
      </c>
      <c r="BP39" s="317">
        <v>144678</v>
      </c>
      <c r="BQ39" s="317">
        <v>34067</v>
      </c>
      <c r="BR39" s="317">
        <v>3419</v>
      </c>
      <c r="BS39" s="317">
        <v>2863</v>
      </c>
      <c r="BT39" s="317">
        <v>1932</v>
      </c>
      <c r="BU39" s="317">
        <v>1668</v>
      </c>
      <c r="BV39" s="317">
        <v>5810</v>
      </c>
      <c r="BW39" s="317">
        <v>61724</v>
      </c>
      <c r="BX39" s="317">
        <v>7388</v>
      </c>
      <c r="BY39" s="317">
        <v>2392</v>
      </c>
      <c r="BZ39" s="317">
        <v>10596</v>
      </c>
      <c r="CA39" s="317">
        <v>1043</v>
      </c>
      <c r="CB39" s="317">
        <v>4021</v>
      </c>
      <c r="CC39" s="317">
        <v>29173</v>
      </c>
      <c r="CD39" s="317">
        <v>18438</v>
      </c>
      <c r="CE39" s="317">
        <v>6384</v>
      </c>
      <c r="CF39" s="317">
        <v>1856</v>
      </c>
      <c r="CG39" s="317">
        <v>6370</v>
      </c>
      <c r="CH39" s="317">
        <v>13579</v>
      </c>
      <c r="CI39" s="317">
        <v>1765</v>
      </c>
      <c r="CK39" s="316" t="s">
        <v>64</v>
      </c>
      <c r="CL39" s="302">
        <v>180903</v>
      </c>
      <c r="CM39" s="302">
        <v>37979</v>
      </c>
      <c r="CN39" s="302">
        <v>2735</v>
      </c>
      <c r="CO39" s="302">
        <v>4611</v>
      </c>
      <c r="CP39" s="302">
        <v>1619</v>
      </c>
      <c r="CQ39" s="302">
        <v>1351</v>
      </c>
      <c r="CR39" s="302">
        <v>5599</v>
      </c>
      <c r="CS39" s="302">
        <v>83932</v>
      </c>
      <c r="CT39" s="302">
        <v>8221</v>
      </c>
      <c r="CU39" s="302">
        <v>2418</v>
      </c>
      <c r="CV39" s="302">
        <v>9389</v>
      </c>
      <c r="CW39" s="302">
        <v>1294</v>
      </c>
      <c r="CX39" s="302">
        <v>6573</v>
      </c>
      <c r="CY39" s="302">
        <v>32177</v>
      </c>
      <c r="CZ39" s="302">
        <v>22176</v>
      </c>
      <c r="DA39" s="302">
        <v>4912</v>
      </c>
      <c r="DB39" s="302">
        <v>1543</v>
      </c>
      <c r="DC39" s="302">
        <v>11881</v>
      </c>
      <c r="DD39" s="302">
        <v>14928</v>
      </c>
      <c r="DE39" s="302">
        <v>6</v>
      </c>
    </row>
    <row r="40" spans="1:109" x14ac:dyDescent="0.2">
      <c r="A40" s="316" t="s">
        <v>65</v>
      </c>
      <c r="B40" s="317">
        <v>279867</v>
      </c>
      <c r="C40" s="317">
        <v>25162</v>
      </c>
      <c r="D40" s="318" t="s">
        <v>2</v>
      </c>
      <c r="E40" s="318" t="s">
        <v>2</v>
      </c>
      <c r="F40" s="318" t="s">
        <v>2</v>
      </c>
      <c r="G40" s="318" t="s">
        <v>2</v>
      </c>
      <c r="H40" s="318" t="s">
        <v>2</v>
      </c>
      <c r="I40" s="318" t="s">
        <v>2</v>
      </c>
      <c r="J40" s="317">
        <v>21033</v>
      </c>
      <c r="K40" s="317">
        <v>10442</v>
      </c>
      <c r="L40" s="318" t="s">
        <v>2</v>
      </c>
      <c r="M40" s="317">
        <v>1640</v>
      </c>
      <c r="N40" s="318" t="s">
        <v>2</v>
      </c>
      <c r="O40" s="318" t="s">
        <v>2</v>
      </c>
      <c r="P40" s="318" t="s">
        <v>2</v>
      </c>
      <c r="Q40" s="317">
        <v>74577</v>
      </c>
      <c r="R40" s="318" t="s">
        <v>2</v>
      </c>
      <c r="S40" s="318" t="s">
        <v>2</v>
      </c>
      <c r="T40" s="317">
        <v>7308</v>
      </c>
      <c r="U40" s="317">
        <v>67300</v>
      </c>
      <c r="W40" s="316" t="s">
        <v>65</v>
      </c>
      <c r="X40" s="317">
        <v>211916</v>
      </c>
      <c r="Y40" s="317">
        <v>38785</v>
      </c>
      <c r="Z40" s="318" t="s">
        <v>2</v>
      </c>
      <c r="AA40" s="318" t="s">
        <v>2</v>
      </c>
      <c r="AB40" s="318" t="s">
        <v>2</v>
      </c>
      <c r="AC40" s="318" t="s">
        <v>2</v>
      </c>
      <c r="AD40" s="318" t="s">
        <v>2</v>
      </c>
      <c r="AE40" s="318" t="s">
        <v>2</v>
      </c>
      <c r="AF40" s="317">
        <v>26320</v>
      </c>
      <c r="AG40" s="317">
        <v>9806</v>
      </c>
      <c r="AH40" s="317">
        <v>13244</v>
      </c>
      <c r="AI40" s="318" t="s">
        <v>2</v>
      </c>
      <c r="AJ40" s="318" t="s">
        <v>2</v>
      </c>
      <c r="AK40" s="318" t="s">
        <v>2</v>
      </c>
      <c r="AL40" s="318" t="s">
        <v>2</v>
      </c>
      <c r="AM40" s="317">
        <v>72693</v>
      </c>
      <c r="AN40" s="318" t="s">
        <v>2</v>
      </c>
      <c r="AO40" s="318" t="s">
        <v>2</v>
      </c>
      <c r="AP40" s="317">
        <v>8456</v>
      </c>
      <c r="AQ40" s="317">
        <v>42612</v>
      </c>
      <c r="AS40" s="316" t="s">
        <v>65</v>
      </c>
      <c r="AT40" s="317">
        <v>273627</v>
      </c>
      <c r="AU40" s="317">
        <v>68977</v>
      </c>
      <c r="AV40" s="317">
        <v>18627</v>
      </c>
      <c r="AW40" s="319" t="s">
        <v>2</v>
      </c>
      <c r="AX40" s="317">
        <v>7122</v>
      </c>
      <c r="AY40" s="317">
        <v>10976</v>
      </c>
      <c r="AZ40" s="317">
        <v>4175</v>
      </c>
      <c r="BA40" s="317">
        <v>111740</v>
      </c>
      <c r="BB40" s="317">
        <v>25397</v>
      </c>
      <c r="BC40" s="317">
        <v>11513</v>
      </c>
      <c r="BD40" s="317">
        <v>34624</v>
      </c>
      <c r="BE40" s="317">
        <v>5293</v>
      </c>
      <c r="BF40" s="317">
        <v>4213</v>
      </c>
      <c r="BG40" s="317">
        <v>65478</v>
      </c>
      <c r="BH40" s="317">
        <v>6394</v>
      </c>
      <c r="BI40" s="317">
        <v>58840</v>
      </c>
      <c r="BJ40" s="317">
        <v>34496</v>
      </c>
      <c r="BK40" s="317">
        <v>10441</v>
      </c>
      <c r="BL40" s="317">
        <v>12376</v>
      </c>
      <c r="BM40" s="317">
        <v>4615</v>
      </c>
      <c r="BO40" s="316" t="s">
        <v>65</v>
      </c>
      <c r="BP40" s="317">
        <v>413186</v>
      </c>
      <c r="BQ40" s="317">
        <v>140638</v>
      </c>
      <c r="BR40" s="317">
        <v>32774</v>
      </c>
      <c r="BS40" s="317">
        <v>7503</v>
      </c>
      <c r="BT40" s="317">
        <v>7952</v>
      </c>
      <c r="BU40" s="317">
        <v>19342</v>
      </c>
      <c r="BV40" s="317">
        <v>13459</v>
      </c>
      <c r="BW40" s="317">
        <v>163272</v>
      </c>
      <c r="BX40" s="317">
        <v>25577</v>
      </c>
      <c r="BY40" s="317">
        <v>16909</v>
      </c>
      <c r="BZ40" s="317">
        <v>54934</v>
      </c>
      <c r="CA40" s="317">
        <v>8996</v>
      </c>
      <c r="CB40" s="317">
        <v>6475</v>
      </c>
      <c r="CC40" s="317">
        <v>69748</v>
      </c>
      <c r="CD40" s="317">
        <v>9748</v>
      </c>
      <c r="CE40" s="317">
        <v>54818</v>
      </c>
      <c r="CF40" s="317">
        <v>34140</v>
      </c>
      <c r="CG40" s="317">
        <v>15970</v>
      </c>
      <c r="CH40" s="317">
        <v>25352</v>
      </c>
      <c r="CI40" s="317">
        <v>7120</v>
      </c>
      <c r="CK40" s="316" t="s">
        <v>65</v>
      </c>
      <c r="CL40" s="302">
        <v>582124</v>
      </c>
      <c r="CM40" s="302">
        <v>182206</v>
      </c>
      <c r="CN40" s="302">
        <v>48931</v>
      </c>
      <c r="CO40" s="302">
        <v>20407</v>
      </c>
      <c r="CP40" s="302">
        <v>7937</v>
      </c>
      <c r="CQ40" s="302">
        <v>24538</v>
      </c>
      <c r="CR40" s="302">
        <v>19232</v>
      </c>
      <c r="CS40" s="302">
        <v>243683</v>
      </c>
      <c r="CT40" s="302">
        <v>49802</v>
      </c>
      <c r="CU40" s="302">
        <v>29040</v>
      </c>
      <c r="CV40" s="302">
        <v>69654</v>
      </c>
      <c r="CW40" s="302">
        <v>15217</v>
      </c>
      <c r="CX40" s="302">
        <v>12070</v>
      </c>
      <c r="CY40" s="302">
        <v>78929</v>
      </c>
      <c r="CZ40" s="302">
        <v>14200</v>
      </c>
      <c r="DA40" s="302">
        <v>60701</v>
      </c>
      <c r="DB40" s="302">
        <v>38972</v>
      </c>
      <c r="DC40" s="302">
        <v>39792</v>
      </c>
      <c r="DD40" s="302">
        <v>37513</v>
      </c>
      <c r="DE40" s="302">
        <v>1</v>
      </c>
    </row>
    <row r="41" spans="1:109" x14ac:dyDescent="0.2">
      <c r="A41" s="316" t="s">
        <v>66</v>
      </c>
      <c r="B41" s="317">
        <v>494939</v>
      </c>
      <c r="C41" s="317">
        <v>42132</v>
      </c>
      <c r="D41" s="318" t="s">
        <v>2</v>
      </c>
      <c r="E41" s="318" t="s">
        <v>2</v>
      </c>
      <c r="F41" s="318" t="s">
        <v>2</v>
      </c>
      <c r="G41" s="318" t="s">
        <v>2</v>
      </c>
      <c r="H41" s="318" t="s">
        <v>2</v>
      </c>
      <c r="I41" s="318" t="s">
        <v>2</v>
      </c>
      <c r="J41" s="317">
        <v>75178</v>
      </c>
      <c r="K41" s="317">
        <v>15864</v>
      </c>
      <c r="L41" s="318" t="s">
        <v>2</v>
      </c>
      <c r="M41" s="317">
        <v>4919</v>
      </c>
      <c r="N41" s="318" t="s">
        <v>2</v>
      </c>
      <c r="O41" s="318" t="s">
        <v>2</v>
      </c>
      <c r="P41" s="318" t="s">
        <v>2</v>
      </c>
      <c r="Q41" s="317">
        <v>80033</v>
      </c>
      <c r="R41" s="318" t="s">
        <v>2</v>
      </c>
      <c r="S41" s="318" t="s">
        <v>2</v>
      </c>
      <c r="T41" s="317">
        <v>19545</v>
      </c>
      <c r="U41" s="317">
        <v>127033</v>
      </c>
      <c r="W41" s="316" t="s">
        <v>66</v>
      </c>
      <c r="X41" s="317">
        <v>455100</v>
      </c>
      <c r="Y41" s="317">
        <v>97510</v>
      </c>
      <c r="Z41" s="318" t="s">
        <v>2</v>
      </c>
      <c r="AA41" s="318" t="s">
        <v>2</v>
      </c>
      <c r="AB41" s="318" t="s">
        <v>2</v>
      </c>
      <c r="AC41" s="318" t="s">
        <v>2</v>
      </c>
      <c r="AD41" s="318" t="s">
        <v>2</v>
      </c>
      <c r="AE41" s="318" t="s">
        <v>2</v>
      </c>
      <c r="AF41" s="317">
        <v>107367</v>
      </c>
      <c r="AG41" s="317">
        <v>24212</v>
      </c>
      <c r="AH41" s="317">
        <v>6344</v>
      </c>
      <c r="AI41" s="318" t="s">
        <v>2</v>
      </c>
      <c r="AJ41" s="318" t="s">
        <v>2</v>
      </c>
      <c r="AK41" s="318" t="s">
        <v>2</v>
      </c>
      <c r="AL41" s="318" t="s">
        <v>2</v>
      </c>
      <c r="AM41" s="317">
        <v>85930</v>
      </c>
      <c r="AN41" s="318" t="s">
        <v>2</v>
      </c>
      <c r="AO41" s="318" t="s">
        <v>2</v>
      </c>
      <c r="AP41" s="317">
        <v>19692</v>
      </c>
      <c r="AQ41" s="317">
        <v>114045</v>
      </c>
      <c r="AS41" s="316" t="s">
        <v>66</v>
      </c>
      <c r="AT41" s="317">
        <v>571189</v>
      </c>
      <c r="AU41" s="317">
        <v>155085</v>
      </c>
      <c r="AV41" s="317">
        <v>14622</v>
      </c>
      <c r="AW41" s="319" t="s">
        <v>2</v>
      </c>
      <c r="AX41" s="317">
        <v>48374</v>
      </c>
      <c r="AY41" s="317">
        <v>14612</v>
      </c>
      <c r="AZ41" s="317">
        <v>10365</v>
      </c>
      <c r="BA41" s="317">
        <v>274904</v>
      </c>
      <c r="BB41" s="317">
        <v>120379</v>
      </c>
      <c r="BC41" s="317">
        <v>31259</v>
      </c>
      <c r="BD41" s="317">
        <v>14348</v>
      </c>
      <c r="BE41" s="317">
        <v>19371</v>
      </c>
      <c r="BF41" s="317">
        <v>5344</v>
      </c>
      <c r="BG41" s="317">
        <v>93500</v>
      </c>
      <c r="BH41" s="317">
        <v>12697</v>
      </c>
      <c r="BI41" s="317">
        <v>79259</v>
      </c>
      <c r="BJ41" s="317">
        <v>39906</v>
      </c>
      <c r="BK41" s="317">
        <v>15317</v>
      </c>
      <c r="BL41" s="317">
        <v>19942</v>
      </c>
      <c r="BM41" s="317">
        <v>12441</v>
      </c>
      <c r="BO41" s="316" t="s">
        <v>66</v>
      </c>
      <c r="BP41" s="317">
        <v>826703</v>
      </c>
      <c r="BQ41" s="317">
        <v>279831</v>
      </c>
      <c r="BR41" s="317">
        <v>32714</v>
      </c>
      <c r="BS41" s="317">
        <v>23465</v>
      </c>
      <c r="BT41" s="317">
        <v>56427</v>
      </c>
      <c r="BU41" s="317">
        <v>25503</v>
      </c>
      <c r="BV41" s="317">
        <v>26238</v>
      </c>
      <c r="BW41" s="317">
        <v>409921</v>
      </c>
      <c r="BX41" s="317">
        <v>139696</v>
      </c>
      <c r="BY41" s="317">
        <v>47357</v>
      </c>
      <c r="BZ41" s="317">
        <v>19035</v>
      </c>
      <c r="CA41" s="317">
        <v>39893</v>
      </c>
      <c r="CB41" s="317">
        <v>8184</v>
      </c>
      <c r="CC41" s="317">
        <v>106091</v>
      </c>
      <c r="CD41" s="317">
        <v>16436</v>
      </c>
      <c r="CE41" s="317">
        <v>81297</v>
      </c>
      <c r="CF41" s="317">
        <v>44323</v>
      </c>
      <c r="CG41" s="317">
        <v>21838</v>
      </c>
      <c r="CH41" s="317">
        <v>31702</v>
      </c>
      <c r="CI41" s="317">
        <v>12294</v>
      </c>
      <c r="CK41" s="316" t="s">
        <v>66</v>
      </c>
      <c r="CL41" s="302">
        <v>1236543</v>
      </c>
      <c r="CM41" s="302">
        <v>401428</v>
      </c>
      <c r="CN41" s="302">
        <v>63052</v>
      </c>
      <c r="CO41" s="302">
        <v>40315</v>
      </c>
      <c r="CP41" s="302">
        <v>54656</v>
      </c>
      <c r="CQ41" s="302">
        <v>37007</v>
      </c>
      <c r="CR41" s="302">
        <v>32934</v>
      </c>
      <c r="CS41" s="302">
        <v>639375</v>
      </c>
      <c r="CT41" s="302">
        <v>204224</v>
      </c>
      <c r="CU41" s="302">
        <v>80999</v>
      </c>
      <c r="CV41" s="302">
        <v>30905</v>
      </c>
      <c r="CW41" s="302">
        <v>68031</v>
      </c>
      <c r="CX41" s="302">
        <v>25556</v>
      </c>
      <c r="CY41" s="302">
        <v>119386</v>
      </c>
      <c r="CZ41" s="302">
        <v>27544</v>
      </c>
      <c r="DA41" s="302">
        <v>78745</v>
      </c>
      <c r="DB41" s="302">
        <v>46952</v>
      </c>
      <c r="DC41" s="302">
        <v>44115</v>
      </c>
      <c r="DD41" s="302">
        <v>32220</v>
      </c>
      <c r="DE41" s="302">
        <v>19</v>
      </c>
    </row>
    <row r="42" spans="1:109" x14ac:dyDescent="0.2">
      <c r="A42" s="316" t="s">
        <v>67</v>
      </c>
      <c r="B42" s="302">
        <v>904769</v>
      </c>
      <c r="C42" s="302">
        <v>74660</v>
      </c>
      <c r="D42" s="318" t="s">
        <v>2</v>
      </c>
      <c r="E42" s="318" t="s">
        <v>2</v>
      </c>
      <c r="F42" s="318" t="s">
        <v>2</v>
      </c>
      <c r="G42" s="318" t="s">
        <v>2</v>
      </c>
      <c r="H42" s="318" t="s">
        <v>2</v>
      </c>
      <c r="I42" s="318" t="s">
        <v>2</v>
      </c>
      <c r="J42" s="302">
        <v>104001</v>
      </c>
      <c r="K42" s="302">
        <v>29395</v>
      </c>
      <c r="L42" s="318" t="s">
        <v>2</v>
      </c>
      <c r="M42" s="302">
        <v>8210</v>
      </c>
      <c r="N42" s="318" t="s">
        <v>2</v>
      </c>
      <c r="O42" s="318" t="s">
        <v>2</v>
      </c>
      <c r="P42" s="318" t="s">
        <v>2</v>
      </c>
      <c r="Q42" s="302">
        <v>165369</v>
      </c>
      <c r="R42" s="318" t="s">
        <v>2</v>
      </c>
      <c r="S42" s="318" t="s">
        <v>2</v>
      </c>
      <c r="T42" s="302">
        <v>38738</v>
      </c>
      <c r="U42" s="302">
        <v>248000</v>
      </c>
      <c r="W42" s="316" t="s">
        <v>67</v>
      </c>
      <c r="X42" s="302">
        <v>752009</v>
      </c>
      <c r="Y42" s="302">
        <v>144072</v>
      </c>
      <c r="Z42" s="318" t="s">
        <v>2</v>
      </c>
      <c r="AA42" s="318" t="s">
        <v>2</v>
      </c>
      <c r="AB42" s="318" t="s">
        <v>2</v>
      </c>
      <c r="AC42" s="318" t="s">
        <v>2</v>
      </c>
      <c r="AD42" s="318" t="s">
        <v>2</v>
      </c>
      <c r="AE42" s="318" t="s">
        <v>2</v>
      </c>
      <c r="AF42" s="302">
        <v>139140</v>
      </c>
      <c r="AG42" s="302">
        <v>35616</v>
      </c>
      <c r="AH42" s="302">
        <v>22102</v>
      </c>
      <c r="AI42" s="318" t="s">
        <v>2</v>
      </c>
      <c r="AJ42" s="318" t="s">
        <v>2</v>
      </c>
      <c r="AK42" s="318" t="s">
        <v>2</v>
      </c>
      <c r="AL42" s="318" t="s">
        <v>2</v>
      </c>
      <c r="AM42" s="302">
        <v>167399</v>
      </c>
      <c r="AN42" s="318" t="s">
        <v>2</v>
      </c>
      <c r="AO42" s="318" t="s">
        <v>2</v>
      </c>
      <c r="AP42" s="302">
        <v>37064</v>
      </c>
      <c r="AQ42" s="302">
        <v>206616</v>
      </c>
      <c r="AS42" s="316" t="s">
        <v>67</v>
      </c>
      <c r="AT42" s="302">
        <v>955390</v>
      </c>
      <c r="AU42" s="302">
        <v>246025</v>
      </c>
      <c r="AV42" s="302">
        <v>36047</v>
      </c>
      <c r="AW42" s="319" t="s">
        <v>2</v>
      </c>
      <c r="AX42" s="302">
        <v>56993</v>
      </c>
      <c r="AY42" s="302">
        <v>26925</v>
      </c>
      <c r="AZ42" s="302">
        <v>18496</v>
      </c>
      <c r="BA42" s="302">
        <v>435819</v>
      </c>
      <c r="BB42" s="302">
        <v>151619</v>
      </c>
      <c r="BC42" s="302">
        <v>44741</v>
      </c>
      <c r="BD42" s="302">
        <v>56657</v>
      </c>
      <c r="BE42" s="302">
        <v>25818</v>
      </c>
      <c r="BF42" s="302">
        <v>13429</v>
      </c>
      <c r="BG42" s="302">
        <v>182752</v>
      </c>
      <c r="BH42" s="302">
        <v>32667</v>
      </c>
      <c r="BI42" s="302">
        <v>145309</v>
      </c>
      <c r="BJ42" s="302">
        <v>76445</v>
      </c>
      <c r="BK42" s="302">
        <v>30841</v>
      </c>
      <c r="BL42" s="302">
        <v>41694</v>
      </c>
      <c r="BM42" s="302">
        <v>18259</v>
      </c>
      <c r="BO42" s="316" t="s">
        <v>67</v>
      </c>
      <c r="BP42" s="302">
        <v>1384567</v>
      </c>
      <c r="BQ42" s="302">
        <v>454536</v>
      </c>
      <c r="BR42" s="302">
        <v>68907</v>
      </c>
      <c r="BS42" s="302">
        <v>33831</v>
      </c>
      <c r="BT42" s="302">
        <v>66311</v>
      </c>
      <c r="BU42" s="302">
        <v>46513</v>
      </c>
      <c r="BV42" s="302">
        <v>45507</v>
      </c>
      <c r="BW42" s="302">
        <v>634917</v>
      </c>
      <c r="BX42" s="302">
        <v>172661</v>
      </c>
      <c r="BY42" s="302">
        <v>66658</v>
      </c>
      <c r="BZ42" s="302">
        <v>84565</v>
      </c>
      <c r="CA42" s="302">
        <v>49932</v>
      </c>
      <c r="CB42" s="302">
        <v>18680</v>
      </c>
      <c r="CC42" s="302">
        <v>205012</v>
      </c>
      <c r="CD42" s="302">
        <v>44622</v>
      </c>
      <c r="CE42" s="302">
        <v>142499</v>
      </c>
      <c r="CF42" s="302">
        <v>80319</v>
      </c>
      <c r="CG42" s="302">
        <v>44178</v>
      </c>
      <c r="CH42" s="302">
        <v>70633</v>
      </c>
      <c r="CI42" s="302">
        <v>21179</v>
      </c>
      <c r="CK42" s="316" t="s">
        <v>67</v>
      </c>
      <c r="CL42" s="302">
        <v>1999570</v>
      </c>
      <c r="CM42" s="302">
        <v>621613</v>
      </c>
      <c r="CN42" s="302">
        <v>114718</v>
      </c>
      <c r="CO42" s="302">
        <v>65333</v>
      </c>
      <c r="CP42" s="302">
        <v>64212</v>
      </c>
      <c r="CQ42" s="302">
        <v>62896</v>
      </c>
      <c r="CR42" s="302">
        <v>57765</v>
      </c>
      <c r="CS42" s="302">
        <v>966990</v>
      </c>
      <c r="CT42" s="302">
        <v>262247</v>
      </c>
      <c r="CU42" s="302">
        <v>112457</v>
      </c>
      <c r="CV42" s="302">
        <v>109948</v>
      </c>
      <c r="CW42" s="302">
        <v>84542</v>
      </c>
      <c r="CX42" s="302">
        <v>44199</v>
      </c>
      <c r="CY42" s="302">
        <v>230492</v>
      </c>
      <c r="CZ42" s="302">
        <v>63920</v>
      </c>
      <c r="DA42" s="302">
        <v>144358</v>
      </c>
      <c r="DB42" s="302">
        <v>87467</v>
      </c>
      <c r="DC42" s="302">
        <v>95788</v>
      </c>
      <c r="DD42" s="302">
        <v>84661</v>
      </c>
      <c r="DE42" s="302">
        <v>26</v>
      </c>
    </row>
    <row r="44" spans="1:109" ht="27.6" customHeight="1" x14ac:dyDescent="0.2">
      <c r="A44" s="302" t="s">
        <v>71</v>
      </c>
      <c r="B44" s="302" t="s">
        <v>733</v>
      </c>
      <c r="D44" s="302" t="s">
        <v>718</v>
      </c>
      <c r="J44" s="302" t="s">
        <v>725</v>
      </c>
      <c r="S44" s="302" t="s">
        <v>735</v>
      </c>
      <c r="T44" s="302" t="s">
        <v>737</v>
      </c>
      <c r="W44" s="302" t="s">
        <v>71</v>
      </c>
      <c r="X44" s="302" t="s">
        <v>733</v>
      </c>
      <c r="Z44" s="302" t="s">
        <v>718</v>
      </c>
      <c r="AF44" s="302" t="s">
        <v>725</v>
      </c>
      <c r="AO44" s="302" t="s">
        <v>735</v>
      </c>
      <c r="AP44" s="302" t="s">
        <v>737</v>
      </c>
      <c r="AS44" s="302" t="s">
        <v>71</v>
      </c>
      <c r="AT44" s="302" t="s">
        <v>733</v>
      </c>
      <c r="AV44" s="302" t="s">
        <v>718</v>
      </c>
      <c r="BB44" s="302" t="s">
        <v>725</v>
      </c>
      <c r="BK44" s="302" t="s">
        <v>735</v>
      </c>
      <c r="BL44" s="302" t="s">
        <v>737</v>
      </c>
      <c r="BO44" s="302" t="s">
        <v>71</v>
      </c>
      <c r="BP44" s="302" t="s">
        <v>733</v>
      </c>
      <c r="BR44" s="302" t="s">
        <v>718</v>
      </c>
      <c r="BX44" s="302" t="s">
        <v>725</v>
      </c>
      <c r="CG44" s="302" t="s">
        <v>735</v>
      </c>
      <c r="CH44" s="302" t="s">
        <v>737</v>
      </c>
      <c r="CK44" s="302" t="s">
        <v>71</v>
      </c>
      <c r="CL44" s="302" t="s">
        <v>733</v>
      </c>
      <c r="CN44" s="302" t="s">
        <v>718</v>
      </c>
      <c r="CT44" s="302" t="s">
        <v>725</v>
      </c>
      <c r="DC44" s="302" t="s">
        <v>735</v>
      </c>
      <c r="DD44" s="302" t="s">
        <v>737</v>
      </c>
    </row>
    <row r="45" spans="1:109" x14ac:dyDescent="0.2">
      <c r="B45" s="302" t="s">
        <v>734</v>
      </c>
      <c r="C45" s="302" t="s">
        <v>717</v>
      </c>
      <c r="D45" s="302" t="s">
        <v>719</v>
      </c>
      <c r="E45" s="302" t="s">
        <v>720</v>
      </c>
      <c r="F45" s="302" t="s">
        <v>721</v>
      </c>
      <c r="G45" s="302" t="s">
        <v>722</v>
      </c>
      <c r="H45" s="302" t="s">
        <v>723</v>
      </c>
      <c r="I45" s="302" t="s">
        <v>724</v>
      </c>
      <c r="J45" s="302" t="s">
        <v>453</v>
      </c>
      <c r="K45" s="302" t="s">
        <v>455</v>
      </c>
      <c r="L45" s="302" t="s">
        <v>454</v>
      </c>
      <c r="M45" s="302" t="s">
        <v>726</v>
      </c>
      <c r="N45" s="302" t="s">
        <v>727</v>
      </c>
      <c r="O45" s="302" t="s">
        <v>728</v>
      </c>
      <c r="P45" s="302" t="s">
        <v>729</v>
      </c>
      <c r="Q45" s="302" t="s">
        <v>456</v>
      </c>
      <c r="R45" s="302" t="s">
        <v>730</v>
      </c>
      <c r="S45" s="302" t="s">
        <v>736</v>
      </c>
      <c r="T45" s="302" t="s">
        <v>738</v>
      </c>
      <c r="U45" s="302" t="s">
        <v>130</v>
      </c>
      <c r="X45" s="302" t="s">
        <v>734</v>
      </c>
      <c r="Y45" s="302" t="s">
        <v>717</v>
      </c>
      <c r="Z45" s="302" t="s">
        <v>719</v>
      </c>
      <c r="AA45" s="302" t="s">
        <v>720</v>
      </c>
      <c r="AB45" s="302" t="s">
        <v>721</v>
      </c>
      <c r="AC45" s="302" t="s">
        <v>722</v>
      </c>
      <c r="AD45" s="302" t="s">
        <v>723</v>
      </c>
      <c r="AE45" s="302" t="s">
        <v>724</v>
      </c>
      <c r="AF45" s="302" t="s">
        <v>453</v>
      </c>
      <c r="AG45" s="302" t="s">
        <v>455</v>
      </c>
      <c r="AH45" s="302" t="s">
        <v>454</v>
      </c>
      <c r="AI45" s="302" t="s">
        <v>726</v>
      </c>
      <c r="AJ45" s="302" t="s">
        <v>727</v>
      </c>
      <c r="AK45" s="302" t="s">
        <v>728</v>
      </c>
      <c r="AL45" s="302" t="s">
        <v>729</v>
      </c>
      <c r="AM45" s="302" t="s">
        <v>456</v>
      </c>
      <c r="AN45" s="302" t="s">
        <v>730</v>
      </c>
      <c r="AO45" s="302" t="s">
        <v>736</v>
      </c>
      <c r="AP45" s="302" t="s">
        <v>738</v>
      </c>
      <c r="AQ45" s="302" t="s">
        <v>130</v>
      </c>
      <c r="AT45" s="302" t="s">
        <v>734</v>
      </c>
      <c r="AU45" s="302" t="s">
        <v>717</v>
      </c>
      <c r="AV45" s="302" t="s">
        <v>719</v>
      </c>
      <c r="AW45" s="302" t="s">
        <v>720</v>
      </c>
      <c r="AX45" s="302" t="s">
        <v>721</v>
      </c>
      <c r="AY45" s="302" t="s">
        <v>722</v>
      </c>
      <c r="AZ45" s="302" t="s">
        <v>723</v>
      </c>
      <c r="BA45" s="302" t="s">
        <v>724</v>
      </c>
      <c r="BB45" s="302" t="s">
        <v>453</v>
      </c>
      <c r="BC45" s="302" t="s">
        <v>455</v>
      </c>
      <c r="BD45" s="302" t="s">
        <v>454</v>
      </c>
      <c r="BE45" s="302" t="s">
        <v>726</v>
      </c>
      <c r="BF45" s="302" t="s">
        <v>727</v>
      </c>
      <c r="BG45" s="302" t="s">
        <v>728</v>
      </c>
      <c r="BH45" s="302" t="s">
        <v>729</v>
      </c>
      <c r="BI45" s="302" t="s">
        <v>456</v>
      </c>
      <c r="BJ45" s="302" t="s">
        <v>730</v>
      </c>
      <c r="BK45" s="302" t="s">
        <v>736</v>
      </c>
      <c r="BL45" s="302" t="s">
        <v>738</v>
      </c>
      <c r="BM45" s="302" t="s">
        <v>130</v>
      </c>
      <c r="BP45" s="302" t="s">
        <v>734</v>
      </c>
      <c r="BQ45" s="302" t="s">
        <v>717</v>
      </c>
      <c r="BR45" s="302" t="s">
        <v>719</v>
      </c>
      <c r="BS45" s="302" t="s">
        <v>720</v>
      </c>
      <c r="BT45" s="302" t="s">
        <v>721</v>
      </c>
      <c r="BU45" s="302" t="s">
        <v>722</v>
      </c>
      <c r="BV45" s="302" t="s">
        <v>723</v>
      </c>
      <c r="BW45" s="302" t="s">
        <v>724</v>
      </c>
      <c r="BX45" s="302" t="s">
        <v>453</v>
      </c>
      <c r="BY45" s="302" t="s">
        <v>455</v>
      </c>
      <c r="BZ45" s="302" t="s">
        <v>454</v>
      </c>
      <c r="CA45" s="302" t="s">
        <v>726</v>
      </c>
      <c r="CB45" s="302" t="s">
        <v>727</v>
      </c>
      <c r="CC45" s="302" t="s">
        <v>728</v>
      </c>
      <c r="CD45" s="302" t="s">
        <v>729</v>
      </c>
      <c r="CE45" s="302" t="s">
        <v>456</v>
      </c>
      <c r="CF45" s="302" t="s">
        <v>730</v>
      </c>
      <c r="CG45" s="302" t="s">
        <v>736</v>
      </c>
      <c r="CH45" s="302" t="s">
        <v>738</v>
      </c>
      <c r="CI45" s="302" t="s">
        <v>130</v>
      </c>
      <c r="CL45" s="302" t="s">
        <v>734</v>
      </c>
      <c r="CM45" s="302" t="s">
        <v>717</v>
      </c>
      <c r="CN45" s="302" t="s">
        <v>719</v>
      </c>
      <c r="CO45" s="302" t="s">
        <v>720</v>
      </c>
      <c r="CP45" s="302" t="s">
        <v>721</v>
      </c>
      <c r="CQ45" s="302" t="s">
        <v>722</v>
      </c>
      <c r="CR45" s="302" t="s">
        <v>723</v>
      </c>
      <c r="CS45" s="302" t="s">
        <v>724</v>
      </c>
      <c r="CT45" s="302" t="s">
        <v>453</v>
      </c>
      <c r="CU45" s="302" t="s">
        <v>455</v>
      </c>
      <c r="CV45" s="302" t="s">
        <v>454</v>
      </c>
      <c r="CW45" s="302" t="s">
        <v>726</v>
      </c>
      <c r="CX45" s="302" t="s">
        <v>727</v>
      </c>
      <c r="CY45" s="302" t="s">
        <v>728</v>
      </c>
      <c r="CZ45" s="302" t="s">
        <v>729</v>
      </c>
      <c r="DA45" s="302" t="s">
        <v>456</v>
      </c>
      <c r="DB45" s="302" t="s">
        <v>730</v>
      </c>
      <c r="DC45" s="302" t="s">
        <v>736</v>
      </c>
      <c r="DD45" s="302" t="s">
        <v>738</v>
      </c>
      <c r="DE45" s="302" t="s">
        <v>130</v>
      </c>
    </row>
    <row r="46" spans="1:109" x14ac:dyDescent="0.2">
      <c r="A46" s="39" t="s">
        <v>31</v>
      </c>
      <c r="B46" s="302">
        <v>303</v>
      </c>
      <c r="C46" s="302">
        <v>5</v>
      </c>
      <c r="D46" s="318" t="s">
        <v>2</v>
      </c>
      <c r="E46" s="318" t="s">
        <v>2</v>
      </c>
      <c r="F46" s="318" t="s">
        <v>2</v>
      </c>
      <c r="G46" s="318" t="s">
        <v>2</v>
      </c>
      <c r="H46" s="318" t="s">
        <v>2</v>
      </c>
      <c r="I46" s="318" t="s">
        <v>2</v>
      </c>
      <c r="J46" s="302">
        <v>11</v>
      </c>
      <c r="K46" s="302">
        <v>18</v>
      </c>
      <c r="L46" s="318" t="s">
        <v>2</v>
      </c>
      <c r="M46" s="302">
        <v>1</v>
      </c>
      <c r="N46" s="318" t="s">
        <v>2</v>
      </c>
      <c r="O46" s="318" t="s">
        <v>2</v>
      </c>
      <c r="P46" s="318" t="s">
        <v>2</v>
      </c>
      <c r="Q46" s="302">
        <v>4</v>
      </c>
      <c r="R46" s="318" t="s">
        <v>2</v>
      </c>
      <c r="S46" s="318" t="s">
        <v>2</v>
      </c>
      <c r="T46" s="302">
        <v>16</v>
      </c>
      <c r="U46" s="302">
        <v>164</v>
      </c>
      <c r="W46" s="39" t="s">
        <v>31</v>
      </c>
      <c r="X46" s="302">
        <v>294</v>
      </c>
      <c r="Y46" s="302">
        <v>32</v>
      </c>
      <c r="Z46" s="318" t="s">
        <v>2</v>
      </c>
      <c r="AA46" s="318" t="s">
        <v>2</v>
      </c>
      <c r="AB46" s="318" t="s">
        <v>2</v>
      </c>
      <c r="AC46" s="318" t="s">
        <v>2</v>
      </c>
      <c r="AD46" s="318" t="s">
        <v>2</v>
      </c>
      <c r="AE46" s="318" t="s">
        <v>2</v>
      </c>
      <c r="AF46" s="302">
        <v>22</v>
      </c>
      <c r="AG46" s="302">
        <v>13</v>
      </c>
      <c r="AH46" s="302">
        <v>23</v>
      </c>
      <c r="AI46" s="318" t="s">
        <v>2</v>
      </c>
      <c r="AJ46" s="318" t="s">
        <v>2</v>
      </c>
      <c r="AK46" s="318" t="s">
        <v>2</v>
      </c>
      <c r="AL46" s="318" t="s">
        <v>2</v>
      </c>
      <c r="AM46" s="302">
        <v>6</v>
      </c>
      <c r="AN46" s="318" t="s">
        <v>2</v>
      </c>
      <c r="AO46" s="318" t="s">
        <v>2</v>
      </c>
      <c r="AP46" s="302">
        <v>57</v>
      </c>
      <c r="AQ46" s="302">
        <v>141</v>
      </c>
      <c r="AS46" s="39" t="s">
        <v>31</v>
      </c>
      <c r="AT46" s="302">
        <v>268</v>
      </c>
      <c r="AU46" s="302">
        <v>43</v>
      </c>
      <c r="AV46" s="302">
        <v>2</v>
      </c>
      <c r="AW46" s="319" t="s">
        <v>2</v>
      </c>
      <c r="AX46" s="302">
        <v>9</v>
      </c>
      <c r="AY46" s="317">
        <v>1</v>
      </c>
      <c r="AZ46" s="302">
        <v>10</v>
      </c>
      <c r="BA46" s="302">
        <v>105</v>
      </c>
      <c r="BB46" s="302">
        <v>18</v>
      </c>
      <c r="BC46" s="302">
        <v>7</v>
      </c>
      <c r="BD46" s="302">
        <v>3</v>
      </c>
      <c r="BE46" s="302">
        <v>3</v>
      </c>
      <c r="BF46" s="302">
        <v>5</v>
      </c>
      <c r="BG46" s="302">
        <v>61</v>
      </c>
      <c r="BH46" s="302">
        <v>42</v>
      </c>
      <c r="BI46" s="302">
        <v>5</v>
      </c>
      <c r="BJ46" s="302">
        <v>0</v>
      </c>
      <c r="BK46" s="302">
        <v>6</v>
      </c>
      <c r="BL46" s="302">
        <v>45</v>
      </c>
      <c r="BM46" s="302">
        <v>8</v>
      </c>
      <c r="BO46" s="39" t="s">
        <v>31</v>
      </c>
      <c r="BP46" s="302">
        <v>584</v>
      </c>
      <c r="BQ46" s="302">
        <v>129</v>
      </c>
      <c r="BR46" s="302">
        <v>11</v>
      </c>
      <c r="BS46" s="318" t="s">
        <v>2</v>
      </c>
      <c r="BT46" s="302">
        <v>9</v>
      </c>
      <c r="BU46" s="318" t="s">
        <v>2</v>
      </c>
      <c r="BV46" s="302">
        <v>29</v>
      </c>
      <c r="BW46" s="302">
        <v>227</v>
      </c>
      <c r="BX46" s="302">
        <v>40</v>
      </c>
      <c r="BY46" s="302">
        <v>8</v>
      </c>
      <c r="BZ46" s="302">
        <v>48</v>
      </c>
      <c r="CA46" s="318" t="s">
        <v>2</v>
      </c>
      <c r="CB46" s="318" t="s">
        <v>2</v>
      </c>
      <c r="CC46" s="302">
        <v>115</v>
      </c>
      <c r="CD46" s="302">
        <v>71</v>
      </c>
      <c r="CE46" s="302">
        <v>15</v>
      </c>
      <c r="CF46" s="302">
        <v>3</v>
      </c>
      <c r="CG46" s="302">
        <v>20</v>
      </c>
      <c r="CH46" s="302">
        <v>95</v>
      </c>
      <c r="CI46" s="302">
        <v>3</v>
      </c>
      <c r="CK46" s="39" t="s">
        <v>31</v>
      </c>
      <c r="CL46" s="302">
        <v>800</v>
      </c>
      <c r="CM46" s="302">
        <v>143</v>
      </c>
      <c r="CN46" s="302" t="s">
        <v>2772</v>
      </c>
      <c r="CO46" s="302" t="s">
        <v>2772</v>
      </c>
      <c r="CP46" s="302" t="s">
        <v>2772</v>
      </c>
      <c r="CQ46" s="302" t="s">
        <v>2772</v>
      </c>
      <c r="CR46" s="302" t="s">
        <v>2772</v>
      </c>
      <c r="CS46" s="302">
        <v>310</v>
      </c>
      <c r="CT46" s="302" t="s">
        <v>2772</v>
      </c>
      <c r="CU46" s="302" t="s">
        <v>2772</v>
      </c>
      <c r="CV46" s="302" t="s">
        <v>2772</v>
      </c>
      <c r="CW46" s="302" t="s">
        <v>2772</v>
      </c>
      <c r="CX46" s="302" t="s">
        <v>2772</v>
      </c>
      <c r="CY46" s="302">
        <v>153</v>
      </c>
      <c r="CZ46" s="302" t="s">
        <v>2772</v>
      </c>
      <c r="DA46" s="302" t="s">
        <v>2772</v>
      </c>
      <c r="DB46" s="302" t="s">
        <v>2772</v>
      </c>
      <c r="DC46" s="302">
        <v>60</v>
      </c>
      <c r="DD46" s="302">
        <v>134</v>
      </c>
      <c r="DE46" s="302">
        <v>0</v>
      </c>
    </row>
    <row r="47" spans="1:109" x14ac:dyDescent="0.2">
      <c r="A47" s="39" t="s">
        <v>32</v>
      </c>
      <c r="B47" s="302">
        <v>3448</v>
      </c>
      <c r="C47" s="302">
        <v>120</v>
      </c>
      <c r="D47" s="318" t="s">
        <v>2</v>
      </c>
      <c r="E47" s="318" t="s">
        <v>2</v>
      </c>
      <c r="F47" s="318" t="s">
        <v>2</v>
      </c>
      <c r="G47" s="318" t="s">
        <v>2</v>
      </c>
      <c r="H47" s="318" t="s">
        <v>2</v>
      </c>
      <c r="I47" s="318" t="s">
        <v>2</v>
      </c>
      <c r="J47" s="302">
        <v>627</v>
      </c>
      <c r="K47" s="302">
        <v>340</v>
      </c>
      <c r="L47" s="318" t="s">
        <v>2</v>
      </c>
      <c r="M47" s="302">
        <v>13</v>
      </c>
      <c r="N47" s="318" t="s">
        <v>2</v>
      </c>
      <c r="O47" s="318" t="s">
        <v>2</v>
      </c>
      <c r="P47" s="318" t="s">
        <v>2</v>
      </c>
      <c r="Q47" s="302">
        <v>166</v>
      </c>
      <c r="R47" s="318" t="s">
        <v>2</v>
      </c>
      <c r="S47" s="318" t="s">
        <v>2</v>
      </c>
      <c r="T47" s="302">
        <v>101</v>
      </c>
      <c r="U47" s="302">
        <v>499</v>
      </c>
      <c r="W47" s="39" t="s">
        <v>32</v>
      </c>
      <c r="X47" s="302">
        <v>2175</v>
      </c>
      <c r="Y47" s="302">
        <v>273</v>
      </c>
      <c r="Z47" s="318" t="s">
        <v>2</v>
      </c>
      <c r="AA47" s="318" t="s">
        <v>2</v>
      </c>
      <c r="AB47" s="318" t="s">
        <v>2</v>
      </c>
      <c r="AC47" s="318" t="s">
        <v>2</v>
      </c>
      <c r="AD47" s="318" t="s">
        <v>2</v>
      </c>
      <c r="AE47" s="318" t="s">
        <v>2</v>
      </c>
      <c r="AF47" s="302">
        <v>674</v>
      </c>
      <c r="AG47" s="302">
        <v>409</v>
      </c>
      <c r="AH47" s="302">
        <v>25</v>
      </c>
      <c r="AI47" s="318" t="s">
        <v>2</v>
      </c>
      <c r="AJ47" s="318" t="s">
        <v>2</v>
      </c>
      <c r="AK47" s="318" t="s">
        <v>2</v>
      </c>
      <c r="AL47" s="318" t="s">
        <v>2</v>
      </c>
      <c r="AM47" s="302">
        <v>291</v>
      </c>
      <c r="AN47" s="318" t="s">
        <v>2</v>
      </c>
      <c r="AO47" s="318" t="s">
        <v>2</v>
      </c>
      <c r="AP47" s="302">
        <v>91</v>
      </c>
      <c r="AQ47" s="302">
        <v>412</v>
      </c>
      <c r="AS47" s="39" t="s">
        <v>32</v>
      </c>
      <c r="AT47" s="302">
        <v>2825</v>
      </c>
      <c r="AU47" s="302">
        <v>597</v>
      </c>
      <c r="AV47" s="302">
        <v>69</v>
      </c>
      <c r="AW47" s="319" t="s">
        <v>2</v>
      </c>
      <c r="AX47" s="302">
        <v>113</v>
      </c>
      <c r="AY47" s="317">
        <v>78</v>
      </c>
      <c r="AZ47" s="302">
        <v>37</v>
      </c>
      <c r="BA47" s="302">
        <v>1625</v>
      </c>
      <c r="BB47" s="302">
        <v>642</v>
      </c>
      <c r="BC47" s="302">
        <v>433</v>
      </c>
      <c r="BD47" s="302">
        <v>61</v>
      </c>
      <c r="BE47" s="302">
        <v>95</v>
      </c>
      <c r="BF47" s="302">
        <v>13</v>
      </c>
      <c r="BG47" s="302">
        <v>440</v>
      </c>
      <c r="BH47" s="302">
        <v>38</v>
      </c>
      <c r="BI47" s="302">
        <v>359</v>
      </c>
      <c r="BJ47" s="302">
        <v>138</v>
      </c>
      <c r="BK47" s="302">
        <v>40</v>
      </c>
      <c r="BL47" s="302">
        <v>56</v>
      </c>
      <c r="BM47" s="302">
        <v>67</v>
      </c>
      <c r="BO47" s="39" t="s">
        <v>32</v>
      </c>
      <c r="BP47" s="302">
        <v>6346</v>
      </c>
      <c r="BQ47" s="302">
        <v>2841</v>
      </c>
      <c r="BR47" s="302">
        <v>763</v>
      </c>
      <c r="BS47" s="302">
        <v>204</v>
      </c>
      <c r="BT47" s="302">
        <v>260</v>
      </c>
      <c r="BU47" s="302">
        <v>360</v>
      </c>
      <c r="BV47" s="302">
        <v>106</v>
      </c>
      <c r="BW47" s="302">
        <v>2812</v>
      </c>
      <c r="BX47" s="302">
        <v>771</v>
      </c>
      <c r="BY47" s="302">
        <v>803</v>
      </c>
      <c r="BZ47" s="302">
        <v>182</v>
      </c>
      <c r="CA47" s="302">
        <v>172</v>
      </c>
      <c r="CB47" s="318" t="s">
        <v>2</v>
      </c>
      <c r="CC47" s="302">
        <v>628</v>
      </c>
      <c r="CD47" s="302">
        <v>42</v>
      </c>
      <c r="CE47" s="302">
        <v>548</v>
      </c>
      <c r="CF47" s="302">
        <v>226</v>
      </c>
      <c r="CG47" s="302">
        <v>122</v>
      </c>
      <c r="CH47" s="302">
        <v>70</v>
      </c>
      <c r="CI47" s="302">
        <v>106</v>
      </c>
      <c r="CK47" s="39" t="s">
        <v>32</v>
      </c>
      <c r="CL47" s="302">
        <v>19921</v>
      </c>
      <c r="CM47" s="302">
        <v>9465</v>
      </c>
      <c r="CN47" s="302" t="s">
        <v>2772</v>
      </c>
      <c r="CO47" s="302" t="s">
        <v>2772</v>
      </c>
      <c r="CP47" s="302" t="s">
        <v>2772</v>
      </c>
      <c r="CQ47" s="302" t="s">
        <v>2772</v>
      </c>
      <c r="CR47" s="302" t="s">
        <v>2772</v>
      </c>
      <c r="CS47" s="302">
        <v>9106</v>
      </c>
      <c r="CT47" s="302" t="s">
        <v>2772</v>
      </c>
      <c r="CU47" s="302" t="s">
        <v>2772</v>
      </c>
      <c r="CV47" s="302" t="s">
        <v>2772</v>
      </c>
      <c r="CW47" s="302" t="s">
        <v>2772</v>
      </c>
      <c r="CX47" s="302" t="s">
        <v>2772</v>
      </c>
      <c r="CY47" s="302">
        <v>1034</v>
      </c>
      <c r="CZ47" s="302" t="s">
        <v>2772</v>
      </c>
      <c r="DA47" s="302" t="s">
        <v>2772</v>
      </c>
      <c r="DB47" s="302" t="s">
        <v>2772</v>
      </c>
      <c r="DC47" s="302">
        <v>235</v>
      </c>
      <c r="DD47" s="302">
        <v>81</v>
      </c>
      <c r="DE47" s="302">
        <v>0</v>
      </c>
    </row>
    <row r="48" spans="1:109" x14ac:dyDescent="0.2">
      <c r="A48" s="39" t="s">
        <v>33</v>
      </c>
      <c r="B48" s="302">
        <v>18094</v>
      </c>
      <c r="C48" s="302">
        <v>2418</v>
      </c>
      <c r="D48" s="318" t="s">
        <v>2</v>
      </c>
      <c r="E48" s="318" t="s">
        <v>2</v>
      </c>
      <c r="F48" s="318" t="s">
        <v>2</v>
      </c>
      <c r="G48" s="318" t="s">
        <v>2</v>
      </c>
      <c r="H48" s="318" t="s">
        <v>2</v>
      </c>
      <c r="I48" s="318" t="s">
        <v>2</v>
      </c>
      <c r="J48" s="302">
        <v>2608</v>
      </c>
      <c r="K48" s="302">
        <v>421</v>
      </c>
      <c r="L48" s="318" t="s">
        <v>2</v>
      </c>
      <c r="M48" s="302">
        <v>238</v>
      </c>
      <c r="N48" s="318" t="s">
        <v>2</v>
      </c>
      <c r="O48" s="318" t="s">
        <v>2</v>
      </c>
      <c r="P48" s="318" t="s">
        <v>2</v>
      </c>
      <c r="Q48" s="302">
        <v>807</v>
      </c>
      <c r="R48" s="318" t="s">
        <v>2</v>
      </c>
      <c r="S48" s="318" t="s">
        <v>2</v>
      </c>
      <c r="T48" s="302">
        <v>908</v>
      </c>
      <c r="U48" s="302">
        <v>6891</v>
      </c>
      <c r="W48" s="39" t="s">
        <v>33</v>
      </c>
      <c r="X48" s="302">
        <v>18558</v>
      </c>
      <c r="Y48" s="302">
        <v>4622</v>
      </c>
      <c r="Z48" s="318" t="s">
        <v>2</v>
      </c>
      <c r="AA48" s="318" t="s">
        <v>2</v>
      </c>
      <c r="AB48" s="318" t="s">
        <v>2</v>
      </c>
      <c r="AC48" s="318" t="s">
        <v>2</v>
      </c>
      <c r="AD48" s="318" t="s">
        <v>2</v>
      </c>
      <c r="AE48" s="318" t="s">
        <v>2</v>
      </c>
      <c r="AF48" s="302">
        <v>3547</v>
      </c>
      <c r="AG48" s="302">
        <v>539</v>
      </c>
      <c r="AH48" s="302">
        <v>231</v>
      </c>
      <c r="AI48" s="318" t="s">
        <v>2</v>
      </c>
      <c r="AJ48" s="318" t="s">
        <v>2</v>
      </c>
      <c r="AK48" s="318" t="s">
        <v>2</v>
      </c>
      <c r="AL48" s="318" t="s">
        <v>2</v>
      </c>
      <c r="AM48" s="302">
        <v>872</v>
      </c>
      <c r="AN48" s="318" t="s">
        <v>2</v>
      </c>
      <c r="AO48" s="318" t="s">
        <v>2</v>
      </c>
      <c r="AP48" s="302">
        <v>694</v>
      </c>
      <c r="AQ48" s="302">
        <v>8053</v>
      </c>
      <c r="AS48" s="39" t="s">
        <v>33</v>
      </c>
      <c r="AT48" s="302">
        <v>23670</v>
      </c>
      <c r="AU48" s="302">
        <v>7191</v>
      </c>
      <c r="AV48" s="302">
        <v>597</v>
      </c>
      <c r="AW48" s="319" t="s">
        <v>2</v>
      </c>
      <c r="AX48" s="302">
        <v>2370</v>
      </c>
      <c r="AY48" s="317">
        <v>462</v>
      </c>
      <c r="AZ48" s="302">
        <v>789</v>
      </c>
      <c r="BA48" s="302">
        <v>13190</v>
      </c>
      <c r="BB48" s="302">
        <v>3986</v>
      </c>
      <c r="BC48" s="302">
        <v>715</v>
      </c>
      <c r="BD48" s="302">
        <v>418</v>
      </c>
      <c r="BE48" s="302">
        <v>651</v>
      </c>
      <c r="BF48" s="302">
        <v>161</v>
      </c>
      <c r="BG48" s="302">
        <v>1675</v>
      </c>
      <c r="BH48" s="302">
        <v>719</v>
      </c>
      <c r="BI48" s="302">
        <v>709</v>
      </c>
      <c r="BJ48" s="302">
        <v>320</v>
      </c>
      <c r="BK48" s="302">
        <v>478</v>
      </c>
      <c r="BL48" s="302">
        <v>809</v>
      </c>
      <c r="BM48" s="302">
        <v>327</v>
      </c>
      <c r="BO48" s="39" t="s">
        <v>33</v>
      </c>
      <c r="BP48" s="302">
        <v>30820</v>
      </c>
      <c r="BQ48" s="302">
        <v>11155</v>
      </c>
      <c r="BR48" s="302">
        <v>1304</v>
      </c>
      <c r="BS48" s="302">
        <v>520</v>
      </c>
      <c r="BT48" s="302">
        <v>2693</v>
      </c>
      <c r="BU48" s="302">
        <v>684</v>
      </c>
      <c r="BV48" s="302">
        <v>1529</v>
      </c>
      <c r="BW48" s="302">
        <v>17585</v>
      </c>
      <c r="BX48" s="302">
        <v>4485</v>
      </c>
      <c r="BY48" s="302">
        <v>973</v>
      </c>
      <c r="BZ48" s="302">
        <v>440</v>
      </c>
      <c r="CA48" s="302">
        <v>881</v>
      </c>
      <c r="CB48" s="302">
        <v>258</v>
      </c>
      <c r="CC48" s="302">
        <v>1916</v>
      </c>
      <c r="CD48" s="302">
        <v>855</v>
      </c>
      <c r="CE48" s="302">
        <v>773</v>
      </c>
      <c r="CF48" s="302">
        <v>353</v>
      </c>
      <c r="CG48" s="302">
        <v>595</v>
      </c>
      <c r="CH48" s="302">
        <v>1025</v>
      </c>
      <c r="CI48" s="302">
        <v>398</v>
      </c>
      <c r="CK48" s="39" t="s">
        <v>33</v>
      </c>
      <c r="CL48" s="302">
        <v>41080</v>
      </c>
      <c r="CM48" s="302">
        <v>12410</v>
      </c>
      <c r="CN48" s="302" t="s">
        <v>2772</v>
      </c>
      <c r="CO48" s="302" t="s">
        <v>2772</v>
      </c>
      <c r="CP48" s="302" t="s">
        <v>2772</v>
      </c>
      <c r="CQ48" s="302" t="s">
        <v>2772</v>
      </c>
      <c r="CR48" s="302" t="s">
        <v>2772</v>
      </c>
      <c r="CS48" s="302">
        <v>24534</v>
      </c>
      <c r="CT48" s="302" t="s">
        <v>2772</v>
      </c>
      <c r="CU48" s="302" t="s">
        <v>2772</v>
      </c>
      <c r="CV48" s="302" t="s">
        <v>2772</v>
      </c>
      <c r="CW48" s="302" t="s">
        <v>2772</v>
      </c>
      <c r="CX48" s="302" t="s">
        <v>2772</v>
      </c>
      <c r="CY48" s="302">
        <v>2022</v>
      </c>
      <c r="CZ48" s="302" t="s">
        <v>2772</v>
      </c>
      <c r="DA48" s="302" t="s">
        <v>2772</v>
      </c>
      <c r="DB48" s="302" t="s">
        <v>2772</v>
      </c>
      <c r="DC48" s="302">
        <v>1294</v>
      </c>
      <c r="DD48" s="302">
        <v>819</v>
      </c>
      <c r="DE48" s="302">
        <v>1</v>
      </c>
    </row>
    <row r="49" spans="1:109" x14ac:dyDescent="0.2">
      <c r="A49" s="39" t="s">
        <v>34</v>
      </c>
      <c r="B49" s="302">
        <v>3760</v>
      </c>
      <c r="C49" s="302">
        <v>254</v>
      </c>
      <c r="D49" s="318" t="s">
        <v>2</v>
      </c>
      <c r="E49" s="318" t="s">
        <v>2</v>
      </c>
      <c r="F49" s="318" t="s">
        <v>2</v>
      </c>
      <c r="G49" s="318" t="s">
        <v>2</v>
      </c>
      <c r="H49" s="318" t="s">
        <v>2</v>
      </c>
      <c r="I49" s="318" t="s">
        <v>2</v>
      </c>
      <c r="J49" s="302">
        <v>1128</v>
      </c>
      <c r="K49" s="302">
        <v>88</v>
      </c>
      <c r="L49" s="318" t="s">
        <v>2</v>
      </c>
      <c r="M49" s="302">
        <v>36</v>
      </c>
      <c r="N49" s="318" t="s">
        <v>2</v>
      </c>
      <c r="O49" s="318" t="s">
        <v>2</v>
      </c>
      <c r="P49" s="318" t="s">
        <v>2</v>
      </c>
      <c r="Q49" s="302">
        <v>133</v>
      </c>
      <c r="R49" s="318" t="s">
        <v>2</v>
      </c>
      <c r="S49" s="318" t="s">
        <v>2</v>
      </c>
      <c r="T49" s="302">
        <v>195</v>
      </c>
      <c r="U49" s="302">
        <v>952</v>
      </c>
      <c r="W49" s="39" t="s">
        <v>34</v>
      </c>
      <c r="X49" s="302">
        <v>3586</v>
      </c>
      <c r="Y49" s="302">
        <v>738</v>
      </c>
      <c r="Z49" s="318" t="s">
        <v>2</v>
      </c>
      <c r="AA49" s="318" t="s">
        <v>2</v>
      </c>
      <c r="AB49" s="318" t="s">
        <v>2</v>
      </c>
      <c r="AC49" s="318" t="s">
        <v>2</v>
      </c>
      <c r="AD49" s="318" t="s">
        <v>2</v>
      </c>
      <c r="AE49" s="318" t="s">
        <v>2</v>
      </c>
      <c r="AF49" s="302">
        <v>1207</v>
      </c>
      <c r="AG49" s="302">
        <v>89</v>
      </c>
      <c r="AH49" s="302">
        <v>75</v>
      </c>
      <c r="AI49" s="318" t="s">
        <v>2</v>
      </c>
      <c r="AJ49" s="318" t="s">
        <v>2</v>
      </c>
      <c r="AK49" s="318" t="s">
        <v>2</v>
      </c>
      <c r="AL49" s="318" t="s">
        <v>2</v>
      </c>
      <c r="AM49" s="302">
        <v>284</v>
      </c>
      <c r="AN49" s="318" t="s">
        <v>2</v>
      </c>
      <c r="AO49" s="318" t="s">
        <v>2</v>
      </c>
      <c r="AP49" s="302">
        <v>184</v>
      </c>
      <c r="AQ49" s="302">
        <v>1009</v>
      </c>
      <c r="AS49" s="39" t="s">
        <v>34</v>
      </c>
      <c r="AT49" s="302">
        <v>4264</v>
      </c>
      <c r="AU49" s="302">
        <v>1071</v>
      </c>
      <c r="AV49" s="302">
        <v>69</v>
      </c>
      <c r="AW49" s="319" t="s">
        <v>2</v>
      </c>
      <c r="AX49" s="302">
        <v>393</v>
      </c>
      <c r="AY49" s="317">
        <v>114</v>
      </c>
      <c r="AZ49" s="302">
        <v>54</v>
      </c>
      <c r="BA49" s="302">
        <v>2421</v>
      </c>
      <c r="BB49" s="302">
        <v>1292</v>
      </c>
      <c r="BC49" s="302">
        <v>108</v>
      </c>
      <c r="BD49" s="302">
        <v>105</v>
      </c>
      <c r="BE49" s="302">
        <v>153</v>
      </c>
      <c r="BF49" s="302">
        <v>4</v>
      </c>
      <c r="BG49" s="302">
        <v>428</v>
      </c>
      <c r="BH49" s="302">
        <v>67</v>
      </c>
      <c r="BI49" s="302">
        <v>284</v>
      </c>
      <c r="BJ49" s="302">
        <v>170</v>
      </c>
      <c r="BK49" s="302">
        <v>95</v>
      </c>
      <c r="BL49" s="302">
        <v>106</v>
      </c>
      <c r="BM49" s="302">
        <v>143</v>
      </c>
      <c r="BO49" s="39" t="s">
        <v>34</v>
      </c>
      <c r="BP49" s="302">
        <v>5534</v>
      </c>
      <c r="BQ49" s="302">
        <v>2198</v>
      </c>
      <c r="BR49" s="302">
        <v>532</v>
      </c>
      <c r="BS49" s="302">
        <v>1421</v>
      </c>
      <c r="BT49" s="302">
        <v>391</v>
      </c>
      <c r="BU49" s="302">
        <v>236</v>
      </c>
      <c r="BV49" s="302">
        <v>163</v>
      </c>
      <c r="BW49" s="302">
        <v>2847</v>
      </c>
      <c r="BX49" s="302">
        <v>1211</v>
      </c>
      <c r="BY49" s="302">
        <v>104</v>
      </c>
      <c r="BZ49" s="302">
        <v>99</v>
      </c>
      <c r="CA49" s="302">
        <v>219</v>
      </c>
      <c r="CB49" s="318" t="s">
        <v>2</v>
      </c>
      <c r="CC49" s="302">
        <v>481</v>
      </c>
      <c r="CD49" s="302">
        <v>94</v>
      </c>
      <c r="CE49" s="302">
        <v>319</v>
      </c>
      <c r="CF49" s="302">
        <v>186</v>
      </c>
      <c r="CG49" s="302">
        <v>108</v>
      </c>
      <c r="CH49" s="302">
        <v>163</v>
      </c>
      <c r="CI49" s="302">
        <v>86</v>
      </c>
      <c r="CK49" s="39" t="s">
        <v>34</v>
      </c>
      <c r="CL49" s="302">
        <v>10879</v>
      </c>
      <c r="CM49" s="302">
        <v>5791</v>
      </c>
      <c r="CN49" s="302" t="s">
        <v>2772</v>
      </c>
      <c r="CO49" s="302" t="s">
        <v>2772</v>
      </c>
      <c r="CP49" s="302" t="s">
        <v>2772</v>
      </c>
      <c r="CQ49" s="302" t="s">
        <v>2772</v>
      </c>
      <c r="CR49" s="302" t="s">
        <v>2772</v>
      </c>
      <c r="CS49" s="302">
        <v>4066</v>
      </c>
      <c r="CT49" s="302" t="s">
        <v>2772</v>
      </c>
      <c r="CU49" s="302" t="s">
        <v>2772</v>
      </c>
      <c r="CV49" s="302" t="s">
        <v>2772</v>
      </c>
      <c r="CW49" s="302" t="s">
        <v>2772</v>
      </c>
      <c r="CX49" s="302" t="s">
        <v>2772</v>
      </c>
      <c r="CY49" s="302">
        <v>652</v>
      </c>
      <c r="CZ49" s="302" t="s">
        <v>2772</v>
      </c>
      <c r="DA49" s="302" t="s">
        <v>2772</v>
      </c>
      <c r="DB49" s="302" t="s">
        <v>2772</v>
      </c>
      <c r="DC49" s="302">
        <v>198</v>
      </c>
      <c r="DD49" s="302">
        <v>172</v>
      </c>
      <c r="DE49" s="302">
        <v>0</v>
      </c>
    </row>
    <row r="50" spans="1:109" x14ac:dyDescent="0.2">
      <c r="A50" s="39" t="s">
        <v>35</v>
      </c>
      <c r="B50" s="302">
        <v>35055</v>
      </c>
      <c r="C50" s="302">
        <v>4064</v>
      </c>
      <c r="D50" s="318" t="s">
        <v>2</v>
      </c>
      <c r="E50" s="318" t="s">
        <v>2</v>
      </c>
      <c r="F50" s="318" t="s">
        <v>2</v>
      </c>
      <c r="G50" s="318" t="s">
        <v>2</v>
      </c>
      <c r="H50" s="318" t="s">
        <v>2</v>
      </c>
      <c r="I50" s="318" t="s">
        <v>2</v>
      </c>
      <c r="J50" s="302">
        <v>4422</v>
      </c>
      <c r="K50" s="302">
        <v>1075</v>
      </c>
      <c r="L50" s="318" t="s">
        <v>2</v>
      </c>
      <c r="M50" s="302">
        <v>301</v>
      </c>
      <c r="N50" s="318" t="s">
        <v>2</v>
      </c>
      <c r="O50" s="318" t="s">
        <v>2</v>
      </c>
      <c r="P50" s="318" t="s">
        <v>2</v>
      </c>
      <c r="Q50" s="302">
        <v>8937</v>
      </c>
      <c r="R50" s="318" t="s">
        <v>2</v>
      </c>
      <c r="S50" s="318" t="s">
        <v>2</v>
      </c>
      <c r="T50" s="302">
        <v>576</v>
      </c>
      <c r="U50" s="302">
        <v>5238</v>
      </c>
      <c r="W50" s="39" t="s">
        <v>35</v>
      </c>
      <c r="X50" s="302">
        <v>32078</v>
      </c>
      <c r="Y50" s="302">
        <v>8826</v>
      </c>
      <c r="Z50" s="318" t="s">
        <v>2</v>
      </c>
      <c r="AA50" s="318" t="s">
        <v>2</v>
      </c>
      <c r="AB50" s="318" t="s">
        <v>2</v>
      </c>
      <c r="AC50" s="318" t="s">
        <v>2</v>
      </c>
      <c r="AD50" s="318" t="s">
        <v>2</v>
      </c>
      <c r="AE50" s="318" t="s">
        <v>2</v>
      </c>
      <c r="AF50" s="302">
        <v>6971</v>
      </c>
      <c r="AG50" s="302">
        <v>1612</v>
      </c>
      <c r="AH50" s="302">
        <v>237</v>
      </c>
      <c r="AI50" s="318" t="s">
        <v>2</v>
      </c>
      <c r="AJ50" s="318" t="s">
        <v>2</v>
      </c>
      <c r="AK50" s="318" t="s">
        <v>2</v>
      </c>
      <c r="AL50" s="318" t="s">
        <v>2</v>
      </c>
      <c r="AM50" s="302">
        <v>7960</v>
      </c>
      <c r="AN50" s="318" t="s">
        <v>2</v>
      </c>
      <c r="AO50" s="318" t="s">
        <v>2</v>
      </c>
      <c r="AP50" s="302">
        <v>648</v>
      </c>
      <c r="AQ50" s="302">
        <v>5824</v>
      </c>
      <c r="AS50" s="39" t="s">
        <v>35</v>
      </c>
      <c r="AT50" s="302">
        <v>34918</v>
      </c>
      <c r="AU50" s="302">
        <v>11313</v>
      </c>
      <c r="AV50" s="302">
        <v>867</v>
      </c>
      <c r="AW50" s="319" t="s">
        <v>2</v>
      </c>
      <c r="AX50" s="302">
        <v>4066</v>
      </c>
      <c r="AY50" s="317">
        <v>879</v>
      </c>
      <c r="AZ50" s="302">
        <v>287</v>
      </c>
      <c r="BA50" s="302">
        <v>15503</v>
      </c>
      <c r="BB50" s="302">
        <v>7164</v>
      </c>
      <c r="BC50" s="302">
        <v>1970</v>
      </c>
      <c r="BD50" s="302">
        <v>298</v>
      </c>
      <c r="BE50" s="302">
        <v>1797</v>
      </c>
      <c r="BF50" s="302">
        <v>237</v>
      </c>
      <c r="BG50" s="302">
        <v>6182</v>
      </c>
      <c r="BH50" s="302">
        <v>303</v>
      </c>
      <c r="BI50" s="302">
        <v>5739</v>
      </c>
      <c r="BJ50" s="302">
        <v>3559</v>
      </c>
      <c r="BK50" s="302">
        <v>593</v>
      </c>
      <c r="BL50" s="302">
        <v>957</v>
      </c>
      <c r="BM50" s="302">
        <v>370</v>
      </c>
      <c r="BO50" s="39" t="s">
        <v>35</v>
      </c>
      <c r="BP50" s="302">
        <v>45004</v>
      </c>
      <c r="BQ50" s="302">
        <v>15426</v>
      </c>
      <c r="BR50" s="302">
        <v>1436</v>
      </c>
      <c r="BS50" s="318" t="s">
        <v>2</v>
      </c>
      <c r="BT50" s="302">
        <v>4182</v>
      </c>
      <c r="BU50" s="302">
        <v>1150</v>
      </c>
      <c r="BV50" s="302">
        <v>908</v>
      </c>
      <c r="BW50" s="302">
        <v>20909</v>
      </c>
      <c r="BX50" s="302">
        <v>8277</v>
      </c>
      <c r="BY50" s="302">
        <v>2443</v>
      </c>
      <c r="BZ50" s="302">
        <v>357</v>
      </c>
      <c r="CA50" s="302">
        <v>3652</v>
      </c>
      <c r="CB50" s="302">
        <v>310</v>
      </c>
      <c r="CC50" s="302">
        <v>5899</v>
      </c>
      <c r="CD50" s="302">
        <v>359</v>
      </c>
      <c r="CE50" s="302">
        <v>5370</v>
      </c>
      <c r="CF50" s="302">
        <v>3314</v>
      </c>
      <c r="CG50" s="302">
        <v>896</v>
      </c>
      <c r="CH50" s="302">
        <v>1750</v>
      </c>
      <c r="CI50" s="302">
        <v>679</v>
      </c>
      <c r="CK50" s="39" t="s">
        <v>35</v>
      </c>
      <c r="CL50" s="302">
        <v>61194</v>
      </c>
      <c r="CM50" s="302">
        <v>16509</v>
      </c>
      <c r="CN50" s="302" t="s">
        <v>2772</v>
      </c>
      <c r="CO50" s="302" t="s">
        <v>2772</v>
      </c>
      <c r="CP50" s="302" t="s">
        <v>2772</v>
      </c>
      <c r="CQ50" s="302" t="s">
        <v>2772</v>
      </c>
      <c r="CR50" s="302" t="s">
        <v>2772</v>
      </c>
      <c r="CS50" s="302">
        <v>35266</v>
      </c>
      <c r="CT50" s="302" t="s">
        <v>2772</v>
      </c>
      <c r="CU50" s="302" t="s">
        <v>2772</v>
      </c>
      <c r="CV50" s="302" t="s">
        <v>2772</v>
      </c>
      <c r="CW50" s="302" t="s">
        <v>2772</v>
      </c>
      <c r="CX50" s="302" t="s">
        <v>2772</v>
      </c>
      <c r="CY50" s="302">
        <v>5566</v>
      </c>
      <c r="CZ50" s="302" t="s">
        <v>2772</v>
      </c>
      <c r="DA50" s="302" t="s">
        <v>2772</v>
      </c>
      <c r="DB50" s="302" t="s">
        <v>2772</v>
      </c>
      <c r="DC50" s="302">
        <v>2595</v>
      </c>
      <c r="DD50" s="302">
        <v>1258</v>
      </c>
      <c r="DE50" s="302">
        <v>0</v>
      </c>
    </row>
    <row r="51" spans="1:109" x14ac:dyDescent="0.2">
      <c r="A51" s="39" t="s">
        <v>36</v>
      </c>
      <c r="B51" s="302">
        <v>6928</v>
      </c>
      <c r="C51" s="302">
        <v>459</v>
      </c>
      <c r="D51" s="318" t="s">
        <v>2</v>
      </c>
      <c r="E51" s="318" t="s">
        <v>2</v>
      </c>
      <c r="F51" s="318" t="s">
        <v>2</v>
      </c>
      <c r="G51" s="318" t="s">
        <v>2</v>
      </c>
      <c r="H51" s="318" t="s">
        <v>2</v>
      </c>
      <c r="I51" s="318" t="s">
        <v>2</v>
      </c>
      <c r="J51" s="302">
        <v>983</v>
      </c>
      <c r="K51" s="302">
        <v>128</v>
      </c>
      <c r="L51" s="318" t="s">
        <v>2</v>
      </c>
      <c r="M51" s="302">
        <v>93</v>
      </c>
      <c r="N51" s="318" t="s">
        <v>2</v>
      </c>
      <c r="O51" s="318" t="s">
        <v>2</v>
      </c>
      <c r="P51" s="318" t="s">
        <v>2</v>
      </c>
      <c r="Q51" s="302">
        <v>622</v>
      </c>
      <c r="R51" s="318" t="s">
        <v>2</v>
      </c>
      <c r="S51" s="318" t="s">
        <v>2</v>
      </c>
      <c r="T51" s="302">
        <v>764</v>
      </c>
      <c r="U51" s="302">
        <v>2194</v>
      </c>
      <c r="W51" s="39" t="s">
        <v>36</v>
      </c>
      <c r="X51" s="302">
        <v>5506</v>
      </c>
      <c r="Y51" s="302">
        <v>761</v>
      </c>
      <c r="Z51" s="318" t="s">
        <v>2</v>
      </c>
      <c r="AA51" s="318" t="s">
        <v>2</v>
      </c>
      <c r="AB51" s="318" t="s">
        <v>2</v>
      </c>
      <c r="AC51" s="318" t="s">
        <v>2</v>
      </c>
      <c r="AD51" s="318" t="s">
        <v>2</v>
      </c>
      <c r="AE51" s="318" t="s">
        <v>2</v>
      </c>
      <c r="AF51" s="302">
        <v>998</v>
      </c>
      <c r="AG51" s="302">
        <v>123</v>
      </c>
      <c r="AH51" s="302">
        <v>124</v>
      </c>
      <c r="AI51" s="318" t="s">
        <v>2</v>
      </c>
      <c r="AJ51" s="318" t="s">
        <v>2</v>
      </c>
      <c r="AK51" s="318" t="s">
        <v>2</v>
      </c>
      <c r="AL51" s="318" t="s">
        <v>2</v>
      </c>
      <c r="AM51" s="302">
        <v>662</v>
      </c>
      <c r="AN51" s="318" t="s">
        <v>2</v>
      </c>
      <c r="AO51" s="318" t="s">
        <v>2</v>
      </c>
      <c r="AP51" s="302">
        <v>711</v>
      </c>
      <c r="AQ51" s="302">
        <v>2127</v>
      </c>
      <c r="AS51" s="39" t="s">
        <v>36</v>
      </c>
      <c r="AT51" s="302">
        <v>6103</v>
      </c>
      <c r="AU51" s="302">
        <v>1509</v>
      </c>
      <c r="AV51" s="302">
        <v>91</v>
      </c>
      <c r="AW51" s="319" t="s">
        <v>2</v>
      </c>
      <c r="AX51" s="302">
        <v>336</v>
      </c>
      <c r="AY51" s="317">
        <v>92</v>
      </c>
      <c r="AZ51" s="302">
        <v>249</v>
      </c>
      <c r="BA51" s="302">
        <v>2825</v>
      </c>
      <c r="BB51" s="302">
        <v>1013</v>
      </c>
      <c r="BC51" s="302">
        <v>149</v>
      </c>
      <c r="BD51" s="302">
        <v>189</v>
      </c>
      <c r="BE51" s="302">
        <v>258</v>
      </c>
      <c r="BF51" s="302">
        <v>10</v>
      </c>
      <c r="BG51" s="302">
        <v>965</v>
      </c>
      <c r="BH51" s="302">
        <v>229</v>
      </c>
      <c r="BI51" s="302">
        <v>542</v>
      </c>
      <c r="BJ51" s="302">
        <v>322</v>
      </c>
      <c r="BK51" s="302">
        <v>210</v>
      </c>
      <c r="BL51" s="302">
        <v>463</v>
      </c>
      <c r="BM51" s="302">
        <v>131</v>
      </c>
      <c r="BO51" s="39" t="s">
        <v>36</v>
      </c>
      <c r="BP51" s="302">
        <v>8463</v>
      </c>
      <c r="BQ51" s="302">
        <v>2870</v>
      </c>
      <c r="BR51" s="302">
        <v>309</v>
      </c>
      <c r="BS51" s="302">
        <v>101</v>
      </c>
      <c r="BT51" s="302">
        <v>416</v>
      </c>
      <c r="BU51" s="302">
        <v>207</v>
      </c>
      <c r="BV51" s="302">
        <v>503</v>
      </c>
      <c r="BW51" s="302">
        <v>3959</v>
      </c>
      <c r="BX51" s="302">
        <v>1167</v>
      </c>
      <c r="BY51" s="302">
        <v>225</v>
      </c>
      <c r="BZ51" s="302">
        <v>241</v>
      </c>
      <c r="CA51" s="302">
        <v>361</v>
      </c>
      <c r="CB51" s="302">
        <v>30</v>
      </c>
      <c r="CC51" s="302">
        <v>1113</v>
      </c>
      <c r="CD51" s="302">
        <v>275</v>
      </c>
      <c r="CE51" s="302">
        <v>634</v>
      </c>
      <c r="CF51" s="302">
        <v>389</v>
      </c>
      <c r="CG51" s="302">
        <v>274</v>
      </c>
      <c r="CH51" s="302">
        <v>579</v>
      </c>
      <c r="CI51" s="302">
        <v>90</v>
      </c>
      <c r="CK51" s="39" t="s">
        <v>36</v>
      </c>
      <c r="CL51" s="302">
        <v>12868</v>
      </c>
      <c r="CM51" s="302">
        <v>5017</v>
      </c>
      <c r="CN51" s="302" t="s">
        <v>2772</v>
      </c>
      <c r="CO51" s="302" t="s">
        <v>2772</v>
      </c>
      <c r="CP51" s="302" t="s">
        <v>2772</v>
      </c>
      <c r="CQ51" s="302" t="s">
        <v>2772</v>
      </c>
      <c r="CR51" s="302" t="s">
        <v>2772</v>
      </c>
      <c r="CS51" s="302">
        <v>5161</v>
      </c>
      <c r="CT51" s="302" t="s">
        <v>2772</v>
      </c>
      <c r="CU51" s="302" t="s">
        <v>2772</v>
      </c>
      <c r="CV51" s="302" t="s">
        <v>2772</v>
      </c>
      <c r="CW51" s="302" t="s">
        <v>2772</v>
      </c>
      <c r="CX51" s="302" t="s">
        <v>2772</v>
      </c>
      <c r="CY51" s="302">
        <v>1506</v>
      </c>
      <c r="CZ51" s="302" t="s">
        <v>2772</v>
      </c>
      <c r="DA51" s="302" t="s">
        <v>2772</v>
      </c>
      <c r="DB51" s="302" t="s">
        <v>2772</v>
      </c>
      <c r="DC51" s="302">
        <v>544</v>
      </c>
      <c r="DD51" s="302">
        <v>639</v>
      </c>
      <c r="DE51" s="302">
        <v>1</v>
      </c>
    </row>
    <row r="52" spans="1:109" x14ac:dyDescent="0.2">
      <c r="A52" s="39" t="s">
        <v>37</v>
      </c>
      <c r="B52" s="302">
        <v>20346</v>
      </c>
      <c r="C52" s="302">
        <v>1403</v>
      </c>
      <c r="D52" s="318" t="s">
        <v>2</v>
      </c>
      <c r="E52" s="318" t="s">
        <v>2</v>
      </c>
      <c r="F52" s="318" t="s">
        <v>2</v>
      </c>
      <c r="G52" s="318" t="s">
        <v>2</v>
      </c>
      <c r="H52" s="318" t="s">
        <v>2</v>
      </c>
      <c r="I52" s="318" t="s">
        <v>2</v>
      </c>
      <c r="J52" s="302">
        <v>1716</v>
      </c>
      <c r="K52" s="302">
        <v>930</v>
      </c>
      <c r="L52" s="318" t="s">
        <v>2</v>
      </c>
      <c r="M52" s="302">
        <v>270</v>
      </c>
      <c r="N52" s="318" t="s">
        <v>2</v>
      </c>
      <c r="O52" s="318" t="s">
        <v>2</v>
      </c>
      <c r="P52" s="318" t="s">
        <v>2</v>
      </c>
      <c r="Q52" s="302">
        <v>1346</v>
      </c>
      <c r="R52" s="318" t="s">
        <v>2</v>
      </c>
      <c r="S52" s="318" t="s">
        <v>2</v>
      </c>
      <c r="T52" s="302">
        <v>1173</v>
      </c>
      <c r="U52" s="302">
        <v>7885</v>
      </c>
      <c r="W52" s="39" t="s">
        <v>37</v>
      </c>
      <c r="X52" s="302">
        <v>11995</v>
      </c>
      <c r="Y52" s="302">
        <v>1380</v>
      </c>
      <c r="Z52" s="318" t="s">
        <v>2</v>
      </c>
      <c r="AA52" s="318" t="s">
        <v>2</v>
      </c>
      <c r="AB52" s="318" t="s">
        <v>2</v>
      </c>
      <c r="AC52" s="318" t="s">
        <v>2</v>
      </c>
      <c r="AD52" s="318" t="s">
        <v>2</v>
      </c>
      <c r="AE52" s="318" t="s">
        <v>2</v>
      </c>
      <c r="AF52" s="302">
        <v>1142</v>
      </c>
      <c r="AG52" s="302">
        <v>282</v>
      </c>
      <c r="AH52" s="302">
        <v>881</v>
      </c>
      <c r="AI52" s="318" t="s">
        <v>2</v>
      </c>
      <c r="AJ52" s="318" t="s">
        <v>2</v>
      </c>
      <c r="AK52" s="318" t="s">
        <v>2</v>
      </c>
      <c r="AL52" s="318" t="s">
        <v>2</v>
      </c>
      <c r="AM52" s="302">
        <v>940</v>
      </c>
      <c r="AN52" s="318" t="s">
        <v>2</v>
      </c>
      <c r="AO52" s="318" t="s">
        <v>2</v>
      </c>
      <c r="AP52" s="302">
        <v>1077</v>
      </c>
      <c r="AQ52" s="302">
        <v>6293</v>
      </c>
      <c r="AS52" s="39" t="s">
        <v>37</v>
      </c>
      <c r="AT52" s="302">
        <v>15116</v>
      </c>
      <c r="AU52" s="302">
        <v>3267</v>
      </c>
      <c r="AV52" s="302">
        <v>432</v>
      </c>
      <c r="AW52" s="319" t="s">
        <v>2</v>
      </c>
      <c r="AX52" s="302">
        <v>225</v>
      </c>
      <c r="AY52" s="317">
        <v>231</v>
      </c>
      <c r="AZ52" s="302">
        <v>751</v>
      </c>
      <c r="BA52" s="302">
        <v>7218</v>
      </c>
      <c r="BB52" s="302">
        <v>971</v>
      </c>
      <c r="BC52" s="302">
        <v>321</v>
      </c>
      <c r="BD52" s="302">
        <v>2230</v>
      </c>
      <c r="BE52" s="302">
        <v>210</v>
      </c>
      <c r="BF52" s="302">
        <v>254</v>
      </c>
      <c r="BG52" s="302">
        <v>2754</v>
      </c>
      <c r="BH52" s="302">
        <v>1553</v>
      </c>
      <c r="BI52" s="302">
        <v>765</v>
      </c>
      <c r="BJ52" s="302">
        <v>281</v>
      </c>
      <c r="BK52" s="302">
        <v>547</v>
      </c>
      <c r="BL52" s="302">
        <v>1202</v>
      </c>
      <c r="BM52" s="302">
        <v>128</v>
      </c>
      <c r="BO52" s="39" t="s">
        <v>37</v>
      </c>
      <c r="BP52" s="302">
        <v>21782</v>
      </c>
      <c r="BQ52" s="302">
        <v>5977</v>
      </c>
      <c r="BR52" s="302">
        <v>681</v>
      </c>
      <c r="BS52" s="302">
        <v>830</v>
      </c>
      <c r="BT52" s="302">
        <v>319</v>
      </c>
      <c r="BU52" s="302">
        <v>328</v>
      </c>
      <c r="BV52" s="302">
        <v>1103</v>
      </c>
      <c r="BW52" s="302">
        <v>10185</v>
      </c>
      <c r="BX52" s="302">
        <v>1117</v>
      </c>
      <c r="BY52" s="302">
        <v>353</v>
      </c>
      <c r="BZ52" s="302">
        <v>3543</v>
      </c>
      <c r="CA52" s="302">
        <v>177</v>
      </c>
      <c r="CB52" s="302">
        <v>270</v>
      </c>
      <c r="CC52" s="302">
        <v>3233</v>
      </c>
      <c r="CD52" s="302">
        <v>1912</v>
      </c>
      <c r="CE52" s="302">
        <v>683</v>
      </c>
      <c r="CF52" s="302">
        <v>211</v>
      </c>
      <c r="CG52" s="302">
        <v>733</v>
      </c>
      <c r="CH52" s="302">
        <v>1916</v>
      </c>
      <c r="CI52" s="302">
        <v>244</v>
      </c>
      <c r="CK52" s="39" t="s">
        <v>37</v>
      </c>
      <c r="CL52" s="302">
        <v>26794</v>
      </c>
      <c r="CM52" s="302">
        <v>6084</v>
      </c>
      <c r="CN52" s="302" t="s">
        <v>2772</v>
      </c>
      <c r="CO52" s="302" t="s">
        <v>2772</v>
      </c>
      <c r="CP52" s="302" t="s">
        <v>2772</v>
      </c>
      <c r="CQ52" s="302" t="s">
        <v>2772</v>
      </c>
      <c r="CR52" s="302" t="s">
        <v>2772</v>
      </c>
      <c r="CS52" s="302">
        <v>12411</v>
      </c>
      <c r="CT52" s="302" t="s">
        <v>2772</v>
      </c>
      <c r="CU52" s="302" t="s">
        <v>2772</v>
      </c>
      <c r="CV52" s="302" t="s">
        <v>2772</v>
      </c>
      <c r="CW52" s="302" t="s">
        <v>2772</v>
      </c>
      <c r="CX52" s="302" t="s">
        <v>2772</v>
      </c>
      <c r="CY52" s="302">
        <v>4233</v>
      </c>
      <c r="CZ52" s="302" t="s">
        <v>2772</v>
      </c>
      <c r="DA52" s="302" t="s">
        <v>2772</v>
      </c>
      <c r="DB52" s="302" t="s">
        <v>2772</v>
      </c>
      <c r="DC52" s="302">
        <v>1517</v>
      </c>
      <c r="DD52" s="302">
        <v>2548</v>
      </c>
      <c r="DE52" s="302">
        <v>1</v>
      </c>
    </row>
    <row r="53" spans="1:109" x14ac:dyDescent="0.2">
      <c r="A53" s="39" t="s">
        <v>38</v>
      </c>
      <c r="B53" s="302">
        <v>15253</v>
      </c>
      <c r="C53" s="302">
        <v>1292</v>
      </c>
      <c r="D53" s="318" t="s">
        <v>2</v>
      </c>
      <c r="E53" s="318" t="s">
        <v>2</v>
      </c>
      <c r="F53" s="318" t="s">
        <v>2</v>
      </c>
      <c r="G53" s="318" t="s">
        <v>2</v>
      </c>
      <c r="H53" s="318" t="s">
        <v>2</v>
      </c>
      <c r="I53" s="318" t="s">
        <v>2</v>
      </c>
      <c r="J53" s="302">
        <v>2847</v>
      </c>
      <c r="K53" s="302">
        <v>595</v>
      </c>
      <c r="L53" s="318" t="s">
        <v>2</v>
      </c>
      <c r="M53" s="302">
        <v>202</v>
      </c>
      <c r="N53" s="318" t="s">
        <v>2</v>
      </c>
      <c r="O53" s="318" t="s">
        <v>2</v>
      </c>
      <c r="P53" s="318" t="s">
        <v>2</v>
      </c>
      <c r="Q53" s="302">
        <v>2851</v>
      </c>
      <c r="R53" s="318" t="s">
        <v>2</v>
      </c>
      <c r="S53" s="318" t="s">
        <v>2</v>
      </c>
      <c r="T53" s="302">
        <v>788</v>
      </c>
      <c r="U53" s="302">
        <v>3752</v>
      </c>
      <c r="W53" s="39" t="s">
        <v>38</v>
      </c>
      <c r="X53" s="302">
        <v>14837</v>
      </c>
      <c r="Y53" s="302">
        <v>3202</v>
      </c>
      <c r="Z53" s="318" t="s">
        <v>2</v>
      </c>
      <c r="AA53" s="318" t="s">
        <v>2</v>
      </c>
      <c r="AB53" s="318" t="s">
        <v>2</v>
      </c>
      <c r="AC53" s="318" t="s">
        <v>2</v>
      </c>
      <c r="AD53" s="318" t="s">
        <v>2</v>
      </c>
      <c r="AE53" s="318" t="s">
        <v>2</v>
      </c>
      <c r="AF53" s="302">
        <v>3592</v>
      </c>
      <c r="AG53" s="302">
        <v>730</v>
      </c>
      <c r="AH53" s="302">
        <v>177</v>
      </c>
      <c r="AI53" s="318" t="s">
        <v>2</v>
      </c>
      <c r="AJ53" s="318" t="s">
        <v>2</v>
      </c>
      <c r="AK53" s="318" t="s">
        <v>2</v>
      </c>
      <c r="AL53" s="318" t="s">
        <v>2</v>
      </c>
      <c r="AM53" s="302">
        <v>3186</v>
      </c>
      <c r="AN53" s="318" t="s">
        <v>2</v>
      </c>
      <c r="AO53" s="318" t="s">
        <v>2</v>
      </c>
      <c r="AP53" s="302">
        <v>696</v>
      </c>
      <c r="AQ53" s="302">
        <v>3254</v>
      </c>
      <c r="AS53" s="39" t="s">
        <v>38</v>
      </c>
      <c r="AT53" s="302">
        <v>17836</v>
      </c>
      <c r="AU53" s="302">
        <v>4980</v>
      </c>
      <c r="AV53" s="302">
        <v>315</v>
      </c>
      <c r="AW53" s="319" t="s">
        <v>2</v>
      </c>
      <c r="AX53" s="302">
        <v>1682</v>
      </c>
      <c r="AY53" s="317">
        <v>623</v>
      </c>
      <c r="AZ53" s="302">
        <v>306</v>
      </c>
      <c r="BA53" s="302">
        <v>7655</v>
      </c>
      <c r="BB53" s="302">
        <v>3620</v>
      </c>
      <c r="BC53" s="302">
        <v>870</v>
      </c>
      <c r="BD53" s="302">
        <v>274</v>
      </c>
      <c r="BE53" s="302">
        <v>773</v>
      </c>
      <c r="BF53" s="302">
        <v>50</v>
      </c>
      <c r="BG53" s="302">
        <v>3514</v>
      </c>
      <c r="BH53" s="302">
        <v>201</v>
      </c>
      <c r="BI53" s="302">
        <v>3086</v>
      </c>
      <c r="BJ53" s="302">
        <v>2173</v>
      </c>
      <c r="BK53" s="302">
        <v>664</v>
      </c>
      <c r="BL53" s="302">
        <v>509</v>
      </c>
      <c r="BM53" s="302">
        <v>514</v>
      </c>
      <c r="BO53" s="39" t="s">
        <v>38</v>
      </c>
      <c r="BP53" s="302">
        <v>26360</v>
      </c>
      <c r="BQ53" s="302">
        <v>9247</v>
      </c>
      <c r="BR53" s="302">
        <v>974</v>
      </c>
      <c r="BS53" s="302">
        <v>232</v>
      </c>
      <c r="BT53" s="302">
        <v>1979</v>
      </c>
      <c r="BU53" s="302">
        <v>1276</v>
      </c>
      <c r="BV53" s="302">
        <v>562</v>
      </c>
      <c r="BW53" s="302">
        <v>11609</v>
      </c>
      <c r="BX53" s="302">
        <v>4403</v>
      </c>
      <c r="BY53" s="302">
        <v>1818</v>
      </c>
      <c r="BZ53" s="302">
        <v>479</v>
      </c>
      <c r="CA53" s="302">
        <v>1909</v>
      </c>
      <c r="CB53" s="302">
        <v>78</v>
      </c>
      <c r="CC53" s="302">
        <v>4177</v>
      </c>
      <c r="CD53" s="302">
        <v>239</v>
      </c>
      <c r="CE53" s="302">
        <v>3758</v>
      </c>
      <c r="CF53" s="302">
        <v>2781</v>
      </c>
      <c r="CG53" s="302">
        <v>868</v>
      </c>
      <c r="CH53" s="302">
        <v>493</v>
      </c>
      <c r="CI53" s="302">
        <v>474</v>
      </c>
      <c r="CK53" s="39" t="s">
        <v>38</v>
      </c>
      <c r="CL53" s="302">
        <v>39073</v>
      </c>
      <c r="CM53" s="302">
        <v>13898</v>
      </c>
      <c r="CN53" s="302" t="s">
        <v>2772</v>
      </c>
      <c r="CO53" s="302" t="s">
        <v>2772</v>
      </c>
      <c r="CP53" s="302" t="s">
        <v>2772</v>
      </c>
      <c r="CQ53" s="302" t="s">
        <v>2772</v>
      </c>
      <c r="CR53" s="302" t="s">
        <v>2772</v>
      </c>
      <c r="CS53" s="302">
        <v>17887</v>
      </c>
      <c r="CT53" s="302" t="s">
        <v>2772</v>
      </c>
      <c r="CU53" s="302" t="s">
        <v>2772</v>
      </c>
      <c r="CV53" s="302" t="s">
        <v>2772</v>
      </c>
      <c r="CW53" s="302" t="s">
        <v>2772</v>
      </c>
      <c r="CX53" s="302" t="s">
        <v>2772</v>
      </c>
      <c r="CY53" s="302">
        <v>5425</v>
      </c>
      <c r="CZ53" s="302" t="s">
        <v>2772</v>
      </c>
      <c r="DA53" s="302" t="s">
        <v>2772</v>
      </c>
      <c r="DB53" s="302" t="s">
        <v>2772</v>
      </c>
      <c r="DC53" s="302">
        <v>1432</v>
      </c>
      <c r="DD53" s="302">
        <v>430</v>
      </c>
      <c r="DE53" s="302">
        <v>1</v>
      </c>
    </row>
    <row r="54" spans="1:109" x14ac:dyDescent="0.2">
      <c r="A54" s="39" t="s">
        <v>39</v>
      </c>
      <c r="B54" s="302">
        <v>28744</v>
      </c>
      <c r="C54" s="302">
        <v>2738</v>
      </c>
      <c r="D54" s="318" t="s">
        <v>2</v>
      </c>
      <c r="E54" s="318" t="s">
        <v>2</v>
      </c>
      <c r="F54" s="318" t="s">
        <v>2</v>
      </c>
      <c r="G54" s="318" t="s">
        <v>2</v>
      </c>
      <c r="H54" s="318" t="s">
        <v>2</v>
      </c>
      <c r="I54" s="318" t="s">
        <v>2</v>
      </c>
      <c r="J54" s="302">
        <v>8990</v>
      </c>
      <c r="K54" s="302">
        <v>1157</v>
      </c>
      <c r="L54" s="318" t="s">
        <v>2</v>
      </c>
      <c r="M54" s="302">
        <v>345</v>
      </c>
      <c r="N54" s="318" t="s">
        <v>2</v>
      </c>
      <c r="O54" s="318" t="s">
        <v>2</v>
      </c>
      <c r="P54" s="318" t="s">
        <v>2</v>
      </c>
      <c r="Q54" s="302">
        <v>3383</v>
      </c>
      <c r="R54" s="318" t="s">
        <v>2</v>
      </c>
      <c r="S54" s="318" t="s">
        <v>2</v>
      </c>
      <c r="T54" s="302">
        <v>763</v>
      </c>
      <c r="U54" s="302">
        <v>4316</v>
      </c>
      <c r="W54" s="39" t="s">
        <v>39</v>
      </c>
      <c r="X54" s="302">
        <v>28092</v>
      </c>
      <c r="Y54" s="302">
        <v>5297</v>
      </c>
      <c r="Z54" s="318" t="s">
        <v>2</v>
      </c>
      <c r="AA54" s="318" t="s">
        <v>2</v>
      </c>
      <c r="AB54" s="318" t="s">
        <v>2</v>
      </c>
      <c r="AC54" s="318" t="s">
        <v>2</v>
      </c>
      <c r="AD54" s="318" t="s">
        <v>2</v>
      </c>
      <c r="AE54" s="318" t="s">
        <v>2</v>
      </c>
      <c r="AF54" s="302">
        <v>10863</v>
      </c>
      <c r="AG54" s="302">
        <v>1717</v>
      </c>
      <c r="AH54" s="302">
        <v>216</v>
      </c>
      <c r="AI54" s="318" t="s">
        <v>2</v>
      </c>
      <c r="AJ54" s="318" t="s">
        <v>2</v>
      </c>
      <c r="AK54" s="318" t="s">
        <v>2</v>
      </c>
      <c r="AL54" s="318" t="s">
        <v>2</v>
      </c>
      <c r="AM54" s="302">
        <v>3479</v>
      </c>
      <c r="AN54" s="318" t="s">
        <v>2</v>
      </c>
      <c r="AO54" s="318" t="s">
        <v>2</v>
      </c>
      <c r="AP54" s="302">
        <v>854</v>
      </c>
      <c r="AQ54" s="302">
        <v>5666</v>
      </c>
      <c r="AS54" s="39" t="s">
        <v>39</v>
      </c>
      <c r="AT54" s="302">
        <v>30031</v>
      </c>
      <c r="AU54" s="302">
        <v>6725</v>
      </c>
      <c r="AV54" s="302">
        <v>255</v>
      </c>
      <c r="AW54" s="319" t="s">
        <v>2</v>
      </c>
      <c r="AX54" s="302">
        <v>2696</v>
      </c>
      <c r="AY54" s="317">
        <v>309</v>
      </c>
      <c r="AZ54" s="302">
        <v>275</v>
      </c>
      <c r="BA54" s="302">
        <v>18108</v>
      </c>
      <c r="BB54" s="302">
        <v>9502</v>
      </c>
      <c r="BC54" s="302">
        <v>1934</v>
      </c>
      <c r="BD54" s="302">
        <v>288</v>
      </c>
      <c r="BE54" s="302">
        <v>1152</v>
      </c>
      <c r="BF54" s="302">
        <v>92</v>
      </c>
      <c r="BG54" s="302">
        <v>3378</v>
      </c>
      <c r="BH54" s="302">
        <v>372</v>
      </c>
      <c r="BI54" s="302">
        <v>2797</v>
      </c>
      <c r="BJ54" s="302">
        <v>994</v>
      </c>
      <c r="BK54" s="302">
        <v>482</v>
      </c>
      <c r="BL54" s="302">
        <v>1018</v>
      </c>
      <c r="BM54" s="302">
        <v>320</v>
      </c>
      <c r="BO54" s="39" t="s">
        <v>39</v>
      </c>
      <c r="BP54" s="302">
        <v>41406</v>
      </c>
      <c r="BQ54" s="302">
        <v>10504</v>
      </c>
      <c r="BR54" s="302">
        <v>524</v>
      </c>
      <c r="BS54" s="302">
        <v>1435</v>
      </c>
      <c r="BT54" s="302">
        <v>2775</v>
      </c>
      <c r="BU54" s="302">
        <v>451</v>
      </c>
      <c r="BV54" s="302">
        <v>1014</v>
      </c>
      <c r="BW54" s="302">
        <v>24775</v>
      </c>
      <c r="BX54" s="302">
        <v>9670</v>
      </c>
      <c r="BY54" s="302">
        <v>2791</v>
      </c>
      <c r="BZ54" s="302">
        <v>325</v>
      </c>
      <c r="CA54" s="302">
        <v>2602</v>
      </c>
      <c r="CB54" s="302">
        <v>193</v>
      </c>
      <c r="CC54" s="302">
        <v>3276</v>
      </c>
      <c r="CD54" s="302">
        <v>489</v>
      </c>
      <c r="CE54" s="302">
        <v>2490</v>
      </c>
      <c r="CF54" s="302">
        <v>927</v>
      </c>
      <c r="CG54" s="302">
        <v>660</v>
      </c>
      <c r="CH54" s="302">
        <v>2005</v>
      </c>
      <c r="CI54" s="302">
        <v>507</v>
      </c>
      <c r="CK54" s="39" t="s">
        <v>39</v>
      </c>
      <c r="CL54" s="302">
        <v>54800</v>
      </c>
      <c r="CM54" s="302">
        <v>11862</v>
      </c>
      <c r="CN54" s="302" t="s">
        <v>2772</v>
      </c>
      <c r="CO54" s="302" t="s">
        <v>2772</v>
      </c>
      <c r="CP54" s="302" t="s">
        <v>2772</v>
      </c>
      <c r="CQ54" s="302" t="s">
        <v>2772</v>
      </c>
      <c r="CR54" s="302" t="s">
        <v>2772</v>
      </c>
      <c r="CS54" s="302">
        <v>36465</v>
      </c>
      <c r="CT54" s="302" t="s">
        <v>2772</v>
      </c>
      <c r="CU54" s="302" t="s">
        <v>2772</v>
      </c>
      <c r="CV54" s="302" t="s">
        <v>2772</v>
      </c>
      <c r="CW54" s="302" t="s">
        <v>2772</v>
      </c>
      <c r="CX54" s="302" t="s">
        <v>2772</v>
      </c>
      <c r="CY54" s="302">
        <v>3476</v>
      </c>
      <c r="CZ54" s="302" t="s">
        <v>2772</v>
      </c>
      <c r="DA54" s="302" t="s">
        <v>2772</v>
      </c>
      <c r="DB54" s="302" t="s">
        <v>2772</v>
      </c>
      <c r="DC54" s="302">
        <v>1173</v>
      </c>
      <c r="DD54" s="302">
        <v>1822</v>
      </c>
      <c r="DE54" s="302">
        <v>2</v>
      </c>
    </row>
    <row r="55" spans="1:109" x14ac:dyDescent="0.2">
      <c r="A55" s="39" t="s">
        <v>40</v>
      </c>
      <c r="B55" s="302">
        <v>9341</v>
      </c>
      <c r="C55" s="302">
        <v>678</v>
      </c>
      <c r="D55" s="318" t="s">
        <v>2</v>
      </c>
      <c r="E55" s="318" t="s">
        <v>2</v>
      </c>
      <c r="F55" s="318" t="s">
        <v>2</v>
      </c>
      <c r="G55" s="318" t="s">
        <v>2</v>
      </c>
      <c r="H55" s="318" t="s">
        <v>2</v>
      </c>
      <c r="I55" s="318" t="s">
        <v>2</v>
      </c>
      <c r="J55" s="302">
        <v>925</v>
      </c>
      <c r="K55" s="302">
        <v>416</v>
      </c>
      <c r="L55" s="318" t="s">
        <v>2</v>
      </c>
      <c r="M55" s="302">
        <v>167</v>
      </c>
      <c r="N55" s="318" t="s">
        <v>2</v>
      </c>
      <c r="O55" s="318" t="s">
        <v>2</v>
      </c>
      <c r="P55" s="318" t="s">
        <v>2</v>
      </c>
      <c r="Q55" s="302">
        <v>1354</v>
      </c>
      <c r="R55" s="318" t="s">
        <v>2</v>
      </c>
      <c r="S55" s="318" t="s">
        <v>2</v>
      </c>
      <c r="T55" s="302">
        <v>320</v>
      </c>
      <c r="U55" s="302">
        <v>3512</v>
      </c>
      <c r="W55" s="39" t="s">
        <v>40</v>
      </c>
      <c r="X55" s="302">
        <v>8231</v>
      </c>
      <c r="Y55" s="302">
        <v>1886</v>
      </c>
      <c r="Z55" s="318" t="s">
        <v>2</v>
      </c>
      <c r="AA55" s="318" t="s">
        <v>2</v>
      </c>
      <c r="AB55" s="318" t="s">
        <v>2</v>
      </c>
      <c r="AC55" s="318" t="s">
        <v>2</v>
      </c>
      <c r="AD55" s="318" t="s">
        <v>2</v>
      </c>
      <c r="AE55" s="318" t="s">
        <v>2</v>
      </c>
      <c r="AF55" s="302">
        <v>1371</v>
      </c>
      <c r="AG55" s="302">
        <v>222</v>
      </c>
      <c r="AH55" s="302">
        <v>415</v>
      </c>
      <c r="AI55" s="318" t="s">
        <v>2</v>
      </c>
      <c r="AJ55" s="318" t="s">
        <v>2</v>
      </c>
      <c r="AK55" s="318" t="s">
        <v>2</v>
      </c>
      <c r="AL55" s="318" t="s">
        <v>2</v>
      </c>
      <c r="AM55" s="302">
        <v>1937</v>
      </c>
      <c r="AN55" s="318" t="s">
        <v>2</v>
      </c>
      <c r="AO55" s="318" t="s">
        <v>2</v>
      </c>
      <c r="AP55" s="302">
        <v>330</v>
      </c>
      <c r="AQ55" s="302">
        <v>2070</v>
      </c>
      <c r="AS55" s="39" t="s">
        <v>40</v>
      </c>
      <c r="AT55" s="302">
        <v>11355</v>
      </c>
      <c r="AU55" s="302">
        <v>3306</v>
      </c>
      <c r="AV55" s="302">
        <v>322</v>
      </c>
      <c r="AW55" s="319" t="s">
        <v>2</v>
      </c>
      <c r="AX55" s="302">
        <v>907</v>
      </c>
      <c r="AY55" s="317">
        <v>476</v>
      </c>
      <c r="AZ55" s="302">
        <v>160</v>
      </c>
      <c r="BA55" s="302">
        <v>4342</v>
      </c>
      <c r="BB55" s="302">
        <v>1581</v>
      </c>
      <c r="BC55" s="302">
        <v>280</v>
      </c>
      <c r="BD55" s="302">
        <v>727</v>
      </c>
      <c r="BE55" s="302">
        <v>576</v>
      </c>
      <c r="BF55" s="302">
        <v>48</v>
      </c>
      <c r="BG55" s="302">
        <v>2434</v>
      </c>
      <c r="BH55" s="302">
        <v>133</v>
      </c>
      <c r="BI55" s="302">
        <v>2202</v>
      </c>
      <c r="BJ55" s="302">
        <v>1315</v>
      </c>
      <c r="BK55" s="302">
        <v>363</v>
      </c>
      <c r="BL55" s="302">
        <v>235</v>
      </c>
      <c r="BM55" s="302">
        <v>675</v>
      </c>
      <c r="BO55" s="39" t="s">
        <v>40</v>
      </c>
      <c r="BP55" s="302">
        <v>16707</v>
      </c>
      <c r="BQ55" s="302">
        <v>6872</v>
      </c>
      <c r="BR55" s="302">
        <v>864</v>
      </c>
      <c r="BS55" s="302">
        <v>459</v>
      </c>
      <c r="BT55" s="302">
        <v>1064</v>
      </c>
      <c r="BU55" s="302">
        <v>873</v>
      </c>
      <c r="BV55" s="302">
        <v>301</v>
      </c>
      <c r="BW55" s="302">
        <v>11682</v>
      </c>
      <c r="BX55" s="302">
        <v>1650</v>
      </c>
      <c r="BY55" s="302">
        <v>410</v>
      </c>
      <c r="BZ55" s="302">
        <v>1004</v>
      </c>
      <c r="CA55" s="302">
        <v>760</v>
      </c>
      <c r="CB55" s="302">
        <v>103</v>
      </c>
      <c r="CC55" s="302">
        <v>2939</v>
      </c>
      <c r="CD55" s="302">
        <v>218</v>
      </c>
      <c r="CE55" s="302">
        <v>2605</v>
      </c>
      <c r="CF55" s="302">
        <v>1494</v>
      </c>
      <c r="CG55" s="302">
        <v>517</v>
      </c>
      <c r="CH55" s="302">
        <v>271</v>
      </c>
      <c r="CI55" s="302">
        <v>278</v>
      </c>
      <c r="CK55" s="39" t="s">
        <v>40</v>
      </c>
      <c r="CL55" s="302">
        <v>25189</v>
      </c>
      <c r="CM55" s="302">
        <v>11886</v>
      </c>
      <c r="CN55" s="302" t="s">
        <v>2772</v>
      </c>
      <c r="CO55" s="302" t="s">
        <v>2772</v>
      </c>
      <c r="CP55" s="302" t="s">
        <v>2772</v>
      </c>
      <c r="CQ55" s="302" t="s">
        <v>2772</v>
      </c>
      <c r="CR55" s="302" t="s">
        <v>2772</v>
      </c>
      <c r="CS55" s="302">
        <v>8966</v>
      </c>
      <c r="CT55" s="302" t="s">
        <v>2772</v>
      </c>
      <c r="CU55" s="302" t="s">
        <v>2772</v>
      </c>
      <c r="CV55" s="302" t="s">
        <v>2772</v>
      </c>
      <c r="CW55" s="302" t="s">
        <v>2772</v>
      </c>
      <c r="CX55" s="302" t="s">
        <v>2772</v>
      </c>
      <c r="CY55" s="302">
        <v>3222</v>
      </c>
      <c r="CZ55" s="302" t="s">
        <v>2772</v>
      </c>
      <c r="DA55" s="302" t="s">
        <v>2772</v>
      </c>
      <c r="DB55" s="302" t="s">
        <v>2772</v>
      </c>
      <c r="DC55" s="302">
        <v>788</v>
      </c>
      <c r="DD55" s="302">
        <v>327</v>
      </c>
      <c r="DE55" s="302">
        <v>0</v>
      </c>
    </row>
    <row r="56" spans="1:109" x14ac:dyDescent="0.2">
      <c r="A56" s="39" t="s">
        <v>41</v>
      </c>
      <c r="B56" s="302">
        <v>7240</v>
      </c>
      <c r="C56" s="302">
        <v>650</v>
      </c>
      <c r="D56" s="318" t="s">
        <v>2</v>
      </c>
      <c r="E56" s="318" t="s">
        <v>2</v>
      </c>
      <c r="F56" s="318" t="s">
        <v>2</v>
      </c>
      <c r="G56" s="318" t="s">
        <v>2</v>
      </c>
      <c r="H56" s="318" t="s">
        <v>2</v>
      </c>
      <c r="I56" s="318" t="s">
        <v>2</v>
      </c>
      <c r="J56" s="302">
        <v>1540</v>
      </c>
      <c r="K56" s="302">
        <v>281</v>
      </c>
      <c r="L56" s="318" t="s">
        <v>2</v>
      </c>
      <c r="M56" s="302">
        <v>67</v>
      </c>
      <c r="N56" s="318" t="s">
        <v>2</v>
      </c>
      <c r="O56" s="318" t="s">
        <v>2</v>
      </c>
      <c r="P56" s="318" t="s">
        <v>2</v>
      </c>
      <c r="Q56" s="302">
        <v>743</v>
      </c>
      <c r="R56" s="318" t="s">
        <v>2</v>
      </c>
      <c r="S56" s="318" t="s">
        <v>2</v>
      </c>
      <c r="T56" s="302">
        <v>277</v>
      </c>
      <c r="U56" s="302">
        <v>1545</v>
      </c>
      <c r="W56" s="39" t="s">
        <v>41</v>
      </c>
      <c r="X56" s="302">
        <v>6246</v>
      </c>
      <c r="Y56" s="302">
        <v>1278</v>
      </c>
      <c r="Z56" s="318" t="s">
        <v>2</v>
      </c>
      <c r="AA56" s="318" t="s">
        <v>2</v>
      </c>
      <c r="AB56" s="318" t="s">
        <v>2</v>
      </c>
      <c r="AC56" s="318" t="s">
        <v>2</v>
      </c>
      <c r="AD56" s="318" t="s">
        <v>2</v>
      </c>
      <c r="AE56" s="318" t="s">
        <v>2</v>
      </c>
      <c r="AF56" s="302">
        <v>1785</v>
      </c>
      <c r="AG56" s="302">
        <v>303</v>
      </c>
      <c r="AH56" s="302">
        <v>69</v>
      </c>
      <c r="AI56" s="318" t="s">
        <v>2</v>
      </c>
      <c r="AJ56" s="318" t="s">
        <v>2</v>
      </c>
      <c r="AK56" s="318" t="s">
        <v>2</v>
      </c>
      <c r="AL56" s="318" t="s">
        <v>2</v>
      </c>
      <c r="AM56" s="302">
        <v>1004</v>
      </c>
      <c r="AN56" s="318" t="s">
        <v>2</v>
      </c>
      <c r="AO56" s="318" t="s">
        <v>2</v>
      </c>
      <c r="AP56" s="302">
        <v>314</v>
      </c>
      <c r="AQ56" s="302">
        <v>1493</v>
      </c>
      <c r="AS56" s="39" t="s">
        <v>41</v>
      </c>
      <c r="AT56" s="302">
        <v>8086</v>
      </c>
      <c r="AU56" s="302">
        <v>2265</v>
      </c>
      <c r="AV56" s="302">
        <v>483</v>
      </c>
      <c r="AW56" s="319" t="s">
        <v>2</v>
      </c>
      <c r="AX56" s="302">
        <v>474</v>
      </c>
      <c r="AY56" s="317">
        <v>243</v>
      </c>
      <c r="AZ56" s="302">
        <v>125</v>
      </c>
      <c r="BA56" s="302">
        <v>3981</v>
      </c>
      <c r="BB56" s="302">
        <v>1720</v>
      </c>
      <c r="BC56" s="302">
        <v>372</v>
      </c>
      <c r="BD56" s="302">
        <v>130</v>
      </c>
      <c r="BE56" s="302">
        <v>275</v>
      </c>
      <c r="BF56" s="302">
        <v>9</v>
      </c>
      <c r="BG56" s="302">
        <v>1279</v>
      </c>
      <c r="BH56" s="302">
        <v>160</v>
      </c>
      <c r="BI56" s="302">
        <v>1012</v>
      </c>
      <c r="BJ56" s="302">
        <v>656</v>
      </c>
      <c r="BK56" s="302">
        <v>168</v>
      </c>
      <c r="BL56" s="302">
        <v>232</v>
      </c>
      <c r="BM56" s="302">
        <v>161</v>
      </c>
      <c r="BO56" s="39" t="s">
        <v>41</v>
      </c>
      <c r="BP56" s="302">
        <v>13687</v>
      </c>
      <c r="BQ56" s="302">
        <v>6127</v>
      </c>
      <c r="BR56" s="302">
        <v>2011</v>
      </c>
      <c r="BS56" s="302">
        <v>537</v>
      </c>
      <c r="BT56" s="302">
        <v>497</v>
      </c>
      <c r="BU56" s="302">
        <v>593</v>
      </c>
      <c r="BV56" s="302">
        <v>321</v>
      </c>
      <c r="BW56" s="302">
        <v>5448</v>
      </c>
      <c r="BX56" s="302">
        <v>1744</v>
      </c>
      <c r="BY56" s="302">
        <v>431</v>
      </c>
      <c r="BZ56" s="302">
        <v>316</v>
      </c>
      <c r="CA56" s="302">
        <v>482</v>
      </c>
      <c r="CB56" s="318" t="s">
        <v>2</v>
      </c>
      <c r="CC56" s="302">
        <v>1576</v>
      </c>
      <c r="CD56" s="302">
        <v>273</v>
      </c>
      <c r="CE56" s="302">
        <v>1152</v>
      </c>
      <c r="CF56" s="302">
        <v>722</v>
      </c>
      <c r="CG56" s="302">
        <v>260</v>
      </c>
      <c r="CH56" s="302">
        <v>491</v>
      </c>
      <c r="CI56" s="302">
        <v>224</v>
      </c>
      <c r="CK56" s="39" t="s">
        <v>41</v>
      </c>
      <c r="CL56" s="302">
        <v>27514</v>
      </c>
      <c r="CM56" s="302">
        <v>13251</v>
      </c>
      <c r="CN56" s="302" t="s">
        <v>2772</v>
      </c>
      <c r="CO56" s="302" t="s">
        <v>2772</v>
      </c>
      <c r="CP56" s="302" t="s">
        <v>2772</v>
      </c>
      <c r="CQ56" s="302" t="s">
        <v>2772</v>
      </c>
      <c r="CR56" s="302" t="s">
        <v>2772</v>
      </c>
      <c r="CS56" s="302">
        <v>10752</v>
      </c>
      <c r="CT56" s="302" t="s">
        <v>2772</v>
      </c>
      <c r="CU56" s="302" t="s">
        <v>2772</v>
      </c>
      <c r="CV56" s="302" t="s">
        <v>2772</v>
      </c>
      <c r="CW56" s="302" t="s">
        <v>2772</v>
      </c>
      <c r="CX56" s="302" t="s">
        <v>2772</v>
      </c>
      <c r="CY56" s="302">
        <v>2038</v>
      </c>
      <c r="CZ56" s="302" t="s">
        <v>2772</v>
      </c>
      <c r="DA56" s="302" t="s">
        <v>2772</v>
      </c>
      <c r="DB56" s="302" t="s">
        <v>2772</v>
      </c>
      <c r="DC56" s="302">
        <v>750</v>
      </c>
      <c r="DD56" s="302">
        <v>723</v>
      </c>
      <c r="DE56" s="302">
        <v>0</v>
      </c>
    </row>
    <row r="57" spans="1:109" x14ac:dyDescent="0.2">
      <c r="A57" s="39" t="s">
        <v>42</v>
      </c>
      <c r="B57" s="302">
        <v>19794</v>
      </c>
      <c r="C57" s="302">
        <v>1613</v>
      </c>
      <c r="D57" s="318" t="s">
        <v>2</v>
      </c>
      <c r="E57" s="318" t="s">
        <v>2</v>
      </c>
      <c r="F57" s="318" t="s">
        <v>2</v>
      </c>
      <c r="G57" s="318" t="s">
        <v>2</v>
      </c>
      <c r="H57" s="318" t="s">
        <v>2</v>
      </c>
      <c r="I57" s="318" t="s">
        <v>2</v>
      </c>
      <c r="J57" s="302">
        <v>1321</v>
      </c>
      <c r="K57" s="302">
        <v>404</v>
      </c>
      <c r="L57" s="318" t="s">
        <v>2</v>
      </c>
      <c r="M57" s="302">
        <v>99</v>
      </c>
      <c r="N57" s="318" t="s">
        <v>2</v>
      </c>
      <c r="O57" s="318" t="s">
        <v>2</v>
      </c>
      <c r="P57" s="318" t="s">
        <v>2</v>
      </c>
      <c r="Q57" s="302">
        <v>6843</v>
      </c>
      <c r="R57" s="318" t="s">
        <v>2</v>
      </c>
      <c r="S57" s="318" t="s">
        <v>2</v>
      </c>
      <c r="T57" s="302">
        <v>182</v>
      </c>
      <c r="U57" s="302">
        <v>6015</v>
      </c>
      <c r="W57" s="39" t="s">
        <v>42</v>
      </c>
      <c r="X57" s="302">
        <v>15584</v>
      </c>
      <c r="Y57" s="302">
        <v>2562</v>
      </c>
      <c r="Z57" s="318" t="s">
        <v>2</v>
      </c>
      <c r="AA57" s="318" t="s">
        <v>2</v>
      </c>
      <c r="AB57" s="318" t="s">
        <v>2</v>
      </c>
      <c r="AC57" s="318" t="s">
        <v>2</v>
      </c>
      <c r="AD57" s="318" t="s">
        <v>2</v>
      </c>
      <c r="AE57" s="318" t="s">
        <v>2</v>
      </c>
      <c r="AF57" s="302">
        <v>1644</v>
      </c>
      <c r="AG57" s="302">
        <v>504</v>
      </c>
      <c r="AH57" s="302">
        <v>618</v>
      </c>
      <c r="AI57" s="318" t="s">
        <v>2</v>
      </c>
      <c r="AJ57" s="318" t="s">
        <v>2</v>
      </c>
      <c r="AK57" s="318" t="s">
        <v>2</v>
      </c>
      <c r="AL57" s="318" t="s">
        <v>2</v>
      </c>
      <c r="AM57" s="302">
        <v>6470</v>
      </c>
      <c r="AN57" s="318" t="s">
        <v>2</v>
      </c>
      <c r="AO57" s="318" t="s">
        <v>2</v>
      </c>
      <c r="AP57" s="302">
        <v>276</v>
      </c>
      <c r="AQ57" s="302">
        <v>3510</v>
      </c>
      <c r="AS57" s="39" t="s">
        <v>42</v>
      </c>
      <c r="AT57" s="302">
        <v>15770</v>
      </c>
      <c r="AU57" s="302">
        <v>4467</v>
      </c>
      <c r="AV57" s="302">
        <v>1867</v>
      </c>
      <c r="AW57" s="319" t="s">
        <v>2</v>
      </c>
      <c r="AX57" s="302">
        <v>224</v>
      </c>
      <c r="AY57" s="317">
        <v>735</v>
      </c>
      <c r="AZ57" s="302">
        <v>199</v>
      </c>
      <c r="BA57" s="302">
        <v>5176</v>
      </c>
      <c r="BB57" s="302">
        <v>1414</v>
      </c>
      <c r="BC57" s="302">
        <v>434</v>
      </c>
      <c r="BD57" s="302">
        <v>1117</v>
      </c>
      <c r="BE57" s="302">
        <v>78</v>
      </c>
      <c r="BF57" s="302">
        <v>36</v>
      </c>
      <c r="BG57" s="302">
        <v>4944</v>
      </c>
      <c r="BH57" s="302">
        <v>426</v>
      </c>
      <c r="BI57" s="302">
        <v>4374</v>
      </c>
      <c r="BJ57" s="302">
        <v>2024</v>
      </c>
      <c r="BK57" s="302">
        <v>567</v>
      </c>
      <c r="BL57" s="302">
        <v>402</v>
      </c>
      <c r="BM57" s="302">
        <v>214</v>
      </c>
      <c r="BO57" s="39" t="s">
        <v>42</v>
      </c>
      <c r="BP57" s="302">
        <v>21771</v>
      </c>
      <c r="BQ57" s="302">
        <v>8462</v>
      </c>
      <c r="BR57" s="302">
        <v>3013</v>
      </c>
      <c r="BS57" s="302">
        <v>338</v>
      </c>
      <c r="BT57" s="302">
        <v>228</v>
      </c>
      <c r="BU57" s="302">
        <v>1519</v>
      </c>
      <c r="BV57" s="302">
        <v>300</v>
      </c>
      <c r="BW57" s="302">
        <v>7122</v>
      </c>
      <c r="BX57" s="302">
        <v>1538</v>
      </c>
      <c r="BY57" s="302">
        <v>504</v>
      </c>
      <c r="BZ57" s="302">
        <v>1498</v>
      </c>
      <c r="CA57" s="318" t="s">
        <v>2</v>
      </c>
      <c r="CB57" s="318" t="s">
        <v>2</v>
      </c>
      <c r="CC57" s="302">
        <v>5210</v>
      </c>
      <c r="CD57" s="302">
        <v>643</v>
      </c>
      <c r="CE57" s="302">
        <v>4335</v>
      </c>
      <c r="CF57" s="302">
        <v>1903</v>
      </c>
      <c r="CG57" s="302">
        <v>829</v>
      </c>
      <c r="CH57" s="302">
        <v>665</v>
      </c>
      <c r="CI57" s="302">
        <v>504</v>
      </c>
      <c r="CK57" s="39" t="s">
        <v>42</v>
      </c>
      <c r="CL57" s="302">
        <v>27794</v>
      </c>
      <c r="CM57" s="302">
        <v>10097</v>
      </c>
      <c r="CN57" s="302" t="s">
        <v>2772</v>
      </c>
      <c r="CO57" s="302" t="s">
        <v>2772</v>
      </c>
      <c r="CP57" s="302" t="s">
        <v>2772</v>
      </c>
      <c r="CQ57" s="302" t="s">
        <v>2772</v>
      </c>
      <c r="CR57" s="302" t="s">
        <v>2772</v>
      </c>
      <c r="CS57" s="302">
        <v>7959</v>
      </c>
      <c r="CT57" s="302" t="s">
        <v>2772</v>
      </c>
      <c r="CU57" s="302" t="s">
        <v>2772</v>
      </c>
      <c r="CV57" s="302" t="s">
        <v>2772</v>
      </c>
      <c r="CW57" s="302" t="s">
        <v>2772</v>
      </c>
      <c r="CX57" s="302" t="s">
        <v>2772</v>
      </c>
      <c r="CY57" s="302">
        <v>5886</v>
      </c>
      <c r="CZ57" s="302" t="s">
        <v>2772</v>
      </c>
      <c r="DA57" s="302" t="s">
        <v>2772</v>
      </c>
      <c r="DB57" s="302" t="s">
        <v>2772</v>
      </c>
      <c r="DC57" s="302">
        <v>2182</v>
      </c>
      <c r="DD57" s="302">
        <v>1669</v>
      </c>
      <c r="DE57" s="302">
        <v>1</v>
      </c>
    </row>
    <row r="58" spans="1:109" x14ac:dyDescent="0.2">
      <c r="A58" s="39" t="s">
        <v>43</v>
      </c>
      <c r="B58" s="302">
        <v>18203</v>
      </c>
      <c r="C58" s="302">
        <v>1233</v>
      </c>
      <c r="D58" s="318" t="s">
        <v>2</v>
      </c>
      <c r="E58" s="318" t="s">
        <v>2</v>
      </c>
      <c r="F58" s="318" t="s">
        <v>2</v>
      </c>
      <c r="G58" s="318" t="s">
        <v>2</v>
      </c>
      <c r="H58" s="318" t="s">
        <v>2</v>
      </c>
      <c r="I58" s="318" t="s">
        <v>2</v>
      </c>
      <c r="J58" s="302">
        <v>1216</v>
      </c>
      <c r="K58" s="302">
        <v>502</v>
      </c>
      <c r="L58" s="318" t="s">
        <v>2</v>
      </c>
      <c r="M58" s="302">
        <v>130</v>
      </c>
      <c r="N58" s="318" t="s">
        <v>2</v>
      </c>
      <c r="O58" s="318" t="s">
        <v>2</v>
      </c>
      <c r="P58" s="318" t="s">
        <v>2</v>
      </c>
      <c r="Q58" s="302">
        <v>4128</v>
      </c>
      <c r="R58" s="318" t="s">
        <v>2</v>
      </c>
      <c r="S58" s="318" t="s">
        <v>2</v>
      </c>
      <c r="T58" s="302">
        <v>729</v>
      </c>
      <c r="U58" s="302">
        <v>3738</v>
      </c>
      <c r="W58" s="39" t="s">
        <v>43</v>
      </c>
      <c r="X58" s="302">
        <v>10349</v>
      </c>
      <c r="Y58" s="302">
        <v>1288</v>
      </c>
      <c r="Z58" s="318" t="s">
        <v>2</v>
      </c>
      <c r="AA58" s="318" t="s">
        <v>2</v>
      </c>
      <c r="AB58" s="318" t="s">
        <v>2</v>
      </c>
      <c r="AC58" s="318" t="s">
        <v>2</v>
      </c>
      <c r="AD58" s="318" t="s">
        <v>2</v>
      </c>
      <c r="AE58" s="318" t="s">
        <v>2</v>
      </c>
      <c r="AF58" s="302">
        <v>900</v>
      </c>
      <c r="AG58" s="302">
        <v>426</v>
      </c>
      <c r="AH58" s="302">
        <v>190</v>
      </c>
      <c r="AI58" s="318" t="s">
        <v>2</v>
      </c>
      <c r="AJ58" s="318" t="s">
        <v>2</v>
      </c>
      <c r="AK58" s="318" t="s">
        <v>2</v>
      </c>
      <c r="AL58" s="318" t="s">
        <v>2</v>
      </c>
      <c r="AM58" s="302">
        <v>3095</v>
      </c>
      <c r="AN58" s="318" t="s">
        <v>2</v>
      </c>
      <c r="AO58" s="318" t="s">
        <v>2</v>
      </c>
      <c r="AP58" s="302">
        <v>830</v>
      </c>
      <c r="AQ58" s="302">
        <v>3620</v>
      </c>
      <c r="AS58" s="39" t="s">
        <v>43</v>
      </c>
      <c r="AT58" s="302">
        <v>11063</v>
      </c>
      <c r="AU58" s="302">
        <v>2682</v>
      </c>
      <c r="AV58" s="302">
        <v>368</v>
      </c>
      <c r="AW58" s="319" t="s">
        <v>2</v>
      </c>
      <c r="AX58" s="302">
        <v>251</v>
      </c>
      <c r="AY58" s="317">
        <v>271</v>
      </c>
      <c r="AZ58" s="302">
        <v>397</v>
      </c>
      <c r="BA58" s="302">
        <v>3643</v>
      </c>
      <c r="BB58" s="302">
        <v>722</v>
      </c>
      <c r="BC58" s="302">
        <v>377</v>
      </c>
      <c r="BD58" s="302">
        <v>224</v>
      </c>
      <c r="BE58" s="302">
        <v>130</v>
      </c>
      <c r="BF58" s="302">
        <v>161</v>
      </c>
      <c r="BG58" s="302">
        <v>2812</v>
      </c>
      <c r="BH58" s="302">
        <v>606</v>
      </c>
      <c r="BI58" s="302">
        <v>1964</v>
      </c>
      <c r="BJ58" s="302">
        <v>693</v>
      </c>
      <c r="BK58" s="302">
        <v>597</v>
      </c>
      <c r="BL58" s="302">
        <v>1197</v>
      </c>
      <c r="BM58" s="302">
        <v>132</v>
      </c>
      <c r="BO58" s="39" t="s">
        <v>43</v>
      </c>
      <c r="BP58" s="302">
        <v>15886</v>
      </c>
      <c r="BQ58" s="302">
        <v>4658</v>
      </c>
      <c r="BR58" s="302">
        <v>444</v>
      </c>
      <c r="BS58" s="302">
        <v>517</v>
      </c>
      <c r="BT58" s="302">
        <v>268</v>
      </c>
      <c r="BU58" s="302">
        <v>343</v>
      </c>
      <c r="BV58" s="302">
        <v>859</v>
      </c>
      <c r="BW58" s="302">
        <v>4757</v>
      </c>
      <c r="BX58" s="302">
        <v>709</v>
      </c>
      <c r="BY58" s="302">
        <v>398</v>
      </c>
      <c r="BZ58" s="302">
        <v>280</v>
      </c>
      <c r="CA58" s="302">
        <v>109</v>
      </c>
      <c r="CB58" s="302">
        <v>218</v>
      </c>
      <c r="CC58" s="302">
        <v>3060</v>
      </c>
      <c r="CD58" s="302">
        <v>845</v>
      </c>
      <c r="CE58" s="302">
        <v>1749</v>
      </c>
      <c r="CF58" s="302">
        <v>678</v>
      </c>
      <c r="CG58" s="302">
        <v>756</v>
      </c>
      <c r="CH58" s="302">
        <v>2539</v>
      </c>
      <c r="CI58" s="302">
        <v>275</v>
      </c>
      <c r="CK58" s="39" t="s">
        <v>43</v>
      </c>
      <c r="CL58" s="302">
        <v>21491</v>
      </c>
      <c r="CM58" s="302">
        <v>5909</v>
      </c>
      <c r="CN58" s="302" t="s">
        <v>2772</v>
      </c>
      <c r="CO58" s="302" t="s">
        <v>2772</v>
      </c>
      <c r="CP58" s="302" t="s">
        <v>2772</v>
      </c>
      <c r="CQ58" s="302" t="s">
        <v>2772</v>
      </c>
      <c r="CR58" s="302" t="s">
        <v>2772</v>
      </c>
      <c r="CS58" s="302">
        <v>7596</v>
      </c>
      <c r="CT58" s="302" t="s">
        <v>2772</v>
      </c>
      <c r="CU58" s="302" t="s">
        <v>2772</v>
      </c>
      <c r="CV58" s="302" t="s">
        <v>2772</v>
      </c>
      <c r="CW58" s="302" t="s">
        <v>2772</v>
      </c>
      <c r="CX58" s="302" t="s">
        <v>2772</v>
      </c>
      <c r="CY58" s="302">
        <v>3033</v>
      </c>
      <c r="CZ58" s="302" t="s">
        <v>2772</v>
      </c>
      <c r="DA58" s="302" t="s">
        <v>2772</v>
      </c>
      <c r="DB58" s="302" t="s">
        <v>2772</v>
      </c>
      <c r="DC58" s="302">
        <v>1667</v>
      </c>
      <c r="DD58" s="302">
        <v>3286</v>
      </c>
      <c r="DE58" s="302">
        <v>0</v>
      </c>
    </row>
    <row r="59" spans="1:109" x14ac:dyDescent="0.2">
      <c r="A59" s="39" t="s">
        <v>44</v>
      </c>
      <c r="B59" s="302">
        <v>25547</v>
      </c>
      <c r="C59" s="302">
        <v>2463</v>
      </c>
      <c r="D59" s="318" t="s">
        <v>2</v>
      </c>
      <c r="E59" s="318" t="s">
        <v>2</v>
      </c>
      <c r="F59" s="318" t="s">
        <v>2</v>
      </c>
      <c r="G59" s="318" t="s">
        <v>2</v>
      </c>
      <c r="H59" s="318" t="s">
        <v>2</v>
      </c>
      <c r="I59" s="318" t="s">
        <v>2</v>
      </c>
      <c r="J59" s="302">
        <v>1694</v>
      </c>
      <c r="K59" s="302">
        <v>337</v>
      </c>
      <c r="L59" s="318" t="s">
        <v>2</v>
      </c>
      <c r="M59" s="302">
        <v>258</v>
      </c>
      <c r="N59" s="318" t="s">
        <v>2</v>
      </c>
      <c r="O59" s="318" t="s">
        <v>2</v>
      </c>
      <c r="P59" s="318" t="s">
        <v>2</v>
      </c>
      <c r="Q59" s="302">
        <v>6488</v>
      </c>
      <c r="R59" s="318" t="s">
        <v>2</v>
      </c>
      <c r="S59" s="318" t="s">
        <v>2</v>
      </c>
      <c r="T59" s="302">
        <v>513</v>
      </c>
      <c r="U59" s="302">
        <v>9523</v>
      </c>
      <c r="W59" s="39" t="s">
        <v>44</v>
      </c>
      <c r="X59" s="302">
        <v>16441</v>
      </c>
      <c r="Y59" s="302">
        <v>3493</v>
      </c>
      <c r="Z59" s="318" t="s">
        <v>2</v>
      </c>
      <c r="AA59" s="318" t="s">
        <v>2</v>
      </c>
      <c r="AB59" s="318" t="s">
        <v>2</v>
      </c>
      <c r="AC59" s="318" t="s">
        <v>2</v>
      </c>
      <c r="AD59" s="318" t="s">
        <v>2</v>
      </c>
      <c r="AE59" s="318" t="s">
        <v>2</v>
      </c>
      <c r="AF59" s="302">
        <v>1803</v>
      </c>
      <c r="AG59" s="302">
        <v>368</v>
      </c>
      <c r="AH59" s="302">
        <v>392</v>
      </c>
      <c r="AI59" s="318" t="s">
        <v>2</v>
      </c>
      <c r="AJ59" s="318" t="s">
        <v>2</v>
      </c>
      <c r="AK59" s="318" t="s">
        <v>2</v>
      </c>
      <c r="AL59" s="318" t="s">
        <v>2</v>
      </c>
      <c r="AM59" s="302">
        <v>5729</v>
      </c>
      <c r="AN59" s="318" t="s">
        <v>2</v>
      </c>
      <c r="AO59" s="318" t="s">
        <v>2</v>
      </c>
      <c r="AP59" s="302">
        <v>487</v>
      </c>
      <c r="AQ59" s="302">
        <v>4169</v>
      </c>
      <c r="AS59" s="39" t="s">
        <v>44</v>
      </c>
      <c r="AT59" s="302">
        <v>18688</v>
      </c>
      <c r="AU59" s="302">
        <v>5771</v>
      </c>
      <c r="AV59" s="302">
        <v>810</v>
      </c>
      <c r="AW59" s="319" t="s">
        <v>2</v>
      </c>
      <c r="AX59" s="302">
        <v>657</v>
      </c>
      <c r="AY59" s="317">
        <v>887</v>
      </c>
      <c r="AZ59" s="302">
        <v>403</v>
      </c>
      <c r="BA59" s="302">
        <v>6223</v>
      </c>
      <c r="BB59" s="302">
        <v>1492</v>
      </c>
      <c r="BC59" s="302">
        <v>423</v>
      </c>
      <c r="BD59" s="302">
        <v>1152</v>
      </c>
      <c r="BE59" s="302">
        <v>356</v>
      </c>
      <c r="BF59" s="302">
        <v>200</v>
      </c>
      <c r="BG59" s="302">
        <v>4614</v>
      </c>
      <c r="BH59" s="302">
        <v>382</v>
      </c>
      <c r="BI59" s="302">
        <v>4055</v>
      </c>
      <c r="BJ59" s="302">
        <v>2396</v>
      </c>
      <c r="BK59" s="302">
        <v>596</v>
      </c>
      <c r="BL59" s="302">
        <v>654</v>
      </c>
      <c r="BM59" s="302">
        <v>830</v>
      </c>
      <c r="BO59" s="39" t="s">
        <v>44</v>
      </c>
      <c r="BP59" s="302">
        <v>21394</v>
      </c>
      <c r="BQ59" s="302">
        <v>9126</v>
      </c>
      <c r="BR59" s="302">
        <v>1320</v>
      </c>
      <c r="BS59" s="302">
        <v>967</v>
      </c>
      <c r="BT59" s="302">
        <v>521</v>
      </c>
      <c r="BU59" s="302">
        <v>1433</v>
      </c>
      <c r="BV59" s="302">
        <v>853</v>
      </c>
      <c r="BW59" s="302">
        <v>8468</v>
      </c>
      <c r="BX59" s="302">
        <v>1067</v>
      </c>
      <c r="BY59" s="302">
        <v>485</v>
      </c>
      <c r="BZ59" s="302">
        <v>842</v>
      </c>
      <c r="CA59" s="302">
        <v>343</v>
      </c>
      <c r="CB59" s="302">
        <v>221</v>
      </c>
      <c r="CC59" s="302">
        <v>4390</v>
      </c>
      <c r="CD59" s="302">
        <v>499</v>
      </c>
      <c r="CE59" s="302">
        <v>3635</v>
      </c>
      <c r="CF59" s="302">
        <v>2155</v>
      </c>
      <c r="CG59" s="302">
        <v>794</v>
      </c>
      <c r="CH59" s="302">
        <v>938</v>
      </c>
      <c r="CI59" s="302">
        <v>441</v>
      </c>
      <c r="CK59" s="39" t="s">
        <v>44</v>
      </c>
      <c r="CL59" s="302">
        <v>26099</v>
      </c>
      <c r="CM59" s="302">
        <v>10200</v>
      </c>
      <c r="CN59" s="302" t="s">
        <v>2772</v>
      </c>
      <c r="CO59" s="302" t="s">
        <v>2772</v>
      </c>
      <c r="CP59" s="302" t="s">
        <v>2772</v>
      </c>
      <c r="CQ59" s="302" t="s">
        <v>2772</v>
      </c>
      <c r="CR59" s="302" t="s">
        <v>2772</v>
      </c>
      <c r="CS59" s="302">
        <v>7818</v>
      </c>
      <c r="CT59" s="302" t="s">
        <v>2772</v>
      </c>
      <c r="CU59" s="302" t="s">
        <v>2772</v>
      </c>
      <c r="CV59" s="302" t="s">
        <v>2772</v>
      </c>
      <c r="CW59" s="302" t="s">
        <v>2772</v>
      </c>
      <c r="CX59" s="302" t="s">
        <v>2772</v>
      </c>
      <c r="CY59" s="302">
        <v>4586</v>
      </c>
      <c r="CZ59" s="302" t="s">
        <v>2772</v>
      </c>
      <c r="DA59" s="302" t="s">
        <v>2772</v>
      </c>
      <c r="DB59" s="302" t="s">
        <v>2772</v>
      </c>
      <c r="DC59" s="302">
        <v>2276</v>
      </c>
      <c r="DD59" s="302">
        <v>1219</v>
      </c>
      <c r="DE59" s="302">
        <v>0</v>
      </c>
    </row>
    <row r="60" spans="1:109" x14ac:dyDescent="0.2">
      <c r="A60" s="39" t="s">
        <v>45</v>
      </c>
      <c r="B60" s="302">
        <v>9254</v>
      </c>
      <c r="C60" s="302">
        <v>954</v>
      </c>
      <c r="D60" s="318" t="s">
        <v>2</v>
      </c>
      <c r="E60" s="318" t="s">
        <v>2</v>
      </c>
      <c r="F60" s="318" t="s">
        <v>2</v>
      </c>
      <c r="G60" s="318" t="s">
        <v>2</v>
      </c>
      <c r="H60" s="318" t="s">
        <v>2</v>
      </c>
      <c r="I60" s="318" t="s">
        <v>2</v>
      </c>
      <c r="J60" s="302">
        <v>1447</v>
      </c>
      <c r="K60" s="302">
        <v>353</v>
      </c>
      <c r="L60" s="318" t="s">
        <v>2</v>
      </c>
      <c r="M60" s="302">
        <v>105</v>
      </c>
      <c r="N60" s="318" t="s">
        <v>2</v>
      </c>
      <c r="O60" s="318" t="s">
        <v>2</v>
      </c>
      <c r="P60" s="318" t="s">
        <v>2</v>
      </c>
      <c r="Q60" s="302">
        <v>701</v>
      </c>
      <c r="R60" s="318" t="s">
        <v>2</v>
      </c>
      <c r="S60" s="318" t="s">
        <v>2</v>
      </c>
      <c r="T60" s="302">
        <v>360</v>
      </c>
      <c r="U60" s="302">
        <v>2410</v>
      </c>
      <c r="W60" s="39" t="s">
        <v>45</v>
      </c>
      <c r="X60" s="302">
        <v>12671</v>
      </c>
      <c r="Y60" s="302">
        <v>5085</v>
      </c>
      <c r="Z60" s="318" t="s">
        <v>2</v>
      </c>
      <c r="AA60" s="318" t="s">
        <v>2</v>
      </c>
      <c r="AB60" s="318" t="s">
        <v>2</v>
      </c>
      <c r="AC60" s="318" t="s">
        <v>2</v>
      </c>
      <c r="AD60" s="318" t="s">
        <v>2</v>
      </c>
      <c r="AE60" s="318" t="s">
        <v>2</v>
      </c>
      <c r="AF60" s="302">
        <v>3131</v>
      </c>
      <c r="AG60" s="302">
        <v>464</v>
      </c>
      <c r="AH60" s="302">
        <v>127</v>
      </c>
      <c r="AI60" s="318" t="s">
        <v>2</v>
      </c>
      <c r="AJ60" s="318" t="s">
        <v>2</v>
      </c>
      <c r="AK60" s="318" t="s">
        <v>2</v>
      </c>
      <c r="AL60" s="318" t="s">
        <v>2</v>
      </c>
      <c r="AM60" s="302">
        <v>1010</v>
      </c>
      <c r="AN60" s="318" t="s">
        <v>2</v>
      </c>
      <c r="AO60" s="318" t="s">
        <v>2</v>
      </c>
      <c r="AP60" s="302">
        <v>323</v>
      </c>
      <c r="AQ60" s="302">
        <v>2531</v>
      </c>
      <c r="AS60" s="39" t="s">
        <v>45</v>
      </c>
      <c r="AT60" s="302">
        <v>18216</v>
      </c>
      <c r="AU60" s="302">
        <v>8151</v>
      </c>
      <c r="AV60" s="302">
        <v>93</v>
      </c>
      <c r="AW60" s="319" t="s">
        <v>2</v>
      </c>
      <c r="AX60" s="302">
        <v>3903</v>
      </c>
      <c r="AY60" s="317">
        <v>156</v>
      </c>
      <c r="AZ60" s="302">
        <v>320</v>
      </c>
      <c r="BA60" s="302">
        <v>7915</v>
      </c>
      <c r="BB60" s="302">
        <v>4351</v>
      </c>
      <c r="BC60" s="302">
        <v>580</v>
      </c>
      <c r="BD60" s="302">
        <v>184</v>
      </c>
      <c r="BE60" s="302">
        <v>957</v>
      </c>
      <c r="BF60" s="302">
        <v>24</v>
      </c>
      <c r="BG60" s="302">
        <v>1436</v>
      </c>
      <c r="BH60" s="302">
        <v>300</v>
      </c>
      <c r="BI60" s="302">
        <v>1030</v>
      </c>
      <c r="BJ60" s="302">
        <v>574</v>
      </c>
      <c r="BK60" s="302">
        <v>227</v>
      </c>
      <c r="BL60" s="302">
        <v>280</v>
      </c>
      <c r="BM60" s="302">
        <v>207</v>
      </c>
      <c r="BO60" s="39" t="s">
        <v>45</v>
      </c>
      <c r="BP60" s="302">
        <v>26689</v>
      </c>
      <c r="BQ60" s="302">
        <v>11413</v>
      </c>
      <c r="BR60" s="302">
        <v>318</v>
      </c>
      <c r="BS60" s="302">
        <v>523</v>
      </c>
      <c r="BT60" s="302">
        <v>5037</v>
      </c>
      <c r="BU60" s="302">
        <v>266</v>
      </c>
      <c r="BV60" s="302">
        <v>490</v>
      </c>
      <c r="BW60" s="302">
        <v>13209</v>
      </c>
      <c r="BX60" s="302">
        <v>5398</v>
      </c>
      <c r="BY60" s="302">
        <v>1008</v>
      </c>
      <c r="BZ60" s="302">
        <v>272</v>
      </c>
      <c r="CA60" s="302">
        <v>2907</v>
      </c>
      <c r="CB60" s="302">
        <v>69</v>
      </c>
      <c r="CC60" s="302">
        <v>1449</v>
      </c>
      <c r="CD60" s="302">
        <v>296</v>
      </c>
      <c r="CE60" s="302">
        <v>1041</v>
      </c>
      <c r="CF60" s="302">
        <v>601</v>
      </c>
      <c r="CG60" s="302">
        <v>277</v>
      </c>
      <c r="CH60" s="302">
        <v>326</v>
      </c>
      <c r="CI60" s="302">
        <v>301</v>
      </c>
      <c r="CK60" s="39" t="s">
        <v>45</v>
      </c>
      <c r="CL60" s="302">
        <v>39763</v>
      </c>
      <c r="CM60" s="302">
        <v>13272</v>
      </c>
      <c r="CN60" s="302" t="s">
        <v>2772</v>
      </c>
      <c r="CO60" s="302" t="s">
        <v>2772</v>
      </c>
      <c r="CP60" s="302" t="s">
        <v>2772</v>
      </c>
      <c r="CQ60" s="302" t="s">
        <v>2772</v>
      </c>
      <c r="CR60" s="302" t="s">
        <v>2772</v>
      </c>
      <c r="CS60" s="302">
        <v>24153</v>
      </c>
      <c r="CT60" s="302" t="s">
        <v>2772</v>
      </c>
      <c r="CU60" s="302" t="s">
        <v>2772</v>
      </c>
      <c r="CV60" s="302" t="s">
        <v>2772</v>
      </c>
      <c r="CW60" s="302" t="s">
        <v>2772</v>
      </c>
      <c r="CX60" s="302" t="s">
        <v>2772</v>
      </c>
      <c r="CY60" s="302">
        <v>1606</v>
      </c>
      <c r="CZ60" s="302" t="s">
        <v>2772</v>
      </c>
      <c r="DA60" s="302" t="s">
        <v>2772</v>
      </c>
      <c r="DB60" s="302" t="s">
        <v>2772</v>
      </c>
      <c r="DC60" s="302">
        <v>394</v>
      </c>
      <c r="DD60" s="302">
        <v>338</v>
      </c>
      <c r="DE60" s="302">
        <v>0</v>
      </c>
    </row>
    <row r="61" spans="1:109" x14ac:dyDescent="0.2">
      <c r="A61" s="39" t="s">
        <v>46</v>
      </c>
      <c r="B61" s="302">
        <v>3709</v>
      </c>
      <c r="C61" s="302">
        <v>115</v>
      </c>
      <c r="D61" s="318" t="s">
        <v>2</v>
      </c>
      <c r="E61" s="318" t="s">
        <v>2</v>
      </c>
      <c r="F61" s="318" t="s">
        <v>2</v>
      </c>
      <c r="G61" s="318" t="s">
        <v>2</v>
      </c>
      <c r="H61" s="318" t="s">
        <v>2</v>
      </c>
      <c r="I61" s="318" t="s">
        <v>2</v>
      </c>
      <c r="J61" s="302">
        <v>553</v>
      </c>
      <c r="K61" s="302">
        <v>81</v>
      </c>
      <c r="L61" s="318" t="s">
        <v>2</v>
      </c>
      <c r="M61" s="302">
        <v>21</v>
      </c>
      <c r="N61" s="318" t="s">
        <v>2</v>
      </c>
      <c r="O61" s="318" t="s">
        <v>2</v>
      </c>
      <c r="P61" s="318" t="s">
        <v>2</v>
      </c>
      <c r="Q61" s="302">
        <v>214</v>
      </c>
      <c r="R61" s="318" t="s">
        <v>2</v>
      </c>
      <c r="S61" s="318" t="s">
        <v>2</v>
      </c>
      <c r="T61" s="302">
        <v>226</v>
      </c>
      <c r="U61" s="302">
        <v>885</v>
      </c>
      <c r="W61" s="39" t="s">
        <v>46</v>
      </c>
      <c r="X61" s="302">
        <v>2401</v>
      </c>
      <c r="Y61" s="302">
        <v>348</v>
      </c>
      <c r="Z61" s="318" t="s">
        <v>2</v>
      </c>
      <c r="AA61" s="318" t="s">
        <v>2</v>
      </c>
      <c r="AB61" s="318" t="s">
        <v>2</v>
      </c>
      <c r="AC61" s="318" t="s">
        <v>2</v>
      </c>
      <c r="AD61" s="318" t="s">
        <v>2</v>
      </c>
      <c r="AE61" s="318" t="s">
        <v>2</v>
      </c>
      <c r="AF61" s="302">
        <v>651</v>
      </c>
      <c r="AG61" s="302">
        <v>91</v>
      </c>
      <c r="AH61" s="302">
        <v>80</v>
      </c>
      <c r="AI61" s="318" t="s">
        <v>2</v>
      </c>
      <c r="AJ61" s="318" t="s">
        <v>2</v>
      </c>
      <c r="AK61" s="318" t="s">
        <v>2</v>
      </c>
      <c r="AL61" s="318" t="s">
        <v>2</v>
      </c>
      <c r="AM61" s="302">
        <v>312</v>
      </c>
      <c r="AN61" s="318" t="s">
        <v>2</v>
      </c>
      <c r="AO61" s="318" t="s">
        <v>2</v>
      </c>
      <c r="AP61" s="302">
        <v>219</v>
      </c>
      <c r="AQ61" s="302">
        <v>700</v>
      </c>
      <c r="AS61" s="39" t="s">
        <v>46</v>
      </c>
      <c r="AT61" s="302">
        <v>2677</v>
      </c>
      <c r="AU61" s="302">
        <v>620</v>
      </c>
      <c r="AV61" s="302">
        <v>38</v>
      </c>
      <c r="AW61" s="319" t="s">
        <v>2</v>
      </c>
      <c r="AX61" s="302">
        <v>162</v>
      </c>
      <c r="AY61" s="317">
        <v>31</v>
      </c>
      <c r="AZ61" s="302">
        <v>100</v>
      </c>
      <c r="BA61" s="302">
        <v>1328</v>
      </c>
      <c r="BB61" s="302">
        <v>662</v>
      </c>
      <c r="BC61" s="302">
        <v>108</v>
      </c>
      <c r="BD61" s="302">
        <v>67</v>
      </c>
      <c r="BE61" s="302">
        <v>49</v>
      </c>
      <c r="BF61" s="302">
        <v>14</v>
      </c>
      <c r="BG61" s="302">
        <v>453</v>
      </c>
      <c r="BH61" s="302">
        <v>72</v>
      </c>
      <c r="BI61" s="302">
        <v>314</v>
      </c>
      <c r="BJ61" s="302">
        <v>92</v>
      </c>
      <c r="BK61" s="302">
        <v>64</v>
      </c>
      <c r="BL61" s="302">
        <v>141</v>
      </c>
      <c r="BM61" s="302">
        <v>71</v>
      </c>
      <c r="BO61" s="39" t="s">
        <v>46</v>
      </c>
      <c r="BP61" s="302">
        <v>3249</v>
      </c>
      <c r="BQ61" s="302">
        <v>1112</v>
      </c>
      <c r="BR61" s="302">
        <v>151</v>
      </c>
      <c r="BS61" s="318" t="s">
        <v>2</v>
      </c>
      <c r="BT61" s="302">
        <v>158</v>
      </c>
      <c r="BU61" s="318" t="s">
        <v>2</v>
      </c>
      <c r="BV61" s="302">
        <v>195</v>
      </c>
      <c r="BW61" s="302">
        <v>1610</v>
      </c>
      <c r="BX61" s="302">
        <v>647</v>
      </c>
      <c r="BY61" s="302">
        <v>114</v>
      </c>
      <c r="BZ61" s="302">
        <v>70</v>
      </c>
      <c r="CA61" s="318" t="s">
        <v>2</v>
      </c>
      <c r="CB61" s="318" t="s">
        <v>2</v>
      </c>
      <c r="CC61" s="302">
        <v>436</v>
      </c>
      <c r="CD61" s="302">
        <v>81</v>
      </c>
      <c r="CE61" s="302">
        <v>294</v>
      </c>
      <c r="CF61" s="302">
        <v>93</v>
      </c>
      <c r="CG61" s="302">
        <v>89</v>
      </c>
      <c r="CH61" s="302">
        <v>145</v>
      </c>
      <c r="CI61" s="302">
        <v>45</v>
      </c>
      <c r="CK61" s="39" t="s">
        <v>46</v>
      </c>
      <c r="CL61" s="302">
        <v>7023</v>
      </c>
      <c r="CM61" s="302">
        <v>2972</v>
      </c>
      <c r="CN61" s="302" t="s">
        <v>2772</v>
      </c>
      <c r="CO61" s="302" t="s">
        <v>2772</v>
      </c>
      <c r="CP61" s="302" t="s">
        <v>2772</v>
      </c>
      <c r="CQ61" s="302" t="s">
        <v>2772</v>
      </c>
      <c r="CR61" s="302" t="s">
        <v>2772</v>
      </c>
      <c r="CS61" s="302">
        <v>3095</v>
      </c>
      <c r="CT61" s="302" t="s">
        <v>2772</v>
      </c>
      <c r="CU61" s="302" t="s">
        <v>2772</v>
      </c>
      <c r="CV61" s="302" t="s">
        <v>2772</v>
      </c>
      <c r="CW61" s="302" t="s">
        <v>2772</v>
      </c>
      <c r="CX61" s="302" t="s">
        <v>2772</v>
      </c>
      <c r="CY61" s="302">
        <v>650</v>
      </c>
      <c r="CZ61" s="302" t="s">
        <v>2772</v>
      </c>
      <c r="DA61" s="302" t="s">
        <v>2772</v>
      </c>
      <c r="DB61" s="302" t="s">
        <v>2772</v>
      </c>
      <c r="DC61" s="302">
        <v>152</v>
      </c>
      <c r="DD61" s="302">
        <v>154</v>
      </c>
      <c r="DE61" s="302">
        <v>0</v>
      </c>
    </row>
    <row r="62" spans="1:109" x14ac:dyDescent="0.2">
      <c r="A62" s="39" t="s">
        <v>47</v>
      </c>
      <c r="B62" s="302">
        <v>7390</v>
      </c>
      <c r="C62" s="302">
        <v>432</v>
      </c>
      <c r="D62" s="318" t="s">
        <v>2</v>
      </c>
      <c r="E62" s="318" t="s">
        <v>2</v>
      </c>
      <c r="F62" s="318" t="s">
        <v>2</v>
      </c>
      <c r="G62" s="318" t="s">
        <v>2</v>
      </c>
      <c r="H62" s="318" t="s">
        <v>2</v>
      </c>
      <c r="I62" s="318" t="s">
        <v>2</v>
      </c>
      <c r="J62" s="302">
        <v>1379</v>
      </c>
      <c r="K62" s="302">
        <v>406</v>
      </c>
      <c r="L62" s="318" t="s">
        <v>2</v>
      </c>
      <c r="M62" s="302">
        <v>64</v>
      </c>
      <c r="N62" s="318" t="s">
        <v>2</v>
      </c>
      <c r="O62" s="318" t="s">
        <v>2</v>
      </c>
      <c r="P62" s="318" t="s">
        <v>2</v>
      </c>
      <c r="Q62" s="302">
        <v>243</v>
      </c>
      <c r="R62" s="318" t="s">
        <v>2</v>
      </c>
      <c r="S62" s="318" t="s">
        <v>2</v>
      </c>
      <c r="T62" s="302">
        <v>299</v>
      </c>
      <c r="U62" s="302">
        <v>2363</v>
      </c>
      <c r="W62" s="39" t="s">
        <v>47</v>
      </c>
      <c r="X62" s="302">
        <v>6809</v>
      </c>
      <c r="Y62" s="302">
        <v>1405</v>
      </c>
      <c r="Z62" s="318" t="s">
        <v>2</v>
      </c>
      <c r="AA62" s="318" t="s">
        <v>2</v>
      </c>
      <c r="AB62" s="318" t="s">
        <v>2</v>
      </c>
      <c r="AC62" s="318" t="s">
        <v>2</v>
      </c>
      <c r="AD62" s="318" t="s">
        <v>2</v>
      </c>
      <c r="AE62" s="318" t="s">
        <v>2</v>
      </c>
      <c r="AF62" s="302">
        <v>2116</v>
      </c>
      <c r="AG62" s="302">
        <v>357</v>
      </c>
      <c r="AH62" s="302">
        <v>207</v>
      </c>
      <c r="AI62" s="318" t="s">
        <v>2</v>
      </c>
      <c r="AJ62" s="318" t="s">
        <v>2</v>
      </c>
      <c r="AK62" s="318" t="s">
        <v>2</v>
      </c>
      <c r="AL62" s="318" t="s">
        <v>2</v>
      </c>
      <c r="AM62" s="302">
        <v>436</v>
      </c>
      <c r="AN62" s="318" t="s">
        <v>2</v>
      </c>
      <c r="AO62" s="318" t="s">
        <v>2</v>
      </c>
      <c r="AP62" s="302">
        <v>378</v>
      </c>
      <c r="AQ62" s="302">
        <v>1910</v>
      </c>
      <c r="AS62" s="39" t="s">
        <v>47</v>
      </c>
      <c r="AT62" s="302">
        <v>10370</v>
      </c>
      <c r="AU62" s="302">
        <v>2618</v>
      </c>
      <c r="AV62" s="302">
        <v>50</v>
      </c>
      <c r="AW62" s="319" t="s">
        <v>2</v>
      </c>
      <c r="AX62" s="302">
        <v>1122</v>
      </c>
      <c r="AY62" s="317">
        <v>64</v>
      </c>
      <c r="AZ62" s="302">
        <v>144</v>
      </c>
      <c r="BA62" s="302">
        <v>5753</v>
      </c>
      <c r="BB62" s="302">
        <v>3111</v>
      </c>
      <c r="BC62" s="302">
        <v>523</v>
      </c>
      <c r="BD62" s="302">
        <v>384</v>
      </c>
      <c r="BE62" s="302">
        <v>264</v>
      </c>
      <c r="BF62" s="302">
        <v>93</v>
      </c>
      <c r="BG62" s="302">
        <v>1425</v>
      </c>
      <c r="BH62" s="302">
        <v>679</v>
      </c>
      <c r="BI62" s="302">
        <v>574</v>
      </c>
      <c r="BJ62" s="302">
        <v>196</v>
      </c>
      <c r="BK62" s="302">
        <v>139</v>
      </c>
      <c r="BL62" s="302">
        <v>226</v>
      </c>
      <c r="BM62" s="302">
        <v>209</v>
      </c>
      <c r="BO62" s="39" t="s">
        <v>47</v>
      </c>
      <c r="BP62" s="302">
        <v>15173</v>
      </c>
      <c r="BQ62" s="302">
        <v>4777</v>
      </c>
      <c r="BR62" s="302">
        <v>201</v>
      </c>
      <c r="BS62" s="302">
        <v>390</v>
      </c>
      <c r="BT62" s="302">
        <v>1427</v>
      </c>
      <c r="BU62" s="302">
        <v>139</v>
      </c>
      <c r="BV62" s="302">
        <v>360</v>
      </c>
      <c r="BW62" s="302">
        <v>8496</v>
      </c>
      <c r="BX62" s="302">
        <v>3841</v>
      </c>
      <c r="BY62" s="302">
        <v>833</v>
      </c>
      <c r="BZ62" s="302">
        <v>445</v>
      </c>
      <c r="CA62" s="302">
        <v>910</v>
      </c>
      <c r="CB62" s="302">
        <v>127</v>
      </c>
      <c r="CC62" s="302">
        <v>1467</v>
      </c>
      <c r="CD62" s="302">
        <v>655</v>
      </c>
      <c r="CE62" s="302">
        <v>653</v>
      </c>
      <c r="CF62" s="302">
        <v>228</v>
      </c>
      <c r="CG62" s="302">
        <v>153</v>
      </c>
      <c r="CH62" s="302">
        <v>360</v>
      </c>
      <c r="CI62" s="302">
        <v>103</v>
      </c>
      <c r="CK62" s="39" t="s">
        <v>47</v>
      </c>
      <c r="CL62" s="302">
        <v>30909</v>
      </c>
      <c r="CM62" s="302">
        <v>8322</v>
      </c>
      <c r="CN62" s="302" t="s">
        <v>2772</v>
      </c>
      <c r="CO62" s="302" t="s">
        <v>2772</v>
      </c>
      <c r="CP62" s="302" t="s">
        <v>2772</v>
      </c>
      <c r="CQ62" s="302" t="s">
        <v>2772</v>
      </c>
      <c r="CR62" s="302" t="s">
        <v>2772</v>
      </c>
      <c r="CS62" s="302">
        <v>20452</v>
      </c>
      <c r="CT62" s="302" t="s">
        <v>2772</v>
      </c>
      <c r="CU62" s="302" t="s">
        <v>2772</v>
      </c>
      <c r="CV62" s="302" t="s">
        <v>2772</v>
      </c>
      <c r="CW62" s="302" t="s">
        <v>2772</v>
      </c>
      <c r="CX62" s="302" t="s">
        <v>2772</v>
      </c>
      <c r="CY62" s="302">
        <v>1367</v>
      </c>
      <c r="CZ62" s="302" t="s">
        <v>2772</v>
      </c>
      <c r="DA62" s="302" t="s">
        <v>2772</v>
      </c>
      <c r="DB62" s="302" t="s">
        <v>2772</v>
      </c>
      <c r="DC62" s="302">
        <v>361</v>
      </c>
      <c r="DD62" s="302">
        <v>407</v>
      </c>
      <c r="DE62" s="302">
        <v>0</v>
      </c>
    </row>
    <row r="63" spans="1:109" x14ac:dyDescent="0.2">
      <c r="A63" s="39" t="s">
        <v>48</v>
      </c>
      <c r="B63" s="302">
        <v>12294</v>
      </c>
      <c r="C63" s="302">
        <v>1605</v>
      </c>
      <c r="D63" s="318" t="s">
        <v>2</v>
      </c>
      <c r="E63" s="318" t="s">
        <v>2</v>
      </c>
      <c r="F63" s="318" t="s">
        <v>2</v>
      </c>
      <c r="G63" s="318" t="s">
        <v>2</v>
      </c>
      <c r="H63" s="318" t="s">
        <v>2</v>
      </c>
      <c r="I63" s="318" t="s">
        <v>2</v>
      </c>
      <c r="J63" s="302">
        <v>3641</v>
      </c>
      <c r="K63" s="302">
        <v>708</v>
      </c>
      <c r="L63" s="318" t="s">
        <v>2</v>
      </c>
      <c r="M63" s="302">
        <v>125</v>
      </c>
      <c r="N63" s="318" t="s">
        <v>2</v>
      </c>
      <c r="O63" s="318" t="s">
        <v>2</v>
      </c>
      <c r="P63" s="318" t="s">
        <v>2</v>
      </c>
      <c r="Q63" s="302">
        <v>725</v>
      </c>
      <c r="R63" s="318" t="s">
        <v>2</v>
      </c>
      <c r="S63" s="318" t="s">
        <v>2</v>
      </c>
      <c r="T63" s="302">
        <v>413</v>
      </c>
      <c r="U63" s="302">
        <v>2418</v>
      </c>
      <c r="W63" s="39" t="s">
        <v>48</v>
      </c>
      <c r="X63" s="302">
        <v>14151</v>
      </c>
      <c r="Y63" s="302">
        <v>3523</v>
      </c>
      <c r="Z63" s="318" t="s">
        <v>2</v>
      </c>
      <c r="AA63" s="318" t="s">
        <v>2</v>
      </c>
      <c r="AB63" s="318" t="s">
        <v>2</v>
      </c>
      <c r="AC63" s="318" t="s">
        <v>2</v>
      </c>
      <c r="AD63" s="318" t="s">
        <v>2</v>
      </c>
      <c r="AE63" s="318" t="s">
        <v>2</v>
      </c>
      <c r="AF63" s="302">
        <v>5522</v>
      </c>
      <c r="AG63" s="302">
        <v>971</v>
      </c>
      <c r="AH63" s="302">
        <v>95</v>
      </c>
      <c r="AI63" s="318" t="s">
        <v>2</v>
      </c>
      <c r="AJ63" s="318" t="s">
        <v>2</v>
      </c>
      <c r="AK63" s="318" t="s">
        <v>2</v>
      </c>
      <c r="AL63" s="318" t="s">
        <v>2</v>
      </c>
      <c r="AM63" s="302">
        <v>730</v>
      </c>
      <c r="AN63" s="318" t="s">
        <v>2</v>
      </c>
      <c r="AO63" s="318" t="s">
        <v>2</v>
      </c>
      <c r="AP63" s="302">
        <v>523</v>
      </c>
      <c r="AQ63" s="302">
        <v>2787</v>
      </c>
      <c r="AS63" s="39" t="s">
        <v>48</v>
      </c>
      <c r="AT63" s="302">
        <v>17431</v>
      </c>
      <c r="AU63" s="302">
        <v>4820</v>
      </c>
      <c r="AV63" s="302">
        <v>152</v>
      </c>
      <c r="AW63" s="319" t="s">
        <v>2</v>
      </c>
      <c r="AX63" s="302">
        <v>2279</v>
      </c>
      <c r="AY63" s="317">
        <v>224</v>
      </c>
      <c r="AZ63" s="302">
        <v>178</v>
      </c>
      <c r="BA63" s="302">
        <v>10469</v>
      </c>
      <c r="BB63" s="302">
        <v>6240</v>
      </c>
      <c r="BC63" s="302">
        <v>1423</v>
      </c>
      <c r="BD63" s="302">
        <v>203</v>
      </c>
      <c r="BE63" s="302">
        <v>444</v>
      </c>
      <c r="BF63" s="302">
        <v>181</v>
      </c>
      <c r="BG63" s="302">
        <v>1011</v>
      </c>
      <c r="BH63" s="302">
        <v>266</v>
      </c>
      <c r="BI63" s="302">
        <v>595</v>
      </c>
      <c r="BJ63" s="302">
        <v>208</v>
      </c>
      <c r="BK63" s="302">
        <v>211</v>
      </c>
      <c r="BL63" s="302">
        <v>559</v>
      </c>
      <c r="BM63" s="302">
        <v>361</v>
      </c>
      <c r="BO63" s="39" t="s">
        <v>48</v>
      </c>
      <c r="BP63" s="302">
        <v>24213</v>
      </c>
      <c r="BQ63" s="302">
        <v>7211</v>
      </c>
      <c r="BR63" s="302">
        <v>257</v>
      </c>
      <c r="BS63" s="302">
        <v>565</v>
      </c>
      <c r="BT63" s="302">
        <v>2364</v>
      </c>
      <c r="BU63" s="302">
        <v>351</v>
      </c>
      <c r="BV63" s="302">
        <v>515</v>
      </c>
      <c r="BW63" s="302">
        <v>14548</v>
      </c>
      <c r="BX63" s="302">
        <v>7408</v>
      </c>
      <c r="BY63" s="302">
        <v>2266</v>
      </c>
      <c r="BZ63" s="302">
        <v>298</v>
      </c>
      <c r="CA63" s="302">
        <v>805</v>
      </c>
      <c r="CB63" s="302">
        <v>279</v>
      </c>
      <c r="CC63" s="302">
        <v>1109</v>
      </c>
      <c r="CD63" s="302">
        <v>348</v>
      </c>
      <c r="CE63" s="302">
        <v>573</v>
      </c>
      <c r="CF63" s="302">
        <v>203</v>
      </c>
      <c r="CG63" s="302">
        <v>316</v>
      </c>
      <c r="CH63" s="302">
        <v>903</v>
      </c>
      <c r="CI63" s="302">
        <v>304</v>
      </c>
      <c r="CK63" s="39" t="s">
        <v>48</v>
      </c>
      <c r="CL63" s="302">
        <v>40777</v>
      </c>
      <c r="CM63" s="302">
        <v>9139</v>
      </c>
      <c r="CN63" s="302" t="s">
        <v>2772</v>
      </c>
      <c r="CO63" s="302" t="s">
        <v>2772</v>
      </c>
      <c r="CP63" s="302" t="s">
        <v>2772</v>
      </c>
      <c r="CQ63" s="302" t="s">
        <v>2772</v>
      </c>
      <c r="CR63" s="302" t="s">
        <v>2772</v>
      </c>
      <c r="CS63" s="302">
        <v>28613</v>
      </c>
      <c r="CT63" s="302" t="s">
        <v>2772</v>
      </c>
      <c r="CU63" s="302" t="s">
        <v>2772</v>
      </c>
      <c r="CV63" s="302" t="s">
        <v>2772</v>
      </c>
      <c r="CW63" s="302" t="s">
        <v>2772</v>
      </c>
      <c r="CX63" s="302" t="s">
        <v>2772</v>
      </c>
      <c r="CY63" s="302">
        <v>1427</v>
      </c>
      <c r="CZ63" s="302" t="s">
        <v>2772</v>
      </c>
      <c r="DA63" s="302" t="s">
        <v>2772</v>
      </c>
      <c r="DB63" s="302" t="s">
        <v>2772</v>
      </c>
      <c r="DC63" s="302">
        <v>625</v>
      </c>
      <c r="DD63" s="302">
        <v>973</v>
      </c>
      <c r="DE63" s="302">
        <v>0</v>
      </c>
    </row>
    <row r="64" spans="1:109" x14ac:dyDescent="0.2">
      <c r="A64" s="39" t="s">
        <v>49</v>
      </c>
      <c r="B64" s="302">
        <v>20830</v>
      </c>
      <c r="C64" s="302">
        <v>2194</v>
      </c>
      <c r="D64" s="318" t="s">
        <v>2</v>
      </c>
      <c r="E64" s="318" t="s">
        <v>2</v>
      </c>
      <c r="F64" s="318" t="s">
        <v>2</v>
      </c>
      <c r="G64" s="318" t="s">
        <v>2</v>
      </c>
      <c r="H64" s="318" t="s">
        <v>2</v>
      </c>
      <c r="I64" s="318" t="s">
        <v>2</v>
      </c>
      <c r="J64" s="302">
        <v>994</v>
      </c>
      <c r="K64" s="302">
        <v>668</v>
      </c>
      <c r="L64" s="318" t="s">
        <v>2</v>
      </c>
      <c r="M64" s="302">
        <v>78</v>
      </c>
      <c r="N64" s="318" t="s">
        <v>2</v>
      </c>
      <c r="O64" s="318" t="s">
        <v>2</v>
      </c>
      <c r="P64" s="318" t="s">
        <v>2</v>
      </c>
      <c r="Q64" s="302">
        <v>3474</v>
      </c>
      <c r="R64" s="318" t="s">
        <v>2</v>
      </c>
      <c r="S64" s="318" t="s">
        <v>2</v>
      </c>
      <c r="T64" s="302">
        <v>324</v>
      </c>
      <c r="U64" s="302">
        <v>6925</v>
      </c>
      <c r="W64" s="39" t="s">
        <v>49</v>
      </c>
      <c r="X64" s="302">
        <v>8840</v>
      </c>
      <c r="Y64" s="302">
        <v>1681</v>
      </c>
      <c r="Z64" s="318" t="s">
        <v>2</v>
      </c>
      <c r="AA64" s="318" t="s">
        <v>2</v>
      </c>
      <c r="AB64" s="318" t="s">
        <v>2</v>
      </c>
      <c r="AC64" s="318" t="s">
        <v>2</v>
      </c>
      <c r="AD64" s="318" t="s">
        <v>2</v>
      </c>
      <c r="AE64" s="318" t="s">
        <v>2</v>
      </c>
      <c r="AF64" s="302">
        <v>632</v>
      </c>
      <c r="AG64" s="302">
        <v>193</v>
      </c>
      <c r="AH64" s="302">
        <v>438</v>
      </c>
      <c r="AI64" s="318" t="s">
        <v>2</v>
      </c>
      <c r="AJ64" s="318" t="s">
        <v>2</v>
      </c>
      <c r="AK64" s="318" t="s">
        <v>2</v>
      </c>
      <c r="AL64" s="318" t="s">
        <v>2</v>
      </c>
      <c r="AM64" s="302">
        <v>2475</v>
      </c>
      <c r="AN64" s="318" t="s">
        <v>2</v>
      </c>
      <c r="AO64" s="318" t="s">
        <v>2</v>
      </c>
      <c r="AP64" s="302">
        <v>464</v>
      </c>
      <c r="AQ64" s="302">
        <v>2957</v>
      </c>
      <c r="AS64" s="39" t="s">
        <v>49</v>
      </c>
      <c r="AT64" s="302">
        <v>9959</v>
      </c>
      <c r="AU64" s="302">
        <v>2699</v>
      </c>
      <c r="AV64" s="302">
        <v>662</v>
      </c>
      <c r="AW64" s="319" t="s">
        <v>2</v>
      </c>
      <c r="AX64" s="302">
        <v>193</v>
      </c>
      <c r="AY64" s="317">
        <v>293</v>
      </c>
      <c r="AZ64" s="302">
        <v>260</v>
      </c>
      <c r="BA64" s="302">
        <v>3587</v>
      </c>
      <c r="BB64" s="302">
        <v>612</v>
      </c>
      <c r="BC64" s="302">
        <v>194</v>
      </c>
      <c r="BD64" s="302">
        <v>933</v>
      </c>
      <c r="BE64" s="302">
        <v>133</v>
      </c>
      <c r="BF64" s="302">
        <v>123</v>
      </c>
      <c r="BG64" s="302">
        <v>2327</v>
      </c>
      <c r="BH64" s="302">
        <v>386</v>
      </c>
      <c r="BI64" s="302">
        <v>1751</v>
      </c>
      <c r="BJ64" s="302">
        <v>766</v>
      </c>
      <c r="BK64" s="302">
        <v>418</v>
      </c>
      <c r="BL64" s="302">
        <v>578</v>
      </c>
      <c r="BM64" s="302">
        <v>350</v>
      </c>
      <c r="BO64" s="39" t="s">
        <v>49</v>
      </c>
      <c r="BP64" s="302">
        <v>13505</v>
      </c>
      <c r="BQ64" s="302">
        <v>4255</v>
      </c>
      <c r="BR64" s="302">
        <v>789</v>
      </c>
      <c r="BS64" s="302">
        <v>533</v>
      </c>
      <c r="BT64" s="302">
        <v>179</v>
      </c>
      <c r="BU64" s="302">
        <v>375</v>
      </c>
      <c r="BV64" s="302">
        <v>409</v>
      </c>
      <c r="BW64" s="302">
        <v>5309</v>
      </c>
      <c r="BX64" s="302">
        <v>590</v>
      </c>
      <c r="BY64" s="302">
        <v>265</v>
      </c>
      <c r="BZ64" s="302">
        <v>1112</v>
      </c>
      <c r="CA64" s="302">
        <v>125</v>
      </c>
      <c r="CB64" s="302">
        <v>123</v>
      </c>
      <c r="CC64" s="302">
        <v>2648</v>
      </c>
      <c r="CD64" s="302">
        <v>664</v>
      </c>
      <c r="CE64" s="302">
        <v>1665</v>
      </c>
      <c r="CF64" s="302">
        <v>673</v>
      </c>
      <c r="CG64" s="302">
        <v>712</v>
      </c>
      <c r="CH64" s="302">
        <v>1339</v>
      </c>
      <c r="CI64" s="302">
        <v>263</v>
      </c>
      <c r="CK64" s="39" t="s">
        <v>49</v>
      </c>
      <c r="CL64" s="302">
        <v>18696</v>
      </c>
      <c r="CM64" s="302">
        <v>5569</v>
      </c>
      <c r="CN64" s="302" t="s">
        <v>2772</v>
      </c>
      <c r="CO64" s="302" t="s">
        <v>2772</v>
      </c>
      <c r="CP64" s="302" t="s">
        <v>2772</v>
      </c>
      <c r="CQ64" s="302" t="s">
        <v>2772</v>
      </c>
      <c r="CR64" s="302" t="s">
        <v>2772</v>
      </c>
      <c r="CS64" s="302">
        <v>6112</v>
      </c>
      <c r="CT64" s="302" t="s">
        <v>2772</v>
      </c>
      <c r="CU64" s="302" t="s">
        <v>2772</v>
      </c>
      <c r="CV64" s="302" t="s">
        <v>2772</v>
      </c>
      <c r="CW64" s="302" t="s">
        <v>2772</v>
      </c>
      <c r="CX64" s="302" t="s">
        <v>2772</v>
      </c>
      <c r="CY64" s="302">
        <v>3412</v>
      </c>
      <c r="CZ64" s="302" t="s">
        <v>2772</v>
      </c>
      <c r="DA64" s="302" t="s">
        <v>2772</v>
      </c>
      <c r="DB64" s="302" t="s">
        <v>2772</v>
      </c>
      <c r="DC64" s="302">
        <v>1569</v>
      </c>
      <c r="DD64" s="302">
        <v>2034</v>
      </c>
      <c r="DE64" s="302">
        <v>0</v>
      </c>
    </row>
    <row r="65" spans="1:109" x14ac:dyDescent="0.2">
      <c r="A65" s="39" t="s">
        <v>50</v>
      </c>
      <c r="B65" s="302">
        <v>19447</v>
      </c>
      <c r="C65" s="302">
        <v>1448</v>
      </c>
      <c r="D65" s="318" t="s">
        <v>2</v>
      </c>
      <c r="E65" s="318" t="s">
        <v>2</v>
      </c>
      <c r="F65" s="318" t="s">
        <v>2</v>
      </c>
      <c r="G65" s="318" t="s">
        <v>2</v>
      </c>
      <c r="H65" s="318" t="s">
        <v>2</v>
      </c>
      <c r="I65" s="318" t="s">
        <v>2</v>
      </c>
      <c r="J65" s="302">
        <v>1340</v>
      </c>
      <c r="K65" s="302">
        <v>505</v>
      </c>
      <c r="L65" s="318" t="s">
        <v>2</v>
      </c>
      <c r="M65" s="302">
        <v>303</v>
      </c>
      <c r="N65" s="318" t="s">
        <v>2</v>
      </c>
      <c r="O65" s="318" t="s">
        <v>2</v>
      </c>
      <c r="P65" s="318" t="s">
        <v>2</v>
      </c>
      <c r="Q65" s="302">
        <v>1607</v>
      </c>
      <c r="R65" s="318" t="s">
        <v>2</v>
      </c>
      <c r="S65" s="318" t="s">
        <v>2</v>
      </c>
      <c r="T65" s="302">
        <v>1857</v>
      </c>
      <c r="U65" s="302">
        <v>8829</v>
      </c>
      <c r="W65" s="39" t="s">
        <v>50</v>
      </c>
      <c r="X65" s="302">
        <v>13061</v>
      </c>
      <c r="Y65" s="302">
        <v>1109</v>
      </c>
      <c r="Z65" s="318" t="s">
        <v>2</v>
      </c>
      <c r="AA65" s="318" t="s">
        <v>2</v>
      </c>
      <c r="AB65" s="318" t="s">
        <v>2</v>
      </c>
      <c r="AC65" s="318" t="s">
        <v>2</v>
      </c>
      <c r="AD65" s="318" t="s">
        <v>2</v>
      </c>
      <c r="AE65" s="318" t="s">
        <v>2</v>
      </c>
      <c r="AF65" s="302">
        <v>694</v>
      </c>
      <c r="AG65" s="302">
        <v>287</v>
      </c>
      <c r="AH65" s="302">
        <v>197</v>
      </c>
      <c r="AI65" s="318" t="s">
        <v>2</v>
      </c>
      <c r="AJ65" s="318" t="s">
        <v>2</v>
      </c>
      <c r="AK65" s="318" t="s">
        <v>2</v>
      </c>
      <c r="AL65" s="318" t="s">
        <v>2</v>
      </c>
      <c r="AM65" s="302">
        <v>1106</v>
      </c>
      <c r="AN65" s="318" t="s">
        <v>2</v>
      </c>
      <c r="AO65" s="318" t="s">
        <v>2</v>
      </c>
      <c r="AP65" s="302">
        <v>1353</v>
      </c>
      <c r="AQ65" s="302">
        <v>8315</v>
      </c>
      <c r="AS65" s="39" t="s">
        <v>50</v>
      </c>
      <c r="AT65" s="302">
        <v>15877</v>
      </c>
      <c r="AU65" s="302">
        <v>3261</v>
      </c>
      <c r="AV65" s="302">
        <v>278</v>
      </c>
      <c r="AW65" s="319" t="s">
        <v>2</v>
      </c>
      <c r="AX65" s="302">
        <v>196</v>
      </c>
      <c r="AY65" s="317">
        <v>185</v>
      </c>
      <c r="AZ65" s="302">
        <v>521</v>
      </c>
      <c r="BA65" s="302">
        <v>6119</v>
      </c>
      <c r="BB65" s="302">
        <v>760</v>
      </c>
      <c r="BC65" s="302">
        <v>325</v>
      </c>
      <c r="BD65" s="302">
        <v>270</v>
      </c>
      <c r="BE65" s="302">
        <v>127</v>
      </c>
      <c r="BF65" s="302">
        <v>434</v>
      </c>
      <c r="BG65" s="302">
        <v>4136</v>
      </c>
      <c r="BH65" s="302">
        <v>2712</v>
      </c>
      <c r="BI65" s="302">
        <v>865</v>
      </c>
      <c r="BJ65" s="302">
        <v>230</v>
      </c>
      <c r="BK65" s="302">
        <v>791</v>
      </c>
      <c r="BL65" s="302">
        <v>1410</v>
      </c>
      <c r="BM65" s="302">
        <v>160</v>
      </c>
      <c r="BO65" s="39" t="s">
        <v>50</v>
      </c>
      <c r="BP65" s="302">
        <v>19730</v>
      </c>
      <c r="BQ65" s="302">
        <v>4651</v>
      </c>
      <c r="BR65" s="302">
        <v>274</v>
      </c>
      <c r="BS65" s="302">
        <v>290</v>
      </c>
      <c r="BT65" s="302">
        <v>275</v>
      </c>
      <c r="BU65" s="302">
        <v>236</v>
      </c>
      <c r="BV65" s="302">
        <v>802</v>
      </c>
      <c r="BW65" s="302">
        <v>7036</v>
      </c>
      <c r="BX65" s="302">
        <v>968</v>
      </c>
      <c r="BY65" s="302">
        <v>356</v>
      </c>
      <c r="BZ65" s="302">
        <v>313</v>
      </c>
      <c r="CA65" s="302">
        <v>158</v>
      </c>
      <c r="CB65" s="302">
        <v>444</v>
      </c>
      <c r="CC65" s="302">
        <v>5182</v>
      </c>
      <c r="CD65" s="302">
        <v>3606</v>
      </c>
      <c r="CE65" s="302">
        <v>924</v>
      </c>
      <c r="CF65" s="302">
        <v>205</v>
      </c>
      <c r="CG65" s="302">
        <v>904</v>
      </c>
      <c r="CH65" s="302">
        <v>1864</v>
      </c>
      <c r="CI65" s="302">
        <v>254</v>
      </c>
      <c r="CK65" s="39" t="s">
        <v>50</v>
      </c>
      <c r="CL65" s="302">
        <v>21397</v>
      </c>
      <c r="CM65" s="302">
        <v>4488</v>
      </c>
      <c r="CN65" s="302" t="s">
        <v>2772</v>
      </c>
      <c r="CO65" s="302" t="s">
        <v>2772</v>
      </c>
      <c r="CP65" s="302" t="s">
        <v>2772</v>
      </c>
      <c r="CQ65" s="302" t="s">
        <v>2772</v>
      </c>
      <c r="CR65" s="302" t="s">
        <v>2772</v>
      </c>
      <c r="CS65" s="302">
        <v>8858</v>
      </c>
      <c r="CT65" s="302" t="s">
        <v>2772</v>
      </c>
      <c r="CU65" s="302" t="s">
        <v>2772</v>
      </c>
      <c r="CV65" s="302" t="s">
        <v>2772</v>
      </c>
      <c r="CW65" s="302" t="s">
        <v>2772</v>
      </c>
      <c r="CX65" s="302" t="s">
        <v>2772</v>
      </c>
      <c r="CY65" s="302">
        <v>4953</v>
      </c>
      <c r="CZ65" s="302" t="s">
        <v>2772</v>
      </c>
      <c r="DA65" s="302" t="s">
        <v>2772</v>
      </c>
      <c r="DB65" s="302" t="s">
        <v>2772</v>
      </c>
      <c r="DC65" s="302">
        <v>1470</v>
      </c>
      <c r="DD65" s="302">
        <v>1628</v>
      </c>
      <c r="DE65" s="302">
        <v>0</v>
      </c>
    </row>
    <row r="66" spans="1:109" x14ac:dyDescent="0.2">
      <c r="A66" s="39" t="s">
        <v>51</v>
      </c>
      <c r="B66" s="302">
        <v>4276</v>
      </c>
      <c r="C66" s="302">
        <v>443</v>
      </c>
      <c r="D66" s="318" t="s">
        <v>2</v>
      </c>
      <c r="E66" s="318" t="s">
        <v>2</v>
      </c>
      <c r="F66" s="318" t="s">
        <v>2</v>
      </c>
      <c r="G66" s="318" t="s">
        <v>2</v>
      </c>
      <c r="H66" s="318" t="s">
        <v>2</v>
      </c>
      <c r="I66" s="318" t="s">
        <v>2</v>
      </c>
      <c r="J66" s="302">
        <v>621</v>
      </c>
      <c r="K66" s="302">
        <v>158</v>
      </c>
      <c r="L66" s="318" t="s">
        <v>2</v>
      </c>
      <c r="M66" s="302">
        <v>112</v>
      </c>
      <c r="N66" s="318" t="s">
        <v>2</v>
      </c>
      <c r="O66" s="318" t="s">
        <v>2</v>
      </c>
      <c r="P66" s="318" t="s">
        <v>2</v>
      </c>
      <c r="Q66" s="302">
        <v>147</v>
      </c>
      <c r="R66" s="318" t="s">
        <v>2</v>
      </c>
      <c r="S66" s="318" t="s">
        <v>2</v>
      </c>
      <c r="T66" s="302">
        <v>321</v>
      </c>
      <c r="U66" s="302">
        <v>1250</v>
      </c>
      <c r="W66" s="39" t="s">
        <v>51</v>
      </c>
      <c r="X66" s="302">
        <v>4066</v>
      </c>
      <c r="Y66" s="302">
        <v>757</v>
      </c>
      <c r="Z66" s="318" t="s">
        <v>2</v>
      </c>
      <c r="AA66" s="318" t="s">
        <v>2</v>
      </c>
      <c r="AB66" s="318" t="s">
        <v>2</v>
      </c>
      <c r="AC66" s="318" t="s">
        <v>2</v>
      </c>
      <c r="AD66" s="318" t="s">
        <v>2</v>
      </c>
      <c r="AE66" s="318" t="s">
        <v>2</v>
      </c>
      <c r="AF66" s="302">
        <v>713</v>
      </c>
      <c r="AG66" s="302">
        <v>172</v>
      </c>
      <c r="AH66" s="302">
        <v>53</v>
      </c>
      <c r="AI66" s="318" t="s">
        <v>2</v>
      </c>
      <c r="AJ66" s="318" t="s">
        <v>2</v>
      </c>
      <c r="AK66" s="318" t="s">
        <v>2</v>
      </c>
      <c r="AL66" s="318" t="s">
        <v>2</v>
      </c>
      <c r="AM66" s="302">
        <v>199</v>
      </c>
      <c r="AN66" s="318" t="s">
        <v>2</v>
      </c>
      <c r="AO66" s="318" t="s">
        <v>2</v>
      </c>
      <c r="AP66" s="302">
        <v>350</v>
      </c>
      <c r="AQ66" s="302">
        <v>1822</v>
      </c>
      <c r="AS66" s="39" t="s">
        <v>51</v>
      </c>
      <c r="AT66" s="302">
        <v>5658</v>
      </c>
      <c r="AU66" s="302">
        <v>1258</v>
      </c>
      <c r="AV66" s="302">
        <v>43</v>
      </c>
      <c r="AW66" s="319" t="s">
        <v>2</v>
      </c>
      <c r="AX66" s="302">
        <v>321</v>
      </c>
      <c r="AY66" s="317">
        <v>43</v>
      </c>
      <c r="AZ66" s="302">
        <v>183</v>
      </c>
      <c r="BA66" s="302">
        <v>3324</v>
      </c>
      <c r="BB66" s="302">
        <v>754</v>
      </c>
      <c r="BC66" s="302">
        <v>226</v>
      </c>
      <c r="BD66" s="302">
        <v>71</v>
      </c>
      <c r="BE66" s="302">
        <v>449</v>
      </c>
      <c r="BF66" s="302">
        <v>11</v>
      </c>
      <c r="BG66" s="302">
        <v>496</v>
      </c>
      <c r="BH66" s="302">
        <v>203</v>
      </c>
      <c r="BI66" s="302">
        <v>172</v>
      </c>
      <c r="BJ66" s="302">
        <v>60</v>
      </c>
      <c r="BK66" s="302">
        <v>174</v>
      </c>
      <c r="BL66" s="302">
        <v>278</v>
      </c>
      <c r="BM66" s="302">
        <v>128</v>
      </c>
      <c r="BO66" s="39" t="s">
        <v>51</v>
      </c>
      <c r="BP66" s="302">
        <v>9290</v>
      </c>
      <c r="BQ66" s="302">
        <v>2294</v>
      </c>
      <c r="BR66" s="302">
        <v>82</v>
      </c>
      <c r="BS66" s="318" t="s">
        <v>2</v>
      </c>
      <c r="BT66" s="302">
        <v>438</v>
      </c>
      <c r="BU66" s="318" t="s">
        <v>2</v>
      </c>
      <c r="BV66" s="302">
        <v>549</v>
      </c>
      <c r="BW66" s="302">
        <v>5698</v>
      </c>
      <c r="BX66" s="302">
        <v>905</v>
      </c>
      <c r="BY66" s="302">
        <v>412</v>
      </c>
      <c r="BZ66" s="302">
        <v>131</v>
      </c>
      <c r="CA66" s="302">
        <v>1016</v>
      </c>
      <c r="CB66" s="302">
        <v>64</v>
      </c>
      <c r="CC66" s="302">
        <v>692</v>
      </c>
      <c r="CD66" s="302">
        <v>305</v>
      </c>
      <c r="CE66" s="302">
        <v>204</v>
      </c>
      <c r="CF66" s="302">
        <v>64</v>
      </c>
      <c r="CG66" s="302">
        <v>214</v>
      </c>
      <c r="CH66" s="302">
        <v>466</v>
      </c>
      <c r="CI66" s="302">
        <v>85</v>
      </c>
      <c r="CK66" s="39" t="s">
        <v>51</v>
      </c>
      <c r="CL66" s="302">
        <v>14563</v>
      </c>
      <c r="CM66" s="302">
        <v>3306</v>
      </c>
      <c r="CN66" s="302" t="s">
        <v>2772</v>
      </c>
      <c r="CO66" s="302" t="s">
        <v>2772</v>
      </c>
      <c r="CP66" s="302" t="s">
        <v>2772</v>
      </c>
      <c r="CQ66" s="302" t="s">
        <v>2772</v>
      </c>
      <c r="CR66" s="302" t="s">
        <v>2772</v>
      </c>
      <c r="CS66" s="302">
        <v>9465</v>
      </c>
      <c r="CT66" s="302" t="s">
        <v>2772</v>
      </c>
      <c r="CU66" s="302" t="s">
        <v>2772</v>
      </c>
      <c r="CV66" s="302" t="s">
        <v>2772</v>
      </c>
      <c r="CW66" s="302" t="s">
        <v>2772</v>
      </c>
      <c r="CX66" s="302" t="s">
        <v>2772</v>
      </c>
      <c r="CY66" s="302">
        <v>758</v>
      </c>
      <c r="CZ66" s="302" t="s">
        <v>2772</v>
      </c>
      <c r="DA66" s="302" t="s">
        <v>2772</v>
      </c>
      <c r="DB66" s="302" t="s">
        <v>2772</v>
      </c>
      <c r="DC66" s="302">
        <v>476</v>
      </c>
      <c r="DD66" s="302">
        <v>557</v>
      </c>
      <c r="DE66" s="302">
        <v>1</v>
      </c>
    </row>
    <row r="67" spans="1:109" x14ac:dyDescent="0.2">
      <c r="A67" s="39" t="s">
        <v>52</v>
      </c>
      <c r="B67" s="302">
        <v>27776</v>
      </c>
      <c r="C67" s="302">
        <v>3286</v>
      </c>
      <c r="D67" s="318" t="s">
        <v>2</v>
      </c>
      <c r="E67" s="318" t="s">
        <v>2</v>
      </c>
      <c r="F67" s="318" t="s">
        <v>2</v>
      </c>
      <c r="G67" s="318" t="s">
        <v>2</v>
      </c>
      <c r="H67" s="318" t="s">
        <v>2</v>
      </c>
      <c r="I67" s="318" t="s">
        <v>2</v>
      </c>
      <c r="J67" s="302">
        <v>1814</v>
      </c>
      <c r="K67" s="302">
        <v>614</v>
      </c>
      <c r="L67" s="318" t="s">
        <v>2</v>
      </c>
      <c r="M67" s="302">
        <v>182</v>
      </c>
      <c r="N67" s="318" t="s">
        <v>2</v>
      </c>
      <c r="O67" s="318" t="s">
        <v>2</v>
      </c>
      <c r="P67" s="318" t="s">
        <v>2</v>
      </c>
      <c r="Q67" s="302">
        <v>8792</v>
      </c>
      <c r="R67" s="318" t="s">
        <v>2</v>
      </c>
      <c r="S67" s="318" t="s">
        <v>2</v>
      </c>
      <c r="T67" s="302">
        <v>542</v>
      </c>
      <c r="U67" s="302">
        <v>6628</v>
      </c>
      <c r="W67" s="39" t="s">
        <v>52</v>
      </c>
      <c r="X67" s="302">
        <v>18865</v>
      </c>
      <c r="Y67" s="302">
        <v>4042</v>
      </c>
      <c r="Z67" s="318" t="s">
        <v>2</v>
      </c>
      <c r="AA67" s="318" t="s">
        <v>2</v>
      </c>
      <c r="AB67" s="318" t="s">
        <v>2</v>
      </c>
      <c r="AC67" s="318" t="s">
        <v>2</v>
      </c>
      <c r="AD67" s="318" t="s">
        <v>2</v>
      </c>
      <c r="AE67" s="318" t="s">
        <v>2</v>
      </c>
      <c r="AF67" s="302">
        <v>1577</v>
      </c>
      <c r="AG67" s="302">
        <v>503</v>
      </c>
      <c r="AH67" s="302">
        <v>340</v>
      </c>
      <c r="AI67" s="318" t="s">
        <v>2</v>
      </c>
      <c r="AJ67" s="318" t="s">
        <v>2</v>
      </c>
      <c r="AK67" s="318" t="s">
        <v>2</v>
      </c>
      <c r="AL67" s="318" t="s">
        <v>2</v>
      </c>
      <c r="AM67" s="302">
        <v>8008</v>
      </c>
      <c r="AN67" s="318" t="s">
        <v>2</v>
      </c>
      <c r="AO67" s="318" t="s">
        <v>2</v>
      </c>
      <c r="AP67" s="302">
        <v>684</v>
      </c>
      <c r="AQ67" s="302">
        <v>3711</v>
      </c>
      <c r="AS67" s="39" t="s">
        <v>52</v>
      </c>
      <c r="AT67" s="302">
        <v>20735</v>
      </c>
      <c r="AU67" s="302">
        <v>6566</v>
      </c>
      <c r="AV67" s="302">
        <v>1939</v>
      </c>
      <c r="AW67" s="319" t="s">
        <v>2</v>
      </c>
      <c r="AX67" s="302">
        <v>546</v>
      </c>
      <c r="AY67" s="317">
        <v>1199</v>
      </c>
      <c r="AZ67" s="302">
        <v>321</v>
      </c>
      <c r="BA67" s="302">
        <v>5061</v>
      </c>
      <c r="BB67" s="302">
        <v>1305</v>
      </c>
      <c r="BC67" s="302">
        <v>544</v>
      </c>
      <c r="BD67" s="302">
        <v>586</v>
      </c>
      <c r="BE67" s="302">
        <v>246</v>
      </c>
      <c r="BF67" s="302">
        <v>86</v>
      </c>
      <c r="BG67" s="302">
        <v>6643</v>
      </c>
      <c r="BH67" s="302">
        <v>443</v>
      </c>
      <c r="BI67" s="302">
        <v>5943</v>
      </c>
      <c r="BJ67" s="302">
        <v>4597</v>
      </c>
      <c r="BK67" s="302">
        <v>1096</v>
      </c>
      <c r="BL67" s="302">
        <v>938</v>
      </c>
      <c r="BM67" s="302">
        <v>431</v>
      </c>
      <c r="BO67" s="39" t="s">
        <v>52</v>
      </c>
      <c r="BP67" s="302">
        <v>27692</v>
      </c>
      <c r="BQ67" s="302">
        <v>11864</v>
      </c>
      <c r="BR67" s="302">
        <v>2754</v>
      </c>
      <c r="BS67" s="302">
        <v>460</v>
      </c>
      <c r="BT67" s="302">
        <v>523</v>
      </c>
      <c r="BU67" s="302">
        <v>2029</v>
      </c>
      <c r="BV67" s="302">
        <v>804</v>
      </c>
      <c r="BW67" s="302">
        <v>5730</v>
      </c>
      <c r="BX67" s="302">
        <v>1060</v>
      </c>
      <c r="BY67" s="302">
        <v>657</v>
      </c>
      <c r="BZ67" s="302">
        <v>606</v>
      </c>
      <c r="CA67" s="302">
        <v>257</v>
      </c>
      <c r="CB67" s="302">
        <v>123</v>
      </c>
      <c r="CC67" s="302">
        <v>6571</v>
      </c>
      <c r="CD67" s="302">
        <v>541</v>
      </c>
      <c r="CE67" s="302">
        <v>5642</v>
      </c>
      <c r="CF67" s="302">
        <v>4398</v>
      </c>
      <c r="CG67" s="302">
        <v>1651</v>
      </c>
      <c r="CH67" s="302">
        <v>1742</v>
      </c>
      <c r="CI67" s="302">
        <v>563</v>
      </c>
      <c r="CK67" s="39" t="s">
        <v>52</v>
      </c>
      <c r="CL67" s="302">
        <v>35178</v>
      </c>
      <c r="CM67" s="302">
        <v>13585</v>
      </c>
      <c r="CN67" s="302" t="s">
        <v>2772</v>
      </c>
      <c r="CO67" s="302" t="s">
        <v>2772</v>
      </c>
      <c r="CP67" s="302" t="s">
        <v>2772</v>
      </c>
      <c r="CQ67" s="302" t="s">
        <v>2772</v>
      </c>
      <c r="CR67" s="302" t="s">
        <v>2772</v>
      </c>
      <c r="CS67" s="302">
        <v>7075</v>
      </c>
      <c r="CT67" s="302" t="s">
        <v>2772</v>
      </c>
      <c r="CU67" s="302" t="s">
        <v>2772</v>
      </c>
      <c r="CV67" s="302" t="s">
        <v>2772</v>
      </c>
      <c r="CW67" s="302" t="s">
        <v>2772</v>
      </c>
      <c r="CX67" s="302" t="s">
        <v>2772</v>
      </c>
      <c r="CY67" s="302">
        <v>6901</v>
      </c>
      <c r="CZ67" s="302" t="s">
        <v>2772</v>
      </c>
      <c r="DA67" s="302" t="s">
        <v>2772</v>
      </c>
      <c r="DB67" s="302" t="s">
        <v>2772</v>
      </c>
      <c r="DC67" s="302">
        <v>4525</v>
      </c>
      <c r="DD67" s="302">
        <v>3092</v>
      </c>
      <c r="DE67" s="302">
        <v>0</v>
      </c>
    </row>
    <row r="68" spans="1:109" x14ac:dyDescent="0.2">
      <c r="A68" s="39" t="s">
        <v>53</v>
      </c>
      <c r="B68" s="302">
        <v>13351</v>
      </c>
      <c r="C68" s="302">
        <v>1006</v>
      </c>
      <c r="D68" s="318" t="s">
        <v>2</v>
      </c>
      <c r="E68" s="318" t="s">
        <v>2</v>
      </c>
      <c r="F68" s="318" t="s">
        <v>2</v>
      </c>
      <c r="G68" s="318" t="s">
        <v>2</v>
      </c>
      <c r="H68" s="318" t="s">
        <v>2</v>
      </c>
      <c r="I68" s="318" t="s">
        <v>2</v>
      </c>
      <c r="J68" s="302">
        <v>800</v>
      </c>
      <c r="K68" s="302">
        <v>151</v>
      </c>
      <c r="L68" s="318" t="s">
        <v>2</v>
      </c>
      <c r="M68" s="302">
        <v>152</v>
      </c>
      <c r="N68" s="318" t="s">
        <v>2</v>
      </c>
      <c r="O68" s="318" t="s">
        <v>2</v>
      </c>
      <c r="P68" s="318" t="s">
        <v>2</v>
      </c>
      <c r="Q68" s="302">
        <v>4927</v>
      </c>
      <c r="R68" s="318" t="s">
        <v>2</v>
      </c>
      <c r="S68" s="318" t="s">
        <v>2</v>
      </c>
      <c r="T68" s="302">
        <v>356</v>
      </c>
      <c r="U68" s="302">
        <v>2942</v>
      </c>
      <c r="W68" s="39" t="s">
        <v>53</v>
      </c>
      <c r="X68" s="302">
        <v>10293</v>
      </c>
      <c r="Y68" s="302">
        <v>1681</v>
      </c>
      <c r="Z68" s="318" t="s">
        <v>2</v>
      </c>
      <c r="AA68" s="318" t="s">
        <v>2</v>
      </c>
      <c r="AB68" s="318" t="s">
        <v>2</v>
      </c>
      <c r="AC68" s="318" t="s">
        <v>2</v>
      </c>
      <c r="AD68" s="318" t="s">
        <v>2</v>
      </c>
      <c r="AE68" s="318" t="s">
        <v>2</v>
      </c>
      <c r="AF68" s="302">
        <v>849</v>
      </c>
      <c r="AG68" s="302">
        <v>170</v>
      </c>
      <c r="AH68" s="302">
        <v>141</v>
      </c>
      <c r="AI68" s="318" t="s">
        <v>2</v>
      </c>
      <c r="AJ68" s="318" t="s">
        <v>2</v>
      </c>
      <c r="AK68" s="318" t="s">
        <v>2</v>
      </c>
      <c r="AL68" s="318" t="s">
        <v>2</v>
      </c>
      <c r="AM68" s="302">
        <v>5119</v>
      </c>
      <c r="AN68" s="318" t="s">
        <v>2</v>
      </c>
      <c r="AO68" s="318" t="s">
        <v>2</v>
      </c>
      <c r="AP68" s="302">
        <v>376</v>
      </c>
      <c r="AQ68" s="302">
        <v>1957</v>
      </c>
      <c r="AS68" s="39" t="s">
        <v>53</v>
      </c>
      <c r="AT68" s="302">
        <v>13053</v>
      </c>
      <c r="AU68" s="302">
        <v>3314</v>
      </c>
      <c r="AV68" s="302">
        <v>1212</v>
      </c>
      <c r="AW68" s="319" t="s">
        <v>2</v>
      </c>
      <c r="AX68" s="302">
        <v>236</v>
      </c>
      <c r="AY68" s="317">
        <v>527</v>
      </c>
      <c r="AZ68" s="302">
        <v>151</v>
      </c>
      <c r="BA68" s="302">
        <v>3602</v>
      </c>
      <c r="BB68" s="302">
        <v>768</v>
      </c>
      <c r="BC68" s="302">
        <v>218</v>
      </c>
      <c r="BD68" s="302">
        <v>231</v>
      </c>
      <c r="BE68" s="302">
        <v>629</v>
      </c>
      <c r="BF68" s="302">
        <v>33</v>
      </c>
      <c r="BG68" s="302">
        <v>5016</v>
      </c>
      <c r="BH68" s="302">
        <v>174</v>
      </c>
      <c r="BI68" s="302">
        <v>4699</v>
      </c>
      <c r="BJ68" s="302">
        <v>3314</v>
      </c>
      <c r="BK68" s="302">
        <v>459</v>
      </c>
      <c r="BL68" s="302">
        <v>397</v>
      </c>
      <c r="BM68" s="302">
        <v>265</v>
      </c>
      <c r="BO68" s="39" t="s">
        <v>53</v>
      </c>
      <c r="BP68" s="302">
        <v>20808</v>
      </c>
      <c r="BQ68" s="302">
        <v>8201</v>
      </c>
      <c r="BR68" s="302">
        <v>2714</v>
      </c>
      <c r="BS68" s="302">
        <v>277</v>
      </c>
      <c r="BT68" s="302">
        <v>376</v>
      </c>
      <c r="BU68" s="302">
        <v>993</v>
      </c>
      <c r="BV68" s="302">
        <v>445</v>
      </c>
      <c r="BW68" s="302">
        <v>6552</v>
      </c>
      <c r="BX68" s="302">
        <v>1013</v>
      </c>
      <c r="BY68" s="302">
        <v>288</v>
      </c>
      <c r="BZ68" s="302">
        <v>355</v>
      </c>
      <c r="CA68" s="302">
        <v>1299</v>
      </c>
      <c r="CB68" s="302">
        <v>60</v>
      </c>
      <c r="CC68" s="302">
        <v>5313</v>
      </c>
      <c r="CD68" s="302">
        <v>280</v>
      </c>
      <c r="CE68" s="302">
        <v>4840</v>
      </c>
      <c r="CF68" s="302">
        <v>3492</v>
      </c>
      <c r="CG68" s="302">
        <v>778</v>
      </c>
      <c r="CH68" s="302">
        <v>614</v>
      </c>
      <c r="CI68" s="302">
        <v>368</v>
      </c>
      <c r="CK68" s="39" t="s">
        <v>53</v>
      </c>
      <c r="CL68" s="302">
        <v>30203</v>
      </c>
      <c r="CM68" s="302">
        <v>12328</v>
      </c>
      <c r="CN68" s="302" t="s">
        <v>2772</v>
      </c>
      <c r="CO68" s="302" t="s">
        <v>2772</v>
      </c>
      <c r="CP68" s="302" t="s">
        <v>2772</v>
      </c>
      <c r="CQ68" s="302" t="s">
        <v>2772</v>
      </c>
      <c r="CR68" s="302" t="s">
        <v>2772</v>
      </c>
      <c r="CS68" s="302">
        <v>8940</v>
      </c>
      <c r="CT68" s="302" t="s">
        <v>2772</v>
      </c>
      <c r="CU68" s="302" t="s">
        <v>2772</v>
      </c>
      <c r="CV68" s="302" t="s">
        <v>2772</v>
      </c>
      <c r="CW68" s="302" t="s">
        <v>2772</v>
      </c>
      <c r="CX68" s="302" t="s">
        <v>2772</v>
      </c>
      <c r="CY68" s="302">
        <v>6135</v>
      </c>
      <c r="CZ68" s="302" t="s">
        <v>2772</v>
      </c>
      <c r="DA68" s="302" t="s">
        <v>2772</v>
      </c>
      <c r="DB68" s="302" t="s">
        <v>2772</v>
      </c>
      <c r="DC68" s="302">
        <v>1732</v>
      </c>
      <c r="DD68" s="302">
        <v>1068</v>
      </c>
      <c r="DE68" s="302">
        <v>0</v>
      </c>
    </row>
    <row r="69" spans="1:109" x14ac:dyDescent="0.2">
      <c r="A69" s="39" t="s">
        <v>54</v>
      </c>
      <c r="B69" s="302">
        <v>7892</v>
      </c>
      <c r="C69" s="302">
        <v>738</v>
      </c>
      <c r="D69" s="318" t="s">
        <v>2</v>
      </c>
      <c r="E69" s="318" t="s">
        <v>2</v>
      </c>
      <c r="F69" s="318" t="s">
        <v>2</v>
      </c>
      <c r="G69" s="318" t="s">
        <v>2</v>
      </c>
      <c r="H69" s="318" t="s">
        <v>2</v>
      </c>
      <c r="I69" s="318" t="s">
        <v>2</v>
      </c>
      <c r="J69" s="302">
        <v>1384</v>
      </c>
      <c r="K69" s="302">
        <v>454</v>
      </c>
      <c r="L69" s="318" t="s">
        <v>2</v>
      </c>
      <c r="M69" s="302">
        <v>187</v>
      </c>
      <c r="N69" s="318" t="s">
        <v>2</v>
      </c>
      <c r="O69" s="318" t="s">
        <v>2</v>
      </c>
      <c r="P69" s="318" t="s">
        <v>2</v>
      </c>
      <c r="Q69" s="302">
        <v>1009</v>
      </c>
      <c r="R69" s="318" t="s">
        <v>2</v>
      </c>
      <c r="S69" s="318" t="s">
        <v>2</v>
      </c>
      <c r="T69" s="302">
        <v>438</v>
      </c>
      <c r="U69" s="302">
        <v>1781</v>
      </c>
      <c r="W69" s="39" t="s">
        <v>54</v>
      </c>
      <c r="X69" s="302">
        <v>7881</v>
      </c>
      <c r="Y69" s="302">
        <v>1567</v>
      </c>
      <c r="Z69" s="318" t="s">
        <v>2</v>
      </c>
      <c r="AA69" s="318" t="s">
        <v>2</v>
      </c>
      <c r="AB69" s="318" t="s">
        <v>2</v>
      </c>
      <c r="AC69" s="318" t="s">
        <v>2</v>
      </c>
      <c r="AD69" s="318" t="s">
        <v>2</v>
      </c>
      <c r="AE69" s="318" t="s">
        <v>2</v>
      </c>
      <c r="AF69" s="302">
        <v>1462</v>
      </c>
      <c r="AG69" s="302">
        <v>524</v>
      </c>
      <c r="AH69" s="302">
        <v>194</v>
      </c>
      <c r="AI69" s="318" t="s">
        <v>2</v>
      </c>
      <c r="AJ69" s="318" t="s">
        <v>2</v>
      </c>
      <c r="AK69" s="318" t="s">
        <v>2</v>
      </c>
      <c r="AL69" s="318" t="s">
        <v>2</v>
      </c>
      <c r="AM69" s="302">
        <v>1250</v>
      </c>
      <c r="AN69" s="318" t="s">
        <v>2</v>
      </c>
      <c r="AO69" s="318" t="s">
        <v>2</v>
      </c>
      <c r="AP69" s="302">
        <v>456</v>
      </c>
      <c r="AQ69" s="302">
        <v>2428</v>
      </c>
      <c r="AS69" s="39" t="s">
        <v>54</v>
      </c>
      <c r="AT69" s="302">
        <v>10955</v>
      </c>
      <c r="AU69" s="302">
        <v>2868</v>
      </c>
      <c r="AV69" s="302">
        <v>201</v>
      </c>
      <c r="AW69" s="319" t="s">
        <v>2</v>
      </c>
      <c r="AX69" s="302">
        <v>634</v>
      </c>
      <c r="AY69" s="317">
        <v>523</v>
      </c>
      <c r="AZ69" s="302">
        <v>272</v>
      </c>
      <c r="BA69" s="302">
        <v>5173</v>
      </c>
      <c r="BB69" s="302">
        <v>1410</v>
      </c>
      <c r="BC69" s="302">
        <v>549</v>
      </c>
      <c r="BD69" s="302">
        <v>296</v>
      </c>
      <c r="BE69" s="302">
        <v>1029</v>
      </c>
      <c r="BF69" s="302">
        <v>67</v>
      </c>
      <c r="BG69" s="302">
        <v>1490</v>
      </c>
      <c r="BH69" s="302">
        <v>269</v>
      </c>
      <c r="BI69" s="302">
        <v>1096</v>
      </c>
      <c r="BJ69" s="302">
        <v>701</v>
      </c>
      <c r="BK69" s="302">
        <v>445</v>
      </c>
      <c r="BL69" s="302">
        <v>709</v>
      </c>
      <c r="BM69" s="302">
        <v>270</v>
      </c>
      <c r="BO69" s="39" t="s">
        <v>54</v>
      </c>
      <c r="BP69" s="302">
        <v>18108</v>
      </c>
      <c r="BQ69" s="302">
        <v>5970</v>
      </c>
      <c r="BR69" s="302">
        <v>390</v>
      </c>
      <c r="BS69" s="302">
        <v>1410</v>
      </c>
      <c r="BT69" s="302">
        <v>718</v>
      </c>
      <c r="BU69" s="302">
        <v>786</v>
      </c>
      <c r="BV69" s="302">
        <v>1553</v>
      </c>
      <c r="BW69" s="302">
        <v>8549</v>
      </c>
      <c r="BX69" s="302">
        <v>1695</v>
      </c>
      <c r="BY69" s="302">
        <v>1085</v>
      </c>
      <c r="BZ69" s="302">
        <v>503</v>
      </c>
      <c r="CA69" s="302">
        <v>2311</v>
      </c>
      <c r="CB69" s="302">
        <v>131</v>
      </c>
      <c r="CC69" s="302">
        <v>1926</v>
      </c>
      <c r="CD69" s="302">
        <v>425</v>
      </c>
      <c r="CE69" s="302">
        <v>1292</v>
      </c>
      <c r="CF69" s="302">
        <v>849</v>
      </c>
      <c r="CG69" s="302">
        <v>577</v>
      </c>
      <c r="CH69" s="302">
        <v>1071</v>
      </c>
      <c r="CI69" s="302">
        <v>221</v>
      </c>
      <c r="CK69" s="39" t="s">
        <v>54</v>
      </c>
      <c r="CL69" s="302">
        <v>24996</v>
      </c>
      <c r="CM69" s="302">
        <v>8396</v>
      </c>
      <c r="CN69" s="302" t="s">
        <v>2772</v>
      </c>
      <c r="CO69" s="302" t="s">
        <v>2772</v>
      </c>
      <c r="CP69" s="302" t="s">
        <v>2772</v>
      </c>
      <c r="CQ69" s="302" t="s">
        <v>2772</v>
      </c>
      <c r="CR69" s="302" t="s">
        <v>2772</v>
      </c>
      <c r="CS69" s="302">
        <v>12310</v>
      </c>
      <c r="CT69" s="302" t="s">
        <v>2772</v>
      </c>
      <c r="CU69" s="302" t="s">
        <v>2772</v>
      </c>
      <c r="CV69" s="302" t="s">
        <v>2772</v>
      </c>
      <c r="CW69" s="302" t="s">
        <v>2772</v>
      </c>
      <c r="CX69" s="302" t="s">
        <v>2772</v>
      </c>
      <c r="CY69" s="302">
        <v>2143</v>
      </c>
      <c r="CZ69" s="302" t="s">
        <v>2772</v>
      </c>
      <c r="DA69" s="302" t="s">
        <v>2772</v>
      </c>
      <c r="DB69" s="302" t="s">
        <v>2772</v>
      </c>
      <c r="DC69" s="302">
        <v>1061</v>
      </c>
      <c r="DD69" s="302">
        <v>1086</v>
      </c>
      <c r="DE69" s="302">
        <v>0</v>
      </c>
    </row>
    <row r="70" spans="1:109" x14ac:dyDescent="0.2">
      <c r="A70" s="39" t="s">
        <v>55</v>
      </c>
      <c r="B70" s="302">
        <v>14457</v>
      </c>
      <c r="C70" s="302">
        <v>1685</v>
      </c>
      <c r="D70" s="318" t="s">
        <v>2</v>
      </c>
      <c r="E70" s="318" t="s">
        <v>2</v>
      </c>
      <c r="F70" s="318" t="s">
        <v>2</v>
      </c>
      <c r="G70" s="318" t="s">
        <v>2</v>
      </c>
      <c r="H70" s="318" t="s">
        <v>2</v>
      </c>
      <c r="I70" s="318" t="s">
        <v>2</v>
      </c>
      <c r="J70" s="302">
        <v>3285</v>
      </c>
      <c r="K70" s="302">
        <v>1306</v>
      </c>
      <c r="L70" s="318" t="s">
        <v>2</v>
      </c>
      <c r="M70" s="302">
        <v>51</v>
      </c>
      <c r="N70" s="318" t="s">
        <v>2</v>
      </c>
      <c r="O70" s="318" t="s">
        <v>2</v>
      </c>
      <c r="P70" s="318" t="s">
        <v>2</v>
      </c>
      <c r="Q70" s="302">
        <v>3737</v>
      </c>
      <c r="R70" s="318" t="s">
        <v>2</v>
      </c>
      <c r="S70" s="318" t="s">
        <v>2</v>
      </c>
      <c r="T70" s="302">
        <v>176</v>
      </c>
      <c r="U70" s="302">
        <v>2134</v>
      </c>
      <c r="W70" s="39" t="s">
        <v>55</v>
      </c>
      <c r="X70" s="302">
        <v>19186</v>
      </c>
      <c r="Y70" s="302">
        <v>4291</v>
      </c>
      <c r="Z70" s="318" t="s">
        <v>2</v>
      </c>
      <c r="AA70" s="318" t="s">
        <v>2</v>
      </c>
      <c r="AB70" s="318" t="s">
        <v>2</v>
      </c>
      <c r="AC70" s="318" t="s">
        <v>2</v>
      </c>
      <c r="AD70" s="318" t="s">
        <v>2</v>
      </c>
      <c r="AE70" s="318" t="s">
        <v>2</v>
      </c>
      <c r="AF70" s="302">
        <v>6054</v>
      </c>
      <c r="AG70" s="302">
        <v>2471</v>
      </c>
      <c r="AH70" s="302">
        <v>305</v>
      </c>
      <c r="AI70" s="318" t="s">
        <v>2</v>
      </c>
      <c r="AJ70" s="318" t="s">
        <v>2</v>
      </c>
      <c r="AK70" s="318" t="s">
        <v>2</v>
      </c>
      <c r="AL70" s="318" t="s">
        <v>2</v>
      </c>
      <c r="AM70" s="302">
        <v>3946</v>
      </c>
      <c r="AN70" s="318" t="s">
        <v>2</v>
      </c>
      <c r="AO70" s="318" t="s">
        <v>2</v>
      </c>
      <c r="AP70" s="302">
        <v>147</v>
      </c>
      <c r="AQ70" s="302">
        <v>1972</v>
      </c>
      <c r="AS70" s="39" t="s">
        <v>55</v>
      </c>
      <c r="AT70" s="302">
        <v>26238</v>
      </c>
      <c r="AU70" s="302">
        <v>6963</v>
      </c>
      <c r="AV70" s="302">
        <v>1165</v>
      </c>
      <c r="AW70" s="319" t="s">
        <v>2</v>
      </c>
      <c r="AX70" s="302">
        <v>1213</v>
      </c>
      <c r="AY70" s="317">
        <v>953</v>
      </c>
      <c r="AZ70" s="302">
        <v>90</v>
      </c>
      <c r="BA70" s="302">
        <v>15264</v>
      </c>
      <c r="BB70" s="302">
        <v>5973</v>
      </c>
      <c r="BC70" s="302">
        <v>3196</v>
      </c>
      <c r="BD70" s="302">
        <v>2629</v>
      </c>
      <c r="BE70" s="302">
        <v>1176</v>
      </c>
      <c r="BF70" s="302">
        <v>645</v>
      </c>
      <c r="BG70" s="302">
        <v>3255</v>
      </c>
      <c r="BH70" s="302">
        <v>102</v>
      </c>
      <c r="BI70" s="302">
        <v>3098</v>
      </c>
      <c r="BJ70" s="302">
        <v>1294</v>
      </c>
      <c r="BK70" s="302">
        <v>298</v>
      </c>
      <c r="BL70" s="302">
        <v>168</v>
      </c>
      <c r="BM70" s="302">
        <v>290</v>
      </c>
      <c r="BO70" s="39" t="s">
        <v>55</v>
      </c>
      <c r="BP70" s="302">
        <v>41115</v>
      </c>
      <c r="BQ70" s="302">
        <v>13208</v>
      </c>
      <c r="BR70" s="302">
        <v>2739</v>
      </c>
      <c r="BS70" s="318" t="s">
        <v>2</v>
      </c>
      <c r="BT70" s="302">
        <v>1234</v>
      </c>
      <c r="BU70" s="302">
        <v>1772</v>
      </c>
      <c r="BV70" s="302">
        <v>548</v>
      </c>
      <c r="BW70" s="302">
        <v>23195</v>
      </c>
      <c r="BX70" s="302">
        <v>6261</v>
      </c>
      <c r="BY70" s="302">
        <v>5333</v>
      </c>
      <c r="BZ70" s="302">
        <v>5934</v>
      </c>
      <c r="CA70" s="302">
        <v>2255</v>
      </c>
      <c r="CB70" s="302">
        <v>899</v>
      </c>
      <c r="CC70" s="302">
        <v>3264</v>
      </c>
      <c r="CD70" s="302">
        <v>167</v>
      </c>
      <c r="CE70" s="302">
        <v>3010</v>
      </c>
      <c r="CF70" s="302">
        <v>1205</v>
      </c>
      <c r="CG70" s="302">
        <v>652</v>
      </c>
      <c r="CH70" s="302">
        <v>405</v>
      </c>
      <c r="CI70" s="302">
        <v>644</v>
      </c>
      <c r="CK70" s="39" t="s">
        <v>55</v>
      </c>
      <c r="CL70" s="302">
        <v>69088</v>
      </c>
      <c r="CM70" s="302">
        <v>15881</v>
      </c>
      <c r="CN70" s="302" t="s">
        <v>2772</v>
      </c>
      <c r="CO70" s="302" t="s">
        <v>2772</v>
      </c>
      <c r="CP70" s="302" t="s">
        <v>2772</v>
      </c>
      <c r="CQ70" s="302" t="s">
        <v>2772</v>
      </c>
      <c r="CR70" s="302" t="s">
        <v>2772</v>
      </c>
      <c r="CS70" s="302">
        <v>48086</v>
      </c>
      <c r="CT70" s="302" t="s">
        <v>2772</v>
      </c>
      <c r="CU70" s="302" t="s">
        <v>2772</v>
      </c>
      <c r="CV70" s="302" t="s">
        <v>2772</v>
      </c>
      <c r="CW70" s="302" t="s">
        <v>2772</v>
      </c>
      <c r="CX70" s="302" t="s">
        <v>2772</v>
      </c>
      <c r="CY70" s="302">
        <v>3058</v>
      </c>
      <c r="CZ70" s="302" t="s">
        <v>2772</v>
      </c>
      <c r="DA70" s="302" t="s">
        <v>2772</v>
      </c>
      <c r="DB70" s="302" t="s">
        <v>2772</v>
      </c>
      <c r="DC70" s="302">
        <v>1684</v>
      </c>
      <c r="DD70" s="302">
        <v>379</v>
      </c>
      <c r="DE70" s="302">
        <v>0</v>
      </c>
    </row>
    <row r="71" spans="1:109" x14ac:dyDescent="0.2">
      <c r="A71" s="39" t="s">
        <v>56</v>
      </c>
      <c r="B71" s="302">
        <v>8122</v>
      </c>
      <c r="C71" s="302">
        <v>694</v>
      </c>
      <c r="D71" s="318" t="s">
        <v>2</v>
      </c>
      <c r="E71" s="318" t="s">
        <v>2</v>
      </c>
      <c r="F71" s="318" t="s">
        <v>2</v>
      </c>
      <c r="G71" s="318" t="s">
        <v>2</v>
      </c>
      <c r="H71" s="318" t="s">
        <v>2</v>
      </c>
      <c r="I71" s="318" t="s">
        <v>2</v>
      </c>
      <c r="J71" s="302">
        <v>1576</v>
      </c>
      <c r="K71" s="302">
        <v>423</v>
      </c>
      <c r="L71" s="318" t="s">
        <v>2</v>
      </c>
      <c r="M71" s="302">
        <v>86</v>
      </c>
      <c r="N71" s="318" t="s">
        <v>2</v>
      </c>
      <c r="O71" s="318" t="s">
        <v>2</v>
      </c>
      <c r="P71" s="318" t="s">
        <v>2</v>
      </c>
      <c r="Q71" s="302">
        <v>858</v>
      </c>
      <c r="R71" s="318" t="s">
        <v>2</v>
      </c>
      <c r="S71" s="318" t="s">
        <v>2</v>
      </c>
      <c r="T71" s="302">
        <v>275</v>
      </c>
      <c r="U71" s="302">
        <v>1867</v>
      </c>
      <c r="W71" s="39" t="s">
        <v>56</v>
      </c>
      <c r="X71" s="302">
        <v>9276</v>
      </c>
      <c r="Y71" s="302">
        <v>2313</v>
      </c>
      <c r="Z71" s="318" t="s">
        <v>2</v>
      </c>
      <c r="AA71" s="318" t="s">
        <v>2</v>
      </c>
      <c r="AB71" s="318" t="s">
        <v>2</v>
      </c>
      <c r="AC71" s="318" t="s">
        <v>2</v>
      </c>
      <c r="AD71" s="318" t="s">
        <v>2</v>
      </c>
      <c r="AE71" s="318" t="s">
        <v>2</v>
      </c>
      <c r="AF71" s="302">
        <v>2913</v>
      </c>
      <c r="AG71" s="302">
        <v>818</v>
      </c>
      <c r="AH71" s="302">
        <v>172</v>
      </c>
      <c r="AI71" s="318" t="s">
        <v>2</v>
      </c>
      <c r="AJ71" s="318" t="s">
        <v>2</v>
      </c>
      <c r="AK71" s="318" t="s">
        <v>2</v>
      </c>
      <c r="AL71" s="318" t="s">
        <v>2</v>
      </c>
      <c r="AM71" s="302">
        <v>984</v>
      </c>
      <c r="AN71" s="318" t="s">
        <v>2</v>
      </c>
      <c r="AO71" s="318" t="s">
        <v>2</v>
      </c>
      <c r="AP71" s="302">
        <v>251</v>
      </c>
      <c r="AQ71" s="302">
        <v>1825</v>
      </c>
      <c r="AS71" s="39" t="s">
        <v>56</v>
      </c>
      <c r="AT71" s="302">
        <v>14509</v>
      </c>
      <c r="AU71" s="302">
        <v>3964</v>
      </c>
      <c r="AV71" s="302">
        <v>193</v>
      </c>
      <c r="AW71" s="319" t="s">
        <v>2</v>
      </c>
      <c r="AX71" s="302">
        <v>1559</v>
      </c>
      <c r="AY71" s="317">
        <v>232</v>
      </c>
      <c r="AZ71" s="302">
        <v>166</v>
      </c>
      <c r="BA71" s="302">
        <v>8393</v>
      </c>
      <c r="BB71" s="302">
        <v>4360</v>
      </c>
      <c r="BC71" s="302">
        <v>1550</v>
      </c>
      <c r="BD71" s="302">
        <v>636</v>
      </c>
      <c r="BE71" s="302">
        <v>542</v>
      </c>
      <c r="BF71" s="302">
        <v>37</v>
      </c>
      <c r="BG71" s="302">
        <v>1472</v>
      </c>
      <c r="BH71" s="302">
        <v>115</v>
      </c>
      <c r="BI71" s="302">
        <v>1257</v>
      </c>
      <c r="BJ71" s="302">
        <v>520</v>
      </c>
      <c r="BK71" s="302">
        <v>191</v>
      </c>
      <c r="BL71" s="302">
        <v>165</v>
      </c>
      <c r="BM71" s="302">
        <v>324</v>
      </c>
      <c r="BO71" s="39" t="s">
        <v>56</v>
      </c>
      <c r="BP71" s="302">
        <v>22758</v>
      </c>
      <c r="BQ71" s="302">
        <v>6842</v>
      </c>
      <c r="BR71" s="302">
        <v>531</v>
      </c>
      <c r="BS71" s="302">
        <v>536</v>
      </c>
      <c r="BT71" s="302">
        <v>1881</v>
      </c>
      <c r="BU71" s="302">
        <v>408</v>
      </c>
      <c r="BV71" s="302">
        <v>349</v>
      </c>
      <c r="BW71" s="302">
        <v>14104</v>
      </c>
      <c r="BX71" s="302">
        <v>5601</v>
      </c>
      <c r="BY71" s="302">
        <v>3245</v>
      </c>
      <c r="BZ71" s="302">
        <v>1144</v>
      </c>
      <c r="CA71" s="302">
        <v>1768</v>
      </c>
      <c r="CB71" s="302">
        <v>94</v>
      </c>
      <c r="CC71" s="302">
        <v>1775</v>
      </c>
      <c r="CD71" s="302">
        <v>141</v>
      </c>
      <c r="CE71" s="302">
        <v>1528</v>
      </c>
      <c r="CF71" s="302">
        <v>621</v>
      </c>
      <c r="CG71" s="302">
        <v>244</v>
      </c>
      <c r="CH71" s="302">
        <v>234</v>
      </c>
      <c r="CI71" s="302">
        <v>264</v>
      </c>
      <c r="CK71" s="39" t="s">
        <v>56</v>
      </c>
      <c r="CL71" s="302">
        <v>40776</v>
      </c>
      <c r="CM71" s="302">
        <v>8556</v>
      </c>
      <c r="CN71" s="302" t="s">
        <v>2772</v>
      </c>
      <c r="CO71" s="302" t="s">
        <v>2772</v>
      </c>
      <c r="CP71" s="302" t="s">
        <v>2772</v>
      </c>
      <c r="CQ71" s="302" t="s">
        <v>2772</v>
      </c>
      <c r="CR71" s="302" t="s">
        <v>2772</v>
      </c>
      <c r="CS71" s="302">
        <v>29603</v>
      </c>
      <c r="CT71" s="302" t="s">
        <v>2772</v>
      </c>
      <c r="CU71" s="302" t="s">
        <v>2772</v>
      </c>
      <c r="CV71" s="302" t="s">
        <v>2772</v>
      </c>
      <c r="CW71" s="302" t="s">
        <v>2772</v>
      </c>
      <c r="CX71" s="302" t="s">
        <v>2772</v>
      </c>
      <c r="CY71" s="302">
        <v>1802</v>
      </c>
      <c r="CZ71" s="302" t="s">
        <v>2772</v>
      </c>
      <c r="DA71" s="302" t="s">
        <v>2772</v>
      </c>
      <c r="DB71" s="302" t="s">
        <v>2772</v>
      </c>
      <c r="DC71" s="302">
        <v>470</v>
      </c>
      <c r="DD71" s="302">
        <v>342</v>
      </c>
      <c r="DE71" s="302">
        <v>3</v>
      </c>
    </row>
    <row r="72" spans="1:109" x14ac:dyDescent="0.2">
      <c r="A72" s="39" t="s">
        <v>57</v>
      </c>
      <c r="B72" s="302">
        <v>6492</v>
      </c>
      <c r="C72" s="302">
        <v>329</v>
      </c>
      <c r="D72" s="318" t="s">
        <v>2</v>
      </c>
      <c r="E72" s="318" t="s">
        <v>2</v>
      </c>
      <c r="F72" s="318" t="s">
        <v>2</v>
      </c>
      <c r="G72" s="318" t="s">
        <v>2</v>
      </c>
      <c r="H72" s="318" t="s">
        <v>2</v>
      </c>
      <c r="I72" s="318" t="s">
        <v>2</v>
      </c>
      <c r="J72" s="302">
        <v>1014</v>
      </c>
      <c r="K72" s="302">
        <v>146</v>
      </c>
      <c r="L72" s="318" t="s">
        <v>2</v>
      </c>
      <c r="M72" s="302">
        <v>105</v>
      </c>
      <c r="N72" s="318" t="s">
        <v>2</v>
      </c>
      <c r="O72" s="318" t="s">
        <v>2</v>
      </c>
      <c r="P72" s="318" t="s">
        <v>2</v>
      </c>
      <c r="Q72" s="302">
        <v>239</v>
      </c>
      <c r="R72" s="318" t="s">
        <v>2</v>
      </c>
      <c r="S72" s="318" t="s">
        <v>2</v>
      </c>
      <c r="T72" s="302">
        <v>660</v>
      </c>
      <c r="U72" s="302">
        <v>2413</v>
      </c>
      <c r="W72" s="39" t="s">
        <v>57</v>
      </c>
      <c r="X72" s="302">
        <v>5228</v>
      </c>
      <c r="Y72" s="302">
        <v>614</v>
      </c>
      <c r="Z72" s="318" t="s">
        <v>2</v>
      </c>
      <c r="AA72" s="318" t="s">
        <v>2</v>
      </c>
      <c r="AB72" s="318" t="s">
        <v>2</v>
      </c>
      <c r="AC72" s="318" t="s">
        <v>2</v>
      </c>
      <c r="AD72" s="318" t="s">
        <v>2</v>
      </c>
      <c r="AE72" s="318" t="s">
        <v>2</v>
      </c>
      <c r="AF72" s="302">
        <v>890</v>
      </c>
      <c r="AG72" s="302">
        <v>125</v>
      </c>
      <c r="AH72" s="302">
        <v>129</v>
      </c>
      <c r="AI72" s="318" t="s">
        <v>2</v>
      </c>
      <c r="AJ72" s="318" t="s">
        <v>2</v>
      </c>
      <c r="AK72" s="318" t="s">
        <v>2</v>
      </c>
      <c r="AL72" s="318" t="s">
        <v>2</v>
      </c>
      <c r="AM72" s="302">
        <v>222</v>
      </c>
      <c r="AN72" s="318" t="s">
        <v>2</v>
      </c>
      <c r="AO72" s="318" t="s">
        <v>2</v>
      </c>
      <c r="AP72" s="302">
        <v>727</v>
      </c>
      <c r="AQ72" s="302">
        <v>2521</v>
      </c>
      <c r="AS72" s="39" t="s">
        <v>57</v>
      </c>
      <c r="AT72" s="302">
        <v>6301</v>
      </c>
      <c r="AU72" s="302">
        <v>1466</v>
      </c>
      <c r="AV72" s="302">
        <v>55</v>
      </c>
      <c r="AW72" s="319" t="s">
        <v>2</v>
      </c>
      <c r="AX72" s="302">
        <v>308</v>
      </c>
      <c r="AY72" s="317">
        <v>29</v>
      </c>
      <c r="AZ72" s="302">
        <v>389</v>
      </c>
      <c r="BA72" s="302">
        <v>2846</v>
      </c>
      <c r="BB72" s="302">
        <v>844</v>
      </c>
      <c r="BC72" s="302">
        <v>139</v>
      </c>
      <c r="BD72" s="302">
        <v>148</v>
      </c>
      <c r="BE72" s="302">
        <v>132</v>
      </c>
      <c r="BF72" s="302">
        <v>25</v>
      </c>
      <c r="BG72" s="302">
        <v>967</v>
      </c>
      <c r="BH72" s="302">
        <v>547</v>
      </c>
      <c r="BI72" s="302">
        <v>190</v>
      </c>
      <c r="BJ72" s="302">
        <v>60</v>
      </c>
      <c r="BK72" s="302">
        <v>215</v>
      </c>
      <c r="BL72" s="302">
        <v>736</v>
      </c>
      <c r="BM72" s="302">
        <v>71</v>
      </c>
      <c r="BO72" s="39" t="s">
        <v>57</v>
      </c>
      <c r="BP72" s="302">
        <v>9329</v>
      </c>
      <c r="BQ72" s="302">
        <v>2547</v>
      </c>
      <c r="BR72" s="302">
        <v>107</v>
      </c>
      <c r="BS72" s="318" t="s">
        <v>2</v>
      </c>
      <c r="BT72" s="302">
        <v>372</v>
      </c>
      <c r="BU72" s="318" t="s">
        <v>2</v>
      </c>
      <c r="BV72" s="302">
        <v>926</v>
      </c>
      <c r="BW72" s="302">
        <v>3732</v>
      </c>
      <c r="BX72" s="302">
        <v>959</v>
      </c>
      <c r="BY72" s="302">
        <v>190</v>
      </c>
      <c r="BZ72" s="302">
        <v>197</v>
      </c>
      <c r="CA72" s="302">
        <v>151</v>
      </c>
      <c r="CB72" s="302">
        <v>58</v>
      </c>
      <c r="CC72" s="302">
        <v>1544</v>
      </c>
      <c r="CD72" s="302">
        <v>977</v>
      </c>
      <c r="CE72" s="302">
        <v>193</v>
      </c>
      <c r="CF72" s="302">
        <v>55</v>
      </c>
      <c r="CG72" s="302">
        <v>328</v>
      </c>
      <c r="CH72" s="302">
        <v>1260</v>
      </c>
      <c r="CI72" s="302">
        <v>74</v>
      </c>
      <c r="CK72" s="39" t="s">
        <v>57</v>
      </c>
      <c r="CL72" s="302">
        <v>12474</v>
      </c>
      <c r="CM72" s="302">
        <v>3289</v>
      </c>
      <c r="CN72" s="302" t="s">
        <v>2772</v>
      </c>
      <c r="CO72" s="302" t="s">
        <v>2772</v>
      </c>
      <c r="CP72" s="302" t="s">
        <v>2772</v>
      </c>
      <c r="CQ72" s="302" t="s">
        <v>2772</v>
      </c>
      <c r="CR72" s="302" t="s">
        <v>2772</v>
      </c>
      <c r="CS72" s="302">
        <v>5207</v>
      </c>
      <c r="CT72" s="302" t="s">
        <v>2772</v>
      </c>
      <c r="CU72" s="302" t="s">
        <v>2772</v>
      </c>
      <c r="CV72" s="302" t="s">
        <v>2772</v>
      </c>
      <c r="CW72" s="302" t="s">
        <v>2772</v>
      </c>
      <c r="CX72" s="302" t="s">
        <v>2772</v>
      </c>
      <c r="CY72" s="302">
        <v>1745</v>
      </c>
      <c r="CZ72" s="302" t="s">
        <v>2772</v>
      </c>
      <c r="DA72" s="302" t="s">
        <v>2772</v>
      </c>
      <c r="DB72" s="302" t="s">
        <v>2772</v>
      </c>
      <c r="DC72" s="302">
        <v>631</v>
      </c>
      <c r="DD72" s="302">
        <v>1602</v>
      </c>
      <c r="DE72" s="302">
        <v>0</v>
      </c>
    </row>
    <row r="73" spans="1:109" x14ac:dyDescent="0.2">
      <c r="A73" s="39" t="s">
        <v>58</v>
      </c>
      <c r="B73" s="302">
        <v>14412</v>
      </c>
      <c r="C73" s="302">
        <v>1013</v>
      </c>
      <c r="D73" s="318" t="s">
        <v>2</v>
      </c>
      <c r="E73" s="318" t="s">
        <v>2</v>
      </c>
      <c r="F73" s="318" t="s">
        <v>2</v>
      </c>
      <c r="G73" s="318" t="s">
        <v>2</v>
      </c>
      <c r="H73" s="318" t="s">
        <v>2</v>
      </c>
      <c r="I73" s="318" t="s">
        <v>2</v>
      </c>
      <c r="J73" s="302">
        <v>495</v>
      </c>
      <c r="K73" s="302">
        <v>327</v>
      </c>
      <c r="L73" s="318" t="s">
        <v>2</v>
      </c>
      <c r="M73" s="302">
        <v>55</v>
      </c>
      <c r="N73" s="318" t="s">
        <v>2</v>
      </c>
      <c r="O73" s="318" t="s">
        <v>2</v>
      </c>
      <c r="P73" s="318" t="s">
        <v>2</v>
      </c>
      <c r="Q73" s="302">
        <v>4070</v>
      </c>
      <c r="R73" s="318" t="s">
        <v>2</v>
      </c>
      <c r="S73" s="318" t="s">
        <v>2</v>
      </c>
      <c r="T73" s="302">
        <v>288</v>
      </c>
      <c r="U73" s="302">
        <v>3860</v>
      </c>
      <c r="W73" s="39" t="s">
        <v>58</v>
      </c>
      <c r="X73" s="302">
        <v>10087</v>
      </c>
      <c r="Y73" s="302">
        <v>2001</v>
      </c>
      <c r="Z73" s="318" t="s">
        <v>2</v>
      </c>
      <c r="AA73" s="318" t="s">
        <v>2</v>
      </c>
      <c r="AB73" s="318" t="s">
        <v>2</v>
      </c>
      <c r="AC73" s="318" t="s">
        <v>2</v>
      </c>
      <c r="AD73" s="318" t="s">
        <v>2</v>
      </c>
      <c r="AE73" s="318" t="s">
        <v>2</v>
      </c>
      <c r="AF73" s="302">
        <v>638</v>
      </c>
      <c r="AG73" s="302">
        <v>214</v>
      </c>
      <c r="AH73" s="302">
        <v>406</v>
      </c>
      <c r="AI73" s="318" t="s">
        <v>2</v>
      </c>
      <c r="AJ73" s="318" t="s">
        <v>2</v>
      </c>
      <c r="AK73" s="318" t="s">
        <v>2</v>
      </c>
      <c r="AL73" s="318" t="s">
        <v>2</v>
      </c>
      <c r="AM73" s="302">
        <v>4633</v>
      </c>
      <c r="AN73" s="318" t="s">
        <v>2</v>
      </c>
      <c r="AO73" s="318" t="s">
        <v>2</v>
      </c>
      <c r="AP73" s="302">
        <v>292</v>
      </c>
      <c r="AQ73" s="302">
        <v>1903</v>
      </c>
      <c r="AS73" s="39" t="s">
        <v>58</v>
      </c>
      <c r="AT73" s="302">
        <v>14778</v>
      </c>
      <c r="AU73" s="302">
        <v>5435</v>
      </c>
      <c r="AV73" s="302">
        <v>2489</v>
      </c>
      <c r="AW73" s="319" t="s">
        <v>2</v>
      </c>
      <c r="AX73" s="302">
        <v>238</v>
      </c>
      <c r="AY73" s="317">
        <v>852</v>
      </c>
      <c r="AZ73" s="302">
        <v>189</v>
      </c>
      <c r="BA73" s="302">
        <v>4040</v>
      </c>
      <c r="BB73" s="302">
        <v>646</v>
      </c>
      <c r="BC73" s="302">
        <v>215</v>
      </c>
      <c r="BD73" s="302">
        <v>751</v>
      </c>
      <c r="BE73" s="302">
        <v>126</v>
      </c>
      <c r="BF73" s="302">
        <v>120</v>
      </c>
      <c r="BG73" s="302">
        <v>3976</v>
      </c>
      <c r="BH73" s="302">
        <v>313</v>
      </c>
      <c r="BI73" s="302">
        <v>3501</v>
      </c>
      <c r="BJ73" s="302">
        <v>2358</v>
      </c>
      <c r="BK73" s="302">
        <v>583</v>
      </c>
      <c r="BL73" s="302">
        <v>536</v>
      </c>
      <c r="BM73" s="302">
        <v>208</v>
      </c>
      <c r="BO73" s="39" t="s">
        <v>58</v>
      </c>
      <c r="BP73" s="302">
        <v>26397</v>
      </c>
      <c r="BQ73" s="302">
        <v>13662</v>
      </c>
      <c r="BR73" s="302">
        <v>5173</v>
      </c>
      <c r="BS73" s="302">
        <v>452</v>
      </c>
      <c r="BT73" s="302">
        <v>332</v>
      </c>
      <c r="BU73" s="302">
        <v>2160</v>
      </c>
      <c r="BV73" s="302">
        <v>643</v>
      </c>
      <c r="BW73" s="302">
        <v>6571</v>
      </c>
      <c r="BX73" s="302">
        <v>812</v>
      </c>
      <c r="BY73" s="302">
        <v>281</v>
      </c>
      <c r="BZ73" s="302">
        <v>1109</v>
      </c>
      <c r="CA73" s="302">
        <v>202</v>
      </c>
      <c r="CB73" s="302">
        <v>144</v>
      </c>
      <c r="CC73" s="302">
        <v>4271</v>
      </c>
      <c r="CD73" s="302">
        <v>610</v>
      </c>
      <c r="CE73" s="302">
        <v>3367</v>
      </c>
      <c r="CF73" s="302">
        <v>2309</v>
      </c>
      <c r="CG73" s="302">
        <v>1152</v>
      </c>
      <c r="CH73" s="302">
        <v>1096</v>
      </c>
      <c r="CI73" s="302">
        <v>540</v>
      </c>
      <c r="CK73" s="39" t="s">
        <v>58</v>
      </c>
      <c r="CL73" s="302">
        <v>37807</v>
      </c>
      <c r="CM73" s="302">
        <v>17483</v>
      </c>
      <c r="CN73" s="302" t="s">
        <v>2772</v>
      </c>
      <c r="CO73" s="302" t="s">
        <v>2772</v>
      </c>
      <c r="CP73" s="302" t="s">
        <v>2772</v>
      </c>
      <c r="CQ73" s="302" t="s">
        <v>2772</v>
      </c>
      <c r="CR73" s="302" t="s">
        <v>2772</v>
      </c>
      <c r="CS73" s="302">
        <v>9457</v>
      </c>
      <c r="CT73" s="302" t="s">
        <v>2772</v>
      </c>
      <c r="CU73" s="302" t="s">
        <v>2772</v>
      </c>
      <c r="CV73" s="302" t="s">
        <v>2772</v>
      </c>
      <c r="CW73" s="302" t="s">
        <v>2772</v>
      </c>
      <c r="CX73" s="302" t="s">
        <v>2772</v>
      </c>
      <c r="CY73" s="302">
        <v>4945</v>
      </c>
      <c r="CZ73" s="302" t="s">
        <v>2772</v>
      </c>
      <c r="DA73" s="302" t="s">
        <v>2772</v>
      </c>
      <c r="DB73" s="302" t="s">
        <v>2772</v>
      </c>
      <c r="DC73" s="302">
        <v>3972</v>
      </c>
      <c r="DD73" s="302">
        <v>1950</v>
      </c>
      <c r="DE73" s="302">
        <v>0</v>
      </c>
    </row>
    <row r="74" spans="1:109" x14ac:dyDescent="0.2">
      <c r="A74" s="39" t="s">
        <v>59</v>
      </c>
      <c r="B74" s="302">
        <v>3819</v>
      </c>
      <c r="C74" s="302">
        <v>209</v>
      </c>
      <c r="D74" s="318" t="s">
        <v>2</v>
      </c>
      <c r="E74" s="318" t="s">
        <v>2</v>
      </c>
      <c r="F74" s="318" t="s">
        <v>2</v>
      </c>
      <c r="G74" s="318" t="s">
        <v>2</v>
      </c>
      <c r="H74" s="318" t="s">
        <v>2</v>
      </c>
      <c r="I74" s="318" t="s">
        <v>2</v>
      </c>
      <c r="J74" s="302">
        <v>481</v>
      </c>
      <c r="K74" s="302">
        <v>118</v>
      </c>
      <c r="L74" s="318" t="s">
        <v>2</v>
      </c>
      <c r="M74" s="302">
        <v>55</v>
      </c>
      <c r="N74" s="318" t="s">
        <v>2</v>
      </c>
      <c r="O74" s="318" t="s">
        <v>2</v>
      </c>
      <c r="P74" s="318" t="s">
        <v>2</v>
      </c>
      <c r="Q74" s="302">
        <v>218</v>
      </c>
      <c r="R74" s="318" t="s">
        <v>2</v>
      </c>
      <c r="S74" s="318" t="s">
        <v>2</v>
      </c>
      <c r="T74" s="302">
        <v>349</v>
      </c>
      <c r="U74" s="302">
        <v>1259</v>
      </c>
      <c r="W74" s="39" t="s">
        <v>59</v>
      </c>
      <c r="X74" s="302">
        <v>3242</v>
      </c>
      <c r="Y74" s="302">
        <v>586</v>
      </c>
      <c r="Z74" s="318" t="s">
        <v>2</v>
      </c>
      <c r="AA74" s="318" t="s">
        <v>2</v>
      </c>
      <c r="AB74" s="318" t="s">
        <v>2</v>
      </c>
      <c r="AC74" s="318" t="s">
        <v>2</v>
      </c>
      <c r="AD74" s="318" t="s">
        <v>2</v>
      </c>
      <c r="AE74" s="318" t="s">
        <v>2</v>
      </c>
      <c r="AF74" s="302">
        <v>615</v>
      </c>
      <c r="AG74" s="302">
        <v>106</v>
      </c>
      <c r="AH74" s="302">
        <v>101</v>
      </c>
      <c r="AI74" s="318" t="s">
        <v>2</v>
      </c>
      <c r="AJ74" s="318" t="s">
        <v>2</v>
      </c>
      <c r="AK74" s="318" t="s">
        <v>2</v>
      </c>
      <c r="AL74" s="318" t="s">
        <v>2</v>
      </c>
      <c r="AM74" s="302">
        <v>310</v>
      </c>
      <c r="AN74" s="318" t="s">
        <v>2</v>
      </c>
      <c r="AO74" s="318" t="s">
        <v>2</v>
      </c>
      <c r="AP74" s="302">
        <v>330</v>
      </c>
      <c r="AQ74" s="302">
        <v>1194</v>
      </c>
      <c r="AS74" s="39" t="s">
        <v>59</v>
      </c>
      <c r="AT74" s="302">
        <v>4164</v>
      </c>
      <c r="AU74" s="302">
        <v>1063</v>
      </c>
      <c r="AV74" s="302">
        <v>48</v>
      </c>
      <c r="AW74" s="319" t="s">
        <v>2</v>
      </c>
      <c r="AX74" s="302">
        <v>279</v>
      </c>
      <c r="AY74" s="317">
        <v>74</v>
      </c>
      <c r="AZ74" s="302">
        <v>142</v>
      </c>
      <c r="BA74" s="302">
        <v>2092</v>
      </c>
      <c r="BB74" s="302">
        <v>668</v>
      </c>
      <c r="BC74" s="302">
        <v>158</v>
      </c>
      <c r="BD74" s="302">
        <v>146</v>
      </c>
      <c r="BE74" s="302">
        <v>269</v>
      </c>
      <c r="BF74" s="302">
        <v>33</v>
      </c>
      <c r="BG74" s="302">
        <v>467</v>
      </c>
      <c r="BH74" s="302">
        <v>102</v>
      </c>
      <c r="BI74" s="302">
        <v>276</v>
      </c>
      <c r="BJ74" s="302">
        <v>134</v>
      </c>
      <c r="BK74" s="302">
        <v>175</v>
      </c>
      <c r="BL74" s="302">
        <v>195</v>
      </c>
      <c r="BM74" s="302">
        <v>172</v>
      </c>
      <c r="BO74" s="39" t="s">
        <v>59</v>
      </c>
      <c r="BP74" s="302">
        <v>6487</v>
      </c>
      <c r="BQ74" s="302">
        <v>2139</v>
      </c>
      <c r="BR74" s="302">
        <v>159</v>
      </c>
      <c r="BS74" s="318" t="s">
        <v>2</v>
      </c>
      <c r="BT74" s="302">
        <v>354</v>
      </c>
      <c r="BU74" s="302">
        <v>154</v>
      </c>
      <c r="BV74" s="302">
        <v>343</v>
      </c>
      <c r="BW74" s="302">
        <v>3337</v>
      </c>
      <c r="BX74" s="302">
        <v>793</v>
      </c>
      <c r="BY74" s="302">
        <v>288</v>
      </c>
      <c r="BZ74" s="302">
        <v>158</v>
      </c>
      <c r="CA74" s="302">
        <v>625</v>
      </c>
      <c r="CB74" s="302">
        <v>64</v>
      </c>
      <c r="CC74" s="302">
        <v>573</v>
      </c>
      <c r="CD74" s="302">
        <v>101</v>
      </c>
      <c r="CE74" s="302">
        <v>349</v>
      </c>
      <c r="CF74" s="302">
        <v>184</v>
      </c>
      <c r="CG74" s="302">
        <v>188</v>
      </c>
      <c r="CH74" s="302">
        <v>312</v>
      </c>
      <c r="CI74" s="302">
        <v>79</v>
      </c>
      <c r="CK74" s="39" t="s">
        <v>59</v>
      </c>
      <c r="CL74" s="302">
        <v>12305</v>
      </c>
      <c r="CM74" s="302">
        <v>3890</v>
      </c>
      <c r="CN74" s="302" t="s">
        <v>2772</v>
      </c>
      <c r="CO74" s="302" t="s">
        <v>2772</v>
      </c>
      <c r="CP74" s="302" t="s">
        <v>2772</v>
      </c>
      <c r="CQ74" s="302" t="s">
        <v>2772</v>
      </c>
      <c r="CR74" s="302" t="s">
        <v>2772</v>
      </c>
      <c r="CS74" s="302">
        <v>6981</v>
      </c>
      <c r="CT74" s="302" t="s">
        <v>2772</v>
      </c>
      <c r="CU74" s="302" t="s">
        <v>2772</v>
      </c>
      <c r="CV74" s="302" t="s">
        <v>2772</v>
      </c>
      <c r="CW74" s="302" t="s">
        <v>2772</v>
      </c>
      <c r="CX74" s="302" t="s">
        <v>2772</v>
      </c>
      <c r="CY74" s="302">
        <v>696</v>
      </c>
      <c r="CZ74" s="302" t="s">
        <v>2772</v>
      </c>
      <c r="DA74" s="302" t="s">
        <v>2772</v>
      </c>
      <c r="DB74" s="302" t="s">
        <v>2772</v>
      </c>
      <c r="DC74" s="302">
        <v>416</v>
      </c>
      <c r="DD74" s="302">
        <v>321</v>
      </c>
      <c r="DE74" s="302">
        <v>1</v>
      </c>
    </row>
    <row r="75" spans="1:109" x14ac:dyDescent="0.2">
      <c r="A75" s="39" t="s">
        <v>60</v>
      </c>
      <c r="B75" s="302">
        <v>11079</v>
      </c>
      <c r="C75" s="302">
        <v>348</v>
      </c>
      <c r="D75" s="318" t="s">
        <v>2</v>
      </c>
      <c r="E75" s="318" t="s">
        <v>2</v>
      </c>
      <c r="F75" s="318" t="s">
        <v>2</v>
      </c>
      <c r="G75" s="318" t="s">
        <v>2</v>
      </c>
      <c r="H75" s="318" t="s">
        <v>2</v>
      </c>
      <c r="I75" s="318" t="s">
        <v>2</v>
      </c>
      <c r="J75" s="302">
        <v>970</v>
      </c>
      <c r="K75" s="302">
        <v>3039</v>
      </c>
      <c r="L75" s="318" t="s">
        <v>2</v>
      </c>
      <c r="M75" s="302">
        <v>24</v>
      </c>
      <c r="N75" s="318" t="s">
        <v>2</v>
      </c>
      <c r="O75" s="318" t="s">
        <v>2</v>
      </c>
      <c r="P75" s="318" t="s">
        <v>2</v>
      </c>
      <c r="Q75" s="302">
        <v>1536</v>
      </c>
      <c r="R75" s="318" t="s">
        <v>2</v>
      </c>
      <c r="S75" s="318" t="s">
        <v>2</v>
      </c>
      <c r="T75" s="302">
        <v>107</v>
      </c>
      <c r="U75" s="302">
        <v>3125</v>
      </c>
      <c r="W75" s="39" t="s">
        <v>60</v>
      </c>
      <c r="X75" s="302">
        <v>11651</v>
      </c>
      <c r="Y75" s="302">
        <v>784</v>
      </c>
      <c r="Z75" s="318" t="s">
        <v>2</v>
      </c>
      <c r="AA75" s="318" t="s">
        <v>2</v>
      </c>
      <c r="AB75" s="318" t="s">
        <v>2</v>
      </c>
      <c r="AC75" s="318" t="s">
        <v>2</v>
      </c>
      <c r="AD75" s="318" t="s">
        <v>2</v>
      </c>
      <c r="AE75" s="318" t="s">
        <v>2</v>
      </c>
      <c r="AF75" s="302">
        <v>624</v>
      </c>
      <c r="AG75" s="302">
        <v>391</v>
      </c>
      <c r="AH75" s="302">
        <v>6464</v>
      </c>
      <c r="AI75" s="318" t="s">
        <v>2</v>
      </c>
      <c r="AJ75" s="318" t="s">
        <v>2</v>
      </c>
      <c r="AK75" s="318" t="s">
        <v>2</v>
      </c>
      <c r="AL75" s="318" t="s">
        <v>2</v>
      </c>
      <c r="AM75" s="302">
        <v>1693</v>
      </c>
      <c r="AN75" s="318" t="s">
        <v>2</v>
      </c>
      <c r="AO75" s="318" t="s">
        <v>2</v>
      </c>
      <c r="AP75" s="302">
        <v>144</v>
      </c>
      <c r="AQ75" s="302">
        <v>1551</v>
      </c>
      <c r="AS75" s="39" t="s">
        <v>60</v>
      </c>
      <c r="AT75" s="302">
        <v>18364</v>
      </c>
      <c r="AU75" s="302">
        <v>1833</v>
      </c>
      <c r="AV75" s="302">
        <v>391</v>
      </c>
      <c r="AW75" s="319" t="s">
        <v>2</v>
      </c>
      <c r="AX75" s="302">
        <v>97</v>
      </c>
      <c r="AY75" s="317">
        <v>224</v>
      </c>
      <c r="AZ75" s="302">
        <v>120</v>
      </c>
      <c r="BA75" s="302">
        <v>14565</v>
      </c>
      <c r="BB75" s="302">
        <v>506</v>
      </c>
      <c r="BC75" s="302">
        <v>327</v>
      </c>
      <c r="BD75" s="302">
        <v>12322</v>
      </c>
      <c r="BE75" s="302">
        <v>35</v>
      </c>
      <c r="BF75" s="302">
        <v>64</v>
      </c>
      <c r="BG75" s="302">
        <v>1422</v>
      </c>
      <c r="BH75" s="302">
        <v>153</v>
      </c>
      <c r="BI75" s="302">
        <v>1187</v>
      </c>
      <c r="BJ75" s="302">
        <v>359</v>
      </c>
      <c r="BK75" s="302">
        <v>152</v>
      </c>
      <c r="BL75" s="302">
        <v>294</v>
      </c>
      <c r="BM75" s="302">
        <v>98</v>
      </c>
      <c r="BO75" s="39" t="s">
        <v>60</v>
      </c>
      <c r="BP75" s="302">
        <v>28355</v>
      </c>
      <c r="BQ75" s="302">
        <v>3559</v>
      </c>
      <c r="BR75" s="302">
        <v>482</v>
      </c>
      <c r="BS75" s="302">
        <v>653</v>
      </c>
      <c r="BT75" s="302">
        <v>165</v>
      </c>
      <c r="BU75" s="302">
        <v>350</v>
      </c>
      <c r="BV75" s="302">
        <v>595</v>
      </c>
      <c r="BW75" s="302">
        <v>21399</v>
      </c>
      <c r="BX75" s="302">
        <v>582</v>
      </c>
      <c r="BY75" s="302">
        <v>476</v>
      </c>
      <c r="BZ75" s="302">
        <v>17837</v>
      </c>
      <c r="CA75" s="318" t="s">
        <v>2</v>
      </c>
      <c r="CB75" s="302">
        <v>65</v>
      </c>
      <c r="CC75" s="302">
        <v>1683</v>
      </c>
      <c r="CD75" s="302">
        <v>378</v>
      </c>
      <c r="CE75" s="302">
        <v>1088</v>
      </c>
      <c r="CF75" s="302">
        <v>346</v>
      </c>
      <c r="CG75" s="302">
        <v>329</v>
      </c>
      <c r="CH75" s="302">
        <v>1297</v>
      </c>
      <c r="CI75" s="302">
        <v>347</v>
      </c>
      <c r="CK75" s="39" t="s">
        <v>60</v>
      </c>
      <c r="CL75" s="302">
        <v>40566</v>
      </c>
      <c r="CM75" s="302">
        <v>5706</v>
      </c>
      <c r="CN75" s="302" t="s">
        <v>2772</v>
      </c>
      <c r="CO75" s="302" t="s">
        <v>2772</v>
      </c>
      <c r="CP75" s="302" t="s">
        <v>2772</v>
      </c>
      <c r="CQ75" s="302" t="s">
        <v>2772</v>
      </c>
      <c r="CR75" s="302" t="s">
        <v>2772</v>
      </c>
      <c r="CS75" s="302">
        <v>28788</v>
      </c>
      <c r="CT75" s="302" t="s">
        <v>2772</v>
      </c>
      <c r="CU75" s="302" t="s">
        <v>2772</v>
      </c>
      <c r="CV75" s="302" t="s">
        <v>2772</v>
      </c>
      <c r="CW75" s="302" t="s">
        <v>2772</v>
      </c>
      <c r="CX75" s="302" t="s">
        <v>2772</v>
      </c>
      <c r="CY75" s="302">
        <v>2487</v>
      </c>
      <c r="CZ75" s="302" t="s">
        <v>2772</v>
      </c>
      <c r="DA75" s="302" t="s">
        <v>2772</v>
      </c>
      <c r="DB75" s="302" t="s">
        <v>2772</v>
      </c>
      <c r="DC75" s="302">
        <v>1547</v>
      </c>
      <c r="DD75" s="302">
        <v>2038</v>
      </c>
      <c r="DE75" s="302">
        <v>0</v>
      </c>
    </row>
    <row r="76" spans="1:109" x14ac:dyDescent="0.2">
      <c r="A76" s="39" t="s">
        <v>61</v>
      </c>
      <c r="B76" s="302">
        <v>10780</v>
      </c>
      <c r="C76" s="302">
        <v>980</v>
      </c>
      <c r="D76" s="318" t="s">
        <v>2</v>
      </c>
      <c r="E76" s="318" t="s">
        <v>2</v>
      </c>
      <c r="F76" s="318" t="s">
        <v>2</v>
      </c>
      <c r="G76" s="318" t="s">
        <v>2</v>
      </c>
      <c r="H76" s="318" t="s">
        <v>2</v>
      </c>
      <c r="I76" s="318" t="s">
        <v>2</v>
      </c>
      <c r="J76" s="302">
        <v>1315</v>
      </c>
      <c r="K76" s="302">
        <v>1962</v>
      </c>
      <c r="L76" s="318" t="s">
        <v>2</v>
      </c>
      <c r="M76" s="302">
        <v>50</v>
      </c>
      <c r="N76" s="318" t="s">
        <v>2</v>
      </c>
      <c r="O76" s="318" t="s">
        <v>2</v>
      </c>
      <c r="P76" s="318" t="s">
        <v>2</v>
      </c>
      <c r="Q76" s="302">
        <v>2612</v>
      </c>
      <c r="R76" s="318" t="s">
        <v>2</v>
      </c>
      <c r="S76" s="318" t="s">
        <v>2</v>
      </c>
      <c r="T76" s="302">
        <v>184</v>
      </c>
      <c r="U76" s="302">
        <v>1905</v>
      </c>
      <c r="W76" s="39" t="s">
        <v>61</v>
      </c>
      <c r="X76" s="302">
        <v>11676</v>
      </c>
      <c r="Y76" s="302">
        <v>2025</v>
      </c>
      <c r="Z76" s="318" t="s">
        <v>2</v>
      </c>
      <c r="AA76" s="318" t="s">
        <v>2</v>
      </c>
      <c r="AB76" s="318" t="s">
        <v>2</v>
      </c>
      <c r="AC76" s="318" t="s">
        <v>2</v>
      </c>
      <c r="AD76" s="318" t="s">
        <v>2</v>
      </c>
      <c r="AE76" s="318" t="s">
        <v>2</v>
      </c>
      <c r="AF76" s="302">
        <v>1649</v>
      </c>
      <c r="AG76" s="302">
        <v>2886</v>
      </c>
      <c r="AH76" s="302">
        <v>302</v>
      </c>
      <c r="AI76" s="318" t="s">
        <v>2</v>
      </c>
      <c r="AJ76" s="318" t="s">
        <v>2</v>
      </c>
      <c r="AK76" s="318" t="s">
        <v>2</v>
      </c>
      <c r="AL76" s="318" t="s">
        <v>2</v>
      </c>
      <c r="AM76" s="302">
        <v>3145</v>
      </c>
      <c r="AN76" s="318" t="s">
        <v>2</v>
      </c>
      <c r="AO76" s="318" t="s">
        <v>2</v>
      </c>
      <c r="AP76" s="302">
        <v>221</v>
      </c>
      <c r="AQ76" s="302">
        <v>1448</v>
      </c>
      <c r="AS76" s="39" t="s">
        <v>61</v>
      </c>
      <c r="AT76" s="302">
        <v>14622</v>
      </c>
      <c r="AU76" s="302">
        <v>3083</v>
      </c>
      <c r="AV76" s="302">
        <v>452</v>
      </c>
      <c r="AW76" s="319" t="s">
        <v>2</v>
      </c>
      <c r="AX76" s="302">
        <v>491</v>
      </c>
      <c r="AY76" s="317">
        <v>647</v>
      </c>
      <c r="AZ76" s="302">
        <v>112</v>
      </c>
      <c r="BA76" s="302">
        <v>7135</v>
      </c>
      <c r="BB76" s="302">
        <v>1497</v>
      </c>
      <c r="BC76" s="302">
        <v>3253</v>
      </c>
      <c r="BD76" s="302">
        <v>686</v>
      </c>
      <c r="BE76" s="302">
        <v>532</v>
      </c>
      <c r="BF76" s="302">
        <v>125</v>
      </c>
      <c r="BG76" s="302">
        <v>3154</v>
      </c>
      <c r="BH76" s="302">
        <v>115</v>
      </c>
      <c r="BI76" s="302">
        <v>2947</v>
      </c>
      <c r="BJ76" s="302">
        <v>1472</v>
      </c>
      <c r="BK76" s="302">
        <v>336</v>
      </c>
      <c r="BL76" s="302">
        <v>299</v>
      </c>
      <c r="BM76" s="302">
        <v>615</v>
      </c>
      <c r="BO76" s="39" t="s">
        <v>61</v>
      </c>
      <c r="BP76" s="302">
        <v>20407</v>
      </c>
      <c r="BQ76" s="302">
        <v>6712</v>
      </c>
      <c r="BR76" s="302">
        <v>709</v>
      </c>
      <c r="BS76" s="302">
        <v>596</v>
      </c>
      <c r="BT76" s="302">
        <v>524</v>
      </c>
      <c r="BU76" s="302">
        <v>1035</v>
      </c>
      <c r="BV76" s="302">
        <v>833</v>
      </c>
      <c r="BW76" s="302">
        <v>9839</v>
      </c>
      <c r="BX76" s="302">
        <v>1686</v>
      </c>
      <c r="BY76" s="302">
        <v>3999</v>
      </c>
      <c r="BZ76" s="302">
        <v>654</v>
      </c>
      <c r="CA76" s="302">
        <v>1034</v>
      </c>
      <c r="CB76" s="302">
        <v>209</v>
      </c>
      <c r="CC76" s="302">
        <v>3376</v>
      </c>
      <c r="CD76" s="302">
        <v>166</v>
      </c>
      <c r="CE76" s="302">
        <v>3073</v>
      </c>
      <c r="CF76" s="302">
        <v>1481</v>
      </c>
      <c r="CG76" s="302">
        <v>498</v>
      </c>
      <c r="CH76" s="302">
        <v>529</v>
      </c>
      <c r="CI76" s="302">
        <v>319</v>
      </c>
      <c r="CK76" s="39" t="s">
        <v>61</v>
      </c>
      <c r="CL76" s="302">
        <v>30495</v>
      </c>
      <c r="CM76" s="302">
        <v>9682</v>
      </c>
      <c r="CN76" s="302" t="s">
        <v>2772</v>
      </c>
      <c r="CO76" s="302" t="s">
        <v>2772</v>
      </c>
      <c r="CP76" s="302" t="s">
        <v>2772</v>
      </c>
      <c r="CQ76" s="302" t="s">
        <v>2772</v>
      </c>
      <c r="CR76" s="302" t="s">
        <v>2772</v>
      </c>
      <c r="CS76" s="302">
        <v>15688</v>
      </c>
      <c r="CT76" s="302" t="s">
        <v>2772</v>
      </c>
      <c r="CU76" s="302" t="s">
        <v>2772</v>
      </c>
      <c r="CV76" s="302" t="s">
        <v>2772</v>
      </c>
      <c r="CW76" s="302" t="s">
        <v>2772</v>
      </c>
      <c r="CX76" s="302" t="s">
        <v>2772</v>
      </c>
      <c r="CY76" s="302">
        <v>3583</v>
      </c>
      <c r="CZ76" s="302" t="s">
        <v>2772</v>
      </c>
      <c r="DA76" s="302" t="s">
        <v>2772</v>
      </c>
      <c r="DB76" s="302" t="s">
        <v>2772</v>
      </c>
      <c r="DC76" s="302">
        <v>1070</v>
      </c>
      <c r="DD76" s="302">
        <v>472</v>
      </c>
      <c r="DE76" s="302">
        <v>0</v>
      </c>
    </row>
    <row r="77" spans="1:109" x14ac:dyDescent="0.2">
      <c r="A77" s="39" t="s">
        <v>62</v>
      </c>
      <c r="B77" s="302">
        <v>23411</v>
      </c>
      <c r="C77" s="302">
        <v>3232</v>
      </c>
      <c r="D77" s="318" t="s">
        <v>2</v>
      </c>
      <c r="E77" s="318" t="s">
        <v>2</v>
      </c>
      <c r="F77" s="318" t="s">
        <v>2</v>
      </c>
      <c r="G77" s="318" t="s">
        <v>2</v>
      </c>
      <c r="H77" s="318" t="s">
        <v>2</v>
      </c>
      <c r="I77" s="318" t="s">
        <v>2</v>
      </c>
      <c r="J77" s="302">
        <v>2025</v>
      </c>
      <c r="K77" s="302">
        <v>991</v>
      </c>
      <c r="L77" s="318" t="s">
        <v>2</v>
      </c>
      <c r="M77" s="302">
        <v>237</v>
      </c>
      <c r="N77" s="318" t="s">
        <v>2</v>
      </c>
      <c r="O77" s="318" t="s">
        <v>2</v>
      </c>
      <c r="P77" s="318" t="s">
        <v>2</v>
      </c>
      <c r="Q77" s="302">
        <v>6001</v>
      </c>
      <c r="R77" s="318" t="s">
        <v>2</v>
      </c>
      <c r="S77" s="318" t="s">
        <v>2</v>
      </c>
      <c r="T77" s="302">
        <v>736</v>
      </c>
      <c r="U77" s="302">
        <v>5207</v>
      </c>
      <c r="W77" s="39" t="s">
        <v>62</v>
      </c>
      <c r="X77" s="302">
        <v>17993</v>
      </c>
      <c r="Y77" s="302">
        <v>4585</v>
      </c>
      <c r="Z77" s="318" t="s">
        <v>2</v>
      </c>
      <c r="AA77" s="318" t="s">
        <v>2</v>
      </c>
      <c r="AB77" s="318" t="s">
        <v>2</v>
      </c>
      <c r="AC77" s="318" t="s">
        <v>2</v>
      </c>
      <c r="AD77" s="318" t="s">
        <v>2</v>
      </c>
      <c r="AE77" s="318" t="s">
        <v>2</v>
      </c>
      <c r="AF77" s="302">
        <v>2144</v>
      </c>
      <c r="AG77" s="302">
        <v>1041</v>
      </c>
      <c r="AH77" s="302">
        <v>342</v>
      </c>
      <c r="AI77" s="318" t="s">
        <v>2</v>
      </c>
      <c r="AJ77" s="318" t="s">
        <v>2</v>
      </c>
      <c r="AK77" s="318" t="s">
        <v>2</v>
      </c>
      <c r="AL77" s="318" t="s">
        <v>2</v>
      </c>
      <c r="AM77" s="302">
        <v>5111</v>
      </c>
      <c r="AN77" s="318" t="s">
        <v>2</v>
      </c>
      <c r="AO77" s="318" t="s">
        <v>2</v>
      </c>
      <c r="AP77" s="302">
        <v>819</v>
      </c>
      <c r="AQ77" s="302">
        <v>3951</v>
      </c>
      <c r="AS77" s="39" t="s">
        <v>62</v>
      </c>
      <c r="AT77" s="302">
        <v>18386</v>
      </c>
      <c r="AU77" s="302">
        <v>4977</v>
      </c>
      <c r="AV77" s="302">
        <v>706</v>
      </c>
      <c r="AW77" s="319" t="s">
        <v>2</v>
      </c>
      <c r="AX77" s="302">
        <v>899</v>
      </c>
      <c r="AY77" s="317">
        <v>755</v>
      </c>
      <c r="AZ77" s="302">
        <v>484</v>
      </c>
      <c r="BA77" s="302">
        <v>6487</v>
      </c>
      <c r="BB77" s="302">
        <v>1829</v>
      </c>
      <c r="BC77" s="302">
        <v>1084</v>
      </c>
      <c r="BD77" s="302">
        <v>338</v>
      </c>
      <c r="BE77" s="302">
        <v>679</v>
      </c>
      <c r="BF77" s="302">
        <v>147</v>
      </c>
      <c r="BG77" s="302">
        <v>4079</v>
      </c>
      <c r="BH77" s="302">
        <v>564</v>
      </c>
      <c r="BI77" s="302">
        <v>3151</v>
      </c>
      <c r="BJ77" s="302">
        <v>2190</v>
      </c>
      <c r="BK77" s="302">
        <v>977</v>
      </c>
      <c r="BL77" s="302">
        <v>1350</v>
      </c>
      <c r="BM77" s="302">
        <v>516</v>
      </c>
      <c r="BO77" s="39" t="s">
        <v>62</v>
      </c>
      <c r="BP77" s="302">
        <v>22752</v>
      </c>
      <c r="BQ77" s="302">
        <v>8082</v>
      </c>
      <c r="BR77" s="302">
        <v>700</v>
      </c>
      <c r="BS77" s="302">
        <v>330</v>
      </c>
      <c r="BT77" s="302">
        <v>704</v>
      </c>
      <c r="BU77" s="302">
        <v>813</v>
      </c>
      <c r="BV77" s="302">
        <v>2263</v>
      </c>
      <c r="BW77" s="302">
        <v>7521</v>
      </c>
      <c r="BX77" s="302">
        <v>1568</v>
      </c>
      <c r="BY77" s="302">
        <v>1447</v>
      </c>
      <c r="BZ77" s="302">
        <v>307</v>
      </c>
      <c r="CA77" s="302">
        <v>903</v>
      </c>
      <c r="CB77" s="302">
        <v>200</v>
      </c>
      <c r="CC77" s="302">
        <v>3550</v>
      </c>
      <c r="CD77" s="302">
        <v>830</v>
      </c>
      <c r="CE77" s="302">
        <v>2310</v>
      </c>
      <c r="CF77" s="302">
        <v>1588</v>
      </c>
      <c r="CG77" s="302">
        <v>1027</v>
      </c>
      <c r="CH77" s="302">
        <v>2466</v>
      </c>
      <c r="CI77" s="302">
        <v>359</v>
      </c>
      <c r="CK77" s="39" t="s">
        <v>62</v>
      </c>
      <c r="CL77" s="302">
        <v>31704</v>
      </c>
      <c r="CM77" s="302">
        <v>10187</v>
      </c>
      <c r="CN77" s="302" t="s">
        <v>2772</v>
      </c>
      <c r="CO77" s="302" t="s">
        <v>2772</v>
      </c>
      <c r="CP77" s="302" t="s">
        <v>2772</v>
      </c>
      <c r="CQ77" s="302" t="s">
        <v>2772</v>
      </c>
      <c r="CR77" s="302" t="s">
        <v>2772</v>
      </c>
      <c r="CS77" s="302">
        <v>10841</v>
      </c>
      <c r="CT77" s="302" t="s">
        <v>2772</v>
      </c>
      <c r="CU77" s="302" t="s">
        <v>2772</v>
      </c>
      <c r="CV77" s="302" t="s">
        <v>2772</v>
      </c>
      <c r="CW77" s="302" t="s">
        <v>2772</v>
      </c>
      <c r="CX77" s="302" t="s">
        <v>2772</v>
      </c>
      <c r="CY77" s="302">
        <v>4010</v>
      </c>
      <c r="CZ77" s="302" t="s">
        <v>2772</v>
      </c>
      <c r="DA77" s="302" t="s">
        <v>2772</v>
      </c>
      <c r="DB77" s="302" t="s">
        <v>2772</v>
      </c>
      <c r="DC77" s="302">
        <v>2359</v>
      </c>
      <c r="DD77" s="302">
        <v>4307</v>
      </c>
      <c r="DE77" s="302">
        <v>0</v>
      </c>
    </row>
    <row r="78" spans="1:109" x14ac:dyDescent="0.2">
      <c r="A78" s="39" t="s">
        <v>63</v>
      </c>
      <c r="B78" s="302">
        <v>23515</v>
      </c>
      <c r="C78" s="302">
        <v>1326</v>
      </c>
      <c r="D78" s="318" t="s">
        <v>2</v>
      </c>
      <c r="E78" s="318" t="s">
        <v>2</v>
      </c>
      <c r="F78" s="318" t="s">
        <v>2</v>
      </c>
      <c r="G78" s="318" t="s">
        <v>2</v>
      </c>
      <c r="H78" s="318" t="s">
        <v>2</v>
      </c>
      <c r="I78" s="318" t="s">
        <v>2</v>
      </c>
      <c r="J78" s="302">
        <v>1292</v>
      </c>
      <c r="K78" s="302">
        <v>960</v>
      </c>
      <c r="L78" s="318" t="s">
        <v>2</v>
      </c>
      <c r="M78" s="302">
        <v>388</v>
      </c>
      <c r="N78" s="318" t="s">
        <v>2</v>
      </c>
      <c r="O78" s="318" t="s">
        <v>2</v>
      </c>
      <c r="P78" s="318" t="s">
        <v>2</v>
      </c>
      <c r="Q78" s="302">
        <v>2395</v>
      </c>
      <c r="R78" s="318" t="s">
        <v>2</v>
      </c>
      <c r="S78" s="318" t="s">
        <v>2</v>
      </c>
      <c r="T78" s="302">
        <v>1388</v>
      </c>
      <c r="U78" s="302">
        <v>10168</v>
      </c>
      <c r="W78" s="39" t="s">
        <v>63</v>
      </c>
      <c r="X78" s="302">
        <v>15817</v>
      </c>
      <c r="Y78" s="302">
        <v>1456</v>
      </c>
      <c r="Z78" s="318" t="s">
        <v>2</v>
      </c>
      <c r="AA78" s="318" t="s">
        <v>2</v>
      </c>
      <c r="AB78" s="318" t="s">
        <v>2</v>
      </c>
      <c r="AC78" s="318" t="s">
        <v>2</v>
      </c>
      <c r="AD78" s="318" t="s">
        <v>2</v>
      </c>
      <c r="AE78" s="318" t="s">
        <v>2</v>
      </c>
      <c r="AF78" s="302">
        <v>971</v>
      </c>
      <c r="AG78" s="302">
        <v>368</v>
      </c>
      <c r="AH78" s="302">
        <v>685</v>
      </c>
      <c r="AI78" s="318" t="s">
        <v>2</v>
      </c>
      <c r="AJ78" s="318" t="s">
        <v>2</v>
      </c>
      <c r="AK78" s="318" t="s">
        <v>2</v>
      </c>
      <c r="AL78" s="318" t="s">
        <v>2</v>
      </c>
      <c r="AM78" s="302">
        <v>2107</v>
      </c>
      <c r="AN78" s="318" t="s">
        <v>2</v>
      </c>
      <c r="AO78" s="318" t="s">
        <v>2</v>
      </c>
      <c r="AP78" s="302">
        <v>1154</v>
      </c>
      <c r="AQ78" s="302">
        <v>9076</v>
      </c>
      <c r="AS78" s="39" t="s">
        <v>63</v>
      </c>
      <c r="AT78" s="302">
        <v>20906</v>
      </c>
      <c r="AU78" s="302">
        <v>4256</v>
      </c>
      <c r="AV78" s="302">
        <v>587</v>
      </c>
      <c r="AW78" s="319" t="s">
        <v>2</v>
      </c>
      <c r="AX78" s="302">
        <v>261</v>
      </c>
      <c r="AY78" s="317">
        <v>235</v>
      </c>
      <c r="AZ78" s="302">
        <v>587</v>
      </c>
      <c r="BA78" s="302">
        <v>10281</v>
      </c>
      <c r="BB78" s="302">
        <v>1200</v>
      </c>
      <c r="BC78" s="302">
        <v>433</v>
      </c>
      <c r="BD78" s="302">
        <v>1540</v>
      </c>
      <c r="BE78" s="302">
        <v>230</v>
      </c>
      <c r="BF78" s="302">
        <v>330</v>
      </c>
      <c r="BG78" s="302">
        <v>3957</v>
      </c>
      <c r="BH78" s="302">
        <v>1970</v>
      </c>
      <c r="BI78" s="302">
        <v>1491</v>
      </c>
      <c r="BJ78" s="302">
        <v>430</v>
      </c>
      <c r="BK78" s="302">
        <v>804</v>
      </c>
      <c r="BL78" s="302">
        <v>1350</v>
      </c>
      <c r="BM78" s="302">
        <v>258</v>
      </c>
      <c r="BO78" s="39" t="s">
        <v>63</v>
      </c>
      <c r="BP78" s="302">
        <v>24642</v>
      </c>
      <c r="BQ78" s="302">
        <v>5337</v>
      </c>
      <c r="BR78" s="302">
        <v>614</v>
      </c>
      <c r="BS78" s="302">
        <v>147</v>
      </c>
      <c r="BT78" s="302">
        <v>357</v>
      </c>
      <c r="BU78" s="302">
        <v>189</v>
      </c>
      <c r="BV78" s="302">
        <v>824</v>
      </c>
      <c r="BW78" s="302">
        <v>11451</v>
      </c>
      <c r="BX78" s="302">
        <v>1587</v>
      </c>
      <c r="BY78" s="302">
        <v>578</v>
      </c>
      <c r="BZ78" s="302">
        <v>1340</v>
      </c>
      <c r="CA78" s="302">
        <v>203</v>
      </c>
      <c r="CB78" s="302">
        <v>320</v>
      </c>
      <c r="CC78" s="302">
        <v>4747</v>
      </c>
      <c r="CD78" s="302">
        <v>2864</v>
      </c>
      <c r="CE78" s="302">
        <v>1145</v>
      </c>
      <c r="CF78" s="302">
        <v>331</v>
      </c>
      <c r="CG78" s="302">
        <v>945</v>
      </c>
      <c r="CH78" s="302">
        <v>2257</v>
      </c>
      <c r="CI78" s="302">
        <v>295</v>
      </c>
      <c r="CK78" s="39" t="s">
        <v>63</v>
      </c>
      <c r="CL78" s="302">
        <v>35978</v>
      </c>
      <c r="CM78" s="302">
        <v>7208</v>
      </c>
      <c r="CN78" s="302" t="s">
        <v>2772</v>
      </c>
      <c r="CO78" s="302" t="s">
        <v>2772</v>
      </c>
      <c r="CP78" s="302" t="s">
        <v>2772</v>
      </c>
      <c r="CQ78" s="302" t="s">
        <v>2772</v>
      </c>
      <c r="CR78" s="302" t="s">
        <v>2772</v>
      </c>
      <c r="CS78" s="302">
        <v>18006</v>
      </c>
      <c r="CT78" s="302" t="s">
        <v>2772</v>
      </c>
      <c r="CU78" s="302" t="s">
        <v>2772</v>
      </c>
      <c r="CV78" s="302" t="s">
        <v>2772</v>
      </c>
      <c r="CW78" s="302" t="s">
        <v>2772</v>
      </c>
      <c r="CX78" s="302" t="s">
        <v>2772</v>
      </c>
      <c r="CY78" s="302">
        <v>5683</v>
      </c>
      <c r="CZ78" s="302" t="s">
        <v>2772</v>
      </c>
      <c r="DA78" s="302" t="s">
        <v>2772</v>
      </c>
      <c r="DB78" s="302" t="s">
        <v>2772</v>
      </c>
      <c r="DC78" s="302">
        <v>2058</v>
      </c>
      <c r="DD78" s="302">
        <v>3021</v>
      </c>
      <c r="DE78" s="302">
        <v>2</v>
      </c>
    </row>
    <row r="79" spans="1:109" x14ac:dyDescent="0.2">
      <c r="A79" s="39"/>
      <c r="W79" s="39"/>
      <c r="Z79" s="318"/>
      <c r="AA79" s="318"/>
      <c r="AB79" s="318"/>
      <c r="AC79" s="318"/>
      <c r="AD79" s="318"/>
      <c r="AE79" s="318"/>
      <c r="AI79" s="318"/>
      <c r="AJ79" s="318"/>
      <c r="AK79" s="318"/>
      <c r="AL79" s="318"/>
      <c r="AN79" s="318"/>
      <c r="AO79" s="318"/>
      <c r="AS79" s="39"/>
      <c r="AW79" s="319"/>
      <c r="BO79" s="39"/>
      <c r="CK79" s="39"/>
    </row>
    <row r="80" spans="1:109" x14ac:dyDescent="0.2">
      <c r="A80" s="316" t="s">
        <v>64</v>
      </c>
      <c r="B80" s="317">
        <v>63611</v>
      </c>
      <c r="C80" s="317">
        <v>4182</v>
      </c>
      <c r="D80" s="318" t="s">
        <v>2</v>
      </c>
      <c r="E80" s="318" t="s">
        <v>2</v>
      </c>
      <c r="F80" s="318" t="s">
        <v>2</v>
      </c>
      <c r="G80" s="318" t="s">
        <v>2</v>
      </c>
      <c r="H80" s="318" t="s">
        <v>2</v>
      </c>
      <c r="I80" s="318" t="s">
        <v>2</v>
      </c>
      <c r="J80" s="317">
        <v>4359</v>
      </c>
      <c r="K80" s="317">
        <v>2413</v>
      </c>
      <c r="L80" s="318" t="s">
        <v>2</v>
      </c>
      <c r="M80" s="317">
        <v>962</v>
      </c>
      <c r="N80" s="318" t="s">
        <v>2</v>
      </c>
      <c r="O80" s="318" t="s">
        <v>2</v>
      </c>
      <c r="P80" s="318" t="s">
        <v>2</v>
      </c>
      <c r="Q80" s="317">
        <v>5352</v>
      </c>
      <c r="R80" s="318" t="s">
        <v>2</v>
      </c>
      <c r="S80" s="318" t="s">
        <v>2</v>
      </c>
      <c r="T80" s="317">
        <v>4434</v>
      </c>
      <c r="U80" s="317">
        <v>27046</v>
      </c>
      <c r="W80" s="316" t="s">
        <v>64</v>
      </c>
      <c r="X80" s="317">
        <v>41167</v>
      </c>
      <c r="Y80" s="317">
        <v>3977</v>
      </c>
      <c r="Z80" s="318" t="s">
        <v>2</v>
      </c>
      <c r="AA80" s="318" t="s">
        <v>2</v>
      </c>
      <c r="AB80" s="318" t="s">
        <v>2</v>
      </c>
      <c r="AC80" s="318" t="s">
        <v>2</v>
      </c>
      <c r="AD80" s="318" t="s">
        <v>2</v>
      </c>
      <c r="AE80" s="318" t="s">
        <v>2</v>
      </c>
      <c r="AF80" s="317">
        <v>2829</v>
      </c>
      <c r="AG80" s="317">
        <v>950</v>
      </c>
      <c r="AH80" s="317">
        <v>1786</v>
      </c>
      <c r="AI80" s="318" t="s">
        <v>2</v>
      </c>
      <c r="AJ80" s="318" t="s">
        <v>2</v>
      </c>
      <c r="AK80" s="318" t="s">
        <v>2</v>
      </c>
      <c r="AL80" s="318" t="s">
        <v>2</v>
      </c>
      <c r="AM80" s="317">
        <v>4159</v>
      </c>
      <c r="AN80" s="318" t="s">
        <v>2</v>
      </c>
      <c r="AO80" s="318" t="s">
        <v>2</v>
      </c>
      <c r="AP80" s="317">
        <v>3641</v>
      </c>
      <c r="AQ80" s="317">
        <v>23825</v>
      </c>
      <c r="AS80" s="316" t="s">
        <v>64</v>
      </c>
      <c r="AT80" s="317">
        <v>52167</v>
      </c>
      <c r="AU80" s="317">
        <v>10827</v>
      </c>
      <c r="AV80" s="317">
        <v>1299</v>
      </c>
      <c r="AW80" s="319" t="s">
        <v>2</v>
      </c>
      <c r="AX80" s="317">
        <v>691</v>
      </c>
      <c r="AY80" s="317">
        <v>652</v>
      </c>
      <c r="AZ80" s="317">
        <v>1869</v>
      </c>
      <c r="BA80" s="317">
        <v>23723</v>
      </c>
      <c r="BB80" s="317">
        <v>2949</v>
      </c>
      <c r="BC80" s="317">
        <v>1086</v>
      </c>
      <c r="BD80" s="317">
        <v>4043</v>
      </c>
      <c r="BE80" s="317">
        <v>570</v>
      </c>
      <c r="BF80" s="317">
        <v>1023</v>
      </c>
      <c r="BG80" s="317">
        <v>10908</v>
      </c>
      <c r="BH80" s="317">
        <v>6277</v>
      </c>
      <c r="BI80" s="317">
        <v>3126</v>
      </c>
      <c r="BJ80" s="317">
        <v>941</v>
      </c>
      <c r="BK80" s="317">
        <v>2148</v>
      </c>
      <c r="BL80" s="317">
        <v>4007</v>
      </c>
      <c r="BM80" s="317">
        <v>554</v>
      </c>
      <c r="BO80" s="316" t="s">
        <v>64</v>
      </c>
      <c r="BP80" s="317">
        <v>66738</v>
      </c>
      <c r="BQ80" s="317">
        <v>16094</v>
      </c>
      <c r="BR80" s="317">
        <v>1580</v>
      </c>
      <c r="BS80" s="317">
        <v>1267</v>
      </c>
      <c r="BT80" s="317">
        <v>960</v>
      </c>
      <c r="BU80" s="317">
        <v>753</v>
      </c>
      <c r="BV80" s="317">
        <v>2758</v>
      </c>
      <c r="BW80" s="317">
        <v>28899</v>
      </c>
      <c r="BX80" s="317">
        <v>3712</v>
      </c>
      <c r="BY80" s="317">
        <v>1295</v>
      </c>
      <c r="BZ80" s="317">
        <v>5244</v>
      </c>
      <c r="CA80" s="317">
        <v>538</v>
      </c>
      <c r="CB80" s="317">
        <v>1034</v>
      </c>
      <c r="CC80" s="317">
        <v>13277</v>
      </c>
      <c r="CD80" s="317">
        <v>8453</v>
      </c>
      <c r="CE80" s="317">
        <v>2767</v>
      </c>
      <c r="CF80" s="317">
        <v>750</v>
      </c>
      <c r="CG80" s="317">
        <v>2602</v>
      </c>
      <c r="CH80" s="317">
        <v>6132</v>
      </c>
      <c r="CI80" s="317">
        <v>796</v>
      </c>
      <c r="CK80" s="316" t="s">
        <v>64</v>
      </c>
      <c r="CL80" s="317">
        <v>84969</v>
      </c>
      <c r="CM80" s="317">
        <v>17923</v>
      </c>
      <c r="CN80" s="302" t="s">
        <v>2772</v>
      </c>
      <c r="CO80" s="302" t="s">
        <v>2772</v>
      </c>
      <c r="CP80" s="302" t="s">
        <v>2772</v>
      </c>
      <c r="CQ80" s="302" t="s">
        <v>2772</v>
      </c>
      <c r="CR80" s="302" t="s">
        <v>2772</v>
      </c>
      <c r="CS80" s="317">
        <v>39585</v>
      </c>
      <c r="CT80" s="302" t="s">
        <v>2772</v>
      </c>
      <c r="CU80" s="302" t="s">
        <v>2772</v>
      </c>
      <c r="CV80" s="302" t="s">
        <v>2772</v>
      </c>
      <c r="CW80" s="302" t="s">
        <v>2772</v>
      </c>
      <c r="CX80" s="302" t="s">
        <v>2772</v>
      </c>
      <c r="CY80" s="317">
        <v>15022</v>
      </c>
      <c r="CZ80" s="302" t="s">
        <v>2772</v>
      </c>
      <c r="DA80" s="302" t="s">
        <v>2772</v>
      </c>
      <c r="DB80" s="302" t="s">
        <v>2772</v>
      </c>
      <c r="DC80" s="317">
        <v>5105</v>
      </c>
      <c r="DD80" s="317">
        <v>7331</v>
      </c>
      <c r="DE80" s="317">
        <v>3</v>
      </c>
    </row>
    <row r="81" spans="1:109" x14ac:dyDescent="0.2">
      <c r="A81" s="316" t="s">
        <v>65</v>
      </c>
      <c r="B81" s="317">
        <v>143519</v>
      </c>
      <c r="C81" s="317">
        <v>13997</v>
      </c>
      <c r="D81" s="318" t="s">
        <v>2</v>
      </c>
      <c r="E81" s="318" t="s">
        <v>2</v>
      </c>
      <c r="F81" s="318" t="s">
        <v>2</v>
      </c>
      <c r="G81" s="318" t="s">
        <v>2</v>
      </c>
      <c r="H81" s="318" t="s">
        <v>2</v>
      </c>
      <c r="I81" s="318" t="s">
        <v>2</v>
      </c>
      <c r="J81" s="317">
        <v>11599</v>
      </c>
      <c r="K81" s="317">
        <v>7598</v>
      </c>
      <c r="L81" s="318" t="s">
        <v>2</v>
      </c>
      <c r="M81" s="317">
        <v>909</v>
      </c>
      <c r="N81" s="318" t="s">
        <v>2</v>
      </c>
      <c r="O81" s="318" t="s">
        <v>2</v>
      </c>
      <c r="P81" s="318" t="s">
        <v>2</v>
      </c>
      <c r="Q81" s="317">
        <v>36665</v>
      </c>
      <c r="R81" s="318" t="s">
        <v>2</v>
      </c>
      <c r="S81" s="318" t="s">
        <v>2</v>
      </c>
      <c r="T81" s="317">
        <v>3258</v>
      </c>
      <c r="U81" s="317">
        <v>34559</v>
      </c>
      <c r="W81" s="316" t="s">
        <v>65</v>
      </c>
      <c r="X81" s="317">
        <v>107264</v>
      </c>
      <c r="Y81" s="317">
        <v>20353</v>
      </c>
      <c r="Z81" s="318" t="s">
        <v>2</v>
      </c>
      <c r="AA81" s="318" t="s">
        <v>2</v>
      </c>
      <c r="AB81" s="318" t="s">
        <v>2</v>
      </c>
      <c r="AC81" s="318" t="s">
        <v>2</v>
      </c>
      <c r="AD81" s="318" t="s">
        <v>2</v>
      </c>
      <c r="AE81" s="318" t="s">
        <v>2</v>
      </c>
      <c r="AF81" s="317">
        <v>13418</v>
      </c>
      <c r="AG81" s="317">
        <v>5409</v>
      </c>
      <c r="AH81" s="317">
        <v>8626</v>
      </c>
      <c r="AI81" s="318" t="s">
        <v>2</v>
      </c>
      <c r="AJ81" s="318" t="s">
        <v>2</v>
      </c>
      <c r="AK81" s="318" t="s">
        <v>2</v>
      </c>
      <c r="AL81" s="318" t="s">
        <v>2</v>
      </c>
      <c r="AM81" s="317">
        <v>34080</v>
      </c>
      <c r="AN81" s="318" t="s">
        <v>2</v>
      </c>
      <c r="AO81" s="318" t="s">
        <v>2</v>
      </c>
      <c r="AP81" s="317">
        <v>3756</v>
      </c>
      <c r="AQ81" s="317">
        <v>21622</v>
      </c>
      <c r="AS81" s="316" t="s">
        <v>65</v>
      </c>
      <c r="AT81" s="317">
        <v>132576</v>
      </c>
      <c r="AU81" s="317">
        <v>34469</v>
      </c>
      <c r="AV81" s="317">
        <v>8932</v>
      </c>
      <c r="AW81" s="319" t="s">
        <v>2</v>
      </c>
      <c r="AX81" s="317">
        <v>3673</v>
      </c>
      <c r="AY81" s="317">
        <v>5074</v>
      </c>
      <c r="AZ81" s="317">
        <v>2012</v>
      </c>
      <c r="BA81" s="317">
        <v>56249</v>
      </c>
      <c r="BB81" s="317">
        <v>12361</v>
      </c>
      <c r="BC81" s="317">
        <v>6155</v>
      </c>
      <c r="BD81" s="317">
        <v>18014</v>
      </c>
      <c r="BE81" s="317">
        <v>3154</v>
      </c>
      <c r="BF81" s="317">
        <v>1379</v>
      </c>
      <c r="BG81" s="317">
        <v>29530</v>
      </c>
      <c r="BH81" s="317">
        <v>2741</v>
      </c>
      <c r="BI81" s="317">
        <v>25294</v>
      </c>
      <c r="BJ81" s="317">
        <v>15571</v>
      </c>
      <c r="BK81" s="317">
        <v>4580</v>
      </c>
      <c r="BL81" s="317">
        <v>5458</v>
      </c>
      <c r="BM81" s="317">
        <v>2290</v>
      </c>
      <c r="BO81" s="316" t="s">
        <v>65</v>
      </c>
      <c r="BP81" s="317">
        <v>196514</v>
      </c>
      <c r="BQ81" s="317">
        <v>67488</v>
      </c>
      <c r="BR81" s="317">
        <v>15794</v>
      </c>
      <c r="BS81" s="317">
        <v>3420</v>
      </c>
      <c r="BT81" s="317">
        <v>3781</v>
      </c>
      <c r="BU81" s="317">
        <v>9042</v>
      </c>
      <c r="BV81" s="317">
        <v>6565</v>
      </c>
      <c r="BW81" s="317">
        <v>81041</v>
      </c>
      <c r="BX81" s="317">
        <v>12595</v>
      </c>
      <c r="BY81" s="317">
        <v>9144</v>
      </c>
      <c r="BZ81" s="317">
        <v>27540</v>
      </c>
      <c r="CA81" s="317">
        <v>5394</v>
      </c>
      <c r="CB81" s="317">
        <v>2020</v>
      </c>
      <c r="CC81" s="317">
        <v>30360</v>
      </c>
      <c r="CD81" s="317">
        <v>4313</v>
      </c>
      <c r="CE81" s="317">
        <v>23677</v>
      </c>
      <c r="CF81" s="317">
        <v>14692</v>
      </c>
      <c r="CG81" s="317">
        <v>7057</v>
      </c>
      <c r="CH81" s="317">
        <v>11498</v>
      </c>
      <c r="CI81" s="317">
        <v>3359</v>
      </c>
      <c r="CK81" s="316" t="s">
        <v>65</v>
      </c>
      <c r="CL81" s="317">
        <v>284733</v>
      </c>
      <c r="CM81" s="317">
        <v>86648</v>
      </c>
      <c r="CN81" s="302" t="s">
        <v>2772</v>
      </c>
      <c r="CO81" s="302" t="s">
        <v>2772</v>
      </c>
      <c r="CP81" s="302" t="s">
        <v>2772</v>
      </c>
      <c r="CQ81" s="302" t="s">
        <v>2772</v>
      </c>
      <c r="CR81" s="302" t="s">
        <v>2772</v>
      </c>
      <c r="CS81" s="317">
        <v>126895</v>
      </c>
      <c r="CT81" s="302" t="s">
        <v>2772</v>
      </c>
      <c r="CU81" s="302" t="s">
        <v>2772</v>
      </c>
      <c r="CV81" s="302" t="s">
        <v>2772</v>
      </c>
      <c r="CW81" s="302" t="s">
        <v>2772</v>
      </c>
      <c r="CX81" s="302" t="s">
        <v>2772</v>
      </c>
      <c r="CY81" s="317">
        <v>33981</v>
      </c>
      <c r="CZ81" s="302" t="s">
        <v>2772</v>
      </c>
      <c r="DA81" s="302" t="s">
        <v>2772</v>
      </c>
      <c r="DB81" s="302" t="s">
        <v>2772</v>
      </c>
      <c r="DC81" s="317">
        <v>19055</v>
      </c>
      <c r="DD81" s="317">
        <v>18154</v>
      </c>
      <c r="DE81" s="317">
        <v>0</v>
      </c>
    </row>
    <row r="82" spans="1:109" x14ac:dyDescent="0.2">
      <c r="A82" s="316" t="s">
        <v>66</v>
      </c>
      <c r="B82" s="317">
        <v>247232</v>
      </c>
      <c r="C82" s="317">
        <v>23248</v>
      </c>
      <c r="D82" s="318" t="s">
        <v>2</v>
      </c>
      <c r="E82" s="318" t="s">
        <v>2</v>
      </c>
      <c r="F82" s="318" t="s">
        <v>2</v>
      </c>
      <c r="G82" s="318" t="s">
        <v>2</v>
      </c>
      <c r="H82" s="318" t="s">
        <v>2</v>
      </c>
      <c r="I82" s="318" t="s">
        <v>2</v>
      </c>
      <c r="J82" s="317">
        <v>40496</v>
      </c>
      <c r="K82" s="317">
        <v>10051</v>
      </c>
      <c r="L82" s="318" t="s">
        <v>2</v>
      </c>
      <c r="M82" s="317">
        <v>2729</v>
      </c>
      <c r="N82" s="318" t="s">
        <v>2</v>
      </c>
      <c r="O82" s="318" t="s">
        <v>2</v>
      </c>
      <c r="P82" s="318" t="s">
        <v>2</v>
      </c>
      <c r="Q82" s="317">
        <v>39293</v>
      </c>
      <c r="R82" s="318" t="s">
        <v>2</v>
      </c>
      <c r="S82" s="318" t="s">
        <v>2</v>
      </c>
      <c r="T82" s="317">
        <v>8912</v>
      </c>
      <c r="U82" s="317">
        <v>62988</v>
      </c>
      <c r="W82" s="316" t="s">
        <v>66</v>
      </c>
      <c r="X82" s="317">
        <v>228735</v>
      </c>
      <c r="Y82" s="317">
        <v>51161</v>
      </c>
      <c r="Z82" s="318" t="s">
        <v>2</v>
      </c>
      <c r="AA82" s="318" t="s">
        <v>2</v>
      </c>
      <c r="AB82" s="318" t="s">
        <v>2</v>
      </c>
      <c r="AC82" s="318" t="s">
        <v>2</v>
      </c>
      <c r="AD82" s="318" t="s">
        <v>2</v>
      </c>
      <c r="AE82" s="318" t="s">
        <v>2</v>
      </c>
      <c r="AF82" s="317">
        <v>54117</v>
      </c>
      <c r="AG82" s="317">
        <v>13130</v>
      </c>
      <c r="AH82" s="317">
        <v>4039</v>
      </c>
      <c r="AI82" s="318" t="s">
        <v>2</v>
      </c>
      <c r="AJ82" s="318" t="s">
        <v>2</v>
      </c>
      <c r="AK82" s="318" t="s">
        <v>2</v>
      </c>
      <c r="AL82" s="318" t="s">
        <v>2</v>
      </c>
      <c r="AM82" s="317">
        <v>40472</v>
      </c>
      <c r="AN82" s="318" t="s">
        <v>2</v>
      </c>
      <c r="AO82" s="318" t="s">
        <v>2</v>
      </c>
      <c r="AP82" s="317">
        <v>9063</v>
      </c>
      <c r="AQ82" s="317">
        <v>56753</v>
      </c>
      <c r="AS82" s="316" t="s">
        <v>66</v>
      </c>
      <c r="AT82" s="317">
        <v>278449</v>
      </c>
      <c r="AU82" s="317">
        <v>79106</v>
      </c>
      <c r="AV82" s="317">
        <v>7070</v>
      </c>
      <c r="AW82" s="319" t="s">
        <v>2</v>
      </c>
      <c r="AX82" s="317">
        <v>24976</v>
      </c>
      <c r="AY82" s="317">
        <v>6921</v>
      </c>
      <c r="AZ82" s="317">
        <v>4890</v>
      </c>
      <c r="BA82" s="317">
        <v>135477</v>
      </c>
      <c r="BB82" s="317">
        <v>57323</v>
      </c>
      <c r="BC82" s="317">
        <v>16197</v>
      </c>
      <c r="BD82" s="317">
        <v>7580</v>
      </c>
      <c r="BE82" s="317">
        <v>10831</v>
      </c>
      <c r="BF82" s="317">
        <v>1470</v>
      </c>
      <c r="BG82" s="317">
        <v>42224</v>
      </c>
      <c r="BH82" s="317">
        <v>5698</v>
      </c>
      <c r="BI82" s="317">
        <v>33610</v>
      </c>
      <c r="BJ82" s="317">
        <v>18084</v>
      </c>
      <c r="BK82" s="317">
        <v>6433</v>
      </c>
      <c r="BL82" s="317">
        <v>9029</v>
      </c>
      <c r="BM82" s="317">
        <v>6180</v>
      </c>
      <c r="BO82" s="316" t="s">
        <v>66</v>
      </c>
      <c r="BP82" s="317">
        <v>393195</v>
      </c>
      <c r="BQ82" s="317">
        <v>135845</v>
      </c>
      <c r="BR82" s="317">
        <v>15955</v>
      </c>
      <c r="BS82" s="317">
        <v>10234</v>
      </c>
      <c r="BT82" s="317">
        <v>28279</v>
      </c>
      <c r="BU82" s="317">
        <v>11921</v>
      </c>
      <c r="BV82" s="317">
        <v>12673</v>
      </c>
      <c r="BW82" s="317">
        <v>200338</v>
      </c>
      <c r="BX82" s="317">
        <v>64916</v>
      </c>
      <c r="BY82" s="317">
        <v>24427</v>
      </c>
      <c r="BZ82" s="317">
        <v>9655</v>
      </c>
      <c r="CA82" s="317">
        <v>22908</v>
      </c>
      <c r="CB82" s="317">
        <v>2288</v>
      </c>
      <c r="CC82" s="317">
        <v>45952</v>
      </c>
      <c r="CD82" s="317">
        <v>7481</v>
      </c>
      <c r="CE82" s="317">
        <v>34819</v>
      </c>
      <c r="CF82" s="317">
        <v>18829</v>
      </c>
      <c r="CG82" s="317">
        <v>8807</v>
      </c>
      <c r="CH82" s="317">
        <v>14056</v>
      </c>
      <c r="CI82" s="317">
        <v>5582</v>
      </c>
      <c r="CK82" s="316" t="s">
        <v>66</v>
      </c>
      <c r="CL82" s="317">
        <v>600492</v>
      </c>
      <c r="CM82" s="317">
        <v>191210</v>
      </c>
      <c r="CN82" s="302" t="s">
        <v>2772</v>
      </c>
      <c r="CO82" s="302" t="s">
        <v>2772</v>
      </c>
      <c r="CP82" s="302" t="s">
        <v>2772</v>
      </c>
      <c r="CQ82" s="302" t="s">
        <v>2772</v>
      </c>
      <c r="CR82" s="302" t="s">
        <v>2772</v>
      </c>
      <c r="CS82" s="317">
        <v>323547</v>
      </c>
      <c r="CT82" s="302" t="s">
        <v>2772</v>
      </c>
      <c r="CU82" s="302" t="s">
        <v>2772</v>
      </c>
      <c r="CV82" s="302" t="s">
        <v>2772</v>
      </c>
      <c r="CW82" s="302" t="s">
        <v>2772</v>
      </c>
      <c r="CX82" s="302" t="s">
        <v>2772</v>
      </c>
      <c r="CY82" s="317">
        <v>51190</v>
      </c>
      <c r="CZ82" s="302" t="s">
        <v>2772</v>
      </c>
      <c r="DA82" s="302" t="s">
        <v>2772</v>
      </c>
      <c r="DB82" s="302" t="s">
        <v>2772</v>
      </c>
      <c r="DC82" s="317">
        <v>19123</v>
      </c>
      <c r="DD82" s="317">
        <v>15411</v>
      </c>
      <c r="DE82" s="317">
        <v>11</v>
      </c>
    </row>
    <row r="83" spans="1:109" x14ac:dyDescent="0.2">
      <c r="A83" s="316" t="s">
        <v>67</v>
      </c>
      <c r="B83" s="302">
        <v>454362</v>
      </c>
      <c r="C83" s="302">
        <v>41427</v>
      </c>
      <c r="D83" s="318" t="s">
        <v>2</v>
      </c>
      <c r="E83" s="318" t="s">
        <v>2</v>
      </c>
      <c r="F83" s="318" t="s">
        <v>2</v>
      </c>
      <c r="G83" s="318" t="s">
        <v>2</v>
      </c>
      <c r="H83" s="318" t="s">
        <v>2</v>
      </c>
      <c r="I83" s="318" t="s">
        <v>2</v>
      </c>
      <c r="J83" s="302">
        <v>56454</v>
      </c>
      <c r="K83" s="302">
        <v>20062</v>
      </c>
      <c r="L83" s="318" t="s">
        <v>2</v>
      </c>
      <c r="M83" s="302">
        <v>4600</v>
      </c>
      <c r="N83" s="318" t="s">
        <v>2</v>
      </c>
      <c r="O83" s="318" t="s">
        <v>2</v>
      </c>
      <c r="P83" s="318" t="s">
        <v>2</v>
      </c>
      <c r="Q83" s="302">
        <v>81310</v>
      </c>
      <c r="R83" s="318" t="s">
        <v>2</v>
      </c>
      <c r="S83" s="318" t="s">
        <v>2</v>
      </c>
      <c r="T83" s="302">
        <v>16604</v>
      </c>
      <c r="U83" s="302">
        <v>124593</v>
      </c>
      <c r="W83" s="316" t="s">
        <v>67</v>
      </c>
      <c r="X83" s="302">
        <v>377166</v>
      </c>
      <c r="Y83" s="302">
        <v>75491</v>
      </c>
      <c r="Z83" s="318" t="s">
        <v>2</v>
      </c>
      <c r="AA83" s="318" t="s">
        <v>2</v>
      </c>
      <c r="AB83" s="318" t="s">
        <v>2</v>
      </c>
      <c r="AC83" s="318" t="s">
        <v>2</v>
      </c>
      <c r="AD83" s="318" t="s">
        <v>2</v>
      </c>
      <c r="AE83" s="318" t="s">
        <v>2</v>
      </c>
      <c r="AF83" s="302">
        <v>70364</v>
      </c>
      <c r="AG83" s="302">
        <v>19489</v>
      </c>
      <c r="AH83" s="302">
        <v>14451</v>
      </c>
      <c r="AI83" s="318" t="s">
        <v>2</v>
      </c>
      <c r="AJ83" s="318" t="s">
        <v>2</v>
      </c>
      <c r="AK83" s="318" t="s">
        <v>2</v>
      </c>
      <c r="AL83" s="318" t="s">
        <v>2</v>
      </c>
      <c r="AM83" s="302">
        <v>78711</v>
      </c>
      <c r="AN83" s="318" t="s">
        <v>2</v>
      </c>
      <c r="AO83" s="318" t="s">
        <v>2</v>
      </c>
      <c r="AP83" s="302">
        <v>16460</v>
      </c>
      <c r="AQ83" s="302">
        <v>102200</v>
      </c>
      <c r="AS83" s="316" t="s">
        <v>67</v>
      </c>
      <c r="AT83" s="302">
        <v>463192</v>
      </c>
      <c r="AU83" s="302">
        <v>124402</v>
      </c>
      <c r="AV83" s="302">
        <v>17301</v>
      </c>
      <c r="AW83" s="319" t="s">
        <v>2</v>
      </c>
      <c r="AX83" s="302">
        <v>29340</v>
      </c>
      <c r="AY83" s="317">
        <v>12647</v>
      </c>
      <c r="AZ83" s="302">
        <v>8771</v>
      </c>
      <c r="BA83" s="302">
        <v>215449</v>
      </c>
      <c r="BB83" s="302">
        <v>72633</v>
      </c>
      <c r="BC83" s="302">
        <v>23438</v>
      </c>
      <c r="BD83" s="302">
        <v>29637</v>
      </c>
      <c r="BE83" s="302">
        <v>14555</v>
      </c>
      <c r="BF83" s="302">
        <v>3872</v>
      </c>
      <c r="BG83" s="302">
        <v>82662</v>
      </c>
      <c r="BH83" s="302">
        <v>14716</v>
      </c>
      <c r="BI83" s="302">
        <v>62030</v>
      </c>
      <c r="BJ83" s="302">
        <v>34596</v>
      </c>
      <c r="BK83" s="302">
        <v>13161</v>
      </c>
      <c r="BL83" s="302">
        <v>18494</v>
      </c>
      <c r="BM83" s="302">
        <v>9024</v>
      </c>
      <c r="BO83" s="316" t="s">
        <v>67</v>
      </c>
      <c r="BP83" s="302">
        <v>656447</v>
      </c>
      <c r="BQ83" s="302">
        <v>219427</v>
      </c>
      <c r="BR83" s="302">
        <v>33329</v>
      </c>
      <c r="BS83" s="302">
        <v>14921</v>
      </c>
      <c r="BT83" s="302">
        <v>33020</v>
      </c>
      <c r="BU83" s="302">
        <v>21716</v>
      </c>
      <c r="BV83" s="302">
        <v>21996</v>
      </c>
      <c r="BW83" s="302">
        <v>310278</v>
      </c>
      <c r="BX83" s="302">
        <v>81223</v>
      </c>
      <c r="BY83" s="302">
        <v>34866</v>
      </c>
      <c r="BZ83" s="302">
        <v>42439</v>
      </c>
      <c r="CA83" s="302">
        <v>28840</v>
      </c>
      <c r="CB83" s="302">
        <v>5342</v>
      </c>
      <c r="CC83" s="302">
        <v>89589</v>
      </c>
      <c r="CD83" s="302">
        <v>20247</v>
      </c>
      <c r="CE83" s="302">
        <v>61263</v>
      </c>
      <c r="CF83" s="302">
        <v>34271</v>
      </c>
      <c r="CG83" s="302">
        <v>18466</v>
      </c>
      <c r="CH83" s="302">
        <v>31686</v>
      </c>
      <c r="CI83" s="302">
        <v>9737</v>
      </c>
      <c r="CK83" s="316" t="s">
        <v>67</v>
      </c>
      <c r="CL83" s="302">
        <v>970194</v>
      </c>
      <c r="CM83" s="302">
        <v>295781</v>
      </c>
      <c r="CN83" s="302" t="s">
        <v>2772</v>
      </c>
      <c r="CO83" s="302" t="s">
        <v>2772</v>
      </c>
      <c r="CP83" s="302" t="s">
        <v>2772</v>
      </c>
      <c r="CQ83" s="302" t="s">
        <v>2772</v>
      </c>
      <c r="CR83" s="302" t="s">
        <v>2772</v>
      </c>
      <c r="CS83" s="302">
        <v>490027</v>
      </c>
      <c r="CT83" s="302" t="s">
        <v>2772</v>
      </c>
      <c r="CU83" s="302" t="s">
        <v>2772</v>
      </c>
      <c r="CV83" s="302" t="s">
        <v>2772</v>
      </c>
      <c r="CW83" s="302" t="s">
        <v>2772</v>
      </c>
      <c r="CX83" s="302" t="s">
        <v>2772</v>
      </c>
      <c r="CY83" s="302">
        <v>100193</v>
      </c>
      <c r="CZ83" s="302" t="s">
        <v>2772</v>
      </c>
      <c r="DA83" s="302" t="s">
        <v>2772</v>
      </c>
      <c r="DB83" s="302" t="s">
        <v>2772</v>
      </c>
      <c r="DC83" s="302">
        <v>43283</v>
      </c>
      <c r="DD83" s="302">
        <v>40896</v>
      </c>
      <c r="DE83" s="302">
        <v>14</v>
      </c>
    </row>
    <row r="85" spans="1:109" ht="27.6" customHeight="1" x14ac:dyDescent="0.2">
      <c r="A85" s="302" t="s">
        <v>72</v>
      </c>
      <c r="B85" s="302" t="s">
        <v>733</v>
      </c>
      <c r="D85" s="302" t="s">
        <v>718</v>
      </c>
      <c r="J85" s="302" t="s">
        <v>725</v>
      </c>
      <c r="S85" s="302" t="s">
        <v>735</v>
      </c>
      <c r="T85" s="302" t="s">
        <v>737</v>
      </c>
      <c r="W85" s="302" t="s">
        <v>72</v>
      </c>
      <c r="X85" s="302" t="s">
        <v>733</v>
      </c>
      <c r="Z85" s="302" t="s">
        <v>718</v>
      </c>
      <c r="AF85" s="302" t="s">
        <v>725</v>
      </c>
      <c r="AO85" s="302" t="s">
        <v>735</v>
      </c>
      <c r="AP85" s="302" t="s">
        <v>737</v>
      </c>
      <c r="AS85" s="302" t="s">
        <v>72</v>
      </c>
      <c r="AT85" s="302" t="s">
        <v>733</v>
      </c>
      <c r="AV85" s="302" t="s">
        <v>718</v>
      </c>
      <c r="BB85" s="302" t="s">
        <v>725</v>
      </c>
      <c r="BK85" s="302" t="s">
        <v>735</v>
      </c>
      <c r="BL85" s="302" t="s">
        <v>737</v>
      </c>
      <c r="BO85" s="302" t="s">
        <v>72</v>
      </c>
      <c r="BP85" s="302" t="s">
        <v>733</v>
      </c>
      <c r="BR85" s="302" t="s">
        <v>718</v>
      </c>
      <c r="BX85" s="302" t="s">
        <v>725</v>
      </c>
      <c r="CG85" s="302" t="s">
        <v>735</v>
      </c>
      <c r="CH85" s="302" t="s">
        <v>737</v>
      </c>
      <c r="CK85" s="302" t="s">
        <v>72</v>
      </c>
      <c r="CL85" s="302" t="s">
        <v>733</v>
      </c>
      <c r="CN85" s="302" t="s">
        <v>718</v>
      </c>
      <c r="CT85" s="302" t="s">
        <v>725</v>
      </c>
      <c r="DC85" s="302" t="s">
        <v>735</v>
      </c>
      <c r="DD85" s="302" t="s">
        <v>737</v>
      </c>
    </row>
    <row r="86" spans="1:109" x14ac:dyDescent="0.2">
      <c r="B86" s="302" t="s">
        <v>734</v>
      </c>
      <c r="C86" s="302" t="s">
        <v>717</v>
      </c>
      <c r="D86" s="302" t="s">
        <v>719</v>
      </c>
      <c r="E86" s="302" t="s">
        <v>720</v>
      </c>
      <c r="F86" s="302" t="s">
        <v>721</v>
      </c>
      <c r="G86" s="302" t="s">
        <v>722</v>
      </c>
      <c r="H86" s="302" t="s">
        <v>723</v>
      </c>
      <c r="I86" s="302" t="s">
        <v>724</v>
      </c>
      <c r="J86" s="302" t="s">
        <v>453</v>
      </c>
      <c r="K86" s="302" t="s">
        <v>455</v>
      </c>
      <c r="L86" s="302" t="s">
        <v>454</v>
      </c>
      <c r="M86" s="302" t="s">
        <v>726</v>
      </c>
      <c r="N86" s="302" t="s">
        <v>727</v>
      </c>
      <c r="O86" s="302" t="s">
        <v>728</v>
      </c>
      <c r="P86" s="302" t="s">
        <v>729</v>
      </c>
      <c r="Q86" s="302" t="s">
        <v>456</v>
      </c>
      <c r="R86" s="302" t="s">
        <v>730</v>
      </c>
      <c r="S86" s="302" t="s">
        <v>736</v>
      </c>
      <c r="T86" s="302" t="s">
        <v>738</v>
      </c>
      <c r="U86" s="302" t="s">
        <v>130</v>
      </c>
      <c r="X86" s="302" t="s">
        <v>734</v>
      </c>
      <c r="Y86" s="302" t="s">
        <v>717</v>
      </c>
      <c r="Z86" s="302" t="s">
        <v>719</v>
      </c>
      <c r="AA86" s="302" t="s">
        <v>720</v>
      </c>
      <c r="AB86" s="302" t="s">
        <v>721</v>
      </c>
      <c r="AC86" s="302" t="s">
        <v>722</v>
      </c>
      <c r="AD86" s="302" t="s">
        <v>723</v>
      </c>
      <c r="AE86" s="302" t="s">
        <v>724</v>
      </c>
      <c r="AF86" s="302" t="s">
        <v>453</v>
      </c>
      <c r="AG86" s="302" t="s">
        <v>455</v>
      </c>
      <c r="AH86" s="302" t="s">
        <v>454</v>
      </c>
      <c r="AI86" s="302" t="s">
        <v>726</v>
      </c>
      <c r="AJ86" s="302" t="s">
        <v>727</v>
      </c>
      <c r="AK86" s="302" t="s">
        <v>728</v>
      </c>
      <c r="AL86" s="302" t="s">
        <v>729</v>
      </c>
      <c r="AM86" s="302" t="s">
        <v>456</v>
      </c>
      <c r="AN86" s="302" t="s">
        <v>730</v>
      </c>
      <c r="AO86" s="302" t="s">
        <v>736</v>
      </c>
      <c r="AP86" s="302" t="s">
        <v>738</v>
      </c>
      <c r="AQ86" s="302" t="s">
        <v>130</v>
      </c>
      <c r="AT86" s="302" t="s">
        <v>734</v>
      </c>
      <c r="AU86" s="302" t="s">
        <v>717</v>
      </c>
      <c r="AV86" s="302" t="s">
        <v>719</v>
      </c>
      <c r="AW86" s="302" t="s">
        <v>720</v>
      </c>
      <c r="AX86" s="302" t="s">
        <v>721</v>
      </c>
      <c r="AY86" s="302" t="s">
        <v>722</v>
      </c>
      <c r="AZ86" s="302" t="s">
        <v>723</v>
      </c>
      <c r="BA86" s="302" t="s">
        <v>724</v>
      </c>
      <c r="BB86" s="302" t="s">
        <v>453</v>
      </c>
      <c r="BC86" s="302" t="s">
        <v>455</v>
      </c>
      <c r="BD86" s="302" t="s">
        <v>454</v>
      </c>
      <c r="BE86" s="302" t="s">
        <v>726</v>
      </c>
      <c r="BF86" s="302" t="s">
        <v>727</v>
      </c>
      <c r="BG86" s="302" t="s">
        <v>728</v>
      </c>
      <c r="BH86" s="302" t="s">
        <v>729</v>
      </c>
      <c r="BI86" s="302" t="s">
        <v>456</v>
      </c>
      <c r="BJ86" s="302" t="s">
        <v>730</v>
      </c>
      <c r="BK86" s="302" t="s">
        <v>736</v>
      </c>
      <c r="BL86" s="302" t="s">
        <v>738</v>
      </c>
      <c r="BM86" s="302" t="s">
        <v>130</v>
      </c>
      <c r="BP86" s="302" t="s">
        <v>734</v>
      </c>
      <c r="BQ86" s="302" t="s">
        <v>717</v>
      </c>
      <c r="BR86" s="302" t="s">
        <v>719</v>
      </c>
      <c r="BS86" s="302" t="s">
        <v>720</v>
      </c>
      <c r="BT86" s="302" t="s">
        <v>721</v>
      </c>
      <c r="BU86" s="302" t="s">
        <v>722</v>
      </c>
      <c r="BV86" s="302" t="s">
        <v>723</v>
      </c>
      <c r="BW86" s="302" t="s">
        <v>724</v>
      </c>
      <c r="BX86" s="302" t="s">
        <v>453</v>
      </c>
      <c r="BY86" s="302" t="s">
        <v>455</v>
      </c>
      <c r="BZ86" s="302" t="s">
        <v>454</v>
      </c>
      <c r="CA86" s="302" t="s">
        <v>726</v>
      </c>
      <c r="CB86" s="302" t="s">
        <v>727</v>
      </c>
      <c r="CC86" s="302" t="s">
        <v>728</v>
      </c>
      <c r="CD86" s="302" t="s">
        <v>729</v>
      </c>
      <c r="CE86" s="302" t="s">
        <v>456</v>
      </c>
      <c r="CF86" s="302" t="s">
        <v>730</v>
      </c>
      <c r="CG86" s="302" t="s">
        <v>736</v>
      </c>
      <c r="CH86" s="302" t="s">
        <v>738</v>
      </c>
      <c r="CI86" s="302" t="s">
        <v>130</v>
      </c>
      <c r="CL86" s="302" t="s">
        <v>734</v>
      </c>
      <c r="CM86" s="302" t="s">
        <v>717</v>
      </c>
      <c r="CN86" s="302" t="s">
        <v>719</v>
      </c>
      <c r="CO86" s="302" t="s">
        <v>720</v>
      </c>
      <c r="CP86" s="302" t="s">
        <v>721</v>
      </c>
      <c r="CQ86" s="302" t="s">
        <v>722</v>
      </c>
      <c r="CR86" s="302" t="s">
        <v>723</v>
      </c>
      <c r="CS86" s="302" t="s">
        <v>724</v>
      </c>
      <c r="CT86" s="302" t="s">
        <v>453</v>
      </c>
      <c r="CU86" s="302" t="s">
        <v>455</v>
      </c>
      <c r="CV86" s="302" t="s">
        <v>454</v>
      </c>
      <c r="CW86" s="302" t="s">
        <v>726</v>
      </c>
      <c r="CX86" s="302" t="s">
        <v>727</v>
      </c>
      <c r="CY86" s="302" t="s">
        <v>728</v>
      </c>
      <c r="CZ86" s="302" t="s">
        <v>729</v>
      </c>
      <c r="DA86" s="302" t="s">
        <v>456</v>
      </c>
      <c r="DB86" s="302" t="s">
        <v>730</v>
      </c>
      <c r="DC86" s="302" t="s">
        <v>736</v>
      </c>
      <c r="DD86" s="302" t="s">
        <v>738</v>
      </c>
      <c r="DE86" s="302" t="s">
        <v>130</v>
      </c>
    </row>
    <row r="87" spans="1:109" x14ac:dyDescent="0.2">
      <c r="A87" s="39" t="s">
        <v>31</v>
      </c>
      <c r="B87" s="302">
        <v>144</v>
      </c>
      <c r="C87" s="302">
        <v>2</v>
      </c>
      <c r="D87" s="318" t="s">
        <v>2</v>
      </c>
      <c r="E87" s="318" t="s">
        <v>2</v>
      </c>
      <c r="F87" s="318" t="s">
        <v>2</v>
      </c>
      <c r="G87" s="318" t="s">
        <v>2</v>
      </c>
      <c r="H87" s="318" t="s">
        <v>2</v>
      </c>
      <c r="I87" s="318" t="s">
        <v>2</v>
      </c>
      <c r="J87" s="302">
        <v>14</v>
      </c>
      <c r="K87" s="302">
        <v>0</v>
      </c>
      <c r="L87" s="318" t="s">
        <v>2</v>
      </c>
      <c r="M87" s="302">
        <v>0</v>
      </c>
      <c r="N87" s="318" t="s">
        <v>2</v>
      </c>
      <c r="O87" s="318" t="s">
        <v>2</v>
      </c>
      <c r="P87" s="318" t="s">
        <v>2</v>
      </c>
      <c r="Q87" s="302">
        <v>9</v>
      </c>
      <c r="R87" s="318" t="s">
        <v>2</v>
      </c>
      <c r="S87" s="318" t="s">
        <v>2</v>
      </c>
      <c r="T87" s="302">
        <v>15</v>
      </c>
      <c r="U87" s="302">
        <v>55</v>
      </c>
      <c r="W87" s="39" t="s">
        <v>31</v>
      </c>
      <c r="X87" s="302">
        <v>258</v>
      </c>
      <c r="Y87" s="302">
        <v>40</v>
      </c>
      <c r="Z87" s="318" t="s">
        <v>2</v>
      </c>
      <c r="AA87" s="318" t="s">
        <v>2</v>
      </c>
      <c r="AB87" s="318" t="s">
        <v>2</v>
      </c>
      <c r="AC87" s="318" t="s">
        <v>2</v>
      </c>
      <c r="AD87" s="318" t="s">
        <v>2</v>
      </c>
      <c r="AE87" s="318" t="s">
        <v>2</v>
      </c>
      <c r="AF87" s="302">
        <v>20</v>
      </c>
      <c r="AG87" s="302">
        <v>4</v>
      </c>
      <c r="AH87" s="302">
        <v>1</v>
      </c>
      <c r="AI87" s="318" t="s">
        <v>2</v>
      </c>
      <c r="AJ87" s="318" t="s">
        <v>2</v>
      </c>
      <c r="AK87" s="318" t="s">
        <v>2</v>
      </c>
      <c r="AL87" s="318" t="s">
        <v>2</v>
      </c>
      <c r="AM87" s="302">
        <v>15</v>
      </c>
      <c r="AN87" s="318" t="s">
        <v>2</v>
      </c>
      <c r="AO87" s="318" t="s">
        <v>2</v>
      </c>
      <c r="AP87" s="302">
        <v>43</v>
      </c>
      <c r="AQ87" s="302">
        <v>135</v>
      </c>
      <c r="AS87" s="39" t="s">
        <v>31</v>
      </c>
      <c r="AT87" s="302">
        <v>265</v>
      </c>
      <c r="AU87" s="302">
        <v>47</v>
      </c>
      <c r="AV87" s="302">
        <v>4</v>
      </c>
      <c r="AW87" s="319" t="s">
        <v>2</v>
      </c>
      <c r="AX87" s="302">
        <v>5</v>
      </c>
      <c r="AY87" s="302">
        <v>1</v>
      </c>
      <c r="AZ87" s="302">
        <v>9</v>
      </c>
      <c r="BA87" s="302">
        <v>101</v>
      </c>
      <c r="BB87" s="302">
        <v>16</v>
      </c>
      <c r="BC87" s="302">
        <v>5</v>
      </c>
      <c r="BD87" s="302">
        <v>1</v>
      </c>
      <c r="BE87" s="302">
        <v>0</v>
      </c>
      <c r="BF87" s="302">
        <v>6</v>
      </c>
      <c r="BG87" s="302">
        <v>54</v>
      </c>
      <c r="BH87" s="302">
        <v>39</v>
      </c>
      <c r="BI87" s="302">
        <v>8</v>
      </c>
      <c r="BJ87" s="302">
        <v>3</v>
      </c>
      <c r="BK87" s="302">
        <v>4</v>
      </c>
      <c r="BL87" s="302">
        <v>53</v>
      </c>
      <c r="BM87" s="302">
        <v>6</v>
      </c>
      <c r="BO87" s="39" t="s">
        <v>31</v>
      </c>
      <c r="BP87" s="302">
        <v>679</v>
      </c>
      <c r="BQ87" s="302">
        <v>129</v>
      </c>
      <c r="BR87" s="302">
        <v>12</v>
      </c>
      <c r="BS87" s="318" t="s">
        <v>2</v>
      </c>
      <c r="BT87" s="302">
        <v>15</v>
      </c>
      <c r="BU87" s="318" t="s">
        <v>2</v>
      </c>
      <c r="BV87" s="302">
        <v>24</v>
      </c>
      <c r="BW87" s="302">
        <v>297</v>
      </c>
      <c r="BX87" s="302">
        <v>55</v>
      </c>
      <c r="BY87" s="302">
        <v>3</v>
      </c>
      <c r="BZ87" s="302">
        <v>56</v>
      </c>
      <c r="CA87" s="318" t="s">
        <v>2</v>
      </c>
      <c r="CB87" s="318" t="s">
        <v>2</v>
      </c>
      <c r="CC87" s="302">
        <v>116</v>
      </c>
      <c r="CD87" s="302">
        <v>69</v>
      </c>
      <c r="CE87" s="302">
        <v>20</v>
      </c>
      <c r="CF87" s="302">
        <v>10</v>
      </c>
      <c r="CG87" s="302">
        <v>28</v>
      </c>
      <c r="CH87" s="302">
        <v>118</v>
      </c>
      <c r="CI87" s="302">
        <v>0</v>
      </c>
      <c r="CK87" s="39" t="s">
        <v>31</v>
      </c>
      <c r="CL87" s="302">
        <v>818</v>
      </c>
      <c r="CM87" s="302">
        <v>120</v>
      </c>
      <c r="CN87" s="302" t="s">
        <v>2772</v>
      </c>
      <c r="CO87" s="302" t="s">
        <v>2772</v>
      </c>
      <c r="CP87" s="302" t="s">
        <v>2772</v>
      </c>
      <c r="CQ87" s="302" t="s">
        <v>2772</v>
      </c>
      <c r="CR87" s="302" t="s">
        <v>2772</v>
      </c>
      <c r="CS87" s="302">
        <v>403</v>
      </c>
      <c r="CT87" s="302" t="s">
        <v>2772</v>
      </c>
      <c r="CU87" s="302" t="s">
        <v>2772</v>
      </c>
      <c r="CV87" s="302" t="s">
        <v>2772</v>
      </c>
      <c r="CW87" s="302" t="s">
        <v>2772</v>
      </c>
      <c r="CX87" s="302" t="s">
        <v>2772</v>
      </c>
      <c r="CY87" s="302">
        <v>148</v>
      </c>
      <c r="CZ87" s="302" t="s">
        <v>2772</v>
      </c>
      <c r="DA87" s="302" t="s">
        <v>2772</v>
      </c>
      <c r="DB87" s="302" t="s">
        <v>2772</v>
      </c>
      <c r="DC87" s="302">
        <v>62</v>
      </c>
      <c r="DD87" s="302">
        <v>85</v>
      </c>
      <c r="DE87" s="302">
        <v>0</v>
      </c>
    </row>
    <row r="88" spans="1:109" x14ac:dyDescent="0.2">
      <c r="A88" s="39" t="s">
        <v>32</v>
      </c>
      <c r="B88" s="302">
        <v>3070</v>
      </c>
      <c r="C88" s="302">
        <v>103</v>
      </c>
      <c r="D88" s="318" t="s">
        <v>2</v>
      </c>
      <c r="E88" s="318" t="s">
        <v>2</v>
      </c>
      <c r="F88" s="318" t="s">
        <v>2</v>
      </c>
      <c r="G88" s="318" t="s">
        <v>2</v>
      </c>
      <c r="H88" s="318" t="s">
        <v>2</v>
      </c>
      <c r="I88" s="318" t="s">
        <v>2</v>
      </c>
      <c r="J88" s="302">
        <v>455</v>
      </c>
      <c r="K88" s="302">
        <v>202</v>
      </c>
      <c r="L88" s="318" t="s">
        <v>2</v>
      </c>
      <c r="M88" s="302">
        <v>10</v>
      </c>
      <c r="N88" s="318" t="s">
        <v>2</v>
      </c>
      <c r="O88" s="318" t="s">
        <v>2</v>
      </c>
      <c r="P88" s="318" t="s">
        <v>2</v>
      </c>
      <c r="Q88" s="302">
        <v>194</v>
      </c>
      <c r="R88" s="318" t="s">
        <v>2</v>
      </c>
      <c r="S88" s="318" t="s">
        <v>2</v>
      </c>
      <c r="T88" s="302">
        <v>93</v>
      </c>
      <c r="U88" s="302">
        <v>576</v>
      </c>
      <c r="W88" s="39" t="s">
        <v>32</v>
      </c>
      <c r="X88" s="302">
        <v>1974</v>
      </c>
      <c r="Y88" s="302">
        <v>236</v>
      </c>
      <c r="Z88" s="318" t="s">
        <v>2</v>
      </c>
      <c r="AA88" s="318" t="s">
        <v>2</v>
      </c>
      <c r="AB88" s="318" t="s">
        <v>2</v>
      </c>
      <c r="AC88" s="318" t="s">
        <v>2</v>
      </c>
      <c r="AD88" s="318" t="s">
        <v>2</v>
      </c>
      <c r="AE88" s="318" t="s">
        <v>2</v>
      </c>
      <c r="AF88" s="302">
        <v>631</v>
      </c>
      <c r="AG88" s="302">
        <v>324</v>
      </c>
      <c r="AH88" s="302">
        <v>8</v>
      </c>
      <c r="AI88" s="318" t="s">
        <v>2</v>
      </c>
      <c r="AJ88" s="318" t="s">
        <v>2</v>
      </c>
      <c r="AK88" s="318" t="s">
        <v>2</v>
      </c>
      <c r="AL88" s="318" t="s">
        <v>2</v>
      </c>
      <c r="AM88" s="302">
        <v>235</v>
      </c>
      <c r="AN88" s="318" t="s">
        <v>2</v>
      </c>
      <c r="AO88" s="318" t="s">
        <v>2</v>
      </c>
      <c r="AP88" s="302">
        <v>95</v>
      </c>
      <c r="AQ88" s="302">
        <v>445</v>
      </c>
      <c r="AS88" s="39" t="s">
        <v>32</v>
      </c>
      <c r="AT88" s="302">
        <v>2757</v>
      </c>
      <c r="AU88" s="302">
        <v>557</v>
      </c>
      <c r="AV88" s="302">
        <v>71</v>
      </c>
      <c r="AW88" s="319" t="s">
        <v>2</v>
      </c>
      <c r="AX88" s="302">
        <v>108</v>
      </c>
      <c r="AY88" s="302">
        <v>82</v>
      </c>
      <c r="AZ88" s="302">
        <v>39</v>
      </c>
      <c r="BA88" s="302">
        <v>1577</v>
      </c>
      <c r="BB88" s="302">
        <v>667</v>
      </c>
      <c r="BC88" s="302">
        <v>381</v>
      </c>
      <c r="BD88" s="302">
        <v>63</v>
      </c>
      <c r="BE88" s="302">
        <v>49</v>
      </c>
      <c r="BF88" s="302">
        <v>47</v>
      </c>
      <c r="BG88" s="302">
        <v>442</v>
      </c>
      <c r="BH88" s="302">
        <v>37</v>
      </c>
      <c r="BI88" s="302">
        <v>405</v>
      </c>
      <c r="BJ88" s="302">
        <v>147</v>
      </c>
      <c r="BK88" s="302">
        <v>58</v>
      </c>
      <c r="BL88" s="302">
        <v>63</v>
      </c>
      <c r="BM88" s="302">
        <v>60</v>
      </c>
      <c r="BO88" s="39" t="s">
        <v>32</v>
      </c>
      <c r="BP88" s="302">
        <v>6746</v>
      </c>
      <c r="BQ88" s="302">
        <v>3041</v>
      </c>
      <c r="BR88" s="302">
        <v>712</v>
      </c>
      <c r="BS88" s="302">
        <v>317</v>
      </c>
      <c r="BT88" s="302">
        <v>289</v>
      </c>
      <c r="BU88" s="302">
        <v>359</v>
      </c>
      <c r="BV88" s="302">
        <v>120</v>
      </c>
      <c r="BW88" s="302">
        <v>2764</v>
      </c>
      <c r="BX88" s="302">
        <v>805</v>
      </c>
      <c r="BY88" s="302">
        <v>658</v>
      </c>
      <c r="BZ88" s="302">
        <v>175</v>
      </c>
      <c r="CA88" s="302">
        <v>131</v>
      </c>
      <c r="CB88" s="318" t="s">
        <v>2</v>
      </c>
      <c r="CC88" s="302">
        <v>776</v>
      </c>
      <c r="CD88" s="302">
        <v>51</v>
      </c>
      <c r="CE88" s="302">
        <v>680</v>
      </c>
      <c r="CF88" s="302">
        <v>289</v>
      </c>
      <c r="CG88" s="302">
        <v>143</v>
      </c>
      <c r="CH88" s="302">
        <v>124</v>
      </c>
      <c r="CI88" s="302">
        <v>105</v>
      </c>
      <c r="CK88" s="39" t="s">
        <v>32</v>
      </c>
      <c r="CL88" s="302">
        <v>20296</v>
      </c>
      <c r="CM88" s="302">
        <v>10781</v>
      </c>
      <c r="CN88" s="302" t="s">
        <v>2772</v>
      </c>
      <c r="CO88" s="302" t="s">
        <v>2772</v>
      </c>
      <c r="CP88" s="302" t="s">
        <v>2772</v>
      </c>
      <c r="CQ88" s="302" t="s">
        <v>2772</v>
      </c>
      <c r="CR88" s="302" t="s">
        <v>2772</v>
      </c>
      <c r="CS88" s="302">
        <v>7656</v>
      </c>
      <c r="CT88" s="302" t="s">
        <v>2772</v>
      </c>
      <c r="CU88" s="302" t="s">
        <v>2772</v>
      </c>
      <c r="CV88" s="302" t="s">
        <v>2772</v>
      </c>
      <c r="CW88" s="302" t="s">
        <v>2772</v>
      </c>
      <c r="CX88" s="302" t="s">
        <v>2772</v>
      </c>
      <c r="CY88" s="302">
        <v>1404</v>
      </c>
      <c r="CZ88" s="302" t="s">
        <v>2772</v>
      </c>
      <c r="DA88" s="302" t="s">
        <v>2772</v>
      </c>
      <c r="DB88" s="302" t="s">
        <v>2772</v>
      </c>
      <c r="DC88" s="302">
        <v>335</v>
      </c>
      <c r="DD88" s="302">
        <v>120</v>
      </c>
      <c r="DE88" s="302">
        <v>0</v>
      </c>
    </row>
    <row r="89" spans="1:109" x14ac:dyDescent="0.2">
      <c r="A89" s="39" t="s">
        <v>33</v>
      </c>
      <c r="B89" s="302">
        <v>18760</v>
      </c>
      <c r="C89" s="302">
        <v>1948</v>
      </c>
      <c r="D89" s="318" t="s">
        <v>2</v>
      </c>
      <c r="E89" s="318" t="s">
        <v>2</v>
      </c>
      <c r="F89" s="318" t="s">
        <v>2</v>
      </c>
      <c r="G89" s="318" t="s">
        <v>2</v>
      </c>
      <c r="H89" s="318" t="s">
        <v>2</v>
      </c>
      <c r="I89" s="318" t="s">
        <v>2</v>
      </c>
      <c r="J89" s="302">
        <v>2156</v>
      </c>
      <c r="K89" s="302">
        <v>238</v>
      </c>
      <c r="L89" s="318" t="s">
        <v>2</v>
      </c>
      <c r="M89" s="302">
        <v>181</v>
      </c>
      <c r="N89" s="318" t="s">
        <v>2</v>
      </c>
      <c r="O89" s="318" t="s">
        <v>2</v>
      </c>
      <c r="P89" s="318" t="s">
        <v>2</v>
      </c>
      <c r="Q89" s="302">
        <v>868</v>
      </c>
      <c r="R89" s="318" t="s">
        <v>2</v>
      </c>
      <c r="S89" s="318" t="s">
        <v>2</v>
      </c>
      <c r="T89" s="302">
        <v>1148</v>
      </c>
      <c r="U89" s="302">
        <v>7072</v>
      </c>
      <c r="W89" s="39" t="s">
        <v>33</v>
      </c>
      <c r="X89" s="302">
        <v>18833</v>
      </c>
      <c r="Y89" s="302">
        <v>4336</v>
      </c>
      <c r="Z89" s="318" t="s">
        <v>2</v>
      </c>
      <c r="AA89" s="318" t="s">
        <v>2</v>
      </c>
      <c r="AB89" s="318" t="s">
        <v>2</v>
      </c>
      <c r="AC89" s="318" t="s">
        <v>2</v>
      </c>
      <c r="AD89" s="318" t="s">
        <v>2</v>
      </c>
      <c r="AE89" s="318" t="s">
        <v>2</v>
      </c>
      <c r="AF89" s="302">
        <v>3584</v>
      </c>
      <c r="AG89" s="302">
        <v>463</v>
      </c>
      <c r="AH89" s="302">
        <v>108</v>
      </c>
      <c r="AI89" s="318" t="s">
        <v>2</v>
      </c>
      <c r="AJ89" s="318" t="s">
        <v>2</v>
      </c>
      <c r="AK89" s="318" t="s">
        <v>2</v>
      </c>
      <c r="AL89" s="318" t="s">
        <v>2</v>
      </c>
      <c r="AM89" s="302">
        <v>1028</v>
      </c>
      <c r="AN89" s="318" t="s">
        <v>2</v>
      </c>
      <c r="AO89" s="318" t="s">
        <v>2</v>
      </c>
      <c r="AP89" s="302">
        <v>913</v>
      </c>
      <c r="AQ89" s="302">
        <v>8401</v>
      </c>
      <c r="AS89" s="39" t="s">
        <v>33</v>
      </c>
      <c r="AT89" s="302">
        <v>25180</v>
      </c>
      <c r="AU89" s="302">
        <v>7199</v>
      </c>
      <c r="AV89" s="302">
        <v>683</v>
      </c>
      <c r="AW89" s="319" t="s">
        <v>2</v>
      </c>
      <c r="AX89" s="302">
        <v>2230</v>
      </c>
      <c r="AY89" s="302">
        <v>537</v>
      </c>
      <c r="AZ89" s="302">
        <v>822</v>
      </c>
      <c r="BA89" s="302">
        <v>13735</v>
      </c>
      <c r="BB89" s="302">
        <v>4599</v>
      </c>
      <c r="BC89" s="302">
        <v>685</v>
      </c>
      <c r="BD89" s="302">
        <v>391</v>
      </c>
      <c r="BE89" s="302">
        <v>567</v>
      </c>
      <c r="BF89" s="302">
        <v>451</v>
      </c>
      <c r="BG89" s="302">
        <v>2183</v>
      </c>
      <c r="BH89" s="302">
        <v>918</v>
      </c>
      <c r="BI89" s="302">
        <v>1101</v>
      </c>
      <c r="BJ89" s="302">
        <v>402</v>
      </c>
      <c r="BK89" s="302">
        <v>682</v>
      </c>
      <c r="BL89" s="302">
        <v>1028</v>
      </c>
      <c r="BM89" s="302">
        <v>353</v>
      </c>
      <c r="BO89" s="39" t="s">
        <v>33</v>
      </c>
      <c r="BP89" s="302">
        <v>35174</v>
      </c>
      <c r="BQ89" s="302">
        <v>12252</v>
      </c>
      <c r="BR89" s="302">
        <v>1449</v>
      </c>
      <c r="BS89" s="302">
        <v>687</v>
      </c>
      <c r="BT89" s="302">
        <v>2756</v>
      </c>
      <c r="BU89" s="302">
        <v>894</v>
      </c>
      <c r="BV89" s="302">
        <v>1615</v>
      </c>
      <c r="BW89" s="302">
        <v>19064</v>
      </c>
      <c r="BX89" s="302">
        <v>5461</v>
      </c>
      <c r="BY89" s="302">
        <v>931</v>
      </c>
      <c r="BZ89" s="302">
        <v>401</v>
      </c>
      <c r="CA89" s="302">
        <v>800</v>
      </c>
      <c r="CB89" s="302">
        <v>750</v>
      </c>
      <c r="CC89" s="302">
        <v>2625</v>
      </c>
      <c r="CD89" s="302">
        <v>1091</v>
      </c>
      <c r="CE89" s="302">
        <v>1112</v>
      </c>
      <c r="CF89" s="302">
        <v>546</v>
      </c>
      <c r="CG89" s="302">
        <v>1069</v>
      </c>
      <c r="CH89" s="302">
        <v>1412</v>
      </c>
      <c r="CI89" s="302">
        <v>482</v>
      </c>
      <c r="CK89" s="39" t="s">
        <v>33</v>
      </c>
      <c r="CL89" s="302">
        <v>46502</v>
      </c>
      <c r="CM89" s="302">
        <v>14713</v>
      </c>
      <c r="CN89" s="302" t="s">
        <v>2772</v>
      </c>
      <c r="CO89" s="302" t="s">
        <v>2772</v>
      </c>
      <c r="CP89" s="302" t="s">
        <v>2772</v>
      </c>
      <c r="CQ89" s="302" t="s">
        <v>2772</v>
      </c>
      <c r="CR89" s="302" t="s">
        <v>2772</v>
      </c>
      <c r="CS89" s="302">
        <v>26110</v>
      </c>
      <c r="CT89" s="302" t="s">
        <v>2772</v>
      </c>
      <c r="CU89" s="302" t="s">
        <v>2772</v>
      </c>
      <c r="CV89" s="302" t="s">
        <v>2772</v>
      </c>
      <c r="CW89" s="302" t="s">
        <v>2772</v>
      </c>
      <c r="CX89" s="302" t="s">
        <v>2772</v>
      </c>
      <c r="CY89" s="302">
        <v>2785</v>
      </c>
      <c r="CZ89" s="302" t="s">
        <v>2772</v>
      </c>
      <c r="DA89" s="302" t="s">
        <v>2772</v>
      </c>
      <c r="DB89" s="302" t="s">
        <v>2772</v>
      </c>
      <c r="DC89" s="302">
        <v>1897</v>
      </c>
      <c r="DD89" s="302">
        <v>997</v>
      </c>
      <c r="DE89" s="302">
        <v>0</v>
      </c>
    </row>
    <row r="90" spans="1:109" x14ac:dyDescent="0.2">
      <c r="A90" s="39" t="s">
        <v>34</v>
      </c>
      <c r="B90" s="302">
        <v>4005</v>
      </c>
      <c r="C90" s="302">
        <v>253</v>
      </c>
      <c r="D90" s="318" t="s">
        <v>2</v>
      </c>
      <c r="E90" s="318" t="s">
        <v>2</v>
      </c>
      <c r="F90" s="318" t="s">
        <v>2</v>
      </c>
      <c r="G90" s="318" t="s">
        <v>2</v>
      </c>
      <c r="H90" s="318" t="s">
        <v>2</v>
      </c>
      <c r="I90" s="318" t="s">
        <v>2</v>
      </c>
      <c r="J90" s="302">
        <v>943</v>
      </c>
      <c r="K90" s="302">
        <v>61</v>
      </c>
      <c r="L90" s="318" t="s">
        <v>2</v>
      </c>
      <c r="M90" s="302">
        <v>32</v>
      </c>
      <c r="N90" s="318" t="s">
        <v>2</v>
      </c>
      <c r="O90" s="318" t="s">
        <v>2</v>
      </c>
      <c r="P90" s="318" t="s">
        <v>2</v>
      </c>
      <c r="Q90" s="302">
        <v>151</v>
      </c>
      <c r="R90" s="318" t="s">
        <v>2</v>
      </c>
      <c r="S90" s="318" t="s">
        <v>2</v>
      </c>
      <c r="T90" s="302">
        <v>244</v>
      </c>
      <c r="U90" s="302">
        <v>955</v>
      </c>
      <c r="W90" s="39" t="s">
        <v>34</v>
      </c>
      <c r="X90" s="302">
        <v>3576</v>
      </c>
      <c r="Y90" s="302">
        <v>671</v>
      </c>
      <c r="Z90" s="318" t="s">
        <v>2</v>
      </c>
      <c r="AA90" s="318" t="s">
        <v>2</v>
      </c>
      <c r="AB90" s="318" t="s">
        <v>2</v>
      </c>
      <c r="AC90" s="318" t="s">
        <v>2</v>
      </c>
      <c r="AD90" s="318" t="s">
        <v>2</v>
      </c>
      <c r="AE90" s="318" t="s">
        <v>2</v>
      </c>
      <c r="AF90" s="302">
        <v>1217</v>
      </c>
      <c r="AG90" s="302">
        <v>79</v>
      </c>
      <c r="AH90" s="302">
        <v>22</v>
      </c>
      <c r="AI90" s="318" t="s">
        <v>2</v>
      </c>
      <c r="AJ90" s="318" t="s">
        <v>2</v>
      </c>
      <c r="AK90" s="318" t="s">
        <v>2</v>
      </c>
      <c r="AL90" s="318" t="s">
        <v>2</v>
      </c>
      <c r="AM90" s="302">
        <v>324</v>
      </c>
      <c r="AN90" s="318" t="s">
        <v>2</v>
      </c>
      <c r="AO90" s="318" t="s">
        <v>2</v>
      </c>
      <c r="AP90" s="302">
        <v>239</v>
      </c>
      <c r="AQ90" s="302">
        <v>1024</v>
      </c>
      <c r="AS90" s="39" t="s">
        <v>34</v>
      </c>
      <c r="AT90" s="302">
        <v>4543</v>
      </c>
      <c r="AU90" s="302">
        <v>1022</v>
      </c>
      <c r="AV90" s="302">
        <v>77</v>
      </c>
      <c r="AW90" s="319" t="s">
        <v>2</v>
      </c>
      <c r="AX90" s="302">
        <v>340</v>
      </c>
      <c r="AY90" s="302">
        <v>104</v>
      </c>
      <c r="AZ90" s="302">
        <v>102</v>
      </c>
      <c r="BA90" s="302">
        <v>2537</v>
      </c>
      <c r="BB90" s="302">
        <v>1395</v>
      </c>
      <c r="BC90" s="302">
        <v>93</v>
      </c>
      <c r="BD90" s="302">
        <v>77</v>
      </c>
      <c r="BE90" s="302">
        <v>129</v>
      </c>
      <c r="BF90" s="302">
        <v>31</v>
      </c>
      <c r="BG90" s="302">
        <v>551</v>
      </c>
      <c r="BH90" s="302">
        <v>83</v>
      </c>
      <c r="BI90" s="302">
        <v>453</v>
      </c>
      <c r="BJ90" s="302">
        <v>191</v>
      </c>
      <c r="BK90" s="302">
        <v>149</v>
      </c>
      <c r="BL90" s="302">
        <v>136</v>
      </c>
      <c r="BM90" s="302">
        <v>148</v>
      </c>
      <c r="BO90" s="39" t="s">
        <v>34</v>
      </c>
      <c r="BP90" s="302">
        <v>6375</v>
      </c>
      <c r="BQ90" s="302">
        <v>2306</v>
      </c>
      <c r="BR90" s="302">
        <v>507</v>
      </c>
      <c r="BS90" s="302">
        <v>1960</v>
      </c>
      <c r="BT90" s="302">
        <v>363</v>
      </c>
      <c r="BU90" s="302">
        <v>265</v>
      </c>
      <c r="BV90" s="302">
        <v>216</v>
      </c>
      <c r="BW90" s="302">
        <v>3089</v>
      </c>
      <c r="BX90" s="302">
        <v>1350</v>
      </c>
      <c r="BY90" s="302">
        <v>89</v>
      </c>
      <c r="BZ90" s="302">
        <v>104</v>
      </c>
      <c r="CA90" s="302">
        <v>195</v>
      </c>
      <c r="CB90" s="318" t="s">
        <v>2</v>
      </c>
      <c r="CC90" s="302">
        <v>715</v>
      </c>
      <c r="CD90" s="302">
        <v>103</v>
      </c>
      <c r="CE90" s="302">
        <v>490</v>
      </c>
      <c r="CF90" s="302">
        <v>245</v>
      </c>
      <c r="CG90" s="302">
        <v>188</v>
      </c>
      <c r="CH90" s="302">
        <v>215</v>
      </c>
      <c r="CI90" s="302">
        <v>125</v>
      </c>
      <c r="CK90" s="39" t="s">
        <v>34</v>
      </c>
      <c r="CL90" s="302">
        <v>12271</v>
      </c>
      <c r="CM90" s="302">
        <v>6316</v>
      </c>
      <c r="CN90" s="302" t="s">
        <v>2772</v>
      </c>
      <c r="CO90" s="302" t="s">
        <v>2772</v>
      </c>
      <c r="CP90" s="302" t="s">
        <v>2772</v>
      </c>
      <c r="CQ90" s="302" t="s">
        <v>2772</v>
      </c>
      <c r="CR90" s="302" t="s">
        <v>2772</v>
      </c>
      <c r="CS90" s="302">
        <v>4542</v>
      </c>
      <c r="CT90" s="302" t="s">
        <v>2772</v>
      </c>
      <c r="CU90" s="302" t="s">
        <v>2772</v>
      </c>
      <c r="CV90" s="302" t="s">
        <v>2772</v>
      </c>
      <c r="CW90" s="302" t="s">
        <v>2772</v>
      </c>
      <c r="CX90" s="302" t="s">
        <v>2772</v>
      </c>
      <c r="CY90" s="302">
        <v>888</v>
      </c>
      <c r="CZ90" s="302" t="s">
        <v>2772</v>
      </c>
      <c r="DA90" s="302" t="s">
        <v>2772</v>
      </c>
      <c r="DB90" s="302" t="s">
        <v>2772</v>
      </c>
      <c r="DC90" s="302">
        <v>325</v>
      </c>
      <c r="DD90" s="302">
        <v>200</v>
      </c>
      <c r="DE90" s="302">
        <v>0</v>
      </c>
    </row>
    <row r="91" spans="1:109" x14ac:dyDescent="0.2">
      <c r="A91" s="39" t="s">
        <v>35</v>
      </c>
      <c r="B91" s="302">
        <v>33518</v>
      </c>
      <c r="C91" s="302">
        <v>3226</v>
      </c>
      <c r="D91" s="318" t="s">
        <v>2</v>
      </c>
      <c r="E91" s="318" t="s">
        <v>2</v>
      </c>
      <c r="F91" s="318" t="s">
        <v>2</v>
      </c>
      <c r="G91" s="318" t="s">
        <v>2</v>
      </c>
      <c r="H91" s="318" t="s">
        <v>2</v>
      </c>
      <c r="I91" s="318" t="s">
        <v>2</v>
      </c>
      <c r="J91" s="302">
        <v>3501</v>
      </c>
      <c r="K91" s="302">
        <v>540</v>
      </c>
      <c r="L91" s="318" t="s">
        <v>2</v>
      </c>
      <c r="M91" s="302">
        <v>229</v>
      </c>
      <c r="N91" s="318" t="s">
        <v>2</v>
      </c>
      <c r="O91" s="318" t="s">
        <v>2</v>
      </c>
      <c r="P91" s="318" t="s">
        <v>2</v>
      </c>
      <c r="Q91" s="302">
        <v>9103</v>
      </c>
      <c r="R91" s="318" t="s">
        <v>2</v>
      </c>
      <c r="S91" s="318" t="s">
        <v>2</v>
      </c>
      <c r="T91" s="302">
        <v>744</v>
      </c>
      <c r="U91" s="302">
        <v>4856</v>
      </c>
      <c r="W91" s="39" t="s">
        <v>35</v>
      </c>
      <c r="X91" s="302">
        <v>30883</v>
      </c>
      <c r="Y91" s="302">
        <v>7853</v>
      </c>
      <c r="Z91" s="318" t="s">
        <v>2</v>
      </c>
      <c r="AA91" s="318" t="s">
        <v>2</v>
      </c>
      <c r="AB91" s="318" t="s">
        <v>2</v>
      </c>
      <c r="AC91" s="318" t="s">
        <v>2</v>
      </c>
      <c r="AD91" s="318" t="s">
        <v>2</v>
      </c>
      <c r="AE91" s="318" t="s">
        <v>2</v>
      </c>
      <c r="AF91" s="302">
        <v>6952</v>
      </c>
      <c r="AG91" s="302">
        <v>1266</v>
      </c>
      <c r="AH91" s="302">
        <v>132</v>
      </c>
      <c r="AI91" s="318" t="s">
        <v>2</v>
      </c>
      <c r="AJ91" s="318" t="s">
        <v>2</v>
      </c>
      <c r="AK91" s="318" t="s">
        <v>2</v>
      </c>
      <c r="AL91" s="318" t="s">
        <v>2</v>
      </c>
      <c r="AM91" s="302">
        <v>8730</v>
      </c>
      <c r="AN91" s="318" t="s">
        <v>2</v>
      </c>
      <c r="AO91" s="318" t="s">
        <v>2</v>
      </c>
      <c r="AP91" s="302">
        <v>703</v>
      </c>
      <c r="AQ91" s="302">
        <v>5247</v>
      </c>
      <c r="AS91" s="39" t="s">
        <v>35</v>
      </c>
      <c r="AT91" s="302">
        <v>36132</v>
      </c>
      <c r="AU91" s="302">
        <v>10656</v>
      </c>
      <c r="AV91" s="302">
        <v>915</v>
      </c>
      <c r="AW91" s="319" t="s">
        <v>2</v>
      </c>
      <c r="AX91" s="302">
        <v>3789</v>
      </c>
      <c r="AY91" s="302">
        <v>1020</v>
      </c>
      <c r="AZ91" s="302">
        <v>359</v>
      </c>
      <c r="BA91" s="302">
        <v>15710</v>
      </c>
      <c r="BB91" s="302">
        <v>8262</v>
      </c>
      <c r="BC91" s="302">
        <v>1758</v>
      </c>
      <c r="BD91" s="302">
        <v>226</v>
      </c>
      <c r="BE91" s="302">
        <v>1191</v>
      </c>
      <c r="BF91" s="302">
        <v>478</v>
      </c>
      <c r="BG91" s="302">
        <v>7505</v>
      </c>
      <c r="BH91" s="302">
        <v>378</v>
      </c>
      <c r="BI91" s="302">
        <v>7413</v>
      </c>
      <c r="BJ91" s="302">
        <v>4358</v>
      </c>
      <c r="BK91" s="302">
        <v>768</v>
      </c>
      <c r="BL91" s="302">
        <v>1118</v>
      </c>
      <c r="BM91" s="302">
        <v>375</v>
      </c>
      <c r="BO91" s="39" t="s">
        <v>35</v>
      </c>
      <c r="BP91" s="302">
        <v>48845</v>
      </c>
      <c r="BQ91" s="302">
        <v>16316</v>
      </c>
      <c r="BR91" s="302">
        <v>1634</v>
      </c>
      <c r="BS91" s="318" t="s">
        <v>2</v>
      </c>
      <c r="BT91" s="302">
        <v>4023</v>
      </c>
      <c r="BU91" s="302">
        <v>1491</v>
      </c>
      <c r="BV91" s="302">
        <v>928</v>
      </c>
      <c r="BW91" s="302">
        <v>21223</v>
      </c>
      <c r="BX91" s="302">
        <v>9848</v>
      </c>
      <c r="BY91" s="302">
        <v>2358</v>
      </c>
      <c r="BZ91" s="302">
        <v>368</v>
      </c>
      <c r="CA91" s="302">
        <v>2347</v>
      </c>
      <c r="CB91" s="302">
        <v>710</v>
      </c>
      <c r="CC91" s="302">
        <v>7663</v>
      </c>
      <c r="CD91" s="302">
        <v>401</v>
      </c>
      <c r="CE91" s="302">
        <v>7039</v>
      </c>
      <c r="CF91" s="302">
        <v>4474</v>
      </c>
      <c r="CG91" s="302">
        <v>1154</v>
      </c>
      <c r="CH91" s="302">
        <v>2209</v>
      </c>
      <c r="CI91" s="302">
        <v>833</v>
      </c>
      <c r="CK91" s="39" t="s">
        <v>35</v>
      </c>
      <c r="CL91" s="302">
        <v>62154</v>
      </c>
      <c r="CM91" s="302">
        <v>18030</v>
      </c>
      <c r="CN91" s="302" t="s">
        <v>2772</v>
      </c>
      <c r="CO91" s="302" t="s">
        <v>2772</v>
      </c>
      <c r="CP91" s="302" t="s">
        <v>2772</v>
      </c>
      <c r="CQ91" s="302" t="s">
        <v>2772</v>
      </c>
      <c r="CR91" s="302" t="s">
        <v>2772</v>
      </c>
      <c r="CS91" s="302">
        <v>32857</v>
      </c>
      <c r="CT91" s="302" t="s">
        <v>2772</v>
      </c>
      <c r="CU91" s="302" t="s">
        <v>2772</v>
      </c>
      <c r="CV91" s="302" t="s">
        <v>2772</v>
      </c>
      <c r="CW91" s="302" t="s">
        <v>2772</v>
      </c>
      <c r="CX91" s="302" t="s">
        <v>2772</v>
      </c>
      <c r="CY91" s="302">
        <v>7097</v>
      </c>
      <c r="CZ91" s="302" t="s">
        <v>2772</v>
      </c>
      <c r="DA91" s="302" t="s">
        <v>2772</v>
      </c>
      <c r="DB91" s="302" t="s">
        <v>2772</v>
      </c>
      <c r="DC91" s="302">
        <v>2827</v>
      </c>
      <c r="DD91" s="302">
        <v>1343</v>
      </c>
      <c r="DE91" s="302">
        <v>0</v>
      </c>
    </row>
    <row r="92" spans="1:109" x14ac:dyDescent="0.2">
      <c r="A92" s="39" t="s">
        <v>36</v>
      </c>
      <c r="B92" s="302">
        <v>8069</v>
      </c>
      <c r="C92" s="302">
        <v>429</v>
      </c>
      <c r="D92" s="318" t="s">
        <v>2</v>
      </c>
      <c r="E92" s="318" t="s">
        <v>2</v>
      </c>
      <c r="F92" s="318" t="s">
        <v>2</v>
      </c>
      <c r="G92" s="318" t="s">
        <v>2</v>
      </c>
      <c r="H92" s="318" t="s">
        <v>2</v>
      </c>
      <c r="I92" s="318" t="s">
        <v>2</v>
      </c>
      <c r="J92" s="302">
        <v>982</v>
      </c>
      <c r="K92" s="302">
        <v>92</v>
      </c>
      <c r="L92" s="318" t="s">
        <v>2</v>
      </c>
      <c r="M92" s="302">
        <v>104</v>
      </c>
      <c r="N92" s="318" t="s">
        <v>2</v>
      </c>
      <c r="O92" s="318" t="s">
        <v>2</v>
      </c>
      <c r="P92" s="318" t="s">
        <v>2</v>
      </c>
      <c r="Q92" s="302">
        <v>758</v>
      </c>
      <c r="R92" s="318" t="s">
        <v>2</v>
      </c>
      <c r="S92" s="318" t="s">
        <v>2</v>
      </c>
      <c r="T92" s="302">
        <v>860</v>
      </c>
      <c r="U92" s="302">
        <v>2606</v>
      </c>
      <c r="W92" s="39" t="s">
        <v>36</v>
      </c>
      <c r="X92" s="302">
        <v>5877</v>
      </c>
      <c r="Y92" s="302">
        <v>768</v>
      </c>
      <c r="Z92" s="318" t="s">
        <v>2</v>
      </c>
      <c r="AA92" s="318" t="s">
        <v>2</v>
      </c>
      <c r="AB92" s="318" t="s">
        <v>2</v>
      </c>
      <c r="AC92" s="318" t="s">
        <v>2</v>
      </c>
      <c r="AD92" s="318" t="s">
        <v>2</v>
      </c>
      <c r="AE92" s="318" t="s">
        <v>2</v>
      </c>
      <c r="AF92" s="302">
        <v>1019</v>
      </c>
      <c r="AG92" s="302">
        <v>124</v>
      </c>
      <c r="AH92" s="302">
        <v>44</v>
      </c>
      <c r="AI92" s="318" t="s">
        <v>2</v>
      </c>
      <c r="AJ92" s="318" t="s">
        <v>2</v>
      </c>
      <c r="AK92" s="318" t="s">
        <v>2</v>
      </c>
      <c r="AL92" s="318" t="s">
        <v>2</v>
      </c>
      <c r="AM92" s="302">
        <v>748</v>
      </c>
      <c r="AN92" s="318" t="s">
        <v>2</v>
      </c>
      <c r="AO92" s="318" t="s">
        <v>2</v>
      </c>
      <c r="AP92" s="302">
        <v>781</v>
      </c>
      <c r="AQ92" s="302">
        <v>2393</v>
      </c>
      <c r="AS92" s="39" t="s">
        <v>36</v>
      </c>
      <c r="AT92" s="302">
        <v>7058</v>
      </c>
      <c r="AU92" s="302">
        <v>1602</v>
      </c>
      <c r="AV92" s="302">
        <v>111</v>
      </c>
      <c r="AW92" s="319" t="s">
        <v>2</v>
      </c>
      <c r="AX92" s="302">
        <v>331</v>
      </c>
      <c r="AY92" s="302">
        <v>100</v>
      </c>
      <c r="AZ92" s="302">
        <v>314</v>
      </c>
      <c r="BA92" s="302">
        <v>3173</v>
      </c>
      <c r="BB92" s="302">
        <v>1104</v>
      </c>
      <c r="BC92" s="302">
        <v>147</v>
      </c>
      <c r="BD92" s="302">
        <v>140</v>
      </c>
      <c r="BE92" s="302">
        <v>273</v>
      </c>
      <c r="BF92" s="302">
        <v>82</v>
      </c>
      <c r="BG92" s="302">
        <v>1249</v>
      </c>
      <c r="BH92" s="302">
        <v>289</v>
      </c>
      <c r="BI92" s="302">
        <v>848</v>
      </c>
      <c r="BJ92" s="302">
        <v>398</v>
      </c>
      <c r="BK92" s="302">
        <v>334</v>
      </c>
      <c r="BL92" s="302">
        <v>563</v>
      </c>
      <c r="BM92" s="302">
        <v>137</v>
      </c>
      <c r="BO92" s="39" t="s">
        <v>36</v>
      </c>
      <c r="BP92" s="302">
        <v>9975</v>
      </c>
      <c r="BQ92" s="302">
        <v>3048</v>
      </c>
      <c r="BR92" s="302">
        <v>302</v>
      </c>
      <c r="BS92" s="302">
        <v>145</v>
      </c>
      <c r="BT92" s="302">
        <v>390</v>
      </c>
      <c r="BU92" s="302">
        <v>176</v>
      </c>
      <c r="BV92" s="302">
        <v>632</v>
      </c>
      <c r="BW92" s="302">
        <v>4480</v>
      </c>
      <c r="BX92" s="302">
        <v>1312</v>
      </c>
      <c r="BY92" s="302">
        <v>187</v>
      </c>
      <c r="BZ92" s="302">
        <v>240</v>
      </c>
      <c r="CA92" s="302">
        <v>349</v>
      </c>
      <c r="CB92" s="302">
        <v>175</v>
      </c>
      <c r="CC92" s="302">
        <v>1472</v>
      </c>
      <c r="CD92" s="302">
        <v>363</v>
      </c>
      <c r="CE92" s="302">
        <v>849</v>
      </c>
      <c r="CF92" s="302">
        <v>515</v>
      </c>
      <c r="CG92" s="302">
        <v>467</v>
      </c>
      <c r="CH92" s="302">
        <v>707</v>
      </c>
      <c r="CI92" s="302">
        <v>155</v>
      </c>
      <c r="CK92" s="39" t="s">
        <v>36</v>
      </c>
      <c r="CL92" s="302">
        <v>15350</v>
      </c>
      <c r="CM92" s="302">
        <v>5320</v>
      </c>
      <c r="CN92" s="302" t="s">
        <v>2772</v>
      </c>
      <c r="CO92" s="302" t="s">
        <v>2772</v>
      </c>
      <c r="CP92" s="302" t="s">
        <v>2772</v>
      </c>
      <c r="CQ92" s="302" t="s">
        <v>2772</v>
      </c>
      <c r="CR92" s="302" t="s">
        <v>2772</v>
      </c>
      <c r="CS92" s="302">
        <v>6281</v>
      </c>
      <c r="CT92" s="302" t="s">
        <v>2772</v>
      </c>
      <c r="CU92" s="302" t="s">
        <v>2772</v>
      </c>
      <c r="CV92" s="302" t="s">
        <v>2772</v>
      </c>
      <c r="CW92" s="302" t="s">
        <v>2772</v>
      </c>
      <c r="CX92" s="302" t="s">
        <v>2772</v>
      </c>
      <c r="CY92" s="302">
        <v>2082</v>
      </c>
      <c r="CZ92" s="302" t="s">
        <v>2772</v>
      </c>
      <c r="DA92" s="302" t="s">
        <v>2772</v>
      </c>
      <c r="DB92" s="302" t="s">
        <v>2772</v>
      </c>
      <c r="DC92" s="302">
        <v>934</v>
      </c>
      <c r="DD92" s="302">
        <v>732</v>
      </c>
      <c r="DE92" s="302">
        <v>1</v>
      </c>
    </row>
    <row r="93" spans="1:109" x14ac:dyDescent="0.2">
      <c r="A93" s="39" t="s">
        <v>37</v>
      </c>
      <c r="B93" s="302">
        <v>20095</v>
      </c>
      <c r="C93" s="302">
        <v>1081</v>
      </c>
      <c r="D93" s="318" t="s">
        <v>2</v>
      </c>
      <c r="E93" s="318" t="s">
        <v>2</v>
      </c>
      <c r="F93" s="318" t="s">
        <v>2</v>
      </c>
      <c r="G93" s="318" t="s">
        <v>2</v>
      </c>
      <c r="H93" s="318" t="s">
        <v>2</v>
      </c>
      <c r="I93" s="318" t="s">
        <v>2</v>
      </c>
      <c r="J93" s="302">
        <v>1175</v>
      </c>
      <c r="K93" s="302">
        <v>244</v>
      </c>
      <c r="L93" s="318" t="s">
        <v>2</v>
      </c>
      <c r="M93" s="302">
        <v>187</v>
      </c>
      <c r="N93" s="318" t="s">
        <v>2</v>
      </c>
      <c r="O93" s="318" t="s">
        <v>2</v>
      </c>
      <c r="P93" s="318" t="s">
        <v>2</v>
      </c>
      <c r="Q93" s="302">
        <v>1300</v>
      </c>
      <c r="R93" s="318" t="s">
        <v>2</v>
      </c>
      <c r="S93" s="318" t="s">
        <v>2</v>
      </c>
      <c r="T93" s="302">
        <v>1794</v>
      </c>
      <c r="U93" s="302">
        <v>7550</v>
      </c>
      <c r="W93" s="39" t="s">
        <v>37</v>
      </c>
      <c r="X93" s="302">
        <v>12459</v>
      </c>
      <c r="Y93" s="302">
        <v>1275</v>
      </c>
      <c r="Z93" s="318" t="s">
        <v>2</v>
      </c>
      <c r="AA93" s="318" t="s">
        <v>2</v>
      </c>
      <c r="AB93" s="318" t="s">
        <v>2</v>
      </c>
      <c r="AC93" s="318" t="s">
        <v>2</v>
      </c>
      <c r="AD93" s="318" t="s">
        <v>2</v>
      </c>
      <c r="AE93" s="318" t="s">
        <v>2</v>
      </c>
      <c r="AF93" s="302">
        <v>945</v>
      </c>
      <c r="AG93" s="302">
        <v>193</v>
      </c>
      <c r="AH93" s="302">
        <v>400</v>
      </c>
      <c r="AI93" s="318" t="s">
        <v>2</v>
      </c>
      <c r="AJ93" s="318" t="s">
        <v>2</v>
      </c>
      <c r="AK93" s="318" t="s">
        <v>2</v>
      </c>
      <c r="AL93" s="318" t="s">
        <v>2</v>
      </c>
      <c r="AM93" s="302">
        <v>1072</v>
      </c>
      <c r="AN93" s="318" t="s">
        <v>2</v>
      </c>
      <c r="AO93" s="318" t="s">
        <v>2</v>
      </c>
      <c r="AP93" s="302">
        <v>1504</v>
      </c>
      <c r="AQ93" s="302">
        <v>7070</v>
      </c>
      <c r="AS93" s="39" t="s">
        <v>37</v>
      </c>
      <c r="AT93" s="302">
        <v>16930</v>
      </c>
      <c r="AU93" s="302">
        <v>3495</v>
      </c>
      <c r="AV93" s="302">
        <v>488</v>
      </c>
      <c r="AW93" s="319" t="s">
        <v>2</v>
      </c>
      <c r="AX93" s="302">
        <v>274</v>
      </c>
      <c r="AY93" s="302">
        <v>298</v>
      </c>
      <c r="AZ93" s="302">
        <v>811</v>
      </c>
      <c r="BA93" s="302">
        <v>7725</v>
      </c>
      <c r="BB93" s="302">
        <v>963</v>
      </c>
      <c r="BC93" s="302">
        <v>214</v>
      </c>
      <c r="BD93" s="302">
        <v>1995</v>
      </c>
      <c r="BE93" s="302">
        <v>181</v>
      </c>
      <c r="BF93" s="302">
        <v>713</v>
      </c>
      <c r="BG93" s="302">
        <v>3285</v>
      </c>
      <c r="BH93" s="302">
        <v>1791</v>
      </c>
      <c r="BI93" s="302">
        <v>1010</v>
      </c>
      <c r="BJ93" s="302">
        <v>297</v>
      </c>
      <c r="BK93" s="302">
        <v>733</v>
      </c>
      <c r="BL93" s="302">
        <v>1543</v>
      </c>
      <c r="BM93" s="302">
        <v>149</v>
      </c>
      <c r="BO93" s="39" t="s">
        <v>37</v>
      </c>
      <c r="BP93" s="302">
        <v>25779</v>
      </c>
      <c r="BQ93" s="302">
        <v>6838</v>
      </c>
      <c r="BR93" s="302">
        <v>807</v>
      </c>
      <c r="BS93" s="302">
        <v>1074</v>
      </c>
      <c r="BT93" s="302">
        <v>300</v>
      </c>
      <c r="BU93" s="302">
        <v>428</v>
      </c>
      <c r="BV93" s="302">
        <v>1221</v>
      </c>
      <c r="BW93" s="302">
        <v>11583</v>
      </c>
      <c r="BX93" s="302">
        <v>1129</v>
      </c>
      <c r="BY93" s="302">
        <v>281</v>
      </c>
      <c r="BZ93" s="302">
        <v>3538</v>
      </c>
      <c r="CA93" s="302">
        <v>172</v>
      </c>
      <c r="CB93" s="302">
        <v>802</v>
      </c>
      <c r="CC93" s="302">
        <v>4043</v>
      </c>
      <c r="CD93" s="302">
        <v>2384</v>
      </c>
      <c r="CE93" s="302">
        <v>932</v>
      </c>
      <c r="CF93" s="302">
        <v>284</v>
      </c>
      <c r="CG93" s="302">
        <v>1088</v>
      </c>
      <c r="CH93" s="302">
        <v>2441</v>
      </c>
      <c r="CI93" s="302">
        <v>320</v>
      </c>
      <c r="CK93" s="39" t="s">
        <v>37</v>
      </c>
      <c r="CL93" s="302">
        <v>31578</v>
      </c>
      <c r="CM93" s="302">
        <v>7210</v>
      </c>
      <c r="CN93" s="302" t="s">
        <v>2772</v>
      </c>
      <c r="CO93" s="302" t="s">
        <v>2772</v>
      </c>
      <c r="CP93" s="302" t="s">
        <v>2772</v>
      </c>
      <c r="CQ93" s="302" t="s">
        <v>2772</v>
      </c>
      <c r="CR93" s="302" t="s">
        <v>2772</v>
      </c>
      <c r="CS93" s="302">
        <v>14640</v>
      </c>
      <c r="CT93" s="302" t="s">
        <v>2772</v>
      </c>
      <c r="CU93" s="302" t="s">
        <v>2772</v>
      </c>
      <c r="CV93" s="302" t="s">
        <v>2772</v>
      </c>
      <c r="CW93" s="302" t="s">
        <v>2772</v>
      </c>
      <c r="CX93" s="302" t="s">
        <v>2772</v>
      </c>
      <c r="CY93" s="302">
        <v>5027</v>
      </c>
      <c r="CZ93" s="302" t="s">
        <v>2772</v>
      </c>
      <c r="DA93" s="302" t="s">
        <v>2772</v>
      </c>
      <c r="DB93" s="302" t="s">
        <v>2772</v>
      </c>
      <c r="DC93" s="302">
        <v>2007</v>
      </c>
      <c r="DD93" s="302">
        <v>2691</v>
      </c>
      <c r="DE93" s="302">
        <v>3</v>
      </c>
    </row>
    <row r="94" spans="1:109" x14ac:dyDescent="0.2">
      <c r="A94" s="39" t="s">
        <v>38</v>
      </c>
      <c r="B94" s="302">
        <v>16278</v>
      </c>
      <c r="C94" s="302">
        <v>1091</v>
      </c>
      <c r="D94" s="318" t="s">
        <v>2</v>
      </c>
      <c r="E94" s="318" t="s">
        <v>2</v>
      </c>
      <c r="F94" s="318" t="s">
        <v>2</v>
      </c>
      <c r="G94" s="318" t="s">
        <v>2</v>
      </c>
      <c r="H94" s="318" t="s">
        <v>2</v>
      </c>
      <c r="I94" s="318" t="s">
        <v>2</v>
      </c>
      <c r="J94" s="302">
        <v>2702</v>
      </c>
      <c r="K94" s="302">
        <v>445</v>
      </c>
      <c r="L94" s="318" t="s">
        <v>2</v>
      </c>
      <c r="M94" s="302">
        <v>182</v>
      </c>
      <c r="N94" s="318" t="s">
        <v>2</v>
      </c>
      <c r="O94" s="318" t="s">
        <v>2</v>
      </c>
      <c r="P94" s="318" t="s">
        <v>2</v>
      </c>
      <c r="Q94" s="302">
        <v>2952</v>
      </c>
      <c r="R94" s="318" t="s">
        <v>2</v>
      </c>
      <c r="S94" s="318" t="s">
        <v>2</v>
      </c>
      <c r="T94" s="302">
        <v>842</v>
      </c>
      <c r="U94" s="302">
        <v>4303</v>
      </c>
      <c r="W94" s="39" t="s">
        <v>38</v>
      </c>
      <c r="X94" s="302">
        <v>15003</v>
      </c>
      <c r="Y94" s="302">
        <v>2980</v>
      </c>
      <c r="Z94" s="318" t="s">
        <v>2</v>
      </c>
      <c r="AA94" s="318" t="s">
        <v>2</v>
      </c>
      <c r="AB94" s="318" t="s">
        <v>2</v>
      </c>
      <c r="AC94" s="318" t="s">
        <v>2</v>
      </c>
      <c r="AD94" s="318" t="s">
        <v>2</v>
      </c>
      <c r="AE94" s="318" t="s">
        <v>2</v>
      </c>
      <c r="AF94" s="302">
        <v>3485</v>
      </c>
      <c r="AG94" s="302">
        <v>646</v>
      </c>
      <c r="AH94" s="302">
        <v>77</v>
      </c>
      <c r="AI94" s="318" t="s">
        <v>2</v>
      </c>
      <c r="AJ94" s="318" t="s">
        <v>2</v>
      </c>
      <c r="AK94" s="318" t="s">
        <v>2</v>
      </c>
      <c r="AL94" s="318" t="s">
        <v>2</v>
      </c>
      <c r="AM94" s="302">
        <v>3586</v>
      </c>
      <c r="AN94" s="318" t="s">
        <v>2</v>
      </c>
      <c r="AO94" s="318" t="s">
        <v>2</v>
      </c>
      <c r="AP94" s="302">
        <v>773</v>
      </c>
      <c r="AQ94" s="302">
        <v>3456</v>
      </c>
      <c r="AS94" s="39" t="s">
        <v>38</v>
      </c>
      <c r="AT94" s="302">
        <v>19076</v>
      </c>
      <c r="AU94" s="302">
        <v>4822</v>
      </c>
      <c r="AV94" s="302">
        <v>299</v>
      </c>
      <c r="AW94" s="319" t="s">
        <v>2</v>
      </c>
      <c r="AX94" s="302">
        <v>1585</v>
      </c>
      <c r="AY94" s="302">
        <v>655</v>
      </c>
      <c r="AZ94" s="302">
        <v>347</v>
      </c>
      <c r="BA94" s="302">
        <v>8019</v>
      </c>
      <c r="BB94" s="302">
        <v>3937</v>
      </c>
      <c r="BC94" s="302">
        <v>807</v>
      </c>
      <c r="BD94" s="302">
        <v>232</v>
      </c>
      <c r="BE94" s="302">
        <v>665</v>
      </c>
      <c r="BF94" s="302">
        <v>200</v>
      </c>
      <c r="BG94" s="302">
        <v>4272</v>
      </c>
      <c r="BH94" s="302">
        <v>301</v>
      </c>
      <c r="BI94" s="302">
        <v>4409</v>
      </c>
      <c r="BJ94" s="302">
        <v>2651</v>
      </c>
      <c r="BK94" s="302">
        <v>897</v>
      </c>
      <c r="BL94" s="302">
        <v>568</v>
      </c>
      <c r="BM94" s="302">
        <v>498</v>
      </c>
      <c r="BO94" s="39" t="s">
        <v>38</v>
      </c>
      <c r="BP94" s="302">
        <v>29940</v>
      </c>
      <c r="BQ94" s="302">
        <v>10028</v>
      </c>
      <c r="BR94" s="302">
        <v>873</v>
      </c>
      <c r="BS94" s="302">
        <v>278</v>
      </c>
      <c r="BT94" s="302">
        <v>1935</v>
      </c>
      <c r="BU94" s="302">
        <v>1488</v>
      </c>
      <c r="BV94" s="302">
        <v>605</v>
      </c>
      <c r="BW94" s="302">
        <v>12034</v>
      </c>
      <c r="BX94" s="302">
        <v>5068</v>
      </c>
      <c r="BY94" s="302">
        <v>1736</v>
      </c>
      <c r="BZ94" s="302">
        <v>429</v>
      </c>
      <c r="CA94" s="302">
        <v>1329</v>
      </c>
      <c r="CB94" s="302">
        <v>367</v>
      </c>
      <c r="CC94" s="302">
        <v>5597</v>
      </c>
      <c r="CD94" s="302">
        <v>313</v>
      </c>
      <c r="CE94" s="302">
        <v>5010</v>
      </c>
      <c r="CF94" s="302">
        <v>3707</v>
      </c>
      <c r="CG94" s="302">
        <v>1372</v>
      </c>
      <c r="CH94" s="302">
        <v>740</v>
      </c>
      <c r="CI94" s="302">
        <v>599</v>
      </c>
      <c r="CK94" s="39" t="s">
        <v>38</v>
      </c>
      <c r="CL94" s="302">
        <v>42617</v>
      </c>
      <c r="CM94" s="302">
        <v>15449</v>
      </c>
      <c r="CN94" s="302" t="s">
        <v>2772</v>
      </c>
      <c r="CO94" s="302" t="s">
        <v>2772</v>
      </c>
      <c r="CP94" s="302" t="s">
        <v>2772</v>
      </c>
      <c r="CQ94" s="302" t="s">
        <v>2772</v>
      </c>
      <c r="CR94" s="302" t="s">
        <v>2772</v>
      </c>
      <c r="CS94" s="302">
        <v>16959</v>
      </c>
      <c r="CT94" s="302" t="s">
        <v>2772</v>
      </c>
      <c r="CU94" s="302" t="s">
        <v>2772</v>
      </c>
      <c r="CV94" s="302" t="s">
        <v>2772</v>
      </c>
      <c r="CW94" s="302" t="s">
        <v>2772</v>
      </c>
      <c r="CX94" s="302" t="s">
        <v>2772</v>
      </c>
      <c r="CY94" s="302">
        <v>7656</v>
      </c>
      <c r="CZ94" s="302" t="s">
        <v>2772</v>
      </c>
      <c r="DA94" s="302" t="s">
        <v>2772</v>
      </c>
      <c r="DB94" s="302" t="s">
        <v>2772</v>
      </c>
      <c r="DC94" s="302">
        <v>1961</v>
      </c>
      <c r="DD94" s="302">
        <v>591</v>
      </c>
      <c r="DE94" s="302">
        <v>1</v>
      </c>
    </row>
    <row r="95" spans="1:109" x14ac:dyDescent="0.2">
      <c r="A95" s="39" t="s">
        <v>39</v>
      </c>
      <c r="B95" s="302">
        <v>26133</v>
      </c>
      <c r="C95" s="302">
        <v>2197</v>
      </c>
      <c r="D95" s="318" t="s">
        <v>2</v>
      </c>
      <c r="E95" s="318" t="s">
        <v>2</v>
      </c>
      <c r="F95" s="318" t="s">
        <v>2</v>
      </c>
      <c r="G95" s="318" t="s">
        <v>2</v>
      </c>
      <c r="H95" s="318" t="s">
        <v>2</v>
      </c>
      <c r="I95" s="318" t="s">
        <v>2</v>
      </c>
      <c r="J95" s="302">
        <v>7282</v>
      </c>
      <c r="K95" s="302">
        <v>768</v>
      </c>
      <c r="L95" s="318" t="s">
        <v>2</v>
      </c>
      <c r="M95" s="302">
        <v>270</v>
      </c>
      <c r="N95" s="318" t="s">
        <v>2</v>
      </c>
      <c r="O95" s="318" t="s">
        <v>2</v>
      </c>
      <c r="P95" s="318" t="s">
        <v>2</v>
      </c>
      <c r="Q95" s="302">
        <v>3239</v>
      </c>
      <c r="R95" s="318" t="s">
        <v>2</v>
      </c>
      <c r="S95" s="318" t="s">
        <v>2</v>
      </c>
      <c r="T95" s="302">
        <v>857</v>
      </c>
      <c r="U95" s="302">
        <v>4030</v>
      </c>
      <c r="W95" s="39" t="s">
        <v>39</v>
      </c>
      <c r="X95" s="302">
        <v>27013</v>
      </c>
      <c r="Y95" s="302">
        <v>4815</v>
      </c>
      <c r="Z95" s="318" t="s">
        <v>2</v>
      </c>
      <c r="AA95" s="318" t="s">
        <v>2</v>
      </c>
      <c r="AB95" s="318" t="s">
        <v>2</v>
      </c>
      <c r="AC95" s="318" t="s">
        <v>2</v>
      </c>
      <c r="AD95" s="318" t="s">
        <v>2</v>
      </c>
      <c r="AE95" s="318" t="s">
        <v>2</v>
      </c>
      <c r="AF95" s="302">
        <v>10332</v>
      </c>
      <c r="AG95" s="302">
        <v>1512</v>
      </c>
      <c r="AH95" s="302">
        <v>140</v>
      </c>
      <c r="AI95" s="318" t="s">
        <v>2</v>
      </c>
      <c r="AJ95" s="318" t="s">
        <v>2</v>
      </c>
      <c r="AK95" s="318" t="s">
        <v>2</v>
      </c>
      <c r="AL95" s="318" t="s">
        <v>2</v>
      </c>
      <c r="AM95" s="302">
        <v>3800</v>
      </c>
      <c r="AN95" s="318" t="s">
        <v>2</v>
      </c>
      <c r="AO95" s="318" t="s">
        <v>2</v>
      </c>
      <c r="AP95" s="302">
        <v>919</v>
      </c>
      <c r="AQ95" s="302">
        <v>5495</v>
      </c>
      <c r="AS95" s="39" t="s">
        <v>39</v>
      </c>
      <c r="AT95" s="302">
        <v>30754</v>
      </c>
      <c r="AU95" s="302">
        <v>6330</v>
      </c>
      <c r="AV95" s="302">
        <v>242</v>
      </c>
      <c r="AW95" s="319" t="s">
        <v>2</v>
      </c>
      <c r="AX95" s="302">
        <v>2420</v>
      </c>
      <c r="AY95" s="302">
        <v>318</v>
      </c>
      <c r="AZ95" s="302">
        <v>306</v>
      </c>
      <c r="BA95" s="302">
        <v>18315</v>
      </c>
      <c r="BB95" s="302">
        <v>10221</v>
      </c>
      <c r="BC95" s="302">
        <v>1847</v>
      </c>
      <c r="BD95" s="302">
        <v>258</v>
      </c>
      <c r="BE95" s="302">
        <v>824</v>
      </c>
      <c r="BF95" s="302">
        <v>294</v>
      </c>
      <c r="BG95" s="302">
        <v>3973</v>
      </c>
      <c r="BH95" s="302">
        <v>455</v>
      </c>
      <c r="BI95" s="302">
        <v>3658</v>
      </c>
      <c r="BJ95" s="302">
        <v>1181</v>
      </c>
      <c r="BK95" s="302">
        <v>633</v>
      </c>
      <c r="BL95" s="302">
        <v>1174</v>
      </c>
      <c r="BM95" s="302">
        <v>329</v>
      </c>
      <c r="BO95" s="39" t="s">
        <v>39</v>
      </c>
      <c r="BP95" s="302">
        <v>43358</v>
      </c>
      <c r="BQ95" s="302">
        <v>10830</v>
      </c>
      <c r="BR95" s="302">
        <v>540</v>
      </c>
      <c r="BS95" s="302">
        <v>1895</v>
      </c>
      <c r="BT95" s="302">
        <v>2582</v>
      </c>
      <c r="BU95" s="302">
        <v>439</v>
      </c>
      <c r="BV95" s="302">
        <v>1134</v>
      </c>
      <c r="BW95" s="302">
        <v>24673</v>
      </c>
      <c r="BX95" s="302">
        <v>10871</v>
      </c>
      <c r="BY95" s="302">
        <v>2543</v>
      </c>
      <c r="BZ95" s="302">
        <v>330</v>
      </c>
      <c r="CA95" s="302">
        <v>1638</v>
      </c>
      <c r="CB95" s="302">
        <v>487</v>
      </c>
      <c r="CC95" s="302">
        <v>4311</v>
      </c>
      <c r="CD95" s="302">
        <v>578</v>
      </c>
      <c r="CE95" s="302">
        <v>3396</v>
      </c>
      <c r="CF95" s="302">
        <v>1297</v>
      </c>
      <c r="CG95" s="302">
        <v>950</v>
      </c>
      <c r="CH95" s="302">
        <v>2304</v>
      </c>
      <c r="CI95" s="302">
        <v>580</v>
      </c>
      <c r="CK95" s="39" t="s">
        <v>39</v>
      </c>
      <c r="CL95" s="302">
        <v>55535</v>
      </c>
      <c r="CM95" s="302">
        <v>13147</v>
      </c>
      <c r="CN95" s="302" t="s">
        <v>2772</v>
      </c>
      <c r="CO95" s="302" t="s">
        <v>2772</v>
      </c>
      <c r="CP95" s="302" t="s">
        <v>2772</v>
      </c>
      <c r="CQ95" s="302" t="s">
        <v>2772</v>
      </c>
      <c r="CR95" s="302" t="s">
        <v>2772</v>
      </c>
      <c r="CS95" s="302">
        <v>34537</v>
      </c>
      <c r="CT95" s="302" t="s">
        <v>2772</v>
      </c>
      <c r="CU95" s="302" t="s">
        <v>2772</v>
      </c>
      <c r="CV95" s="302" t="s">
        <v>2772</v>
      </c>
      <c r="CW95" s="302" t="s">
        <v>2772</v>
      </c>
      <c r="CX95" s="302" t="s">
        <v>2772</v>
      </c>
      <c r="CY95" s="302">
        <v>4497</v>
      </c>
      <c r="CZ95" s="302" t="s">
        <v>2772</v>
      </c>
      <c r="DA95" s="302" t="s">
        <v>2772</v>
      </c>
      <c r="DB95" s="302" t="s">
        <v>2772</v>
      </c>
      <c r="DC95" s="302">
        <v>1460</v>
      </c>
      <c r="DD95" s="302">
        <v>1893</v>
      </c>
      <c r="DE95" s="302">
        <v>1</v>
      </c>
    </row>
    <row r="96" spans="1:109" x14ac:dyDescent="0.2">
      <c r="A96" s="39" t="s">
        <v>40</v>
      </c>
      <c r="B96" s="302">
        <v>9575</v>
      </c>
      <c r="C96" s="302">
        <v>573</v>
      </c>
      <c r="D96" s="318" t="s">
        <v>2</v>
      </c>
      <c r="E96" s="318" t="s">
        <v>2</v>
      </c>
      <c r="F96" s="318" t="s">
        <v>2</v>
      </c>
      <c r="G96" s="318" t="s">
        <v>2</v>
      </c>
      <c r="H96" s="318" t="s">
        <v>2</v>
      </c>
      <c r="I96" s="318" t="s">
        <v>2</v>
      </c>
      <c r="J96" s="302">
        <v>854</v>
      </c>
      <c r="K96" s="302">
        <v>177</v>
      </c>
      <c r="L96" s="318" t="s">
        <v>2</v>
      </c>
      <c r="M96" s="302">
        <v>131</v>
      </c>
      <c r="N96" s="318" t="s">
        <v>2</v>
      </c>
      <c r="O96" s="318" t="s">
        <v>2</v>
      </c>
      <c r="P96" s="318" t="s">
        <v>2</v>
      </c>
      <c r="Q96" s="302">
        <v>1340</v>
      </c>
      <c r="R96" s="318" t="s">
        <v>2</v>
      </c>
      <c r="S96" s="318" t="s">
        <v>2</v>
      </c>
      <c r="T96" s="302">
        <v>358</v>
      </c>
      <c r="U96" s="302">
        <v>3547</v>
      </c>
      <c r="W96" s="39" t="s">
        <v>40</v>
      </c>
      <c r="X96" s="302">
        <v>8107</v>
      </c>
      <c r="Y96" s="302">
        <v>1781</v>
      </c>
      <c r="Z96" s="318" t="s">
        <v>2</v>
      </c>
      <c r="AA96" s="318" t="s">
        <v>2</v>
      </c>
      <c r="AB96" s="318" t="s">
        <v>2</v>
      </c>
      <c r="AC96" s="318" t="s">
        <v>2</v>
      </c>
      <c r="AD96" s="318" t="s">
        <v>2</v>
      </c>
      <c r="AE96" s="318" t="s">
        <v>2</v>
      </c>
      <c r="AF96" s="302">
        <v>1377</v>
      </c>
      <c r="AG96" s="302">
        <v>182</v>
      </c>
      <c r="AH96" s="302">
        <v>235</v>
      </c>
      <c r="AI96" s="318" t="s">
        <v>2</v>
      </c>
      <c r="AJ96" s="318" t="s">
        <v>2</v>
      </c>
      <c r="AK96" s="318" t="s">
        <v>2</v>
      </c>
      <c r="AL96" s="318" t="s">
        <v>2</v>
      </c>
      <c r="AM96" s="302">
        <v>2133</v>
      </c>
      <c r="AN96" s="318" t="s">
        <v>2</v>
      </c>
      <c r="AO96" s="318" t="s">
        <v>2</v>
      </c>
      <c r="AP96" s="302">
        <v>352</v>
      </c>
      <c r="AQ96" s="302">
        <v>2047</v>
      </c>
      <c r="AS96" s="39" t="s">
        <v>40</v>
      </c>
      <c r="AT96" s="302">
        <v>12099</v>
      </c>
      <c r="AU96" s="302">
        <v>3119</v>
      </c>
      <c r="AV96" s="302">
        <v>345</v>
      </c>
      <c r="AW96" s="319" t="s">
        <v>2</v>
      </c>
      <c r="AX96" s="302">
        <v>869</v>
      </c>
      <c r="AY96" s="302">
        <v>472</v>
      </c>
      <c r="AZ96" s="302">
        <v>195</v>
      </c>
      <c r="BA96" s="302">
        <v>4548</v>
      </c>
      <c r="BB96" s="302">
        <v>1789</v>
      </c>
      <c r="BC96" s="302">
        <v>272</v>
      </c>
      <c r="BD96" s="302">
        <v>670</v>
      </c>
      <c r="BE96" s="302">
        <v>508</v>
      </c>
      <c r="BF96" s="302">
        <v>164</v>
      </c>
      <c r="BG96" s="302">
        <v>2956</v>
      </c>
      <c r="BH96" s="302">
        <v>189</v>
      </c>
      <c r="BI96" s="302">
        <v>2985</v>
      </c>
      <c r="BJ96" s="302">
        <v>1505</v>
      </c>
      <c r="BK96" s="302">
        <v>490</v>
      </c>
      <c r="BL96" s="302">
        <v>306</v>
      </c>
      <c r="BM96" s="302">
        <v>680</v>
      </c>
      <c r="BO96" s="39" t="s">
        <v>40</v>
      </c>
      <c r="BP96" s="302">
        <v>19583</v>
      </c>
      <c r="BQ96" s="302">
        <v>7553</v>
      </c>
      <c r="BR96" s="302">
        <v>947</v>
      </c>
      <c r="BS96" s="302">
        <v>622</v>
      </c>
      <c r="BT96" s="302">
        <v>1078</v>
      </c>
      <c r="BU96" s="302">
        <v>971</v>
      </c>
      <c r="BV96" s="302">
        <v>446</v>
      </c>
      <c r="BW96" s="302">
        <v>12555</v>
      </c>
      <c r="BX96" s="302">
        <v>2097</v>
      </c>
      <c r="BY96" s="302">
        <v>411</v>
      </c>
      <c r="BZ96" s="302">
        <v>989</v>
      </c>
      <c r="CA96" s="302">
        <v>728</v>
      </c>
      <c r="CB96" s="302">
        <v>342</v>
      </c>
      <c r="CC96" s="302">
        <v>3875</v>
      </c>
      <c r="CD96" s="302">
        <v>254</v>
      </c>
      <c r="CE96" s="302">
        <v>3463</v>
      </c>
      <c r="CF96" s="302">
        <v>1926</v>
      </c>
      <c r="CG96" s="302">
        <v>764</v>
      </c>
      <c r="CH96" s="302">
        <v>411</v>
      </c>
      <c r="CI96" s="302">
        <v>375</v>
      </c>
      <c r="CK96" s="39" t="s">
        <v>40</v>
      </c>
      <c r="CL96" s="302">
        <v>30308</v>
      </c>
      <c r="CM96" s="302">
        <v>14349</v>
      </c>
      <c r="CN96" s="302" t="s">
        <v>2772</v>
      </c>
      <c r="CO96" s="302" t="s">
        <v>2772</v>
      </c>
      <c r="CP96" s="302" t="s">
        <v>2772</v>
      </c>
      <c r="CQ96" s="302" t="s">
        <v>2772</v>
      </c>
      <c r="CR96" s="302" t="s">
        <v>2772</v>
      </c>
      <c r="CS96" s="302">
        <v>9501</v>
      </c>
      <c r="CT96" s="302" t="s">
        <v>2772</v>
      </c>
      <c r="CU96" s="302" t="s">
        <v>2772</v>
      </c>
      <c r="CV96" s="302" t="s">
        <v>2772</v>
      </c>
      <c r="CW96" s="302" t="s">
        <v>2772</v>
      </c>
      <c r="CX96" s="302" t="s">
        <v>2772</v>
      </c>
      <c r="CY96" s="302">
        <v>4806</v>
      </c>
      <c r="CZ96" s="302" t="s">
        <v>2772</v>
      </c>
      <c r="DA96" s="302" t="s">
        <v>2772</v>
      </c>
      <c r="DB96" s="302" t="s">
        <v>2772</v>
      </c>
      <c r="DC96" s="302">
        <v>1267</v>
      </c>
      <c r="DD96" s="302">
        <v>385</v>
      </c>
      <c r="DE96" s="302">
        <v>0</v>
      </c>
    </row>
    <row r="97" spans="1:109" x14ac:dyDescent="0.2">
      <c r="A97" s="39" t="s">
        <v>41</v>
      </c>
      <c r="B97" s="302">
        <v>7324</v>
      </c>
      <c r="C97" s="302">
        <v>567</v>
      </c>
      <c r="D97" s="318" t="s">
        <v>2</v>
      </c>
      <c r="E97" s="318" t="s">
        <v>2</v>
      </c>
      <c r="F97" s="318" t="s">
        <v>2</v>
      </c>
      <c r="G97" s="318" t="s">
        <v>2</v>
      </c>
      <c r="H97" s="318" t="s">
        <v>2</v>
      </c>
      <c r="I97" s="318" t="s">
        <v>2</v>
      </c>
      <c r="J97" s="302">
        <v>1362</v>
      </c>
      <c r="K97" s="302">
        <v>184</v>
      </c>
      <c r="L97" s="318" t="s">
        <v>2</v>
      </c>
      <c r="M97" s="302">
        <v>64</v>
      </c>
      <c r="N97" s="318" t="s">
        <v>2</v>
      </c>
      <c r="O97" s="318" t="s">
        <v>2</v>
      </c>
      <c r="P97" s="318" t="s">
        <v>2</v>
      </c>
      <c r="Q97" s="302">
        <v>841</v>
      </c>
      <c r="R97" s="318" t="s">
        <v>2</v>
      </c>
      <c r="S97" s="318" t="s">
        <v>2</v>
      </c>
      <c r="T97" s="302">
        <v>336</v>
      </c>
      <c r="U97" s="302">
        <v>1593</v>
      </c>
      <c r="W97" s="39" t="s">
        <v>41</v>
      </c>
      <c r="X97" s="302">
        <v>6141</v>
      </c>
      <c r="Y97" s="302">
        <v>1073</v>
      </c>
      <c r="Z97" s="318" t="s">
        <v>2</v>
      </c>
      <c r="AA97" s="318" t="s">
        <v>2</v>
      </c>
      <c r="AB97" s="318" t="s">
        <v>2</v>
      </c>
      <c r="AC97" s="318" t="s">
        <v>2</v>
      </c>
      <c r="AD97" s="318" t="s">
        <v>2</v>
      </c>
      <c r="AE97" s="318" t="s">
        <v>2</v>
      </c>
      <c r="AF97" s="302">
        <v>1754</v>
      </c>
      <c r="AG97" s="302">
        <v>253</v>
      </c>
      <c r="AH97" s="302">
        <v>29</v>
      </c>
      <c r="AI97" s="318" t="s">
        <v>2</v>
      </c>
      <c r="AJ97" s="318" t="s">
        <v>2</v>
      </c>
      <c r="AK97" s="318" t="s">
        <v>2</v>
      </c>
      <c r="AL97" s="318" t="s">
        <v>2</v>
      </c>
      <c r="AM97" s="302">
        <v>1238</v>
      </c>
      <c r="AN97" s="318" t="s">
        <v>2</v>
      </c>
      <c r="AO97" s="318" t="s">
        <v>2</v>
      </c>
      <c r="AP97" s="302">
        <v>327</v>
      </c>
      <c r="AQ97" s="302">
        <v>1467</v>
      </c>
      <c r="AS97" s="39" t="s">
        <v>41</v>
      </c>
      <c r="AT97" s="302">
        <v>8499</v>
      </c>
      <c r="AU97" s="302">
        <v>2209</v>
      </c>
      <c r="AV97" s="302">
        <v>534</v>
      </c>
      <c r="AW97" s="319" t="s">
        <v>2</v>
      </c>
      <c r="AX97" s="302">
        <v>389</v>
      </c>
      <c r="AY97" s="302">
        <v>289</v>
      </c>
      <c r="AZ97" s="302">
        <v>137</v>
      </c>
      <c r="BA97" s="302">
        <v>4012</v>
      </c>
      <c r="BB97" s="302">
        <v>1845</v>
      </c>
      <c r="BC97" s="302">
        <v>332</v>
      </c>
      <c r="BD97" s="302">
        <v>122</v>
      </c>
      <c r="BE97" s="302">
        <v>217</v>
      </c>
      <c r="BF97" s="302">
        <v>54</v>
      </c>
      <c r="BG97" s="302">
        <v>1568</v>
      </c>
      <c r="BH97" s="302">
        <v>218</v>
      </c>
      <c r="BI97" s="302">
        <v>1376</v>
      </c>
      <c r="BJ97" s="302">
        <v>761</v>
      </c>
      <c r="BK97" s="302">
        <v>282</v>
      </c>
      <c r="BL97" s="302">
        <v>265</v>
      </c>
      <c r="BM97" s="302">
        <v>163</v>
      </c>
      <c r="BO97" s="39" t="s">
        <v>41</v>
      </c>
      <c r="BP97" s="302">
        <v>14987</v>
      </c>
      <c r="BQ97" s="302">
        <v>6222</v>
      </c>
      <c r="BR97" s="302">
        <v>1907</v>
      </c>
      <c r="BS97" s="302">
        <v>527</v>
      </c>
      <c r="BT97" s="302">
        <v>527</v>
      </c>
      <c r="BU97" s="302">
        <v>604</v>
      </c>
      <c r="BV97" s="302">
        <v>333</v>
      </c>
      <c r="BW97" s="302">
        <v>5841</v>
      </c>
      <c r="BX97" s="302">
        <v>2027</v>
      </c>
      <c r="BY97" s="302">
        <v>450</v>
      </c>
      <c r="BZ97" s="302">
        <v>316</v>
      </c>
      <c r="CA97" s="302">
        <v>335</v>
      </c>
      <c r="CB97" s="318" t="s">
        <v>2</v>
      </c>
      <c r="CC97" s="302">
        <v>2043</v>
      </c>
      <c r="CD97" s="302">
        <v>374</v>
      </c>
      <c r="CE97" s="302">
        <v>1493</v>
      </c>
      <c r="CF97" s="302">
        <v>945</v>
      </c>
      <c r="CG97" s="302">
        <v>416</v>
      </c>
      <c r="CH97" s="302">
        <v>605</v>
      </c>
      <c r="CI97" s="302">
        <v>276</v>
      </c>
      <c r="CK97" s="39" t="s">
        <v>41</v>
      </c>
      <c r="CL97" s="302">
        <v>28690</v>
      </c>
      <c r="CM97" s="302">
        <v>13766</v>
      </c>
      <c r="CN97" s="302" t="s">
        <v>2772</v>
      </c>
      <c r="CO97" s="302" t="s">
        <v>2772</v>
      </c>
      <c r="CP97" s="302" t="s">
        <v>2772</v>
      </c>
      <c r="CQ97" s="302" t="s">
        <v>2772</v>
      </c>
      <c r="CR97" s="302" t="s">
        <v>2772</v>
      </c>
      <c r="CS97" s="302">
        <v>10464</v>
      </c>
      <c r="CT97" s="302" t="s">
        <v>2772</v>
      </c>
      <c r="CU97" s="302" t="s">
        <v>2772</v>
      </c>
      <c r="CV97" s="302" t="s">
        <v>2772</v>
      </c>
      <c r="CW97" s="302" t="s">
        <v>2772</v>
      </c>
      <c r="CX97" s="302" t="s">
        <v>2772</v>
      </c>
      <c r="CY97" s="302">
        <v>2746</v>
      </c>
      <c r="CZ97" s="302" t="s">
        <v>2772</v>
      </c>
      <c r="DA97" s="302" t="s">
        <v>2772</v>
      </c>
      <c r="DB97" s="302" t="s">
        <v>2772</v>
      </c>
      <c r="DC97" s="302">
        <v>970</v>
      </c>
      <c r="DD97" s="302">
        <v>743</v>
      </c>
      <c r="DE97" s="302">
        <v>1</v>
      </c>
    </row>
    <row r="98" spans="1:109" x14ac:dyDescent="0.2">
      <c r="A98" s="39" t="s">
        <v>42</v>
      </c>
      <c r="B98" s="302">
        <v>19779</v>
      </c>
      <c r="C98" s="302">
        <v>1251</v>
      </c>
      <c r="D98" s="318" t="s">
        <v>2</v>
      </c>
      <c r="E98" s="318" t="s">
        <v>2</v>
      </c>
      <c r="F98" s="318" t="s">
        <v>2</v>
      </c>
      <c r="G98" s="318" t="s">
        <v>2</v>
      </c>
      <c r="H98" s="318" t="s">
        <v>2</v>
      </c>
      <c r="I98" s="318" t="s">
        <v>2</v>
      </c>
      <c r="J98" s="302">
        <v>1073</v>
      </c>
      <c r="K98" s="302">
        <v>210</v>
      </c>
      <c r="L98" s="318" t="s">
        <v>2</v>
      </c>
      <c r="M98" s="302">
        <v>51</v>
      </c>
      <c r="N98" s="318" t="s">
        <v>2</v>
      </c>
      <c r="O98" s="318" t="s">
        <v>2</v>
      </c>
      <c r="P98" s="318" t="s">
        <v>2</v>
      </c>
      <c r="Q98" s="302">
        <v>7274</v>
      </c>
      <c r="R98" s="318" t="s">
        <v>2</v>
      </c>
      <c r="S98" s="318" t="s">
        <v>2</v>
      </c>
      <c r="T98" s="302">
        <v>221</v>
      </c>
      <c r="U98" s="302">
        <v>6039</v>
      </c>
      <c r="W98" s="39" t="s">
        <v>42</v>
      </c>
      <c r="X98" s="302">
        <v>15643</v>
      </c>
      <c r="Y98" s="302">
        <v>2216</v>
      </c>
      <c r="Z98" s="318" t="s">
        <v>2</v>
      </c>
      <c r="AA98" s="318" t="s">
        <v>2</v>
      </c>
      <c r="AB98" s="318" t="s">
        <v>2</v>
      </c>
      <c r="AC98" s="318" t="s">
        <v>2</v>
      </c>
      <c r="AD98" s="318" t="s">
        <v>2</v>
      </c>
      <c r="AE98" s="318" t="s">
        <v>2</v>
      </c>
      <c r="AF98" s="302">
        <v>1478</v>
      </c>
      <c r="AG98" s="302">
        <v>389</v>
      </c>
      <c r="AH98" s="302">
        <v>413</v>
      </c>
      <c r="AI98" s="318" t="s">
        <v>2</v>
      </c>
      <c r="AJ98" s="318" t="s">
        <v>2</v>
      </c>
      <c r="AK98" s="318" t="s">
        <v>2</v>
      </c>
      <c r="AL98" s="318" t="s">
        <v>2</v>
      </c>
      <c r="AM98" s="302">
        <v>7622</v>
      </c>
      <c r="AN98" s="318" t="s">
        <v>2</v>
      </c>
      <c r="AO98" s="318" t="s">
        <v>2</v>
      </c>
      <c r="AP98" s="302">
        <v>329</v>
      </c>
      <c r="AQ98" s="302">
        <v>3196</v>
      </c>
      <c r="AS98" s="39" t="s">
        <v>42</v>
      </c>
      <c r="AT98" s="302">
        <v>17480</v>
      </c>
      <c r="AU98" s="302">
        <v>4717</v>
      </c>
      <c r="AV98" s="302">
        <v>2088</v>
      </c>
      <c r="AW98" s="319" t="s">
        <v>2</v>
      </c>
      <c r="AX98" s="302">
        <v>224</v>
      </c>
      <c r="AY98" s="302">
        <v>903</v>
      </c>
      <c r="AZ98" s="302">
        <v>202</v>
      </c>
      <c r="BA98" s="302">
        <v>5141</v>
      </c>
      <c r="BB98" s="302">
        <v>1396</v>
      </c>
      <c r="BC98" s="302">
        <v>396</v>
      </c>
      <c r="BD98" s="302">
        <v>1054</v>
      </c>
      <c r="BE98" s="302">
        <v>60</v>
      </c>
      <c r="BF98" s="302">
        <v>147</v>
      </c>
      <c r="BG98" s="302">
        <v>6086</v>
      </c>
      <c r="BH98" s="302">
        <v>427</v>
      </c>
      <c r="BI98" s="302">
        <v>5950</v>
      </c>
      <c r="BJ98" s="302">
        <v>2509</v>
      </c>
      <c r="BK98" s="302">
        <v>735</v>
      </c>
      <c r="BL98" s="302">
        <v>511</v>
      </c>
      <c r="BM98" s="302">
        <v>290</v>
      </c>
      <c r="BO98" s="39" t="s">
        <v>42</v>
      </c>
      <c r="BP98" s="302">
        <v>25278</v>
      </c>
      <c r="BQ98" s="302">
        <v>9628</v>
      </c>
      <c r="BR98" s="302">
        <v>3620</v>
      </c>
      <c r="BS98" s="302">
        <v>368</v>
      </c>
      <c r="BT98" s="302">
        <v>253</v>
      </c>
      <c r="BU98" s="302">
        <v>1690</v>
      </c>
      <c r="BV98" s="302">
        <v>341</v>
      </c>
      <c r="BW98" s="302">
        <v>7721</v>
      </c>
      <c r="BX98" s="302">
        <v>1573</v>
      </c>
      <c r="BY98" s="302">
        <v>547</v>
      </c>
      <c r="BZ98" s="302">
        <v>1504</v>
      </c>
      <c r="CA98" s="318" t="s">
        <v>2</v>
      </c>
      <c r="CB98" s="318" t="s">
        <v>2</v>
      </c>
      <c r="CC98" s="302">
        <v>6670</v>
      </c>
      <c r="CD98" s="302">
        <v>624</v>
      </c>
      <c r="CE98" s="302">
        <v>5739</v>
      </c>
      <c r="CF98" s="302">
        <v>2542</v>
      </c>
      <c r="CG98" s="302">
        <v>1060</v>
      </c>
      <c r="CH98" s="302">
        <v>924</v>
      </c>
      <c r="CI98" s="302">
        <v>537</v>
      </c>
      <c r="CK98" s="39" t="s">
        <v>42</v>
      </c>
      <c r="CL98" s="302">
        <v>30466</v>
      </c>
      <c r="CM98" s="302">
        <v>11409</v>
      </c>
      <c r="CN98" s="302" t="s">
        <v>2772</v>
      </c>
      <c r="CO98" s="302" t="s">
        <v>2772</v>
      </c>
      <c r="CP98" s="302" t="s">
        <v>2772</v>
      </c>
      <c r="CQ98" s="302" t="s">
        <v>2772</v>
      </c>
      <c r="CR98" s="302" t="s">
        <v>2772</v>
      </c>
      <c r="CS98" s="302">
        <v>8211</v>
      </c>
      <c r="CT98" s="302" t="s">
        <v>2772</v>
      </c>
      <c r="CU98" s="302" t="s">
        <v>2772</v>
      </c>
      <c r="CV98" s="302" t="s">
        <v>2772</v>
      </c>
      <c r="CW98" s="302" t="s">
        <v>2772</v>
      </c>
      <c r="CX98" s="302" t="s">
        <v>2772</v>
      </c>
      <c r="CY98" s="302">
        <v>6866</v>
      </c>
      <c r="CZ98" s="302" t="s">
        <v>2772</v>
      </c>
      <c r="DA98" s="302" t="s">
        <v>2772</v>
      </c>
      <c r="DB98" s="302" t="s">
        <v>2772</v>
      </c>
      <c r="DC98" s="302">
        <v>2272</v>
      </c>
      <c r="DD98" s="302">
        <v>1708</v>
      </c>
      <c r="DE98" s="302">
        <v>0</v>
      </c>
    </row>
    <row r="99" spans="1:109" x14ac:dyDescent="0.2">
      <c r="A99" s="39" t="s">
        <v>43</v>
      </c>
      <c r="B99" s="302">
        <v>17980</v>
      </c>
      <c r="C99" s="302">
        <v>1017</v>
      </c>
      <c r="D99" s="318" t="s">
        <v>2</v>
      </c>
      <c r="E99" s="318" t="s">
        <v>2</v>
      </c>
      <c r="F99" s="318" t="s">
        <v>2</v>
      </c>
      <c r="G99" s="318" t="s">
        <v>2</v>
      </c>
      <c r="H99" s="318" t="s">
        <v>2</v>
      </c>
      <c r="I99" s="318" t="s">
        <v>2</v>
      </c>
      <c r="J99" s="302">
        <v>991</v>
      </c>
      <c r="K99" s="302">
        <v>252</v>
      </c>
      <c r="L99" s="318" t="s">
        <v>2</v>
      </c>
      <c r="M99" s="302">
        <v>111</v>
      </c>
      <c r="N99" s="318" t="s">
        <v>2</v>
      </c>
      <c r="O99" s="318" t="s">
        <v>2</v>
      </c>
      <c r="P99" s="318" t="s">
        <v>2</v>
      </c>
      <c r="Q99" s="302">
        <v>4159</v>
      </c>
      <c r="R99" s="318" t="s">
        <v>2</v>
      </c>
      <c r="S99" s="318" t="s">
        <v>2</v>
      </c>
      <c r="T99" s="302">
        <v>1068</v>
      </c>
      <c r="U99" s="302">
        <v>3438</v>
      </c>
      <c r="W99" s="39" t="s">
        <v>43</v>
      </c>
      <c r="X99" s="302">
        <v>10324</v>
      </c>
      <c r="Y99" s="302">
        <v>1301</v>
      </c>
      <c r="Z99" s="318" t="s">
        <v>2</v>
      </c>
      <c r="AA99" s="318" t="s">
        <v>2</v>
      </c>
      <c r="AB99" s="318" t="s">
        <v>2</v>
      </c>
      <c r="AC99" s="318" t="s">
        <v>2</v>
      </c>
      <c r="AD99" s="318" t="s">
        <v>2</v>
      </c>
      <c r="AE99" s="318" t="s">
        <v>2</v>
      </c>
      <c r="AF99" s="302">
        <v>809</v>
      </c>
      <c r="AG99" s="302">
        <v>271</v>
      </c>
      <c r="AH99" s="302">
        <v>98</v>
      </c>
      <c r="AI99" s="318" t="s">
        <v>2</v>
      </c>
      <c r="AJ99" s="318" t="s">
        <v>2</v>
      </c>
      <c r="AK99" s="318" t="s">
        <v>2</v>
      </c>
      <c r="AL99" s="318" t="s">
        <v>2</v>
      </c>
      <c r="AM99" s="302">
        <v>3368</v>
      </c>
      <c r="AN99" s="318" t="s">
        <v>2</v>
      </c>
      <c r="AO99" s="318" t="s">
        <v>2</v>
      </c>
      <c r="AP99" s="302">
        <v>1039</v>
      </c>
      <c r="AQ99" s="302">
        <v>3438</v>
      </c>
      <c r="AS99" s="39" t="s">
        <v>43</v>
      </c>
      <c r="AT99" s="302">
        <v>12552</v>
      </c>
      <c r="AU99" s="302">
        <v>2659</v>
      </c>
      <c r="AV99" s="302">
        <v>416</v>
      </c>
      <c r="AW99" s="319" t="s">
        <v>2</v>
      </c>
      <c r="AX99" s="302">
        <v>246</v>
      </c>
      <c r="AY99" s="302">
        <v>349</v>
      </c>
      <c r="AZ99" s="302">
        <v>389</v>
      </c>
      <c r="BA99" s="302">
        <v>3847</v>
      </c>
      <c r="BB99" s="302">
        <v>692</v>
      </c>
      <c r="BC99" s="302">
        <v>272</v>
      </c>
      <c r="BD99" s="302">
        <v>194</v>
      </c>
      <c r="BE99" s="302">
        <v>110</v>
      </c>
      <c r="BF99" s="302">
        <v>392</v>
      </c>
      <c r="BG99" s="302">
        <v>3457</v>
      </c>
      <c r="BH99" s="302">
        <v>842</v>
      </c>
      <c r="BI99" s="302">
        <v>2587</v>
      </c>
      <c r="BJ99" s="302">
        <v>757</v>
      </c>
      <c r="BK99" s="302">
        <v>814</v>
      </c>
      <c r="BL99" s="302">
        <v>1641</v>
      </c>
      <c r="BM99" s="302">
        <v>134</v>
      </c>
      <c r="BO99" s="39" t="s">
        <v>43</v>
      </c>
      <c r="BP99" s="302">
        <v>18863</v>
      </c>
      <c r="BQ99" s="302">
        <v>5434</v>
      </c>
      <c r="BR99" s="302">
        <v>540</v>
      </c>
      <c r="BS99" s="302">
        <v>680</v>
      </c>
      <c r="BT99" s="302">
        <v>312</v>
      </c>
      <c r="BU99" s="302">
        <v>466</v>
      </c>
      <c r="BV99" s="302">
        <v>1054</v>
      </c>
      <c r="BW99" s="302">
        <v>5348</v>
      </c>
      <c r="BX99" s="302">
        <v>726</v>
      </c>
      <c r="BY99" s="302">
        <v>352</v>
      </c>
      <c r="BZ99" s="302">
        <v>282</v>
      </c>
      <c r="CA99" s="302">
        <v>97</v>
      </c>
      <c r="CB99" s="302">
        <v>517</v>
      </c>
      <c r="CC99" s="302">
        <v>3735</v>
      </c>
      <c r="CD99" s="302">
        <v>1109</v>
      </c>
      <c r="CE99" s="302">
        <v>2132</v>
      </c>
      <c r="CF99" s="302">
        <v>758</v>
      </c>
      <c r="CG99" s="302">
        <v>1081</v>
      </c>
      <c r="CH99" s="302">
        <v>3053</v>
      </c>
      <c r="CI99" s="302">
        <v>342</v>
      </c>
      <c r="CK99" s="39" t="s">
        <v>43</v>
      </c>
      <c r="CL99" s="302">
        <v>25227</v>
      </c>
      <c r="CM99" s="302">
        <v>6761</v>
      </c>
      <c r="CN99" s="302" t="s">
        <v>2772</v>
      </c>
      <c r="CO99" s="302" t="s">
        <v>2772</v>
      </c>
      <c r="CP99" s="302" t="s">
        <v>2772</v>
      </c>
      <c r="CQ99" s="302" t="s">
        <v>2772</v>
      </c>
      <c r="CR99" s="302" t="s">
        <v>2772</v>
      </c>
      <c r="CS99" s="302">
        <v>8674</v>
      </c>
      <c r="CT99" s="302" t="s">
        <v>2772</v>
      </c>
      <c r="CU99" s="302" t="s">
        <v>2772</v>
      </c>
      <c r="CV99" s="302" t="s">
        <v>2772</v>
      </c>
      <c r="CW99" s="302" t="s">
        <v>2772</v>
      </c>
      <c r="CX99" s="302" t="s">
        <v>2772</v>
      </c>
      <c r="CY99" s="302">
        <v>4046</v>
      </c>
      <c r="CZ99" s="302" t="s">
        <v>2772</v>
      </c>
      <c r="DA99" s="302" t="s">
        <v>2772</v>
      </c>
      <c r="DB99" s="302" t="s">
        <v>2772</v>
      </c>
      <c r="DC99" s="302">
        <v>2008</v>
      </c>
      <c r="DD99" s="302">
        <v>3738</v>
      </c>
      <c r="DE99" s="302">
        <v>0</v>
      </c>
    </row>
    <row r="100" spans="1:109" x14ac:dyDescent="0.2">
      <c r="A100" s="39" t="s">
        <v>44</v>
      </c>
      <c r="B100" s="302">
        <v>25490</v>
      </c>
      <c r="C100" s="302">
        <v>1954</v>
      </c>
      <c r="D100" s="318" t="s">
        <v>2</v>
      </c>
      <c r="E100" s="318" t="s">
        <v>2</v>
      </c>
      <c r="F100" s="318" t="s">
        <v>2</v>
      </c>
      <c r="G100" s="318" t="s">
        <v>2</v>
      </c>
      <c r="H100" s="318" t="s">
        <v>2</v>
      </c>
      <c r="I100" s="318" t="s">
        <v>2</v>
      </c>
      <c r="J100" s="302">
        <v>1508</v>
      </c>
      <c r="K100" s="302">
        <v>227</v>
      </c>
      <c r="L100" s="318" t="s">
        <v>2</v>
      </c>
      <c r="M100" s="302">
        <v>196</v>
      </c>
      <c r="N100" s="318" t="s">
        <v>2</v>
      </c>
      <c r="O100" s="318" t="s">
        <v>2</v>
      </c>
      <c r="P100" s="318" t="s">
        <v>2</v>
      </c>
      <c r="Q100" s="302">
        <v>6499</v>
      </c>
      <c r="R100" s="318" t="s">
        <v>2</v>
      </c>
      <c r="S100" s="318" t="s">
        <v>2</v>
      </c>
      <c r="T100" s="302">
        <v>688</v>
      </c>
      <c r="U100" s="302">
        <v>9276</v>
      </c>
      <c r="W100" s="39" t="s">
        <v>44</v>
      </c>
      <c r="X100" s="302">
        <v>16554</v>
      </c>
      <c r="Y100" s="302">
        <v>3166</v>
      </c>
      <c r="Z100" s="318" t="s">
        <v>2</v>
      </c>
      <c r="AA100" s="318" t="s">
        <v>2</v>
      </c>
      <c r="AB100" s="318" t="s">
        <v>2</v>
      </c>
      <c r="AC100" s="318" t="s">
        <v>2</v>
      </c>
      <c r="AD100" s="318" t="s">
        <v>2</v>
      </c>
      <c r="AE100" s="318" t="s">
        <v>2</v>
      </c>
      <c r="AF100" s="302">
        <v>1763</v>
      </c>
      <c r="AG100" s="302">
        <v>299</v>
      </c>
      <c r="AH100" s="302">
        <v>302</v>
      </c>
      <c r="AI100" s="318" t="s">
        <v>2</v>
      </c>
      <c r="AJ100" s="318" t="s">
        <v>2</v>
      </c>
      <c r="AK100" s="318" t="s">
        <v>2</v>
      </c>
      <c r="AL100" s="318" t="s">
        <v>2</v>
      </c>
      <c r="AM100" s="302">
        <v>6400</v>
      </c>
      <c r="AN100" s="318" t="s">
        <v>2</v>
      </c>
      <c r="AO100" s="318" t="s">
        <v>2</v>
      </c>
      <c r="AP100" s="302">
        <v>676</v>
      </c>
      <c r="AQ100" s="302">
        <v>3948</v>
      </c>
      <c r="AS100" s="39" t="s">
        <v>44</v>
      </c>
      <c r="AT100" s="302">
        <v>19628</v>
      </c>
      <c r="AU100" s="302">
        <v>5199</v>
      </c>
      <c r="AV100" s="302">
        <v>932</v>
      </c>
      <c r="AW100" s="319" t="s">
        <v>2</v>
      </c>
      <c r="AX100" s="302">
        <v>559</v>
      </c>
      <c r="AY100" s="302">
        <v>1047</v>
      </c>
      <c r="AZ100" s="302">
        <v>396</v>
      </c>
      <c r="BA100" s="302">
        <v>6160</v>
      </c>
      <c r="BB100" s="302">
        <v>1643</v>
      </c>
      <c r="BC100" s="302">
        <v>351</v>
      </c>
      <c r="BD100" s="302">
        <v>1077</v>
      </c>
      <c r="BE100" s="302">
        <v>264</v>
      </c>
      <c r="BF100" s="302">
        <v>359</v>
      </c>
      <c r="BG100" s="302">
        <v>5837</v>
      </c>
      <c r="BH100" s="302">
        <v>571</v>
      </c>
      <c r="BI100" s="302">
        <v>5458</v>
      </c>
      <c r="BJ100" s="302">
        <v>3071</v>
      </c>
      <c r="BK100" s="302">
        <v>783</v>
      </c>
      <c r="BL100" s="302">
        <v>813</v>
      </c>
      <c r="BM100" s="302">
        <v>836</v>
      </c>
      <c r="BO100" s="39" t="s">
        <v>44</v>
      </c>
      <c r="BP100" s="302">
        <v>25562</v>
      </c>
      <c r="BQ100" s="302">
        <v>10101</v>
      </c>
      <c r="BR100" s="302">
        <v>1360</v>
      </c>
      <c r="BS100" s="302">
        <v>1227</v>
      </c>
      <c r="BT100" s="302">
        <v>505</v>
      </c>
      <c r="BU100" s="302">
        <v>1751</v>
      </c>
      <c r="BV100" s="302">
        <v>869</v>
      </c>
      <c r="BW100" s="302">
        <v>9618</v>
      </c>
      <c r="BX100" s="302">
        <v>1371</v>
      </c>
      <c r="BY100" s="302">
        <v>447</v>
      </c>
      <c r="BZ100" s="302">
        <v>795</v>
      </c>
      <c r="CA100" s="302">
        <v>286</v>
      </c>
      <c r="CB100" s="302">
        <v>422</v>
      </c>
      <c r="CC100" s="302">
        <v>6225</v>
      </c>
      <c r="CD100" s="302">
        <v>687</v>
      </c>
      <c r="CE100" s="302">
        <v>5199</v>
      </c>
      <c r="CF100" s="302">
        <v>3229</v>
      </c>
      <c r="CG100" s="302">
        <v>1090</v>
      </c>
      <c r="CH100" s="302">
        <v>1299</v>
      </c>
      <c r="CI100" s="302">
        <v>502</v>
      </c>
      <c r="CK100" s="39" t="s">
        <v>44</v>
      </c>
      <c r="CL100" s="302">
        <v>30236</v>
      </c>
      <c r="CM100" s="302">
        <v>11427</v>
      </c>
      <c r="CN100" s="302" t="s">
        <v>2772</v>
      </c>
      <c r="CO100" s="302" t="s">
        <v>2772</v>
      </c>
      <c r="CP100" s="302" t="s">
        <v>2772</v>
      </c>
      <c r="CQ100" s="302" t="s">
        <v>2772</v>
      </c>
      <c r="CR100" s="302" t="s">
        <v>2772</v>
      </c>
      <c r="CS100" s="302">
        <v>8482</v>
      </c>
      <c r="CT100" s="302" t="s">
        <v>2772</v>
      </c>
      <c r="CU100" s="302" t="s">
        <v>2772</v>
      </c>
      <c r="CV100" s="302" t="s">
        <v>2772</v>
      </c>
      <c r="CW100" s="302" t="s">
        <v>2772</v>
      </c>
      <c r="CX100" s="302" t="s">
        <v>2772</v>
      </c>
      <c r="CY100" s="302">
        <v>6333</v>
      </c>
      <c r="CZ100" s="302" t="s">
        <v>2772</v>
      </c>
      <c r="DA100" s="302" t="s">
        <v>2772</v>
      </c>
      <c r="DB100" s="302" t="s">
        <v>2772</v>
      </c>
      <c r="DC100" s="302">
        <v>2640</v>
      </c>
      <c r="DD100" s="302">
        <v>1354</v>
      </c>
      <c r="DE100" s="302">
        <v>0</v>
      </c>
    </row>
    <row r="101" spans="1:109" x14ac:dyDescent="0.2">
      <c r="A101" s="39" t="s">
        <v>45</v>
      </c>
      <c r="B101" s="302">
        <v>9202</v>
      </c>
      <c r="C101" s="302">
        <v>755</v>
      </c>
      <c r="D101" s="318" t="s">
        <v>2</v>
      </c>
      <c r="E101" s="318" t="s">
        <v>2</v>
      </c>
      <c r="F101" s="318" t="s">
        <v>2</v>
      </c>
      <c r="G101" s="318" t="s">
        <v>2</v>
      </c>
      <c r="H101" s="318" t="s">
        <v>2</v>
      </c>
      <c r="I101" s="318" t="s">
        <v>2</v>
      </c>
      <c r="J101" s="302">
        <v>1280</v>
      </c>
      <c r="K101" s="302">
        <v>200</v>
      </c>
      <c r="L101" s="318" t="s">
        <v>2</v>
      </c>
      <c r="M101" s="302">
        <v>117</v>
      </c>
      <c r="N101" s="318" t="s">
        <v>2</v>
      </c>
      <c r="O101" s="318" t="s">
        <v>2</v>
      </c>
      <c r="P101" s="318" t="s">
        <v>2</v>
      </c>
      <c r="Q101" s="302">
        <v>678</v>
      </c>
      <c r="R101" s="318" t="s">
        <v>2</v>
      </c>
      <c r="S101" s="318" t="s">
        <v>2</v>
      </c>
      <c r="T101" s="302">
        <v>415</v>
      </c>
      <c r="U101" s="302">
        <v>2285</v>
      </c>
      <c r="W101" s="39" t="s">
        <v>45</v>
      </c>
      <c r="X101" s="302">
        <v>12552</v>
      </c>
      <c r="Y101" s="302">
        <v>4647</v>
      </c>
      <c r="Z101" s="318" t="s">
        <v>2</v>
      </c>
      <c r="AA101" s="318" t="s">
        <v>2</v>
      </c>
      <c r="AB101" s="318" t="s">
        <v>2</v>
      </c>
      <c r="AC101" s="318" t="s">
        <v>2</v>
      </c>
      <c r="AD101" s="318" t="s">
        <v>2</v>
      </c>
      <c r="AE101" s="318" t="s">
        <v>2</v>
      </c>
      <c r="AF101" s="302">
        <v>3276</v>
      </c>
      <c r="AG101" s="302">
        <v>364</v>
      </c>
      <c r="AH101" s="302">
        <v>86</v>
      </c>
      <c r="AI101" s="318" t="s">
        <v>2</v>
      </c>
      <c r="AJ101" s="318" t="s">
        <v>2</v>
      </c>
      <c r="AK101" s="318" t="s">
        <v>2</v>
      </c>
      <c r="AL101" s="318" t="s">
        <v>2</v>
      </c>
      <c r="AM101" s="302">
        <v>1069</v>
      </c>
      <c r="AN101" s="318" t="s">
        <v>2</v>
      </c>
      <c r="AO101" s="318" t="s">
        <v>2</v>
      </c>
      <c r="AP101" s="302">
        <v>402</v>
      </c>
      <c r="AQ101" s="302">
        <v>2708</v>
      </c>
      <c r="AS101" s="39" t="s">
        <v>45</v>
      </c>
      <c r="AT101" s="302">
        <v>19542</v>
      </c>
      <c r="AU101" s="302">
        <v>8065</v>
      </c>
      <c r="AV101" s="302">
        <v>117</v>
      </c>
      <c r="AW101" s="319" t="s">
        <v>2</v>
      </c>
      <c r="AX101" s="302">
        <v>3885</v>
      </c>
      <c r="AY101" s="302">
        <v>148</v>
      </c>
      <c r="AZ101" s="302">
        <v>367</v>
      </c>
      <c r="BA101" s="302">
        <v>8845</v>
      </c>
      <c r="BB101" s="302">
        <v>5206</v>
      </c>
      <c r="BC101" s="302">
        <v>563</v>
      </c>
      <c r="BD101" s="302">
        <v>168</v>
      </c>
      <c r="BE101" s="302">
        <v>829</v>
      </c>
      <c r="BF101" s="302">
        <v>120</v>
      </c>
      <c r="BG101" s="302">
        <v>1706</v>
      </c>
      <c r="BH101" s="302">
        <v>379</v>
      </c>
      <c r="BI101" s="302">
        <v>1384</v>
      </c>
      <c r="BJ101" s="302">
        <v>656</v>
      </c>
      <c r="BK101" s="302">
        <v>338</v>
      </c>
      <c r="BL101" s="302">
        <v>365</v>
      </c>
      <c r="BM101" s="302">
        <v>223</v>
      </c>
      <c r="BO101" s="39" t="s">
        <v>45</v>
      </c>
      <c r="BP101" s="302">
        <v>28960</v>
      </c>
      <c r="BQ101" s="302">
        <v>11821</v>
      </c>
      <c r="BR101" s="302">
        <v>316</v>
      </c>
      <c r="BS101" s="302">
        <v>708</v>
      </c>
      <c r="BT101" s="302">
        <v>5222</v>
      </c>
      <c r="BU101" s="302">
        <v>294</v>
      </c>
      <c r="BV101" s="302">
        <v>539</v>
      </c>
      <c r="BW101" s="302">
        <v>14276</v>
      </c>
      <c r="BX101" s="302">
        <v>7023</v>
      </c>
      <c r="BY101" s="302">
        <v>976</v>
      </c>
      <c r="BZ101" s="302">
        <v>266</v>
      </c>
      <c r="CA101" s="302">
        <v>2332</v>
      </c>
      <c r="CB101" s="302">
        <v>208</v>
      </c>
      <c r="CC101" s="302">
        <v>1896</v>
      </c>
      <c r="CD101" s="302">
        <v>322</v>
      </c>
      <c r="CE101" s="302">
        <v>1405</v>
      </c>
      <c r="CF101" s="302">
        <v>787</v>
      </c>
      <c r="CG101" s="302">
        <v>419</v>
      </c>
      <c r="CH101" s="302">
        <v>435</v>
      </c>
      <c r="CI101" s="302">
        <v>356</v>
      </c>
      <c r="CK101" s="39" t="s">
        <v>45</v>
      </c>
      <c r="CL101" s="302">
        <v>42680</v>
      </c>
      <c r="CM101" s="302">
        <v>14626</v>
      </c>
      <c r="CN101" s="302" t="s">
        <v>2772</v>
      </c>
      <c r="CO101" s="302" t="s">
        <v>2772</v>
      </c>
      <c r="CP101" s="302" t="s">
        <v>2772</v>
      </c>
      <c r="CQ101" s="302" t="s">
        <v>2772</v>
      </c>
      <c r="CR101" s="302" t="s">
        <v>2772</v>
      </c>
      <c r="CS101" s="302">
        <v>24970</v>
      </c>
      <c r="CT101" s="302" t="s">
        <v>2772</v>
      </c>
      <c r="CU101" s="302" t="s">
        <v>2772</v>
      </c>
      <c r="CV101" s="302" t="s">
        <v>2772</v>
      </c>
      <c r="CW101" s="302" t="s">
        <v>2772</v>
      </c>
      <c r="CX101" s="302" t="s">
        <v>2772</v>
      </c>
      <c r="CY101" s="302">
        <v>2092</v>
      </c>
      <c r="CZ101" s="302" t="s">
        <v>2772</v>
      </c>
      <c r="DA101" s="302" t="s">
        <v>2772</v>
      </c>
      <c r="DB101" s="302" t="s">
        <v>2772</v>
      </c>
      <c r="DC101" s="302">
        <v>595</v>
      </c>
      <c r="DD101" s="302">
        <v>395</v>
      </c>
      <c r="DE101" s="302">
        <v>2</v>
      </c>
    </row>
    <row r="102" spans="1:109" x14ac:dyDescent="0.2">
      <c r="A102" s="39" t="s">
        <v>46</v>
      </c>
      <c r="B102" s="302">
        <v>4072</v>
      </c>
      <c r="C102" s="302">
        <v>140</v>
      </c>
      <c r="D102" s="318" t="s">
        <v>2</v>
      </c>
      <c r="E102" s="318" t="s">
        <v>2</v>
      </c>
      <c r="F102" s="318" t="s">
        <v>2</v>
      </c>
      <c r="G102" s="318" t="s">
        <v>2</v>
      </c>
      <c r="H102" s="318" t="s">
        <v>2</v>
      </c>
      <c r="I102" s="318" t="s">
        <v>2</v>
      </c>
      <c r="J102" s="302">
        <v>456</v>
      </c>
      <c r="K102" s="302">
        <v>53</v>
      </c>
      <c r="L102" s="318" t="s">
        <v>2</v>
      </c>
      <c r="M102" s="302">
        <v>13</v>
      </c>
      <c r="N102" s="318" t="s">
        <v>2</v>
      </c>
      <c r="O102" s="318" t="s">
        <v>2</v>
      </c>
      <c r="P102" s="318" t="s">
        <v>2</v>
      </c>
      <c r="Q102" s="302">
        <v>302</v>
      </c>
      <c r="R102" s="318" t="s">
        <v>2</v>
      </c>
      <c r="S102" s="318" t="s">
        <v>2</v>
      </c>
      <c r="T102" s="302">
        <v>255</v>
      </c>
      <c r="U102" s="302">
        <v>972</v>
      </c>
      <c r="W102" s="39" t="s">
        <v>46</v>
      </c>
      <c r="X102" s="302">
        <v>2310</v>
      </c>
      <c r="Y102" s="302">
        <v>301</v>
      </c>
      <c r="Z102" s="318" t="s">
        <v>2</v>
      </c>
      <c r="AA102" s="318" t="s">
        <v>2</v>
      </c>
      <c r="AB102" s="318" t="s">
        <v>2</v>
      </c>
      <c r="AC102" s="318" t="s">
        <v>2</v>
      </c>
      <c r="AD102" s="318" t="s">
        <v>2</v>
      </c>
      <c r="AE102" s="318" t="s">
        <v>2</v>
      </c>
      <c r="AF102" s="302">
        <v>622</v>
      </c>
      <c r="AG102" s="302">
        <v>88</v>
      </c>
      <c r="AH102" s="302">
        <v>29</v>
      </c>
      <c r="AI102" s="318" t="s">
        <v>2</v>
      </c>
      <c r="AJ102" s="318" t="s">
        <v>2</v>
      </c>
      <c r="AK102" s="318" t="s">
        <v>2</v>
      </c>
      <c r="AL102" s="318" t="s">
        <v>2</v>
      </c>
      <c r="AM102" s="302">
        <v>312</v>
      </c>
      <c r="AN102" s="318" t="s">
        <v>2</v>
      </c>
      <c r="AO102" s="318" t="s">
        <v>2</v>
      </c>
      <c r="AP102" s="302">
        <v>230</v>
      </c>
      <c r="AQ102" s="302">
        <v>728</v>
      </c>
      <c r="AS102" s="39" t="s">
        <v>46</v>
      </c>
      <c r="AT102" s="302">
        <v>2760</v>
      </c>
      <c r="AU102" s="302">
        <v>539</v>
      </c>
      <c r="AV102" s="302">
        <v>29</v>
      </c>
      <c r="AW102" s="319" t="s">
        <v>2</v>
      </c>
      <c r="AX102" s="302">
        <v>132</v>
      </c>
      <c r="AY102" s="302">
        <v>32</v>
      </c>
      <c r="AZ102" s="302">
        <v>90</v>
      </c>
      <c r="BA102" s="302">
        <v>1416</v>
      </c>
      <c r="BB102" s="302">
        <v>694</v>
      </c>
      <c r="BC102" s="302">
        <v>85</v>
      </c>
      <c r="BD102" s="302">
        <v>46</v>
      </c>
      <c r="BE102" s="302">
        <v>29</v>
      </c>
      <c r="BF102" s="302">
        <v>61</v>
      </c>
      <c r="BG102" s="302">
        <v>473</v>
      </c>
      <c r="BH102" s="302">
        <v>84</v>
      </c>
      <c r="BI102" s="302">
        <v>385</v>
      </c>
      <c r="BJ102" s="302">
        <v>95</v>
      </c>
      <c r="BK102" s="302">
        <v>106</v>
      </c>
      <c r="BL102" s="302">
        <v>162</v>
      </c>
      <c r="BM102" s="302">
        <v>64</v>
      </c>
      <c r="BO102" s="39" t="s">
        <v>46</v>
      </c>
      <c r="BP102" s="302">
        <v>3819</v>
      </c>
      <c r="BQ102" s="302">
        <v>1174</v>
      </c>
      <c r="BR102" s="302">
        <v>159</v>
      </c>
      <c r="BS102" s="318" t="s">
        <v>2</v>
      </c>
      <c r="BT102" s="302">
        <v>163</v>
      </c>
      <c r="BU102" s="318" t="s">
        <v>2</v>
      </c>
      <c r="BV102" s="302">
        <v>208</v>
      </c>
      <c r="BW102" s="302">
        <v>1842</v>
      </c>
      <c r="BX102" s="302">
        <v>687</v>
      </c>
      <c r="BY102" s="302">
        <v>107</v>
      </c>
      <c r="BZ102" s="302">
        <v>71</v>
      </c>
      <c r="CA102" s="318" t="s">
        <v>2</v>
      </c>
      <c r="CB102" s="318" t="s">
        <v>2</v>
      </c>
      <c r="CC102" s="302">
        <v>552</v>
      </c>
      <c r="CD102" s="302">
        <v>108</v>
      </c>
      <c r="CE102" s="302">
        <v>368</v>
      </c>
      <c r="CF102" s="302">
        <v>122</v>
      </c>
      <c r="CG102" s="302">
        <v>159</v>
      </c>
      <c r="CH102" s="302">
        <v>195</v>
      </c>
      <c r="CI102" s="302">
        <v>51</v>
      </c>
      <c r="CK102" s="39" t="s">
        <v>46</v>
      </c>
      <c r="CL102" s="302">
        <v>8123</v>
      </c>
      <c r="CM102" s="302">
        <v>3359</v>
      </c>
      <c r="CN102" s="302" t="s">
        <v>2772</v>
      </c>
      <c r="CO102" s="302" t="s">
        <v>2772</v>
      </c>
      <c r="CP102" s="302" t="s">
        <v>2772</v>
      </c>
      <c r="CQ102" s="302" t="s">
        <v>2772</v>
      </c>
      <c r="CR102" s="302" t="s">
        <v>2772</v>
      </c>
      <c r="CS102" s="302">
        <v>3507</v>
      </c>
      <c r="CT102" s="302" t="s">
        <v>2772</v>
      </c>
      <c r="CU102" s="302" t="s">
        <v>2772</v>
      </c>
      <c r="CV102" s="302" t="s">
        <v>2772</v>
      </c>
      <c r="CW102" s="302" t="s">
        <v>2772</v>
      </c>
      <c r="CX102" s="302" t="s">
        <v>2772</v>
      </c>
      <c r="CY102" s="302">
        <v>847</v>
      </c>
      <c r="CZ102" s="302" t="s">
        <v>2772</v>
      </c>
      <c r="DA102" s="302" t="s">
        <v>2772</v>
      </c>
      <c r="DB102" s="302" t="s">
        <v>2772</v>
      </c>
      <c r="DC102" s="302">
        <v>201</v>
      </c>
      <c r="DD102" s="302">
        <v>209</v>
      </c>
      <c r="DE102" s="302">
        <v>0</v>
      </c>
    </row>
    <row r="103" spans="1:109" x14ac:dyDescent="0.2">
      <c r="A103" s="39" t="s">
        <v>47</v>
      </c>
      <c r="B103" s="302">
        <v>7331</v>
      </c>
      <c r="C103" s="302">
        <v>379</v>
      </c>
      <c r="D103" s="318" t="s">
        <v>2</v>
      </c>
      <c r="E103" s="318" t="s">
        <v>2</v>
      </c>
      <c r="F103" s="318" t="s">
        <v>2</v>
      </c>
      <c r="G103" s="318" t="s">
        <v>2</v>
      </c>
      <c r="H103" s="318" t="s">
        <v>2</v>
      </c>
      <c r="I103" s="318" t="s">
        <v>2</v>
      </c>
      <c r="J103" s="302">
        <v>1204</v>
      </c>
      <c r="K103" s="302">
        <v>182</v>
      </c>
      <c r="L103" s="318" t="s">
        <v>2</v>
      </c>
      <c r="M103" s="302">
        <v>62</v>
      </c>
      <c r="N103" s="318" t="s">
        <v>2</v>
      </c>
      <c r="O103" s="318" t="s">
        <v>2</v>
      </c>
      <c r="P103" s="318" t="s">
        <v>2</v>
      </c>
      <c r="Q103" s="302">
        <v>349</v>
      </c>
      <c r="R103" s="318" t="s">
        <v>2</v>
      </c>
      <c r="S103" s="318" t="s">
        <v>2</v>
      </c>
      <c r="T103" s="302">
        <v>341</v>
      </c>
      <c r="U103" s="302">
        <v>2211</v>
      </c>
      <c r="W103" s="39" t="s">
        <v>47</v>
      </c>
      <c r="X103" s="302">
        <v>6585</v>
      </c>
      <c r="Y103" s="302">
        <v>1223</v>
      </c>
      <c r="Z103" s="318" t="s">
        <v>2</v>
      </c>
      <c r="AA103" s="318" t="s">
        <v>2</v>
      </c>
      <c r="AB103" s="318" t="s">
        <v>2</v>
      </c>
      <c r="AC103" s="318" t="s">
        <v>2</v>
      </c>
      <c r="AD103" s="318" t="s">
        <v>2</v>
      </c>
      <c r="AE103" s="318" t="s">
        <v>2</v>
      </c>
      <c r="AF103" s="302">
        <v>2083</v>
      </c>
      <c r="AG103" s="302">
        <v>327</v>
      </c>
      <c r="AH103" s="302">
        <v>78</v>
      </c>
      <c r="AI103" s="318" t="s">
        <v>2</v>
      </c>
      <c r="AJ103" s="318" t="s">
        <v>2</v>
      </c>
      <c r="AK103" s="318" t="s">
        <v>2</v>
      </c>
      <c r="AL103" s="318" t="s">
        <v>2</v>
      </c>
      <c r="AM103" s="302">
        <v>446</v>
      </c>
      <c r="AN103" s="318" t="s">
        <v>2</v>
      </c>
      <c r="AO103" s="318" t="s">
        <v>2</v>
      </c>
      <c r="AP103" s="302">
        <v>396</v>
      </c>
      <c r="AQ103" s="302">
        <v>2032</v>
      </c>
      <c r="AS103" s="39" t="s">
        <v>47</v>
      </c>
      <c r="AT103" s="302">
        <v>10251</v>
      </c>
      <c r="AU103" s="302">
        <v>2422</v>
      </c>
      <c r="AV103" s="302">
        <v>51</v>
      </c>
      <c r="AW103" s="319" t="s">
        <v>2</v>
      </c>
      <c r="AX103" s="302">
        <v>1015</v>
      </c>
      <c r="AY103" s="302">
        <v>50</v>
      </c>
      <c r="AZ103" s="302">
        <v>158</v>
      </c>
      <c r="BA103" s="302">
        <v>5885</v>
      </c>
      <c r="BB103" s="302">
        <v>3271</v>
      </c>
      <c r="BC103" s="302">
        <v>538</v>
      </c>
      <c r="BD103" s="302">
        <v>266</v>
      </c>
      <c r="BE103" s="302">
        <v>245</v>
      </c>
      <c r="BF103" s="302">
        <v>196</v>
      </c>
      <c r="BG103" s="302">
        <v>1320</v>
      </c>
      <c r="BH103" s="302">
        <v>566</v>
      </c>
      <c r="BI103" s="302">
        <v>653</v>
      </c>
      <c r="BJ103" s="302">
        <v>195</v>
      </c>
      <c r="BK103" s="302">
        <v>198</v>
      </c>
      <c r="BL103" s="302">
        <v>255</v>
      </c>
      <c r="BM103" s="302">
        <v>171</v>
      </c>
      <c r="BO103" s="39" t="s">
        <v>47</v>
      </c>
      <c r="BP103" s="302">
        <v>16380</v>
      </c>
      <c r="BQ103" s="302">
        <v>5118</v>
      </c>
      <c r="BR103" s="302">
        <v>234</v>
      </c>
      <c r="BS103" s="302">
        <v>539</v>
      </c>
      <c r="BT103" s="302">
        <v>1473</v>
      </c>
      <c r="BU103" s="302">
        <v>120</v>
      </c>
      <c r="BV103" s="302">
        <v>428</v>
      </c>
      <c r="BW103" s="302">
        <v>9039</v>
      </c>
      <c r="BX103" s="302">
        <v>4371</v>
      </c>
      <c r="BY103" s="302">
        <v>827</v>
      </c>
      <c r="BZ103" s="302">
        <v>400</v>
      </c>
      <c r="CA103" s="302">
        <v>642</v>
      </c>
      <c r="CB103" s="302">
        <v>321</v>
      </c>
      <c r="CC103" s="302">
        <v>1538</v>
      </c>
      <c r="CD103" s="302">
        <v>571</v>
      </c>
      <c r="CE103" s="302">
        <v>783</v>
      </c>
      <c r="CF103" s="302">
        <v>290</v>
      </c>
      <c r="CG103" s="302">
        <v>277</v>
      </c>
      <c r="CH103" s="302">
        <v>408</v>
      </c>
      <c r="CI103" s="302">
        <v>170</v>
      </c>
      <c r="CK103" s="39" t="s">
        <v>47</v>
      </c>
      <c r="CL103" s="302">
        <v>30450</v>
      </c>
      <c r="CM103" s="302">
        <v>8904</v>
      </c>
      <c r="CN103" s="302" t="s">
        <v>2772</v>
      </c>
      <c r="CO103" s="302" t="s">
        <v>2772</v>
      </c>
      <c r="CP103" s="302" t="s">
        <v>2772</v>
      </c>
      <c r="CQ103" s="302" t="s">
        <v>2772</v>
      </c>
      <c r="CR103" s="302" t="s">
        <v>2772</v>
      </c>
      <c r="CS103" s="302">
        <v>18887</v>
      </c>
      <c r="CT103" s="302" t="s">
        <v>2772</v>
      </c>
      <c r="CU103" s="302" t="s">
        <v>2772</v>
      </c>
      <c r="CV103" s="302" t="s">
        <v>2772</v>
      </c>
      <c r="CW103" s="302" t="s">
        <v>2772</v>
      </c>
      <c r="CX103" s="302" t="s">
        <v>2772</v>
      </c>
      <c r="CY103" s="302">
        <v>1664</v>
      </c>
      <c r="CZ103" s="302" t="s">
        <v>2772</v>
      </c>
      <c r="DA103" s="302" t="s">
        <v>2772</v>
      </c>
      <c r="DB103" s="302" t="s">
        <v>2772</v>
      </c>
      <c r="DC103" s="302">
        <v>600</v>
      </c>
      <c r="DD103" s="302">
        <v>393</v>
      </c>
      <c r="DE103" s="302">
        <v>2</v>
      </c>
    </row>
    <row r="104" spans="1:109" x14ac:dyDescent="0.2">
      <c r="A104" s="39" t="s">
        <v>48</v>
      </c>
      <c r="B104" s="302">
        <v>11637</v>
      </c>
      <c r="C104" s="302">
        <v>1332</v>
      </c>
      <c r="D104" s="318" t="s">
        <v>2</v>
      </c>
      <c r="E104" s="318" t="s">
        <v>2</v>
      </c>
      <c r="F104" s="318" t="s">
        <v>2</v>
      </c>
      <c r="G104" s="318" t="s">
        <v>2</v>
      </c>
      <c r="H104" s="318" t="s">
        <v>2</v>
      </c>
      <c r="I104" s="318" t="s">
        <v>2</v>
      </c>
      <c r="J104" s="302">
        <v>3120</v>
      </c>
      <c r="K104" s="302">
        <v>515</v>
      </c>
      <c r="L104" s="318" t="s">
        <v>2</v>
      </c>
      <c r="M104" s="302">
        <v>101</v>
      </c>
      <c r="N104" s="318" t="s">
        <v>2</v>
      </c>
      <c r="O104" s="318" t="s">
        <v>2</v>
      </c>
      <c r="P104" s="318" t="s">
        <v>2</v>
      </c>
      <c r="Q104" s="302">
        <v>731</v>
      </c>
      <c r="R104" s="318" t="s">
        <v>2</v>
      </c>
      <c r="S104" s="318" t="s">
        <v>2</v>
      </c>
      <c r="T104" s="302">
        <v>491</v>
      </c>
      <c r="U104" s="302">
        <v>2301</v>
      </c>
      <c r="W104" s="39" t="s">
        <v>48</v>
      </c>
      <c r="X104" s="302">
        <v>13854</v>
      </c>
      <c r="Y104" s="302">
        <v>3195</v>
      </c>
      <c r="Z104" s="318" t="s">
        <v>2</v>
      </c>
      <c r="AA104" s="318" t="s">
        <v>2</v>
      </c>
      <c r="AB104" s="318" t="s">
        <v>2</v>
      </c>
      <c r="AC104" s="318" t="s">
        <v>2</v>
      </c>
      <c r="AD104" s="318" t="s">
        <v>2</v>
      </c>
      <c r="AE104" s="318" t="s">
        <v>2</v>
      </c>
      <c r="AF104" s="302">
        <v>5503</v>
      </c>
      <c r="AG104" s="302">
        <v>946</v>
      </c>
      <c r="AH104" s="302">
        <v>66</v>
      </c>
      <c r="AI104" s="318" t="s">
        <v>2</v>
      </c>
      <c r="AJ104" s="318" t="s">
        <v>2</v>
      </c>
      <c r="AK104" s="318" t="s">
        <v>2</v>
      </c>
      <c r="AL104" s="318" t="s">
        <v>2</v>
      </c>
      <c r="AM104" s="302">
        <v>775</v>
      </c>
      <c r="AN104" s="318" t="s">
        <v>2</v>
      </c>
      <c r="AO104" s="318" t="s">
        <v>2</v>
      </c>
      <c r="AP104" s="302">
        <v>591</v>
      </c>
      <c r="AQ104" s="302">
        <v>2778</v>
      </c>
      <c r="AS104" s="39" t="s">
        <v>48</v>
      </c>
      <c r="AT104" s="302">
        <v>17879</v>
      </c>
      <c r="AU104" s="302">
        <v>4564</v>
      </c>
      <c r="AV104" s="302">
        <v>136</v>
      </c>
      <c r="AW104" s="319" t="s">
        <v>2</v>
      </c>
      <c r="AX104" s="302">
        <v>2140</v>
      </c>
      <c r="AY104" s="302">
        <v>244</v>
      </c>
      <c r="AZ104" s="302">
        <v>197</v>
      </c>
      <c r="BA104" s="302">
        <v>10929</v>
      </c>
      <c r="BB104" s="302">
        <v>6756</v>
      </c>
      <c r="BC104" s="302">
        <v>1313</v>
      </c>
      <c r="BD104" s="302">
        <v>196</v>
      </c>
      <c r="BE104" s="302">
        <v>405</v>
      </c>
      <c r="BF104" s="302">
        <v>351</v>
      </c>
      <c r="BG104" s="302">
        <v>1175</v>
      </c>
      <c r="BH104" s="302">
        <v>346</v>
      </c>
      <c r="BI104" s="302">
        <v>794</v>
      </c>
      <c r="BJ104" s="302">
        <v>254</v>
      </c>
      <c r="BK104" s="302">
        <v>277</v>
      </c>
      <c r="BL104" s="302">
        <v>610</v>
      </c>
      <c r="BM104" s="302">
        <v>324</v>
      </c>
      <c r="BO104" s="39" t="s">
        <v>48</v>
      </c>
      <c r="BP104" s="302">
        <v>25300</v>
      </c>
      <c r="BQ104" s="302">
        <v>7314</v>
      </c>
      <c r="BR104" s="302">
        <v>253</v>
      </c>
      <c r="BS104" s="302">
        <v>690</v>
      </c>
      <c r="BT104" s="302">
        <v>2270</v>
      </c>
      <c r="BU104" s="302">
        <v>377</v>
      </c>
      <c r="BV104" s="302">
        <v>560</v>
      </c>
      <c r="BW104" s="302">
        <v>15078</v>
      </c>
      <c r="BX104" s="302">
        <v>7982</v>
      </c>
      <c r="BY104" s="302">
        <v>2093</v>
      </c>
      <c r="BZ104" s="302">
        <v>319</v>
      </c>
      <c r="CA104" s="302">
        <v>641</v>
      </c>
      <c r="CB104" s="302">
        <v>609</v>
      </c>
      <c r="CC104" s="302">
        <v>1394</v>
      </c>
      <c r="CD104" s="302">
        <v>444</v>
      </c>
      <c r="CE104" s="302">
        <v>722</v>
      </c>
      <c r="CF104" s="302">
        <v>280</v>
      </c>
      <c r="CG104" s="302">
        <v>479</v>
      </c>
      <c r="CH104" s="302">
        <v>928</v>
      </c>
      <c r="CI104" s="302">
        <v>283</v>
      </c>
      <c r="CK104" s="39" t="s">
        <v>48</v>
      </c>
      <c r="CL104" s="302">
        <v>39835</v>
      </c>
      <c r="CM104" s="302">
        <v>9754</v>
      </c>
      <c r="CN104" s="302" t="s">
        <v>2772</v>
      </c>
      <c r="CO104" s="302" t="s">
        <v>2772</v>
      </c>
      <c r="CP104" s="302" t="s">
        <v>2772</v>
      </c>
      <c r="CQ104" s="302" t="s">
        <v>2772</v>
      </c>
      <c r="CR104" s="302" t="s">
        <v>2772</v>
      </c>
      <c r="CS104" s="302">
        <v>26499</v>
      </c>
      <c r="CT104" s="302" t="s">
        <v>2772</v>
      </c>
      <c r="CU104" s="302" t="s">
        <v>2772</v>
      </c>
      <c r="CV104" s="302" t="s">
        <v>2772</v>
      </c>
      <c r="CW104" s="302" t="s">
        <v>2772</v>
      </c>
      <c r="CX104" s="302" t="s">
        <v>2772</v>
      </c>
      <c r="CY104" s="302">
        <v>1716</v>
      </c>
      <c r="CZ104" s="302" t="s">
        <v>2772</v>
      </c>
      <c r="DA104" s="302" t="s">
        <v>2772</v>
      </c>
      <c r="DB104" s="302" t="s">
        <v>2772</v>
      </c>
      <c r="DC104" s="302">
        <v>903</v>
      </c>
      <c r="DD104" s="302">
        <v>963</v>
      </c>
      <c r="DE104" s="302">
        <v>0</v>
      </c>
    </row>
    <row r="105" spans="1:109" x14ac:dyDescent="0.2">
      <c r="A105" s="39" t="s">
        <v>49</v>
      </c>
      <c r="B105" s="302">
        <v>19637</v>
      </c>
      <c r="C105" s="302">
        <v>1813</v>
      </c>
      <c r="D105" s="318" t="s">
        <v>2</v>
      </c>
      <c r="E105" s="318" t="s">
        <v>2</v>
      </c>
      <c r="F105" s="318" t="s">
        <v>2</v>
      </c>
      <c r="G105" s="318" t="s">
        <v>2</v>
      </c>
      <c r="H105" s="318" t="s">
        <v>2</v>
      </c>
      <c r="I105" s="318" t="s">
        <v>2</v>
      </c>
      <c r="J105" s="302">
        <v>711</v>
      </c>
      <c r="K105" s="302">
        <v>210</v>
      </c>
      <c r="L105" s="318" t="s">
        <v>2</v>
      </c>
      <c r="M105" s="302">
        <v>49</v>
      </c>
      <c r="N105" s="318" t="s">
        <v>2</v>
      </c>
      <c r="O105" s="318" t="s">
        <v>2</v>
      </c>
      <c r="P105" s="318" t="s">
        <v>2</v>
      </c>
      <c r="Q105" s="302">
        <v>3586</v>
      </c>
      <c r="R105" s="318" t="s">
        <v>2</v>
      </c>
      <c r="S105" s="318" t="s">
        <v>2</v>
      </c>
      <c r="T105" s="302">
        <v>430</v>
      </c>
      <c r="U105" s="302">
        <v>6426</v>
      </c>
      <c r="W105" s="39" t="s">
        <v>49</v>
      </c>
      <c r="X105" s="302">
        <v>8794</v>
      </c>
      <c r="Y105" s="302">
        <v>1568</v>
      </c>
      <c r="Z105" s="318" t="s">
        <v>2</v>
      </c>
      <c r="AA105" s="318" t="s">
        <v>2</v>
      </c>
      <c r="AB105" s="318" t="s">
        <v>2</v>
      </c>
      <c r="AC105" s="318" t="s">
        <v>2</v>
      </c>
      <c r="AD105" s="318" t="s">
        <v>2</v>
      </c>
      <c r="AE105" s="318" t="s">
        <v>2</v>
      </c>
      <c r="AF105" s="302">
        <v>615</v>
      </c>
      <c r="AG105" s="302">
        <v>137</v>
      </c>
      <c r="AH105" s="302">
        <v>231</v>
      </c>
      <c r="AI105" s="318" t="s">
        <v>2</v>
      </c>
      <c r="AJ105" s="318" t="s">
        <v>2</v>
      </c>
      <c r="AK105" s="318" t="s">
        <v>2</v>
      </c>
      <c r="AL105" s="318" t="s">
        <v>2</v>
      </c>
      <c r="AM105" s="302">
        <v>2790</v>
      </c>
      <c r="AN105" s="318" t="s">
        <v>2</v>
      </c>
      <c r="AO105" s="318" t="s">
        <v>2</v>
      </c>
      <c r="AP105" s="302">
        <v>629</v>
      </c>
      <c r="AQ105" s="302">
        <v>2824</v>
      </c>
      <c r="AS105" s="39" t="s">
        <v>49</v>
      </c>
      <c r="AT105" s="302">
        <v>11296</v>
      </c>
      <c r="AU105" s="302">
        <v>2871</v>
      </c>
      <c r="AV105" s="302">
        <v>802</v>
      </c>
      <c r="AW105" s="319" t="s">
        <v>2</v>
      </c>
      <c r="AX105" s="302">
        <v>183</v>
      </c>
      <c r="AY105" s="302">
        <v>444</v>
      </c>
      <c r="AZ105" s="302">
        <v>278</v>
      </c>
      <c r="BA105" s="302">
        <v>3770</v>
      </c>
      <c r="BB105" s="302">
        <v>601</v>
      </c>
      <c r="BC105" s="302">
        <v>178</v>
      </c>
      <c r="BD105" s="302">
        <v>900</v>
      </c>
      <c r="BE105" s="302">
        <v>104</v>
      </c>
      <c r="BF105" s="302">
        <v>328</v>
      </c>
      <c r="BG105" s="302">
        <v>2881</v>
      </c>
      <c r="BH105" s="302">
        <v>570</v>
      </c>
      <c r="BI105" s="302">
        <v>2329</v>
      </c>
      <c r="BJ105" s="302">
        <v>924</v>
      </c>
      <c r="BK105" s="302">
        <v>595</v>
      </c>
      <c r="BL105" s="302">
        <v>807</v>
      </c>
      <c r="BM105" s="302">
        <v>372</v>
      </c>
      <c r="BO105" s="39" t="s">
        <v>49</v>
      </c>
      <c r="BP105" s="302">
        <v>16301</v>
      </c>
      <c r="BQ105" s="302">
        <v>5273</v>
      </c>
      <c r="BR105" s="302">
        <v>990</v>
      </c>
      <c r="BS105" s="302">
        <v>693</v>
      </c>
      <c r="BT105" s="302">
        <v>237</v>
      </c>
      <c r="BU105" s="302">
        <v>556</v>
      </c>
      <c r="BV105" s="302">
        <v>479</v>
      </c>
      <c r="BW105" s="302">
        <v>6135</v>
      </c>
      <c r="BX105" s="302">
        <v>534</v>
      </c>
      <c r="BY105" s="302">
        <v>191</v>
      </c>
      <c r="BZ105" s="302">
        <v>1180</v>
      </c>
      <c r="CA105" s="302">
        <v>116</v>
      </c>
      <c r="CB105" s="302">
        <v>298</v>
      </c>
      <c r="CC105" s="302">
        <v>3344</v>
      </c>
      <c r="CD105" s="302">
        <v>855</v>
      </c>
      <c r="CE105" s="302">
        <v>2128</v>
      </c>
      <c r="CF105" s="302">
        <v>896</v>
      </c>
      <c r="CG105" s="302">
        <v>966</v>
      </c>
      <c r="CH105" s="302">
        <v>1617</v>
      </c>
      <c r="CI105" s="302">
        <v>258</v>
      </c>
      <c r="CK105" s="39" t="s">
        <v>49</v>
      </c>
      <c r="CL105" s="302">
        <v>22221</v>
      </c>
      <c r="CM105" s="302">
        <v>6810</v>
      </c>
      <c r="CN105" s="302" t="s">
        <v>2772</v>
      </c>
      <c r="CO105" s="302" t="s">
        <v>2772</v>
      </c>
      <c r="CP105" s="302" t="s">
        <v>2772</v>
      </c>
      <c r="CQ105" s="302" t="s">
        <v>2772</v>
      </c>
      <c r="CR105" s="302" t="s">
        <v>2772</v>
      </c>
      <c r="CS105" s="302">
        <v>7170</v>
      </c>
      <c r="CT105" s="302" t="s">
        <v>2772</v>
      </c>
      <c r="CU105" s="302" t="s">
        <v>2772</v>
      </c>
      <c r="CV105" s="302" t="s">
        <v>2772</v>
      </c>
      <c r="CW105" s="302" t="s">
        <v>2772</v>
      </c>
      <c r="CX105" s="302" t="s">
        <v>2772</v>
      </c>
      <c r="CY105" s="302">
        <v>4081</v>
      </c>
      <c r="CZ105" s="302" t="s">
        <v>2772</v>
      </c>
      <c r="DA105" s="302" t="s">
        <v>2772</v>
      </c>
      <c r="DB105" s="302" t="s">
        <v>2772</v>
      </c>
      <c r="DC105" s="302">
        <v>1943</v>
      </c>
      <c r="DD105" s="302">
        <v>2217</v>
      </c>
      <c r="DE105" s="302">
        <v>0</v>
      </c>
    </row>
    <row r="106" spans="1:109" x14ac:dyDescent="0.2">
      <c r="A106" s="39" t="s">
        <v>50</v>
      </c>
      <c r="B106" s="302">
        <v>22170</v>
      </c>
      <c r="C106" s="302">
        <v>1126</v>
      </c>
      <c r="D106" s="318" t="s">
        <v>2</v>
      </c>
      <c r="E106" s="318" t="s">
        <v>2</v>
      </c>
      <c r="F106" s="318" t="s">
        <v>2</v>
      </c>
      <c r="G106" s="318" t="s">
        <v>2</v>
      </c>
      <c r="H106" s="318" t="s">
        <v>2</v>
      </c>
      <c r="I106" s="318" t="s">
        <v>2</v>
      </c>
      <c r="J106" s="302">
        <v>1197</v>
      </c>
      <c r="K106" s="302">
        <v>195</v>
      </c>
      <c r="L106" s="318" t="s">
        <v>2</v>
      </c>
      <c r="M106" s="302">
        <v>239</v>
      </c>
      <c r="N106" s="318" t="s">
        <v>2</v>
      </c>
      <c r="O106" s="318" t="s">
        <v>2</v>
      </c>
      <c r="P106" s="318" t="s">
        <v>2</v>
      </c>
      <c r="Q106" s="302">
        <v>1671</v>
      </c>
      <c r="R106" s="318" t="s">
        <v>2</v>
      </c>
      <c r="S106" s="318" t="s">
        <v>2</v>
      </c>
      <c r="T106" s="302">
        <v>3493</v>
      </c>
      <c r="U106" s="302">
        <v>9366</v>
      </c>
      <c r="W106" s="39" t="s">
        <v>50</v>
      </c>
      <c r="X106" s="302">
        <v>14730</v>
      </c>
      <c r="Y106" s="302">
        <v>1079</v>
      </c>
      <c r="Z106" s="318" t="s">
        <v>2</v>
      </c>
      <c r="AA106" s="318" t="s">
        <v>2</v>
      </c>
      <c r="AB106" s="318" t="s">
        <v>2</v>
      </c>
      <c r="AC106" s="318" t="s">
        <v>2</v>
      </c>
      <c r="AD106" s="318" t="s">
        <v>2</v>
      </c>
      <c r="AE106" s="318" t="s">
        <v>2</v>
      </c>
      <c r="AF106" s="302">
        <v>727</v>
      </c>
      <c r="AG106" s="302">
        <v>219</v>
      </c>
      <c r="AH106" s="302">
        <v>59</v>
      </c>
      <c r="AI106" s="318" t="s">
        <v>2</v>
      </c>
      <c r="AJ106" s="318" t="s">
        <v>2</v>
      </c>
      <c r="AK106" s="318" t="s">
        <v>2</v>
      </c>
      <c r="AL106" s="318" t="s">
        <v>2</v>
      </c>
      <c r="AM106" s="302">
        <v>1271</v>
      </c>
      <c r="AN106" s="318" t="s">
        <v>2</v>
      </c>
      <c r="AO106" s="318" t="s">
        <v>2</v>
      </c>
      <c r="AP106" s="302">
        <v>2056</v>
      </c>
      <c r="AQ106" s="302">
        <v>9319</v>
      </c>
      <c r="AS106" s="39" t="s">
        <v>50</v>
      </c>
      <c r="AT106" s="302">
        <v>18390</v>
      </c>
      <c r="AU106" s="302">
        <v>3379</v>
      </c>
      <c r="AV106" s="302">
        <v>292</v>
      </c>
      <c r="AW106" s="319" t="s">
        <v>2</v>
      </c>
      <c r="AX106" s="302">
        <v>234</v>
      </c>
      <c r="AY106" s="302">
        <v>183</v>
      </c>
      <c r="AZ106" s="302">
        <v>617</v>
      </c>
      <c r="BA106" s="302">
        <v>6851</v>
      </c>
      <c r="BB106" s="302">
        <v>762</v>
      </c>
      <c r="BC106" s="302">
        <v>268</v>
      </c>
      <c r="BD106" s="302">
        <v>223</v>
      </c>
      <c r="BE106" s="302">
        <v>158</v>
      </c>
      <c r="BF106" s="302">
        <v>1079</v>
      </c>
      <c r="BG106" s="302">
        <v>4822</v>
      </c>
      <c r="BH106" s="302">
        <v>3154</v>
      </c>
      <c r="BI106" s="302">
        <v>1144</v>
      </c>
      <c r="BJ106" s="302">
        <v>281</v>
      </c>
      <c r="BK106" s="302">
        <v>1140</v>
      </c>
      <c r="BL106" s="302">
        <v>1992</v>
      </c>
      <c r="BM106" s="302">
        <v>206</v>
      </c>
      <c r="BO106" s="39" t="s">
        <v>50</v>
      </c>
      <c r="BP106" s="302">
        <v>23904</v>
      </c>
      <c r="BQ106" s="302">
        <v>5263</v>
      </c>
      <c r="BR106" s="302">
        <v>335</v>
      </c>
      <c r="BS106" s="302">
        <v>368</v>
      </c>
      <c r="BT106" s="302">
        <v>307</v>
      </c>
      <c r="BU106" s="302">
        <v>266</v>
      </c>
      <c r="BV106" s="302">
        <v>893</v>
      </c>
      <c r="BW106" s="302">
        <v>8558</v>
      </c>
      <c r="BX106" s="302">
        <v>990</v>
      </c>
      <c r="BY106" s="302">
        <v>350</v>
      </c>
      <c r="BZ106" s="302">
        <v>292</v>
      </c>
      <c r="CA106" s="302">
        <v>148</v>
      </c>
      <c r="CB106" s="302">
        <v>1172</v>
      </c>
      <c r="CC106" s="302">
        <v>6299</v>
      </c>
      <c r="CD106" s="302">
        <v>4444</v>
      </c>
      <c r="CE106" s="302">
        <v>1098</v>
      </c>
      <c r="CF106" s="302">
        <v>311</v>
      </c>
      <c r="CG106" s="302">
        <v>1354</v>
      </c>
      <c r="CH106" s="302">
        <v>2257</v>
      </c>
      <c r="CI106" s="302">
        <v>285</v>
      </c>
      <c r="CK106" s="39" t="s">
        <v>50</v>
      </c>
      <c r="CL106" s="302">
        <v>25478</v>
      </c>
      <c r="CM106" s="302">
        <v>5025</v>
      </c>
      <c r="CN106" s="302" t="s">
        <v>2772</v>
      </c>
      <c r="CO106" s="302" t="s">
        <v>2772</v>
      </c>
      <c r="CP106" s="302" t="s">
        <v>2772</v>
      </c>
      <c r="CQ106" s="302" t="s">
        <v>2772</v>
      </c>
      <c r="CR106" s="302" t="s">
        <v>2772</v>
      </c>
      <c r="CS106" s="302">
        <v>10585</v>
      </c>
      <c r="CT106" s="302" t="s">
        <v>2772</v>
      </c>
      <c r="CU106" s="302" t="s">
        <v>2772</v>
      </c>
      <c r="CV106" s="302" t="s">
        <v>2772</v>
      </c>
      <c r="CW106" s="302" t="s">
        <v>2772</v>
      </c>
      <c r="CX106" s="302" t="s">
        <v>2772</v>
      </c>
      <c r="CY106" s="302">
        <v>5809</v>
      </c>
      <c r="CZ106" s="302" t="s">
        <v>2772</v>
      </c>
      <c r="DA106" s="302" t="s">
        <v>2772</v>
      </c>
      <c r="DB106" s="302" t="s">
        <v>2772</v>
      </c>
      <c r="DC106" s="302">
        <v>2178</v>
      </c>
      <c r="DD106" s="302">
        <v>1881</v>
      </c>
      <c r="DE106" s="302">
        <v>0</v>
      </c>
    </row>
    <row r="107" spans="1:109" x14ac:dyDescent="0.2">
      <c r="A107" s="39" t="s">
        <v>51</v>
      </c>
      <c r="B107" s="302">
        <v>4926</v>
      </c>
      <c r="C107" s="302">
        <v>327</v>
      </c>
      <c r="D107" s="318" t="s">
        <v>2</v>
      </c>
      <c r="E107" s="318" t="s">
        <v>2</v>
      </c>
      <c r="F107" s="318" t="s">
        <v>2</v>
      </c>
      <c r="G107" s="318" t="s">
        <v>2</v>
      </c>
      <c r="H107" s="318" t="s">
        <v>2</v>
      </c>
      <c r="I107" s="318" t="s">
        <v>2</v>
      </c>
      <c r="J107" s="302">
        <v>614</v>
      </c>
      <c r="K107" s="302">
        <v>90</v>
      </c>
      <c r="L107" s="318" t="s">
        <v>2</v>
      </c>
      <c r="M107" s="302">
        <v>59</v>
      </c>
      <c r="N107" s="318" t="s">
        <v>2</v>
      </c>
      <c r="O107" s="318" t="s">
        <v>2</v>
      </c>
      <c r="P107" s="318" t="s">
        <v>2</v>
      </c>
      <c r="Q107" s="302">
        <v>168</v>
      </c>
      <c r="R107" s="318" t="s">
        <v>2</v>
      </c>
      <c r="S107" s="318" t="s">
        <v>2</v>
      </c>
      <c r="T107" s="302">
        <v>431</v>
      </c>
      <c r="U107" s="302">
        <v>1508</v>
      </c>
      <c r="W107" s="39" t="s">
        <v>51</v>
      </c>
      <c r="X107" s="302">
        <v>4174</v>
      </c>
      <c r="Y107" s="302">
        <v>629</v>
      </c>
      <c r="Z107" s="318" t="s">
        <v>2</v>
      </c>
      <c r="AA107" s="318" t="s">
        <v>2</v>
      </c>
      <c r="AB107" s="318" t="s">
        <v>2</v>
      </c>
      <c r="AC107" s="318" t="s">
        <v>2</v>
      </c>
      <c r="AD107" s="318" t="s">
        <v>2</v>
      </c>
      <c r="AE107" s="318" t="s">
        <v>2</v>
      </c>
      <c r="AF107" s="302">
        <v>755</v>
      </c>
      <c r="AG107" s="302">
        <v>151</v>
      </c>
      <c r="AH107" s="302">
        <v>21</v>
      </c>
      <c r="AI107" s="318" t="s">
        <v>2</v>
      </c>
      <c r="AJ107" s="318" t="s">
        <v>2</v>
      </c>
      <c r="AK107" s="318" t="s">
        <v>2</v>
      </c>
      <c r="AL107" s="318" t="s">
        <v>2</v>
      </c>
      <c r="AM107" s="302">
        <v>227</v>
      </c>
      <c r="AN107" s="318" t="s">
        <v>2</v>
      </c>
      <c r="AO107" s="318" t="s">
        <v>2</v>
      </c>
      <c r="AP107" s="302">
        <v>425</v>
      </c>
      <c r="AQ107" s="302">
        <v>1966</v>
      </c>
      <c r="AS107" s="39" t="s">
        <v>51</v>
      </c>
      <c r="AT107" s="302">
        <v>5922</v>
      </c>
      <c r="AU107" s="302">
        <v>1195</v>
      </c>
      <c r="AV107" s="302">
        <v>38</v>
      </c>
      <c r="AW107" s="319" t="s">
        <v>2</v>
      </c>
      <c r="AX107" s="302">
        <v>315</v>
      </c>
      <c r="AY107" s="302">
        <v>40</v>
      </c>
      <c r="AZ107" s="302">
        <v>217</v>
      </c>
      <c r="BA107" s="302">
        <v>3436</v>
      </c>
      <c r="BB107" s="302">
        <v>808</v>
      </c>
      <c r="BC107" s="302">
        <v>211</v>
      </c>
      <c r="BD107" s="302">
        <v>58</v>
      </c>
      <c r="BE107" s="302">
        <v>417</v>
      </c>
      <c r="BF107" s="302">
        <v>62</v>
      </c>
      <c r="BG107" s="302">
        <v>584</v>
      </c>
      <c r="BH107" s="302">
        <v>252</v>
      </c>
      <c r="BI107" s="302">
        <v>259</v>
      </c>
      <c r="BJ107" s="302">
        <v>61</v>
      </c>
      <c r="BK107" s="302">
        <v>222</v>
      </c>
      <c r="BL107" s="302">
        <v>354</v>
      </c>
      <c r="BM107" s="302">
        <v>131</v>
      </c>
      <c r="BO107" s="39" t="s">
        <v>51</v>
      </c>
      <c r="BP107" s="302">
        <v>10388</v>
      </c>
      <c r="BQ107" s="302">
        <v>2477</v>
      </c>
      <c r="BR107" s="302">
        <v>114</v>
      </c>
      <c r="BS107" s="318" t="s">
        <v>2</v>
      </c>
      <c r="BT107" s="302">
        <v>464</v>
      </c>
      <c r="BU107" s="318" t="s">
        <v>2</v>
      </c>
      <c r="BV107" s="302">
        <v>599</v>
      </c>
      <c r="BW107" s="302">
        <v>6203</v>
      </c>
      <c r="BX107" s="302">
        <v>1074</v>
      </c>
      <c r="BY107" s="302">
        <v>359</v>
      </c>
      <c r="BZ107" s="302">
        <v>107</v>
      </c>
      <c r="CA107" s="302">
        <v>904</v>
      </c>
      <c r="CB107" s="302">
        <v>205</v>
      </c>
      <c r="CC107" s="302">
        <v>857</v>
      </c>
      <c r="CD107" s="302">
        <v>377</v>
      </c>
      <c r="CE107" s="302">
        <v>267</v>
      </c>
      <c r="CF107" s="302">
        <v>96</v>
      </c>
      <c r="CG107" s="302">
        <v>331</v>
      </c>
      <c r="CH107" s="302">
        <v>610</v>
      </c>
      <c r="CI107" s="302">
        <v>77</v>
      </c>
      <c r="CK107" s="39" t="s">
        <v>51</v>
      </c>
      <c r="CL107" s="302">
        <v>15693</v>
      </c>
      <c r="CM107" s="302">
        <v>3373</v>
      </c>
      <c r="CN107" s="302" t="s">
        <v>2772</v>
      </c>
      <c r="CO107" s="302" t="s">
        <v>2772</v>
      </c>
      <c r="CP107" s="302" t="s">
        <v>2772</v>
      </c>
      <c r="CQ107" s="302" t="s">
        <v>2772</v>
      </c>
      <c r="CR107" s="302" t="s">
        <v>2772</v>
      </c>
      <c r="CS107" s="302">
        <v>9988</v>
      </c>
      <c r="CT107" s="302" t="s">
        <v>2772</v>
      </c>
      <c r="CU107" s="302" t="s">
        <v>2772</v>
      </c>
      <c r="CV107" s="302" t="s">
        <v>2772</v>
      </c>
      <c r="CW107" s="302" t="s">
        <v>2772</v>
      </c>
      <c r="CX107" s="302" t="s">
        <v>2772</v>
      </c>
      <c r="CY107" s="302">
        <v>1021</v>
      </c>
      <c r="CZ107" s="302" t="s">
        <v>2772</v>
      </c>
      <c r="DA107" s="302" t="s">
        <v>2772</v>
      </c>
      <c r="DB107" s="302" t="s">
        <v>2772</v>
      </c>
      <c r="DC107" s="302">
        <v>723</v>
      </c>
      <c r="DD107" s="302">
        <v>588</v>
      </c>
      <c r="DE107" s="302">
        <v>0</v>
      </c>
    </row>
    <row r="108" spans="1:109" x14ac:dyDescent="0.2">
      <c r="A108" s="39" t="s">
        <v>52</v>
      </c>
      <c r="B108" s="302">
        <v>27116</v>
      </c>
      <c r="C108" s="302">
        <v>2604</v>
      </c>
      <c r="D108" s="318" t="s">
        <v>2</v>
      </c>
      <c r="E108" s="318" t="s">
        <v>2</v>
      </c>
      <c r="F108" s="318" t="s">
        <v>2</v>
      </c>
      <c r="G108" s="318" t="s">
        <v>2</v>
      </c>
      <c r="H108" s="318" t="s">
        <v>2</v>
      </c>
      <c r="I108" s="318" t="s">
        <v>2</v>
      </c>
      <c r="J108" s="302">
        <v>1602</v>
      </c>
      <c r="K108" s="302">
        <v>345</v>
      </c>
      <c r="L108" s="318" t="s">
        <v>2</v>
      </c>
      <c r="M108" s="302">
        <v>167</v>
      </c>
      <c r="N108" s="318" t="s">
        <v>2</v>
      </c>
      <c r="O108" s="318" t="s">
        <v>2</v>
      </c>
      <c r="P108" s="318" t="s">
        <v>2</v>
      </c>
      <c r="Q108" s="302">
        <v>9136</v>
      </c>
      <c r="R108" s="318" t="s">
        <v>2</v>
      </c>
      <c r="S108" s="318" t="s">
        <v>2</v>
      </c>
      <c r="T108" s="302">
        <v>678</v>
      </c>
      <c r="U108" s="302">
        <v>6158</v>
      </c>
      <c r="W108" s="39" t="s">
        <v>52</v>
      </c>
      <c r="X108" s="302">
        <v>19838</v>
      </c>
      <c r="Y108" s="302">
        <v>3804</v>
      </c>
      <c r="Z108" s="318" t="s">
        <v>2</v>
      </c>
      <c r="AA108" s="318" t="s">
        <v>2</v>
      </c>
      <c r="AB108" s="318" t="s">
        <v>2</v>
      </c>
      <c r="AC108" s="318" t="s">
        <v>2</v>
      </c>
      <c r="AD108" s="318" t="s">
        <v>2</v>
      </c>
      <c r="AE108" s="318" t="s">
        <v>2</v>
      </c>
      <c r="AF108" s="302">
        <v>1558</v>
      </c>
      <c r="AG108" s="302">
        <v>472</v>
      </c>
      <c r="AH108" s="302">
        <v>213</v>
      </c>
      <c r="AI108" s="318" t="s">
        <v>2</v>
      </c>
      <c r="AJ108" s="318" t="s">
        <v>2</v>
      </c>
      <c r="AK108" s="318" t="s">
        <v>2</v>
      </c>
      <c r="AL108" s="318" t="s">
        <v>2</v>
      </c>
      <c r="AM108" s="302">
        <v>9101</v>
      </c>
      <c r="AN108" s="318" t="s">
        <v>2</v>
      </c>
      <c r="AO108" s="318" t="s">
        <v>2</v>
      </c>
      <c r="AP108" s="302">
        <v>905</v>
      </c>
      <c r="AQ108" s="302">
        <v>3785</v>
      </c>
      <c r="AS108" s="39" t="s">
        <v>52</v>
      </c>
      <c r="AT108" s="302">
        <v>23200</v>
      </c>
      <c r="AU108" s="302">
        <v>6905</v>
      </c>
      <c r="AV108" s="302">
        <v>2217</v>
      </c>
      <c r="AW108" s="319" t="s">
        <v>2</v>
      </c>
      <c r="AX108" s="302">
        <v>499</v>
      </c>
      <c r="AY108" s="302">
        <v>1466</v>
      </c>
      <c r="AZ108" s="302">
        <v>367</v>
      </c>
      <c r="BA108" s="302">
        <v>5161</v>
      </c>
      <c r="BB108" s="302">
        <v>1405</v>
      </c>
      <c r="BC108" s="302">
        <v>474</v>
      </c>
      <c r="BD108" s="302">
        <v>517</v>
      </c>
      <c r="BE108" s="302">
        <v>196</v>
      </c>
      <c r="BF108" s="302">
        <v>247</v>
      </c>
      <c r="BG108" s="302">
        <v>8122</v>
      </c>
      <c r="BH108" s="302">
        <v>567</v>
      </c>
      <c r="BI108" s="302">
        <v>7937</v>
      </c>
      <c r="BJ108" s="302">
        <v>5586</v>
      </c>
      <c r="BK108" s="302">
        <v>1334</v>
      </c>
      <c r="BL108" s="302">
        <v>1273</v>
      </c>
      <c r="BM108" s="302">
        <v>405</v>
      </c>
      <c r="BO108" s="39" t="s">
        <v>52</v>
      </c>
      <c r="BP108" s="302">
        <v>31501</v>
      </c>
      <c r="BQ108" s="302">
        <v>12876</v>
      </c>
      <c r="BR108" s="302">
        <v>3367</v>
      </c>
      <c r="BS108" s="302">
        <v>522</v>
      </c>
      <c r="BT108" s="302">
        <v>567</v>
      </c>
      <c r="BU108" s="302">
        <v>2392</v>
      </c>
      <c r="BV108" s="302">
        <v>795</v>
      </c>
      <c r="BW108" s="302">
        <v>6021</v>
      </c>
      <c r="BX108" s="302">
        <v>1247</v>
      </c>
      <c r="BY108" s="302">
        <v>599</v>
      </c>
      <c r="BZ108" s="302">
        <v>576</v>
      </c>
      <c r="CA108" s="302">
        <v>200</v>
      </c>
      <c r="CB108" s="302">
        <v>327</v>
      </c>
      <c r="CC108" s="302">
        <v>8385</v>
      </c>
      <c r="CD108" s="302">
        <v>712</v>
      </c>
      <c r="CE108" s="302">
        <v>7226</v>
      </c>
      <c r="CF108" s="302">
        <v>5597</v>
      </c>
      <c r="CG108" s="302">
        <v>2048</v>
      </c>
      <c r="CH108" s="302">
        <v>1991</v>
      </c>
      <c r="CI108" s="302">
        <v>660</v>
      </c>
      <c r="CK108" s="39" t="s">
        <v>52</v>
      </c>
      <c r="CL108" s="302">
        <v>39811</v>
      </c>
      <c r="CM108" s="302">
        <v>15293</v>
      </c>
      <c r="CN108" s="302" t="s">
        <v>2772</v>
      </c>
      <c r="CO108" s="302" t="s">
        <v>2772</v>
      </c>
      <c r="CP108" s="302" t="s">
        <v>2772</v>
      </c>
      <c r="CQ108" s="302" t="s">
        <v>2772</v>
      </c>
      <c r="CR108" s="302" t="s">
        <v>2772</v>
      </c>
      <c r="CS108" s="302">
        <v>7468</v>
      </c>
      <c r="CT108" s="302" t="s">
        <v>2772</v>
      </c>
      <c r="CU108" s="302" t="s">
        <v>2772</v>
      </c>
      <c r="CV108" s="302" t="s">
        <v>2772</v>
      </c>
      <c r="CW108" s="302" t="s">
        <v>2772</v>
      </c>
      <c r="CX108" s="302" t="s">
        <v>2772</v>
      </c>
      <c r="CY108" s="302">
        <v>9067</v>
      </c>
      <c r="CZ108" s="302" t="s">
        <v>2772</v>
      </c>
      <c r="DA108" s="302" t="s">
        <v>2772</v>
      </c>
      <c r="DB108" s="302" t="s">
        <v>2772</v>
      </c>
      <c r="DC108" s="302">
        <v>4827</v>
      </c>
      <c r="DD108" s="302">
        <v>3156</v>
      </c>
      <c r="DE108" s="302">
        <v>0</v>
      </c>
    </row>
    <row r="109" spans="1:109" x14ac:dyDescent="0.2">
      <c r="A109" s="39" t="s">
        <v>53</v>
      </c>
      <c r="B109" s="302">
        <v>13672</v>
      </c>
      <c r="C109" s="302">
        <v>858</v>
      </c>
      <c r="D109" s="318" t="s">
        <v>2</v>
      </c>
      <c r="E109" s="318" t="s">
        <v>2</v>
      </c>
      <c r="F109" s="318" t="s">
        <v>2</v>
      </c>
      <c r="G109" s="318" t="s">
        <v>2</v>
      </c>
      <c r="H109" s="318" t="s">
        <v>2</v>
      </c>
      <c r="I109" s="318" t="s">
        <v>2</v>
      </c>
      <c r="J109" s="302">
        <v>772</v>
      </c>
      <c r="K109" s="302">
        <v>96</v>
      </c>
      <c r="L109" s="318" t="s">
        <v>2</v>
      </c>
      <c r="M109" s="302">
        <v>88</v>
      </c>
      <c r="N109" s="318" t="s">
        <v>2</v>
      </c>
      <c r="O109" s="318" t="s">
        <v>2</v>
      </c>
      <c r="P109" s="318" t="s">
        <v>2</v>
      </c>
      <c r="Q109" s="302">
        <v>5169</v>
      </c>
      <c r="R109" s="318" t="s">
        <v>2</v>
      </c>
      <c r="S109" s="318" t="s">
        <v>2</v>
      </c>
      <c r="T109" s="302">
        <v>386</v>
      </c>
      <c r="U109" s="302">
        <v>2995</v>
      </c>
      <c r="W109" s="39" t="s">
        <v>53</v>
      </c>
      <c r="X109" s="302">
        <v>10675</v>
      </c>
      <c r="Y109" s="302">
        <v>1416</v>
      </c>
      <c r="Z109" s="318" t="s">
        <v>2</v>
      </c>
      <c r="AA109" s="318" t="s">
        <v>2</v>
      </c>
      <c r="AB109" s="318" t="s">
        <v>2</v>
      </c>
      <c r="AC109" s="318" t="s">
        <v>2</v>
      </c>
      <c r="AD109" s="318" t="s">
        <v>2</v>
      </c>
      <c r="AE109" s="318" t="s">
        <v>2</v>
      </c>
      <c r="AF109" s="302">
        <v>927</v>
      </c>
      <c r="AG109" s="302">
        <v>153</v>
      </c>
      <c r="AH109" s="302">
        <v>71</v>
      </c>
      <c r="AI109" s="318" t="s">
        <v>2</v>
      </c>
      <c r="AJ109" s="318" t="s">
        <v>2</v>
      </c>
      <c r="AK109" s="318" t="s">
        <v>2</v>
      </c>
      <c r="AL109" s="318" t="s">
        <v>2</v>
      </c>
      <c r="AM109" s="302">
        <v>5909</v>
      </c>
      <c r="AN109" s="318" t="s">
        <v>2</v>
      </c>
      <c r="AO109" s="318" t="s">
        <v>2</v>
      </c>
      <c r="AP109" s="302">
        <v>407</v>
      </c>
      <c r="AQ109" s="302">
        <v>1792</v>
      </c>
      <c r="AS109" s="39" t="s">
        <v>53</v>
      </c>
      <c r="AT109" s="302">
        <v>14444</v>
      </c>
      <c r="AU109" s="302">
        <v>3425</v>
      </c>
      <c r="AV109" s="302">
        <v>1202</v>
      </c>
      <c r="AW109" s="319" t="s">
        <v>2</v>
      </c>
      <c r="AX109" s="302">
        <v>249</v>
      </c>
      <c r="AY109" s="302">
        <v>558</v>
      </c>
      <c r="AZ109" s="302">
        <v>199</v>
      </c>
      <c r="BA109" s="302">
        <v>3562</v>
      </c>
      <c r="BB109" s="302">
        <v>858</v>
      </c>
      <c r="BC109" s="302">
        <v>172</v>
      </c>
      <c r="BD109" s="302">
        <v>211</v>
      </c>
      <c r="BE109" s="302">
        <v>406</v>
      </c>
      <c r="BF109" s="302">
        <v>111</v>
      </c>
      <c r="BG109" s="302">
        <v>6089</v>
      </c>
      <c r="BH109" s="302">
        <v>264</v>
      </c>
      <c r="BI109" s="302">
        <v>6048</v>
      </c>
      <c r="BJ109" s="302">
        <v>4013</v>
      </c>
      <c r="BK109" s="302">
        <v>599</v>
      </c>
      <c r="BL109" s="302">
        <v>490</v>
      </c>
      <c r="BM109" s="302">
        <v>279</v>
      </c>
      <c r="BO109" s="39" t="s">
        <v>53</v>
      </c>
      <c r="BP109" s="302">
        <v>23038</v>
      </c>
      <c r="BQ109" s="302">
        <v>8470</v>
      </c>
      <c r="BR109" s="302">
        <v>2583</v>
      </c>
      <c r="BS109" s="302">
        <v>348</v>
      </c>
      <c r="BT109" s="302">
        <v>415</v>
      </c>
      <c r="BU109" s="302">
        <v>1087</v>
      </c>
      <c r="BV109" s="302">
        <v>512</v>
      </c>
      <c r="BW109" s="302">
        <v>6183</v>
      </c>
      <c r="BX109" s="302">
        <v>952</v>
      </c>
      <c r="BY109" s="302">
        <v>227</v>
      </c>
      <c r="BZ109" s="302">
        <v>291</v>
      </c>
      <c r="CA109" s="302">
        <v>857</v>
      </c>
      <c r="CB109" s="302">
        <v>184</v>
      </c>
      <c r="CC109" s="302">
        <v>7211</v>
      </c>
      <c r="CD109" s="302">
        <v>430</v>
      </c>
      <c r="CE109" s="302">
        <v>6543</v>
      </c>
      <c r="CF109" s="302">
        <v>4673</v>
      </c>
      <c r="CG109" s="302">
        <v>939</v>
      </c>
      <c r="CH109" s="302">
        <v>734</v>
      </c>
      <c r="CI109" s="302">
        <v>424</v>
      </c>
      <c r="CK109" s="39" t="s">
        <v>53</v>
      </c>
      <c r="CL109" s="302">
        <v>33396</v>
      </c>
      <c r="CM109" s="302">
        <v>12949</v>
      </c>
      <c r="CN109" s="302" t="s">
        <v>2772</v>
      </c>
      <c r="CO109" s="302" t="s">
        <v>2772</v>
      </c>
      <c r="CP109" s="302" t="s">
        <v>2772</v>
      </c>
      <c r="CQ109" s="302" t="s">
        <v>2772</v>
      </c>
      <c r="CR109" s="302" t="s">
        <v>2772</v>
      </c>
      <c r="CS109" s="302">
        <v>8807</v>
      </c>
      <c r="CT109" s="302" t="s">
        <v>2772</v>
      </c>
      <c r="CU109" s="302" t="s">
        <v>2772</v>
      </c>
      <c r="CV109" s="302" t="s">
        <v>2772</v>
      </c>
      <c r="CW109" s="302" t="s">
        <v>2772</v>
      </c>
      <c r="CX109" s="302" t="s">
        <v>2772</v>
      </c>
      <c r="CY109" s="302">
        <v>8647</v>
      </c>
      <c r="CZ109" s="302" t="s">
        <v>2772</v>
      </c>
      <c r="DA109" s="302" t="s">
        <v>2772</v>
      </c>
      <c r="DB109" s="302" t="s">
        <v>2772</v>
      </c>
      <c r="DC109" s="302">
        <v>1950</v>
      </c>
      <c r="DD109" s="302">
        <v>1043</v>
      </c>
      <c r="DE109" s="302">
        <v>0</v>
      </c>
    </row>
    <row r="110" spans="1:109" x14ac:dyDescent="0.2">
      <c r="A110" s="39" t="s">
        <v>54</v>
      </c>
      <c r="B110" s="302">
        <v>8129</v>
      </c>
      <c r="C110" s="302">
        <v>554</v>
      </c>
      <c r="D110" s="318" t="s">
        <v>2</v>
      </c>
      <c r="E110" s="318" t="s">
        <v>2</v>
      </c>
      <c r="F110" s="318" t="s">
        <v>2</v>
      </c>
      <c r="G110" s="318" t="s">
        <v>2</v>
      </c>
      <c r="H110" s="318" t="s">
        <v>2</v>
      </c>
      <c r="I110" s="318" t="s">
        <v>2</v>
      </c>
      <c r="J110" s="302">
        <v>1337</v>
      </c>
      <c r="K110" s="302">
        <v>290</v>
      </c>
      <c r="L110" s="318" t="s">
        <v>2</v>
      </c>
      <c r="M110" s="302">
        <v>155</v>
      </c>
      <c r="N110" s="318" t="s">
        <v>2</v>
      </c>
      <c r="O110" s="318" t="s">
        <v>2</v>
      </c>
      <c r="P110" s="318" t="s">
        <v>2</v>
      </c>
      <c r="Q110" s="302">
        <v>1029</v>
      </c>
      <c r="R110" s="318" t="s">
        <v>2</v>
      </c>
      <c r="S110" s="318" t="s">
        <v>2</v>
      </c>
      <c r="T110" s="302">
        <v>506</v>
      </c>
      <c r="U110" s="302">
        <v>1805</v>
      </c>
      <c r="W110" s="39" t="s">
        <v>54</v>
      </c>
      <c r="X110" s="302">
        <v>7981</v>
      </c>
      <c r="Y110" s="302">
        <v>1346</v>
      </c>
      <c r="Z110" s="318" t="s">
        <v>2</v>
      </c>
      <c r="AA110" s="318" t="s">
        <v>2</v>
      </c>
      <c r="AB110" s="318" t="s">
        <v>2</v>
      </c>
      <c r="AC110" s="318" t="s">
        <v>2</v>
      </c>
      <c r="AD110" s="318" t="s">
        <v>2</v>
      </c>
      <c r="AE110" s="318" t="s">
        <v>2</v>
      </c>
      <c r="AF110" s="302">
        <v>1513</v>
      </c>
      <c r="AG110" s="302">
        <v>449</v>
      </c>
      <c r="AH110" s="302">
        <v>124</v>
      </c>
      <c r="AI110" s="318" t="s">
        <v>2</v>
      </c>
      <c r="AJ110" s="318" t="s">
        <v>2</v>
      </c>
      <c r="AK110" s="318" t="s">
        <v>2</v>
      </c>
      <c r="AL110" s="318" t="s">
        <v>2</v>
      </c>
      <c r="AM110" s="302">
        <v>1396</v>
      </c>
      <c r="AN110" s="318" t="s">
        <v>2</v>
      </c>
      <c r="AO110" s="318" t="s">
        <v>2</v>
      </c>
      <c r="AP110" s="302">
        <v>572</v>
      </c>
      <c r="AQ110" s="302">
        <v>2581</v>
      </c>
      <c r="AS110" s="39" t="s">
        <v>54</v>
      </c>
      <c r="AT110" s="302">
        <v>11522</v>
      </c>
      <c r="AU110" s="302">
        <v>2776</v>
      </c>
      <c r="AV110" s="302">
        <v>178</v>
      </c>
      <c r="AW110" s="319" t="s">
        <v>2</v>
      </c>
      <c r="AX110" s="302">
        <v>520</v>
      </c>
      <c r="AY110" s="302">
        <v>600</v>
      </c>
      <c r="AZ110" s="302">
        <v>293</v>
      </c>
      <c r="BA110" s="302">
        <v>5226</v>
      </c>
      <c r="BB110" s="302">
        <v>1589</v>
      </c>
      <c r="BC110" s="302">
        <v>547</v>
      </c>
      <c r="BD110" s="302">
        <v>280</v>
      </c>
      <c r="BE110" s="302">
        <v>737</v>
      </c>
      <c r="BF110" s="302">
        <v>190</v>
      </c>
      <c r="BG110" s="302">
        <v>1873</v>
      </c>
      <c r="BH110" s="302">
        <v>329</v>
      </c>
      <c r="BI110" s="302">
        <v>1727</v>
      </c>
      <c r="BJ110" s="302">
        <v>808</v>
      </c>
      <c r="BK110" s="302">
        <v>594</v>
      </c>
      <c r="BL110" s="302">
        <v>772</v>
      </c>
      <c r="BM110" s="302">
        <v>281</v>
      </c>
      <c r="BO110" s="39" t="s">
        <v>54</v>
      </c>
      <c r="BP110" s="302">
        <v>18888</v>
      </c>
      <c r="BQ110" s="302">
        <v>5865</v>
      </c>
      <c r="BR110" s="302">
        <v>373</v>
      </c>
      <c r="BS110" s="302">
        <v>1753</v>
      </c>
      <c r="BT110" s="302">
        <v>613</v>
      </c>
      <c r="BU110" s="302">
        <v>908</v>
      </c>
      <c r="BV110" s="302">
        <v>1488</v>
      </c>
      <c r="BW110" s="302">
        <v>8383</v>
      </c>
      <c r="BX110" s="302">
        <v>1994</v>
      </c>
      <c r="BY110" s="302">
        <v>1006</v>
      </c>
      <c r="BZ110" s="302">
        <v>489</v>
      </c>
      <c r="CA110" s="302">
        <v>1563</v>
      </c>
      <c r="CB110" s="302">
        <v>302</v>
      </c>
      <c r="CC110" s="302">
        <v>2430</v>
      </c>
      <c r="CD110" s="302">
        <v>475</v>
      </c>
      <c r="CE110" s="302">
        <v>1684</v>
      </c>
      <c r="CF110" s="302">
        <v>1081</v>
      </c>
      <c r="CG110" s="302">
        <v>883</v>
      </c>
      <c r="CH110" s="302">
        <v>1227</v>
      </c>
      <c r="CI110" s="302">
        <v>275</v>
      </c>
      <c r="CK110" s="39" t="s">
        <v>54</v>
      </c>
      <c r="CL110" s="302">
        <v>26169</v>
      </c>
      <c r="CM110" s="302">
        <v>8679</v>
      </c>
      <c r="CN110" s="302" t="s">
        <v>2772</v>
      </c>
      <c r="CO110" s="302" t="s">
        <v>2772</v>
      </c>
      <c r="CP110" s="302" t="s">
        <v>2772</v>
      </c>
      <c r="CQ110" s="302" t="s">
        <v>2772</v>
      </c>
      <c r="CR110" s="302" t="s">
        <v>2772</v>
      </c>
      <c r="CS110" s="302">
        <v>11869</v>
      </c>
      <c r="CT110" s="302" t="s">
        <v>2772</v>
      </c>
      <c r="CU110" s="302" t="s">
        <v>2772</v>
      </c>
      <c r="CV110" s="302" t="s">
        <v>2772</v>
      </c>
      <c r="CW110" s="302" t="s">
        <v>2772</v>
      </c>
      <c r="CX110" s="302" t="s">
        <v>2772</v>
      </c>
      <c r="CY110" s="302">
        <v>2852</v>
      </c>
      <c r="CZ110" s="302" t="s">
        <v>2772</v>
      </c>
      <c r="DA110" s="302" t="s">
        <v>2772</v>
      </c>
      <c r="DB110" s="302" t="s">
        <v>2772</v>
      </c>
      <c r="DC110" s="302">
        <v>1511</v>
      </c>
      <c r="DD110" s="302">
        <v>1258</v>
      </c>
      <c r="DE110" s="302">
        <v>0</v>
      </c>
    </row>
    <row r="111" spans="1:109" x14ac:dyDescent="0.2">
      <c r="A111" s="39" t="s">
        <v>55</v>
      </c>
      <c r="B111" s="302">
        <v>12424</v>
      </c>
      <c r="C111" s="302">
        <v>1341</v>
      </c>
      <c r="D111" s="318" t="s">
        <v>2</v>
      </c>
      <c r="E111" s="318" t="s">
        <v>2</v>
      </c>
      <c r="F111" s="318" t="s">
        <v>2</v>
      </c>
      <c r="G111" s="318" t="s">
        <v>2</v>
      </c>
      <c r="H111" s="318" t="s">
        <v>2</v>
      </c>
      <c r="I111" s="318" t="s">
        <v>2</v>
      </c>
      <c r="J111" s="302">
        <v>2504</v>
      </c>
      <c r="K111" s="302">
        <v>670</v>
      </c>
      <c r="L111" s="318" t="s">
        <v>2</v>
      </c>
      <c r="M111" s="302">
        <v>40</v>
      </c>
      <c r="N111" s="318" t="s">
        <v>2</v>
      </c>
      <c r="O111" s="318" t="s">
        <v>2</v>
      </c>
      <c r="P111" s="318" t="s">
        <v>2</v>
      </c>
      <c r="Q111" s="302">
        <v>3772</v>
      </c>
      <c r="R111" s="318" t="s">
        <v>2</v>
      </c>
      <c r="S111" s="318" t="s">
        <v>2</v>
      </c>
      <c r="T111" s="302">
        <v>150</v>
      </c>
      <c r="U111" s="302">
        <v>1888</v>
      </c>
      <c r="W111" s="39" t="s">
        <v>55</v>
      </c>
      <c r="X111" s="302">
        <v>17639</v>
      </c>
      <c r="Y111" s="302">
        <v>3676</v>
      </c>
      <c r="Z111" s="318" t="s">
        <v>2</v>
      </c>
      <c r="AA111" s="318" t="s">
        <v>2</v>
      </c>
      <c r="AB111" s="318" t="s">
        <v>2</v>
      </c>
      <c r="AC111" s="318" t="s">
        <v>2</v>
      </c>
      <c r="AD111" s="318" t="s">
        <v>2</v>
      </c>
      <c r="AE111" s="318" t="s">
        <v>2</v>
      </c>
      <c r="AF111" s="302">
        <v>5616</v>
      </c>
      <c r="AG111" s="302">
        <v>2023</v>
      </c>
      <c r="AH111" s="302">
        <v>180</v>
      </c>
      <c r="AI111" s="318" t="s">
        <v>2</v>
      </c>
      <c r="AJ111" s="318" t="s">
        <v>2</v>
      </c>
      <c r="AK111" s="318" t="s">
        <v>2</v>
      </c>
      <c r="AL111" s="318" t="s">
        <v>2</v>
      </c>
      <c r="AM111" s="302">
        <v>4294</v>
      </c>
      <c r="AN111" s="318" t="s">
        <v>2</v>
      </c>
      <c r="AO111" s="318" t="s">
        <v>2</v>
      </c>
      <c r="AP111" s="302">
        <v>175</v>
      </c>
      <c r="AQ111" s="302">
        <v>1675</v>
      </c>
      <c r="AS111" s="39" t="s">
        <v>55</v>
      </c>
      <c r="AT111" s="302">
        <v>25513</v>
      </c>
      <c r="AU111" s="302">
        <v>5921</v>
      </c>
      <c r="AV111" s="302">
        <v>1097</v>
      </c>
      <c r="AW111" s="319" t="s">
        <v>2</v>
      </c>
      <c r="AX111" s="302">
        <v>1129</v>
      </c>
      <c r="AY111" s="302">
        <v>935</v>
      </c>
      <c r="AZ111" s="302">
        <v>102</v>
      </c>
      <c r="BA111" s="302">
        <v>14908</v>
      </c>
      <c r="BB111" s="302">
        <v>6359</v>
      </c>
      <c r="BC111" s="302">
        <v>2901</v>
      </c>
      <c r="BD111" s="302">
        <v>2575</v>
      </c>
      <c r="BE111" s="302">
        <v>659</v>
      </c>
      <c r="BF111" s="302">
        <v>911</v>
      </c>
      <c r="BG111" s="302">
        <v>3803</v>
      </c>
      <c r="BH111" s="302">
        <v>120</v>
      </c>
      <c r="BI111" s="302">
        <v>3898</v>
      </c>
      <c r="BJ111" s="302">
        <v>1513</v>
      </c>
      <c r="BK111" s="302">
        <v>378</v>
      </c>
      <c r="BL111" s="302">
        <v>191</v>
      </c>
      <c r="BM111" s="302">
        <v>312</v>
      </c>
      <c r="BO111" s="39" t="s">
        <v>55</v>
      </c>
      <c r="BP111" s="302">
        <v>42064</v>
      </c>
      <c r="BQ111" s="302">
        <v>14119</v>
      </c>
      <c r="BR111" s="302">
        <v>2684</v>
      </c>
      <c r="BS111" s="318" t="s">
        <v>2</v>
      </c>
      <c r="BT111" s="302">
        <v>1385</v>
      </c>
      <c r="BU111" s="302">
        <v>2004</v>
      </c>
      <c r="BV111" s="302">
        <v>482</v>
      </c>
      <c r="BW111" s="302">
        <v>21836</v>
      </c>
      <c r="BX111" s="302">
        <v>6440</v>
      </c>
      <c r="BY111" s="302">
        <v>4523</v>
      </c>
      <c r="BZ111" s="302">
        <v>5790</v>
      </c>
      <c r="CA111" s="302">
        <v>1336</v>
      </c>
      <c r="CB111" s="302">
        <v>1402</v>
      </c>
      <c r="CC111" s="302">
        <v>4297</v>
      </c>
      <c r="CD111" s="302">
        <v>172</v>
      </c>
      <c r="CE111" s="302">
        <v>4022</v>
      </c>
      <c r="CF111" s="302">
        <v>1696</v>
      </c>
      <c r="CG111" s="302">
        <v>791</v>
      </c>
      <c r="CH111" s="302">
        <v>535</v>
      </c>
      <c r="CI111" s="302">
        <v>729</v>
      </c>
      <c r="CK111" s="39" t="s">
        <v>55</v>
      </c>
      <c r="CL111" s="302">
        <v>57947</v>
      </c>
      <c r="CM111" s="302">
        <v>17056</v>
      </c>
      <c r="CN111" s="302" t="s">
        <v>2772</v>
      </c>
      <c r="CO111" s="302" t="s">
        <v>2772</v>
      </c>
      <c r="CP111" s="302" t="s">
        <v>2772</v>
      </c>
      <c r="CQ111" s="302" t="s">
        <v>2772</v>
      </c>
      <c r="CR111" s="302" t="s">
        <v>2772</v>
      </c>
      <c r="CS111" s="302">
        <v>34538</v>
      </c>
      <c r="CT111" s="302" t="s">
        <v>2772</v>
      </c>
      <c r="CU111" s="302" t="s">
        <v>2772</v>
      </c>
      <c r="CV111" s="302" t="s">
        <v>2772</v>
      </c>
      <c r="CW111" s="302" t="s">
        <v>2772</v>
      </c>
      <c r="CX111" s="302" t="s">
        <v>2772</v>
      </c>
      <c r="CY111" s="302">
        <v>4088</v>
      </c>
      <c r="CZ111" s="302" t="s">
        <v>2772</v>
      </c>
      <c r="DA111" s="302" t="s">
        <v>2772</v>
      </c>
      <c r="DB111" s="302" t="s">
        <v>2772</v>
      </c>
      <c r="DC111" s="302">
        <v>1901</v>
      </c>
      <c r="DD111" s="302">
        <v>363</v>
      </c>
      <c r="DE111" s="302">
        <v>1</v>
      </c>
    </row>
    <row r="112" spans="1:109" x14ac:dyDescent="0.2">
      <c r="A112" s="39" t="s">
        <v>56</v>
      </c>
      <c r="B112" s="302">
        <v>8050</v>
      </c>
      <c r="C112" s="302">
        <v>538</v>
      </c>
      <c r="D112" s="318" t="s">
        <v>2</v>
      </c>
      <c r="E112" s="318" t="s">
        <v>2</v>
      </c>
      <c r="F112" s="318" t="s">
        <v>2</v>
      </c>
      <c r="G112" s="318" t="s">
        <v>2</v>
      </c>
      <c r="H112" s="318" t="s">
        <v>2</v>
      </c>
      <c r="I112" s="318" t="s">
        <v>2</v>
      </c>
      <c r="J112" s="302">
        <v>1313</v>
      </c>
      <c r="K112" s="302">
        <v>229</v>
      </c>
      <c r="L112" s="318" t="s">
        <v>2</v>
      </c>
      <c r="M112" s="302">
        <v>56</v>
      </c>
      <c r="N112" s="318" t="s">
        <v>2</v>
      </c>
      <c r="O112" s="318" t="s">
        <v>2</v>
      </c>
      <c r="P112" s="318" t="s">
        <v>2</v>
      </c>
      <c r="Q112" s="302">
        <v>960</v>
      </c>
      <c r="R112" s="318" t="s">
        <v>2</v>
      </c>
      <c r="S112" s="318" t="s">
        <v>2</v>
      </c>
      <c r="T112" s="302">
        <v>316</v>
      </c>
      <c r="U112" s="302">
        <v>1847</v>
      </c>
      <c r="W112" s="39" t="s">
        <v>56</v>
      </c>
      <c r="X112" s="302">
        <v>9001</v>
      </c>
      <c r="Y112" s="302">
        <v>2054</v>
      </c>
      <c r="Z112" s="318" t="s">
        <v>2</v>
      </c>
      <c r="AA112" s="318" t="s">
        <v>2</v>
      </c>
      <c r="AB112" s="318" t="s">
        <v>2</v>
      </c>
      <c r="AC112" s="318" t="s">
        <v>2</v>
      </c>
      <c r="AD112" s="318" t="s">
        <v>2</v>
      </c>
      <c r="AE112" s="318" t="s">
        <v>2</v>
      </c>
      <c r="AF112" s="302">
        <v>2818</v>
      </c>
      <c r="AG112" s="302">
        <v>697</v>
      </c>
      <c r="AH112" s="302">
        <v>111</v>
      </c>
      <c r="AI112" s="318" t="s">
        <v>2</v>
      </c>
      <c r="AJ112" s="318" t="s">
        <v>2</v>
      </c>
      <c r="AK112" s="318" t="s">
        <v>2</v>
      </c>
      <c r="AL112" s="318" t="s">
        <v>2</v>
      </c>
      <c r="AM112" s="302">
        <v>1119</v>
      </c>
      <c r="AN112" s="318" t="s">
        <v>2</v>
      </c>
      <c r="AO112" s="318" t="s">
        <v>2</v>
      </c>
      <c r="AP112" s="302">
        <v>334</v>
      </c>
      <c r="AQ112" s="302">
        <v>1868</v>
      </c>
      <c r="AS112" s="39" t="s">
        <v>56</v>
      </c>
      <c r="AT112" s="302">
        <v>14807</v>
      </c>
      <c r="AU112" s="302">
        <v>3596</v>
      </c>
      <c r="AV112" s="302">
        <v>148</v>
      </c>
      <c r="AW112" s="319" t="s">
        <v>2</v>
      </c>
      <c r="AX112" s="302">
        <v>1479</v>
      </c>
      <c r="AY112" s="302">
        <v>218</v>
      </c>
      <c r="AZ112" s="302">
        <v>215</v>
      </c>
      <c r="BA112" s="302">
        <v>8590</v>
      </c>
      <c r="BB112" s="302">
        <v>4674</v>
      </c>
      <c r="BC112" s="302">
        <v>1460</v>
      </c>
      <c r="BD112" s="302">
        <v>613</v>
      </c>
      <c r="BE112" s="302">
        <v>452</v>
      </c>
      <c r="BF112" s="302">
        <v>124</v>
      </c>
      <c r="BG112" s="302">
        <v>1768</v>
      </c>
      <c r="BH112" s="302">
        <v>158</v>
      </c>
      <c r="BI112" s="302">
        <v>1675</v>
      </c>
      <c r="BJ112" s="302">
        <v>571</v>
      </c>
      <c r="BK112" s="302">
        <v>296</v>
      </c>
      <c r="BL112" s="302">
        <v>245</v>
      </c>
      <c r="BM112" s="302">
        <v>312</v>
      </c>
      <c r="BO112" s="39" t="s">
        <v>56</v>
      </c>
      <c r="BP112" s="302">
        <v>24139</v>
      </c>
      <c r="BQ112" s="302">
        <v>7040</v>
      </c>
      <c r="BR112" s="302">
        <v>452</v>
      </c>
      <c r="BS112" s="302">
        <v>696</v>
      </c>
      <c r="BT112" s="302">
        <v>1957</v>
      </c>
      <c r="BU112" s="302">
        <v>424</v>
      </c>
      <c r="BV112" s="302">
        <v>417</v>
      </c>
      <c r="BW112" s="302">
        <v>14381</v>
      </c>
      <c r="BX112" s="302">
        <v>6166</v>
      </c>
      <c r="BY112" s="302">
        <v>3055</v>
      </c>
      <c r="BZ112" s="302">
        <v>1165</v>
      </c>
      <c r="CA112" s="302">
        <v>1426</v>
      </c>
      <c r="CB112" s="302">
        <v>225</v>
      </c>
      <c r="CC112" s="302">
        <v>2360</v>
      </c>
      <c r="CD112" s="302">
        <v>210</v>
      </c>
      <c r="CE112" s="302">
        <v>2009</v>
      </c>
      <c r="CF112" s="302">
        <v>830</v>
      </c>
      <c r="CG112" s="302">
        <v>353</v>
      </c>
      <c r="CH112" s="302">
        <v>372</v>
      </c>
      <c r="CI112" s="302">
        <v>321</v>
      </c>
      <c r="CK112" s="39" t="s">
        <v>56</v>
      </c>
      <c r="CL112" s="302">
        <v>40850</v>
      </c>
      <c r="CM112" s="302">
        <v>9628</v>
      </c>
      <c r="CN112" s="302" t="s">
        <v>2772</v>
      </c>
      <c r="CO112" s="302" t="s">
        <v>2772</v>
      </c>
      <c r="CP112" s="302" t="s">
        <v>2772</v>
      </c>
      <c r="CQ112" s="302" t="s">
        <v>2772</v>
      </c>
      <c r="CR112" s="302" t="s">
        <v>2772</v>
      </c>
      <c r="CS112" s="302">
        <v>27643</v>
      </c>
      <c r="CT112" s="302" t="s">
        <v>2772</v>
      </c>
      <c r="CU112" s="302" t="s">
        <v>2772</v>
      </c>
      <c r="CV112" s="302" t="s">
        <v>2772</v>
      </c>
      <c r="CW112" s="302" t="s">
        <v>2772</v>
      </c>
      <c r="CX112" s="302" t="s">
        <v>2772</v>
      </c>
      <c r="CY112" s="302">
        <v>2565</v>
      </c>
      <c r="CZ112" s="302" t="s">
        <v>2772</v>
      </c>
      <c r="DA112" s="302" t="s">
        <v>2772</v>
      </c>
      <c r="DB112" s="302" t="s">
        <v>2772</v>
      </c>
      <c r="DC112" s="302">
        <v>685</v>
      </c>
      <c r="DD112" s="302">
        <v>329</v>
      </c>
      <c r="DE112" s="302">
        <v>0</v>
      </c>
    </row>
    <row r="113" spans="1:109" x14ac:dyDescent="0.2">
      <c r="A113" s="39" t="s">
        <v>57</v>
      </c>
      <c r="B113" s="302">
        <v>7239</v>
      </c>
      <c r="C113" s="302">
        <v>269</v>
      </c>
      <c r="D113" s="318" t="s">
        <v>2</v>
      </c>
      <c r="E113" s="318" t="s">
        <v>2</v>
      </c>
      <c r="F113" s="318" t="s">
        <v>2</v>
      </c>
      <c r="G113" s="318" t="s">
        <v>2</v>
      </c>
      <c r="H113" s="318" t="s">
        <v>2</v>
      </c>
      <c r="I113" s="318" t="s">
        <v>2</v>
      </c>
      <c r="J113" s="302">
        <v>927</v>
      </c>
      <c r="K113" s="302">
        <v>88</v>
      </c>
      <c r="L113" s="318" t="s">
        <v>2</v>
      </c>
      <c r="M113" s="302">
        <v>87</v>
      </c>
      <c r="N113" s="318" t="s">
        <v>2</v>
      </c>
      <c r="O113" s="318" t="s">
        <v>2</v>
      </c>
      <c r="P113" s="318" t="s">
        <v>2</v>
      </c>
      <c r="Q113" s="302">
        <v>272</v>
      </c>
      <c r="R113" s="318" t="s">
        <v>2</v>
      </c>
      <c r="S113" s="318" t="s">
        <v>2</v>
      </c>
      <c r="T113" s="302">
        <v>872</v>
      </c>
      <c r="U113" s="302">
        <v>2628</v>
      </c>
      <c r="W113" s="39" t="s">
        <v>57</v>
      </c>
      <c r="X113" s="302">
        <v>5663</v>
      </c>
      <c r="Y113" s="302">
        <v>583</v>
      </c>
      <c r="Z113" s="318" t="s">
        <v>2</v>
      </c>
      <c r="AA113" s="318" t="s">
        <v>2</v>
      </c>
      <c r="AB113" s="318" t="s">
        <v>2</v>
      </c>
      <c r="AC113" s="318" t="s">
        <v>2</v>
      </c>
      <c r="AD113" s="318" t="s">
        <v>2</v>
      </c>
      <c r="AE113" s="318" t="s">
        <v>2</v>
      </c>
      <c r="AF113" s="302">
        <v>956</v>
      </c>
      <c r="AG113" s="302">
        <v>100</v>
      </c>
      <c r="AH113" s="302">
        <v>46</v>
      </c>
      <c r="AI113" s="318" t="s">
        <v>2</v>
      </c>
      <c r="AJ113" s="318" t="s">
        <v>2</v>
      </c>
      <c r="AK113" s="318" t="s">
        <v>2</v>
      </c>
      <c r="AL113" s="318" t="s">
        <v>2</v>
      </c>
      <c r="AM113" s="302">
        <v>277</v>
      </c>
      <c r="AN113" s="318" t="s">
        <v>2</v>
      </c>
      <c r="AO113" s="318" t="s">
        <v>2</v>
      </c>
      <c r="AP113" s="302">
        <v>947</v>
      </c>
      <c r="AQ113" s="302">
        <v>2754</v>
      </c>
      <c r="AS113" s="39" t="s">
        <v>57</v>
      </c>
      <c r="AT113" s="302">
        <v>7253</v>
      </c>
      <c r="AU113" s="302">
        <v>1399</v>
      </c>
      <c r="AV113" s="302">
        <v>65</v>
      </c>
      <c r="AW113" s="319" t="s">
        <v>2</v>
      </c>
      <c r="AX113" s="302">
        <v>301</v>
      </c>
      <c r="AY113" s="302">
        <v>32</v>
      </c>
      <c r="AZ113" s="302">
        <v>389</v>
      </c>
      <c r="BA113" s="302">
        <v>3166</v>
      </c>
      <c r="BB113" s="302">
        <v>930</v>
      </c>
      <c r="BC113" s="302">
        <v>141</v>
      </c>
      <c r="BD113" s="302">
        <v>93</v>
      </c>
      <c r="BE113" s="302">
        <v>118</v>
      </c>
      <c r="BF113" s="302">
        <v>92</v>
      </c>
      <c r="BG113" s="302">
        <v>1292</v>
      </c>
      <c r="BH113" s="302">
        <v>740</v>
      </c>
      <c r="BI113" s="302">
        <v>292</v>
      </c>
      <c r="BJ113" s="302">
        <v>77</v>
      </c>
      <c r="BK113" s="302">
        <v>357</v>
      </c>
      <c r="BL113" s="302">
        <v>965</v>
      </c>
      <c r="BM113" s="302">
        <v>74</v>
      </c>
      <c r="BO113" s="39" t="s">
        <v>57</v>
      </c>
      <c r="BP113" s="302">
        <v>10755</v>
      </c>
      <c r="BQ113" s="302">
        <v>2498</v>
      </c>
      <c r="BR113" s="302">
        <v>104</v>
      </c>
      <c r="BS113" s="318" t="s">
        <v>2</v>
      </c>
      <c r="BT113" s="302">
        <v>397</v>
      </c>
      <c r="BU113" s="318" t="s">
        <v>2</v>
      </c>
      <c r="BV113" s="302">
        <v>950</v>
      </c>
      <c r="BW113" s="302">
        <v>4423</v>
      </c>
      <c r="BX113" s="302">
        <v>1112</v>
      </c>
      <c r="BY113" s="302">
        <v>172</v>
      </c>
      <c r="BZ113" s="302">
        <v>168</v>
      </c>
      <c r="CA113" s="302">
        <v>174</v>
      </c>
      <c r="CB113" s="302">
        <v>202</v>
      </c>
      <c r="CC113" s="302">
        <v>1905</v>
      </c>
      <c r="CD113" s="302">
        <v>1204</v>
      </c>
      <c r="CE113" s="302">
        <v>259</v>
      </c>
      <c r="CF113" s="302">
        <v>89</v>
      </c>
      <c r="CG113" s="302">
        <v>476</v>
      </c>
      <c r="CH113" s="302">
        <v>1482</v>
      </c>
      <c r="CI113" s="302">
        <v>95</v>
      </c>
      <c r="CK113" s="39" t="s">
        <v>57</v>
      </c>
      <c r="CL113" s="302">
        <v>14207</v>
      </c>
      <c r="CM113" s="302">
        <v>3300</v>
      </c>
      <c r="CN113" s="302" t="s">
        <v>2772</v>
      </c>
      <c r="CO113" s="302" t="s">
        <v>2772</v>
      </c>
      <c r="CP113" s="302" t="s">
        <v>2772</v>
      </c>
      <c r="CQ113" s="302" t="s">
        <v>2772</v>
      </c>
      <c r="CR113" s="302" t="s">
        <v>2772</v>
      </c>
      <c r="CS113" s="302">
        <v>6028</v>
      </c>
      <c r="CT113" s="302" t="s">
        <v>2772</v>
      </c>
      <c r="CU113" s="302" t="s">
        <v>2772</v>
      </c>
      <c r="CV113" s="302" t="s">
        <v>2772</v>
      </c>
      <c r="CW113" s="302" t="s">
        <v>2772</v>
      </c>
      <c r="CX113" s="302" t="s">
        <v>2772</v>
      </c>
      <c r="CY113" s="302">
        <v>2199</v>
      </c>
      <c r="CZ113" s="302" t="s">
        <v>2772</v>
      </c>
      <c r="DA113" s="302" t="s">
        <v>2772</v>
      </c>
      <c r="DB113" s="302" t="s">
        <v>2772</v>
      </c>
      <c r="DC113" s="302">
        <v>961</v>
      </c>
      <c r="DD113" s="302">
        <v>1719</v>
      </c>
      <c r="DE113" s="302">
        <v>0</v>
      </c>
    </row>
    <row r="114" spans="1:109" x14ac:dyDescent="0.2">
      <c r="A114" s="39" t="s">
        <v>58</v>
      </c>
      <c r="B114" s="302">
        <v>14317</v>
      </c>
      <c r="C114" s="302">
        <v>840</v>
      </c>
      <c r="D114" s="318" t="s">
        <v>2</v>
      </c>
      <c r="E114" s="318" t="s">
        <v>2</v>
      </c>
      <c r="F114" s="318" t="s">
        <v>2</v>
      </c>
      <c r="G114" s="318" t="s">
        <v>2</v>
      </c>
      <c r="H114" s="318" t="s">
        <v>2</v>
      </c>
      <c r="I114" s="318" t="s">
        <v>2</v>
      </c>
      <c r="J114" s="302">
        <v>442</v>
      </c>
      <c r="K114" s="302">
        <v>114</v>
      </c>
      <c r="L114" s="318" t="s">
        <v>2</v>
      </c>
      <c r="M114" s="302">
        <v>70</v>
      </c>
      <c r="N114" s="318" t="s">
        <v>2</v>
      </c>
      <c r="O114" s="318" t="s">
        <v>2</v>
      </c>
      <c r="P114" s="318" t="s">
        <v>2</v>
      </c>
      <c r="Q114" s="302">
        <v>4330</v>
      </c>
      <c r="R114" s="318" t="s">
        <v>2</v>
      </c>
      <c r="S114" s="318" t="s">
        <v>2</v>
      </c>
      <c r="T114" s="302">
        <v>368</v>
      </c>
      <c r="U114" s="302">
        <v>3597</v>
      </c>
      <c r="W114" s="39" t="s">
        <v>58</v>
      </c>
      <c r="X114" s="302">
        <v>10540</v>
      </c>
      <c r="Y114" s="302">
        <v>1784</v>
      </c>
      <c r="Z114" s="318" t="s">
        <v>2</v>
      </c>
      <c r="AA114" s="318" t="s">
        <v>2</v>
      </c>
      <c r="AB114" s="318" t="s">
        <v>2</v>
      </c>
      <c r="AC114" s="318" t="s">
        <v>2</v>
      </c>
      <c r="AD114" s="318" t="s">
        <v>2</v>
      </c>
      <c r="AE114" s="318" t="s">
        <v>2</v>
      </c>
      <c r="AF114" s="302">
        <v>629</v>
      </c>
      <c r="AG114" s="302">
        <v>180</v>
      </c>
      <c r="AH114" s="302">
        <v>263</v>
      </c>
      <c r="AI114" s="318" t="s">
        <v>2</v>
      </c>
      <c r="AJ114" s="318" t="s">
        <v>2</v>
      </c>
      <c r="AK114" s="318" t="s">
        <v>2</v>
      </c>
      <c r="AL114" s="318" t="s">
        <v>2</v>
      </c>
      <c r="AM114" s="302">
        <v>5446</v>
      </c>
      <c r="AN114" s="318" t="s">
        <v>2</v>
      </c>
      <c r="AO114" s="318" t="s">
        <v>2</v>
      </c>
      <c r="AP114" s="302">
        <v>366</v>
      </c>
      <c r="AQ114" s="302">
        <v>1872</v>
      </c>
      <c r="AS114" s="39" t="s">
        <v>58</v>
      </c>
      <c r="AT114" s="302">
        <v>16492</v>
      </c>
      <c r="AU114" s="302">
        <v>5950</v>
      </c>
      <c r="AV114" s="302">
        <v>2841</v>
      </c>
      <c r="AW114" s="319" t="s">
        <v>2</v>
      </c>
      <c r="AX114" s="302">
        <v>205</v>
      </c>
      <c r="AY114" s="302">
        <v>978</v>
      </c>
      <c r="AZ114" s="302">
        <v>224</v>
      </c>
      <c r="BA114" s="302">
        <v>3986</v>
      </c>
      <c r="BB114" s="302">
        <v>667</v>
      </c>
      <c r="BC114" s="302">
        <v>194</v>
      </c>
      <c r="BD114" s="302">
        <v>655</v>
      </c>
      <c r="BE114" s="302">
        <v>123</v>
      </c>
      <c r="BF114" s="302">
        <v>280</v>
      </c>
      <c r="BG114" s="302">
        <v>4946</v>
      </c>
      <c r="BH114" s="302">
        <v>360</v>
      </c>
      <c r="BI114" s="302">
        <v>4780</v>
      </c>
      <c r="BJ114" s="302">
        <v>2965</v>
      </c>
      <c r="BK114" s="302">
        <v>782</v>
      </c>
      <c r="BL114" s="302">
        <v>601</v>
      </c>
      <c r="BM114" s="302">
        <v>227</v>
      </c>
      <c r="BO114" s="39" t="s">
        <v>58</v>
      </c>
      <c r="BP114" s="302">
        <v>28994</v>
      </c>
      <c r="BQ114" s="302">
        <v>14650</v>
      </c>
      <c r="BR114" s="302">
        <v>5500</v>
      </c>
      <c r="BS114" s="302">
        <v>529</v>
      </c>
      <c r="BT114" s="302">
        <v>353</v>
      </c>
      <c r="BU114" s="302">
        <v>2250</v>
      </c>
      <c r="BV114" s="302">
        <v>615</v>
      </c>
      <c r="BW114" s="302">
        <v>6633</v>
      </c>
      <c r="BX114" s="302">
        <v>670</v>
      </c>
      <c r="BY114" s="302">
        <v>212</v>
      </c>
      <c r="BZ114" s="302">
        <v>979</v>
      </c>
      <c r="CA114" s="302">
        <v>171</v>
      </c>
      <c r="CB114" s="302">
        <v>313</v>
      </c>
      <c r="CC114" s="302">
        <v>5656</v>
      </c>
      <c r="CD114" s="302">
        <v>647</v>
      </c>
      <c r="CE114" s="302">
        <v>4696</v>
      </c>
      <c r="CF114" s="302">
        <v>3294</v>
      </c>
      <c r="CG114" s="302">
        <v>1294</v>
      </c>
      <c r="CH114" s="302">
        <v>1199</v>
      </c>
      <c r="CI114" s="302">
        <v>573</v>
      </c>
      <c r="CK114" s="39" t="s">
        <v>58</v>
      </c>
      <c r="CL114" s="302">
        <v>41959</v>
      </c>
      <c r="CM114" s="302">
        <v>19576</v>
      </c>
      <c r="CN114" s="302" t="s">
        <v>2772</v>
      </c>
      <c r="CO114" s="302" t="s">
        <v>2772</v>
      </c>
      <c r="CP114" s="302" t="s">
        <v>2772</v>
      </c>
      <c r="CQ114" s="302" t="s">
        <v>2772</v>
      </c>
      <c r="CR114" s="302" t="s">
        <v>2772</v>
      </c>
      <c r="CS114" s="302">
        <v>10134</v>
      </c>
      <c r="CT114" s="302" t="s">
        <v>2772</v>
      </c>
      <c r="CU114" s="302" t="s">
        <v>2772</v>
      </c>
      <c r="CV114" s="302" t="s">
        <v>2772</v>
      </c>
      <c r="CW114" s="302" t="s">
        <v>2772</v>
      </c>
      <c r="CX114" s="302" t="s">
        <v>2772</v>
      </c>
      <c r="CY114" s="302">
        <v>6417</v>
      </c>
      <c r="CZ114" s="302" t="s">
        <v>2772</v>
      </c>
      <c r="DA114" s="302" t="s">
        <v>2772</v>
      </c>
      <c r="DB114" s="302" t="s">
        <v>2772</v>
      </c>
      <c r="DC114" s="302">
        <v>3925</v>
      </c>
      <c r="DD114" s="302">
        <v>1907</v>
      </c>
      <c r="DE114" s="302">
        <v>0</v>
      </c>
    </row>
    <row r="115" spans="1:109" x14ac:dyDescent="0.2">
      <c r="A115" s="39" t="s">
        <v>59</v>
      </c>
      <c r="B115" s="302">
        <v>4732</v>
      </c>
      <c r="C115" s="302">
        <v>223</v>
      </c>
      <c r="D115" s="318" t="s">
        <v>2</v>
      </c>
      <c r="E115" s="318" t="s">
        <v>2</v>
      </c>
      <c r="F115" s="318" t="s">
        <v>2</v>
      </c>
      <c r="G115" s="318" t="s">
        <v>2</v>
      </c>
      <c r="H115" s="318" t="s">
        <v>2</v>
      </c>
      <c r="I115" s="318" t="s">
        <v>2</v>
      </c>
      <c r="J115" s="302">
        <v>555</v>
      </c>
      <c r="K115" s="302">
        <v>73</v>
      </c>
      <c r="L115" s="318" t="s">
        <v>2</v>
      </c>
      <c r="M115" s="302">
        <v>55</v>
      </c>
      <c r="N115" s="318" t="s">
        <v>2</v>
      </c>
      <c r="O115" s="318" t="s">
        <v>2</v>
      </c>
      <c r="P115" s="318" t="s">
        <v>2</v>
      </c>
      <c r="Q115" s="302">
        <v>300</v>
      </c>
      <c r="R115" s="318" t="s">
        <v>2</v>
      </c>
      <c r="S115" s="318" t="s">
        <v>2</v>
      </c>
      <c r="T115" s="302">
        <v>427</v>
      </c>
      <c r="U115" s="302">
        <v>1432</v>
      </c>
      <c r="W115" s="39" t="s">
        <v>59</v>
      </c>
      <c r="X115" s="302">
        <v>3412</v>
      </c>
      <c r="Y115" s="302">
        <v>542</v>
      </c>
      <c r="Z115" s="318" t="s">
        <v>2</v>
      </c>
      <c r="AA115" s="318" t="s">
        <v>2</v>
      </c>
      <c r="AB115" s="318" t="s">
        <v>2</v>
      </c>
      <c r="AC115" s="318" t="s">
        <v>2</v>
      </c>
      <c r="AD115" s="318" t="s">
        <v>2</v>
      </c>
      <c r="AE115" s="318" t="s">
        <v>2</v>
      </c>
      <c r="AF115" s="302">
        <v>644</v>
      </c>
      <c r="AG115" s="302">
        <v>79</v>
      </c>
      <c r="AH115" s="302">
        <v>37</v>
      </c>
      <c r="AI115" s="318" t="s">
        <v>2</v>
      </c>
      <c r="AJ115" s="318" t="s">
        <v>2</v>
      </c>
      <c r="AK115" s="318" t="s">
        <v>2</v>
      </c>
      <c r="AL115" s="318" t="s">
        <v>2</v>
      </c>
      <c r="AM115" s="302">
        <v>384</v>
      </c>
      <c r="AN115" s="318" t="s">
        <v>2</v>
      </c>
      <c r="AO115" s="318" t="s">
        <v>2</v>
      </c>
      <c r="AP115" s="302">
        <v>399</v>
      </c>
      <c r="AQ115" s="302">
        <v>1327</v>
      </c>
      <c r="AS115" s="39" t="s">
        <v>59</v>
      </c>
      <c r="AT115" s="302">
        <v>4707</v>
      </c>
      <c r="AU115" s="302">
        <v>1096</v>
      </c>
      <c r="AV115" s="302">
        <v>52</v>
      </c>
      <c r="AW115" s="319" t="s">
        <v>2</v>
      </c>
      <c r="AX115" s="302">
        <v>276</v>
      </c>
      <c r="AY115" s="302">
        <v>83</v>
      </c>
      <c r="AZ115" s="302">
        <v>191</v>
      </c>
      <c r="BA115" s="302">
        <v>2351</v>
      </c>
      <c r="BB115" s="302">
        <v>767</v>
      </c>
      <c r="BC115" s="302">
        <v>132</v>
      </c>
      <c r="BD115" s="302">
        <v>100</v>
      </c>
      <c r="BE115" s="302">
        <v>280</v>
      </c>
      <c r="BF115" s="302">
        <v>109</v>
      </c>
      <c r="BG115" s="302">
        <v>572</v>
      </c>
      <c r="BH115" s="302">
        <v>124</v>
      </c>
      <c r="BI115" s="302">
        <v>472</v>
      </c>
      <c r="BJ115" s="302">
        <v>144</v>
      </c>
      <c r="BK115" s="302">
        <v>253</v>
      </c>
      <c r="BL115" s="302">
        <v>273</v>
      </c>
      <c r="BM115" s="302">
        <v>162</v>
      </c>
      <c r="BO115" s="39" t="s">
        <v>59</v>
      </c>
      <c r="BP115" s="302">
        <v>7688</v>
      </c>
      <c r="BQ115" s="302">
        <v>2501</v>
      </c>
      <c r="BR115" s="302">
        <v>175</v>
      </c>
      <c r="BS115" s="318" t="s">
        <v>2</v>
      </c>
      <c r="BT115" s="302">
        <v>376</v>
      </c>
      <c r="BU115" s="302">
        <v>205</v>
      </c>
      <c r="BV115" s="302">
        <v>427</v>
      </c>
      <c r="BW115" s="302">
        <v>3706</v>
      </c>
      <c r="BX115" s="302">
        <v>955</v>
      </c>
      <c r="BY115" s="302">
        <v>254</v>
      </c>
      <c r="BZ115" s="302">
        <v>136</v>
      </c>
      <c r="CA115" s="302">
        <v>538</v>
      </c>
      <c r="CB115" s="302">
        <v>194</v>
      </c>
      <c r="CC115" s="302">
        <v>816</v>
      </c>
      <c r="CD115" s="302">
        <v>174</v>
      </c>
      <c r="CE115" s="302">
        <v>487</v>
      </c>
      <c r="CF115" s="302">
        <v>245</v>
      </c>
      <c r="CG115" s="302">
        <v>303</v>
      </c>
      <c r="CH115" s="302">
        <v>376</v>
      </c>
      <c r="CI115" s="302">
        <v>118</v>
      </c>
      <c r="CK115" s="39" t="s">
        <v>59</v>
      </c>
      <c r="CL115" s="302">
        <v>13623</v>
      </c>
      <c r="CM115" s="302">
        <v>4232</v>
      </c>
      <c r="CN115" s="302" t="s">
        <v>2772</v>
      </c>
      <c r="CO115" s="302" t="s">
        <v>2772</v>
      </c>
      <c r="CP115" s="302" t="s">
        <v>2772</v>
      </c>
      <c r="CQ115" s="302" t="s">
        <v>2772</v>
      </c>
      <c r="CR115" s="302" t="s">
        <v>2772</v>
      </c>
      <c r="CS115" s="302">
        <v>7428</v>
      </c>
      <c r="CT115" s="302" t="s">
        <v>2772</v>
      </c>
      <c r="CU115" s="302" t="s">
        <v>2772</v>
      </c>
      <c r="CV115" s="302" t="s">
        <v>2772</v>
      </c>
      <c r="CW115" s="302" t="s">
        <v>2772</v>
      </c>
      <c r="CX115" s="302" t="s">
        <v>2772</v>
      </c>
      <c r="CY115" s="302">
        <v>937</v>
      </c>
      <c r="CZ115" s="302" t="s">
        <v>2772</v>
      </c>
      <c r="DA115" s="302" t="s">
        <v>2772</v>
      </c>
      <c r="DB115" s="302" t="s">
        <v>2772</v>
      </c>
      <c r="DC115" s="302">
        <v>685</v>
      </c>
      <c r="DD115" s="302">
        <v>341</v>
      </c>
      <c r="DE115" s="302">
        <v>0</v>
      </c>
    </row>
    <row r="116" spans="1:109" x14ac:dyDescent="0.2">
      <c r="A116" s="39" t="s">
        <v>60</v>
      </c>
      <c r="B116" s="302">
        <v>7433</v>
      </c>
      <c r="C116" s="302">
        <v>221</v>
      </c>
      <c r="D116" s="318" t="s">
        <v>2</v>
      </c>
      <c r="E116" s="318" t="s">
        <v>2</v>
      </c>
      <c r="F116" s="318" t="s">
        <v>2</v>
      </c>
      <c r="G116" s="318" t="s">
        <v>2</v>
      </c>
      <c r="H116" s="318" t="s">
        <v>2</v>
      </c>
      <c r="I116" s="318" t="s">
        <v>2</v>
      </c>
      <c r="J116" s="302">
        <v>659</v>
      </c>
      <c r="K116" s="302">
        <v>457</v>
      </c>
      <c r="L116" s="318" t="s">
        <v>2</v>
      </c>
      <c r="M116" s="302">
        <v>11</v>
      </c>
      <c r="N116" s="318" t="s">
        <v>2</v>
      </c>
      <c r="O116" s="318" t="s">
        <v>2</v>
      </c>
      <c r="P116" s="318" t="s">
        <v>2</v>
      </c>
      <c r="Q116" s="302">
        <v>1484</v>
      </c>
      <c r="R116" s="318" t="s">
        <v>2</v>
      </c>
      <c r="S116" s="318" t="s">
        <v>2</v>
      </c>
      <c r="T116" s="302">
        <v>95</v>
      </c>
      <c r="U116" s="302">
        <v>2657</v>
      </c>
      <c r="W116" s="39" t="s">
        <v>60</v>
      </c>
      <c r="X116" s="302">
        <v>8185</v>
      </c>
      <c r="Y116" s="302">
        <v>732</v>
      </c>
      <c r="Z116" s="318" t="s">
        <v>2</v>
      </c>
      <c r="AA116" s="318" t="s">
        <v>2</v>
      </c>
      <c r="AB116" s="318" t="s">
        <v>2</v>
      </c>
      <c r="AC116" s="318" t="s">
        <v>2</v>
      </c>
      <c r="AD116" s="318" t="s">
        <v>2</v>
      </c>
      <c r="AE116" s="318" t="s">
        <v>2</v>
      </c>
      <c r="AF116" s="302">
        <v>503</v>
      </c>
      <c r="AG116" s="302">
        <v>266</v>
      </c>
      <c r="AH116" s="302">
        <v>3344</v>
      </c>
      <c r="AI116" s="318" t="s">
        <v>2</v>
      </c>
      <c r="AJ116" s="318" t="s">
        <v>2</v>
      </c>
      <c r="AK116" s="318" t="s">
        <v>2</v>
      </c>
      <c r="AL116" s="318" t="s">
        <v>2</v>
      </c>
      <c r="AM116" s="302">
        <v>1793</v>
      </c>
      <c r="AN116" s="318" t="s">
        <v>2</v>
      </c>
      <c r="AO116" s="318" t="s">
        <v>2</v>
      </c>
      <c r="AP116" s="302">
        <v>148</v>
      </c>
      <c r="AQ116" s="302">
        <v>1399</v>
      </c>
      <c r="AS116" s="39" t="s">
        <v>60</v>
      </c>
      <c r="AT116" s="302">
        <v>17262</v>
      </c>
      <c r="AU116" s="302">
        <v>1640</v>
      </c>
      <c r="AV116" s="302">
        <v>363</v>
      </c>
      <c r="AW116" s="319" t="s">
        <v>2</v>
      </c>
      <c r="AX116" s="302">
        <v>92</v>
      </c>
      <c r="AY116" s="302">
        <v>224</v>
      </c>
      <c r="AZ116" s="302">
        <v>103</v>
      </c>
      <c r="BA116" s="302">
        <v>13476</v>
      </c>
      <c r="BB116" s="302">
        <v>421</v>
      </c>
      <c r="BC116" s="302">
        <v>258</v>
      </c>
      <c r="BD116" s="302">
        <v>11244</v>
      </c>
      <c r="BE116" s="302">
        <v>24</v>
      </c>
      <c r="BF116" s="302">
        <v>156</v>
      </c>
      <c r="BG116" s="302">
        <v>1598</v>
      </c>
      <c r="BH116" s="302">
        <v>187</v>
      </c>
      <c r="BI116" s="302">
        <v>1381</v>
      </c>
      <c r="BJ116" s="302">
        <v>391</v>
      </c>
      <c r="BK116" s="302">
        <v>172</v>
      </c>
      <c r="BL116" s="302">
        <v>285</v>
      </c>
      <c r="BM116" s="302">
        <v>91</v>
      </c>
      <c r="BO116" s="39" t="s">
        <v>60</v>
      </c>
      <c r="BP116" s="302">
        <v>29347</v>
      </c>
      <c r="BQ116" s="302">
        <v>3582</v>
      </c>
      <c r="BR116" s="302">
        <v>530</v>
      </c>
      <c r="BS116" s="302">
        <v>700</v>
      </c>
      <c r="BT116" s="302">
        <v>160</v>
      </c>
      <c r="BU116" s="302">
        <v>347</v>
      </c>
      <c r="BV116" s="302">
        <v>549</v>
      </c>
      <c r="BW116" s="302">
        <v>21850</v>
      </c>
      <c r="BX116" s="302">
        <v>513</v>
      </c>
      <c r="BY116" s="302">
        <v>351</v>
      </c>
      <c r="BZ116" s="302">
        <v>17983</v>
      </c>
      <c r="CA116" s="318" t="s">
        <v>2</v>
      </c>
      <c r="CB116" s="302">
        <v>168</v>
      </c>
      <c r="CC116" s="302">
        <v>1947</v>
      </c>
      <c r="CD116" s="302">
        <v>442</v>
      </c>
      <c r="CE116" s="302">
        <v>1273</v>
      </c>
      <c r="CF116" s="302">
        <v>400</v>
      </c>
      <c r="CG116" s="302">
        <v>380</v>
      </c>
      <c r="CH116" s="302">
        <v>1523</v>
      </c>
      <c r="CI116" s="302">
        <v>364</v>
      </c>
      <c r="CK116" s="39" t="s">
        <v>60</v>
      </c>
      <c r="CL116" s="302">
        <v>39505</v>
      </c>
      <c r="CM116" s="302">
        <v>5636</v>
      </c>
      <c r="CN116" s="302" t="s">
        <v>2772</v>
      </c>
      <c r="CO116" s="302" t="s">
        <v>2772</v>
      </c>
      <c r="CP116" s="302" t="s">
        <v>2772</v>
      </c>
      <c r="CQ116" s="302" t="s">
        <v>2772</v>
      </c>
      <c r="CR116" s="302" t="s">
        <v>2772</v>
      </c>
      <c r="CS116" s="302">
        <v>27718</v>
      </c>
      <c r="CT116" s="302" t="s">
        <v>2772</v>
      </c>
      <c r="CU116" s="302" t="s">
        <v>2772</v>
      </c>
      <c r="CV116" s="302" t="s">
        <v>2772</v>
      </c>
      <c r="CW116" s="302" t="s">
        <v>2772</v>
      </c>
      <c r="CX116" s="302" t="s">
        <v>2772</v>
      </c>
      <c r="CY116" s="302">
        <v>2842</v>
      </c>
      <c r="CZ116" s="302" t="s">
        <v>2772</v>
      </c>
      <c r="DA116" s="302" t="s">
        <v>2772</v>
      </c>
      <c r="DB116" s="302" t="s">
        <v>2772</v>
      </c>
      <c r="DC116" s="302">
        <v>1381</v>
      </c>
      <c r="DD116" s="302">
        <v>1928</v>
      </c>
      <c r="DE116" s="302">
        <v>0</v>
      </c>
    </row>
    <row r="117" spans="1:109" x14ac:dyDescent="0.2">
      <c r="A117" s="39" t="s">
        <v>61</v>
      </c>
      <c r="B117" s="302">
        <v>10388</v>
      </c>
      <c r="C117" s="302">
        <v>775</v>
      </c>
      <c r="D117" s="318" t="s">
        <v>2</v>
      </c>
      <c r="E117" s="318" t="s">
        <v>2</v>
      </c>
      <c r="F117" s="318" t="s">
        <v>2</v>
      </c>
      <c r="G117" s="318" t="s">
        <v>2</v>
      </c>
      <c r="H117" s="318" t="s">
        <v>2</v>
      </c>
      <c r="I117" s="318" t="s">
        <v>2</v>
      </c>
      <c r="J117" s="302">
        <v>1058</v>
      </c>
      <c r="K117" s="302">
        <v>949</v>
      </c>
      <c r="L117" s="318" t="s">
        <v>2</v>
      </c>
      <c r="M117" s="302">
        <v>35</v>
      </c>
      <c r="N117" s="318" t="s">
        <v>2</v>
      </c>
      <c r="O117" s="318" t="s">
        <v>2</v>
      </c>
      <c r="P117" s="318" t="s">
        <v>2</v>
      </c>
      <c r="Q117" s="302">
        <v>2732</v>
      </c>
      <c r="R117" s="318" t="s">
        <v>2</v>
      </c>
      <c r="S117" s="318" t="s">
        <v>2</v>
      </c>
      <c r="T117" s="302">
        <v>188</v>
      </c>
      <c r="U117" s="302">
        <v>2203</v>
      </c>
      <c r="W117" s="39" t="s">
        <v>61</v>
      </c>
      <c r="X117" s="302">
        <v>11229</v>
      </c>
      <c r="Y117" s="302">
        <v>1934</v>
      </c>
      <c r="Z117" s="318" t="s">
        <v>2</v>
      </c>
      <c r="AA117" s="318" t="s">
        <v>2</v>
      </c>
      <c r="AB117" s="318" t="s">
        <v>2</v>
      </c>
      <c r="AC117" s="318" t="s">
        <v>2</v>
      </c>
      <c r="AD117" s="318" t="s">
        <v>2</v>
      </c>
      <c r="AE117" s="318" t="s">
        <v>2</v>
      </c>
      <c r="AF117" s="302">
        <v>1488</v>
      </c>
      <c r="AG117" s="302">
        <v>2344</v>
      </c>
      <c r="AH117" s="302">
        <v>197</v>
      </c>
      <c r="AI117" s="318" t="s">
        <v>2</v>
      </c>
      <c r="AJ117" s="318" t="s">
        <v>2</v>
      </c>
      <c r="AK117" s="318" t="s">
        <v>2</v>
      </c>
      <c r="AL117" s="318" t="s">
        <v>2</v>
      </c>
      <c r="AM117" s="302">
        <v>3609</v>
      </c>
      <c r="AN117" s="318" t="s">
        <v>2</v>
      </c>
      <c r="AO117" s="318" t="s">
        <v>2</v>
      </c>
      <c r="AP117" s="302">
        <v>226</v>
      </c>
      <c r="AQ117" s="302">
        <v>1431</v>
      </c>
      <c r="AS117" s="39" t="s">
        <v>61</v>
      </c>
      <c r="AT117" s="302">
        <v>14891</v>
      </c>
      <c r="AU117" s="302">
        <v>2895</v>
      </c>
      <c r="AV117" s="302">
        <v>441</v>
      </c>
      <c r="AW117" s="319" t="s">
        <v>2</v>
      </c>
      <c r="AX117" s="302">
        <v>491</v>
      </c>
      <c r="AY117" s="302">
        <v>717</v>
      </c>
      <c r="AZ117" s="302">
        <v>139</v>
      </c>
      <c r="BA117" s="302">
        <v>6656</v>
      </c>
      <c r="BB117" s="302">
        <v>1503</v>
      </c>
      <c r="BC117" s="302">
        <v>3003</v>
      </c>
      <c r="BD117" s="302">
        <v>638</v>
      </c>
      <c r="BE117" s="302">
        <v>281</v>
      </c>
      <c r="BF117" s="302">
        <v>262</v>
      </c>
      <c r="BG117" s="302">
        <v>3891</v>
      </c>
      <c r="BH117" s="302">
        <v>155</v>
      </c>
      <c r="BI117" s="302">
        <v>3952</v>
      </c>
      <c r="BJ117" s="302">
        <v>1787</v>
      </c>
      <c r="BK117" s="302">
        <v>432</v>
      </c>
      <c r="BL117" s="302">
        <v>367</v>
      </c>
      <c r="BM117" s="302">
        <v>650</v>
      </c>
      <c r="BO117" s="39" t="s">
        <v>61</v>
      </c>
      <c r="BP117" s="302">
        <v>21368</v>
      </c>
      <c r="BQ117" s="302">
        <v>6853</v>
      </c>
      <c r="BR117" s="302">
        <v>728</v>
      </c>
      <c r="BS117" s="302">
        <v>819</v>
      </c>
      <c r="BT117" s="302">
        <v>512</v>
      </c>
      <c r="BU117" s="302">
        <v>1126</v>
      </c>
      <c r="BV117" s="302">
        <v>710</v>
      </c>
      <c r="BW117" s="302">
        <v>9190</v>
      </c>
      <c r="BX117" s="302">
        <v>1633</v>
      </c>
      <c r="BY117" s="302">
        <v>3724</v>
      </c>
      <c r="BZ117" s="302">
        <v>608</v>
      </c>
      <c r="CA117" s="302">
        <v>627</v>
      </c>
      <c r="CB117" s="302">
        <v>377</v>
      </c>
      <c r="CC117" s="302">
        <v>4419</v>
      </c>
      <c r="CD117" s="302">
        <v>231</v>
      </c>
      <c r="CE117" s="302">
        <v>4024</v>
      </c>
      <c r="CF117" s="302">
        <v>1959</v>
      </c>
      <c r="CG117" s="302">
        <v>678</v>
      </c>
      <c r="CH117" s="302">
        <v>663</v>
      </c>
      <c r="CI117" s="302">
        <v>397</v>
      </c>
      <c r="CK117" s="39" t="s">
        <v>61</v>
      </c>
      <c r="CL117" s="302">
        <v>29996</v>
      </c>
      <c r="CM117" s="302">
        <v>9656</v>
      </c>
      <c r="CN117" s="302" t="s">
        <v>2772</v>
      </c>
      <c r="CO117" s="302" t="s">
        <v>2772</v>
      </c>
      <c r="CP117" s="302" t="s">
        <v>2772</v>
      </c>
      <c r="CQ117" s="302" t="s">
        <v>2772</v>
      </c>
      <c r="CR117" s="302" t="s">
        <v>2772</v>
      </c>
      <c r="CS117" s="302">
        <v>13409</v>
      </c>
      <c r="CT117" s="302" t="s">
        <v>2772</v>
      </c>
      <c r="CU117" s="302" t="s">
        <v>2772</v>
      </c>
      <c r="CV117" s="302" t="s">
        <v>2772</v>
      </c>
      <c r="CW117" s="302" t="s">
        <v>2772</v>
      </c>
      <c r="CX117" s="302" t="s">
        <v>2772</v>
      </c>
      <c r="CY117" s="302">
        <v>5143</v>
      </c>
      <c r="CZ117" s="302" t="s">
        <v>2772</v>
      </c>
      <c r="DA117" s="302" t="s">
        <v>2772</v>
      </c>
      <c r="DB117" s="302" t="s">
        <v>2772</v>
      </c>
      <c r="DC117" s="302">
        <v>1240</v>
      </c>
      <c r="DD117" s="302">
        <v>548</v>
      </c>
      <c r="DE117" s="302">
        <v>0</v>
      </c>
    </row>
    <row r="118" spans="1:109" x14ac:dyDescent="0.2">
      <c r="A118" s="39" t="s">
        <v>62</v>
      </c>
      <c r="B118" s="302">
        <v>23769</v>
      </c>
      <c r="C118" s="302">
        <v>2471</v>
      </c>
      <c r="D118" s="318" t="s">
        <v>2</v>
      </c>
      <c r="E118" s="318" t="s">
        <v>2</v>
      </c>
      <c r="F118" s="318" t="s">
        <v>2</v>
      </c>
      <c r="G118" s="318" t="s">
        <v>2</v>
      </c>
      <c r="H118" s="318" t="s">
        <v>2</v>
      </c>
      <c r="I118" s="318" t="s">
        <v>2</v>
      </c>
      <c r="J118" s="302">
        <v>1753</v>
      </c>
      <c r="K118" s="302">
        <v>700</v>
      </c>
      <c r="L118" s="318" t="s">
        <v>2</v>
      </c>
      <c r="M118" s="302">
        <v>195</v>
      </c>
      <c r="N118" s="318" t="s">
        <v>2</v>
      </c>
      <c r="O118" s="318" t="s">
        <v>2</v>
      </c>
      <c r="P118" s="318" t="s">
        <v>2</v>
      </c>
      <c r="Q118" s="302">
        <v>6276</v>
      </c>
      <c r="R118" s="318" t="s">
        <v>2</v>
      </c>
      <c r="S118" s="318" t="s">
        <v>2</v>
      </c>
      <c r="T118" s="302">
        <v>875</v>
      </c>
      <c r="U118" s="302">
        <v>5582</v>
      </c>
      <c r="W118" s="39" t="s">
        <v>62</v>
      </c>
      <c r="X118" s="302">
        <v>18657</v>
      </c>
      <c r="Y118" s="302">
        <v>4151</v>
      </c>
      <c r="Z118" s="318" t="s">
        <v>2</v>
      </c>
      <c r="AA118" s="318" t="s">
        <v>2</v>
      </c>
      <c r="AB118" s="318" t="s">
        <v>2</v>
      </c>
      <c r="AC118" s="318" t="s">
        <v>2</v>
      </c>
      <c r="AD118" s="318" t="s">
        <v>2</v>
      </c>
      <c r="AE118" s="318" t="s">
        <v>2</v>
      </c>
      <c r="AF118" s="302">
        <v>2245</v>
      </c>
      <c r="AG118" s="302">
        <v>895</v>
      </c>
      <c r="AH118" s="302">
        <v>218</v>
      </c>
      <c r="AI118" s="318" t="s">
        <v>2</v>
      </c>
      <c r="AJ118" s="318" t="s">
        <v>2</v>
      </c>
      <c r="AK118" s="318" t="s">
        <v>2</v>
      </c>
      <c r="AL118" s="318" t="s">
        <v>2</v>
      </c>
      <c r="AM118" s="302">
        <v>5912</v>
      </c>
      <c r="AN118" s="318" t="s">
        <v>2</v>
      </c>
      <c r="AO118" s="318" t="s">
        <v>2</v>
      </c>
      <c r="AP118" s="302">
        <v>1031</v>
      </c>
      <c r="AQ118" s="302">
        <v>4205</v>
      </c>
      <c r="AS118" s="39" t="s">
        <v>62</v>
      </c>
      <c r="AT118" s="302">
        <v>20292</v>
      </c>
      <c r="AU118" s="302">
        <v>5137</v>
      </c>
      <c r="AV118" s="302">
        <v>757</v>
      </c>
      <c r="AW118" s="319" t="s">
        <v>2</v>
      </c>
      <c r="AX118" s="302">
        <v>846</v>
      </c>
      <c r="AY118" s="302">
        <v>948</v>
      </c>
      <c r="AZ118" s="302">
        <v>501</v>
      </c>
      <c r="BA118" s="302">
        <v>6781</v>
      </c>
      <c r="BB118" s="302">
        <v>2033</v>
      </c>
      <c r="BC118" s="302">
        <v>909</v>
      </c>
      <c r="BD118" s="302">
        <v>314</v>
      </c>
      <c r="BE118" s="302">
        <v>517</v>
      </c>
      <c r="BF118" s="302">
        <v>409</v>
      </c>
      <c r="BG118" s="302">
        <v>5052</v>
      </c>
      <c r="BH118" s="302">
        <v>743</v>
      </c>
      <c r="BI118" s="302">
        <v>4586</v>
      </c>
      <c r="BJ118" s="302">
        <v>2776</v>
      </c>
      <c r="BK118" s="302">
        <v>1187</v>
      </c>
      <c r="BL118" s="302">
        <v>1630</v>
      </c>
      <c r="BM118" s="302">
        <v>505</v>
      </c>
      <c r="BO118" s="39" t="s">
        <v>62</v>
      </c>
      <c r="BP118" s="302">
        <v>26566</v>
      </c>
      <c r="BQ118" s="302">
        <v>8747</v>
      </c>
      <c r="BR118" s="302">
        <v>788</v>
      </c>
      <c r="BS118" s="302">
        <v>413</v>
      </c>
      <c r="BT118" s="302">
        <v>740</v>
      </c>
      <c r="BU118" s="302">
        <v>1018</v>
      </c>
      <c r="BV118" s="302">
        <v>2408</v>
      </c>
      <c r="BW118" s="302">
        <v>8221</v>
      </c>
      <c r="BX118" s="302">
        <v>1900</v>
      </c>
      <c r="BY118" s="302">
        <v>1309</v>
      </c>
      <c r="BZ118" s="302">
        <v>313</v>
      </c>
      <c r="CA118" s="302">
        <v>636</v>
      </c>
      <c r="CB118" s="302">
        <v>587</v>
      </c>
      <c r="CC118" s="302">
        <v>4811</v>
      </c>
      <c r="CD118" s="302">
        <v>1068</v>
      </c>
      <c r="CE118" s="302">
        <v>3120</v>
      </c>
      <c r="CF118" s="302">
        <v>2133</v>
      </c>
      <c r="CG118" s="302">
        <v>1414</v>
      </c>
      <c r="CH118" s="302">
        <v>3204</v>
      </c>
      <c r="CI118" s="302">
        <v>412</v>
      </c>
      <c r="CK118" s="39" t="s">
        <v>62</v>
      </c>
      <c r="CL118" s="302">
        <v>37325</v>
      </c>
      <c r="CM118" s="302">
        <v>11477</v>
      </c>
      <c r="CN118" s="302" t="s">
        <v>2772</v>
      </c>
      <c r="CO118" s="302" t="s">
        <v>2772</v>
      </c>
      <c r="CP118" s="302" t="s">
        <v>2772</v>
      </c>
      <c r="CQ118" s="302" t="s">
        <v>2772</v>
      </c>
      <c r="CR118" s="302" t="s">
        <v>2772</v>
      </c>
      <c r="CS118" s="302">
        <v>12279</v>
      </c>
      <c r="CT118" s="302" t="s">
        <v>2772</v>
      </c>
      <c r="CU118" s="302" t="s">
        <v>2772</v>
      </c>
      <c r="CV118" s="302" t="s">
        <v>2772</v>
      </c>
      <c r="CW118" s="302" t="s">
        <v>2772</v>
      </c>
      <c r="CX118" s="302" t="s">
        <v>2772</v>
      </c>
      <c r="CY118" s="302">
        <v>5760</v>
      </c>
      <c r="CZ118" s="302" t="s">
        <v>2772</v>
      </c>
      <c r="DA118" s="302" t="s">
        <v>2772</v>
      </c>
      <c r="DB118" s="302" t="s">
        <v>2772</v>
      </c>
      <c r="DC118" s="302">
        <v>2802</v>
      </c>
      <c r="DD118" s="302">
        <v>5007</v>
      </c>
      <c r="DE118" s="302">
        <v>0</v>
      </c>
    </row>
    <row r="119" spans="1:109" x14ac:dyDescent="0.2">
      <c r="A119" s="39" t="s">
        <v>63</v>
      </c>
      <c r="B119" s="302">
        <v>23943</v>
      </c>
      <c r="C119" s="302">
        <v>975</v>
      </c>
      <c r="D119" s="318" t="s">
        <v>2</v>
      </c>
      <c r="E119" s="318" t="s">
        <v>2</v>
      </c>
      <c r="F119" s="318" t="s">
        <v>2</v>
      </c>
      <c r="G119" s="318" t="s">
        <v>2</v>
      </c>
      <c r="H119" s="318" t="s">
        <v>2</v>
      </c>
      <c r="I119" s="318" t="s">
        <v>2</v>
      </c>
      <c r="J119" s="302">
        <v>1045</v>
      </c>
      <c r="K119" s="302">
        <v>237</v>
      </c>
      <c r="L119" s="318" t="s">
        <v>2</v>
      </c>
      <c r="M119" s="302">
        <v>263</v>
      </c>
      <c r="N119" s="318" t="s">
        <v>2</v>
      </c>
      <c r="O119" s="318" t="s">
        <v>2</v>
      </c>
      <c r="P119" s="318" t="s">
        <v>2</v>
      </c>
      <c r="Q119" s="302">
        <v>2427</v>
      </c>
      <c r="R119" s="318" t="s">
        <v>2</v>
      </c>
      <c r="S119" s="318" t="s">
        <v>2</v>
      </c>
      <c r="T119" s="302">
        <v>2149</v>
      </c>
      <c r="U119" s="302">
        <v>9650</v>
      </c>
      <c r="W119" s="39" t="s">
        <v>63</v>
      </c>
      <c r="X119" s="302">
        <v>16379</v>
      </c>
      <c r="Y119" s="302">
        <v>1406</v>
      </c>
      <c r="Z119" s="318" t="s">
        <v>2</v>
      </c>
      <c r="AA119" s="318" t="s">
        <v>2</v>
      </c>
      <c r="AB119" s="318" t="s">
        <v>2</v>
      </c>
      <c r="AC119" s="318" t="s">
        <v>2</v>
      </c>
      <c r="AD119" s="318" t="s">
        <v>2</v>
      </c>
      <c r="AE119" s="318" t="s">
        <v>2</v>
      </c>
      <c r="AF119" s="302">
        <v>932</v>
      </c>
      <c r="AG119" s="302">
        <v>232</v>
      </c>
      <c r="AH119" s="302">
        <v>268</v>
      </c>
      <c r="AI119" s="318" t="s">
        <v>2</v>
      </c>
      <c r="AJ119" s="318" t="s">
        <v>2</v>
      </c>
      <c r="AK119" s="318" t="s">
        <v>2</v>
      </c>
      <c r="AL119" s="318" t="s">
        <v>2</v>
      </c>
      <c r="AM119" s="302">
        <v>2259</v>
      </c>
      <c r="AN119" s="318" t="s">
        <v>2</v>
      </c>
      <c r="AO119" s="318" t="s">
        <v>2</v>
      </c>
      <c r="AP119" s="302">
        <v>1672</v>
      </c>
      <c r="AQ119" s="302">
        <v>9610</v>
      </c>
      <c r="AS119" s="39" t="s">
        <v>63</v>
      </c>
      <c r="AT119" s="302">
        <v>22822</v>
      </c>
      <c r="AU119" s="302">
        <v>4215</v>
      </c>
      <c r="AV119" s="302">
        <v>715</v>
      </c>
      <c r="AW119" s="319" t="s">
        <v>2</v>
      </c>
      <c r="AX119" s="302">
        <v>293</v>
      </c>
      <c r="AY119" s="302">
        <v>203</v>
      </c>
      <c r="AZ119" s="302">
        <v>650</v>
      </c>
      <c r="BA119" s="302">
        <v>10775</v>
      </c>
      <c r="BB119" s="302">
        <v>1153</v>
      </c>
      <c r="BC119" s="302">
        <v>396</v>
      </c>
      <c r="BD119" s="302">
        <v>1423</v>
      </c>
      <c r="BE119" s="302">
        <v>245</v>
      </c>
      <c r="BF119" s="302">
        <v>1051</v>
      </c>
      <c r="BG119" s="302">
        <v>4705</v>
      </c>
      <c r="BH119" s="302">
        <v>2315</v>
      </c>
      <c r="BI119" s="302">
        <v>1922</v>
      </c>
      <c r="BJ119" s="302">
        <v>521</v>
      </c>
      <c r="BK119" s="302">
        <v>1058</v>
      </c>
      <c r="BL119" s="302">
        <v>1781</v>
      </c>
      <c r="BM119" s="302">
        <v>288</v>
      </c>
      <c r="BO119" s="39" t="s">
        <v>63</v>
      </c>
      <c r="BP119" s="302">
        <v>27578</v>
      </c>
      <c r="BQ119" s="302">
        <v>5743</v>
      </c>
      <c r="BR119" s="302">
        <v>685</v>
      </c>
      <c r="BS119" s="302">
        <v>154</v>
      </c>
      <c r="BT119" s="302">
        <v>350</v>
      </c>
      <c r="BU119" s="302">
        <v>221</v>
      </c>
      <c r="BV119" s="302">
        <v>914</v>
      </c>
      <c r="BW119" s="302">
        <v>12387</v>
      </c>
      <c r="BX119" s="302">
        <v>1502</v>
      </c>
      <c r="BY119" s="302">
        <v>463</v>
      </c>
      <c r="BZ119" s="302">
        <v>1466</v>
      </c>
      <c r="CA119" s="302">
        <v>185</v>
      </c>
      <c r="CB119" s="302">
        <v>1013</v>
      </c>
      <c r="CC119" s="302">
        <v>5438</v>
      </c>
      <c r="CD119" s="302">
        <v>3088</v>
      </c>
      <c r="CE119" s="302">
        <v>1567</v>
      </c>
      <c r="CF119" s="302">
        <v>501</v>
      </c>
      <c r="CG119" s="302">
        <v>1298</v>
      </c>
      <c r="CH119" s="302">
        <v>2631</v>
      </c>
      <c r="CI119" s="302">
        <v>364</v>
      </c>
      <c r="CK119" s="39" t="s">
        <v>63</v>
      </c>
      <c r="CL119" s="302">
        <v>38060</v>
      </c>
      <c r="CM119" s="302">
        <v>7701</v>
      </c>
      <c r="CN119" s="302" t="s">
        <v>2772</v>
      </c>
      <c r="CO119" s="302" t="s">
        <v>2772</v>
      </c>
      <c r="CP119" s="302" t="s">
        <v>2772</v>
      </c>
      <c r="CQ119" s="302" t="s">
        <v>2772</v>
      </c>
      <c r="CR119" s="302" t="s">
        <v>2772</v>
      </c>
      <c r="CS119" s="302">
        <v>18719</v>
      </c>
      <c r="CT119" s="302" t="s">
        <v>2772</v>
      </c>
      <c r="CU119" s="302" t="s">
        <v>2772</v>
      </c>
      <c r="CV119" s="302" t="s">
        <v>2772</v>
      </c>
      <c r="CW119" s="302" t="s">
        <v>2772</v>
      </c>
      <c r="CX119" s="302" t="s">
        <v>2772</v>
      </c>
      <c r="CY119" s="302">
        <v>6171</v>
      </c>
      <c r="CZ119" s="302" t="s">
        <v>2772</v>
      </c>
      <c r="DA119" s="302" t="s">
        <v>2772</v>
      </c>
      <c r="DB119" s="302" t="s">
        <v>2772</v>
      </c>
      <c r="DC119" s="302">
        <v>2529</v>
      </c>
      <c r="DD119" s="302">
        <v>2940</v>
      </c>
      <c r="DE119" s="302">
        <v>0</v>
      </c>
    </row>
    <row r="120" spans="1:109" x14ac:dyDescent="0.2">
      <c r="A120" s="39"/>
      <c r="W120" s="39"/>
      <c r="Z120" s="318"/>
      <c r="AA120" s="318"/>
      <c r="AB120" s="318"/>
      <c r="AC120" s="318"/>
      <c r="AD120" s="318"/>
      <c r="AE120" s="318"/>
      <c r="AI120" s="318"/>
      <c r="AJ120" s="318"/>
      <c r="AK120" s="318"/>
      <c r="AL120" s="318"/>
      <c r="AN120" s="318"/>
      <c r="AO120" s="318"/>
      <c r="AS120" s="39"/>
      <c r="AW120" s="319"/>
      <c r="BO120" s="39"/>
      <c r="CK120" s="39"/>
    </row>
    <row r="121" spans="1:109" x14ac:dyDescent="0.2">
      <c r="A121" s="316" t="s">
        <v>64</v>
      </c>
      <c r="B121" s="317">
        <v>66352</v>
      </c>
      <c r="C121" s="317">
        <v>3184</v>
      </c>
      <c r="D121" s="318" t="s">
        <v>2</v>
      </c>
      <c r="E121" s="318" t="s">
        <v>2</v>
      </c>
      <c r="F121" s="318" t="s">
        <v>2</v>
      </c>
      <c r="G121" s="318" t="s">
        <v>2</v>
      </c>
      <c r="H121" s="318" t="s">
        <v>2</v>
      </c>
      <c r="I121" s="318" t="s">
        <v>2</v>
      </c>
      <c r="J121" s="317">
        <v>3431</v>
      </c>
      <c r="K121" s="317">
        <v>676</v>
      </c>
      <c r="L121" s="318" t="s">
        <v>2</v>
      </c>
      <c r="M121" s="317">
        <v>689</v>
      </c>
      <c r="N121" s="318" t="s">
        <v>2</v>
      </c>
      <c r="O121" s="318" t="s">
        <v>2</v>
      </c>
      <c r="P121" s="318" t="s">
        <v>2</v>
      </c>
      <c r="Q121" s="317">
        <v>5407</v>
      </c>
      <c r="R121" s="318" t="s">
        <v>2</v>
      </c>
      <c r="S121" s="318" t="s">
        <v>2</v>
      </c>
      <c r="T121" s="317">
        <v>7451</v>
      </c>
      <c r="U121" s="317">
        <v>26621</v>
      </c>
      <c r="W121" s="316" t="s">
        <v>64</v>
      </c>
      <c r="X121" s="317">
        <v>43826</v>
      </c>
      <c r="Y121" s="317">
        <v>3800</v>
      </c>
      <c r="Z121" s="318" t="s">
        <v>2</v>
      </c>
      <c r="AA121" s="318" t="s">
        <v>2</v>
      </c>
      <c r="AB121" s="318" t="s">
        <v>2</v>
      </c>
      <c r="AC121" s="318" t="s">
        <v>2</v>
      </c>
      <c r="AD121" s="318" t="s">
        <v>2</v>
      </c>
      <c r="AE121" s="318" t="s">
        <v>2</v>
      </c>
      <c r="AF121" s="317">
        <v>2624</v>
      </c>
      <c r="AG121" s="317">
        <v>648</v>
      </c>
      <c r="AH121" s="317">
        <v>728</v>
      </c>
      <c r="AI121" s="318" t="s">
        <v>2</v>
      </c>
      <c r="AJ121" s="318" t="s">
        <v>2</v>
      </c>
      <c r="AK121" s="318" t="s">
        <v>2</v>
      </c>
      <c r="AL121" s="318" t="s">
        <v>2</v>
      </c>
      <c r="AM121" s="317">
        <v>4617</v>
      </c>
      <c r="AN121" s="318" t="s">
        <v>2</v>
      </c>
      <c r="AO121" s="318" t="s">
        <v>2</v>
      </c>
      <c r="AP121" s="317">
        <v>5275</v>
      </c>
      <c r="AQ121" s="317">
        <v>26134</v>
      </c>
      <c r="AS121" s="316" t="s">
        <v>64</v>
      </c>
      <c r="AT121" s="317">
        <v>58407</v>
      </c>
      <c r="AU121" s="317">
        <v>11136</v>
      </c>
      <c r="AV121" s="317">
        <v>1499</v>
      </c>
      <c r="AW121" s="319" t="s">
        <v>2</v>
      </c>
      <c r="AX121" s="317">
        <v>806</v>
      </c>
      <c r="AY121" s="317">
        <v>685</v>
      </c>
      <c r="AZ121" s="317">
        <v>2087</v>
      </c>
      <c r="BA121" s="317">
        <v>25452</v>
      </c>
      <c r="BB121" s="317">
        <v>2894</v>
      </c>
      <c r="BC121" s="317">
        <v>883</v>
      </c>
      <c r="BD121" s="317">
        <v>3642</v>
      </c>
      <c r="BE121" s="317">
        <v>584</v>
      </c>
      <c r="BF121" s="317">
        <v>2849</v>
      </c>
      <c r="BG121" s="317">
        <v>12866</v>
      </c>
      <c r="BH121" s="317">
        <v>7299</v>
      </c>
      <c r="BI121" s="317">
        <v>4084</v>
      </c>
      <c r="BJ121" s="317">
        <v>1102</v>
      </c>
      <c r="BK121" s="317">
        <v>2935</v>
      </c>
      <c r="BL121" s="317">
        <v>5369</v>
      </c>
      <c r="BM121" s="317">
        <v>649</v>
      </c>
      <c r="BO121" s="316" t="s">
        <v>64</v>
      </c>
      <c r="BP121" s="317">
        <v>77940</v>
      </c>
      <c r="BQ121" s="317">
        <v>17973</v>
      </c>
      <c r="BR121" s="317">
        <v>1839</v>
      </c>
      <c r="BS121" s="317">
        <v>1596</v>
      </c>
      <c r="BT121" s="317">
        <v>972</v>
      </c>
      <c r="BU121" s="317">
        <v>915</v>
      </c>
      <c r="BV121" s="317">
        <v>3052</v>
      </c>
      <c r="BW121" s="317">
        <v>32825</v>
      </c>
      <c r="BX121" s="317">
        <v>3676</v>
      </c>
      <c r="BY121" s="317">
        <v>1097</v>
      </c>
      <c r="BZ121" s="317">
        <v>5352</v>
      </c>
      <c r="CA121" s="317">
        <v>505</v>
      </c>
      <c r="CB121" s="317">
        <v>2987</v>
      </c>
      <c r="CC121" s="317">
        <v>15896</v>
      </c>
      <c r="CD121" s="317">
        <v>9985</v>
      </c>
      <c r="CE121" s="317">
        <v>3617</v>
      </c>
      <c r="CF121" s="317">
        <v>1106</v>
      </c>
      <c r="CG121" s="317">
        <v>3768</v>
      </c>
      <c r="CH121" s="317">
        <v>7447</v>
      </c>
      <c r="CI121" s="317">
        <v>969</v>
      </c>
      <c r="CK121" s="316" t="s">
        <v>64</v>
      </c>
      <c r="CL121" s="317">
        <v>95934</v>
      </c>
      <c r="CM121" s="317">
        <v>20056</v>
      </c>
      <c r="CN121" s="302" t="s">
        <v>2772</v>
      </c>
      <c r="CO121" s="302" t="s">
        <v>2772</v>
      </c>
      <c r="CP121" s="302" t="s">
        <v>2772</v>
      </c>
      <c r="CQ121" s="302" t="s">
        <v>2772</v>
      </c>
      <c r="CR121" s="302" t="s">
        <v>2772</v>
      </c>
      <c r="CS121" s="317">
        <v>44347</v>
      </c>
      <c r="CT121" s="302" t="s">
        <v>2772</v>
      </c>
      <c r="CU121" s="302" t="s">
        <v>2772</v>
      </c>
      <c r="CV121" s="302" t="s">
        <v>2772</v>
      </c>
      <c r="CW121" s="302" t="s">
        <v>2772</v>
      </c>
      <c r="CX121" s="302" t="s">
        <v>2772</v>
      </c>
      <c r="CY121" s="317">
        <v>17155</v>
      </c>
      <c r="CZ121" s="302" t="s">
        <v>2772</v>
      </c>
      <c r="DA121" s="302" t="s">
        <v>2772</v>
      </c>
      <c r="DB121" s="302" t="s">
        <v>2772</v>
      </c>
      <c r="DC121" s="317">
        <v>6776</v>
      </c>
      <c r="DD121" s="317">
        <v>7597</v>
      </c>
      <c r="DE121" s="317">
        <v>3</v>
      </c>
    </row>
    <row r="122" spans="1:109" x14ac:dyDescent="0.2">
      <c r="A122" s="316" t="s">
        <v>65</v>
      </c>
      <c r="B122" s="317">
        <v>136348</v>
      </c>
      <c r="C122" s="317">
        <v>11165</v>
      </c>
      <c r="D122" s="318" t="s">
        <v>2</v>
      </c>
      <c r="E122" s="318" t="s">
        <v>2</v>
      </c>
      <c r="F122" s="318" t="s">
        <v>2</v>
      </c>
      <c r="G122" s="318" t="s">
        <v>2</v>
      </c>
      <c r="H122" s="318" t="s">
        <v>2</v>
      </c>
      <c r="I122" s="318" t="s">
        <v>2</v>
      </c>
      <c r="J122" s="317">
        <v>9434</v>
      </c>
      <c r="K122" s="317">
        <v>2844</v>
      </c>
      <c r="L122" s="318" t="s">
        <v>2</v>
      </c>
      <c r="M122" s="317">
        <v>731</v>
      </c>
      <c r="N122" s="318" t="s">
        <v>2</v>
      </c>
      <c r="O122" s="318" t="s">
        <v>2</v>
      </c>
      <c r="P122" s="318" t="s">
        <v>2</v>
      </c>
      <c r="Q122" s="317">
        <v>37912</v>
      </c>
      <c r="R122" s="318" t="s">
        <v>2</v>
      </c>
      <c r="S122" s="318" t="s">
        <v>2</v>
      </c>
      <c r="T122" s="317">
        <v>4050</v>
      </c>
      <c r="U122" s="317">
        <v>32741</v>
      </c>
      <c r="W122" s="316" t="s">
        <v>65</v>
      </c>
      <c r="X122" s="317">
        <v>104652</v>
      </c>
      <c r="Y122" s="317">
        <v>18432</v>
      </c>
      <c r="Z122" s="318" t="s">
        <v>2</v>
      </c>
      <c r="AA122" s="318" t="s">
        <v>2</v>
      </c>
      <c r="AB122" s="318" t="s">
        <v>2</v>
      </c>
      <c r="AC122" s="318" t="s">
        <v>2</v>
      </c>
      <c r="AD122" s="318" t="s">
        <v>2</v>
      </c>
      <c r="AE122" s="318" t="s">
        <v>2</v>
      </c>
      <c r="AF122" s="317">
        <v>12902</v>
      </c>
      <c r="AG122" s="317">
        <v>4397</v>
      </c>
      <c r="AH122" s="317">
        <v>4618</v>
      </c>
      <c r="AI122" s="318" t="s">
        <v>2</v>
      </c>
      <c r="AJ122" s="318" t="s">
        <v>2</v>
      </c>
      <c r="AK122" s="318" t="s">
        <v>2</v>
      </c>
      <c r="AL122" s="318" t="s">
        <v>2</v>
      </c>
      <c r="AM122" s="317">
        <v>38613</v>
      </c>
      <c r="AN122" s="318" t="s">
        <v>2</v>
      </c>
      <c r="AO122" s="318" t="s">
        <v>2</v>
      </c>
      <c r="AP122" s="317">
        <v>4700</v>
      </c>
      <c r="AQ122" s="317">
        <v>20990</v>
      </c>
      <c r="AS122" s="316" t="s">
        <v>65</v>
      </c>
      <c r="AT122" s="317">
        <v>141051</v>
      </c>
      <c r="AU122" s="317">
        <v>34508</v>
      </c>
      <c r="AV122" s="317">
        <v>9695</v>
      </c>
      <c r="AW122" s="319" t="s">
        <v>2</v>
      </c>
      <c r="AX122" s="317">
        <v>3449</v>
      </c>
      <c r="AY122" s="317">
        <v>5902</v>
      </c>
      <c r="AZ122" s="317">
        <v>2163</v>
      </c>
      <c r="BA122" s="317">
        <v>55491</v>
      </c>
      <c r="BB122" s="317">
        <v>13036</v>
      </c>
      <c r="BC122" s="317">
        <v>5358</v>
      </c>
      <c r="BD122" s="317">
        <v>16610</v>
      </c>
      <c r="BE122" s="317">
        <v>2139</v>
      </c>
      <c r="BF122" s="317">
        <v>2834</v>
      </c>
      <c r="BG122" s="317">
        <v>35948</v>
      </c>
      <c r="BH122" s="317">
        <v>3653</v>
      </c>
      <c r="BI122" s="317">
        <v>33546</v>
      </c>
      <c r="BJ122" s="317">
        <v>18925</v>
      </c>
      <c r="BK122" s="317">
        <v>5861</v>
      </c>
      <c r="BL122" s="317">
        <v>6918</v>
      </c>
      <c r="BM122" s="317">
        <v>2325</v>
      </c>
      <c r="BO122" s="316" t="s">
        <v>65</v>
      </c>
      <c r="BP122" s="317">
        <v>216672</v>
      </c>
      <c r="BQ122" s="317">
        <v>73150</v>
      </c>
      <c r="BR122" s="317">
        <v>16980</v>
      </c>
      <c r="BS122" s="317">
        <v>4083</v>
      </c>
      <c r="BT122" s="317">
        <v>4171</v>
      </c>
      <c r="BU122" s="317">
        <v>10300</v>
      </c>
      <c r="BV122" s="317">
        <v>6894</v>
      </c>
      <c r="BW122" s="317">
        <v>82231</v>
      </c>
      <c r="BX122" s="317">
        <v>12982</v>
      </c>
      <c r="BY122" s="317">
        <v>7765</v>
      </c>
      <c r="BZ122" s="317">
        <v>27394</v>
      </c>
      <c r="CA122" s="317">
        <v>3602</v>
      </c>
      <c r="CB122" s="317">
        <v>4455</v>
      </c>
      <c r="CC122" s="317">
        <v>39388</v>
      </c>
      <c r="CD122" s="317">
        <v>5435</v>
      </c>
      <c r="CE122" s="317">
        <v>31141</v>
      </c>
      <c r="CF122" s="317">
        <v>19448</v>
      </c>
      <c r="CG122" s="317">
        <v>8913</v>
      </c>
      <c r="CH122" s="317">
        <v>13854</v>
      </c>
      <c r="CI122" s="317">
        <v>3761</v>
      </c>
      <c r="CK122" s="316" t="s">
        <v>65</v>
      </c>
      <c r="CL122" s="317">
        <v>297391</v>
      </c>
      <c r="CM122" s="317">
        <v>95558</v>
      </c>
      <c r="CN122" s="302" t="s">
        <v>2772</v>
      </c>
      <c r="CO122" s="302" t="s">
        <v>2772</v>
      </c>
      <c r="CP122" s="302" t="s">
        <v>2772</v>
      </c>
      <c r="CQ122" s="302" t="s">
        <v>2772</v>
      </c>
      <c r="CR122" s="302" t="s">
        <v>2772</v>
      </c>
      <c r="CS122" s="317">
        <v>116788</v>
      </c>
      <c r="CT122" s="302" t="s">
        <v>2772</v>
      </c>
      <c r="CU122" s="302" t="s">
        <v>2772</v>
      </c>
      <c r="CV122" s="302" t="s">
        <v>2772</v>
      </c>
      <c r="CW122" s="302" t="s">
        <v>2772</v>
      </c>
      <c r="CX122" s="302" t="s">
        <v>2772</v>
      </c>
      <c r="CY122" s="317">
        <v>44948</v>
      </c>
      <c r="CZ122" s="302" t="s">
        <v>2772</v>
      </c>
      <c r="DA122" s="302" t="s">
        <v>2772</v>
      </c>
      <c r="DB122" s="302" t="s">
        <v>2772</v>
      </c>
      <c r="DC122" s="317">
        <v>20737</v>
      </c>
      <c r="DD122" s="317">
        <v>19359</v>
      </c>
      <c r="DE122" s="317">
        <v>1</v>
      </c>
    </row>
    <row r="123" spans="1:109" x14ac:dyDescent="0.2">
      <c r="A123" s="316" t="s">
        <v>66</v>
      </c>
      <c r="B123" s="317">
        <v>247707</v>
      </c>
      <c r="C123" s="317">
        <v>18884</v>
      </c>
      <c r="D123" s="318" t="s">
        <v>2</v>
      </c>
      <c r="E123" s="318" t="s">
        <v>2</v>
      </c>
      <c r="F123" s="318" t="s">
        <v>2</v>
      </c>
      <c r="G123" s="318" t="s">
        <v>2</v>
      </c>
      <c r="H123" s="318" t="s">
        <v>2</v>
      </c>
      <c r="I123" s="318" t="s">
        <v>2</v>
      </c>
      <c r="J123" s="317">
        <v>34682</v>
      </c>
      <c r="K123" s="317">
        <v>5813</v>
      </c>
      <c r="L123" s="318" t="s">
        <v>2</v>
      </c>
      <c r="M123" s="317">
        <v>2190</v>
      </c>
      <c r="N123" s="318" t="s">
        <v>2</v>
      </c>
      <c r="O123" s="318" t="s">
        <v>2</v>
      </c>
      <c r="P123" s="318" t="s">
        <v>2</v>
      </c>
      <c r="Q123" s="317">
        <v>40740</v>
      </c>
      <c r="R123" s="318" t="s">
        <v>2</v>
      </c>
      <c r="S123" s="318" t="s">
        <v>2</v>
      </c>
      <c r="T123" s="317">
        <v>10633</v>
      </c>
      <c r="U123" s="317">
        <v>64045</v>
      </c>
      <c r="W123" s="316" t="s">
        <v>66</v>
      </c>
      <c r="X123" s="317">
        <v>226365</v>
      </c>
      <c r="Y123" s="317">
        <v>46349</v>
      </c>
      <c r="Z123" s="318" t="s">
        <v>2</v>
      </c>
      <c r="AA123" s="318" t="s">
        <v>2</v>
      </c>
      <c r="AB123" s="318" t="s">
        <v>2</v>
      </c>
      <c r="AC123" s="318" t="s">
        <v>2</v>
      </c>
      <c r="AD123" s="318" t="s">
        <v>2</v>
      </c>
      <c r="AE123" s="318" t="s">
        <v>2</v>
      </c>
      <c r="AF123" s="317">
        <v>53250</v>
      </c>
      <c r="AG123" s="317">
        <v>11082</v>
      </c>
      <c r="AH123" s="317">
        <v>2305</v>
      </c>
      <c r="AI123" s="318" t="s">
        <v>2</v>
      </c>
      <c r="AJ123" s="318" t="s">
        <v>2</v>
      </c>
      <c r="AK123" s="318" t="s">
        <v>2</v>
      </c>
      <c r="AL123" s="318" t="s">
        <v>2</v>
      </c>
      <c r="AM123" s="317">
        <v>45458</v>
      </c>
      <c r="AN123" s="318" t="s">
        <v>2</v>
      </c>
      <c r="AO123" s="318" t="s">
        <v>2</v>
      </c>
      <c r="AP123" s="317">
        <v>10629</v>
      </c>
      <c r="AQ123" s="317">
        <v>57292</v>
      </c>
      <c r="AS123" s="316" t="s">
        <v>66</v>
      </c>
      <c r="AT123" s="317">
        <v>292740</v>
      </c>
      <c r="AU123" s="317">
        <v>75979</v>
      </c>
      <c r="AV123" s="317">
        <v>7552</v>
      </c>
      <c r="AW123" s="319" t="s">
        <v>2</v>
      </c>
      <c r="AX123" s="317">
        <v>23398</v>
      </c>
      <c r="AY123" s="317">
        <v>7691</v>
      </c>
      <c r="AZ123" s="317">
        <v>5475</v>
      </c>
      <c r="BA123" s="317">
        <v>139427</v>
      </c>
      <c r="BB123" s="317">
        <v>63056</v>
      </c>
      <c r="BC123" s="317">
        <v>15062</v>
      </c>
      <c r="BD123" s="317">
        <v>6768</v>
      </c>
      <c r="BE123" s="317">
        <v>8540</v>
      </c>
      <c r="BF123" s="317">
        <v>3874</v>
      </c>
      <c r="BG123" s="317">
        <v>51276</v>
      </c>
      <c r="BH123" s="317">
        <v>6999</v>
      </c>
      <c r="BI123" s="317">
        <v>45649</v>
      </c>
      <c r="BJ123" s="317">
        <v>21822</v>
      </c>
      <c r="BK123" s="317">
        <v>8884</v>
      </c>
      <c r="BL123" s="317">
        <v>10913</v>
      </c>
      <c r="BM123" s="317">
        <v>6261</v>
      </c>
      <c r="BO123" s="316" t="s">
        <v>66</v>
      </c>
      <c r="BP123" s="317">
        <v>433508</v>
      </c>
      <c r="BQ123" s="317">
        <v>143986</v>
      </c>
      <c r="BR123" s="317">
        <v>16759</v>
      </c>
      <c r="BS123" s="317">
        <v>13231</v>
      </c>
      <c r="BT123" s="317">
        <v>28148</v>
      </c>
      <c r="BU123" s="317">
        <v>13582</v>
      </c>
      <c r="BV123" s="317">
        <v>13565</v>
      </c>
      <c r="BW123" s="317">
        <v>209583</v>
      </c>
      <c r="BX123" s="317">
        <v>74780</v>
      </c>
      <c r="BY123" s="317">
        <v>22930</v>
      </c>
      <c r="BZ123" s="317">
        <v>9380</v>
      </c>
      <c r="CA123" s="317">
        <v>16985</v>
      </c>
      <c r="CB123" s="317">
        <v>5896</v>
      </c>
      <c r="CC123" s="317">
        <v>60139</v>
      </c>
      <c r="CD123" s="317">
        <v>8955</v>
      </c>
      <c r="CE123" s="317">
        <v>46478</v>
      </c>
      <c r="CF123" s="317">
        <v>25494</v>
      </c>
      <c r="CG123" s="317">
        <v>13031</v>
      </c>
      <c r="CH123" s="317">
        <v>17646</v>
      </c>
      <c r="CI123" s="317">
        <v>6712</v>
      </c>
      <c r="CK123" s="316" t="s">
        <v>66</v>
      </c>
      <c r="CL123" s="317">
        <v>636051</v>
      </c>
      <c r="CM123" s="317">
        <v>210218</v>
      </c>
      <c r="CN123" s="302" t="s">
        <v>2772</v>
      </c>
      <c r="CO123" s="302" t="s">
        <v>2772</v>
      </c>
      <c r="CP123" s="302" t="s">
        <v>2772</v>
      </c>
      <c r="CQ123" s="302" t="s">
        <v>2772</v>
      </c>
      <c r="CR123" s="302" t="s">
        <v>2772</v>
      </c>
      <c r="CS123" s="317">
        <v>315828</v>
      </c>
      <c r="CT123" s="302" t="s">
        <v>2772</v>
      </c>
      <c r="CU123" s="302" t="s">
        <v>2772</v>
      </c>
      <c r="CV123" s="302" t="s">
        <v>2772</v>
      </c>
      <c r="CW123" s="302" t="s">
        <v>2772</v>
      </c>
      <c r="CX123" s="302" t="s">
        <v>2772</v>
      </c>
      <c r="CY123" s="317">
        <v>68196</v>
      </c>
      <c r="CZ123" s="302" t="s">
        <v>2772</v>
      </c>
      <c r="DA123" s="302" t="s">
        <v>2772</v>
      </c>
      <c r="DB123" s="302" t="s">
        <v>2772</v>
      </c>
      <c r="DC123" s="317">
        <v>24992</v>
      </c>
      <c r="DD123" s="317">
        <v>16809</v>
      </c>
      <c r="DE123" s="317">
        <v>8</v>
      </c>
    </row>
    <row r="124" spans="1:109" x14ac:dyDescent="0.2">
      <c r="A124" s="316" t="s">
        <v>67</v>
      </c>
      <c r="B124" s="302">
        <v>450407</v>
      </c>
      <c r="C124" s="302">
        <v>33233</v>
      </c>
      <c r="D124" s="318" t="s">
        <v>2</v>
      </c>
      <c r="E124" s="318" t="s">
        <v>2</v>
      </c>
      <c r="F124" s="318" t="s">
        <v>2</v>
      </c>
      <c r="G124" s="318" t="s">
        <v>2</v>
      </c>
      <c r="H124" s="318" t="s">
        <v>2</v>
      </c>
      <c r="I124" s="318" t="s">
        <v>2</v>
      </c>
      <c r="J124" s="302">
        <v>47547</v>
      </c>
      <c r="K124" s="302">
        <v>9333</v>
      </c>
      <c r="L124" s="318" t="s">
        <v>2</v>
      </c>
      <c r="M124" s="302">
        <v>3610</v>
      </c>
      <c r="N124" s="318" t="s">
        <v>2</v>
      </c>
      <c r="O124" s="318" t="s">
        <v>2</v>
      </c>
      <c r="P124" s="318" t="s">
        <v>2</v>
      </c>
      <c r="Q124" s="302">
        <v>84059</v>
      </c>
      <c r="R124" s="318" t="s">
        <v>2</v>
      </c>
      <c r="S124" s="318" t="s">
        <v>2</v>
      </c>
      <c r="T124" s="302">
        <v>22134</v>
      </c>
      <c r="U124" s="302">
        <v>123407</v>
      </c>
      <c r="W124" s="316" t="s">
        <v>67</v>
      </c>
      <c r="X124" s="302">
        <v>374843</v>
      </c>
      <c r="Y124" s="302">
        <v>68581</v>
      </c>
      <c r="Z124" s="318" t="s">
        <v>2</v>
      </c>
      <c r="AA124" s="318" t="s">
        <v>2</v>
      </c>
      <c r="AB124" s="318" t="s">
        <v>2</v>
      </c>
      <c r="AC124" s="318" t="s">
        <v>2</v>
      </c>
      <c r="AD124" s="318" t="s">
        <v>2</v>
      </c>
      <c r="AE124" s="318" t="s">
        <v>2</v>
      </c>
      <c r="AF124" s="302">
        <v>68776</v>
      </c>
      <c r="AG124" s="302">
        <v>16127</v>
      </c>
      <c r="AH124" s="302">
        <v>7651</v>
      </c>
      <c r="AI124" s="318" t="s">
        <v>2</v>
      </c>
      <c r="AJ124" s="318" t="s">
        <v>2</v>
      </c>
      <c r="AK124" s="318" t="s">
        <v>2</v>
      </c>
      <c r="AL124" s="318" t="s">
        <v>2</v>
      </c>
      <c r="AM124" s="302">
        <v>88688</v>
      </c>
      <c r="AN124" s="318" t="s">
        <v>2</v>
      </c>
      <c r="AO124" s="318" t="s">
        <v>2</v>
      </c>
      <c r="AP124" s="302">
        <v>20604</v>
      </c>
      <c r="AQ124" s="302">
        <v>104416</v>
      </c>
      <c r="AS124" s="316" t="s">
        <v>67</v>
      </c>
      <c r="AT124" s="302">
        <v>492198</v>
      </c>
      <c r="AU124" s="302">
        <v>121623</v>
      </c>
      <c r="AV124" s="302">
        <v>18746</v>
      </c>
      <c r="AW124" s="319" t="s">
        <v>2</v>
      </c>
      <c r="AX124" s="302">
        <v>27653</v>
      </c>
      <c r="AY124" s="302">
        <v>14278</v>
      </c>
      <c r="AZ124" s="302">
        <v>9725</v>
      </c>
      <c r="BA124" s="302">
        <v>220370</v>
      </c>
      <c r="BB124" s="302">
        <v>78986</v>
      </c>
      <c r="BC124" s="302">
        <v>21303</v>
      </c>
      <c r="BD124" s="302">
        <v>27020</v>
      </c>
      <c r="BE124" s="302">
        <v>11263</v>
      </c>
      <c r="BF124" s="302">
        <v>9557</v>
      </c>
      <c r="BG124" s="302">
        <v>100090</v>
      </c>
      <c r="BH124" s="302">
        <v>17951</v>
      </c>
      <c r="BI124" s="302">
        <v>83279</v>
      </c>
      <c r="BJ124" s="302">
        <v>41849</v>
      </c>
      <c r="BK124" s="302">
        <v>17680</v>
      </c>
      <c r="BL124" s="302">
        <v>23200</v>
      </c>
      <c r="BM124" s="302">
        <v>9235</v>
      </c>
      <c r="BO124" s="316" t="s">
        <v>67</v>
      </c>
      <c r="BP124" s="302">
        <v>728120</v>
      </c>
      <c r="BQ124" s="302">
        <v>235109</v>
      </c>
      <c r="BR124" s="302">
        <v>35578</v>
      </c>
      <c r="BS124" s="302">
        <v>18910</v>
      </c>
      <c r="BT124" s="302">
        <v>33291</v>
      </c>
      <c r="BU124" s="302">
        <v>24797</v>
      </c>
      <c r="BV124" s="302">
        <v>23511</v>
      </c>
      <c r="BW124" s="302">
        <v>324639</v>
      </c>
      <c r="BX124" s="302">
        <v>91438</v>
      </c>
      <c r="BY124" s="302">
        <v>31792</v>
      </c>
      <c r="BZ124" s="302">
        <v>42126</v>
      </c>
      <c r="CA124" s="302">
        <v>21092</v>
      </c>
      <c r="CB124" s="302">
        <v>13338</v>
      </c>
      <c r="CC124" s="302">
        <v>115423</v>
      </c>
      <c r="CD124" s="302">
        <v>24375</v>
      </c>
      <c r="CE124" s="302">
        <v>81236</v>
      </c>
      <c r="CF124" s="302">
        <v>46048</v>
      </c>
      <c r="CG124" s="302">
        <v>25712</v>
      </c>
      <c r="CH124" s="302">
        <v>38947</v>
      </c>
      <c r="CI124" s="302">
        <v>11442</v>
      </c>
      <c r="CK124" s="316" t="s">
        <v>67</v>
      </c>
      <c r="CL124" s="302">
        <v>1029376</v>
      </c>
      <c r="CM124" s="302">
        <v>325832</v>
      </c>
      <c r="CN124" s="302" t="s">
        <v>2772</v>
      </c>
      <c r="CO124" s="302" t="s">
        <v>2772</v>
      </c>
      <c r="CP124" s="302" t="s">
        <v>2772</v>
      </c>
      <c r="CQ124" s="302" t="s">
        <v>2772</v>
      </c>
      <c r="CR124" s="302" t="s">
        <v>2772</v>
      </c>
      <c r="CS124" s="302">
        <v>476963</v>
      </c>
      <c r="CT124" s="302" t="s">
        <v>2772</v>
      </c>
      <c r="CU124" s="302" t="s">
        <v>2772</v>
      </c>
      <c r="CV124" s="302" t="s">
        <v>2772</v>
      </c>
      <c r="CW124" s="302" t="s">
        <v>2772</v>
      </c>
      <c r="CX124" s="302" t="s">
        <v>2772</v>
      </c>
      <c r="CY124" s="302">
        <v>130299</v>
      </c>
      <c r="CZ124" s="302" t="s">
        <v>2772</v>
      </c>
      <c r="DA124" s="302" t="s">
        <v>2772</v>
      </c>
      <c r="DB124" s="302" t="s">
        <v>2772</v>
      </c>
      <c r="DC124" s="302">
        <v>52505</v>
      </c>
      <c r="DD124" s="302">
        <v>43765</v>
      </c>
      <c r="DE124" s="302">
        <v>12</v>
      </c>
    </row>
    <row r="130" spans="22:22" x14ac:dyDescent="0.2">
      <c r="V130" s="39"/>
    </row>
    <row r="131" spans="22:22" x14ac:dyDescent="0.2">
      <c r="V131" s="39"/>
    </row>
    <row r="132" spans="22:22" x14ac:dyDescent="0.2">
      <c r="V132" s="39"/>
    </row>
    <row r="133" spans="22:22" x14ac:dyDescent="0.2">
      <c r="V133" s="39"/>
    </row>
    <row r="134" spans="22:22" x14ac:dyDescent="0.2">
      <c r="V134" s="39"/>
    </row>
    <row r="135" spans="22:22" x14ac:dyDescent="0.2">
      <c r="V135" s="39"/>
    </row>
    <row r="136" spans="22:22" x14ac:dyDescent="0.2">
      <c r="V136" s="39"/>
    </row>
    <row r="137" spans="22:22" x14ac:dyDescent="0.2">
      <c r="V137" s="39"/>
    </row>
    <row r="138" spans="22:22" x14ac:dyDescent="0.2">
      <c r="V138" s="39"/>
    </row>
    <row r="139" spans="22:22" x14ac:dyDescent="0.2">
      <c r="V139" s="39"/>
    </row>
    <row r="140" spans="22:22" x14ac:dyDescent="0.2">
      <c r="V140" s="39"/>
    </row>
    <row r="141" spans="22:22" x14ac:dyDescent="0.2">
      <c r="V141" s="39"/>
    </row>
    <row r="142" spans="22:22" x14ac:dyDescent="0.2">
      <c r="V142" s="39"/>
    </row>
    <row r="143" spans="22:22" x14ac:dyDescent="0.2">
      <c r="V143" s="39"/>
    </row>
    <row r="144" spans="22:22" x14ac:dyDescent="0.2">
      <c r="V144" s="39"/>
    </row>
    <row r="145" spans="22:22" x14ac:dyDescent="0.2">
      <c r="V145" s="39"/>
    </row>
    <row r="146" spans="22:22" x14ac:dyDescent="0.2">
      <c r="V146" s="39"/>
    </row>
    <row r="147" spans="22:22" x14ac:dyDescent="0.2">
      <c r="V147" s="39"/>
    </row>
    <row r="148" spans="22:22" x14ac:dyDescent="0.2">
      <c r="V148" s="39"/>
    </row>
    <row r="149" spans="22:22" x14ac:dyDescent="0.2">
      <c r="V149" s="39"/>
    </row>
    <row r="150" spans="22:22" x14ac:dyDescent="0.2">
      <c r="V150" s="39"/>
    </row>
    <row r="151" spans="22:22" x14ac:dyDescent="0.2">
      <c r="V151" s="39"/>
    </row>
    <row r="152" spans="22:22" x14ac:dyDescent="0.2">
      <c r="V152" s="39"/>
    </row>
    <row r="153" spans="22:22" x14ac:dyDescent="0.2">
      <c r="V153" s="39"/>
    </row>
    <row r="154" spans="22:22" x14ac:dyDescent="0.2">
      <c r="V154" s="39"/>
    </row>
    <row r="155" spans="22:22" x14ac:dyDescent="0.2">
      <c r="V155" s="39"/>
    </row>
    <row r="156" spans="22:22" x14ac:dyDescent="0.2">
      <c r="V156" s="39"/>
    </row>
    <row r="157" spans="22:22" x14ac:dyDescent="0.2">
      <c r="V157" s="39"/>
    </row>
    <row r="158" spans="22:22" x14ac:dyDescent="0.2">
      <c r="V158" s="39"/>
    </row>
    <row r="159" spans="22:22" x14ac:dyDescent="0.2">
      <c r="V159" s="39"/>
    </row>
    <row r="160" spans="22:22" x14ac:dyDescent="0.2">
      <c r="V160" s="39"/>
    </row>
    <row r="161" spans="22:22" x14ac:dyDescent="0.2">
      <c r="V161" s="39"/>
    </row>
    <row r="162" spans="22:22" x14ac:dyDescent="0.2">
      <c r="V162" s="39"/>
    </row>
    <row r="163" spans="22:22" x14ac:dyDescent="0.2">
      <c r="V163" s="39"/>
    </row>
    <row r="164" spans="22:22" x14ac:dyDescent="0.2">
      <c r="V164" s="316"/>
    </row>
    <row r="165" spans="22:22" x14ac:dyDescent="0.2">
      <c r="V165" s="316"/>
    </row>
    <row r="166" spans="22:22" x14ac:dyDescent="0.2">
      <c r="V166" s="316"/>
    </row>
    <row r="167" spans="22:22" x14ac:dyDescent="0.2">
      <c r="V167" s="316"/>
    </row>
  </sheetData>
  <hyperlinks>
    <hyperlink ref="A1" location="Contents!A1" display="Back" xr:uid="{00000000-0004-0000-4200-000000000000}"/>
    <hyperlink ref="D1" location="'Table 30'!A1" display="Table 30" xr:uid="{00000000-0004-0000-4200-000001000000}"/>
  </hyperlinks>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6">
    <tabColor theme="7" tint="0.39997558519241921"/>
  </sheetPr>
  <dimension ref="A1:CU123"/>
  <sheetViews>
    <sheetView zoomScale="70" zoomScaleNormal="70" workbookViewId="0">
      <selection activeCell="D1" sqref="D1"/>
    </sheetView>
  </sheetViews>
  <sheetFormatPr defaultColWidth="8.85546875" defaultRowHeight="12.75" x14ac:dyDescent="0.2"/>
  <cols>
    <col min="1" max="16384" width="8.85546875" style="302"/>
  </cols>
  <sheetData>
    <row r="1" spans="1:99" x14ac:dyDescent="0.2">
      <c r="A1" s="296" t="s">
        <v>322</v>
      </c>
      <c r="B1" s="315"/>
      <c r="C1" s="315"/>
      <c r="D1" s="296" t="s">
        <v>2760</v>
      </c>
    </row>
    <row r="2" spans="1:99" x14ac:dyDescent="0.2">
      <c r="A2" s="302">
        <v>1991</v>
      </c>
      <c r="B2" s="302" t="s">
        <v>603</v>
      </c>
      <c r="C2" s="302" t="s">
        <v>746</v>
      </c>
      <c r="D2" s="302" t="s">
        <v>745</v>
      </c>
      <c r="G2" s="302" t="s">
        <v>768</v>
      </c>
      <c r="H2" s="302" t="s">
        <v>749</v>
      </c>
      <c r="L2" s="302" t="s">
        <v>761</v>
      </c>
      <c r="M2" s="302" t="s">
        <v>754</v>
      </c>
      <c r="R2" s="302" t="s">
        <v>767</v>
      </c>
      <c r="S2" s="302" t="s">
        <v>760</v>
      </c>
      <c r="V2" s="302" t="s">
        <v>764</v>
      </c>
      <c r="W2" s="302" t="s">
        <v>765</v>
      </c>
      <c r="Z2" s="302">
        <v>2001</v>
      </c>
      <c r="AA2" s="302" t="s">
        <v>603</v>
      </c>
      <c r="AB2" s="302" t="s">
        <v>746</v>
      </c>
      <c r="AC2" s="302" t="s">
        <v>745</v>
      </c>
      <c r="AF2" s="302" t="s">
        <v>768</v>
      </c>
      <c r="AG2" s="302" t="s">
        <v>749</v>
      </c>
      <c r="AK2" s="302" t="s">
        <v>761</v>
      </c>
      <c r="AL2" s="302" t="s">
        <v>754</v>
      </c>
      <c r="AQ2" s="302" t="s">
        <v>767</v>
      </c>
      <c r="AR2" s="302" t="s">
        <v>760</v>
      </c>
      <c r="AU2" s="302" t="s">
        <v>764</v>
      </c>
      <c r="AV2" s="302" t="s">
        <v>765</v>
      </c>
      <c r="AY2" s="302">
        <v>2011</v>
      </c>
      <c r="AZ2" s="302" t="s">
        <v>603</v>
      </c>
      <c r="BA2" s="302" t="s">
        <v>746</v>
      </c>
      <c r="BB2" s="302" t="s">
        <v>745</v>
      </c>
      <c r="BE2" s="302" t="s">
        <v>768</v>
      </c>
      <c r="BF2" s="302" t="s">
        <v>749</v>
      </c>
      <c r="BJ2" s="302" t="s">
        <v>761</v>
      </c>
      <c r="BK2" s="302" t="s">
        <v>754</v>
      </c>
      <c r="BP2" s="302" t="s">
        <v>767</v>
      </c>
      <c r="BQ2" s="302" t="s">
        <v>760</v>
      </c>
      <c r="BT2" s="302" t="s">
        <v>764</v>
      </c>
      <c r="BU2" s="302" t="s">
        <v>765</v>
      </c>
      <c r="BX2" s="461">
        <v>2021</v>
      </c>
      <c r="BY2" s="461" t="s">
        <v>603</v>
      </c>
      <c r="BZ2" s="461" t="s">
        <v>746</v>
      </c>
      <c r="CA2" s="461" t="s">
        <v>745</v>
      </c>
      <c r="CB2" s="461"/>
      <c r="CC2" s="461"/>
      <c r="CD2" s="461" t="s">
        <v>768</v>
      </c>
      <c r="CE2" s="461" t="s">
        <v>749</v>
      </c>
      <c r="CF2" s="461"/>
      <c r="CG2" s="461"/>
      <c r="CH2" s="461"/>
      <c r="CI2" s="461" t="s">
        <v>761</v>
      </c>
      <c r="CJ2" s="461" t="s">
        <v>754</v>
      </c>
      <c r="CK2" s="461"/>
      <c r="CL2" s="461"/>
      <c r="CM2" s="461"/>
      <c r="CN2" s="461"/>
      <c r="CO2" s="461" t="s">
        <v>767</v>
      </c>
      <c r="CP2" s="461" t="s">
        <v>760</v>
      </c>
      <c r="CQ2" s="461"/>
      <c r="CR2" s="461"/>
      <c r="CS2" s="461" t="s">
        <v>764</v>
      </c>
      <c r="CT2" s="461" t="s">
        <v>765</v>
      </c>
      <c r="CU2" s="461"/>
    </row>
    <row r="3" spans="1:99" x14ac:dyDescent="0.2">
      <c r="A3" s="302" t="s">
        <v>714</v>
      </c>
      <c r="D3" s="302" t="s">
        <v>747</v>
      </c>
      <c r="E3" s="302" t="s">
        <v>112</v>
      </c>
      <c r="F3" s="302" t="s">
        <v>748</v>
      </c>
      <c r="H3" s="302" t="s">
        <v>750</v>
      </c>
      <c r="I3" s="302" t="s">
        <v>751</v>
      </c>
      <c r="J3" s="302" t="s">
        <v>752</v>
      </c>
      <c r="K3" s="302" t="s">
        <v>753</v>
      </c>
      <c r="M3" s="302" t="s">
        <v>755</v>
      </c>
      <c r="N3" s="302" t="s">
        <v>756</v>
      </c>
      <c r="O3" s="302" t="s">
        <v>757</v>
      </c>
      <c r="P3" s="302" t="s">
        <v>758</v>
      </c>
      <c r="Q3" s="302" t="s">
        <v>759</v>
      </c>
      <c r="S3" s="302" t="s">
        <v>762</v>
      </c>
      <c r="T3" s="302" t="s">
        <v>456</v>
      </c>
      <c r="U3" s="302" t="s">
        <v>763</v>
      </c>
      <c r="W3" s="302" t="s">
        <v>766</v>
      </c>
      <c r="X3" s="302" t="s">
        <v>769</v>
      </c>
      <c r="Z3" s="302" t="s">
        <v>714</v>
      </c>
      <c r="AC3" s="302" t="s">
        <v>747</v>
      </c>
      <c r="AD3" s="302" t="s">
        <v>112</v>
      </c>
      <c r="AE3" s="302" t="s">
        <v>748</v>
      </c>
      <c r="AG3" s="302" t="s">
        <v>750</v>
      </c>
      <c r="AH3" s="302" t="s">
        <v>751</v>
      </c>
      <c r="AI3" s="302" t="s">
        <v>752</v>
      </c>
      <c r="AJ3" s="302" t="s">
        <v>753</v>
      </c>
      <c r="AL3" s="302" t="s">
        <v>755</v>
      </c>
      <c r="AM3" s="302" t="s">
        <v>756</v>
      </c>
      <c r="AN3" s="302" t="s">
        <v>757</v>
      </c>
      <c r="AO3" s="302" t="s">
        <v>758</v>
      </c>
      <c r="AP3" s="302" t="s">
        <v>759</v>
      </c>
      <c r="AR3" s="302" t="s">
        <v>762</v>
      </c>
      <c r="AS3" s="302" t="s">
        <v>456</v>
      </c>
      <c r="AT3" s="302" t="s">
        <v>763</v>
      </c>
      <c r="AV3" s="302" t="s">
        <v>766</v>
      </c>
      <c r="AW3" s="302" t="s">
        <v>769</v>
      </c>
      <c r="AY3" s="302" t="s">
        <v>714</v>
      </c>
      <c r="BB3" s="302" t="s">
        <v>747</v>
      </c>
      <c r="BC3" s="302" t="s">
        <v>112</v>
      </c>
      <c r="BD3" s="302" t="s">
        <v>748</v>
      </c>
      <c r="BF3" s="302" t="s">
        <v>750</v>
      </c>
      <c r="BG3" s="302" t="s">
        <v>751</v>
      </c>
      <c r="BH3" s="302" t="s">
        <v>752</v>
      </c>
      <c r="BI3" s="302" t="s">
        <v>753</v>
      </c>
      <c r="BK3" s="302" t="s">
        <v>755</v>
      </c>
      <c r="BL3" s="302" t="s">
        <v>756</v>
      </c>
      <c r="BM3" s="302" t="s">
        <v>757</v>
      </c>
      <c r="BN3" s="302" t="s">
        <v>758</v>
      </c>
      <c r="BO3" s="302" t="s">
        <v>759</v>
      </c>
      <c r="BQ3" s="302" t="s">
        <v>762</v>
      </c>
      <c r="BR3" s="302" t="s">
        <v>456</v>
      </c>
      <c r="BS3" s="302" t="s">
        <v>763</v>
      </c>
      <c r="BU3" s="302" t="s">
        <v>766</v>
      </c>
      <c r="BV3" s="302" t="s">
        <v>769</v>
      </c>
      <c r="BX3" s="461" t="s">
        <v>714</v>
      </c>
      <c r="BY3" s="461"/>
      <c r="BZ3" s="461"/>
      <c r="CA3" s="461" t="s">
        <v>747</v>
      </c>
      <c r="CB3" s="461" t="s">
        <v>112</v>
      </c>
      <c r="CC3" s="461" t="s">
        <v>748</v>
      </c>
      <c r="CD3" s="461"/>
      <c r="CE3" s="461" t="s">
        <v>750</v>
      </c>
      <c r="CF3" s="461" t="s">
        <v>751</v>
      </c>
      <c r="CG3" s="461" t="s">
        <v>752</v>
      </c>
      <c r="CH3" s="461" t="s">
        <v>753</v>
      </c>
      <c r="CI3" s="461"/>
      <c r="CJ3" s="461" t="s">
        <v>755</v>
      </c>
      <c r="CK3" s="461" t="s">
        <v>756</v>
      </c>
      <c r="CL3" s="461" t="s">
        <v>757</v>
      </c>
      <c r="CM3" s="461" t="s">
        <v>758</v>
      </c>
      <c r="CN3" s="461" t="s">
        <v>759</v>
      </c>
      <c r="CO3" s="461"/>
      <c r="CP3" s="461" t="s">
        <v>762</v>
      </c>
      <c r="CQ3" s="461" t="s">
        <v>456</v>
      </c>
      <c r="CR3" s="461" t="s">
        <v>763</v>
      </c>
      <c r="CS3" s="461"/>
      <c r="CT3" s="461" t="s">
        <v>766</v>
      </c>
      <c r="CU3" s="461" t="s">
        <v>769</v>
      </c>
    </row>
    <row r="4" spans="1:99" x14ac:dyDescent="0.2">
      <c r="A4" s="39" t="s">
        <v>31</v>
      </c>
      <c r="B4" s="302">
        <v>4142</v>
      </c>
      <c r="C4" s="302">
        <v>3840</v>
      </c>
      <c r="D4" s="318" t="s">
        <v>2</v>
      </c>
      <c r="E4" s="302">
        <v>151</v>
      </c>
      <c r="F4" s="318" t="s">
        <v>2</v>
      </c>
      <c r="G4" s="318" t="s">
        <v>2</v>
      </c>
      <c r="H4" s="318" t="s">
        <v>2</v>
      </c>
      <c r="I4" s="318" t="s">
        <v>2</v>
      </c>
      <c r="J4" s="318" t="s">
        <v>2</v>
      </c>
      <c r="K4" s="318" t="s">
        <v>2</v>
      </c>
      <c r="L4" s="318" t="s">
        <v>2</v>
      </c>
      <c r="M4" s="302">
        <v>69</v>
      </c>
      <c r="N4" s="302">
        <v>20</v>
      </c>
      <c r="O4" s="302">
        <v>9</v>
      </c>
      <c r="P4" s="302">
        <v>56</v>
      </c>
      <c r="Q4" s="318" t="s">
        <v>2</v>
      </c>
      <c r="R4" s="318" t="s">
        <v>2</v>
      </c>
      <c r="S4" s="302">
        <v>12</v>
      </c>
      <c r="T4" s="302">
        <v>12</v>
      </c>
      <c r="U4" s="302">
        <v>14</v>
      </c>
      <c r="V4" s="318" t="s">
        <v>2</v>
      </c>
      <c r="W4" s="318" t="s">
        <v>2</v>
      </c>
      <c r="X4" s="318" t="s">
        <v>2</v>
      </c>
      <c r="Z4" s="39" t="s">
        <v>31</v>
      </c>
      <c r="AA4" s="302">
        <v>7198</v>
      </c>
      <c r="AB4" s="302">
        <v>6070</v>
      </c>
      <c r="AC4" s="302">
        <v>4909</v>
      </c>
      <c r="AD4" s="302">
        <v>237</v>
      </c>
      <c r="AE4" s="302">
        <v>924</v>
      </c>
      <c r="AF4" s="302">
        <v>168</v>
      </c>
      <c r="AG4" s="302">
        <v>28</v>
      </c>
      <c r="AH4" s="302">
        <v>19</v>
      </c>
      <c r="AI4" s="302">
        <v>55</v>
      </c>
      <c r="AJ4" s="302">
        <v>66</v>
      </c>
      <c r="AK4" s="302">
        <v>653</v>
      </c>
      <c r="AL4" s="302">
        <v>165</v>
      </c>
      <c r="AM4" s="302">
        <v>21</v>
      </c>
      <c r="AN4" s="302">
        <v>280</v>
      </c>
      <c r="AO4" s="302">
        <v>151</v>
      </c>
      <c r="AP4" s="302">
        <v>36</v>
      </c>
      <c r="AQ4" s="302">
        <v>178</v>
      </c>
      <c r="AR4" s="302">
        <v>108</v>
      </c>
      <c r="AS4" s="302">
        <v>46</v>
      </c>
      <c r="AT4" s="302">
        <v>24</v>
      </c>
      <c r="AU4" s="302">
        <v>129</v>
      </c>
      <c r="AV4" s="318" t="s">
        <v>2</v>
      </c>
      <c r="AW4" s="302">
        <v>129</v>
      </c>
      <c r="AY4" s="39" t="s">
        <v>31</v>
      </c>
      <c r="AZ4" s="302">
        <v>7375</v>
      </c>
      <c r="BA4" s="302">
        <v>5799</v>
      </c>
      <c r="BB4" s="302">
        <v>4243</v>
      </c>
      <c r="BC4" s="302">
        <v>180</v>
      </c>
      <c r="BD4" s="302">
        <v>1376</v>
      </c>
      <c r="BE4" s="302">
        <v>289</v>
      </c>
      <c r="BF4" s="302">
        <v>38</v>
      </c>
      <c r="BG4" s="302">
        <v>37</v>
      </c>
      <c r="BH4" s="302">
        <v>111</v>
      </c>
      <c r="BI4" s="302">
        <v>103</v>
      </c>
      <c r="BJ4" s="302">
        <v>940</v>
      </c>
      <c r="BK4" s="302">
        <v>216</v>
      </c>
      <c r="BL4" s="302">
        <v>16</v>
      </c>
      <c r="BM4" s="302">
        <v>232</v>
      </c>
      <c r="BN4" s="302">
        <v>263</v>
      </c>
      <c r="BO4" s="302">
        <v>213</v>
      </c>
      <c r="BP4" s="302">
        <v>193</v>
      </c>
      <c r="BQ4" s="302">
        <v>98</v>
      </c>
      <c r="BR4" s="302">
        <v>46</v>
      </c>
      <c r="BS4" s="302">
        <v>49</v>
      </c>
      <c r="BT4" s="302">
        <v>154</v>
      </c>
      <c r="BU4" s="302">
        <v>69</v>
      </c>
      <c r="BV4" s="302">
        <v>85</v>
      </c>
      <c r="BX4" s="461" t="s">
        <v>31</v>
      </c>
      <c r="BY4" s="461">
        <v>8584</v>
      </c>
      <c r="BZ4" s="461">
        <v>5955</v>
      </c>
      <c r="CA4" s="461">
        <v>3649</v>
      </c>
      <c r="CB4" s="461">
        <v>185</v>
      </c>
      <c r="CC4" s="461">
        <v>2121</v>
      </c>
      <c r="CD4" s="461">
        <v>470</v>
      </c>
      <c r="CE4" s="461">
        <v>53</v>
      </c>
      <c r="CF4" s="461">
        <v>49</v>
      </c>
      <c r="CG4" s="461">
        <v>179</v>
      </c>
      <c r="CH4" s="461">
        <v>189</v>
      </c>
      <c r="CI4" s="461">
        <v>1445</v>
      </c>
      <c r="CJ4" s="461">
        <v>321</v>
      </c>
      <c r="CK4" s="461">
        <v>33</v>
      </c>
      <c r="CL4" s="461">
        <v>287</v>
      </c>
      <c r="CM4" s="461">
        <v>545</v>
      </c>
      <c r="CN4" s="461">
        <v>259</v>
      </c>
      <c r="CO4" s="461">
        <v>232</v>
      </c>
      <c r="CP4" s="461">
        <v>153</v>
      </c>
      <c r="CQ4" s="461">
        <v>54</v>
      </c>
      <c r="CR4" s="461">
        <v>25</v>
      </c>
      <c r="CS4" s="461">
        <v>482</v>
      </c>
      <c r="CT4" s="461">
        <v>114</v>
      </c>
      <c r="CU4" s="461">
        <v>368</v>
      </c>
    </row>
    <row r="5" spans="1:99" x14ac:dyDescent="0.2">
      <c r="A5" s="39" t="s">
        <v>32</v>
      </c>
      <c r="B5" s="302">
        <v>143681</v>
      </c>
      <c r="C5" s="302">
        <v>133903</v>
      </c>
      <c r="D5" s="318" t="s">
        <v>2</v>
      </c>
      <c r="E5" s="302">
        <v>2809</v>
      </c>
      <c r="F5" s="318" t="s">
        <v>2</v>
      </c>
      <c r="G5" s="318" t="s">
        <v>2</v>
      </c>
      <c r="H5" s="318" t="s">
        <v>2</v>
      </c>
      <c r="I5" s="318" t="s">
        <v>2</v>
      </c>
      <c r="J5" s="318" t="s">
        <v>2</v>
      </c>
      <c r="K5" s="318" t="s">
        <v>2</v>
      </c>
      <c r="L5" s="318" t="s">
        <v>2</v>
      </c>
      <c r="M5" s="302">
        <v>2807</v>
      </c>
      <c r="N5" s="302">
        <v>1674</v>
      </c>
      <c r="O5" s="302">
        <v>200</v>
      </c>
      <c r="P5" s="302">
        <v>593</v>
      </c>
      <c r="Q5" s="318" t="s">
        <v>2</v>
      </c>
      <c r="R5" s="318" t="s">
        <v>2</v>
      </c>
      <c r="S5" s="302">
        <v>919</v>
      </c>
      <c r="T5" s="302">
        <v>1790</v>
      </c>
      <c r="U5" s="302">
        <v>638</v>
      </c>
      <c r="V5" s="318" t="s">
        <v>2</v>
      </c>
      <c r="W5" s="318" t="s">
        <v>2</v>
      </c>
      <c r="X5" s="318" t="s">
        <v>2</v>
      </c>
      <c r="Z5" s="39" t="s">
        <v>32</v>
      </c>
      <c r="AA5" s="302">
        <v>163957</v>
      </c>
      <c r="AB5" s="302">
        <v>139667</v>
      </c>
      <c r="AC5" s="302">
        <v>132566</v>
      </c>
      <c r="AD5" s="302">
        <v>2753</v>
      </c>
      <c r="AE5" s="302">
        <v>4348</v>
      </c>
      <c r="AF5" s="302">
        <v>3084</v>
      </c>
      <c r="AG5" s="302">
        <v>1421</v>
      </c>
      <c r="AH5" s="302">
        <v>575</v>
      </c>
      <c r="AI5" s="302">
        <v>538</v>
      </c>
      <c r="AJ5" s="302">
        <v>550</v>
      </c>
      <c r="AK5" s="302">
        <v>9059</v>
      </c>
      <c r="AL5" s="302">
        <v>3679</v>
      </c>
      <c r="AM5" s="302">
        <v>3058</v>
      </c>
      <c r="AN5" s="302">
        <v>671</v>
      </c>
      <c r="AO5" s="302">
        <v>775</v>
      </c>
      <c r="AP5" s="302">
        <v>876</v>
      </c>
      <c r="AQ5" s="302">
        <v>11441</v>
      </c>
      <c r="AR5" s="302">
        <v>7285</v>
      </c>
      <c r="AS5" s="302">
        <v>3435</v>
      </c>
      <c r="AT5" s="302">
        <v>721</v>
      </c>
      <c r="AU5" s="302">
        <v>706</v>
      </c>
      <c r="AV5" s="318" t="s">
        <v>2</v>
      </c>
      <c r="AW5" s="302">
        <v>706</v>
      </c>
      <c r="AY5" s="39" t="s">
        <v>32</v>
      </c>
      <c r="AZ5" s="302">
        <v>185911</v>
      </c>
      <c r="BA5" s="302">
        <v>108386</v>
      </c>
      <c r="BB5" s="302">
        <v>91949</v>
      </c>
      <c r="BC5" s="302">
        <v>1730</v>
      </c>
      <c r="BD5" s="302">
        <v>14707</v>
      </c>
      <c r="BE5" s="302">
        <v>7878</v>
      </c>
      <c r="BF5" s="302">
        <v>2669</v>
      </c>
      <c r="BG5" s="302">
        <v>2128</v>
      </c>
      <c r="BH5" s="302">
        <v>1246</v>
      </c>
      <c r="BI5" s="302">
        <v>1835</v>
      </c>
      <c r="BJ5" s="302">
        <v>29594</v>
      </c>
      <c r="BK5" s="302">
        <v>7436</v>
      </c>
      <c r="BL5" s="302">
        <v>8007</v>
      </c>
      <c r="BM5" s="302">
        <v>7701</v>
      </c>
      <c r="BN5" s="302">
        <v>1315</v>
      </c>
      <c r="BO5" s="302">
        <v>5135</v>
      </c>
      <c r="BP5" s="302">
        <v>37140</v>
      </c>
      <c r="BQ5" s="302">
        <v>28685</v>
      </c>
      <c r="BR5" s="302">
        <v>5227</v>
      </c>
      <c r="BS5" s="302">
        <v>3228</v>
      </c>
      <c r="BT5" s="302">
        <v>2913</v>
      </c>
      <c r="BU5" s="302">
        <v>973</v>
      </c>
      <c r="BV5" s="302">
        <v>1940</v>
      </c>
      <c r="BX5" s="461" t="s">
        <v>32</v>
      </c>
      <c r="BY5" s="461">
        <v>218871</v>
      </c>
      <c r="BZ5" s="461">
        <v>98275</v>
      </c>
      <c r="CA5" s="461">
        <v>67550</v>
      </c>
      <c r="CB5" s="461">
        <v>1185</v>
      </c>
      <c r="CC5" s="461">
        <v>29540</v>
      </c>
      <c r="CD5" s="461">
        <v>9320</v>
      </c>
      <c r="CE5" s="461">
        <v>2974</v>
      </c>
      <c r="CF5" s="461">
        <v>2376</v>
      </c>
      <c r="CG5" s="461">
        <v>1550</v>
      </c>
      <c r="CH5" s="461">
        <v>2420</v>
      </c>
      <c r="CI5" s="461">
        <v>56583</v>
      </c>
      <c r="CJ5" s="461">
        <v>11503</v>
      </c>
      <c r="CK5" s="461">
        <v>15799</v>
      </c>
      <c r="CL5" s="461">
        <v>22393</v>
      </c>
      <c r="CM5" s="461">
        <v>1385</v>
      </c>
      <c r="CN5" s="461">
        <v>5503</v>
      </c>
      <c r="CO5" s="461">
        <v>46807</v>
      </c>
      <c r="CP5" s="461">
        <v>35101</v>
      </c>
      <c r="CQ5" s="461">
        <v>5824</v>
      </c>
      <c r="CR5" s="461">
        <v>5882</v>
      </c>
      <c r="CS5" s="461">
        <v>7886</v>
      </c>
      <c r="CT5" s="461">
        <v>1489</v>
      </c>
      <c r="CU5" s="461">
        <v>6397</v>
      </c>
    </row>
    <row r="6" spans="1:99" x14ac:dyDescent="0.2">
      <c r="A6" s="39" t="s">
        <v>33</v>
      </c>
      <c r="B6" s="302">
        <v>293564</v>
      </c>
      <c r="C6" s="302">
        <v>239549</v>
      </c>
      <c r="D6" s="318" t="s">
        <v>2</v>
      </c>
      <c r="E6" s="302">
        <v>11458</v>
      </c>
      <c r="F6" s="318" t="s">
        <v>2</v>
      </c>
      <c r="G6" s="318" t="s">
        <v>2</v>
      </c>
      <c r="H6" s="318" t="s">
        <v>2</v>
      </c>
      <c r="I6" s="318" t="s">
        <v>2</v>
      </c>
      <c r="J6" s="318" t="s">
        <v>2</v>
      </c>
      <c r="K6" s="318" t="s">
        <v>2</v>
      </c>
      <c r="L6" s="318" t="s">
        <v>2</v>
      </c>
      <c r="M6" s="302">
        <v>21572</v>
      </c>
      <c r="N6" s="302">
        <v>2297</v>
      </c>
      <c r="O6" s="302">
        <v>1180</v>
      </c>
      <c r="P6" s="302">
        <v>3895</v>
      </c>
      <c r="Q6" s="318" t="s">
        <v>2</v>
      </c>
      <c r="R6" s="318" t="s">
        <v>2</v>
      </c>
      <c r="S6" s="302">
        <v>6042</v>
      </c>
      <c r="T6" s="302">
        <v>2969</v>
      </c>
      <c r="U6" s="302">
        <v>1461</v>
      </c>
      <c r="V6" s="318" t="s">
        <v>2</v>
      </c>
      <c r="W6" s="318" t="s">
        <v>2</v>
      </c>
      <c r="X6" s="318" t="s">
        <v>2</v>
      </c>
      <c r="Z6" s="39" t="s">
        <v>33</v>
      </c>
      <c r="AA6" s="302">
        <v>314555</v>
      </c>
      <c r="AB6" s="302">
        <v>232868</v>
      </c>
      <c r="AC6" s="302">
        <v>188301</v>
      </c>
      <c r="AD6" s="302">
        <v>10545</v>
      </c>
      <c r="AE6" s="302">
        <v>34022</v>
      </c>
      <c r="AF6" s="302">
        <v>9509</v>
      </c>
      <c r="AG6" s="302">
        <v>1665</v>
      </c>
      <c r="AH6" s="302">
        <v>1591</v>
      </c>
      <c r="AI6" s="302">
        <v>3220</v>
      </c>
      <c r="AJ6" s="302">
        <v>3033</v>
      </c>
      <c r="AK6" s="302">
        <v>45167</v>
      </c>
      <c r="AL6" s="302">
        <v>27130</v>
      </c>
      <c r="AM6" s="302">
        <v>3960</v>
      </c>
      <c r="AN6" s="302">
        <v>1446</v>
      </c>
      <c r="AO6" s="302">
        <v>6379</v>
      </c>
      <c r="AP6" s="302">
        <v>6252</v>
      </c>
      <c r="AQ6" s="302">
        <v>18858</v>
      </c>
      <c r="AR6" s="302">
        <v>13650</v>
      </c>
      <c r="AS6" s="302">
        <v>4114</v>
      </c>
      <c r="AT6" s="302">
        <v>1094</v>
      </c>
      <c r="AU6" s="302">
        <v>8153</v>
      </c>
      <c r="AV6" s="318" t="s">
        <v>2</v>
      </c>
      <c r="AW6" s="302">
        <v>8153</v>
      </c>
      <c r="AY6" s="39" t="s">
        <v>33</v>
      </c>
      <c r="AZ6" s="302">
        <v>356386</v>
      </c>
      <c r="BA6" s="302">
        <v>228553</v>
      </c>
      <c r="BB6" s="302">
        <v>162117</v>
      </c>
      <c r="BC6" s="302">
        <v>8685</v>
      </c>
      <c r="BD6" s="302">
        <v>57751</v>
      </c>
      <c r="BE6" s="302">
        <v>17169</v>
      </c>
      <c r="BF6" s="302">
        <v>3097</v>
      </c>
      <c r="BG6" s="302">
        <v>3112</v>
      </c>
      <c r="BH6" s="302">
        <v>5882</v>
      </c>
      <c r="BI6" s="302">
        <v>5078</v>
      </c>
      <c r="BJ6" s="302">
        <v>65918</v>
      </c>
      <c r="BK6" s="302">
        <v>27920</v>
      </c>
      <c r="BL6" s="302">
        <v>5344</v>
      </c>
      <c r="BM6" s="302">
        <v>2215</v>
      </c>
      <c r="BN6" s="302">
        <v>8259</v>
      </c>
      <c r="BO6" s="302">
        <v>22180</v>
      </c>
      <c r="BP6" s="302">
        <v>27431</v>
      </c>
      <c r="BQ6" s="302">
        <v>19392</v>
      </c>
      <c r="BR6" s="302">
        <v>4468</v>
      </c>
      <c r="BS6" s="302">
        <v>3571</v>
      </c>
      <c r="BT6" s="302">
        <v>17315</v>
      </c>
      <c r="BU6" s="302">
        <v>5210</v>
      </c>
      <c r="BV6" s="302">
        <v>12105</v>
      </c>
      <c r="BX6" s="461" t="s">
        <v>33</v>
      </c>
      <c r="BY6" s="461">
        <v>389344</v>
      </c>
      <c r="BZ6" s="461">
        <v>224762</v>
      </c>
      <c r="CA6" s="461">
        <v>140777</v>
      </c>
      <c r="CB6" s="461">
        <v>7644</v>
      </c>
      <c r="CC6" s="461">
        <v>76341</v>
      </c>
      <c r="CD6" s="461">
        <v>20889</v>
      </c>
      <c r="CE6" s="461">
        <v>3505</v>
      </c>
      <c r="CF6" s="461">
        <v>3747</v>
      </c>
      <c r="CG6" s="461">
        <v>6032</v>
      </c>
      <c r="CH6" s="461">
        <v>7605</v>
      </c>
      <c r="CI6" s="461">
        <v>74972</v>
      </c>
      <c r="CJ6" s="461">
        <v>30389</v>
      </c>
      <c r="CK6" s="461">
        <v>6687</v>
      </c>
      <c r="CL6" s="461">
        <v>2873</v>
      </c>
      <c r="CM6" s="461">
        <v>9434</v>
      </c>
      <c r="CN6" s="461">
        <v>25589</v>
      </c>
      <c r="CO6" s="461">
        <v>30651</v>
      </c>
      <c r="CP6" s="461">
        <v>22670</v>
      </c>
      <c r="CQ6" s="461">
        <v>4951</v>
      </c>
      <c r="CR6" s="461">
        <v>3030</v>
      </c>
      <c r="CS6" s="461">
        <v>38070</v>
      </c>
      <c r="CT6" s="461">
        <v>7383</v>
      </c>
      <c r="CU6" s="461">
        <v>30687</v>
      </c>
    </row>
    <row r="7" spans="1:99" x14ac:dyDescent="0.2">
      <c r="A7" s="39" t="s">
        <v>34</v>
      </c>
      <c r="B7" s="302">
        <v>215615</v>
      </c>
      <c r="C7" s="302">
        <v>203117</v>
      </c>
      <c r="D7" s="318" t="s">
        <v>2</v>
      </c>
      <c r="E7" s="302">
        <v>3194</v>
      </c>
      <c r="F7" s="318" t="s">
        <v>2</v>
      </c>
      <c r="G7" s="318" t="s">
        <v>2</v>
      </c>
      <c r="H7" s="318" t="s">
        <v>2</v>
      </c>
      <c r="I7" s="318" t="s">
        <v>2</v>
      </c>
      <c r="J7" s="318" t="s">
        <v>2</v>
      </c>
      <c r="K7" s="318" t="s">
        <v>2</v>
      </c>
      <c r="L7" s="318" t="s">
        <v>2</v>
      </c>
      <c r="M7" s="302">
        <v>5231</v>
      </c>
      <c r="N7" s="302">
        <v>267</v>
      </c>
      <c r="O7" s="302">
        <v>282</v>
      </c>
      <c r="P7" s="302">
        <v>1201</v>
      </c>
      <c r="Q7" s="318" t="s">
        <v>2</v>
      </c>
      <c r="R7" s="318" t="s">
        <v>2</v>
      </c>
      <c r="S7" s="302">
        <v>918</v>
      </c>
      <c r="T7" s="302">
        <v>1466</v>
      </c>
      <c r="U7" s="302">
        <v>628</v>
      </c>
      <c r="V7" s="318" t="s">
        <v>2</v>
      </c>
      <c r="W7" s="318" t="s">
        <v>2</v>
      </c>
      <c r="X7" s="318" t="s">
        <v>2</v>
      </c>
      <c r="Z7" s="39" t="s">
        <v>34</v>
      </c>
      <c r="AA7" s="302">
        <v>218303</v>
      </c>
      <c r="AB7" s="302">
        <v>199511</v>
      </c>
      <c r="AC7" s="302">
        <v>191947</v>
      </c>
      <c r="AD7" s="302">
        <v>3026</v>
      </c>
      <c r="AE7" s="302">
        <v>4538</v>
      </c>
      <c r="AF7" s="302">
        <v>2877</v>
      </c>
      <c r="AG7" s="302">
        <v>872</v>
      </c>
      <c r="AH7" s="302">
        <v>395</v>
      </c>
      <c r="AI7" s="302">
        <v>915</v>
      </c>
      <c r="AJ7" s="302">
        <v>695</v>
      </c>
      <c r="AK7" s="302">
        <v>8930</v>
      </c>
      <c r="AL7" s="302">
        <v>5546</v>
      </c>
      <c r="AM7" s="302">
        <v>337</v>
      </c>
      <c r="AN7" s="302">
        <v>387</v>
      </c>
      <c r="AO7" s="302">
        <v>1550</v>
      </c>
      <c r="AP7" s="302">
        <v>1110</v>
      </c>
      <c r="AQ7" s="302">
        <v>6251</v>
      </c>
      <c r="AR7" s="302">
        <v>4088</v>
      </c>
      <c r="AS7" s="302">
        <v>1762</v>
      </c>
      <c r="AT7" s="302">
        <v>401</v>
      </c>
      <c r="AU7" s="302">
        <v>734</v>
      </c>
      <c r="AV7" s="318" t="s">
        <v>2</v>
      </c>
      <c r="AW7" s="302">
        <v>734</v>
      </c>
      <c r="AY7" s="39" t="s">
        <v>34</v>
      </c>
      <c r="AZ7" s="302">
        <v>231997</v>
      </c>
      <c r="BA7" s="302">
        <v>189962</v>
      </c>
      <c r="BB7" s="302">
        <v>179250</v>
      </c>
      <c r="BC7" s="302">
        <v>2596</v>
      </c>
      <c r="BD7" s="302">
        <v>8116</v>
      </c>
      <c r="BE7" s="302">
        <v>5395</v>
      </c>
      <c r="BF7" s="302">
        <v>1676</v>
      </c>
      <c r="BG7" s="302">
        <v>983</v>
      </c>
      <c r="BH7" s="302">
        <v>1369</v>
      </c>
      <c r="BI7" s="302">
        <v>1367</v>
      </c>
      <c r="BJ7" s="302">
        <v>15243</v>
      </c>
      <c r="BK7" s="302">
        <v>7047</v>
      </c>
      <c r="BL7" s="302">
        <v>730</v>
      </c>
      <c r="BM7" s="302">
        <v>777</v>
      </c>
      <c r="BN7" s="302">
        <v>2514</v>
      </c>
      <c r="BO7" s="302">
        <v>4175</v>
      </c>
      <c r="BP7" s="302">
        <v>19624</v>
      </c>
      <c r="BQ7" s="302">
        <v>15952</v>
      </c>
      <c r="BR7" s="302">
        <v>2381</v>
      </c>
      <c r="BS7" s="302">
        <v>1291</v>
      </c>
      <c r="BT7" s="302">
        <v>1773</v>
      </c>
      <c r="BU7" s="302">
        <v>303</v>
      </c>
      <c r="BV7" s="302">
        <v>1470</v>
      </c>
      <c r="BX7" s="461" t="s">
        <v>34</v>
      </c>
      <c r="BY7" s="461">
        <v>246475</v>
      </c>
      <c r="BZ7" s="461">
        <v>177164</v>
      </c>
      <c r="CA7" s="461">
        <v>158842</v>
      </c>
      <c r="CB7" s="461">
        <v>2528</v>
      </c>
      <c r="CC7" s="461">
        <v>15794</v>
      </c>
      <c r="CD7" s="461">
        <v>8740</v>
      </c>
      <c r="CE7" s="461">
        <v>2489</v>
      </c>
      <c r="CF7" s="461">
        <v>1726</v>
      </c>
      <c r="CG7" s="461">
        <v>2179</v>
      </c>
      <c r="CH7" s="461">
        <v>2346</v>
      </c>
      <c r="CI7" s="461">
        <v>24434</v>
      </c>
      <c r="CJ7" s="461">
        <v>10925</v>
      </c>
      <c r="CK7" s="461">
        <v>1383</v>
      </c>
      <c r="CL7" s="461">
        <v>1790</v>
      </c>
      <c r="CM7" s="461">
        <v>3990</v>
      </c>
      <c r="CN7" s="461">
        <v>6346</v>
      </c>
      <c r="CO7" s="461">
        <v>30075</v>
      </c>
      <c r="CP7" s="461">
        <v>23262</v>
      </c>
      <c r="CQ7" s="461">
        <v>3230</v>
      </c>
      <c r="CR7" s="461">
        <v>3583</v>
      </c>
      <c r="CS7" s="461">
        <v>6062</v>
      </c>
      <c r="CT7" s="461">
        <v>527</v>
      </c>
      <c r="CU7" s="461">
        <v>5535</v>
      </c>
    </row>
    <row r="8" spans="1:99" x14ac:dyDescent="0.2">
      <c r="A8" s="39" t="s">
        <v>35</v>
      </c>
      <c r="B8" s="302">
        <v>243025</v>
      </c>
      <c r="C8" s="302">
        <v>134156</v>
      </c>
      <c r="D8" s="318" t="s">
        <v>2</v>
      </c>
      <c r="E8" s="302">
        <v>21936</v>
      </c>
      <c r="F8" s="318" t="s">
        <v>2</v>
      </c>
      <c r="G8" s="318" t="s">
        <v>2</v>
      </c>
      <c r="H8" s="318" t="s">
        <v>2</v>
      </c>
      <c r="I8" s="318" t="s">
        <v>2</v>
      </c>
      <c r="J8" s="318" t="s">
        <v>2</v>
      </c>
      <c r="K8" s="318" t="s">
        <v>2</v>
      </c>
      <c r="L8" s="318" t="s">
        <v>2</v>
      </c>
      <c r="M8" s="302">
        <v>41753</v>
      </c>
      <c r="N8" s="302">
        <v>7323</v>
      </c>
      <c r="O8" s="302">
        <v>750</v>
      </c>
      <c r="P8" s="302">
        <v>2572</v>
      </c>
      <c r="Q8" s="318" t="s">
        <v>2</v>
      </c>
      <c r="R8" s="318" t="s">
        <v>2</v>
      </c>
      <c r="S8" s="302">
        <v>9967</v>
      </c>
      <c r="T8" s="302">
        <v>24845</v>
      </c>
      <c r="U8" s="302">
        <v>5323</v>
      </c>
      <c r="V8" s="318" t="s">
        <v>2</v>
      </c>
      <c r="W8" s="318" t="s">
        <v>2</v>
      </c>
      <c r="X8" s="318" t="s">
        <v>2</v>
      </c>
      <c r="Z8" s="39" t="s">
        <v>35</v>
      </c>
      <c r="AA8" s="302">
        <v>263466</v>
      </c>
      <c r="AB8" s="302">
        <v>119278</v>
      </c>
      <c r="AC8" s="302">
        <v>76893</v>
      </c>
      <c r="AD8" s="302">
        <v>18313</v>
      </c>
      <c r="AE8" s="302">
        <v>24072</v>
      </c>
      <c r="AF8" s="302">
        <v>9809</v>
      </c>
      <c r="AG8" s="302">
        <v>2745</v>
      </c>
      <c r="AH8" s="302">
        <v>1738</v>
      </c>
      <c r="AI8" s="302">
        <v>2530</v>
      </c>
      <c r="AJ8" s="302">
        <v>2796</v>
      </c>
      <c r="AK8" s="302">
        <v>75870</v>
      </c>
      <c r="AL8" s="302">
        <v>48624</v>
      </c>
      <c r="AM8" s="302">
        <v>10625</v>
      </c>
      <c r="AN8" s="302">
        <v>1183</v>
      </c>
      <c r="AO8" s="302">
        <v>2810</v>
      </c>
      <c r="AP8" s="302">
        <v>12628</v>
      </c>
      <c r="AQ8" s="302">
        <v>52336</v>
      </c>
      <c r="AR8" s="302">
        <v>20640</v>
      </c>
      <c r="AS8" s="302">
        <v>27574</v>
      </c>
      <c r="AT8" s="302">
        <v>4122</v>
      </c>
      <c r="AU8" s="302">
        <v>6173</v>
      </c>
      <c r="AV8" s="318" t="s">
        <v>2</v>
      </c>
      <c r="AW8" s="302">
        <v>6173</v>
      </c>
      <c r="AY8" s="39" t="s">
        <v>35</v>
      </c>
      <c r="AZ8" s="302">
        <v>311215</v>
      </c>
      <c r="BA8" s="302">
        <v>112880</v>
      </c>
      <c r="BB8" s="302">
        <v>55887</v>
      </c>
      <c r="BC8" s="302">
        <v>12320</v>
      </c>
      <c r="BD8" s="302">
        <v>44673</v>
      </c>
      <c r="BE8" s="302">
        <v>15775</v>
      </c>
      <c r="BF8" s="302">
        <v>4291</v>
      </c>
      <c r="BG8" s="302">
        <v>2820</v>
      </c>
      <c r="BH8" s="302">
        <v>3642</v>
      </c>
      <c r="BI8" s="302">
        <v>5022</v>
      </c>
      <c r="BJ8" s="302">
        <v>105986</v>
      </c>
      <c r="BK8" s="302">
        <v>58017</v>
      </c>
      <c r="BL8" s="302">
        <v>14381</v>
      </c>
      <c r="BM8" s="302">
        <v>1749</v>
      </c>
      <c r="BN8" s="302">
        <v>3250</v>
      </c>
      <c r="BO8" s="302">
        <v>28589</v>
      </c>
      <c r="BP8" s="302">
        <v>58632</v>
      </c>
      <c r="BQ8" s="302">
        <v>24391</v>
      </c>
      <c r="BR8" s="302">
        <v>23723</v>
      </c>
      <c r="BS8" s="302">
        <v>10518</v>
      </c>
      <c r="BT8" s="302">
        <v>17942</v>
      </c>
      <c r="BU8" s="302">
        <v>11430</v>
      </c>
      <c r="BV8" s="302">
        <v>6512</v>
      </c>
      <c r="BX8" s="461" t="s">
        <v>35</v>
      </c>
      <c r="BY8" s="461">
        <v>339821</v>
      </c>
      <c r="BZ8" s="461">
        <v>117701</v>
      </c>
      <c r="CA8" s="461">
        <v>51611</v>
      </c>
      <c r="CB8" s="461">
        <v>9314</v>
      </c>
      <c r="CC8" s="461">
        <v>56776</v>
      </c>
      <c r="CD8" s="461">
        <v>17249</v>
      </c>
      <c r="CE8" s="461">
        <v>3775</v>
      </c>
      <c r="CF8" s="461">
        <v>3184</v>
      </c>
      <c r="CG8" s="461">
        <v>3607</v>
      </c>
      <c r="CH8" s="461">
        <v>6683</v>
      </c>
      <c r="CI8" s="461">
        <v>111515</v>
      </c>
      <c r="CJ8" s="461">
        <v>66157</v>
      </c>
      <c r="CK8" s="461">
        <v>15217</v>
      </c>
      <c r="CL8" s="461">
        <v>2186</v>
      </c>
      <c r="CM8" s="461">
        <v>3393</v>
      </c>
      <c r="CN8" s="461">
        <v>24562</v>
      </c>
      <c r="CO8" s="461">
        <v>59495</v>
      </c>
      <c r="CP8" s="461">
        <v>31070</v>
      </c>
      <c r="CQ8" s="461">
        <v>21258</v>
      </c>
      <c r="CR8" s="461">
        <v>7167</v>
      </c>
      <c r="CS8" s="461">
        <v>33861</v>
      </c>
      <c r="CT8" s="461">
        <v>17924</v>
      </c>
      <c r="CU8" s="461">
        <v>15937</v>
      </c>
    </row>
    <row r="9" spans="1:99" x14ac:dyDescent="0.2">
      <c r="A9" s="39" t="s">
        <v>36</v>
      </c>
      <c r="B9" s="302">
        <v>290609</v>
      </c>
      <c r="C9" s="302">
        <v>277028</v>
      </c>
      <c r="D9" s="318" t="s">
        <v>2</v>
      </c>
      <c r="E9" s="302">
        <v>5342</v>
      </c>
      <c r="F9" s="318" t="s">
        <v>2</v>
      </c>
      <c r="G9" s="318" t="s">
        <v>2</v>
      </c>
      <c r="H9" s="318" t="s">
        <v>2</v>
      </c>
      <c r="I9" s="318" t="s">
        <v>2</v>
      </c>
      <c r="J9" s="318" t="s">
        <v>2</v>
      </c>
      <c r="K9" s="318" t="s">
        <v>2</v>
      </c>
      <c r="L9" s="318" t="s">
        <v>2</v>
      </c>
      <c r="M9" s="302">
        <v>3126</v>
      </c>
      <c r="N9" s="302">
        <v>379</v>
      </c>
      <c r="O9" s="302">
        <v>436</v>
      </c>
      <c r="P9" s="302">
        <v>1160</v>
      </c>
      <c r="Q9" s="318" t="s">
        <v>2</v>
      </c>
      <c r="R9" s="318" t="s">
        <v>2</v>
      </c>
      <c r="S9" s="302">
        <v>990</v>
      </c>
      <c r="T9" s="302">
        <v>2562</v>
      </c>
      <c r="U9" s="302">
        <v>996</v>
      </c>
      <c r="V9" s="318" t="s">
        <v>2</v>
      </c>
      <c r="W9" s="318" t="s">
        <v>2</v>
      </c>
      <c r="X9" s="318" t="s">
        <v>2</v>
      </c>
      <c r="Z9" s="39" t="s">
        <v>36</v>
      </c>
      <c r="AA9" s="302">
        <v>295529</v>
      </c>
      <c r="AB9" s="302">
        <v>270666</v>
      </c>
      <c r="AC9" s="302">
        <v>255618</v>
      </c>
      <c r="AD9" s="302">
        <v>4652</v>
      </c>
      <c r="AE9" s="302">
        <v>10396</v>
      </c>
      <c r="AF9" s="302">
        <v>5510</v>
      </c>
      <c r="AG9" s="302">
        <v>1887</v>
      </c>
      <c r="AH9" s="302">
        <v>576</v>
      </c>
      <c r="AI9" s="302">
        <v>1714</v>
      </c>
      <c r="AJ9" s="302">
        <v>1333</v>
      </c>
      <c r="AK9" s="302">
        <v>9347</v>
      </c>
      <c r="AL9" s="302">
        <v>4460</v>
      </c>
      <c r="AM9" s="302">
        <v>689</v>
      </c>
      <c r="AN9" s="302">
        <v>870</v>
      </c>
      <c r="AO9" s="302">
        <v>1798</v>
      </c>
      <c r="AP9" s="302">
        <v>1530</v>
      </c>
      <c r="AQ9" s="302">
        <v>8616</v>
      </c>
      <c r="AR9" s="302">
        <v>3374</v>
      </c>
      <c r="AS9" s="302">
        <v>4635</v>
      </c>
      <c r="AT9" s="302">
        <v>607</v>
      </c>
      <c r="AU9" s="302">
        <v>1390</v>
      </c>
      <c r="AV9" s="318" t="s">
        <v>2</v>
      </c>
      <c r="AW9" s="302">
        <v>1390</v>
      </c>
      <c r="AY9" s="39" t="s">
        <v>36</v>
      </c>
      <c r="AZ9" s="302">
        <v>309392</v>
      </c>
      <c r="BA9" s="302">
        <v>260870</v>
      </c>
      <c r="BB9" s="302">
        <v>239478</v>
      </c>
      <c r="BC9" s="302">
        <v>4463</v>
      </c>
      <c r="BD9" s="302">
        <v>16929</v>
      </c>
      <c r="BE9" s="302">
        <v>10897</v>
      </c>
      <c r="BF9" s="302">
        <v>3897</v>
      </c>
      <c r="BG9" s="302">
        <v>1335</v>
      </c>
      <c r="BH9" s="302">
        <v>3016</v>
      </c>
      <c r="BI9" s="302">
        <v>2649</v>
      </c>
      <c r="BJ9" s="302">
        <v>16067</v>
      </c>
      <c r="BK9" s="302">
        <v>6215</v>
      </c>
      <c r="BL9" s="302">
        <v>1014</v>
      </c>
      <c r="BM9" s="302">
        <v>1265</v>
      </c>
      <c r="BN9" s="302">
        <v>2768</v>
      </c>
      <c r="BO9" s="302">
        <v>4805</v>
      </c>
      <c r="BP9" s="302">
        <v>18686</v>
      </c>
      <c r="BQ9" s="302">
        <v>9819</v>
      </c>
      <c r="BR9" s="302">
        <v>6609</v>
      </c>
      <c r="BS9" s="302">
        <v>2258</v>
      </c>
      <c r="BT9" s="302">
        <v>2872</v>
      </c>
      <c r="BU9" s="302">
        <v>870</v>
      </c>
      <c r="BV9" s="302">
        <v>2002</v>
      </c>
      <c r="BX9" s="461" t="s">
        <v>36</v>
      </c>
      <c r="BY9" s="461">
        <v>329991</v>
      </c>
      <c r="BZ9" s="461">
        <v>252295</v>
      </c>
      <c r="CA9" s="461">
        <v>219493</v>
      </c>
      <c r="CB9" s="461">
        <v>4954</v>
      </c>
      <c r="CC9" s="461">
        <v>27848</v>
      </c>
      <c r="CD9" s="461">
        <v>17740</v>
      </c>
      <c r="CE9" s="461">
        <v>5489</v>
      </c>
      <c r="CF9" s="461">
        <v>2431</v>
      </c>
      <c r="CG9" s="461">
        <v>4747</v>
      </c>
      <c r="CH9" s="461">
        <v>5073</v>
      </c>
      <c r="CI9" s="461">
        <v>27307</v>
      </c>
      <c r="CJ9" s="461">
        <v>12326</v>
      </c>
      <c r="CK9" s="461">
        <v>1784</v>
      </c>
      <c r="CL9" s="461">
        <v>1748</v>
      </c>
      <c r="CM9" s="461">
        <v>5075</v>
      </c>
      <c r="CN9" s="461">
        <v>6374</v>
      </c>
      <c r="CO9" s="461">
        <v>25149</v>
      </c>
      <c r="CP9" s="461">
        <v>13193</v>
      </c>
      <c r="CQ9" s="461">
        <v>8169</v>
      </c>
      <c r="CR9" s="461">
        <v>3787</v>
      </c>
      <c r="CS9" s="461">
        <v>7500</v>
      </c>
      <c r="CT9" s="461">
        <v>1203</v>
      </c>
      <c r="CU9" s="461">
        <v>6297</v>
      </c>
    </row>
    <row r="10" spans="1:99" x14ac:dyDescent="0.2">
      <c r="A10" s="39" t="s">
        <v>37</v>
      </c>
      <c r="B10" s="302">
        <v>170444</v>
      </c>
      <c r="C10" s="302">
        <v>140026</v>
      </c>
      <c r="D10" s="318" t="s">
        <v>2</v>
      </c>
      <c r="E10" s="302">
        <v>11027</v>
      </c>
      <c r="F10" s="318" t="s">
        <v>2</v>
      </c>
      <c r="G10" s="318" t="s">
        <v>2</v>
      </c>
      <c r="H10" s="318" t="s">
        <v>2</v>
      </c>
      <c r="I10" s="318" t="s">
        <v>2</v>
      </c>
      <c r="J10" s="318" t="s">
        <v>2</v>
      </c>
      <c r="K10" s="318" t="s">
        <v>2</v>
      </c>
      <c r="L10" s="318" t="s">
        <v>2</v>
      </c>
      <c r="M10" s="302">
        <v>2867</v>
      </c>
      <c r="N10" s="302">
        <v>760</v>
      </c>
      <c r="O10" s="302">
        <v>6021</v>
      </c>
      <c r="P10" s="302">
        <v>2633</v>
      </c>
      <c r="Q10" s="318" t="s">
        <v>2</v>
      </c>
      <c r="R10" s="318" t="s">
        <v>2</v>
      </c>
      <c r="S10" s="302">
        <v>4643</v>
      </c>
      <c r="T10" s="302">
        <v>3054</v>
      </c>
      <c r="U10" s="302">
        <v>1697</v>
      </c>
      <c r="V10" s="318" t="s">
        <v>2</v>
      </c>
      <c r="W10" s="318" t="s">
        <v>2</v>
      </c>
      <c r="X10" s="318" t="s">
        <v>2</v>
      </c>
      <c r="Z10" s="39" t="s">
        <v>37</v>
      </c>
      <c r="AA10" s="302">
        <v>198028</v>
      </c>
      <c r="AB10" s="302">
        <v>144896</v>
      </c>
      <c r="AC10" s="302">
        <v>104390</v>
      </c>
      <c r="AD10" s="302">
        <v>9149</v>
      </c>
      <c r="AE10" s="302">
        <v>31357</v>
      </c>
      <c r="AF10" s="302">
        <v>7421</v>
      </c>
      <c r="AG10" s="302">
        <v>1652</v>
      </c>
      <c r="AH10" s="302">
        <v>1221</v>
      </c>
      <c r="AI10" s="302">
        <v>1984</v>
      </c>
      <c r="AJ10" s="302">
        <v>2564</v>
      </c>
      <c r="AK10" s="302">
        <v>24025</v>
      </c>
      <c r="AL10" s="302">
        <v>4572</v>
      </c>
      <c r="AM10" s="302">
        <v>1254</v>
      </c>
      <c r="AN10" s="302">
        <v>12571</v>
      </c>
      <c r="AO10" s="302">
        <v>3472</v>
      </c>
      <c r="AP10" s="302">
        <v>2156</v>
      </c>
      <c r="AQ10" s="302">
        <v>16380</v>
      </c>
      <c r="AR10" s="302">
        <v>11796</v>
      </c>
      <c r="AS10" s="302">
        <v>3634</v>
      </c>
      <c r="AT10" s="302">
        <v>950</v>
      </c>
      <c r="AU10" s="302">
        <v>5306</v>
      </c>
      <c r="AV10" s="318" t="s">
        <v>2</v>
      </c>
      <c r="AW10" s="302">
        <v>5306</v>
      </c>
      <c r="AY10" s="39" t="s">
        <v>37</v>
      </c>
      <c r="AZ10" s="302">
        <v>220338</v>
      </c>
      <c r="BA10" s="302">
        <v>146055</v>
      </c>
      <c r="BB10" s="302">
        <v>96937</v>
      </c>
      <c r="BC10" s="302">
        <v>7053</v>
      </c>
      <c r="BD10" s="302">
        <v>42065</v>
      </c>
      <c r="BE10" s="302">
        <v>12322</v>
      </c>
      <c r="BF10" s="302">
        <v>2494</v>
      </c>
      <c r="BG10" s="302">
        <v>1800</v>
      </c>
      <c r="BH10" s="302">
        <v>3880</v>
      </c>
      <c r="BI10" s="302">
        <v>4148</v>
      </c>
      <c r="BJ10" s="302">
        <v>35446</v>
      </c>
      <c r="BK10" s="302">
        <v>6083</v>
      </c>
      <c r="BL10" s="302">
        <v>1489</v>
      </c>
      <c r="BM10" s="302">
        <v>12503</v>
      </c>
      <c r="BN10" s="302">
        <v>6493</v>
      </c>
      <c r="BO10" s="302">
        <v>8878</v>
      </c>
      <c r="BP10" s="302">
        <v>18060</v>
      </c>
      <c r="BQ10" s="302">
        <v>10802</v>
      </c>
      <c r="BR10" s="302">
        <v>3496</v>
      </c>
      <c r="BS10" s="302">
        <v>3762</v>
      </c>
      <c r="BT10" s="302">
        <v>8455</v>
      </c>
      <c r="BU10" s="302">
        <v>3432</v>
      </c>
      <c r="BV10" s="302">
        <v>5023</v>
      </c>
      <c r="BX10" s="461" t="s">
        <v>37</v>
      </c>
      <c r="BY10" s="461">
        <v>210136</v>
      </c>
      <c r="BZ10" s="461">
        <v>125064</v>
      </c>
      <c r="CA10" s="461">
        <v>74348</v>
      </c>
      <c r="CB10" s="461">
        <v>5325</v>
      </c>
      <c r="CC10" s="461">
        <v>45391</v>
      </c>
      <c r="CD10" s="461">
        <v>13938</v>
      </c>
      <c r="CE10" s="461">
        <v>2558</v>
      </c>
      <c r="CF10" s="461">
        <v>2059</v>
      </c>
      <c r="CG10" s="461">
        <v>4243</v>
      </c>
      <c r="CH10" s="461">
        <v>5078</v>
      </c>
      <c r="CI10" s="461">
        <v>38042</v>
      </c>
      <c r="CJ10" s="461">
        <v>6952</v>
      </c>
      <c r="CK10" s="461">
        <v>1610</v>
      </c>
      <c r="CL10" s="461">
        <v>14356</v>
      </c>
      <c r="CM10" s="461">
        <v>6728</v>
      </c>
      <c r="CN10" s="461">
        <v>8396</v>
      </c>
      <c r="CO10" s="461">
        <v>18892</v>
      </c>
      <c r="CP10" s="461">
        <v>14191</v>
      </c>
      <c r="CQ10" s="461">
        <v>2703</v>
      </c>
      <c r="CR10" s="461">
        <v>1998</v>
      </c>
      <c r="CS10" s="461">
        <v>14200</v>
      </c>
      <c r="CT10" s="461">
        <v>4417</v>
      </c>
      <c r="CU10" s="461">
        <v>9783</v>
      </c>
    </row>
    <row r="11" spans="1:99" x14ac:dyDescent="0.2">
      <c r="A11" s="39" t="s">
        <v>38</v>
      </c>
      <c r="B11" s="302">
        <v>313510</v>
      </c>
      <c r="C11" s="302">
        <v>258396</v>
      </c>
      <c r="D11" s="318" t="s">
        <v>2</v>
      </c>
      <c r="E11" s="302">
        <v>8468</v>
      </c>
      <c r="F11" s="318" t="s">
        <v>2</v>
      </c>
      <c r="G11" s="318" t="s">
        <v>2</v>
      </c>
      <c r="H11" s="318" t="s">
        <v>2</v>
      </c>
      <c r="I11" s="318" t="s">
        <v>2</v>
      </c>
      <c r="J11" s="318" t="s">
        <v>2</v>
      </c>
      <c r="K11" s="318" t="s">
        <v>2</v>
      </c>
      <c r="L11" s="318" t="s">
        <v>2</v>
      </c>
      <c r="M11" s="302">
        <v>14685</v>
      </c>
      <c r="N11" s="302">
        <v>3407</v>
      </c>
      <c r="O11" s="302">
        <v>788</v>
      </c>
      <c r="P11" s="302">
        <v>1724</v>
      </c>
      <c r="Q11" s="318" t="s">
        <v>2</v>
      </c>
      <c r="R11" s="318" t="s">
        <v>2</v>
      </c>
      <c r="S11" s="302">
        <v>4984</v>
      </c>
      <c r="T11" s="302">
        <v>15326</v>
      </c>
      <c r="U11" s="302">
        <v>3402</v>
      </c>
      <c r="V11" s="318" t="s">
        <v>2</v>
      </c>
      <c r="W11" s="318" t="s">
        <v>2</v>
      </c>
      <c r="X11" s="318" t="s">
        <v>2</v>
      </c>
      <c r="Z11" s="39" t="s">
        <v>38</v>
      </c>
      <c r="AA11" s="302">
        <v>330580</v>
      </c>
      <c r="AB11" s="302">
        <v>231945</v>
      </c>
      <c r="AC11" s="302">
        <v>210573</v>
      </c>
      <c r="AD11" s="302">
        <v>7130</v>
      </c>
      <c r="AE11" s="302">
        <v>14242</v>
      </c>
      <c r="AF11" s="302">
        <v>12292</v>
      </c>
      <c r="AG11" s="302">
        <v>4721</v>
      </c>
      <c r="AH11" s="302">
        <v>1350</v>
      </c>
      <c r="AI11" s="302">
        <v>3478</v>
      </c>
      <c r="AJ11" s="302">
        <v>2743</v>
      </c>
      <c r="AK11" s="302">
        <v>39589</v>
      </c>
      <c r="AL11" s="302">
        <v>21246</v>
      </c>
      <c r="AM11" s="302">
        <v>7429</v>
      </c>
      <c r="AN11" s="302">
        <v>1759</v>
      </c>
      <c r="AO11" s="302">
        <v>2216</v>
      </c>
      <c r="AP11" s="302">
        <v>6939</v>
      </c>
      <c r="AQ11" s="302">
        <v>44077</v>
      </c>
      <c r="AR11" s="302">
        <v>14629</v>
      </c>
      <c r="AS11" s="302">
        <v>26065</v>
      </c>
      <c r="AT11" s="302">
        <v>3383</v>
      </c>
      <c r="AU11" s="302">
        <v>2677</v>
      </c>
      <c r="AV11" s="318" t="s">
        <v>2</v>
      </c>
      <c r="AW11" s="302">
        <v>2677</v>
      </c>
      <c r="AY11" s="39" t="s">
        <v>38</v>
      </c>
      <c r="AZ11" s="302">
        <v>363378</v>
      </c>
      <c r="BA11" s="302">
        <v>200195</v>
      </c>
      <c r="BB11" s="302">
        <v>171740</v>
      </c>
      <c r="BC11" s="302">
        <v>5369</v>
      </c>
      <c r="BD11" s="302">
        <v>23086</v>
      </c>
      <c r="BE11" s="302">
        <v>23895</v>
      </c>
      <c r="BF11" s="302">
        <v>9650</v>
      </c>
      <c r="BG11" s="302">
        <v>3279</v>
      </c>
      <c r="BH11" s="302">
        <v>5140</v>
      </c>
      <c r="BI11" s="302">
        <v>5826</v>
      </c>
      <c r="BJ11" s="302">
        <v>59627</v>
      </c>
      <c r="BK11" s="302">
        <v>24660</v>
      </c>
      <c r="BL11" s="302">
        <v>10865</v>
      </c>
      <c r="BM11" s="302">
        <v>2570</v>
      </c>
      <c r="BN11" s="302">
        <v>3925</v>
      </c>
      <c r="BO11" s="302">
        <v>17607</v>
      </c>
      <c r="BP11" s="302">
        <v>73256</v>
      </c>
      <c r="BQ11" s="302">
        <v>28981</v>
      </c>
      <c r="BR11" s="302">
        <v>31320</v>
      </c>
      <c r="BS11" s="302">
        <v>12955</v>
      </c>
      <c r="BT11" s="302">
        <v>6405</v>
      </c>
      <c r="BU11" s="302">
        <v>1701</v>
      </c>
      <c r="BV11" s="302">
        <v>4704</v>
      </c>
      <c r="BX11" s="461" t="s">
        <v>38</v>
      </c>
      <c r="BY11" s="461">
        <v>390724</v>
      </c>
      <c r="BZ11" s="461">
        <v>188985</v>
      </c>
      <c r="CA11" s="461">
        <v>146268</v>
      </c>
      <c r="CB11" s="461">
        <v>4935</v>
      </c>
      <c r="CC11" s="461">
        <v>37782</v>
      </c>
      <c r="CD11" s="461">
        <v>29745</v>
      </c>
      <c r="CE11" s="461">
        <v>10380</v>
      </c>
      <c r="CF11" s="461">
        <v>4453</v>
      </c>
      <c r="CG11" s="461">
        <v>5740</v>
      </c>
      <c r="CH11" s="461">
        <v>9172</v>
      </c>
      <c r="CI11" s="461">
        <v>68487</v>
      </c>
      <c r="CJ11" s="461">
        <v>29563</v>
      </c>
      <c r="CK11" s="461">
        <v>15345</v>
      </c>
      <c r="CL11" s="461">
        <v>3549</v>
      </c>
      <c r="CM11" s="461">
        <v>3950</v>
      </c>
      <c r="CN11" s="461">
        <v>16080</v>
      </c>
      <c r="CO11" s="461">
        <v>88441</v>
      </c>
      <c r="CP11" s="461">
        <v>40219</v>
      </c>
      <c r="CQ11" s="461">
        <v>36108</v>
      </c>
      <c r="CR11" s="461">
        <v>12114</v>
      </c>
      <c r="CS11" s="461">
        <v>15066</v>
      </c>
      <c r="CT11" s="461">
        <v>2259</v>
      </c>
      <c r="CU11" s="461">
        <v>12807</v>
      </c>
    </row>
    <row r="12" spans="1:99" x14ac:dyDescent="0.2">
      <c r="A12" s="39" t="s">
        <v>39</v>
      </c>
      <c r="B12" s="302">
        <v>275257</v>
      </c>
      <c r="C12" s="302">
        <v>186377</v>
      </c>
      <c r="D12" s="318" t="s">
        <v>2</v>
      </c>
      <c r="E12" s="302">
        <v>16374</v>
      </c>
      <c r="F12" s="318" t="s">
        <v>2</v>
      </c>
      <c r="G12" s="318" t="s">
        <v>2</v>
      </c>
      <c r="H12" s="318" t="s">
        <v>2</v>
      </c>
      <c r="I12" s="318" t="s">
        <v>2</v>
      </c>
      <c r="J12" s="318" t="s">
        <v>2</v>
      </c>
      <c r="K12" s="318" t="s">
        <v>2</v>
      </c>
      <c r="L12" s="318" t="s">
        <v>2</v>
      </c>
      <c r="M12" s="302">
        <v>44200</v>
      </c>
      <c r="N12" s="302">
        <v>7440</v>
      </c>
      <c r="O12" s="302">
        <v>763</v>
      </c>
      <c r="P12" s="302">
        <v>2460</v>
      </c>
      <c r="Q12" s="318" t="s">
        <v>2</v>
      </c>
      <c r="R12" s="318" t="s">
        <v>2</v>
      </c>
      <c r="S12" s="302">
        <v>4335</v>
      </c>
      <c r="T12" s="302">
        <v>12220</v>
      </c>
      <c r="U12" s="302">
        <v>2917</v>
      </c>
      <c r="V12" s="318" t="s">
        <v>2</v>
      </c>
      <c r="W12" s="318" t="s">
        <v>2</v>
      </c>
      <c r="X12" s="318" t="s">
        <v>2</v>
      </c>
      <c r="Z12" s="39" t="s">
        <v>39</v>
      </c>
      <c r="AA12" s="302">
        <v>300955</v>
      </c>
      <c r="AB12" s="302">
        <v>176741</v>
      </c>
      <c r="AC12" s="302">
        <v>135139</v>
      </c>
      <c r="AD12" s="302">
        <v>14285</v>
      </c>
      <c r="AE12" s="302">
        <v>27317</v>
      </c>
      <c r="AF12" s="302">
        <v>10886</v>
      </c>
      <c r="AG12" s="302">
        <v>3024</v>
      </c>
      <c r="AH12" s="302">
        <v>1354</v>
      </c>
      <c r="AI12" s="302">
        <v>3630</v>
      </c>
      <c r="AJ12" s="302">
        <v>2878</v>
      </c>
      <c r="AK12" s="302">
        <v>77450</v>
      </c>
      <c r="AL12" s="302">
        <v>49734</v>
      </c>
      <c r="AM12" s="302">
        <v>11271</v>
      </c>
      <c r="AN12" s="302">
        <v>1082</v>
      </c>
      <c r="AO12" s="302">
        <v>3593</v>
      </c>
      <c r="AP12" s="302">
        <v>11770</v>
      </c>
      <c r="AQ12" s="302">
        <v>26455</v>
      </c>
      <c r="AR12" s="302">
        <v>11074</v>
      </c>
      <c r="AS12" s="302">
        <v>13507</v>
      </c>
      <c r="AT12" s="302">
        <v>1874</v>
      </c>
      <c r="AU12" s="302">
        <v>9423</v>
      </c>
      <c r="AV12" s="318" t="s">
        <v>2</v>
      </c>
      <c r="AW12" s="302">
        <v>9423</v>
      </c>
      <c r="AY12" s="39" t="s">
        <v>39</v>
      </c>
      <c r="AZ12" s="302">
        <v>338449</v>
      </c>
      <c r="BA12" s="302">
        <v>165818</v>
      </c>
      <c r="BB12" s="302">
        <v>103035</v>
      </c>
      <c r="BC12" s="302">
        <v>10428</v>
      </c>
      <c r="BD12" s="302">
        <v>52355</v>
      </c>
      <c r="BE12" s="302">
        <v>15066</v>
      </c>
      <c r="BF12" s="302">
        <v>3939</v>
      </c>
      <c r="BG12" s="302">
        <v>1989</v>
      </c>
      <c r="BH12" s="302">
        <v>4653</v>
      </c>
      <c r="BI12" s="302">
        <v>4485</v>
      </c>
      <c r="BJ12" s="302">
        <v>100439</v>
      </c>
      <c r="BK12" s="302">
        <v>48240</v>
      </c>
      <c r="BL12" s="302">
        <v>14711</v>
      </c>
      <c r="BM12" s="302">
        <v>1786</v>
      </c>
      <c r="BN12" s="302">
        <v>4132</v>
      </c>
      <c r="BO12" s="302">
        <v>31570</v>
      </c>
      <c r="BP12" s="302">
        <v>36860</v>
      </c>
      <c r="BQ12" s="302">
        <v>17299</v>
      </c>
      <c r="BR12" s="302">
        <v>13192</v>
      </c>
      <c r="BS12" s="302">
        <v>6369</v>
      </c>
      <c r="BT12" s="302">
        <v>20266</v>
      </c>
      <c r="BU12" s="302">
        <v>9804</v>
      </c>
      <c r="BV12" s="302">
        <v>10462</v>
      </c>
      <c r="BX12" s="461" t="s">
        <v>39</v>
      </c>
      <c r="BY12" s="461">
        <v>367116</v>
      </c>
      <c r="BZ12" s="461">
        <v>158463</v>
      </c>
      <c r="CA12" s="461">
        <v>89265</v>
      </c>
      <c r="CB12" s="461">
        <v>8511</v>
      </c>
      <c r="CC12" s="461">
        <v>60687</v>
      </c>
      <c r="CD12" s="461">
        <v>19161</v>
      </c>
      <c r="CE12" s="461">
        <v>4597</v>
      </c>
      <c r="CF12" s="461">
        <v>2446</v>
      </c>
      <c r="CG12" s="461">
        <v>5445</v>
      </c>
      <c r="CH12" s="461">
        <v>6673</v>
      </c>
      <c r="CI12" s="461">
        <v>111241</v>
      </c>
      <c r="CJ12" s="461">
        <v>54806</v>
      </c>
      <c r="CK12" s="461">
        <v>16714</v>
      </c>
      <c r="CL12" s="461">
        <v>3685</v>
      </c>
      <c r="CM12" s="461">
        <v>4526</v>
      </c>
      <c r="CN12" s="461">
        <v>31510</v>
      </c>
      <c r="CO12" s="461">
        <v>39491</v>
      </c>
      <c r="CP12" s="461">
        <v>22578</v>
      </c>
      <c r="CQ12" s="461">
        <v>12898</v>
      </c>
      <c r="CR12" s="461">
        <v>4015</v>
      </c>
      <c r="CS12" s="461">
        <v>38760</v>
      </c>
      <c r="CT12" s="461">
        <v>16105</v>
      </c>
      <c r="CU12" s="461">
        <v>22655</v>
      </c>
    </row>
    <row r="13" spans="1:99" x14ac:dyDescent="0.2">
      <c r="A13" s="39" t="s">
        <v>40</v>
      </c>
      <c r="B13" s="302">
        <v>257417</v>
      </c>
      <c r="C13" s="302">
        <v>221102</v>
      </c>
      <c r="D13" s="318" t="s">
        <v>2</v>
      </c>
      <c r="E13" s="302">
        <v>7803</v>
      </c>
      <c r="F13" s="318" t="s">
        <v>2</v>
      </c>
      <c r="G13" s="318" t="s">
        <v>2</v>
      </c>
      <c r="H13" s="318" t="s">
        <v>2</v>
      </c>
      <c r="I13" s="318" t="s">
        <v>2</v>
      </c>
      <c r="J13" s="318" t="s">
        <v>2</v>
      </c>
      <c r="K13" s="318" t="s">
        <v>2</v>
      </c>
      <c r="L13" s="318" t="s">
        <v>2</v>
      </c>
      <c r="M13" s="302">
        <v>9057</v>
      </c>
      <c r="N13" s="302">
        <v>1046</v>
      </c>
      <c r="O13" s="302">
        <v>2130</v>
      </c>
      <c r="P13" s="302">
        <v>1152</v>
      </c>
      <c r="Q13" s="318" t="s">
        <v>2</v>
      </c>
      <c r="R13" s="318" t="s">
        <v>2</v>
      </c>
      <c r="S13" s="302">
        <v>4087</v>
      </c>
      <c r="T13" s="302">
        <v>9402</v>
      </c>
      <c r="U13" s="302">
        <v>2383</v>
      </c>
      <c r="V13" s="318" t="s">
        <v>2</v>
      </c>
      <c r="W13" s="318" t="s">
        <v>2</v>
      </c>
      <c r="X13" s="318" t="s">
        <v>2</v>
      </c>
      <c r="Z13" s="39" t="s">
        <v>40</v>
      </c>
      <c r="AA13" s="302">
        <v>273565</v>
      </c>
      <c r="AB13" s="302">
        <v>210949</v>
      </c>
      <c r="AC13" s="302">
        <v>167394</v>
      </c>
      <c r="AD13" s="302">
        <v>8398</v>
      </c>
      <c r="AE13" s="302">
        <v>35157</v>
      </c>
      <c r="AF13" s="302">
        <v>8095</v>
      </c>
      <c r="AG13" s="302">
        <v>2549</v>
      </c>
      <c r="AH13" s="302">
        <v>1069</v>
      </c>
      <c r="AI13" s="302">
        <v>2277</v>
      </c>
      <c r="AJ13" s="302">
        <v>2200</v>
      </c>
      <c r="AK13" s="302">
        <v>23263</v>
      </c>
      <c r="AL13" s="302">
        <v>10885</v>
      </c>
      <c r="AM13" s="302">
        <v>1722</v>
      </c>
      <c r="AN13" s="302">
        <v>3523</v>
      </c>
      <c r="AO13" s="302">
        <v>2012</v>
      </c>
      <c r="AP13" s="302">
        <v>5121</v>
      </c>
      <c r="AQ13" s="302">
        <v>28591</v>
      </c>
      <c r="AR13" s="302">
        <v>11885</v>
      </c>
      <c r="AS13" s="302">
        <v>14590</v>
      </c>
      <c r="AT13" s="302">
        <v>2116</v>
      </c>
      <c r="AU13" s="302">
        <v>2667</v>
      </c>
      <c r="AV13" s="318" t="s">
        <v>2</v>
      </c>
      <c r="AW13" s="302">
        <v>2667</v>
      </c>
      <c r="AY13" s="39" t="s">
        <v>40</v>
      </c>
      <c r="AZ13" s="302">
        <v>312466</v>
      </c>
      <c r="BA13" s="302">
        <v>190640</v>
      </c>
      <c r="BB13" s="302">
        <v>126450</v>
      </c>
      <c r="BC13" s="302">
        <v>6899</v>
      </c>
      <c r="BD13" s="302">
        <v>57291</v>
      </c>
      <c r="BE13" s="302">
        <v>17183</v>
      </c>
      <c r="BF13" s="302">
        <v>4852</v>
      </c>
      <c r="BG13" s="302">
        <v>2384</v>
      </c>
      <c r="BH13" s="302">
        <v>4189</v>
      </c>
      <c r="BI13" s="302">
        <v>5758</v>
      </c>
      <c r="BJ13" s="302">
        <v>34893</v>
      </c>
      <c r="BK13" s="302">
        <v>11648</v>
      </c>
      <c r="BL13" s="302">
        <v>2594</v>
      </c>
      <c r="BM13" s="302">
        <v>5599</v>
      </c>
      <c r="BN13" s="302">
        <v>2588</v>
      </c>
      <c r="BO13" s="302">
        <v>12464</v>
      </c>
      <c r="BP13" s="302">
        <v>53687</v>
      </c>
      <c r="BQ13" s="302">
        <v>28222</v>
      </c>
      <c r="BR13" s="302">
        <v>17334</v>
      </c>
      <c r="BS13" s="302">
        <v>8131</v>
      </c>
      <c r="BT13" s="302">
        <v>16063</v>
      </c>
      <c r="BU13" s="302">
        <v>1930</v>
      </c>
      <c r="BV13" s="302">
        <v>14133</v>
      </c>
      <c r="BX13" s="461" t="s">
        <v>40</v>
      </c>
      <c r="BY13" s="461">
        <v>329985</v>
      </c>
      <c r="BZ13" s="461">
        <v>171884</v>
      </c>
      <c r="CA13" s="461">
        <v>103140</v>
      </c>
      <c r="CB13" s="461">
        <v>5969</v>
      </c>
      <c r="CC13" s="461">
        <v>62775</v>
      </c>
      <c r="CD13" s="461">
        <v>19558</v>
      </c>
      <c r="CE13" s="461">
        <v>5165</v>
      </c>
      <c r="CF13" s="461">
        <v>2994</v>
      </c>
      <c r="CG13" s="461">
        <v>3818</v>
      </c>
      <c r="CH13" s="461">
        <v>7581</v>
      </c>
      <c r="CI13" s="461">
        <v>37973</v>
      </c>
      <c r="CJ13" s="461">
        <v>11870</v>
      </c>
      <c r="CK13" s="461">
        <v>3674</v>
      </c>
      <c r="CL13" s="461">
        <v>8123</v>
      </c>
      <c r="CM13" s="461">
        <v>2691</v>
      </c>
      <c r="CN13" s="461">
        <v>11615</v>
      </c>
      <c r="CO13" s="461">
        <v>60512</v>
      </c>
      <c r="CP13" s="461">
        <v>36463</v>
      </c>
      <c r="CQ13" s="461">
        <v>16990</v>
      </c>
      <c r="CR13" s="461">
        <v>7059</v>
      </c>
      <c r="CS13" s="461">
        <v>40058</v>
      </c>
      <c r="CT13" s="461">
        <v>2535</v>
      </c>
      <c r="CU13" s="461">
        <v>37523</v>
      </c>
    </row>
    <row r="14" spans="1:99" x14ac:dyDescent="0.2">
      <c r="A14" s="39" t="s">
        <v>41</v>
      </c>
      <c r="B14" s="302">
        <v>207650</v>
      </c>
      <c r="C14" s="302">
        <v>181193</v>
      </c>
      <c r="D14" s="318" t="s">
        <v>2</v>
      </c>
      <c r="E14" s="302">
        <v>5759</v>
      </c>
      <c r="F14" s="318" t="s">
        <v>2</v>
      </c>
      <c r="G14" s="318" t="s">
        <v>2</v>
      </c>
      <c r="H14" s="318" t="s">
        <v>2</v>
      </c>
      <c r="I14" s="318" t="s">
        <v>2</v>
      </c>
      <c r="J14" s="318" t="s">
        <v>2</v>
      </c>
      <c r="K14" s="318" t="s">
        <v>2</v>
      </c>
      <c r="L14" s="318" t="s">
        <v>2</v>
      </c>
      <c r="M14" s="302">
        <v>7107</v>
      </c>
      <c r="N14" s="302">
        <v>1251</v>
      </c>
      <c r="O14" s="302">
        <v>381</v>
      </c>
      <c r="P14" s="302">
        <v>1681</v>
      </c>
      <c r="Q14" s="318" t="s">
        <v>2</v>
      </c>
      <c r="R14" s="318" t="s">
        <v>2</v>
      </c>
      <c r="S14" s="302">
        <v>3903</v>
      </c>
      <c r="T14" s="302">
        <v>5148</v>
      </c>
      <c r="U14" s="302">
        <v>2068</v>
      </c>
      <c r="V14" s="318" t="s">
        <v>2</v>
      </c>
      <c r="W14" s="318" t="s">
        <v>2</v>
      </c>
      <c r="X14" s="318" t="s">
        <v>2</v>
      </c>
      <c r="Z14" s="39" t="s">
        <v>41</v>
      </c>
      <c r="AA14" s="302">
        <v>214406</v>
      </c>
      <c r="AB14" s="302">
        <v>165337</v>
      </c>
      <c r="AC14" s="302">
        <v>151291</v>
      </c>
      <c r="AD14" s="302">
        <v>4862</v>
      </c>
      <c r="AE14" s="302">
        <v>9184</v>
      </c>
      <c r="AF14" s="302">
        <v>5865</v>
      </c>
      <c r="AG14" s="302">
        <v>2207</v>
      </c>
      <c r="AH14" s="302">
        <v>940</v>
      </c>
      <c r="AI14" s="302">
        <v>1330</v>
      </c>
      <c r="AJ14" s="302">
        <v>1388</v>
      </c>
      <c r="AK14" s="302">
        <v>17080</v>
      </c>
      <c r="AL14" s="302">
        <v>9397</v>
      </c>
      <c r="AM14" s="302">
        <v>1905</v>
      </c>
      <c r="AN14" s="302">
        <v>1225</v>
      </c>
      <c r="AO14" s="302">
        <v>2539</v>
      </c>
      <c r="AP14" s="302">
        <v>2014</v>
      </c>
      <c r="AQ14" s="302">
        <v>23749</v>
      </c>
      <c r="AR14" s="302">
        <v>15301</v>
      </c>
      <c r="AS14" s="302">
        <v>6753</v>
      </c>
      <c r="AT14" s="302">
        <v>1695</v>
      </c>
      <c r="AU14" s="302">
        <v>2375</v>
      </c>
      <c r="AV14" s="318" t="s">
        <v>2</v>
      </c>
      <c r="AW14" s="302">
        <v>2375</v>
      </c>
      <c r="AY14" s="39" t="s">
        <v>41</v>
      </c>
      <c r="AZ14" s="302">
        <v>254557</v>
      </c>
      <c r="BA14" s="302">
        <v>159002</v>
      </c>
      <c r="BB14" s="302">
        <v>133130</v>
      </c>
      <c r="BC14" s="302">
        <v>4291</v>
      </c>
      <c r="BD14" s="302">
        <v>21581</v>
      </c>
      <c r="BE14" s="302">
        <v>12274</v>
      </c>
      <c r="BF14" s="302">
        <v>4011</v>
      </c>
      <c r="BG14" s="302">
        <v>2699</v>
      </c>
      <c r="BH14" s="302">
        <v>2361</v>
      </c>
      <c r="BI14" s="302">
        <v>3203</v>
      </c>
      <c r="BJ14" s="302">
        <v>29894</v>
      </c>
      <c r="BK14" s="302">
        <v>7836</v>
      </c>
      <c r="BL14" s="302">
        <v>2594</v>
      </c>
      <c r="BM14" s="302">
        <v>1645</v>
      </c>
      <c r="BN14" s="302">
        <v>5061</v>
      </c>
      <c r="BO14" s="302">
        <v>12758</v>
      </c>
      <c r="BP14" s="302">
        <v>48655</v>
      </c>
      <c r="BQ14" s="302">
        <v>35164</v>
      </c>
      <c r="BR14" s="302">
        <v>8051</v>
      </c>
      <c r="BS14" s="302">
        <v>5440</v>
      </c>
      <c r="BT14" s="302">
        <v>4732</v>
      </c>
      <c r="BU14" s="302">
        <v>1069</v>
      </c>
      <c r="BV14" s="302">
        <v>3663</v>
      </c>
      <c r="BX14" s="461" t="s">
        <v>41</v>
      </c>
      <c r="BY14" s="461">
        <v>289065</v>
      </c>
      <c r="BZ14" s="461">
        <v>161006</v>
      </c>
      <c r="CA14" s="461">
        <v>119665</v>
      </c>
      <c r="CB14" s="461">
        <v>4230</v>
      </c>
      <c r="CC14" s="461">
        <v>37111</v>
      </c>
      <c r="CD14" s="461">
        <v>17297</v>
      </c>
      <c r="CE14" s="461">
        <v>5142</v>
      </c>
      <c r="CF14" s="461">
        <v>3302</v>
      </c>
      <c r="CG14" s="461">
        <v>3491</v>
      </c>
      <c r="CH14" s="461">
        <v>5362</v>
      </c>
      <c r="CI14" s="461">
        <v>38028</v>
      </c>
      <c r="CJ14" s="461">
        <v>10128</v>
      </c>
      <c r="CK14" s="461">
        <v>3538</v>
      </c>
      <c r="CL14" s="461">
        <v>2395</v>
      </c>
      <c r="CM14" s="461">
        <v>7125</v>
      </c>
      <c r="CN14" s="461">
        <v>14842</v>
      </c>
      <c r="CO14" s="461">
        <v>60602</v>
      </c>
      <c r="CP14" s="461">
        <v>44185</v>
      </c>
      <c r="CQ14" s="461">
        <v>8724</v>
      </c>
      <c r="CR14" s="461">
        <v>7693</v>
      </c>
      <c r="CS14" s="461">
        <v>12132</v>
      </c>
      <c r="CT14" s="461">
        <v>1462</v>
      </c>
      <c r="CU14" s="461">
        <v>10670</v>
      </c>
    </row>
    <row r="15" spans="1:99" x14ac:dyDescent="0.2">
      <c r="A15" s="39" t="s">
        <v>42</v>
      </c>
      <c r="B15" s="302">
        <v>181248</v>
      </c>
      <c r="C15" s="302">
        <v>120409</v>
      </c>
      <c r="D15" s="318" t="s">
        <v>2</v>
      </c>
      <c r="E15" s="302">
        <v>7180</v>
      </c>
      <c r="F15" s="318" t="s">
        <v>2</v>
      </c>
      <c r="G15" s="318" t="s">
        <v>2</v>
      </c>
      <c r="H15" s="318" t="s">
        <v>2</v>
      </c>
      <c r="I15" s="318" t="s">
        <v>2</v>
      </c>
      <c r="J15" s="318" t="s">
        <v>2</v>
      </c>
      <c r="K15" s="318" t="s">
        <v>2</v>
      </c>
      <c r="L15" s="318" t="s">
        <v>2</v>
      </c>
      <c r="M15" s="302">
        <v>6320</v>
      </c>
      <c r="N15" s="302">
        <v>1750</v>
      </c>
      <c r="O15" s="302">
        <v>3294</v>
      </c>
      <c r="P15" s="302">
        <v>1923</v>
      </c>
      <c r="Q15" s="318" t="s">
        <v>2</v>
      </c>
      <c r="R15" s="318" t="s">
        <v>2</v>
      </c>
      <c r="S15" s="302">
        <v>12240</v>
      </c>
      <c r="T15" s="302">
        <v>20370</v>
      </c>
      <c r="U15" s="302">
        <v>7266</v>
      </c>
      <c r="V15" s="318" t="s">
        <v>2</v>
      </c>
      <c r="W15" s="318" t="s">
        <v>2</v>
      </c>
      <c r="X15" s="318" t="s">
        <v>2</v>
      </c>
      <c r="Z15" s="39" t="s">
        <v>42</v>
      </c>
      <c r="AA15" s="302">
        <v>202820</v>
      </c>
      <c r="AB15" s="302">
        <v>120469</v>
      </c>
      <c r="AC15" s="302">
        <v>89490</v>
      </c>
      <c r="AD15" s="302">
        <v>6118</v>
      </c>
      <c r="AE15" s="302">
        <v>24861</v>
      </c>
      <c r="AF15" s="302">
        <v>8497</v>
      </c>
      <c r="AG15" s="302">
        <v>3072</v>
      </c>
      <c r="AH15" s="302">
        <v>1601</v>
      </c>
      <c r="AI15" s="302">
        <v>1574</v>
      </c>
      <c r="AJ15" s="302">
        <v>2250</v>
      </c>
      <c r="AK15" s="302">
        <v>19789</v>
      </c>
      <c r="AL15" s="302">
        <v>7624</v>
      </c>
      <c r="AM15" s="302">
        <v>2162</v>
      </c>
      <c r="AN15" s="302">
        <v>5972</v>
      </c>
      <c r="AO15" s="302">
        <v>2377</v>
      </c>
      <c r="AP15" s="302">
        <v>1654</v>
      </c>
      <c r="AQ15" s="302">
        <v>50009</v>
      </c>
      <c r="AR15" s="302">
        <v>24290</v>
      </c>
      <c r="AS15" s="302">
        <v>20879</v>
      </c>
      <c r="AT15" s="302">
        <v>4840</v>
      </c>
      <c r="AU15" s="302">
        <v>4056</v>
      </c>
      <c r="AV15" s="318" t="s">
        <v>2</v>
      </c>
      <c r="AW15" s="302">
        <v>4056</v>
      </c>
      <c r="AY15" s="39" t="s">
        <v>42</v>
      </c>
      <c r="AZ15" s="302">
        <v>246270</v>
      </c>
      <c r="BA15" s="302">
        <v>134617</v>
      </c>
      <c r="BB15" s="302">
        <v>89030</v>
      </c>
      <c r="BC15" s="302">
        <v>5216</v>
      </c>
      <c r="BD15" s="302">
        <v>40371</v>
      </c>
      <c r="BE15" s="302">
        <v>15869</v>
      </c>
      <c r="BF15" s="302">
        <v>4989</v>
      </c>
      <c r="BG15" s="302">
        <v>2866</v>
      </c>
      <c r="BH15" s="302">
        <v>3020</v>
      </c>
      <c r="BI15" s="302">
        <v>4994</v>
      </c>
      <c r="BJ15" s="302">
        <v>25867</v>
      </c>
      <c r="BK15" s="302">
        <v>7599</v>
      </c>
      <c r="BL15" s="302">
        <v>1905</v>
      </c>
      <c r="BM15" s="302">
        <v>6180</v>
      </c>
      <c r="BN15" s="302">
        <v>3436</v>
      </c>
      <c r="BO15" s="302">
        <v>6747</v>
      </c>
      <c r="BP15" s="302">
        <v>56858</v>
      </c>
      <c r="BQ15" s="302">
        <v>27976</v>
      </c>
      <c r="BR15" s="302">
        <v>19168</v>
      </c>
      <c r="BS15" s="302">
        <v>9714</v>
      </c>
      <c r="BT15" s="302">
        <v>13059</v>
      </c>
      <c r="BU15" s="302">
        <v>1721</v>
      </c>
      <c r="BV15" s="302">
        <v>11338</v>
      </c>
      <c r="BX15" s="461" t="s">
        <v>42</v>
      </c>
      <c r="BY15" s="461">
        <v>259147</v>
      </c>
      <c r="BZ15" s="461">
        <v>137709</v>
      </c>
      <c r="CA15" s="461">
        <v>87927</v>
      </c>
      <c r="CB15" s="461">
        <v>5582</v>
      </c>
      <c r="CC15" s="461">
        <v>44200</v>
      </c>
      <c r="CD15" s="461">
        <v>17487</v>
      </c>
      <c r="CE15" s="461">
        <v>4749</v>
      </c>
      <c r="CF15" s="461">
        <v>2735</v>
      </c>
      <c r="CG15" s="461">
        <v>3691</v>
      </c>
      <c r="CH15" s="461">
        <v>6312</v>
      </c>
      <c r="CI15" s="461">
        <v>26885</v>
      </c>
      <c r="CJ15" s="461">
        <v>8832</v>
      </c>
      <c r="CK15" s="461">
        <v>2461</v>
      </c>
      <c r="CL15" s="461">
        <v>6554</v>
      </c>
      <c r="CM15" s="461">
        <v>3459</v>
      </c>
      <c r="CN15" s="461">
        <v>5579</v>
      </c>
      <c r="CO15" s="461">
        <v>54645</v>
      </c>
      <c r="CP15" s="461">
        <v>29478</v>
      </c>
      <c r="CQ15" s="461">
        <v>17903</v>
      </c>
      <c r="CR15" s="461">
        <v>7264</v>
      </c>
      <c r="CS15" s="461">
        <v>22421</v>
      </c>
      <c r="CT15" s="461">
        <v>2342</v>
      </c>
      <c r="CU15" s="461">
        <v>20079</v>
      </c>
    </row>
    <row r="16" spans="1:99" x14ac:dyDescent="0.2">
      <c r="A16" s="39" t="s">
        <v>43</v>
      </c>
      <c r="B16" s="302">
        <v>148502</v>
      </c>
      <c r="C16" s="302">
        <v>122513</v>
      </c>
      <c r="D16" s="318" t="s">
        <v>2</v>
      </c>
      <c r="E16" s="302">
        <v>10117</v>
      </c>
      <c r="F16" s="318" t="s">
        <v>2</v>
      </c>
      <c r="G16" s="318" t="s">
        <v>2</v>
      </c>
      <c r="H16" s="318" t="s">
        <v>2</v>
      </c>
      <c r="I16" s="318" t="s">
        <v>2</v>
      </c>
      <c r="J16" s="318" t="s">
        <v>2</v>
      </c>
      <c r="K16" s="318" t="s">
        <v>2</v>
      </c>
      <c r="L16" s="318" t="s">
        <v>2</v>
      </c>
      <c r="M16" s="302">
        <v>2343</v>
      </c>
      <c r="N16" s="302">
        <v>1174</v>
      </c>
      <c r="O16" s="302">
        <v>685</v>
      </c>
      <c r="P16" s="302">
        <v>1100</v>
      </c>
      <c r="Q16" s="318" t="s">
        <v>2</v>
      </c>
      <c r="R16" s="318" t="s">
        <v>2</v>
      </c>
      <c r="S16" s="302">
        <v>3717</v>
      </c>
      <c r="T16" s="302">
        <v>8820</v>
      </c>
      <c r="U16" s="302">
        <v>2601</v>
      </c>
      <c r="V16" s="318" t="s">
        <v>2</v>
      </c>
      <c r="W16" s="318" t="s">
        <v>2</v>
      </c>
      <c r="X16" s="318" t="s">
        <v>2</v>
      </c>
      <c r="Z16" s="39" t="s">
        <v>43</v>
      </c>
      <c r="AA16" s="302">
        <v>165240</v>
      </c>
      <c r="AB16" s="302">
        <v>128602</v>
      </c>
      <c r="AC16" s="302">
        <v>95909</v>
      </c>
      <c r="AD16" s="302">
        <v>7983</v>
      </c>
      <c r="AE16" s="302">
        <v>24710</v>
      </c>
      <c r="AF16" s="302">
        <v>6306</v>
      </c>
      <c r="AG16" s="302">
        <v>2011</v>
      </c>
      <c r="AH16" s="302">
        <v>1032</v>
      </c>
      <c r="AI16" s="302">
        <v>1612</v>
      </c>
      <c r="AJ16" s="302">
        <v>1651</v>
      </c>
      <c r="AK16" s="302">
        <v>8632</v>
      </c>
      <c r="AL16" s="302">
        <v>2730</v>
      </c>
      <c r="AM16" s="302">
        <v>1714</v>
      </c>
      <c r="AN16" s="302">
        <v>1012</v>
      </c>
      <c r="AO16" s="302">
        <v>1299</v>
      </c>
      <c r="AP16" s="302">
        <v>1877</v>
      </c>
      <c r="AQ16" s="302">
        <v>18393</v>
      </c>
      <c r="AR16" s="302">
        <v>8070</v>
      </c>
      <c r="AS16" s="302">
        <v>8533</v>
      </c>
      <c r="AT16" s="302">
        <v>1790</v>
      </c>
      <c r="AU16" s="302">
        <v>3307</v>
      </c>
      <c r="AV16" s="318" t="s">
        <v>2</v>
      </c>
      <c r="AW16" s="302">
        <v>3307</v>
      </c>
      <c r="AY16" s="39" t="s">
        <v>43</v>
      </c>
      <c r="AZ16" s="302">
        <v>182493</v>
      </c>
      <c r="BA16" s="302">
        <v>124222</v>
      </c>
      <c r="BB16" s="302">
        <v>81989</v>
      </c>
      <c r="BC16" s="302">
        <v>6321</v>
      </c>
      <c r="BD16" s="302">
        <v>35912</v>
      </c>
      <c r="BE16" s="302">
        <v>10044</v>
      </c>
      <c r="BF16" s="302">
        <v>2769</v>
      </c>
      <c r="BG16" s="302">
        <v>1495</v>
      </c>
      <c r="BH16" s="302">
        <v>2649</v>
      </c>
      <c r="BI16" s="302">
        <v>3131</v>
      </c>
      <c r="BJ16" s="302">
        <v>16635</v>
      </c>
      <c r="BK16" s="302">
        <v>3451</v>
      </c>
      <c r="BL16" s="302">
        <v>1612</v>
      </c>
      <c r="BM16" s="302">
        <v>1056</v>
      </c>
      <c r="BN16" s="302">
        <v>3140</v>
      </c>
      <c r="BO16" s="302">
        <v>7376</v>
      </c>
      <c r="BP16" s="302">
        <v>21505</v>
      </c>
      <c r="BQ16" s="302">
        <v>10552</v>
      </c>
      <c r="BR16" s="302">
        <v>7111</v>
      </c>
      <c r="BS16" s="302">
        <v>3842</v>
      </c>
      <c r="BT16" s="302">
        <v>10087</v>
      </c>
      <c r="BU16" s="302">
        <v>5228</v>
      </c>
      <c r="BV16" s="302">
        <v>4859</v>
      </c>
      <c r="BX16" s="461" t="s">
        <v>43</v>
      </c>
      <c r="BY16" s="461">
        <v>183156</v>
      </c>
      <c r="BZ16" s="461">
        <v>115679</v>
      </c>
      <c r="CA16" s="461">
        <v>70105</v>
      </c>
      <c r="CB16" s="461">
        <v>4812</v>
      </c>
      <c r="CC16" s="461">
        <v>40762</v>
      </c>
      <c r="CD16" s="461">
        <v>12318</v>
      </c>
      <c r="CE16" s="461">
        <v>3157</v>
      </c>
      <c r="CF16" s="461">
        <v>1777</v>
      </c>
      <c r="CG16" s="461">
        <v>3142</v>
      </c>
      <c r="CH16" s="461">
        <v>4242</v>
      </c>
      <c r="CI16" s="461">
        <v>19306</v>
      </c>
      <c r="CJ16" s="461">
        <v>4100</v>
      </c>
      <c r="CK16" s="461">
        <v>2010</v>
      </c>
      <c r="CL16" s="461">
        <v>1277</v>
      </c>
      <c r="CM16" s="461">
        <v>4253</v>
      </c>
      <c r="CN16" s="461">
        <v>7666</v>
      </c>
      <c r="CO16" s="461">
        <v>22453</v>
      </c>
      <c r="CP16" s="461">
        <v>13243</v>
      </c>
      <c r="CQ16" s="461">
        <v>6626</v>
      </c>
      <c r="CR16" s="461">
        <v>2584</v>
      </c>
      <c r="CS16" s="461">
        <v>13400</v>
      </c>
      <c r="CT16" s="461">
        <v>5534</v>
      </c>
      <c r="CU16" s="461">
        <v>7866</v>
      </c>
    </row>
    <row r="17" spans="1:99" x14ac:dyDescent="0.2">
      <c r="A17" s="39" t="s">
        <v>44</v>
      </c>
      <c r="B17" s="302">
        <v>202204</v>
      </c>
      <c r="C17" s="302">
        <v>143537</v>
      </c>
      <c r="D17" s="318" t="s">
        <v>2</v>
      </c>
      <c r="E17" s="302">
        <v>10536</v>
      </c>
      <c r="F17" s="318" t="s">
        <v>2</v>
      </c>
      <c r="G17" s="318" t="s">
        <v>2</v>
      </c>
      <c r="H17" s="318" t="s">
        <v>2</v>
      </c>
      <c r="I17" s="318" t="s">
        <v>2</v>
      </c>
      <c r="J17" s="318" t="s">
        <v>2</v>
      </c>
      <c r="K17" s="318" t="s">
        <v>2</v>
      </c>
      <c r="L17" s="318" t="s">
        <v>2</v>
      </c>
      <c r="M17" s="302">
        <v>7265</v>
      </c>
      <c r="N17" s="302">
        <v>1476</v>
      </c>
      <c r="O17" s="302">
        <v>3060</v>
      </c>
      <c r="P17" s="302">
        <v>2270</v>
      </c>
      <c r="Q17" s="318" t="s">
        <v>2</v>
      </c>
      <c r="R17" s="318" t="s">
        <v>2</v>
      </c>
      <c r="S17" s="302">
        <v>11085</v>
      </c>
      <c r="T17" s="302">
        <v>18862</v>
      </c>
      <c r="U17" s="302">
        <v>4613</v>
      </c>
      <c r="V17" s="318" t="s">
        <v>2</v>
      </c>
      <c r="W17" s="318" t="s">
        <v>2</v>
      </c>
      <c r="X17" s="318" t="s">
        <v>2</v>
      </c>
      <c r="Z17" s="39" t="s">
        <v>44</v>
      </c>
      <c r="AA17" s="302">
        <v>216512</v>
      </c>
      <c r="AB17" s="302">
        <v>142082</v>
      </c>
      <c r="AC17" s="302">
        <v>98028</v>
      </c>
      <c r="AD17" s="302">
        <v>9302</v>
      </c>
      <c r="AE17" s="302">
        <v>34752</v>
      </c>
      <c r="AF17" s="302">
        <v>9845</v>
      </c>
      <c r="AG17" s="302">
        <v>3205</v>
      </c>
      <c r="AH17" s="302">
        <v>1547</v>
      </c>
      <c r="AI17" s="302">
        <v>2330</v>
      </c>
      <c r="AJ17" s="302">
        <v>2763</v>
      </c>
      <c r="AK17" s="302">
        <v>16971</v>
      </c>
      <c r="AL17" s="302">
        <v>6172</v>
      </c>
      <c r="AM17" s="302">
        <v>2045</v>
      </c>
      <c r="AN17" s="302">
        <v>2961</v>
      </c>
      <c r="AO17" s="302">
        <v>2442</v>
      </c>
      <c r="AP17" s="302">
        <v>3351</v>
      </c>
      <c r="AQ17" s="302">
        <v>43381</v>
      </c>
      <c r="AR17" s="302">
        <v>19882</v>
      </c>
      <c r="AS17" s="302">
        <v>20570</v>
      </c>
      <c r="AT17" s="302">
        <v>2929</v>
      </c>
      <c r="AU17" s="302">
        <v>4233</v>
      </c>
      <c r="AV17" s="318" t="s">
        <v>2</v>
      </c>
      <c r="AW17" s="302">
        <v>4233</v>
      </c>
      <c r="AY17" s="39" t="s">
        <v>44</v>
      </c>
      <c r="AZ17" s="302">
        <v>254926</v>
      </c>
      <c r="BA17" s="302">
        <v>154343</v>
      </c>
      <c r="BB17" s="302">
        <v>88424</v>
      </c>
      <c r="BC17" s="302">
        <v>6997</v>
      </c>
      <c r="BD17" s="302">
        <v>58922</v>
      </c>
      <c r="BE17" s="302">
        <v>16548</v>
      </c>
      <c r="BF17" s="302">
        <v>4856</v>
      </c>
      <c r="BG17" s="302">
        <v>2609</v>
      </c>
      <c r="BH17" s="302">
        <v>3738</v>
      </c>
      <c r="BI17" s="302">
        <v>5345</v>
      </c>
      <c r="BJ17" s="302">
        <v>24150</v>
      </c>
      <c r="BK17" s="302">
        <v>5945</v>
      </c>
      <c r="BL17" s="302">
        <v>1920</v>
      </c>
      <c r="BM17" s="302">
        <v>4417</v>
      </c>
      <c r="BN17" s="302">
        <v>3744</v>
      </c>
      <c r="BO17" s="302">
        <v>8124</v>
      </c>
      <c r="BP17" s="302">
        <v>47830</v>
      </c>
      <c r="BQ17" s="302">
        <v>23037</v>
      </c>
      <c r="BR17" s="302">
        <v>18087</v>
      </c>
      <c r="BS17" s="302">
        <v>6706</v>
      </c>
      <c r="BT17" s="302">
        <v>12055</v>
      </c>
      <c r="BU17" s="302">
        <v>2229</v>
      </c>
      <c r="BV17" s="302">
        <v>9826</v>
      </c>
      <c r="BX17" s="461" t="s">
        <v>44</v>
      </c>
      <c r="BY17" s="461">
        <v>264238</v>
      </c>
      <c r="BZ17" s="461">
        <v>150581</v>
      </c>
      <c r="CA17" s="461">
        <v>84298</v>
      </c>
      <c r="CB17" s="461">
        <v>5701</v>
      </c>
      <c r="CC17" s="461">
        <v>60582</v>
      </c>
      <c r="CD17" s="461">
        <v>18556</v>
      </c>
      <c r="CE17" s="461">
        <v>5325</v>
      </c>
      <c r="CF17" s="461">
        <v>2574</v>
      </c>
      <c r="CG17" s="461">
        <v>3915</v>
      </c>
      <c r="CH17" s="461">
        <v>6742</v>
      </c>
      <c r="CI17" s="461">
        <v>23080</v>
      </c>
      <c r="CJ17" s="461">
        <v>5838</v>
      </c>
      <c r="CK17" s="461">
        <v>2162</v>
      </c>
      <c r="CL17" s="461">
        <v>4819</v>
      </c>
      <c r="CM17" s="461">
        <v>3848</v>
      </c>
      <c r="CN17" s="461">
        <v>6413</v>
      </c>
      <c r="CO17" s="461">
        <v>46466</v>
      </c>
      <c r="CP17" s="461">
        <v>24855</v>
      </c>
      <c r="CQ17" s="461">
        <v>16339</v>
      </c>
      <c r="CR17" s="461">
        <v>5272</v>
      </c>
      <c r="CS17" s="461">
        <v>25555</v>
      </c>
      <c r="CT17" s="461">
        <v>2525</v>
      </c>
      <c r="CU17" s="461">
        <v>23030</v>
      </c>
    </row>
    <row r="18" spans="1:99" x14ac:dyDescent="0.2">
      <c r="A18" s="39" t="s">
        <v>45</v>
      </c>
      <c r="B18" s="302">
        <v>200100</v>
      </c>
      <c r="C18" s="302">
        <v>147669</v>
      </c>
      <c r="D18" s="318" t="s">
        <v>2</v>
      </c>
      <c r="E18" s="302">
        <v>9875</v>
      </c>
      <c r="F18" s="318" t="s">
        <v>2</v>
      </c>
      <c r="G18" s="318" t="s">
        <v>2</v>
      </c>
      <c r="H18" s="318" t="s">
        <v>2</v>
      </c>
      <c r="I18" s="318" t="s">
        <v>2</v>
      </c>
      <c r="J18" s="318" t="s">
        <v>2</v>
      </c>
      <c r="K18" s="318" t="s">
        <v>2</v>
      </c>
      <c r="L18" s="318" t="s">
        <v>2</v>
      </c>
      <c r="M18" s="302">
        <v>32145</v>
      </c>
      <c r="N18" s="302">
        <v>2339</v>
      </c>
      <c r="O18" s="302">
        <v>546</v>
      </c>
      <c r="P18" s="302">
        <v>1797</v>
      </c>
      <c r="Q18" s="318" t="s">
        <v>2</v>
      </c>
      <c r="R18" s="318" t="s">
        <v>2</v>
      </c>
      <c r="S18" s="302">
        <v>1699</v>
      </c>
      <c r="T18" s="302">
        <v>4411</v>
      </c>
      <c r="U18" s="302">
        <v>1349</v>
      </c>
      <c r="V18" s="318" t="s">
        <v>2</v>
      </c>
      <c r="W18" s="318" t="s">
        <v>2</v>
      </c>
      <c r="X18" s="318" t="s">
        <v>2</v>
      </c>
      <c r="Z18" s="39" t="s">
        <v>45</v>
      </c>
      <c r="AA18" s="302">
        <v>206816</v>
      </c>
      <c r="AB18" s="302">
        <v>121543</v>
      </c>
      <c r="AC18" s="302">
        <v>103207</v>
      </c>
      <c r="AD18" s="302">
        <v>9057</v>
      </c>
      <c r="AE18" s="302">
        <v>9279</v>
      </c>
      <c r="AF18" s="302">
        <v>5840</v>
      </c>
      <c r="AG18" s="302">
        <v>1371</v>
      </c>
      <c r="AH18" s="302">
        <v>633</v>
      </c>
      <c r="AI18" s="302">
        <v>2017</v>
      </c>
      <c r="AJ18" s="302">
        <v>1819</v>
      </c>
      <c r="AK18" s="302">
        <v>63883</v>
      </c>
      <c r="AL18" s="302">
        <v>45310</v>
      </c>
      <c r="AM18" s="302">
        <v>4318</v>
      </c>
      <c r="AN18" s="302">
        <v>953</v>
      </c>
      <c r="AO18" s="302">
        <v>2568</v>
      </c>
      <c r="AP18" s="302">
        <v>10734</v>
      </c>
      <c r="AQ18" s="302">
        <v>12705</v>
      </c>
      <c r="AR18" s="302">
        <v>5658</v>
      </c>
      <c r="AS18" s="302">
        <v>6115</v>
      </c>
      <c r="AT18" s="302">
        <v>932</v>
      </c>
      <c r="AU18" s="302">
        <v>2845</v>
      </c>
      <c r="AV18" s="318" t="s">
        <v>2</v>
      </c>
      <c r="AW18" s="302">
        <v>2845</v>
      </c>
      <c r="AY18" s="39" t="s">
        <v>45</v>
      </c>
      <c r="AZ18" s="302">
        <v>239056</v>
      </c>
      <c r="BA18" s="302">
        <v>100991</v>
      </c>
      <c r="BB18" s="302">
        <v>73826</v>
      </c>
      <c r="BC18" s="302">
        <v>7336</v>
      </c>
      <c r="BD18" s="302">
        <v>19829</v>
      </c>
      <c r="BE18" s="302">
        <v>9499</v>
      </c>
      <c r="BF18" s="302">
        <v>2344</v>
      </c>
      <c r="BG18" s="302">
        <v>1053</v>
      </c>
      <c r="BH18" s="302">
        <v>3417</v>
      </c>
      <c r="BI18" s="302">
        <v>2685</v>
      </c>
      <c r="BJ18" s="302">
        <v>101808</v>
      </c>
      <c r="BK18" s="302">
        <v>63051</v>
      </c>
      <c r="BL18" s="302">
        <v>7797</v>
      </c>
      <c r="BM18" s="302">
        <v>1378</v>
      </c>
      <c r="BN18" s="302">
        <v>2629</v>
      </c>
      <c r="BO18" s="302">
        <v>26953</v>
      </c>
      <c r="BP18" s="302">
        <v>19708</v>
      </c>
      <c r="BQ18" s="302">
        <v>8526</v>
      </c>
      <c r="BR18" s="302">
        <v>6812</v>
      </c>
      <c r="BS18" s="302">
        <v>4370</v>
      </c>
      <c r="BT18" s="302">
        <v>7050</v>
      </c>
      <c r="BU18" s="302">
        <v>3708</v>
      </c>
      <c r="BV18" s="302">
        <v>3342</v>
      </c>
      <c r="BX18" s="461" t="s">
        <v>45</v>
      </c>
      <c r="BY18" s="461">
        <v>261205</v>
      </c>
      <c r="BZ18" s="461">
        <v>95233</v>
      </c>
      <c r="CA18" s="461">
        <v>53567</v>
      </c>
      <c r="CB18" s="461">
        <v>5608</v>
      </c>
      <c r="CC18" s="461">
        <v>36058</v>
      </c>
      <c r="CD18" s="461">
        <v>9833</v>
      </c>
      <c r="CE18" s="461">
        <v>2187</v>
      </c>
      <c r="CF18" s="461">
        <v>1104</v>
      </c>
      <c r="CG18" s="461">
        <v>3140</v>
      </c>
      <c r="CH18" s="461">
        <v>3402</v>
      </c>
      <c r="CI18" s="461">
        <v>118152</v>
      </c>
      <c r="CJ18" s="461">
        <v>74744</v>
      </c>
      <c r="CK18" s="461">
        <v>10264</v>
      </c>
      <c r="CL18" s="461">
        <v>1820</v>
      </c>
      <c r="CM18" s="461">
        <v>2784</v>
      </c>
      <c r="CN18" s="461">
        <v>28540</v>
      </c>
      <c r="CO18" s="461">
        <v>19151</v>
      </c>
      <c r="CP18" s="461">
        <v>10584</v>
      </c>
      <c r="CQ18" s="461">
        <v>6514</v>
      </c>
      <c r="CR18" s="461">
        <v>2053</v>
      </c>
      <c r="CS18" s="461">
        <v>18836</v>
      </c>
      <c r="CT18" s="461">
        <v>6239</v>
      </c>
      <c r="CU18" s="461">
        <v>12597</v>
      </c>
    </row>
    <row r="19" spans="1:99" x14ac:dyDescent="0.2">
      <c r="A19" s="39" t="s">
        <v>46</v>
      </c>
      <c r="B19" s="302">
        <v>229492</v>
      </c>
      <c r="C19" s="302">
        <v>222168</v>
      </c>
      <c r="D19" s="318" t="s">
        <v>2</v>
      </c>
      <c r="E19" s="302">
        <v>3745</v>
      </c>
      <c r="F19" s="318" t="s">
        <v>2</v>
      </c>
      <c r="G19" s="318" t="s">
        <v>2</v>
      </c>
      <c r="H19" s="318" t="s">
        <v>2</v>
      </c>
      <c r="I19" s="318" t="s">
        <v>2</v>
      </c>
      <c r="J19" s="318" t="s">
        <v>2</v>
      </c>
      <c r="K19" s="318" t="s">
        <v>2</v>
      </c>
      <c r="L19" s="318" t="s">
        <v>2</v>
      </c>
      <c r="M19" s="302">
        <v>2437</v>
      </c>
      <c r="N19" s="302">
        <v>369</v>
      </c>
      <c r="O19" s="302">
        <v>181</v>
      </c>
      <c r="P19" s="302">
        <v>822</v>
      </c>
      <c r="Q19" s="318" t="s">
        <v>2</v>
      </c>
      <c r="R19" s="318" t="s">
        <v>2</v>
      </c>
      <c r="S19" s="302">
        <v>392</v>
      </c>
      <c r="T19" s="302">
        <v>1297</v>
      </c>
      <c r="U19" s="302">
        <v>477</v>
      </c>
      <c r="V19" s="318" t="s">
        <v>2</v>
      </c>
      <c r="W19" s="318" t="s">
        <v>2</v>
      </c>
      <c r="X19" s="318" t="s">
        <v>2</v>
      </c>
      <c r="Z19" s="39" t="s">
        <v>46</v>
      </c>
      <c r="AA19" s="302">
        <v>224244</v>
      </c>
      <c r="AB19" s="302">
        <v>213421</v>
      </c>
      <c r="AC19" s="302">
        <v>206365</v>
      </c>
      <c r="AD19" s="302">
        <v>3390</v>
      </c>
      <c r="AE19" s="302">
        <v>3666</v>
      </c>
      <c r="AF19" s="302">
        <v>2304</v>
      </c>
      <c r="AG19" s="302">
        <v>822</v>
      </c>
      <c r="AH19" s="302">
        <v>233</v>
      </c>
      <c r="AI19" s="302">
        <v>707</v>
      </c>
      <c r="AJ19" s="302">
        <v>542</v>
      </c>
      <c r="AK19" s="302">
        <v>4980</v>
      </c>
      <c r="AL19" s="302">
        <v>2757</v>
      </c>
      <c r="AM19" s="302">
        <v>461</v>
      </c>
      <c r="AN19" s="302">
        <v>215</v>
      </c>
      <c r="AO19" s="302">
        <v>887</v>
      </c>
      <c r="AP19" s="302">
        <v>660</v>
      </c>
      <c r="AQ19" s="302">
        <v>3126</v>
      </c>
      <c r="AR19" s="302">
        <v>1372</v>
      </c>
      <c r="AS19" s="302">
        <v>1556</v>
      </c>
      <c r="AT19" s="302">
        <v>198</v>
      </c>
      <c r="AU19" s="302">
        <v>413</v>
      </c>
      <c r="AV19" s="318" t="s">
        <v>2</v>
      </c>
      <c r="AW19" s="302">
        <v>413</v>
      </c>
      <c r="AY19" s="39" t="s">
        <v>46</v>
      </c>
      <c r="AZ19" s="302">
        <v>237232</v>
      </c>
      <c r="BA19" s="302">
        <v>207949</v>
      </c>
      <c r="BB19" s="302">
        <v>197615</v>
      </c>
      <c r="BC19" s="302">
        <v>2989</v>
      </c>
      <c r="BD19" s="302">
        <v>7345</v>
      </c>
      <c r="BE19" s="302">
        <v>4933</v>
      </c>
      <c r="BF19" s="302">
        <v>1970</v>
      </c>
      <c r="BG19" s="302">
        <v>712</v>
      </c>
      <c r="BH19" s="302">
        <v>1154</v>
      </c>
      <c r="BI19" s="302">
        <v>1097</v>
      </c>
      <c r="BJ19" s="302">
        <v>11545</v>
      </c>
      <c r="BK19" s="302">
        <v>5017</v>
      </c>
      <c r="BL19" s="302">
        <v>1492</v>
      </c>
      <c r="BM19" s="302">
        <v>975</v>
      </c>
      <c r="BN19" s="302">
        <v>1459</v>
      </c>
      <c r="BO19" s="302">
        <v>2602</v>
      </c>
      <c r="BP19" s="302">
        <v>11481</v>
      </c>
      <c r="BQ19" s="302">
        <v>7581</v>
      </c>
      <c r="BR19" s="302">
        <v>2885</v>
      </c>
      <c r="BS19" s="302">
        <v>1015</v>
      </c>
      <c r="BT19" s="302">
        <v>1324</v>
      </c>
      <c r="BU19" s="302">
        <v>311</v>
      </c>
      <c r="BV19" s="302">
        <v>1013</v>
      </c>
      <c r="BX19" s="461" t="s">
        <v>46</v>
      </c>
      <c r="BY19" s="461">
        <v>262052</v>
      </c>
      <c r="BZ19" s="461">
        <v>197314</v>
      </c>
      <c r="CA19" s="461">
        <v>174232</v>
      </c>
      <c r="CB19" s="461">
        <v>2894</v>
      </c>
      <c r="CC19" s="461">
        <v>20188</v>
      </c>
      <c r="CD19" s="461">
        <v>9747</v>
      </c>
      <c r="CE19" s="461">
        <v>3224</v>
      </c>
      <c r="CF19" s="461">
        <v>1535</v>
      </c>
      <c r="CG19" s="461">
        <v>2344</v>
      </c>
      <c r="CH19" s="461">
        <v>2644</v>
      </c>
      <c r="CI19" s="461">
        <v>28150</v>
      </c>
      <c r="CJ19" s="461">
        <v>11292</v>
      </c>
      <c r="CK19" s="461">
        <v>5683</v>
      </c>
      <c r="CL19" s="461">
        <v>4774</v>
      </c>
      <c r="CM19" s="461">
        <v>2011</v>
      </c>
      <c r="CN19" s="461">
        <v>4390</v>
      </c>
      <c r="CO19" s="461">
        <v>21567</v>
      </c>
      <c r="CP19" s="461">
        <v>14138</v>
      </c>
      <c r="CQ19" s="461">
        <v>4832</v>
      </c>
      <c r="CR19" s="461">
        <v>2597</v>
      </c>
      <c r="CS19" s="461">
        <v>5274</v>
      </c>
      <c r="CT19" s="461">
        <v>809</v>
      </c>
      <c r="CU19" s="461">
        <v>4465</v>
      </c>
    </row>
    <row r="20" spans="1:99" x14ac:dyDescent="0.2">
      <c r="A20" s="39" t="s">
        <v>47</v>
      </c>
      <c r="B20" s="302">
        <v>231602</v>
      </c>
      <c r="C20" s="302">
        <v>203149</v>
      </c>
      <c r="D20" s="318" t="s">
        <v>2</v>
      </c>
      <c r="E20" s="302">
        <v>7178</v>
      </c>
      <c r="F20" s="318" t="s">
        <v>2</v>
      </c>
      <c r="G20" s="318" t="s">
        <v>2</v>
      </c>
      <c r="H20" s="318" t="s">
        <v>2</v>
      </c>
      <c r="I20" s="318" t="s">
        <v>2</v>
      </c>
      <c r="J20" s="318" t="s">
        <v>2</v>
      </c>
      <c r="K20" s="318" t="s">
        <v>2</v>
      </c>
      <c r="L20" s="318" t="s">
        <v>2</v>
      </c>
      <c r="M20" s="302">
        <v>15445</v>
      </c>
      <c r="N20" s="302">
        <v>2008</v>
      </c>
      <c r="O20" s="302">
        <v>928</v>
      </c>
      <c r="P20" s="302">
        <v>1185</v>
      </c>
      <c r="Q20" s="318" t="s">
        <v>2</v>
      </c>
      <c r="R20" s="318" t="s">
        <v>2</v>
      </c>
      <c r="S20" s="302">
        <v>852</v>
      </c>
      <c r="T20" s="302">
        <v>2128</v>
      </c>
      <c r="U20" s="302">
        <v>830</v>
      </c>
      <c r="V20" s="318" t="s">
        <v>2</v>
      </c>
      <c r="W20" s="318" t="s">
        <v>2</v>
      </c>
      <c r="X20" s="318" t="s">
        <v>2</v>
      </c>
      <c r="Z20" s="39" t="s">
        <v>47</v>
      </c>
      <c r="AA20" s="302">
        <v>243005</v>
      </c>
      <c r="AB20" s="302">
        <v>192120</v>
      </c>
      <c r="AC20" s="302">
        <v>176244</v>
      </c>
      <c r="AD20" s="302">
        <v>6911</v>
      </c>
      <c r="AE20" s="302">
        <v>8965</v>
      </c>
      <c r="AF20" s="302">
        <v>5589</v>
      </c>
      <c r="AG20" s="302">
        <v>1423</v>
      </c>
      <c r="AH20" s="302">
        <v>699</v>
      </c>
      <c r="AI20" s="302">
        <v>1983</v>
      </c>
      <c r="AJ20" s="302">
        <v>1484</v>
      </c>
      <c r="AK20" s="302">
        <v>34926</v>
      </c>
      <c r="AL20" s="302">
        <v>23234</v>
      </c>
      <c r="AM20" s="302">
        <v>3816</v>
      </c>
      <c r="AN20" s="302">
        <v>1457</v>
      </c>
      <c r="AO20" s="302">
        <v>1882</v>
      </c>
      <c r="AP20" s="302">
        <v>4537</v>
      </c>
      <c r="AQ20" s="302">
        <v>8012</v>
      </c>
      <c r="AR20" s="302">
        <v>4228</v>
      </c>
      <c r="AS20" s="302">
        <v>3276</v>
      </c>
      <c r="AT20" s="302">
        <v>508</v>
      </c>
      <c r="AU20" s="302">
        <v>2358</v>
      </c>
      <c r="AV20" s="318" t="s">
        <v>2</v>
      </c>
      <c r="AW20" s="302">
        <v>2358</v>
      </c>
      <c r="AY20" s="39" t="s">
        <v>47</v>
      </c>
      <c r="AZ20" s="302">
        <v>273936</v>
      </c>
      <c r="BA20" s="302">
        <v>166031</v>
      </c>
      <c r="BB20" s="302">
        <v>142916</v>
      </c>
      <c r="BC20" s="302">
        <v>5949</v>
      </c>
      <c r="BD20" s="302">
        <v>17166</v>
      </c>
      <c r="BE20" s="302">
        <v>10479</v>
      </c>
      <c r="BF20" s="302">
        <v>2719</v>
      </c>
      <c r="BG20" s="302">
        <v>1409</v>
      </c>
      <c r="BH20" s="302">
        <v>3602</v>
      </c>
      <c r="BI20" s="302">
        <v>2749</v>
      </c>
      <c r="BJ20" s="302">
        <v>69253</v>
      </c>
      <c r="BK20" s="302">
        <v>36795</v>
      </c>
      <c r="BL20" s="302">
        <v>9200</v>
      </c>
      <c r="BM20" s="302">
        <v>2639</v>
      </c>
      <c r="BN20" s="302">
        <v>2889</v>
      </c>
      <c r="BO20" s="302">
        <v>17730</v>
      </c>
      <c r="BP20" s="302">
        <v>20082</v>
      </c>
      <c r="BQ20" s="302">
        <v>11275</v>
      </c>
      <c r="BR20" s="302">
        <v>4615</v>
      </c>
      <c r="BS20" s="302">
        <v>4192</v>
      </c>
      <c r="BT20" s="302">
        <v>8091</v>
      </c>
      <c r="BU20" s="302">
        <v>2925</v>
      </c>
      <c r="BV20" s="302">
        <v>5166</v>
      </c>
      <c r="BX20" s="461" t="s">
        <v>47</v>
      </c>
      <c r="BY20" s="461">
        <v>305907</v>
      </c>
      <c r="BZ20" s="461">
        <v>147387</v>
      </c>
      <c r="CA20" s="461">
        <v>113377</v>
      </c>
      <c r="CB20" s="461">
        <v>5585</v>
      </c>
      <c r="CC20" s="461">
        <v>28425</v>
      </c>
      <c r="CD20" s="461">
        <v>13359</v>
      </c>
      <c r="CE20" s="461">
        <v>3151</v>
      </c>
      <c r="CF20" s="461">
        <v>1897</v>
      </c>
      <c r="CG20" s="461">
        <v>4201</v>
      </c>
      <c r="CH20" s="461">
        <v>4110</v>
      </c>
      <c r="CI20" s="461">
        <v>101938</v>
      </c>
      <c r="CJ20" s="461">
        <v>57341</v>
      </c>
      <c r="CK20" s="461">
        <v>14243</v>
      </c>
      <c r="CL20" s="461">
        <v>4050</v>
      </c>
      <c r="CM20" s="461">
        <v>3184</v>
      </c>
      <c r="CN20" s="461">
        <v>23120</v>
      </c>
      <c r="CO20" s="461">
        <v>23955</v>
      </c>
      <c r="CP20" s="461">
        <v>15844</v>
      </c>
      <c r="CQ20" s="461">
        <v>5752</v>
      </c>
      <c r="CR20" s="461">
        <v>2359</v>
      </c>
      <c r="CS20" s="461">
        <v>19268</v>
      </c>
      <c r="CT20" s="461">
        <v>4462</v>
      </c>
      <c r="CU20" s="461">
        <v>14806</v>
      </c>
    </row>
    <row r="21" spans="1:99" x14ac:dyDescent="0.2">
      <c r="A21" s="39" t="s">
        <v>48</v>
      </c>
      <c r="B21" s="302">
        <v>204397</v>
      </c>
      <c r="C21" s="302">
        <v>154473</v>
      </c>
      <c r="D21" s="318" t="s">
        <v>2</v>
      </c>
      <c r="E21" s="302">
        <v>7799</v>
      </c>
      <c r="F21" s="318" t="s">
        <v>2</v>
      </c>
      <c r="G21" s="318" t="s">
        <v>2</v>
      </c>
      <c r="H21" s="318" t="s">
        <v>2</v>
      </c>
      <c r="I21" s="318" t="s">
        <v>2</v>
      </c>
      <c r="J21" s="318" t="s">
        <v>2</v>
      </c>
      <c r="K21" s="318" t="s">
        <v>2</v>
      </c>
      <c r="L21" s="318" t="s">
        <v>2</v>
      </c>
      <c r="M21" s="302">
        <v>29128</v>
      </c>
      <c r="N21" s="302">
        <v>5244</v>
      </c>
      <c r="O21" s="302">
        <v>635</v>
      </c>
      <c r="P21" s="302">
        <v>1293</v>
      </c>
      <c r="Q21" s="318" t="s">
        <v>2</v>
      </c>
      <c r="R21" s="318" t="s">
        <v>2</v>
      </c>
      <c r="S21" s="302">
        <v>2299</v>
      </c>
      <c r="T21" s="302">
        <v>2300</v>
      </c>
      <c r="U21" s="302">
        <v>1009</v>
      </c>
      <c r="V21" s="318" t="s">
        <v>2</v>
      </c>
      <c r="W21" s="318" t="s">
        <v>2</v>
      </c>
      <c r="X21" s="318" t="s">
        <v>2</v>
      </c>
      <c r="Z21" s="39" t="s">
        <v>48</v>
      </c>
      <c r="AA21" s="302">
        <v>212359</v>
      </c>
      <c r="AB21" s="302">
        <v>137754</v>
      </c>
      <c r="AC21" s="302">
        <v>118421</v>
      </c>
      <c r="AD21" s="302">
        <v>6198</v>
      </c>
      <c r="AE21" s="302">
        <v>13135</v>
      </c>
      <c r="AF21" s="302">
        <v>6457</v>
      </c>
      <c r="AG21" s="302">
        <v>1382</v>
      </c>
      <c r="AH21" s="302">
        <v>848</v>
      </c>
      <c r="AI21" s="302">
        <v>2409</v>
      </c>
      <c r="AJ21" s="302">
        <v>1818</v>
      </c>
      <c r="AK21" s="302">
        <v>54359</v>
      </c>
      <c r="AL21" s="302">
        <v>36812</v>
      </c>
      <c r="AM21" s="302">
        <v>9129</v>
      </c>
      <c r="AN21" s="302">
        <v>1127</v>
      </c>
      <c r="AO21" s="302">
        <v>1842</v>
      </c>
      <c r="AP21" s="302">
        <v>5449</v>
      </c>
      <c r="AQ21" s="302">
        <v>9240</v>
      </c>
      <c r="AR21" s="302">
        <v>5723</v>
      </c>
      <c r="AS21" s="302">
        <v>2827</v>
      </c>
      <c r="AT21" s="302">
        <v>690</v>
      </c>
      <c r="AU21" s="302">
        <v>4549</v>
      </c>
      <c r="AV21" s="318" t="s">
        <v>2</v>
      </c>
      <c r="AW21" s="302">
        <v>4549</v>
      </c>
      <c r="AY21" s="39" t="s">
        <v>48</v>
      </c>
      <c r="AZ21" s="302">
        <v>253957</v>
      </c>
      <c r="BA21" s="302">
        <v>130505</v>
      </c>
      <c r="BB21" s="302">
        <v>96264</v>
      </c>
      <c r="BC21" s="302">
        <v>4775</v>
      </c>
      <c r="BD21" s="302">
        <v>29466</v>
      </c>
      <c r="BE21" s="302">
        <v>10349</v>
      </c>
      <c r="BF21" s="302">
        <v>2273</v>
      </c>
      <c r="BG21" s="302">
        <v>1730</v>
      </c>
      <c r="BH21" s="302">
        <v>3390</v>
      </c>
      <c r="BI21" s="302">
        <v>2956</v>
      </c>
      <c r="BJ21" s="302">
        <v>87257</v>
      </c>
      <c r="BK21" s="302">
        <v>48161</v>
      </c>
      <c r="BL21" s="302">
        <v>13676</v>
      </c>
      <c r="BM21" s="302">
        <v>2189</v>
      </c>
      <c r="BN21" s="302">
        <v>2405</v>
      </c>
      <c r="BO21" s="302">
        <v>20826</v>
      </c>
      <c r="BP21" s="302">
        <v>16813</v>
      </c>
      <c r="BQ21" s="302">
        <v>10787</v>
      </c>
      <c r="BR21" s="302">
        <v>3381</v>
      </c>
      <c r="BS21" s="302">
        <v>2645</v>
      </c>
      <c r="BT21" s="302">
        <v>9033</v>
      </c>
      <c r="BU21" s="302">
        <v>3638</v>
      </c>
      <c r="BV21" s="302">
        <v>5395</v>
      </c>
      <c r="BX21" s="461" t="s">
        <v>48</v>
      </c>
      <c r="BY21" s="461">
        <v>288181</v>
      </c>
      <c r="BZ21" s="461">
        <v>127083</v>
      </c>
      <c r="CA21" s="461">
        <v>81933</v>
      </c>
      <c r="CB21" s="461">
        <v>3894</v>
      </c>
      <c r="CC21" s="461">
        <v>41256</v>
      </c>
      <c r="CD21" s="461">
        <v>13514</v>
      </c>
      <c r="CE21" s="461">
        <v>2726</v>
      </c>
      <c r="CF21" s="461">
        <v>2142</v>
      </c>
      <c r="CG21" s="461">
        <v>4128</v>
      </c>
      <c r="CH21" s="461">
        <v>4518</v>
      </c>
      <c r="CI21" s="461">
        <v>105846</v>
      </c>
      <c r="CJ21" s="461">
        <v>60827</v>
      </c>
      <c r="CK21" s="461">
        <v>17454</v>
      </c>
      <c r="CL21" s="461">
        <v>2699</v>
      </c>
      <c r="CM21" s="461">
        <v>2664</v>
      </c>
      <c r="CN21" s="461">
        <v>22202</v>
      </c>
      <c r="CO21" s="461">
        <v>20810</v>
      </c>
      <c r="CP21" s="461">
        <v>14895</v>
      </c>
      <c r="CQ21" s="461">
        <v>3573</v>
      </c>
      <c r="CR21" s="461">
        <v>2342</v>
      </c>
      <c r="CS21" s="461">
        <v>20928</v>
      </c>
      <c r="CT21" s="461">
        <v>5461</v>
      </c>
      <c r="CU21" s="461">
        <v>15467</v>
      </c>
    </row>
    <row r="22" spans="1:99" x14ac:dyDescent="0.2">
      <c r="A22" s="39" t="s">
        <v>49</v>
      </c>
      <c r="B22" s="302">
        <v>164686</v>
      </c>
      <c r="C22" s="302">
        <v>133601</v>
      </c>
      <c r="D22" s="318" t="s">
        <v>2</v>
      </c>
      <c r="E22" s="302">
        <v>11723</v>
      </c>
      <c r="F22" s="318" t="s">
        <v>2</v>
      </c>
      <c r="G22" s="318" t="s">
        <v>2</v>
      </c>
      <c r="H22" s="318" t="s">
        <v>2</v>
      </c>
      <c r="I22" s="318" t="s">
        <v>2</v>
      </c>
      <c r="J22" s="318" t="s">
        <v>2</v>
      </c>
      <c r="K22" s="318" t="s">
        <v>2</v>
      </c>
      <c r="L22" s="318" t="s">
        <v>2</v>
      </c>
      <c r="M22" s="302">
        <v>2424</v>
      </c>
      <c r="N22" s="302">
        <v>615</v>
      </c>
      <c r="O22" s="302">
        <v>2695</v>
      </c>
      <c r="P22" s="302">
        <v>2141</v>
      </c>
      <c r="Q22" s="318" t="s">
        <v>2</v>
      </c>
      <c r="R22" s="318" t="s">
        <v>2</v>
      </c>
      <c r="S22" s="302">
        <v>6009</v>
      </c>
      <c r="T22" s="302">
        <v>8320</v>
      </c>
      <c r="U22" s="302">
        <v>3117</v>
      </c>
      <c r="V22" s="318" t="s">
        <v>2</v>
      </c>
      <c r="W22" s="318" t="s">
        <v>2</v>
      </c>
      <c r="X22" s="318" t="s">
        <v>2</v>
      </c>
      <c r="Z22" s="39" t="s">
        <v>49</v>
      </c>
      <c r="AA22" s="302">
        <v>175801</v>
      </c>
      <c r="AB22" s="302">
        <v>132464</v>
      </c>
      <c r="AC22" s="302">
        <v>99784</v>
      </c>
      <c r="AD22" s="302">
        <v>10057</v>
      </c>
      <c r="AE22" s="302">
        <v>22623</v>
      </c>
      <c r="AF22" s="302">
        <v>7231</v>
      </c>
      <c r="AG22" s="302">
        <v>2328</v>
      </c>
      <c r="AH22" s="302">
        <v>1239</v>
      </c>
      <c r="AI22" s="302">
        <v>1542</v>
      </c>
      <c r="AJ22" s="302">
        <v>2122</v>
      </c>
      <c r="AK22" s="302">
        <v>12565</v>
      </c>
      <c r="AL22" s="302">
        <v>2850</v>
      </c>
      <c r="AM22" s="302">
        <v>916</v>
      </c>
      <c r="AN22" s="302">
        <v>4233</v>
      </c>
      <c r="AO22" s="302">
        <v>3074</v>
      </c>
      <c r="AP22" s="302">
        <v>1492</v>
      </c>
      <c r="AQ22" s="302">
        <v>20856</v>
      </c>
      <c r="AR22" s="302">
        <v>10497</v>
      </c>
      <c r="AS22" s="302">
        <v>8550</v>
      </c>
      <c r="AT22" s="302">
        <v>1809</v>
      </c>
      <c r="AU22" s="302">
        <v>2685</v>
      </c>
      <c r="AV22" s="318" t="s">
        <v>2</v>
      </c>
      <c r="AW22" s="302">
        <v>2685</v>
      </c>
      <c r="AY22" s="39" t="s">
        <v>49</v>
      </c>
      <c r="AZ22" s="302">
        <v>206125</v>
      </c>
      <c r="BA22" s="302">
        <v>140515</v>
      </c>
      <c r="BB22" s="302">
        <v>98322</v>
      </c>
      <c r="BC22" s="302">
        <v>8140</v>
      </c>
      <c r="BD22" s="302">
        <v>34053</v>
      </c>
      <c r="BE22" s="302">
        <v>13339</v>
      </c>
      <c r="BF22" s="302">
        <v>4236</v>
      </c>
      <c r="BG22" s="302">
        <v>1912</v>
      </c>
      <c r="BH22" s="302">
        <v>2964</v>
      </c>
      <c r="BI22" s="302">
        <v>4227</v>
      </c>
      <c r="BJ22" s="302">
        <v>19034</v>
      </c>
      <c r="BK22" s="302">
        <v>3534</v>
      </c>
      <c r="BL22" s="302">
        <v>951</v>
      </c>
      <c r="BM22" s="302">
        <v>4662</v>
      </c>
      <c r="BN22" s="302">
        <v>4457</v>
      </c>
      <c r="BO22" s="302">
        <v>5430</v>
      </c>
      <c r="BP22" s="302">
        <v>26294</v>
      </c>
      <c r="BQ22" s="302">
        <v>12622</v>
      </c>
      <c r="BR22" s="302">
        <v>7943</v>
      </c>
      <c r="BS22" s="302">
        <v>5729</v>
      </c>
      <c r="BT22" s="302">
        <v>6943</v>
      </c>
      <c r="BU22" s="302">
        <v>1893</v>
      </c>
      <c r="BV22" s="302">
        <v>5050</v>
      </c>
      <c r="BX22" s="461" t="s">
        <v>49</v>
      </c>
      <c r="BY22" s="461">
        <v>216590</v>
      </c>
      <c r="BZ22" s="461">
        <v>134754</v>
      </c>
      <c r="CA22" s="461">
        <v>86092</v>
      </c>
      <c r="CB22" s="461">
        <v>7062</v>
      </c>
      <c r="CC22" s="461">
        <v>41600</v>
      </c>
      <c r="CD22" s="461">
        <v>16231</v>
      </c>
      <c r="CE22" s="461">
        <v>4171</v>
      </c>
      <c r="CF22" s="461">
        <v>2257</v>
      </c>
      <c r="CG22" s="461">
        <v>3750</v>
      </c>
      <c r="CH22" s="461">
        <v>6053</v>
      </c>
      <c r="CI22" s="461">
        <v>21532</v>
      </c>
      <c r="CJ22" s="461">
        <v>4051</v>
      </c>
      <c r="CK22" s="461">
        <v>995</v>
      </c>
      <c r="CL22" s="461">
        <v>5972</v>
      </c>
      <c r="CM22" s="461">
        <v>5125</v>
      </c>
      <c r="CN22" s="461">
        <v>5389</v>
      </c>
      <c r="CO22" s="461">
        <v>28743</v>
      </c>
      <c r="CP22" s="461">
        <v>18091</v>
      </c>
      <c r="CQ22" s="461">
        <v>7368</v>
      </c>
      <c r="CR22" s="461">
        <v>3284</v>
      </c>
      <c r="CS22" s="461">
        <v>15330</v>
      </c>
      <c r="CT22" s="461">
        <v>2991</v>
      </c>
      <c r="CU22" s="461">
        <v>12339</v>
      </c>
    </row>
    <row r="23" spans="1:99" x14ac:dyDescent="0.2">
      <c r="A23" s="39" t="s">
        <v>50</v>
      </c>
      <c r="B23" s="302">
        <v>138394</v>
      </c>
      <c r="C23" s="302">
        <v>116791</v>
      </c>
      <c r="D23" s="318" t="s">
        <v>2</v>
      </c>
      <c r="E23" s="302">
        <v>5528</v>
      </c>
      <c r="F23" s="318" t="s">
        <v>2</v>
      </c>
      <c r="G23" s="318" t="s">
        <v>2</v>
      </c>
      <c r="H23" s="318" t="s">
        <v>2</v>
      </c>
      <c r="I23" s="318" t="s">
        <v>2</v>
      </c>
      <c r="J23" s="318" t="s">
        <v>2</v>
      </c>
      <c r="K23" s="318" t="s">
        <v>2</v>
      </c>
      <c r="L23" s="318" t="s">
        <v>2</v>
      </c>
      <c r="M23" s="302">
        <v>1658</v>
      </c>
      <c r="N23" s="302">
        <v>830</v>
      </c>
      <c r="O23" s="302">
        <v>669</v>
      </c>
      <c r="P23" s="302">
        <v>1528</v>
      </c>
      <c r="Q23" s="318" t="s">
        <v>2</v>
      </c>
      <c r="R23" s="318" t="s">
        <v>2</v>
      </c>
      <c r="S23" s="302">
        <v>3070</v>
      </c>
      <c r="T23" s="302">
        <v>3461</v>
      </c>
      <c r="U23" s="302">
        <v>1551</v>
      </c>
      <c r="V23" s="318" t="s">
        <v>2</v>
      </c>
      <c r="W23" s="318" t="s">
        <v>2</v>
      </c>
      <c r="X23" s="318" t="s">
        <v>2</v>
      </c>
      <c r="Z23" s="39" t="s">
        <v>50</v>
      </c>
      <c r="AA23" s="302">
        <v>158919</v>
      </c>
      <c r="AB23" s="302">
        <v>124924</v>
      </c>
      <c r="AC23" s="302">
        <v>79594</v>
      </c>
      <c r="AD23" s="302">
        <v>5183</v>
      </c>
      <c r="AE23" s="302">
        <v>40147</v>
      </c>
      <c r="AF23" s="302">
        <v>6507</v>
      </c>
      <c r="AG23" s="302">
        <v>1288</v>
      </c>
      <c r="AH23" s="302">
        <v>1060</v>
      </c>
      <c r="AI23" s="302">
        <v>1862</v>
      </c>
      <c r="AJ23" s="302">
        <v>2297</v>
      </c>
      <c r="AK23" s="302">
        <v>10327</v>
      </c>
      <c r="AL23" s="302">
        <v>3226</v>
      </c>
      <c r="AM23" s="302">
        <v>1205</v>
      </c>
      <c r="AN23" s="302">
        <v>1147</v>
      </c>
      <c r="AO23" s="302">
        <v>2592</v>
      </c>
      <c r="AP23" s="302">
        <v>2157</v>
      </c>
      <c r="AQ23" s="302">
        <v>11083</v>
      </c>
      <c r="AR23" s="302">
        <v>6013</v>
      </c>
      <c r="AS23" s="302">
        <v>4101</v>
      </c>
      <c r="AT23" s="302">
        <v>969</v>
      </c>
      <c r="AU23" s="302">
        <v>6078</v>
      </c>
      <c r="AV23" s="318" t="s">
        <v>2</v>
      </c>
      <c r="AW23" s="302">
        <v>6078</v>
      </c>
      <c r="AY23" s="39" t="s">
        <v>50</v>
      </c>
      <c r="AZ23" s="302">
        <v>158649</v>
      </c>
      <c r="BA23" s="302">
        <v>112017</v>
      </c>
      <c r="BB23" s="302">
        <v>62271</v>
      </c>
      <c r="BC23" s="302">
        <v>3715</v>
      </c>
      <c r="BD23" s="302">
        <v>46031</v>
      </c>
      <c r="BE23" s="302">
        <v>8986</v>
      </c>
      <c r="BF23" s="302">
        <v>1695</v>
      </c>
      <c r="BG23" s="302">
        <v>1148</v>
      </c>
      <c r="BH23" s="302">
        <v>3021</v>
      </c>
      <c r="BI23" s="302">
        <v>3122</v>
      </c>
      <c r="BJ23" s="302">
        <v>15861</v>
      </c>
      <c r="BK23" s="302">
        <v>2577</v>
      </c>
      <c r="BL23" s="302">
        <v>911</v>
      </c>
      <c r="BM23" s="302">
        <v>836</v>
      </c>
      <c r="BN23" s="302">
        <v>3968</v>
      </c>
      <c r="BO23" s="302">
        <v>7569</v>
      </c>
      <c r="BP23" s="302">
        <v>10333</v>
      </c>
      <c r="BQ23" s="302">
        <v>5536</v>
      </c>
      <c r="BR23" s="302">
        <v>3257</v>
      </c>
      <c r="BS23" s="302">
        <v>1540</v>
      </c>
      <c r="BT23" s="302">
        <v>11452</v>
      </c>
      <c r="BU23" s="302">
        <v>6455</v>
      </c>
      <c r="BV23" s="302">
        <v>4997</v>
      </c>
      <c r="BX23" s="461" t="s">
        <v>50</v>
      </c>
      <c r="BY23" s="461">
        <v>143373</v>
      </c>
      <c r="BZ23" s="461">
        <v>91394</v>
      </c>
      <c r="CA23" s="461">
        <v>46883</v>
      </c>
      <c r="CB23" s="461">
        <v>2825</v>
      </c>
      <c r="CC23" s="461">
        <v>41686</v>
      </c>
      <c r="CD23" s="461">
        <v>9525</v>
      </c>
      <c r="CE23" s="461">
        <v>1725</v>
      </c>
      <c r="CF23" s="461">
        <v>1288</v>
      </c>
      <c r="CG23" s="461">
        <v>3047</v>
      </c>
      <c r="CH23" s="461">
        <v>3465</v>
      </c>
      <c r="CI23" s="461">
        <v>17025</v>
      </c>
      <c r="CJ23" s="461">
        <v>3209</v>
      </c>
      <c r="CK23" s="461">
        <v>1282</v>
      </c>
      <c r="CL23" s="461">
        <v>1488</v>
      </c>
      <c r="CM23" s="461">
        <v>3839</v>
      </c>
      <c r="CN23" s="461">
        <v>7207</v>
      </c>
      <c r="CO23" s="461">
        <v>11279</v>
      </c>
      <c r="CP23" s="461">
        <v>6944</v>
      </c>
      <c r="CQ23" s="461">
        <v>3237</v>
      </c>
      <c r="CR23" s="461">
        <v>1098</v>
      </c>
      <c r="CS23" s="461">
        <v>14150</v>
      </c>
      <c r="CT23" s="461">
        <v>6384</v>
      </c>
      <c r="CU23" s="461">
        <v>7766</v>
      </c>
    </row>
    <row r="24" spans="1:99" x14ac:dyDescent="0.2">
      <c r="A24" s="39" t="s">
        <v>51</v>
      </c>
      <c r="B24" s="302">
        <v>132996</v>
      </c>
      <c r="C24" s="302">
        <v>121548</v>
      </c>
      <c r="D24" s="318" t="s">
        <v>2</v>
      </c>
      <c r="E24" s="302">
        <v>3597</v>
      </c>
      <c r="F24" s="318" t="s">
        <v>2</v>
      </c>
      <c r="G24" s="318" t="s">
        <v>2</v>
      </c>
      <c r="H24" s="318" t="s">
        <v>2</v>
      </c>
      <c r="I24" s="318" t="s">
        <v>2</v>
      </c>
      <c r="J24" s="318" t="s">
        <v>2</v>
      </c>
      <c r="K24" s="318" t="s">
        <v>2</v>
      </c>
      <c r="L24" s="318" t="s">
        <v>2</v>
      </c>
      <c r="M24" s="302">
        <v>3069</v>
      </c>
      <c r="N24" s="302">
        <v>858</v>
      </c>
      <c r="O24" s="302">
        <v>147</v>
      </c>
      <c r="P24" s="302">
        <v>1089</v>
      </c>
      <c r="Q24" s="318" t="s">
        <v>2</v>
      </c>
      <c r="R24" s="318" t="s">
        <v>2</v>
      </c>
      <c r="S24" s="302">
        <v>478</v>
      </c>
      <c r="T24" s="302">
        <v>507</v>
      </c>
      <c r="U24" s="302">
        <v>311</v>
      </c>
      <c r="V24" s="318" t="s">
        <v>2</v>
      </c>
      <c r="W24" s="318" t="s">
        <v>2</v>
      </c>
      <c r="X24" s="318" t="s">
        <v>2</v>
      </c>
      <c r="Z24" s="39" t="s">
        <v>51</v>
      </c>
      <c r="AA24" s="302">
        <v>147269</v>
      </c>
      <c r="AB24" s="302">
        <v>124390</v>
      </c>
      <c r="AC24" s="302">
        <v>111810</v>
      </c>
      <c r="AD24" s="302">
        <v>3199</v>
      </c>
      <c r="AE24" s="302">
        <v>9381</v>
      </c>
      <c r="AF24" s="302">
        <v>3365</v>
      </c>
      <c r="AG24" s="302">
        <v>592</v>
      </c>
      <c r="AH24" s="302">
        <v>397</v>
      </c>
      <c r="AI24" s="302">
        <v>1399</v>
      </c>
      <c r="AJ24" s="302">
        <v>977</v>
      </c>
      <c r="AK24" s="302">
        <v>13490</v>
      </c>
      <c r="AL24" s="302">
        <v>5323</v>
      </c>
      <c r="AM24" s="302">
        <v>1916</v>
      </c>
      <c r="AN24" s="302">
        <v>380</v>
      </c>
      <c r="AO24" s="302">
        <v>2026</v>
      </c>
      <c r="AP24" s="302">
        <v>3845</v>
      </c>
      <c r="AQ24" s="302">
        <v>2300</v>
      </c>
      <c r="AR24" s="302">
        <v>1403</v>
      </c>
      <c r="AS24" s="302">
        <v>768</v>
      </c>
      <c r="AT24" s="302">
        <v>129</v>
      </c>
      <c r="AU24" s="302">
        <v>3724</v>
      </c>
      <c r="AV24" s="318" t="s">
        <v>2</v>
      </c>
      <c r="AW24" s="302">
        <v>3724</v>
      </c>
      <c r="AY24" s="39" t="s">
        <v>51</v>
      </c>
      <c r="AZ24" s="302">
        <v>160060</v>
      </c>
      <c r="BA24" s="302">
        <v>119219</v>
      </c>
      <c r="BB24" s="302">
        <v>101015</v>
      </c>
      <c r="BC24" s="302">
        <v>2718</v>
      </c>
      <c r="BD24" s="302">
        <v>15486</v>
      </c>
      <c r="BE24" s="302">
        <v>6269</v>
      </c>
      <c r="BF24" s="302">
        <v>1238</v>
      </c>
      <c r="BG24" s="302">
        <v>700</v>
      </c>
      <c r="BH24" s="302">
        <v>2500</v>
      </c>
      <c r="BI24" s="302">
        <v>1831</v>
      </c>
      <c r="BJ24" s="302">
        <v>26152</v>
      </c>
      <c r="BK24" s="302">
        <v>6325</v>
      </c>
      <c r="BL24" s="302">
        <v>3009</v>
      </c>
      <c r="BM24" s="302">
        <v>892</v>
      </c>
      <c r="BN24" s="302">
        <v>2883</v>
      </c>
      <c r="BO24" s="302">
        <v>13043</v>
      </c>
      <c r="BP24" s="302">
        <v>4021</v>
      </c>
      <c r="BQ24" s="302">
        <v>2616</v>
      </c>
      <c r="BR24" s="302">
        <v>1027</v>
      </c>
      <c r="BS24" s="302">
        <v>378</v>
      </c>
      <c r="BT24" s="302">
        <v>4399</v>
      </c>
      <c r="BU24" s="302">
        <v>2439</v>
      </c>
      <c r="BV24" s="302">
        <v>1960</v>
      </c>
      <c r="BX24" s="461" t="s">
        <v>51</v>
      </c>
      <c r="BY24" s="461">
        <v>168065</v>
      </c>
      <c r="BZ24" s="461">
        <v>114831</v>
      </c>
      <c r="CA24" s="461">
        <v>90288</v>
      </c>
      <c r="CB24" s="461">
        <v>2633</v>
      </c>
      <c r="CC24" s="461">
        <v>21910</v>
      </c>
      <c r="CD24" s="461">
        <v>8996</v>
      </c>
      <c r="CE24" s="461">
        <v>1564</v>
      </c>
      <c r="CF24" s="461">
        <v>1090</v>
      </c>
      <c r="CG24" s="461">
        <v>3540</v>
      </c>
      <c r="CH24" s="461">
        <v>2802</v>
      </c>
      <c r="CI24" s="461">
        <v>29938</v>
      </c>
      <c r="CJ24" s="461">
        <v>7731</v>
      </c>
      <c r="CK24" s="461">
        <v>4380</v>
      </c>
      <c r="CL24" s="461">
        <v>932</v>
      </c>
      <c r="CM24" s="461">
        <v>4127</v>
      </c>
      <c r="CN24" s="461">
        <v>12768</v>
      </c>
      <c r="CO24" s="461">
        <v>4741</v>
      </c>
      <c r="CP24" s="461">
        <v>3105</v>
      </c>
      <c r="CQ24" s="461">
        <v>1081</v>
      </c>
      <c r="CR24" s="461">
        <v>555</v>
      </c>
      <c r="CS24" s="461">
        <v>9559</v>
      </c>
      <c r="CT24" s="461">
        <v>3580</v>
      </c>
      <c r="CU24" s="461">
        <v>5979</v>
      </c>
    </row>
    <row r="25" spans="1:99" x14ac:dyDescent="0.2">
      <c r="A25" s="39" t="s">
        <v>52</v>
      </c>
      <c r="B25" s="302">
        <v>244834</v>
      </c>
      <c r="C25" s="302">
        <v>170755</v>
      </c>
      <c r="D25" s="318" t="s">
        <v>2</v>
      </c>
      <c r="E25" s="302">
        <v>11648</v>
      </c>
      <c r="F25" s="318" t="s">
        <v>2</v>
      </c>
      <c r="G25" s="318" t="s">
        <v>2</v>
      </c>
      <c r="H25" s="318" t="s">
        <v>2</v>
      </c>
      <c r="I25" s="318" t="s">
        <v>2</v>
      </c>
      <c r="J25" s="318" t="s">
        <v>2</v>
      </c>
      <c r="K25" s="318" t="s">
        <v>2</v>
      </c>
      <c r="L25" s="318" t="s">
        <v>2</v>
      </c>
      <c r="M25" s="302">
        <v>5208</v>
      </c>
      <c r="N25" s="302">
        <v>1997</v>
      </c>
      <c r="O25" s="302">
        <v>1658</v>
      </c>
      <c r="P25" s="302">
        <v>3086</v>
      </c>
      <c r="Q25" s="318" t="s">
        <v>2</v>
      </c>
      <c r="R25" s="318" t="s">
        <v>2</v>
      </c>
      <c r="S25" s="302">
        <v>16021</v>
      </c>
      <c r="T25" s="302">
        <v>30789</v>
      </c>
      <c r="U25" s="302">
        <v>6622</v>
      </c>
      <c r="V25" s="318" t="s">
        <v>2</v>
      </c>
      <c r="W25" s="318" t="s">
        <v>2</v>
      </c>
      <c r="X25" s="318" t="s">
        <v>2</v>
      </c>
      <c r="Z25" s="39" t="s">
        <v>52</v>
      </c>
      <c r="AA25" s="302">
        <v>266193</v>
      </c>
      <c r="AB25" s="302">
        <v>166058</v>
      </c>
      <c r="AC25" s="302">
        <v>131939</v>
      </c>
      <c r="AD25" s="302">
        <v>8689</v>
      </c>
      <c r="AE25" s="302">
        <v>25430</v>
      </c>
      <c r="AF25" s="302">
        <v>12863</v>
      </c>
      <c r="AG25" s="302">
        <v>5325</v>
      </c>
      <c r="AH25" s="302">
        <v>2161</v>
      </c>
      <c r="AI25" s="302">
        <v>2100</v>
      </c>
      <c r="AJ25" s="302">
        <v>3277</v>
      </c>
      <c r="AK25" s="302">
        <v>15535</v>
      </c>
      <c r="AL25" s="302">
        <v>5316</v>
      </c>
      <c r="AM25" s="302">
        <v>2635</v>
      </c>
      <c r="AN25" s="302">
        <v>2172</v>
      </c>
      <c r="AO25" s="302">
        <v>3364</v>
      </c>
      <c r="AP25" s="302">
        <v>2048</v>
      </c>
      <c r="AQ25" s="302">
        <v>68558</v>
      </c>
      <c r="AR25" s="302">
        <v>30837</v>
      </c>
      <c r="AS25" s="302">
        <v>32139</v>
      </c>
      <c r="AT25" s="302">
        <v>5582</v>
      </c>
      <c r="AU25" s="302">
        <v>3179</v>
      </c>
      <c r="AV25" s="318" t="s">
        <v>2</v>
      </c>
      <c r="AW25" s="302">
        <v>3179</v>
      </c>
      <c r="AY25" s="39" t="s">
        <v>52</v>
      </c>
      <c r="AZ25" s="302">
        <v>303086</v>
      </c>
      <c r="BA25" s="302">
        <v>173025</v>
      </c>
      <c r="BB25" s="302">
        <v>118250</v>
      </c>
      <c r="BC25" s="302">
        <v>7456</v>
      </c>
      <c r="BD25" s="302">
        <v>47319</v>
      </c>
      <c r="BE25" s="302">
        <v>23160</v>
      </c>
      <c r="BF25" s="302">
        <v>8302</v>
      </c>
      <c r="BG25" s="302">
        <v>4301</v>
      </c>
      <c r="BH25" s="302">
        <v>3574</v>
      </c>
      <c r="BI25" s="302">
        <v>6983</v>
      </c>
      <c r="BJ25" s="302">
        <v>20938</v>
      </c>
      <c r="BK25" s="302">
        <v>4983</v>
      </c>
      <c r="BL25" s="302">
        <v>3072</v>
      </c>
      <c r="BM25" s="302">
        <v>2221</v>
      </c>
      <c r="BN25" s="302">
        <v>4573</v>
      </c>
      <c r="BO25" s="302">
        <v>6089</v>
      </c>
      <c r="BP25" s="302">
        <v>78542</v>
      </c>
      <c r="BQ25" s="302">
        <v>35187</v>
      </c>
      <c r="BR25" s="302">
        <v>28886</v>
      </c>
      <c r="BS25" s="302">
        <v>14469</v>
      </c>
      <c r="BT25" s="302">
        <v>7421</v>
      </c>
      <c r="BU25" s="302">
        <v>1728</v>
      </c>
      <c r="BV25" s="302">
        <v>5693</v>
      </c>
      <c r="BX25" s="461" t="s">
        <v>52</v>
      </c>
      <c r="BY25" s="461">
        <v>317650</v>
      </c>
      <c r="BZ25" s="461">
        <v>174778</v>
      </c>
      <c r="CA25" s="461">
        <v>119395</v>
      </c>
      <c r="CB25" s="461">
        <v>6828</v>
      </c>
      <c r="CC25" s="461">
        <v>48555</v>
      </c>
      <c r="CD25" s="461">
        <v>25630</v>
      </c>
      <c r="CE25" s="461">
        <v>8348</v>
      </c>
      <c r="CF25" s="461">
        <v>4006</v>
      </c>
      <c r="CG25" s="461">
        <v>4541</v>
      </c>
      <c r="CH25" s="461">
        <v>8735</v>
      </c>
      <c r="CI25" s="461">
        <v>23051</v>
      </c>
      <c r="CJ25" s="461">
        <v>6054</v>
      </c>
      <c r="CK25" s="461">
        <v>3868</v>
      </c>
      <c r="CL25" s="461">
        <v>2502</v>
      </c>
      <c r="CM25" s="461">
        <v>4986</v>
      </c>
      <c r="CN25" s="461">
        <v>5641</v>
      </c>
      <c r="CO25" s="461">
        <v>76145</v>
      </c>
      <c r="CP25" s="461">
        <v>37359</v>
      </c>
      <c r="CQ25" s="461">
        <v>28991</v>
      </c>
      <c r="CR25" s="461">
        <v>9795</v>
      </c>
      <c r="CS25" s="461">
        <v>18046</v>
      </c>
      <c r="CT25" s="461">
        <v>2649</v>
      </c>
      <c r="CU25" s="461">
        <v>15397</v>
      </c>
    </row>
    <row r="26" spans="1:99" x14ac:dyDescent="0.2">
      <c r="A26" s="39" t="s">
        <v>53</v>
      </c>
      <c r="B26" s="302">
        <v>230983</v>
      </c>
      <c r="C26" s="302">
        <v>180234</v>
      </c>
      <c r="D26" s="318" t="s">
        <v>2</v>
      </c>
      <c r="E26" s="302">
        <v>7788</v>
      </c>
      <c r="F26" s="318" t="s">
        <v>2</v>
      </c>
      <c r="G26" s="318" t="s">
        <v>2</v>
      </c>
      <c r="H26" s="318" t="s">
        <v>2</v>
      </c>
      <c r="I26" s="318" t="s">
        <v>2</v>
      </c>
      <c r="J26" s="318" t="s">
        <v>2</v>
      </c>
      <c r="K26" s="318" t="s">
        <v>2</v>
      </c>
      <c r="L26" s="318" t="s">
        <v>2</v>
      </c>
      <c r="M26" s="302">
        <v>2790</v>
      </c>
      <c r="N26" s="302">
        <v>739</v>
      </c>
      <c r="O26" s="302">
        <v>636</v>
      </c>
      <c r="P26" s="302">
        <v>2380</v>
      </c>
      <c r="Q26" s="318" t="s">
        <v>2</v>
      </c>
      <c r="R26" s="318" t="s">
        <v>2</v>
      </c>
      <c r="S26" s="302">
        <v>8554</v>
      </c>
      <c r="T26" s="302">
        <v>23229</v>
      </c>
      <c r="U26" s="302">
        <v>5741</v>
      </c>
      <c r="V26" s="318" t="s">
        <v>2</v>
      </c>
      <c r="W26" s="318" t="s">
        <v>2</v>
      </c>
      <c r="X26" s="318" t="s">
        <v>2</v>
      </c>
      <c r="Z26" s="39" t="s">
        <v>53</v>
      </c>
      <c r="AA26" s="302">
        <v>248935</v>
      </c>
      <c r="AB26" s="302">
        <v>164098</v>
      </c>
      <c r="AC26" s="302">
        <v>141814</v>
      </c>
      <c r="AD26" s="302">
        <v>6990</v>
      </c>
      <c r="AE26" s="302">
        <v>15294</v>
      </c>
      <c r="AF26" s="302">
        <v>10404</v>
      </c>
      <c r="AG26" s="302">
        <v>4762</v>
      </c>
      <c r="AH26" s="302">
        <v>1601</v>
      </c>
      <c r="AI26" s="302">
        <v>1566</v>
      </c>
      <c r="AJ26" s="302">
        <v>2475</v>
      </c>
      <c r="AK26" s="302">
        <v>12887</v>
      </c>
      <c r="AL26" s="302">
        <v>3487</v>
      </c>
      <c r="AM26" s="302">
        <v>1093</v>
      </c>
      <c r="AN26" s="302">
        <v>1232</v>
      </c>
      <c r="AO26" s="302">
        <v>3431</v>
      </c>
      <c r="AP26" s="302">
        <v>3644</v>
      </c>
      <c r="AQ26" s="302">
        <v>58261</v>
      </c>
      <c r="AR26" s="302">
        <v>22569</v>
      </c>
      <c r="AS26" s="302">
        <v>30543</v>
      </c>
      <c r="AT26" s="302">
        <v>5149</v>
      </c>
      <c r="AU26" s="302">
        <v>3285</v>
      </c>
      <c r="AV26" s="318" t="s">
        <v>2</v>
      </c>
      <c r="AW26" s="302">
        <v>3285</v>
      </c>
      <c r="AY26" s="39" t="s">
        <v>53</v>
      </c>
      <c r="AZ26" s="302">
        <v>275885</v>
      </c>
      <c r="BA26" s="302">
        <v>147686</v>
      </c>
      <c r="BB26" s="302">
        <v>114446</v>
      </c>
      <c r="BC26" s="302">
        <v>5206</v>
      </c>
      <c r="BD26" s="302">
        <v>28034</v>
      </c>
      <c r="BE26" s="302">
        <v>20472</v>
      </c>
      <c r="BF26" s="302">
        <v>8539</v>
      </c>
      <c r="BG26" s="302">
        <v>3559</v>
      </c>
      <c r="BH26" s="302">
        <v>3045</v>
      </c>
      <c r="BI26" s="302">
        <v>5329</v>
      </c>
      <c r="BJ26" s="302">
        <v>25534</v>
      </c>
      <c r="BK26" s="302">
        <v>4600</v>
      </c>
      <c r="BL26" s="302">
        <v>1596</v>
      </c>
      <c r="BM26" s="302">
        <v>1388</v>
      </c>
      <c r="BN26" s="302">
        <v>6164</v>
      </c>
      <c r="BO26" s="302">
        <v>11786</v>
      </c>
      <c r="BP26" s="302">
        <v>74942</v>
      </c>
      <c r="BQ26" s="302">
        <v>32025</v>
      </c>
      <c r="BR26" s="302">
        <v>30854</v>
      </c>
      <c r="BS26" s="302">
        <v>12063</v>
      </c>
      <c r="BT26" s="302">
        <v>7251</v>
      </c>
      <c r="BU26" s="302">
        <v>1456</v>
      </c>
      <c r="BV26" s="302">
        <v>5795</v>
      </c>
      <c r="BX26" s="461" t="s">
        <v>53</v>
      </c>
      <c r="BY26" s="461">
        <v>300553</v>
      </c>
      <c r="BZ26" s="461">
        <v>154749</v>
      </c>
      <c r="CA26" s="461">
        <v>111726</v>
      </c>
      <c r="CB26" s="461">
        <v>5055</v>
      </c>
      <c r="CC26" s="461">
        <v>37968</v>
      </c>
      <c r="CD26" s="461">
        <v>24253</v>
      </c>
      <c r="CE26" s="461">
        <v>8726</v>
      </c>
      <c r="CF26" s="461">
        <v>3774</v>
      </c>
      <c r="CG26" s="461">
        <v>4359</v>
      </c>
      <c r="CH26" s="461">
        <v>7394</v>
      </c>
      <c r="CI26" s="461">
        <v>26927</v>
      </c>
      <c r="CJ26" s="461">
        <v>5046</v>
      </c>
      <c r="CK26" s="461">
        <v>2361</v>
      </c>
      <c r="CL26" s="461">
        <v>1826</v>
      </c>
      <c r="CM26" s="461">
        <v>6296</v>
      </c>
      <c r="CN26" s="461">
        <v>11398</v>
      </c>
      <c r="CO26" s="461">
        <v>80473</v>
      </c>
      <c r="CP26" s="461">
        <v>37834</v>
      </c>
      <c r="CQ26" s="461">
        <v>31883</v>
      </c>
      <c r="CR26" s="461">
        <v>10756</v>
      </c>
      <c r="CS26" s="461">
        <v>14151</v>
      </c>
      <c r="CT26" s="461">
        <v>1671</v>
      </c>
      <c r="CU26" s="461">
        <v>12480</v>
      </c>
    </row>
    <row r="27" spans="1:99" x14ac:dyDescent="0.2">
      <c r="A27" s="39" t="s">
        <v>54</v>
      </c>
      <c r="B27" s="302">
        <v>168470</v>
      </c>
      <c r="C27" s="302">
        <v>141093</v>
      </c>
      <c r="D27" s="318" t="s">
        <v>2</v>
      </c>
      <c r="E27" s="302">
        <v>5772</v>
      </c>
      <c r="F27" s="318" t="s">
        <v>2</v>
      </c>
      <c r="G27" s="318" t="s">
        <v>2</v>
      </c>
      <c r="H27" s="318" t="s">
        <v>2</v>
      </c>
      <c r="I27" s="318" t="s">
        <v>2</v>
      </c>
      <c r="J27" s="318" t="s">
        <v>2</v>
      </c>
      <c r="K27" s="318" t="s">
        <v>2</v>
      </c>
      <c r="L27" s="318" t="s">
        <v>2</v>
      </c>
      <c r="M27" s="302">
        <v>5751</v>
      </c>
      <c r="N27" s="302">
        <v>2241</v>
      </c>
      <c r="O27" s="302">
        <v>882</v>
      </c>
      <c r="P27" s="302">
        <v>1216</v>
      </c>
      <c r="Q27" s="318" t="s">
        <v>2</v>
      </c>
      <c r="R27" s="318" t="s">
        <v>2</v>
      </c>
      <c r="S27" s="302">
        <v>3314</v>
      </c>
      <c r="T27" s="302">
        <v>4899</v>
      </c>
      <c r="U27" s="302">
        <v>1444</v>
      </c>
      <c r="V27" s="318" t="s">
        <v>2</v>
      </c>
      <c r="W27" s="318" t="s">
        <v>2</v>
      </c>
      <c r="X27" s="318" t="s">
        <v>2</v>
      </c>
      <c r="Z27" s="39" t="s">
        <v>54</v>
      </c>
      <c r="AA27" s="302">
        <v>187904</v>
      </c>
      <c r="AB27" s="302">
        <v>140881</v>
      </c>
      <c r="AC27" s="302">
        <v>120378</v>
      </c>
      <c r="AD27" s="302">
        <v>5462</v>
      </c>
      <c r="AE27" s="302">
        <v>15041</v>
      </c>
      <c r="AF27" s="302">
        <v>5880</v>
      </c>
      <c r="AG27" s="302">
        <v>1632</v>
      </c>
      <c r="AH27" s="302">
        <v>738</v>
      </c>
      <c r="AI27" s="302">
        <v>1922</v>
      </c>
      <c r="AJ27" s="302">
        <v>1588</v>
      </c>
      <c r="AK27" s="302">
        <v>23289</v>
      </c>
      <c r="AL27" s="302">
        <v>8041</v>
      </c>
      <c r="AM27" s="302">
        <v>4506</v>
      </c>
      <c r="AN27" s="302">
        <v>1701</v>
      </c>
      <c r="AO27" s="302">
        <v>2484</v>
      </c>
      <c r="AP27" s="302">
        <v>6557</v>
      </c>
      <c r="AQ27" s="302">
        <v>14616</v>
      </c>
      <c r="AR27" s="302">
        <v>6436</v>
      </c>
      <c r="AS27" s="302">
        <v>6975</v>
      </c>
      <c r="AT27" s="302">
        <v>1205</v>
      </c>
      <c r="AU27" s="302">
        <v>3238</v>
      </c>
      <c r="AV27" s="318" t="s">
        <v>2</v>
      </c>
      <c r="AW27" s="302">
        <v>3238</v>
      </c>
      <c r="AY27" s="39" t="s">
        <v>54</v>
      </c>
      <c r="AZ27" s="302">
        <v>199693</v>
      </c>
      <c r="BA27" s="302">
        <v>129606</v>
      </c>
      <c r="BB27" s="302">
        <v>96658</v>
      </c>
      <c r="BC27" s="302">
        <v>4417</v>
      </c>
      <c r="BD27" s="302">
        <v>28531</v>
      </c>
      <c r="BE27" s="302">
        <v>9334</v>
      </c>
      <c r="BF27" s="302">
        <v>2579</v>
      </c>
      <c r="BG27" s="302">
        <v>1279</v>
      </c>
      <c r="BH27" s="302">
        <v>2829</v>
      </c>
      <c r="BI27" s="302">
        <v>2647</v>
      </c>
      <c r="BJ27" s="302">
        <v>36143</v>
      </c>
      <c r="BK27" s="302">
        <v>8106</v>
      </c>
      <c r="BL27" s="302">
        <v>7337</v>
      </c>
      <c r="BM27" s="302">
        <v>2216</v>
      </c>
      <c r="BN27" s="302">
        <v>2618</v>
      </c>
      <c r="BO27" s="302">
        <v>15866</v>
      </c>
      <c r="BP27" s="302">
        <v>20811</v>
      </c>
      <c r="BQ27" s="302">
        <v>10442</v>
      </c>
      <c r="BR27" s="302">
        <v>8126</v>
      </c>
      <c r="BS27" s="302">
        <v>2243</v>
      </c>
      <c r="BT27" s="302">
        <v>3799</v>
      </c>
      <c r="BU27" s="302">
        <v>1413</v>
      </c>
      <c r="BV27" s="302">
        <v>2386</v>
      </c>
      <c r="BX27" s="461" t="s">
        <v>54</v>
      </c>
      <c r="BY27" s="461">
        <v>215187</v>
      </c>
      <c r="BZ27" s="461">
        <v>129617</v>
      </c>
      <c r="CA27" s="461">
        <v>88673</v>
      </c>
      <c r="CB27" s="461">
        <v>4337</v>
      </c>
      <c r="CC27" s="461">
        <v>36607</v>
      </c>
      <c r="CD27" s="461">
        <v>12765</v>
      </c>
      <c r="CE27" s="461">
        <v>3009</v>
      </c>
      <c r="CF27" s="461">
        <v>1722</v>
      </c>
      <c r="CG27" s="461">
        <v>3756</v>
      </c>
      <c r="CH27" s="461">
        <v>4278</v>
      </c>
      <c r="CI27" s="461">
        <v>40019</v>
      </c>
      <c r="CJ27" s="461">
        <v>9607</v>
      </c>
      <c r="CK27" s="461">
        <v>9667</v>
      </c>
      <c r="CL27" s="461">
        <v>2470</v>
      </c>
      <c r="CM27" s="461">
        <v>3615</v>
      </c>
      <c r="CN27" s="461">
        <v>14660</v>
      </c>
      <c r="CO27" s="461">
        <v>22887</v>
      </c>
      <c r="CP27" s="461">
        <v>12218</v>
      </c>
      <c r="CQ27" s="461">
        <v>7632</v>
      </c>
      <c r="CR27" s="461">
        <v>3037</v>
      </c>
      <c r="CS27" s="461">
        <v>9899</v>
      </c>
      <c r="CT27" s="461">
        <v>1923</v>
      </c>
      <c r="CU27" s="461">
        <v>7976</v>
      </c>
    </row>
    <row r="28" spans="1:99" x14ac:dyDescent="0.2">
      <c r="A28" s="39" t="s">
        <v>55</v>
      </c>
      <c r="B28" s="302">
        <v>212170</v>
      </c>
      <c r="C28" s="302">
        <v>122403</v>
      </c>
      <c r="D28" s="318" t="s">
        <v>2</v>
      </c>
      <c r="E28" s="302">
        <v>4531</v>
      </c>
      <c r="F28" s="318" t="s">
        <v>2</v>
      </c>
      <c r="G28" s="318" t="s">
        <v>2</v>
      </c>
      <c r="H28" s="318" t="s">
        <v>2</v>
      </c>
      <c r="I28" s="318" t="s">
        <v>2</v>
      </c>
      <c r="J28" s="318" t="s">
        <v>2</v>
      </c>
      <c r="K28" s="318" t="s">
        <v>2</v>
      </c>
      <c r="L28" s="318" t="s">
        <v>2</v>
      </c>
      <c r="M28" s="302">
        <v>27656</v>
      </c>
      <c r="N28" s="302">
        <v>12504</v>
      </c>
      <c r="O28" s="302">
        <v>8152</v>
      </c>
      <c r="P28" s="302">
        <v>1712</v>
      </c>
      <c r="Q28" s="318" t="s">
        <v>2</v>
      </c>
      <c r="R28" s="318" t="s">
        <v>2</v>
      </c>
      <c r="S28" s="302">
        <v>11861</v>
      </c>
      <c r="T28" s="302">
        <v>15252</v>
      </c>
      <c r="U28" s="302">
        <v>3358</v>
      </c>
      <c r="V28" s="318" t="s">
        <v>2</v>
      </c>
      <c r="W28" s="318" t="s">
        <v>2</v>
      </c>
      <c r="X28" s="318" t="s">
        <v>2</v>
      </c>
      <c r="Z28" s="39" t="s">
        <v>55</v>
      </c>
      <c r="AA28" s="302">
        <v>243884</v>
      </c>
      <c r="AB28" s="302">
        <v>96130</v>
      </c>
      <c r="AC28" s="302">
        <v>82390</v>
      </c>
      <c r="AD28" s="302">
        <v>3231</v>
      </c>
      <c r="AE28" s="302">
        <v>10509</v>
      </c>
      <c r="AF28" s="302">
        <v>8243</v>
      </c>
      <c r="AG28" s="302">
        <v>2987</v>
      </c>
      <c r="AH28" s="302">
        <v>1652</v>
      </c>
      <c r="AI28" s="302">
        <v>1654</v>
      </c>
      <c r="AJ28" s="302">
        <v>1950</v>
      </c>
      <c r="AK28" s="302">
        <v>81648</v>
      </c>
      <c r="AL28" s="302">
        <v>29597</v>
      </c>
      <c r="AM28" s="302">
        <v>20642</v>
      </c>
      <c r="AN28" s="302">
        <v>21455</v>
      </c>
      <c r="AO28" s="302">
        <v>2347</v>
      </c>
      <c r="AP28" s="302">
        <v>7607</v>
      </c>
      <c r="AQ28" s="302">
        <v>52655</v>
      </c>
      <c r="AR28" s="302">
        <v>31982</v>
      </c>
      <c r="AS28" s="302">
        <v>17931</v>
      </c>
      <c r="AT28" s="302">
        <v>2742</v>
      </c>
      <c r="AU28" s="302">
        <v>5208</v>
      </c>
      <c r="AV28" s="318" t="s">
        <v>2</v>
      </c>
      <c r="AW28" s="302">
        <v>5208</v>
      </c>
      <c r="AY28" s="39" t="s">
        <v>55</v>
      </c>
      <c r="AZ28" s="302">
        <v>307984</v>
      </c>
      <c r="BA28" s="302">
        <v>89216</v>
      </c>
      <c r="BB28" s="302">
        <v>51516</v>
      </c>
      <c r="BC28" s="302">
        <v>2172</v>
      </c>
      <c r="BD28" s="302">
        <v>35528</v>
      </c>
      <c r="BE28" s="302">
        <v>13945</v>
      </c>
      <c r="BF28" s="302">
        <v>3957</v>
      </c>
      <c r="BG28" s="302">
        <v>3319</v>
      </c>
      <c r="BH28" s="302">
        <v>2677</v>
      </c>
      <c r="BI28" s="302">
        <v>3992</v>
      </c>
      <c r="BJ28" s="302">
        <v>133895</v>
      </c>
      <c r="BK28" s="302">
        <v>42484</v>
      </c>
      <c r="BL28" s="302">
        <v>30307</v>
      </c>
      <c r="BM28" s="302">
        <v>37262</v>
      </c>
      <c r="BN28" s="302">
        <v>3930</v>
      </c>
      <c r="BO28" s="302">
        <v>19912</v>
      </c>
      <c r="BP28" s="302">
        <v>60256</v>
      </c>
      <c r="BQ28" s="302">
        <v>37811</v>
      </c>
      <c r="BR28" s="302">
        <v>15050</v>
      </c>
      <c r="BS28" s="302">
        <v>7395</v>
      </c>
      <c r="BT28" s="302">
        <v>10672</v>
      </c>
      <c r="BU28" s="302">
        <v>3523</v>
      </c>
      <c r="BV28" s="302">
        <v>7149</v>
      </c>
      <c r="BX28" s="461" t="s">
        <v>55</v>
      </c>
      <c r="BY28" s="461">
        <v>351030</v>
      </c>
      <c r="BZ28" s="461">
        <v>107947</v>
      </c>
      <c r="CA28" s="461">
        <v>51819</v>
      </c>
      <c r="CB28" s="461">
        <v>2039</v>
      </c>
      <c r="CC28" s="461">
        <v>54089</v>
      </c>
      <c r="CD28" s="461">
        <v>16419</v>
      </c>
      <c r="CE28" s="461">
        <v>4253</v>
      </c>
      <c r="CF28" s="461">
        <v>3317</v>
      </c>
      <c r="CG28" s="461">
        <v>3324</v>
      </c>
      <c r="CH28" s="461">
        <v>5525</v>
      </c>
      <c r="CI28" s="461">
        <v>148187</v>
      </c>
      <c r="CJ28" s="461">
        <v>38642</v>
      </c>
      <c r="CK28" s="461">
        <v>31216</v>
      </c>
      <c r="CL28" s="461">
        <v>55677</v>
      </c>
      <c r="CM28" s="461">
        <v>6213</v>
      </c>
      <c r="CN28" s="461">
        <v>16439</v>
      </c>
      <c r="CO28" s="461">
        <v>61302</v>
      </c>
      <c r="CP28" s="461">
        <v>40874</v>
      </c>
      <c r="CQ28" s="461">
        <v>13586</v>
      </c>
      <c r="CR28" s="461">
        <v>6842</v>
      </c>
      <c r="CS28" s="461">
        <v>17175</v>
      </c>
      <c r="CT28" s="461">
        <v>3534</v>
      </c>
      <c r="CU28" s="461">
        <v>13641</v>
      </c>
    </row>
    <row r="29" spans="1:99" x14ac:dyDescent="0.2">
      <c r="A29" s="39" t="s">
        <v>56</v>
      </c>
      <c r="B29" s="302">
        <v>226218</v>
      </c>
      <c r="C29" s="302">
        <v>177797</v>
      </c>
      <c r="D29" s="318" t="s">
        <v>2</v>
      </c>
      <c r="E29" s="302">
        <v>6698</v>
      </c>
      <c r="F29" s="318" t="s">
        <v>2</v>
      </c>
      <c r="G29" s="318" t="s">
        <v>2</v>
      </c>
      <c r="H29" s="318" t="s">
        <v>2</v>
      </c>
      <c r="I29" s="318" t="s">
        <v>2</v>
      </c>
      <c r="J29" s="318" t="s">
        <v>2</v>
      </c>
      <c r="K29" s="318" t="s">
        <v>2</v>
      </c>
      <c r="L29" s="318" t="s">
        <v>2</v>
      </c>
      <c r="M29" s="302">
        <v>23182</v>
      </c>
      <c r="N29" s="302">
        <v>6332</v>
      </c>
      <c r="O29" s="302">
        <v>1921</v>
      </c>
      <c r="P29" s="302">
        <v>1530</v>
      </c>
      <c r="Q29" s="318" t="s">
        <v>2</v>
      </c>
      <c r="R29" s="318" t="s">
        <v>2</v>
      </c>
      <c r="S29" s="302">
        <v>2489</v>
      </c>
      <c r="T29" s="302">
        <v>5546</v>
      </c>
      <c r="U29" s="302">
        <v>1572</v>
      </c>
      <c r="V29" s="318" t="s">
        <v>2</v>
      </c>
      <c r="W29" s="318" t="s">
        <v>2</v>
      </c>
      <c r="X29" s="318" t="s">
        <v>2</v>
      </c>
      <c r="Z29" s="39" t="s">
        <v>56</v>
      </c>
      <c r="AA29" s="302">
        <v>238623</v>
      </c>
      <c r="AB29" s="302">
        <v>151587</v>
      </c>
      <c r="AC29" s="302">
        <v>137097</v>
      </c>
      <c r="AD29" s="302">
        <v>5559</v>
      </c>
      <c r="AE29" s="302">
        <v>8931</v>
      </c>
      <c r="AF29" s="302">
        <v>5820</v>
      </c>
      <c r="AG29" s="302">
        <v>1881</v>
      </c>
      <c r="AH29" s="302">
        <v>737</v>
      </c>
      <c r="AI29" s="302">
        <v>1851</v>
      </c>
      <c r="AJ29" s="302">
        <v>1351</v>
      </c>
      <c r="AK29" s="302">
        <v>61586</v>
      </c>
      <c r="AL29" s="302">
        <v>33304</v>
      </c>
      <c r="AM29" s="302">
        <v>14888</v>
      </c>
      <c r="AN29" s="302">
        <v>4222</v>
      </c>
      <c r="AO29" s="302">
        <v>1962</v>
      </c>
      <c r="AP29" s="302">
        <v>7210</v>
      </c>
      <c r="AQ29" s="302">
        <v>18109</v>
      </c>
      <c r="AR29" s="302">
        <v>7825</v>
      </c>
      <c r="AS29" s="302">
        <v>9126</v>
      </c>
      <c r="AT29" s="302">
        <v>1158</v>
      </c>
      <c r="AU29" s="302">
        <v>1521</v>
      </c>
      <c r="AV29" s="318" t="s">
        <v>2</v>
      </c>
      <c r="AW29" s="302">
        <v>1521</v>
      </c>
      <c r="AY29" s="39" t="s">
        <v>56</v>
      </c>
      <c r="AZ29" s="302">
        <v>278970</v>
      </c>
      <c r="BA29" s="302">
        <v>118646</v>
      </c>
      <c r="BB29" s="302">
        <v>96253</v>
      </c>
      <c r="BC29" s="302">
        <v>3900</v>
      </c>
      <c r="BD29" s="302">
        <v>18493</v>
      </c>
      <c r="BE29" s="302">
        <v>11456</v>
      </c>
      <c r="BF29" s="302">
        <v>3204</v>
      </c>
      <c r="BG29" s="302">
        <v>1692</v>
      </c>
      <c r="BH29" s="302">
        <v>3251</v>
      </c>
      <c r="BI29" s="302">
        <v>3309</v>
      </c>
      <c r="BJ29" s="302">
        <v>116503</v>
      </c>
      <c r="BK29" s="302">
        <v>45660</v>
      </c>
      <c r="BL29" s="302">
        <v>31051</v>
      </c>
      <c r="BM29" s="302">
        <v>16011</v>
      </c>
      <c r="BN29" s="302">
        <v>3000</v>
      </c>
      <c r="BO29" s="302">
        <v>20781</v>
      </c>
      <c r="BP29" s="302">
        <v>24845</v>
      </c>
      <c r="BQ29" s="302">
        <v>12357</v>
      </c>
      <c r="BR29" s="302">
        <v>9064</v>
      </c>
      <c r="BS29" s="302">
        <v>3424</v>
      </c>
      <c r="BT29" s="302">
        <v>7520</v>
      </c>
      <c r="BU29" s="302">
        <v>1551</v>
      </c>
      <c r="BV29" s="302">
        <v>5969</v>
      </c>
      <c r="BX29" s="461" t="s">
        <v>56</v>
      </c>
      <c r="BY29" s="461">
        <v>310261</v>
      </c>
      <c r="BZ29" s="461">
        <v>107974</v>
      </c>
      <c r="CA29" s="461">
        <v>71844</v>
      </c>
      <c r="CB29" s="461">
        <v>3092</v>
      </c>
      <c r="CC29" s="461">
        <v>33038</v>
      </c>
      <c r="CD29" s="461">
        <v>12736</v>
      </c>
      <c r="CE29" s="461">
        <v>3154</v>
      </c>
      <c r="CF29" s="461">
        <v>1717</v>
      </c>
      <c r="CG29" s="461">
        <v>3577</v>
      </c>
      <c r="CH29" s="461">
        <v>4288</v>
      </c>
      <c r="CI29" s="461">
        <v>146833</v>
      </c>
      <c r="CJ29" s="461">
        <v>51183</v>
      </c>
      <c r="CK29" s="461">
        <v>44000</v>
      </c>
      <c r="CL29" s="461">
        <v>31895</v>
      </c>
      <c r="CM29" s="461">
        <v>2918</v>
      </c>
      <c r="CN29" s="461">
        <v>16837</v>
      </c>
      <c r="CO29" s="461">
        <v>26096</v>
      </c>
      <c r="CP29" s="461">
        <v>14573</v>
      </c>
      <c r="CQ29" s="461">
        <v>8452</v>
      </c>
      <c r="CR29" s="461">
        <v>3071</v>
      </c>
      <c r="CS29" s="461">
        <v>16622</v>
      </c>
      <c r="CT29" s="461">
        <v>2263</v>
      </c>
      <c r="CU29" s="461">
        <v>14359</v>
      </c>
    </row>
    <row r="30" spans="1:99" x14ac:dyDescent="0.2">
      <c r="A30" s="39" t="s">
        <v>57</v>
      </c>
      <c r="B30" s="302">
        <v>160732</v>
      </c>
      <c r="C30" s="302">
        <v>151919</v>
      </c>
      <c r="D30" s="318" t="s">
        <v>2</v>
      </c>
      <c r="E30" s="302">
        <v>4722</v>
      </c>
      <c r="F30" s="318" t="s">
        <v>2</v>
      </c>
      <c r="G30" s="318" t="s">
        <v>2</v>
      </c>
      <c r="H30" s="318" t="s">
        <v>2</v>
      </c>
      <c r="I30" s="318" t="s">
        <v>2</v>
      </c>
      <c r="J30" s="318" t="s">
        <v>2</v>
      </c>
      <c r="K30" s="318" t="s">
        <v>2</v>
      </c>
      <c r="L30" s="318" t="s">
        <v>2</v>
      </c>
      <c r="M30" s="302">
        <v>2622</v>
      </c>
      <c r="N30" s="302">
        <v>353</v>
      </c>
      <c r="O30" s="302">
        <v>322</v>
      </c>
      <c r="P30" s="302">
        <v>866</v>
      </c>
      <c r="Q30" s="318" t="s">
        <v>2</v>
      </c>
      <c r="R30" s="318" t="s">
        <v>2</v>
      </c>
      <c r="S30" s="302">
        <v>355</v>
      </c>
      <c r="T30" s="302">
        <v>553</v>
      </c>
      <c r="U30" s="302">
        <v>313</v>
      </c>
      <c r="V30" s="318" t="s">
        <v>2</v>
      </c>
      <c r="W30" s="318" t="s">
        <v>2</v>
      </c>
      <c r="X30" s="318" t="s">
        <v>2</v>
      </c>
      <c r="Z30" s="39" t="s">
        <v>57</v>
      </c>
      <c r="AA30" s="302">
        <v>172342</v>
      </c>
      <c r="AB30" s="302">
        <v>156785</v>
      </c>
      <c r="AC30" s="302">
        <v>135655</v>
      </c>
      <c r="AD30" s="302">
        <v>4805</v>
      </c>
      <c r="AE30" s="302">
        <v>16325</v>
      </c>
      <c r="AF30" s="302">
        <v>3797</v>
      </c>
      <c r="AG30" s="302">
        <v>672</v>
      </c>
      <c r="AH30" s="302">
        <v>438</v>
      </c>
      <c r="AI30" s="302">
        <v>1534</v>
      </c>
      <c r="AJ30" s="302">
        <v>1153</v>
      </c>
      <c r="AK30" s="302">
        <v>7974</v>
      </c>
      <c r="AL30" s="302">
        <v>4234</v>
      </c>
      <c r="AM30" s="302">
        <v>667</v>
      </c>
      <c r="AN30" s="302">
        <v>622</v>
      </c>
      <c r="AO30" s="302">
        <v>1300</v>
      </c>
      <c r="AP30" s="302">
        <v>1151</v>
      </c>
      <c r="AQ30" s="302">
        <v>1614</v>
      </c>
      <c r="AR30" s="302">
        <v>828</v>
      </c>
      <c r="AS30" s="302">
        <v>645</v>
      </c>
      <c r="AT30" s="302">
        <v>141</v>
      </c>
      <c r="AU30" s="302">
        <v>2172</v>
      </c>
      <c r="AV30" s="318" t="s">
        <v>2</v>
      </c>
      <c r="AW30" s="302">
        <v>2172</v>
      </c>
      <c r="AY30" s="39" t="s">
        <v>57</v>
      </c>
      <c r="AZ30" s="302">
        <v>186990</v>
      </c>
      <c r="BA30" s="302">
        <v>160725</v>
      </c>
      <c r="BB30" s="302">
        <v>133582</v>
      </c>
      <c r="BC30" s="302">
        <v>4766</v>
      </c>
      <c r="BD30" s="302">
        <v>22377</v>
      </c>
      <c r="BE30" s="302">
        <v>6780</v>
      </c>
      <c r="BF30" s="302">
        <v>1250</v>
      </c>
      <c r="BG30" s="302">
        <v>731</v>
      </c>
      <c r="BH30" s="302">
        <v>2857</v>
      </c>
      <c r="BI30" s="302">
        <v>1942</v>
      </c>
      <c r="BJ30" s="302">
        <v>13607</v>
      </c>
      <c r="BK30" s="302">
        <v>5202</v>
      </c>
      <c r="BL30" s="302">
        <v>1163</v>
      </c>
      <c r="BM30" s="302">
        <v>867</v>
      </c>
      <c r="BN30" s="302">
        <v>1753</v>
      </c>
      <c r="BO30" s="302">
        <v>4622</v>
      </c>
      <c r="BP30" s="302">
        <v>2816</v>
      </c>
      <c r="BQ30" s="302">
        <v>1643</v>
      </c>
      <c r="BR30" s="302">
        <v>840</v>
      </c>
      <c r="BS30" s="302">
        <v>333</v>
      </c>
      <c r="BT30" s="302">
        <v>3062</v>
      </c>
      <c r="BU30" s="302">
        <v>1172</v>
      </c>
      <c r="BV30" s="302">
        <v>1890</v>
      </c>
      <c r="BX30" s="461" t="s">
        <v>57</v>
      </c>
      <c r="BY30" s="461">
        <v>195277</v>
      </c>
      <c r="BZ30" s="461">
        <v>157111</v>
      </c>
      <c r="CA30" s="461">
        <v>123093</v>
      </c>
      <c r="CB30" s="461">
        <v>4866</v>
      </c>
      <c r="CC30" s="461">
        <v>29152</v>
      </c>
      <c r="CD30" s="461">
        <v>10662</v>
      </c>
      <c r="CE30" s="461">
        <v>1654</v>
      </c>
      <c r="CF30" s="461">
        <v>1205</v>
      </c>
      <c r="CG30" s="461">
        <v>4238</v>
      </c>
      <c r="CH30" s="461">
        <v>3565</v>
      </c>
      <c r="CI30" s="461">
        <v>17467</v>
      </c>
      <c r="CJ30" s="461">
        <v>7236</v>
      </c>
      <c r="CK30" s="461">
        <v>1749</v>
      </c>
      <c r="CL30" s="461">
        <v>916</v>
      </c>
      <c r="CM30" s="461">
        <v>2777</v>
      </c>
      <c r="CN30" s="461">
        <v>4789</v>
      </c>
      <c r="CO30" s="461">
        <v>3687</v>
      </c>
      <c r="CP30" s="461">
        <v>2260</v>
      </c>
      <c r="CQ30" s="461">
        <v>936</v>
      </c>
      <c r="CR30" s="461">
        <v>491</v>
      </c>
      <c r="CS30" s="461">
        <v>6350</v>
      </c>
      <c r="CT30" s="461">
        <v>1721</v>
      </c>
      <c r="CU30" s="461">
        <v>4629</v>
      </c>
    </row>
    <row r="31" spans="1:99" x14ac:dyDescent="0.2">
      <c r="A31" s="39" t="s">
        <v>58</v>
      </c>
      <c r="B31" s="302">
        <v>218541</v>
      </c>
      <c r="C31" s="302">
        <v>165155</v>
      </c>
      <c r="D31" s="318" t="s">
        <v>2</v>
      </c>
      <c r="E31" s="302">
        <v>9792</v>
      </c>
      <c r="F31" s="318" t="s">
        <v>2</v>
      </c>
      <c r="G31" s="318" t="s">
        <v>2</v>
      </c>
      <c r="H31" s="318" t="s">
        <v>2</v>
      </c>
      <c r="I31" s="318" t="s">
        <v>2</v>
      </c>
      <c r="J31" s="318" t="s">
        <v>2</v>
      </c>
      <c r="K31" s="318" t="s">
        <v>2</v>
      </c>
      <c r="L31" s="318" t="s">
        <v>2</v>
      </c>
      <c r="M31" s="302">
        <v>2621</v>
      </c>
      <c r="N31" s="302">
        <v>775</v>
      </c>
      <c r="O31" s="302">
        <v>2165</v>
      </c>
      <c r="P31" s="302">
        <v>2796</v>
      </c>
      <c r="Q31" s="318" t="s">
        <v>2</v>
      </c>
      <c r="R31" s="318" t="s">
        <v>2</v>
      </c>
      <c r="S31" s="302">
        <v>15713</v>
      </c>
      <c r="T31" s="302">
        <v>18218</v>
      </c>
      <c r="U31" s="302">
        <v>4870</v>
      </c>
      <c r="V31" s="318" t="s">
        <v>2</v>
      </c>
      <c r="W31" s="318" t="s">
        <v>2</v>
      </c>
      <c r="X31" s="318" t="s">
        <v>2</v>
      </c>
      <c r="Z31" s="39" t="s">
        <v>58</v>
      </c>
      <c r="AA31" s="302">
        <v>244857</v>
      </c>
      <c r="AB31" s="302">
        <v>154316</v>
      </c>
      <c r="AC31" s="302">
        <v>127752</v>
      </c>
      <c r="AD31" s="302">
        <v>7674</v>
      </c>
      <c r="AE31" s="302">
        <v>18890</v>
      </c>
      <c r="AF31" s="302">
        <v>9143</v>
      </c>
      <c r="AG31" s="302">
        <v>3350</v>
      </c>
      <c r="AH31" s="302">
        <v>1955</v>
      </c>
      <c r="AI31" s="302">
        <v>1341</v>
      </c>
      <c r="AJ31" s="302">
        <v>2497</v>
      </c>
      <c r="AK31" s="302">
        <v>14436</v>
      </c>
      <c r="AL31" s="302">
        <v>3652</v>
      </c>
      <c r="AM31" s="302">
        <v>1116</v>
      </c>
      <c r="AN31" s="302">
        <v>3637</v>
      </c>
      <c r="AO31" s="302">
        <v>4492</v>
      </c>
      <c r="AP31" s="302">
        <v>1539</v>
      </c>
      <c r="AQ31" s="302">
        <v>63421</v>
      </c>
      <c r="AR31" s="302">
        <v>39350</v>
      </c>
      <c r="AS31" s="302">
        <v>19555</v>
      </c>
      <c r="AT31" s="302">
        <v>4516</v>
      </c>
      <c r="AU31" s="302">
        <v>3541</v>
      </c>
      <c r="AV31" s="318" t="s">
        <v>2</v>
      </c>
      <c r="AW31" s="302">
        <v>3541</v>
      </c>
      <c r="AY31" s="39" t="s">
        <v>58</v>
      </c>
      <c r="AZ31" s="302">
        <v>288283</v>
      </c>
      <c r="BA31" s="302">
        <v>156349</v>
      </c>
      <c r="BB31" s="302">
        <v>114534</v>
      </c>
      <c r="BC31" s="302">
        <v>6222</v>
      </c>
      <c r="BD31" s="302">
        <v>35593</v>
      </c>
      <c r="BE31" s="302">
        <v>17778</v>
      </c>
      <c r="BF31" s="302">
        <v>5677</v>
      </c>
      <c r="BG31" s="302">
        <v>3687</v>
      </c>
      <c r="BH31" s="302">
        <v>3003</v>
      </c>
      <c r="BI31" s="302">
        <v>5411</v>
      </c>
      <c r="BJ31" s="302">
        <v>27192</v>
      </c>
      <c r="BK31" s="302">
        <v>5819</v>
      </c>
      <c r="BL31" s="302">
        <v>1623</v>
      </c>
      <c r="BM31" s="302">
        <v>3912</v>
      </c>
      <c r="BN31" s="302">
        <v>8074</v>
      </c>
      <c r="BO31" s="302">
        <v>7764</v>
      </c>
      <c r="BP31" s="302">
        <v>77511</v>
      </c>
      <c r="BQ31" s="302">
        <v>47413</v>
      </c>
      <c r="BR31" s="302">
        <v>17974</v>
      </c>
      <c r="BS31" s="302">
        <v>12124</v>
      </c>
      <c r="BT31" s="302">
        <v>9453</v>
      </c>
      <c r="BU31" s="302">
        <v>2440</v>
      </c>
      <c r="BV31" s="302">
        <v>7013</v>
      </c>
      <c r="BX31" s="461" t="s">
        <v>58</v>
      </c>
      <c r="BY31" s="461">
        <v>307640</v>
      </c>
      <c r="BZ31" s="461">
        <v>158220</v>
      </c>
      <c r="CA31" s="461">
        <v>109253</v>
      </c>
      <c r="CB31" s="461">
        <v>6024</v>
      </c>
      <c r="CC31" s="461">
        <v>42943</v>
      </c>
      <c r="CD31" s="461">
        <v>22151</v>
      </c>
      <c r="CE31" s="461">
        <v>6401</v>
      </c>
      <c r="CF31" s="461">
        <v>3569</v>
      </c>
      <c r="CG31" s="461">
        <v>4653</v>
      </c>
      <c r="CH31" s="461">
        <v>7528</v>
      </c>
      <c r="CI31" s="461">
        <v>30540</v>
      </c>
      <c r="CJ31" s="461">
        <v>6145</v>
      </c>
      <c r="CK31" s="461">
        <v>2006</v>
      </c>
      <c r="CL31" s="461">
        <v>5547</v>
      </c>
      <c r="CM31" s="461">
        <v>8405</v>
      </c>
      <c r="CN31" s="461">
        <v>8437</v>
      </c>
      <c r="CO31" s="461">
        <v>77299</v>
      </c>
      <c r="CP31" s="461">
        <v>48320</v>
      </c>
      <c r="CQ31" s="461">
        <v>18156</v>
      </c>
      <c r="CR31" s="461">
        <v>10823</v>
      </c>
      <c r="CS31" s="461">
        <v>19430</v>
      </c>
      <c r="CT31" s="461">
        <v>3123</v>
      </c>
      <c r="CU31" s="461">
        <v>16307</v>
      </c>
    </row>
    <row r="32" spans="1:99" x14ac:dyDescent="0.2">
      <c r="A32" s="39" t="s">
        <v>59</v>
      </c>
      <c r="B32" s="302">
        <v>168880</v>
      </c>
      <c r="C32" s="302">
        <v>158902</v>
      </c>
      <c r="D32" s="318" t="s">
        <v>2</v>
      </c>
      <c r="E32" s="302">
        <v>3818</v>
      </c>
      <c r="F32" s="318" t="s">
        <v>2</v>
      </c>
      <c r="G32" s="318" t="s">
        <v>2</v>
      </c>
      <c r="H32" s="318" t="s">
        <v>2</v>
      </c>
      <c r="I32" s="318" t="s">
        <v>2</v>
      </c>
      <c r="J32" s="318" t="s">
        <v>2</v>
      </c>
      <c r="K32" s="318" t="s">
        <v>2</v>
      </c>
      <c r="L32" s="318" t="s">
        <v>2</v>
      </c>
      <c r="M32" s="302">
        <v>2732</v>
      </c>
      <c r="N32" s="302">
        <v>504</v>
      </c>
      <c r="O32" s="302">
        <v>375</v>
      </c>
      <c r="P32" s="302">
        <v>762</v>
      </c>
      <c r="Q32" s="318" t="s">
        <v>2</v>
      </c>
      <c r="R32" s="318" t="s">
        <v>2</v>
      </c>
      <c r="S32" s="302">
        <v>621</v>
      </c>
      <c r="T32" s="302">
        <v>1179</v>
      </c>
      <c r="U32" s="302">
        <v>521</v>
      </c>
      <c r="V32" s="318" t="s">
        <v>2</v>
      </c>
      <c r="W32" s="318" t="s">
        <v>2</v>
      </c>
      <c r="X32" s="318" t="s">
        <v>2</v>
      </c>
      <c r="Z32" s="39" t="s">
        <v>59</v>
      </c>
      <c r="AA32" s="302">
        <v>179754</v>
      </c>
      <c r="AB32" s="302">
        <v>160351</v>
      </c>
      <c r="AC32" s="302">
        <v>150515</v>
      </c>
      <c r="AD32" s="302">
        <v>3664</v>
      </c>
      <c r="AE32" s="302">
        <v>6172</v>
      </c>
      <c r="AF32" s="302">
        <v>3717</v>
      </c>
      <c r="AG32" s="302">
        <v>1205</v>
      </c>
      <c r="AH32" s="302">
        <v>350</v>
      </c>
      <c r="AI32" s="302">
        <v>1273</v>
      </c>
      <c r="AJ32" s="302">
        <v>889</v>
      </c>
      <c r="AK32" s="302">
        <v>9707</v>
      </c>
      <c r="AL32" s="302">
        <v>4132</v>
      </c>
      <c r="AM32" s="302">
        <v>1218</v>
      </c>
      <c r="AN32" s="302">
        <v>573</v>
      </c>
      <c r="AO32" s="302">
        <v>1213</v>
      </c>
      <c r="AP32" s="302">
        <v>2571</v>
      </c>
      <c r="AQ32" s="302">
        <v>4601</v>
      </c>
      <c r="AR32" s="302">
        <v>2208</v>
      </c>
      <c r="AS32" s="302">
        <v>2056</v>
      </c>
      <c r="AT32" s="302">
        <v>337</v>
      </c>
      <c r="AU32" s="302">
        <v>1378</v>
      </c>
      <c r="AV32" s="318" t="s">
        <v>2</v>
      </c>
      <c r="AW32" s="302">
        <v>1378</v>
      </c>
      <c r="AY32" s="39" t="s">
        <v>59</v>
      </c>
      <c r="AZ32" s="302">
        <v>190146</v>
      </c>
      <c r="BA32" s="302">
        <v>149449</v>
      </c>
      <c r="BB32" s="302">
        <v>134854</v>
      </c>
      <c r="BC32" s="302">
        <v>3219</v>
      </c>
      <c r="BD32" s="302">
        <v>11376</v>
      </c>
      <c r="BE32" s="302">
        <v>7134</v>
      </c>
      <c r="BF32" s="302">
        <v>2298</v>
      </c>
      <c r="BG32" s="302">
        <v>838</v>
      </c>
      <c r="BH32" s="302">
        <v>2286</v>
      </c>
      <c r="BI32" s="302">
        <v>1712</v>
      </c>
      <c r="BJ32" s="302">
        <v>22035</v>
      </c>
      <c r="BK32" s="302">
        <v>6454</v>
      </c>
      <c r="BL32" s="302">
        <v>2595</v>
      </c>
      <c r="BM32" s="302">
        <v>1183</v>
      </c>
      <c r="BN32" s="302">
        <v>2240</v>
      </c>
      <c r="BO32" s="302">
        <v>9563</v>
      </c>
      <c r="BP32" s="302">
        <v>9120</v>
      </c>
      <c r="BQ32" s="302">
        <v>5471</v>
      </c>
      <c r="BR32" s="302">
        <v>2742</v>
      </c>
      <c r="BS32" s="302">
        <v>907</v>
      </c>
      <c r="BT32" s="302">
        <v>2408</v>
      </c>
      <c r="BU32" s="302">
        <v>976</v>
      </c>
      <c r="BV32" s="302">
        <v>1432</v>
      </c>
      <c r="BX32" s="461" t="s">
        <v>59</v>
      </c>
      <c r="BY32" s="461">
        <v>209636</v>
      </c>
      <c r="BZ32" s="461">
        <v>143145</v>
      </c>
      <c r="CA32" s="461">
        <v>120014</v>
      </c>
      <c r="CB32" s="461">
        <v>3118</v>
      </c>
      <c r="CC32" s="461">
        <v>20013</v>
      </c>
      <c r="CD32" s="461">
        <v>10162</v>
      </c>
      <c r="CE32" s="461">
        <v>2777</v>
      </c>
      <c r="CF32" s="461">
        <v>1268</v>
      </c>
      <c r="CG32" s="461">
        <v>3068</v>
      </c>
      <c r="CH32" s="461">
        <v>3049</v>
      </c>
      <c r="CI32" s="461">
        <v>36787</v>
      </c>
      <c r="CJ32" s="461">
        <v>12618</v>
      </c>
      <c r="CK32" s="461">
        <v>6177</v>
      </c>
      <c r="CL32" s="461">
        <v>1778</v>
      </c>
      <c r="CM32" s="461">
        <v>3989</v>
      </c>
      <c r="CN32" s="461">
        <v>12225</v>
      </c>
      <c r="CO32" s="461">
        <v>12465</v>
      </c>
      <c r="CP32" s="461">
        <v>7441</v>
      </c>
      <c r="CQ32" s="461">
        <v>3450</v>
      </c>
      <c r="CR32" s="461">
        <v>1574</v>
      </c>
      <c r="CS32" s="461">
        <v>7077</v>
      </c>
      <c r="CT32" s="461">
        <v>1392</v>
      </c>
      <c r="CU32" s="461">
        <v>5685</v>
      </c>
    </row>
    <row r="33" spans="1:99" x14ac:dyDescent="0.2">
      <c r="A33" s="39" t="s">
        <v>60</v>
      </c>
      <c r="B33" s="302">
        <v>161064</v>
      </c>
      <c r="C33" s="302">
        <v>103757</v>
      </c>
      <c r="D33" s="318" t="s">
        <v>2</v>
      </c>
      <c r="E33" s="302">
        <v>4059</v>
      </c>
      <c r="F33" s="318" t="s">
        <v>2</v>
      </c>
      <c r="G33" s="318" t="s">
        <v>2</v>
      </c>
      <c r="H33" s="318" t="s">
        <v>2</v>
      </c>
      <c r="I33" s="318" t="s">
        <v>2</v>
      </c>
      <c r="J33" s="318" t="s">
        <v>2</v>
      </c>
      <c r="K33" s="318" t="s">
        <v>2</v>
      </c>
      <c r="L33" s="318" t="s">
        <v>2</v>
      </c>
      <c r="M33" s="302">
        <v>1669</v>
      </c>
      <c r="N33" s="302">
        <v>1175</v>
      </c>
      <c r="O33" s="302">
        <v>36955</v>
      </c>
      <c r="P33" s="302">
        <v>1815</v>
      </c>
      <c r="Q33" s="318" t="s">
        <v>2</v>
      </c>
      <c r="R33" s="318" t="s">
        <v>2</v>
      </c>
      <c r="S33" s="302">
        <v>3833</v>
      </c>
      <c r="T33" s="302">
        <v>5772</v>
      </c>
      <c r="U33" s="302">
        <v>1804</v>
      </c>
      <c r="V33" s="318" t="s">
        <v>2</v>
      </c>
      <c r="W33" s="318" t="s">
        <v>2</v>
      </c>
      <c r="X33" s="318" t="s">
        <v>2</v>
      </c>
      <c r="Z33" s="39" t="s">
        <v>60</v>
      </c>
      <c r="AA33" s="302">
        <v>196100</v>
      </c>
      <c r="AB33" s="302">
        <v>100800</v>
      </c>
      <c r="AC33" s="302">
        <v>84151</v>
      </c>
      <c r="AD33" s="302">
        <v>3824</v>
      </c>
      <c r="AE33" s="302">
        <v>12825</v>
      </c>
      <c r="AF33" s="302">
        <v>4868</v>
      </c>
      <c r="AG33" s="302">
        <v>1563</v>
      </c>
      <c r="AH33" s="302">
        <v>789</v>
      </c>
      <c r="AI33" s="302">
        <v>1348</v>
      </c>
      <c r="AJ33" s="302">
        <v>1168</v>
      </c>
      <c r="AK33" s="302">
        <v>75381</v>
      </c>
      <c r="AL33" s="302">
        <v>3003</v>
      </c>
      <c r="AM33" s="302">
        <v>1486</v>
      </c>
      <c r="AN33" s="302">
        <v>65553</v>
      </c>
      <c r="AO33" s="302">
        <v>3574</v>
      </c>
      <c r="AP33" s="302">
        <v>1765</v>
      </c>
      <c r="AQ33" s="302">
        <v>12738</v>
      </c>
      <c r="AR33" s="302">
        <v>6596</v>
      </c>
      <c r="AS33" s="302">
        <v>5225</v>
      </c>
      <c r="AT33" s="302">
        <v>917</v>
      </c>
      <c r="AU33" s="302">
        <v>2313</v>
      </c>
      <c r="AV33" s="318" t="s">
        <v>2</v>
      </c>
      <c r="AW33" s="302">
        <v>2313</v>
      </c>
      <c r="AY33" s="39" t="s">
        <v>60</v>
      </c>
      <c r="AZ33" s="302">
        <v>254096</v>
      </c>
      <c r="BA33" s="302">
        <v>114819</v>
      </c>
      <c r="BB33" s="302">
        <v>79231</v>
      </c>
      <c r="BC33" s="302">
        <v>3863</v>
      </c>
      <c r="BD33" s="302">
        <v>31725</v>
      </c>
      <c r="BE33" s="302">
        <v>10360</v>
      </c>
      <c r="BF33" s="302">
        <v>2837</v>
      </c>
      <c r="BG33" s="302">
        <v>1509</v>
      </c>
      <c r="BH33" s="302">
        <v>2961</v>
      </c>
      <c r="BI33" s="302">
        <v>3053</v>
      </c>
      <c r="BJ33" s="302">
        <v>104501</v>
      </c>
      <c r="BK33" s="302">
        <v>6787</v>
      </c>
      <c r="BL33" s="302">
        <v>2442</v>
      </c>
      <c r="BM33" s="302">
        <v>81377</v>
      </c>
      <c r="BN33" s="302">
        <v>8109</v>
      </c>
      <c r="BO33" s="302">
        <v>5786</v>
      </c>
      <c r="BP33" s="302">
        <v>18629</v>
      </c>
      <c r="BQ33" s="302">
        <v>9495</v>
      </c>
      <c r="BR33" s="302">
        <v>5341</v>
      </c>
      <c r="BS33" s="302">
        <v>3793</v>
      </c>
      <c r="BT33" s="302">
        <v>5787</v>
      </c>
      <c r="BU33" s="302">
        <v>2573</v>
      </c>
      <c r="BV33" s="302">
        <v>3214</v>
      </c>
      <c r="BX33" s="461" t="s">
        <v>60</v>
      </c>
      <c r="BY33" s="461">
        <v>310306</v>
      </c>
      <c r="BZ33" s="461">
        <v>122266</v>
      </c>
      <c r="CA33" s="461">
        <v>71177</v>
      </c>
      <c r="CB33" s="461">
        <v>3567</v>
      </c>
      <c r="CC33" s="461">
        <v>47522</v>
      </c>
      <c r="CD33" s="461">
        <v>15409</v>
      </c>
      <c r="CE33" s="461">
        <v>3593</v>
      </c>
      <c r="CF33" s="461">
        <v>2236</v>
      </c>
      <c r="CG33" s="461">
        <v>4374</v>
      </c>
      <c r="CH33" s="461">
        <v>5206</v>
      </c>
      <c r="CI33" s="461">
        <v>137856</v>
      </c>
      <c r="CJ33" s="461">
        <v>10135</v>
      </c>
      <c r="CK33" s="461">
        <v>3341</v>
      </c>
      <c r="CL33" s="461">
        <v>107333</v>
      </c>
      <c r="CM33" s="461">
        <v>10279</v>
      </c>
      <c r="CN33" s="461">
        <v>6768</v>
      </c>
      <c r="CO33" s="461">
        <v>22693</v>
      </c>
      <c r="CP33" s="461">
        <v>15373</v>
      </c>
      <c r="CQ33" s="461">
        <v>4930</v>
      </c>
      <c r="CR33" s="461">
        <v>2390</v>
      </c>
      <c r="CS33" s="461">
        <v>12082</v>
      </c>
      <c r="CT33" s="461">
        <v>3588</v>
      </c>
      <c r="CU33" s="461">
        <v>8494</v>
      </c>
    </row>
    <row r="34" spans="1:99" x14ac:dyDescent="0.2">
      <c r="A34" s="39" t="s">
        <v>61</v>
      </c>
      <c r="B34" s="302">
        <v>212033</v>
      </c>
      <c r="C34" s="302">
        <v>157824</v>
      </c>
      <c r="D34" s="318" t="s">
        <v>2</v>
      </c>
      <c r="E34" s="302">
        <v>6134</v>
      </c>
      <c r="F34" s="318" t="s">
        <v>2</v>
      </c>
      <c r="G34" s="318" t="s">
        <v>2</v>
      </c>
      <c r="H34" s="318" t="s">
        <v>2</v>
      </c>
      <c r="I34" s="318" t="s">
        <v>2</v>
      </c>
      <c r="J34" s="318" t="s">
        <v>2</v>
      </c>
      <c r="K34" s="318" t="s">
        <v>2</v>
      </c>
      <c r="L34" s="318" t="s">
        <v>2</v>
      </c>
      <c r="M34" s="302">
        <v>7042</v>
      </c>
      <c r="N34" s="302">
        <v>13298</v>
      </c>
      <c r="O34" s="302">
        <v>1875</v>
      </c>
      <c r="P34" s="302">
        <v>1233</v>
      </c>
      <c r="Q34" s="318" t="s">
        <v>2</v>
      </c>
      <c r="R34" s="318" t="s">
        <v>2</v>
      </c>
      <c r="S34" s="302">
        <v>5967</v>
      </c>
      <c r="T34" s="302">
        <v>14421</v>
      </c>
      <c r="U34" s="302">
        <v>3533</v>
      </c>
      <c r="V34" s="318" t="s">
        <v>2</v>
      </c>
      <c r="W34" s="318" t="s">
        <v>2</v>
      </c>
      <c r="X34" s="318" t="s">
        <v>2</v>
      </c>
      <c r="Z34" s="39" t="s">
        <v>61</v>
      </c>
      <c r="AA34" s="302">
        <v>218334</v>
      </c>
      <c r="AB34" s="302">
        <v>140804</v>
      </c>
      <c r="AC34" s="302">
        <v>121694</v>
      </c>
      <c r="AD34" s="302">
        <v>5113</v>
      </c>
      <c r="AE34" s="302">
        <v>13997</v>
      </c>
      <c r="AF34" s="302">
        <v>7741</v>
      </c>
      <c r="AG34" s="302">
        <v>3007</v>
      </c>
      <c r="AH34" s="302">
        <v>1194</v>
      </c>
      <c r="AI34" s="302">
        <v>1577</v>
      </c>
      <c r="AJ34" s="302">
        <v>1963</v>
      </c>
      <c r="AK34" s="302">
        <v>33662</v>
      </c>
      <c r="AL34" s="302">
        <v>7672</v>
      </c>
      <c r="AM34" s="302">
        <v>17293</v>
      </c>
      <c r="AN34" s="302">
        <v>2166</v>
      </c>
      <c r="AO34" s="302">
        <v>1446</v>
      </c>
      <c r="AP34" s="302">
        <v>5085</v>
      </c>
      <c r="AQ34" s="302">
        <v>33672</v>
      </c>
      <c r="AR34" s="302">
        <v>12631</v>
      </c>
      <c r="AS34" s="302">
        <v>17797</v>
      </c>
      <c r="AT34" s="302">
        <v>3244</v>
      </c>
      <c r="AU34" s="302">
        <v>2455</v>
      </c>
      <c r="AV34" s="318" t="s">
        <v>2</v>
      </c>
      <c r="AW34" s="302">
        <v>2455</v>
      </c>
      <c r="AY34" s="39" t="s">
        <v>61</v>
      </c>
      <c r="AZ34" s="302">
        <v>258249</v>
      </c>
      <c r="BA34" s="302">
        <v>134799</v>
      </c>
      <c r="BB34" s="302">
        <v>92999</v>
      </c>
      <c r="BC34" s="302">
        <v>3959</v>
      </c>
      <c r="BD34" s="302">
        <v>37841</v>
      </c>
      <c r="BE34" s="302">
        <v>13766</v>
      </c>
      <c r="BF34" s="302">
        <v>4568</v>
      </c>
      <c r="BG34" s="302">
        <v>2403</v>
      </c>
      <c r="BH34" s="302">
        <v>2602</v>
      </c>
      <c r="BI34" s="302">
        <v>4193</v>
      </c>
      <c r="BJ34" s="302">
        <v>54389</v>
      </c>
      <c r="BK34" s="302">
        <v>9134</v>
      </c>
      <c r="BL34" s="302">
        <v>26347</v>
      </c>
      <c r="BM34" s="302">
        <v>4632</v>
      </c>
      <c r="BN34" s="302">
        <v>2579</v>
      </c>
      <c r="BO34" s="302">
        <v>11697</v>
      </c>
      <c r="BP34" s="302">
        <v>44791</v>
      </c>
      <c r="BQ34" s="302">
        <v>18815</v>
      </c>
      <c r="BR34" s="302">
        <v>18841</v>
      </c>
      <c r="BS34" s="302">
        <v>7135</v>
      </c>
      <c r="BT34" s="302">
        <v>10504</v>
      </c>
      <c r="BU34" s="302">
        <v>3776</v>
      </c>
      <c r="BV34" s="302">
        <v>6728</v>
      </c>
      <c r="BX34" s="461" t="s">
        <v>61</v>
      </c>
      <c r="BY34" s="461">
        <v>278428</v>
      </c>
      <c r="BZ34" s="461">
        <v>147024</v>
      </c>
      <c r="CA34" s="461">
        <v>94766</v>
      </c>
      <c r="CB34" s="461">
        <v>4230</v>
      </c>
      <c r="CC34" s="461">
        <v>48028</v>
      </c>
      <c r="CD34" s="461">
        <v>17983</v>
      </c>
      <c r="CE34" s="461">
        <v>5135</v>
      </c>
      <c r="CF34" s="461">
        <v>2777</v>
      </c>
      <c r="CG34" s="461">
        <v>3875</v>
      </c>
      <c r="CH34" s="461">
        <v>6196</v>
      </c>
      <c r="CI34" s="461">
        <v>55545</v>
      </c>
      <c r="CJ34" s="461">
        <v>9134</v>
      </c>
      <c r="CK34" s="461">
        <v>28740</v>
      </c>
      <c r="CL34" s="461">
        <v>5166</v>
      </c>
      <c r="CM34" s="461">
        <v>2626</v>
      </c>
      <c r="CN34" s="461">
        <v>9879</v>
      </c>
      <c r="CO34" s="461">
        <v>41647</v>
      </c>
      <c r="CP34" s="461">
        <v>18759</v>
      </c>
      <c r="CQ34" s="461">
        <v>17587</v>
      </c>
      <c r="CR34" s="461">
        <v>5301</v>
      </c>
      <c r="CS34" s="461">
        <v>16229</v>
      </c>
      <c r="CT34" s="461">
        <v>2884</v>
      </c>
      <c r="CU34" s="461">
        <v>13345</v>
      </c>
    </row>
    <row r="35" spans="1:99" x14ac:dyDescent="0.2">
      <c r="A35" s="39" t="s">
        <v>62</v>
      </c>
      <c r="B35" s="302">
        <v>252425</v>
      </c>
      <c r="C35" s="302">
        <v>201821</v>
      </c>
      <c r="D35" s="318" t="s">
        <v>2</v>
      </c>
      <c r="E35" s="302">
        <v>10575</v>
      </c>
      <c r="F35" s="318" t="s">
        <v>2</v>
      </c>
      <c r="G35" s="318" t="s">
        <v>2</v>
      </c>
      <c r="H35" s="318" t="s">
        <v>2</v>
      </c>
      <c r="I35" s="318" t="s">
        <v>2</v>
      </c>
      <c r="J35" s="318" t="s">
        <v>2</v>
      </c>
      <c r="K35" s="318" t="s">
        <v>2</v>
      </c>
      <c r="L35" s="318" t="s">
        <v>2</v>
      </c>
      <c r="M35" s="302">
        <v>7700</v>
      </c>
      <c r="N35" s="302">
        <v>4198</v>
      </c>
      <c r="O35" s="302">
        <v>1020</v>
      </c>
      <c r="P35" s="302">
        <v>2077</v>
      </c>
      <c r="Q35" s="318" t="s">
        <v>2</v>
      </c>
      <c r="R35" s="318" t="s">
        <v>2</v>
      </c>
      <c r="S35" s="302">
        <v>7303</v>
      </c>
      <c r="T35" s="302">
        <v>15305</v>
      </c>
      <c r="U35" s="302">
        <v>4207</v>
      </c>
      <c r="V35" s="318" t="s">
        <v>2</v>
      </c>
      <c r="W35" s="318" t="s">
        <v>2</v>
      </c>
      <c r="X35" s="318" t="s">
        <v>2</v>
      </c>
      <c r="Z35" s="39" t="s">
        <v>62</v>
      </c>
      <c r="AA35" s="302">
        <v>260378</v>
      </c>
      <c r="AB35" s="302">
        <v>202978</v>
      </c>
      <c r="AC35" s="302">
        <v>168665</v>
      </c>
      <c r="AD35" s="302">
        <v>8151</v>
      </c>
      <c r="AE35" s="302">
        <v>26162</v>
      </c>
      <c r="AF35" s="302">
        <v>8731</v>
      </c>
      <c r="AG35" s="302">
        <v>2892</v>
      </c>
      <c r="AH35" s="302">
        <v>1255</v>
      </c>
      <c r="AI35" s="302">
        <v>2248</v>
      </c>
      <c r="AJ35" s="302">
        <v>2336</v>
      </c>
      <c r="AK35" s="302">
        <v>20272</v>
      </c>
      <c r="AL35" s="302">
        <v>7412</v>
      </c>
      <c r="AM35" s="302">
        <v>5453</v>
      </c>
      <c r="AN35" s="302">
        <v>1098</v>
      </c>
      <c r="AO35" s="302">
        <v>2227</v>
      </c>
      <c r="AP35" s="302">
        <v>4082</v>
      </c>
      <c r="AQ35" s="302">
        <v>25061</v>
      </c>
      <c r="AR35" s="302">
        <v>10009</v>
      </c>
      <c r="AS35" s="302">
        <v>12665</v>
      </c>
      <c r="AT35" s="302">
        <v>2387</v>
      </c>
      <c r="AU35" s="302">
        <v>3336</v>
      </c>
      <c r="AV35" s="318" t="s">
        <v>2</v>
      </c>
      <c r="AW35" s="302">
        <v>3336</v>
      </c>
      <c r="AY35" s="39" t="s">
        <v>62</v>
      </c>
      <c r="AZ35" s="302">
        <v>306995</v>
      </c>
      <c r="BA35" s="302">
        <v>219216</v>
      </c>
      <c r="BB35" s="302">
        <v>163739</v>
      </c>
      <c r="BC35" s="302">
        <v>7664</v>
      </c>
      <c r="BD35" s="302">
        <v>47813</v>
      </c>
      <c r="BE35" s="302">
        <v>15241</v>
      </c>
      <c r="BF35" s="302">
        <v>4642</v>
      </c>
      <c r="BG35" s="302">
        <v>2034</v>
      </c>
      <c r="BH35" s="302">
        <v>3887</v>
      </c>
      <c r="BI35" s="302">
        <v>4678</v>
      </c>
      <c r="BJ35" s="302">
        <v>33338</v>
      </c>
      <c r="BK35" s="302">
        <v>8642</v>
      </c>
      <c r="BL35" s="302">
        <v>9718</v>
      </c>
      <c r="BM35" s="302">
        <v>1493</v>
      </c>
      <c r="BN35" s="302">
        <v>3715</v>
      </c>
      <c r="BO35" s="302">
        <v>9770</v>
      </c>
      <c r="BP35" s="302">
        <v>32756</v>
      </c>
      <c r="BQ35" s="302">
        <v>14818</v>
      </c>
      <c r="BR35" s="302">
        <v>12297</v>
      </c>
      <c r="BS35" s="302">
        <v>5641</v>
      </c>
      <c r="BT35" s="302">
        <v>6444</v>
      </c>
      <c r="BU35" s="302">
        <v>2350</v>
      </c>
      <c r="BV35" s="302">
        <v>4094</v>
      </c>
      <c r="BX35" s="461" t="s">
        <v>62</v>
      </c>
      <c r="BY35" s="461">
        <v>327506</v>
      </c>
      <c r="BZ35" s="461">
        <v>222090</v>
      </c>
      <c r="CA35" s="461">
        <v>157048</v>
      </c>
      <c r="CB35" s="461">
        <v>8061</v>
      </c>
      <c r="CC35" s="461">
        <v>56981</v>
      </c>
      <c r="CD35" s="461">
        <v>20598</v>
      </c>
      <c r="CE35" s="461">
        <v>5340</v>
      </c>
      <c r="CF35" s="461">
        <v>2494</v>
      </c>
      <c r="CG35" s="461">
        <v>5776</v>
      </c>
      <c r="CH35" s="461">
        <v>6988</v>
      </c>
      <c r="CI35" s="461">
        <v>38314</v>
      </c>
      <c r="CJ35" s="461">
        <v>9599</v>
      </c>
      <c r="CK35" s="461">
        <v>12249</v>
      </c>
      <c r="CL35" s="461">
        <v>1639</v>
      </c>
      <c r="CM35" s="461">
        <v>4658</v>
      </c>
      <c r="CN35" s="461">
        <v>10169</v>
      </c>
      <c r="CO35" s="461">
        <v>33062</v>
      </c>
      <c r="CP35" s="461">
        <v>17330</v>
      </c>
      <c r="CQ35" s="461">
        <v>11356</v>
      </c>
      <c r="CR35" s="461">
        <v>4376</v>
      </c>
      <c r="CS35" s="461">
        <v>13442</v>
      </c>
      <c r="CT35" s="461">
        <v>3860</v>
      </c>
      <c r="CU35" s="461">
        <v>9582</v>
      </c>
    </row>
    <row r="36" spans="1:99" x14ac:dyDescent="0.2">
      <c r="A36" s="39" t="s">
        <v>63</v>
      </c>
      <c r="B36" s="302">
        <v>174814</v>
      </c>
      <c r="C36" s="302">
        <v>137375</v>
      </c>
      <c r="D36" s="318" t="s">
        <v>2</v>
      </c>
      <c r="E36" s="302">
        <v>9334</v>
      </c>
      <c r="F36" s="318" t="s">
        <v>2</v>
      </c>
      <c r="G36" s="318" t="s">
        <v>2</v>
      </c>
      <c r="H36" s="318" t="s">
        <v>2</v>
      </c>
      <c r="I36" s="318" t="s">
        <v>2</v>
      </c>
      <c r="J36" s="318" t="s">
        <v>2</v>
      </c>
      <c r="K36" s="318" t="s">
        <v>2</v>
      </c>
      <c r="L36" s="318" t="s">
        <v>2</v>
      </c>
      <c r="M36" s="302">
        <v>3410</v>
      </c>
      <c r="N36" s="302">
        <v>1173</v>
      </c>
      <c r="O36" s="302">
        <v>3997</v>
      </c>
      <c r="P36" s="302">
        <v>2831</v>
      </c>
      <c r="Q36" s="318" t="s">
        <v>2</v>
      </c>
      <c r="R36" s="318" t="s">
        <v>2</v>
      </c>
      <c r="S36" s="302">
        <v>4963</v>
      </c>
      <c r="T36" s="302">
        <v>6535</v>
      </c>
      <c r="U36" s="302">
        <v>1977</v>
      </c>
      <c r="V36" s="318" t="s">
        <v>2</v>
      </c>
      <c r="W36" s="318" t="s">
        <v>2</v>
      </c>
      <c r="X36" s="318" t="s">
        <v>2</v>
      </c>
      <c r="Z36" s="39" t="s">
        <v>63</v>
      </c>
      <c r="AA36" s="302">
        <v>181291</v>
      </c>
      <c r="AB36" s="302">
        <v>132715</v>
      </c>
      <c r="AC36" s="302">
        <v>87938</v>
      </c>
      <c r="AD36" s="302">
        <v>6574</v>
      </c>
      <c r="AE36" s="302">
        <v>38203</v>
      </c>
      <c r="AF36" s="302">
        <v>7479</v>
      </c>
      <c r="AG36" s="302">
        <v>1384</v>
      </c>
      <c r="AH36" s="302">
        <v>1202</v>
      </c>
      <c r="AI36" s="302">
        <v>2436</v>
      </c>
      <c r="AJ36" s="302">
        <v>2457</v>
      </c>
      <c r="AK36" s="302">
        <v>20184</v>
      </c>
      <c r="AL36" s="302">
        <v>5665</v>
      </c>
      <c r="AM36" s="302">
        <v>1827</v>
      </c>
      <c r="AN36" s="302">
        <v>4998</v>
      </c>
      <c r="AO36" s="302">
        <v>4079</v>
      </c>
      <c r="AP36" s="302">
        <v>3615</v>
      </c>
      <c r="AQ36" s="302">
        <v>13485</v>
      </c>
      <c r="AR36" s="302">
        <v>6677</v>
      </c>
      <c r="AS36" s="302">
        <v>5614</v>
      </c>
      <c r="AT36" s="302">
        <v>1194</v>
      </c>
      <c r="AU36" s="302">
        <v>7428</v>
      </c>
      <c r="AV36" s="318" t="s">
        <v>2</v>
      </c>
      <c r="AW36" s="302">
        <v>7428</v>
      </c>
      <c r="AY36" s="39" t="s">
        <v>63</v>
      </c>
      <c r="AZ36" s="302">
        <v>219396</v>
      </c>
      <c r="BA36" s="302">
        <v>135330</v>
      </c>
      <c r="BB36" s="302">
        <v>77334</v>
      </c>
      <c r="BC36" s="302">
        <v>4960</v>
      </c>
      <c r="BD36" s="302">
        <v>53036</v>
      </c>
      <c r="BE36" s="302">
        <v>11395</v>
      </c>
      <c r="BF36" s="302">
        <v>1869</v>
      </c>
      <c r="BG36" s="302">
        <v>1927</v>
      </c>
      <c r="BH36" s="302">
        <v>3584</v>
      </c>
      <c r="BI36" s="302">
        <v>4015</v>
      </c>
      <c r="BJ36" s="302">
        <v>31862</v>
      </c>
      <c r="BK36" s="302">
        <v>7213</v>
      </c>
      <c r="BL36" s="302">
        <v>2328</v>
      </c>
      <c r="BM36" s="302">
        <v>6299</v>
      </c>
      <c r="BN36" s="302">
        <v>5917</v>
      </c>
      <c r="BO36" s="302">
        <v>10105</v>
      </c>
      <c r="BP36" s="302">
        <v>16472</v>
      </c>
      <c r="BQ36" s="302">
        <v>9141</v>
      </c>
      <c r="BR36" s="302">
        <v>4449</v>
      </c>
      <c r="BS36" s="302">
        <v>2882</v>
      </c>
      <c r="BT36" s="302">
        <v>24337</v>
      </c>
      <c r="BU36" s="302">
        <v>15724</v>
      </c>
      <c r="BV36" s="302">
        <v>8613</v>
      </c>
      <c r="BX36" s="461" t="s">
        <v>63</v>
      </c>
      <c r="BY36" s="461">
        <v>204236</v>
      </c>
      <c r="BZ36" s="461">
        <v>112732</v>
      </c>
      <c r="CA36" s="461">
        <v>57162</v>
      </c>
      <c r="CB36" s="461">
        <v>3742</v>
      </c>
      <c r="CC36" s="461">
        <v>51828</v>
      </c>
      <c r="CD36" s="461">
        <v>13335</v>
      </c>
      <c r="CE36" s="461">
        <v>2061</v>
      </c>
      <c r="CF36" s="461">
        <v>2089</v>
      </c>
      <c r="CG36" s="461">
        <v>3718</v>
      </c>
      <c r="CH36" s="461">
        <v>5467</v>
      </c>
      <c r="CI36" s="461">
        <v>34242</v>
      </c>
      <c r="CJ36" s="461">
        <v>7965</v>
      </c>
      <c r="CK36" s="461">
        <v>2461</v>
      </c>
      <c r="CL36" s="461">
        <v>7533</v>
      </c>
      <c r="CM36" s="461">
        <v>6625</v>
      </c>
      <c r="CN36" s="461">
        <v>9658</v>
      </c>
      <c r="CO36" s="461">
        <v>16456</v>
      </c>
      <c r="CP36" s="461">
        <v>10451</v>
      </c>
      <c r="CQ36" s="461">
        <v>4307</v>
      </c>
      <c r="CR36" s="461">
        <v>1698</v>
      </c>
      <c r="CS36" s="461">
        <v>27471</v>
      </c>
      <c r="CT36" s="461">
        <v>15439</v>
      </c>
      <c r="CU36" s="461">
        <v>12032</v>
      </c>
    </row>
    <row r="37" spans="1:99" ht="15" x14ac:dyDescent="0.25">
      <c r="A37" s="39"/>
      <c r="D37" s="318"/>
      <c r="F37" s="318"/>
      <c r="G37" s="318"/>
      <c r="H37" s="318"/>
      <c r="I37" s="318"/>
      <c r="J37" s="318"/>
      <c r="K37" s="318"/>
      <c r="L37" s="318"/>
      <c r="Q37" s="318"/>
      <c r="R37" s="318"/>
      <c r="V37" s="318"/>
      <c r="W37" s="318"/>
      <c r="X37" s="318"/>
      <c r="Z37" s="39"/>
      <c r="AY37" s="39"/>
      <c r="BX37" s="414"/>
      <c r="BY37" s="414"/>
      <c r="BZ37" s="414"/>
      <c r="CA37" s="414"/>
      <c r="CB37" s="414"/>
      <c r="CC37" s="414"/>
      <c r="CD37" s="414"/>
      <c r="CE37" s="414"/>
      <c r="CF37" s="414"/>
      <c r="CG37" s="414"/>
      <c r="CH37" s="414"/>
      <c r="CI37" s="414"/>
      <c r="CJ37" s="414"/>
      <c r="CK37" s="414"/>
      <c r="CL37" s="414"/>
      <c r="CM37" s="414"/>
      <c r="CN37" s="414"/>
      <c r="CO37" s="414"/>
      <c r="CP37" s="414"/>
      <c r="CQ37" s="414"/>
      <c r="CR37" s="414"/>
      <c r="CS37" s="414"/>
      <c r="CT37" s="414"/>
      <c r="CU37" s="414"/>
    </row>
    <row r="38" spans="1:99" ht="15" x14ac:dyDescent="0.25">
      <c r="A38" s="316" t="s">
        <v>64</v>
      </c>
      <c r="B38" s="317">
        <v>487794</v>
      </c>
      <c r="C38" s="317">
        <v>398032</v>
      </c>
      <c r="D38" s="318" t="s">
        <v>2</v>
      </c>
      <c r="E38" s="317">
        <v>26040</v>
      </c>
      <c r="F38" s="318" t="s">
        <v>2</v>
      </c>
      <c r="G38" s="318" t="s">
        <v>2</v>
      </c>
      <c r="H38" s="318" t="s">
        <v>2</v>
      </c>
      <c r="I38" s="318" t="s">
        <v>2</v>
      </c>
      <c r="J38" s="318" t="s">
        <v>2</v>
      </c>
      <c r="K38" s="318" t="s">
        <v>2</v>
      </c>
      <c r="L38" s="318" t="s">
        <v>2</v>
      </c>
      <c r="M38" s="317">
        <v>8004</v>
      </c>
      <c r="N38" s="317">
        <v>2783</v>
      </c>
      <c r="O38" s="317">
        <v>10696</v>
      </c>
      <c r="P38" s="317">
        <v>7048</v>
      </c>
      <c r="Q38" s="318" t="s">
        <v>2</v>
      </c>
      <c r="R38" s="318" t="s">
        <v>2</v>
      </c>
      <c r="S38" s="317">
        <v>12688</v>
      </c>
      <c r="T38" s="317">
        <v>13062</v>
      </c>
      <c r="U38" s="317">
        <v>5239</v>
      </c>
      <c r="V38" s="318" t="s">
        <v>2</v>
      </c>
      <c r="W38" s="318" t="s">
        <v>2</v>
      </c>
      <c r="X38" s="318" t="s">
        <v>2</v>
      </c>
      <c r="Z38" s="316" t="s">
        <v>64</v>
      </c>
      <c r="AA38" s="317">
        <v>545436</v>
      </c>
      <c r="AB38" s="317">
        <v>408605</v>
      </c>
      <c r="AC38" s="317">
        <v>276831</v>
      </c>
      <c r="AD38" s="317">
        <v>21143</v>
      </c>
      <c r="AE38" s="317">
        <v>110631</v>
      </c>
      <c r="AF38" s="317">
        <v>21575</v>
      </c>
      <c r="AG38" s="317">
        <v>4352</v>
      </c>
      <c r="AH38" s="317">
        <v>3502</v>
      </c>
      <c r="AI38" s="317">
        <v>6337</v>
      </c>
      <c r="AJ38" s="317">
        <v>7384</v>
      </c>
      <c r="AK38" s="317">
        <v>55189</v>
      </c>
      <c r="AL38" s="317">
        <v>13628</v>
      </c>
      <c r="AM38" s="317">
        <v>4307</v>
      </c>
      <c r="AN38" s="317">
        <v>18996</v>
      </c>
      <c r="AO38" s="317">
        <v>10294</v>
      </c>
      <c r="AP38" s="317">
        <v>7964</v>
      </c>
      <c r="AQ38" s="317">
        <v>41126</v>
      </c>
      <c r="AR38" s="317">
        <v>24594</v>
      </c>
      <c r="AS38" s="317">
        <v>13395</v>
      </c>
      <c r="AT38" s="317">
        <v>3137</v>
      </c>
      <c r="AU38" s="317">
        <v>18941</v>
      </c>
      <c r="AV38" s="318" t="s">
        <v>2</v>
      </c>
      <c r="AW38" s="317">
        <v>18941</v>
      </c>
      <c r="AY38" s="316" t="s">
        <v>64</v>
      </c>
      <c r="AZ38" s="317">
        <v>605758</v>
      </c>
      <c r="BA38" s="317">
        <v>399201</v>
      </c>
      <c r="BB38" s="317">
        <v>240785</v>
      </c>
      <c r="BC38" s="317">
        <v>15908</v>
      </c>
      <c r="BD38" s="317">
        <v>142508</v>
      </c>
      <c r="BE38" s="317">
        <v>32992</v>
      </c>
      <c r="BF38" s="317">
        <v>6096</v>
      </c>
      <c r="BG38" s="317">
        <v>4912</v>
      </c>
      <c r="BH38" s="317">
        <v>10596</v>
      </c>
      <c r="BI38" s="317">
        <v>11388</v>
      </c>
      <c r="BJ38" s="317">
        <v>84109</v>
      </c>
      <c r="BK38" s="317">
        <v>16089</v>
      </c>
      <c r="BL38" s="317">
        <v>4744</v>
      </c>
      <c r="BM38" s="317">
        <v>19870</v>
      </c>
      <c r="BN38" s="317">
        <v>16641</v>
      </c>
      <c r="BO38" s="317">
        <v>26765</v>
      </c>
      <c r="BP38" s="317">
        <v>45058</v>
      </c>
      <c r="BQ38" s="317">
        <v>25577</v>
      </c>
      <c r="BR38" s="317">
        <v>11248</v>
      </c>
      <c r="BS38" s="317">
        <v>8233</v>
      </c>
      <c r="BT38" s="317">
        <v>44398</v>
      </c>
      <c r="BU38" s="317">
        <v>25680</v>
      </c>
      <c r="BV38" s="317">
        <v>18718</v>
      </c>
      <c r="BX38" s="316" t="s">
        <v>64</v>
      </c>
      <c r="BY38" s="414"/>
      <c r="BZ38" s="414"/>
      <c r="CA38" s="414"/>
      <c r="CB38" s="414"/>
      <c r="CC38" s="414"/>
      <c r="CD38" s="414"/>
      <c r="CE38" s="414"/>
      <c r="CF38" s="414"/>
      <c r="CG38" s="414"/>
      <c r="CH38" s="414"/>
      <c r="CI38" s="414"/>
      <c r="CJ38" s="414"/>
      <c r="CK38" s="414"/>
      <c r="CL38" s="414"/>
      <c r="CM38" s="414"/>
      <c r="CN38" s="414"/>
      <c r="CO38" s="414"/>
      <c r="CP38" s="414"/>
      <c r="CQ38" s="414"/>
      <c r="CR38" s="414"/>
      <c r="CS38" s="414"/>
      <c r="CT38" s="414"/>
      <c r="CU38" s="414"/>
    </row>
    <row r="39" spans="1:99" x14ac:dyDescent="0.2">
      <c r="A39" s="316" t="s">
        <v>65</v>
      </c>
      <c r="B39" s="317">
        <v>1633205</v>
      </c>
      <c r="C39" s="317">
        <v>1200239</v>
      </c>
      <c r="D39" s="318" t="s">
        <v>2</v>
      </c>
      <c r="E39" s="317">
        <v>70233</v>
      </c>
      <c r="F39" s="318" t="s">
        <v>2</v>
      </c>
      <c r="G39" s="318" t="s">
        <v>2</v>
      </c>
      <c r="H39" s="318" t="s">
        <v>2</v>
      </c>
      <c r="I39" s="318" t="s">
        <v>2</v>
      </c>
      <c r="J39" s="318" t="s">
        <v>2</v>
      </c>
      <c r="K39" s="318" t="s">
        <v>2</v>
      </c>
      <c r="L39" s="318" t="s">
        <v>2</v>
      </c>
      <c r="M39" s="317">
        <v>52411</v>
      </c>
      <c r="N39" s="317">
        <v>23177</v>
      </c>
      <c r="O39" s="317">
        <v>53966</v>
      </c>
      <c r="P39" s="317">
        <v>17107</v>
      </c>
      <c r="Q39" s="318" t="s">
        <v>2</v>
      </c>
      <c r="R39" s="318" t="s">
        <v>2</v>
      </c>
      <c r="S39" s="317">
        <v>73011</v>
      </c>
      <c r="T39" s="317">
        <v>125705</v>
      </c>
      <c r="U39" s="317">
        <v>32320</v>
      </c>
      <c r="V39" s="318" t="s">
        <v>2</v>
      </c>
      <c r="W39" s="318" t="s">
        <v>2</v>
      </c>
      <c r="X39" s="318" t="s">
        <v>2</v>
      </c>
      <c r="Z39" s="316" t="s">
        <v>65</v>
      </c>
      <c r="AA39" s="317">
        <v>1801355</v>
      </c>
      <c r="AB39" s="317">
        <v>1145449</v>
      </c>
      <c r="AC39" s="317">
        <v>932404</v>
      </c>
      <c r="AD39" s="317">
        <v>56603</v>
      </c>
      <c r="AE39" s="317">
        <v>156442</v>
      </c>
      <c r="AF39" s="317">
        <v>67755</v>
      </c>
      <c r="AG39" s="317">
        <v>25221</v>
      </c>
      <c r="AH39" s="317">
        <v>11675</v>
      </c>
      <c r="AI39" s="317">
        <v>13399</v>
      </c>
      <c r="AJ39" s="317">
        <v>17460</v>
      </c>
      <c r="AK39" s="317">
        <v>241334</v>
      </c>
      <c r="AL39" s="317">
        <v>58049</v>
      </c>
      <c r="AM39" s="317">
        <v>35027</v>
      </c>
      <c r="AN39" s="317">
        <v>100402</v>
      </c>
      <c r="AO39" s="317">
        <v>23806</v>
      </c>
      <c r="AP39" s="317">
        <v>24050</v>
      </c>
      <c r="AQ39" s="317">
        <v>319964</v>
      </c>
      <c r="AR39" s="317">
        <v>159929</v>
      </c>
      <c r="AS39" s="317">
        <v>135147</v>
      </c>
      <c r="AT39" s="317">
        <v>24888</v>
      </c>
      <c r="AU39" s="317">
        <v>26853</v>
      </c>
      <c r="AV39" s="318" t="s">
        <v>2</v>
      </c>
      <c r="AW39" s="317">
        <v>26853</v>
      </c>
      <c r="AY39" s="316" t="s">
        <v>65</v>
      </c>
      <c r="AZ39" s="317">
        <v>2124947</v>
      </c>
      <c r="BA39" s="317">
        <v>1165048</v>
      </c>
      <c r="BB39" s="317">
        <v>822027</v>
      </c>
      <c r="BC39" s="317">
        <v>47044</v>
      </c>
      <c r="BD39" s="317">
        <v>295977</v>
      </c>
      <c r="BE39" s="317">
        <v>124339</v>
      </c>
      <c r="BF39" s="317">
        <v>40959</v>
      </c>
      <c r="BG39" s="317">
        <v>21816</v>
      </c>
      <c r="BH39" s="317">
        <v>24760</v>
      </c>
      <c r="BI39" s="317">
        <v>36804</v>
      </c>
      <c r="BJ39" s="317">
        <v>381067</v>
      </c>
      <c r="BK39" s="317">
        <v>80300</v>
      </c>
      <c r="BL39" s="317">
        <v>51321</v>
      </c>
      <c r="BM39" s="317">
        <v>133371</v>
      </c>
      <c r="BN39" s="317">
        <v>42162</v>
      </c>
      <c r="BO39" s="317">
        <v>73913</v>
      </c>
      <c r="BP39" s="317">
        <v>390435</v>
      </c>
      <c r="BQ39" s="317">
        <v>199923</v>
      </c>
      <c r="BR39" s="317">
        <v>125456</v>
      </c>
      <c r="BS39" s="317">
        <v>65056</v>
      </c>
      <c r="BT39" s="317">
        <v>64058</v>
      </c>
      <c r="BU39" s="317">
        <v>21191</v>
      </c>
      <c r="BV39" s="317">
        <v>42867</v>
      </c>
      <c r="BX39" s="316" t="s">
        <v>65</v>
      </c>
    </row>
    <row r="40" spans="1:99" x14ac:dyDescent="0.2">
      <c r="A40" s="316" t="s">
        <v>66</v>
      </c>
      <c r="B40" s="317">
        <v>4558700</v>
      </c>
      <c r="C40" s="317">
        <v>3735309</v>
      </c>
      <c r="D40" s="318" t="s">
        <v>2</v>
      </c>
      <c r="E40" s="317">
        <v>160197</v>
      </c>
      <c r="F40" s="318" t="s">
        <v>2</v>
      </c>
      <c r="G40" s="318" t="s">
        <v>2</v>
      </c>
      <c r="H40" s="318" t="s">
        <v>2</v>
      </c>
      <c r="I40" s="318" t="s">
        <v>2</v>
      </c>
      <c r="J40" s="318" t="s">
        <v>2</v>
      </c>
      <c r="K40" s="318" t="s">
        <v>2</v>
      </c>
      <c r="L40" s="318" t="s">
        <v>2</v>
      </c>
      <c r="M40" s="317">
        <v>286676</v>
      </c>
      <c r="N40" s="317">
        <v>61856</v>
      </c>
      <c r="O40" s="317">
        <v>21076</v>
      </c>
      <c r="P40" s="317">
        <v>32424</v>
      </c>
      <c r="Q40" s="318" t="s">
        <v>2</v>
      </c>
      <c r="R40" s="318" t="s">
        <v>2</v>
      </c>
      <c r="S40" s="317">
        <v>77936</v>
      </c>
      <c r="T40" s="317">
        <v>152201</v>
      </c>
      <c r="U40" s="317">
        <v>43054</v>
      </c>
      <c r="V40" s="318" t="s">
        <v>2</v>
      </c>
      <c r="W40" s="318" t="s">
        <v>2</v>
      </c>
      <c r="X40" s="318" t="s">
        <v>2</v>
      </c>
      <c r="Z40" s="316" t="s">
        <v>66</v>
      </c>
      <c r="AA40" s="317">
        <v>4825298</v>
      </c>
      <c r="AB40" s="317">
        <v>3549149</v>
      </c>
      <c r="AC40" s="317">
        <v>3078626</v>
      </c>
      <c r="AD40" s="317">
        <v>142742</v>
      </c>
      <c r="AE40" s="317">
        <v>327781</v>
      </c>
      <c r="AF40" s="317">
        <v>136779</v>
      </c>
      <c r="AG40" s="317">
        <v>41355</v>
      </c>
      <c r="AH40" s="317">
        <v>19003</v>
      </c>
      <c r="AI40" s="317">
        <v>40208</v>
      </c>
      <c r="AJ40" s="317">
        <v>36213</v>
      </c>
      <c r="AK40" s="317">
        <v>650371</v>
      </c>
      <c r="AL40" s="317">
        <v>365316</v>
      </c>
      <c r="AM40" s="317">
        <v>103415</v>
      </c>
      <c r="AN40" s="317">
        <v>34495</v>
      </c>
      <c r="AO40" s="317">
        <v>46101</v>
      </c>
      <c r="AP40" s="317">
        <v>101044</v>
      </c>
      <c r="AQ40" s="317">
        <v>421759</v>
      </c>
      <c r="AR40" s="317">
        <v>194410</v>
      </c>
      <c r="AS40" s="317">
        <v>195025</v>
      </c>
      <c r="AT40" s="317">
        <v>32324</v>
      </c>
      <c r="AU40" s="317">
        <v>67240</v>
      </c>
      <c r="AV40" s="318" t="s">
        <v>2</v>
      </c>
      <c r="AW40" s="317">
        <v>67240</v>
      </c>
      <c r="AY40" s="316" t="s">
        <v>66</v>
      </c>
      <c r="AZ40" s="317">
        <v>5443236</v>
      </c>
      <c r="BA40" s="317">
        <v>3323186</v>
      </c>
      <c r="BB40" s="317">
        <v>2606472</v>
      </c>
      <c r="BC40" s="317">
        <v>113022</v>
      </c>
      <c r="BD40" s="317">
        <v>603692</v>
      </c>
      <c r="BE40" s="317">
        <v>247948</v>
      </c>
      <c r="BF40" s="317">
        <v>72370</v>
      </c>
      <c r="BG40" s="317">
        <v>38751</v>
      </c>
      <c r="BH40" s="317">
        <v>66144</v>
      </c>
      <c r="BI40" s="317">
        <v>70683</v>
      </c>
      <c r="BJ40" s="317">
        <v>1046370</v>
      </c>
      <c r="BK40" s="317">
        <v>446468</v>
      </c>
      <c r="BL40" s="317">
        <v>167732</v>
      </c>
      <c r="BM40" s="317">
        <v>68886</v>
      </c>
      <c r="BN40" s="317">
        <v>65447</v>
      </c>
      <c r="BO40" s="317">
        <v>297837</v>
      </c>
      <c r="BP40" s="317">
        <v>653147</v>
      </c>
      <c r="BQ40" s="317">
        <v>348431</v>
      </c>
      <c r="BR40" s="317">
        <v>207893</v>
      </c>
      <c r="BS40" s="317">
        <v>96823</v>
      </c>
      <c r="BT40" s="317">
        <v>172585</v>
      </c>
      <c r="BU40" s="317">
        <v>59149</v>
      </c>
      <c r="BV40" s="317">
        <v>113436</v>
      </c>
      <c r="BX40" s="316" t="s">
        <v>66</v>
      </c>
    </row>
    <row r="41" spans="1:99" x14ac:dyDescent="0.2">
      <c r="A41" s="316" t="s">
        <v>67</v>
      </c>
      <c r="B41" s="302">
        <v>6679699</v>
      </c>
      <c r="C41" s="302">
        <v>5333580</v>
      </c>
      <c r="D41" s="318" t="s">
        <v>2</v>
      </c>
      <c r="E41" s="302">
        <v>256470</v>
      </c>
      <c r="F41" s="318" t="s">
        <v>2</v>
      </c>
      <c r="G41" s="318" t="s">
        <v>2</v>
      </c>
      <c r="H41" s="318" t="s">
        <v>2</v>
      </c>
      <c r="I41" s="318" t="s">
        <v>2</v>
      </c>
      <c r="J41" s="318" t="s">
        <v>2</v>
      </c>
      <c r="K41" s="318" t="s">
        <v>2</v>
      </c>
      <c r="L41" s="318" t="s">
        <v>2</v>
      </c>
      <c r="M41" s="302">
        <v>347091</v>
      </c>
      <c r="N41" s="302">
        <v>87816</v>
      </c>
      <c r="O41" s="302">
        <v>85738</v>
      </c>
      <c r="P41" s="302">
        <v>56579</v>
      </c>
      <c r="Q41" s="318" t="s">
        <v>2</v>
      </c>
      <c r="R41" s="318" t="s">
        <v>2</v>
      </c>
      <c r="S41" s="302">
        <v>163635</v>
      </c>
      <c r="T41" s="302">
        <v>290968</v>
      </c>
      <c r="U41" s="302">
        <v>80613</v>
      </c>
      <c r="V41" s="318" t="s">
        <v>2</v>
      </c>
      <c r="W41" s="318" t="s">
        <v>2</v>
      </c>
      <c r="X41" s="318" t="s">
        <v>2</v>
      </c>
      <c r="Z41" s="316" t="s">
        <v>67</v>
      </c>
      <c r="AA41" s="302">
        <v>7172089</v>
      </c>
      <c r="AB41" s="302">
        <v>5103203</v>
      </c>
      <c r="AC41" s="302">
        <v>4287861</v>
      </c>
      <c r="AD41" s="302">
        <v>220488</v>
      </c>
      <c r="AE41" s="302">
        <v>594854</v>
      </c>
      <c r="AF41" s="302">
        <v>226109</v>
      </c>
      <c r="AG41" s="302">
        <v>70928</v>
      </c>
      <c r="AH41" s="302">
        <v>34180</v>
      </c>
      <c r="AI41" s="302">
        <v>59944</v>
      </c>
      <c r="AJ41" s="302">
        <v>61057</v>
      </c>
      <c r="AK41" s="302">
        <v>946894</v>
      </c>
      <c r="AL41" s="302">
        <v>436993</v>
      </c>
      <c r="AM41" s="302">
        <v>142749</v>
      </c>
      <c r="AN41" s="302">
        <v>153893</v>
      </c>
      <c r="AO41" s="302">
        <v>80201</v>
      </c>
      <c r="AP41" s="302">
        <v>133058</v>
      </c>
      <c r="AQ41" s="302">
        <v>782849</v>
      </c>
      <c r="AR41" s="302">
        <v>378933</v>
      </c>
      <c r="AS41" s="302">
        <v>343567</v>
      </c>
      <c r="AT41" s="302">
        <v>60349</v>
      </c>
      <c r="AU41" s="302">
        <v>113034</v>
      </c>
      <c r="AV41" s="318" t="s">
        <v>2</v>
      </c>
      <c r="AW41" s="302">
        <v>113034</v>
      </c>
      <c r="AY41" s="316" t="s">
        <v>67</v>
      </c>
      <c r="AZ41" s="302">
        <v>8173941</v>
      </c>
      <c r="BA41" s="302">
        <v>4887435</v>
      </c>
      <c r="BB41" s="302">
        <v>3669284</v>
      </c>
      <c r="BC41" s="302">
        <v>175974</v>
      </c>
      <c r="BD41" s="302">
        <v>1042177</v>
      </c>
      <c r="BE41" s="302">
        <v>405279</v>
      </c>
      <c r="BF41" s="302">
        <v>119425</v>
      </c>
      <c r="BG41" s="302">
        <v>65479</v>
      </c>
      <c r="BH41" s="302">
        <v>101500</v>
      </c>
      <c r="BI41" s="302">
        <v>118875</v>
      </c>
      <c r="BJ41" s="302">
        <v>1511546</v>
      </c>
      <c r="BK41" s="302">
        <v>542857</v>
      </c>
      <c r="BL41" s="302">
        <v>223797</v>
      </c>
      <c r="BM41" s="302">
        <v>222127</v>
      </c>
      <c r="BN41" s="302">
        <v>124250</v>
      </c>
      <c r="BO41" s="302">
        <v>398515</v>
      </c>
      <c r="BP41" s="302">
        <v>1088640</v>
      </c>
      <c r="BQ41" s="302">
        <v>573931</v>
      </c>
      <c r="BR41" s="302">
        <v>344597</v>
      </c>
      <c r="BS41" s="302">
        <v>170112</v>
      </c>
      <c r="BT41" s="302">
        <v>281041</v>
      </c>
      <c r="BU41" s="302">
        <v>106020</v>
      </c>
      <c r="BV41" s="302">
        <v>175021</v>
      </c>
      <c r="BX41" s="316" t="s">
        <v>67</v>
      </c>
      <c r="BY41" s="302">
        <v>8799729</v>
      </c>
      <c r="BZ41" s="302">
        <v>4731172</v>
      </c>
      <c r="CA41" s="302">
        <v>3239281</v>
      </c>
      <c r="CB41" s="302">
        <v>156333</v>
      </c>
      <c r="CC41" s="302">
        <v>1335558</v>
      </c>
      <c r="CD41" s="302">
        <v>505774</v>
      </c>
      <c r="CE41" s="302">
        <v>132555</v>
      </c>
      <c r="CF41" s="302">
        <v>77340</v>
      </c>
      <c r="CG41" s="302">
        <v>125188</v>
      </c>
      <c r="CH41" s="302">
        <v>170691</v>
      </c>
      <c r="CI41" s="302">
        <v>1817640</v>
      </c>
      <c r="CJ41" s="302">
        <v>656272</v>
      </c>
      <c r="CK41" s="302">
        <v>290549</v>
      </c>
      <c r="CL41" s="302">
        <v>322054</v>
      </c>
      <c r="CM41" s="302">
        <v>147520</v>
      </c>
      <c r="CN41" s="302">
        <v>401245</v>
      </c>
      <c r="CO41" s="302">
        <v>1188375</v>
      </c>
      <c r="CP41" s="302">
        <v>697054</v>
      </c>
      <c r="CQ41" s="302">
        <v>345405</v>
      </c>
      <c r="CR41" s="302">
        <v>145916</v>
      </c>
      <c r="CS41" s="302">
        <v>556768</v>
      </c>
      <c r="CT41" s="302">
        <v>139791</v>
      </c>
      <c r="CU41" s="302">
        <v>416977</v>
      </c>
    </row>
    <row r="43" spans="1:99" x14ac:dyDescent="0.2">
      <c r="A43" s="302">
        <v>1991</v>
      </c>
      <c r="B43" s="302" t="s">
        <v>603</v>
      </c>
      <c r="C43" s="302" t="s">
        <v>746</v>
      </c>
      <c r="D43" s="302" t="s">
        <v>745</v>
      </c>
      <c r="G43" s="302" t="s">
        <v>768</v>
      </c>
      <c r="H43" s="302" t="s">
        <v>749</v>
      </c>
      <c r="L43" s="302" t="s">
        <v>761</v>
      </c>
      <c r="M43" s="302" t="s">
        <v>754</v>
      </c>
      <c r="R43" s="302" t="s">
        <v>767</v>
      </c>
      <c r="S43" s="302" t="s">
        <v>760</v>
      </c>
      <c r="V43" s="302" t="s">
        <v>764</v>
      </c>
      <c r="W43" s="302" t="s">
        <v>765</v>
      </c>
      <c r="Z43" s="302">
        <v>2001</v>
      </c>
      <c r="AA43" s="302" t="s">
        <v>603</v>
      </c>
      <c r="AB43" s="302" t="s">
        <v>746</v>
      </c>
      <c r="AC43" s="302" t="s">
        <v>745</v>
      </c>
      <c r="AF43" s="302" t="s">
        <v>768</v>
      </c>
      <c r="AG43" s="302" t="s">
        <v>749</v>
      </c>
      <c r="AK43" s="302" t="s">
        <v>761</v>
      </c>
      <c r="AL43" s="302" t="s">
        <v>754</v>
      </c>
      <c r="AQ43" s="302" t="s">
        <v>767</v>
      </c>
      <c r="AR43" s="302" t="s">
        <v>760</v>
      </c>
      <c r="AU43" s="302" t="s">
        <v>764</v>
      </c>
      <c r="AV43" s="302" t="s">
        <v>765</v>
      </c>
      <c r="AY43" s="302">
        <v>2011</v>
      </c>
      <c r="AZ43" s="302" t="s">
        <v>603</v>
      </c>
      <c r="BA43" s="302" t="s">
        <v>746</v>
      </c>
      <c r="BB43" s="302" t="s">
        <v>745</v>
      </c>
      <c r="BE43" s="302" t="s">
        <v>768</v>
      </c>
      <c r="BF43" s="302" t="s">
        <v>749</v>
      </c>
      <c r="BJ43" s="302" t="s">
        <v>761</v>
      </c>
      <c r="BK43" s="302" t="s">
        <v>754</v>
      </c>
      <c r="BP43" s="302" t="s">
        <v>767</v>
      </c>
      <c r="BQ43" s="302" t="s">
        <v>760</v>
      </c>
      <c r="BT43" s="302" t="s">
        <v>764</v>
      </c>
      <c r="BU43" s="302" t="s">
        <v>765</v>
      </c>
      <c r="BX43" s="302" t="s">
        <v>71</v>
      </c>
      <c r="CA43" s="302" t="s">
        <v>2803</v>
      </c>
      <c r="CB43" s="302" t="s">
        <v>2804</v>
      </c>
      <c r="CE43" s="302" t="s">
        <v>2805</v>
      </c>
      <c r="CF43" s="302" t="s">
        <v>2806</v>
      </c>
      <c r="CG43" s="302" t="s">
        <v>2807</v>
      </c>
      <c r="CH43" s="302" t="s">
        <v>2808</v>
      </c>
      <c r="CJ43" s="302" t="s">
        <v>2809</v>
      </c>
      <c r="CK43" s="302" t="s">
        <v>2810</v>
      </c>
      <c r="CL43" s="302" t="s">
        <v>2811</v>
      </c>
      <c r="CM43" s="302" t="s">
        <v>2812</v>
      </c>
      <c r="CN43" s="302" t="s">
        <v>2813</v>
      </c>
      <c r="CP43" s="302" t="s">
        <v>2814</v>
      </c>
      <c r="CQ43" s="302" t="s">
        <v>2815</v>
      </c>
      <c r="CR43" s="302" t="s">
        <v>2816</v>
      </c>
      <c r="CT43" s="302" t="s">
        <v>2817</v>
      </c>
      <c r="CU43" s="302" t="s">
        <v>2818</v>
      </c>
    </row>
    <row r="44" spans="1:99" x14ac:dyDescent="0.2">
      <c r="A44" s="302" t="s">
        <v>71</v>
      </c>
      <c r="D44" s="302" t="s">
        <v>747</v>
      </c>
      <c r="E44" s="302" t="s">
        <v>112</v>
      </c>
      <c r="F44" s="302" t="s">
        <v>748</v>
      </c>
      <c r="H44" s="302" t="s">
        <v>750</v>
      </c>
      <c r="I44" s="302" t="s">
        <v>751</v>
      </c>
      <c r="J44" s="302" t="s">
        <v>752</v>
      </c>
      <c r="K44" s="302" t="s">
        <v>753</v>
      </c>
      <c r="M44" s="302" t="s">
        <v>755</v>
      </c>
      <c r="N44" s="302" t="s">
        <v>756</v>
      </c>
      <c r="O44" s="302" t="s">
        <v>757</v>
      </c>
      <c r="P44" s="302" t="s">
        <v>758</v>
      </c>
      <c r="Q44" s="302" t="s">
        <v>759</v>
      </c>
      <c r="S44" s="302" t="s">
        <v>762</v>
      </c>
      <c r="T44" s="302" t="s">
        <v>456</v>
      </c>
      <c r="U44" s="302" t="s">
        <v>763</v>
      </c>
      <c r="W44" s="302" t="s">
        <v>766</v>
      </c>
      <c r="X44" s="302" t="s">
        <v>769</v>
      </c>
      <c r="Z44" s="302" t="s">
        <v>71</v>
      </c>
      <c r="AC44" s="302" t="s">
        <v>747</v>
      </c>
      <c r="AD44" s="302" t="s">
        <v>112</v>
      </c>
      <c r="AE44" s="302" t="s">
        <v>748</v>
      </c>
      <c r="AG44" s="302" t="s">
        <v>750</v>
      </c>
      <c r="AH44" s="302" t="s">
        <v>751</v>
      </c>
      <c r="AI44" s="302" t="s">
        <v>752</v>
      </c>
      <c r="AJ44" s="302" t="s">
        <v>753</v>
      </c>
      <c r="AL44" s="302" t="s">
        <v>755</v>
      </c>
      <c r="AM44" s="302" t="s">
        <v>756</v>
      </c>
      <c r="AN44" s="302" t="s">
        <v>757</v>
      </c>
      <c r="AO44" s="302" t="s">
        <v>758</v>
      </c>
      <c r="AP44" s="302" t="s">
        <v>759</v>
      </c>
      <c r="AR44" s="302" t="s">
        <v>762</v>
      </c>
      <c r="AS44" s="302" t="s">
        <v>456</v>
      </c>
      <c r="AT44" s="302" t="s">
        <v>763</v>
      </c>
      <c r="AV44" s="302" t="s">
        <v>766</v>
      </c>
      <c r="AW44" s="302" t="s">
        <v>769</v>
      </c>
      <c r="AY44" s="302" t="s">
        <v>71</v>
      </c>
      <c r="BB44" s="302" t="s">
        <v>747</v>
      </c>
      <c r="BC44" s="302" t="s">
        <v>112</v>
      </c>
      <c r="BD44" s="302" t="s">
        <v>748</v>
      </c>
      <c r="BF44" s="302" t="s">
        <v>750</v>
      </c>
      <c r="BG44" s="302" t="s">
        <v>751</v>
      </c>
      <c r="BH44" s="302" t="s">
        <v>752</v>
      </c>
      <c r="BI44" s="302" t="s">
        <v>753</v>
      </c>
      <c r="BK44" s="302" t="s">
        <v>755</v>
      </c>
      <c r="BL44" s="302" t="s">
        <v>756</v>
      </c>
      <c r="BM44" s="302" t="s">
        <v>757</v>
      </c>
      <c r="BN44" s="302" t="s">
        <v>758</v>
      </c>
      <c r="BO44" s="302" t="s">
        <v>759</v>
      </c>
      <c r="BQ44" s="302" t="s">
        <v>762</v>
      </c>
      <c r="BR44" s="302" t="s">
        <v>456</v>
      </c>
      <c r="BS44" s="302" t="s">
        <v>763</v>
      </c>
      <c r="BU44" s="302" t="s">
        <v>766</v>
      </c>
      <c r="BV44" s="302" t="s">
        <v>769</v>
      </c>
    </row>
    <row r="45" spans="1:99" x14ac:dyDescent="0.2">
      <c r="A45" s="39" t="s">
        <v>31</v>
      </c>
      <c r="B45" s="302">
        <v>2152</v>
      </c>
      <c r="C45" s="302">
        <v>1995</v>
      </c>
      <c r="D45" s="318" t="s">
        <v>2</v>
      </c>
      <c r="E45" s="302">
        <v>85</v>
      </c>
      <c r="F45" s="318" t="s">
        <v>2</v>
      </c>
      <c r="G45" s="318" t="s">
        <v>2</v>
      </c>
      <c r="H45" s="318" t="s">
        <v>2</v>
      </c>
      <c r="I45" s="318" t="s">
        <v>2</v>
      </c>
      <c r="J45" s="318" t="s">
        <v>2</v>
      </c>
      <c r="K45" s="318" t="s">
        <v>2</v>
      </c>
      <c r="L45" s="318" t="s">
        <v>2</v>
      </c>
      <c r="M45" s="302">
        <v>34</v>
      </c>
      <c r="N45" s="302">
        <v>13</v>
      </c>
      <c r="O45" s="302">
        <v>7</v>
      </c>
      <c r="P45" s="302">
        <v>20</v>
      </c>
      <c r="Q45" s="318" t="s">
        <v>2</v>
      </c>
      <c r="R45" s="318" t="s">
        <v>2</v>
      </c>
      <c r="S45" s="302">
        <v>9</v>
      </c>
      <c r="T45" s="302">
        <v>5</v>
      </c>
      <c r="U45" s="302">
        <v>9</v>
      </c>
      <c r="V45" s="318" t="s">
        <v>2</v>
      </c>
      <c r="W45" s="318" t="s">
        <v>2</v>
      </c>
      <c r="X45" s="318" t="s">
        <v>2</v>
      </c>
      <c r="Z45" s="39" t="s">
        <v>31</v>
      </c>
      <c r="AA45" s="302">
        <v>3844</v>
      </c>
      <c r="AB45" s="302">
        <v>3332</v>
      </c>
      <c r="AC45" s="302">
        <v>2754</v>
      </c>
      <c r="AD45" s="302">
        <v>113</v>
      </c>
      <c r="AE45" s="302">
        <v>465</v>
      </c>
      <c r="AF45" s="318">
        <v>73</v>
      </c>
      <c r="AG45" s="302">
        <v>11</v>
      </c>
      <c r="AH45" s="302">
        <v>3</v>
      </c>
      <c r="AI45" s="302">
        <v>25</v>
      </c>
      <c r="AJ45" s="302">
        <v>34</v>
      </c>
      <c r="AK45" s="318">
        <v>304</v>
      </c>
      <c r="AL45" s="302">
        <v>75</v>
      </c>
      <c r="AM45" s="302">
        <v>15</v>
      </c>
      <c r="AN45" s="302">
        <v>132</v>
      </c>
      <c r="AO45" s="302">
        <v>61</v>
      </c>
      <c r="AP45" s="302">
        <v>21</v>
      </c>
      <c r="AQ45" s="318">
        <v>86</v>
      </c>
      <c r="AR45" s="302">
        <v>55</v>
      </c>
      <c r="AS45" s="302">
        <v>22</v>
      </c>
      <c r="AT45" s="302">
        <v>9</v>
      </c>
      <c r="AU45" s="302">
        <v>49</v>
      </c>
      <c r="AV45" s="318" t="s">
        <v>2</v>
      </c>
      <c r="AW45" s="302">
        <v>49</v>
      </c>
      <c r="AY45" s="39" t="s">
        <v>31</v>
      </c>
      <c r="AZ45" s="302">
        <v>4091</v>
      </c>
      <c r="BA45" s="302">
        <v>3364</v>
      </c>
      <c r="BB45" s="302">
        <v>2505</v>
      </c>
      <c r="BC45" s="302">
        <v>102</v>
      </c>
      <c r="BD45" s="302">
        <v>757</v>
      </c>
      <c r="BE45" s="302">
        <v>130</v>
      </c>
      <c r="BF45" s="302">
        <v>18</v>
      </c>
      <c r="BG45" s="302">
        <v>18</v>
      </c>
      <c r="BH45" s="302">
        <v>43</v>
      </c>
      <c r="BI45" s="302">
        <v>51</v>
      </c>
      <c r="BJ45" s="302">
        <v>418</v>
      </c>
      <c r="BK45" s="302">
        <v>120</v>
      </c>
      <c r="BL45" s="302">
        <v>7</v>
      </c>
      <c r="BM45" s="302">
        <v>111</v>
      </c>
      <c r="BN45" s="302">
        <v>102</v>
      </c>
      <c r="BO45" s="302">
        <v>78</v>
      </c>
      <c r="BP45" s="302">
        <v>98</v>
      </c>
      <c r="BQ45" s="302">
        <v>55</v>
      </c>
      <c r="BR45" s="302">
        <v>20</v>
      </c>
      <c r="BS45" s="302">
        <v>23</v>
      </c>
      <c r="BT45" s="302">
        <v>81</v>
      </c>
      <c r="BU45" s="302">
        <v>44</v>
      </c>
      <c r="BV45" s="302">
        <v>37</v>
      </c>
      <c r="BX45" s="302" t="s">
        <v>31</v>
      </c>
      <c r="BY45" s="302">
        <v>4721</v>
      </c>
      <c r="BZ45" s="302">
        <v>3392</v>
      </c>
      <c r="CA45" s="302">
        <v>2131</v>
      </c>
      <c r="CB45" s="302">
        <v>100</v>
      </c>
      <c r="CC45" s="302">
        <v>1161</v>
      </c>
      <c r="CD45" s="302">
        <v>247</v>
      </c>
      <c r="CE45" s="302">
        <v>30</v>
      </c>
      <c r="CF45" s="302">
        <v>23</v>
      </c>
      <c r="CG45" s="302">
        <v>93</v>
      </c>
      <c r="CH45" s="302">
        <v>101</v>
      </c>
      <c r="CI45" s="302">
        <v>698</v>
      </c>
      <c r="CJ45" s="302">
        <v>193</v>
      </c>
      <c r="CK45" s="302">
        <v>23</v>
      </c>
      <c r="CL45" s="302">
        <v>139</v>
      </c>
      <c r="CM45" s="302">
        <v>230</v>
      </c>
      <c r="CN45" s="302">
        <v>113</v>
      </c>
      <c r="CO45" s="302">
        <v>118</v>
      </c>
      <c r="CP45" s="302">
        <v>77</v>
      </c>
      <c r="CQ45" s="302">
        <v>28</v>
      </c>
      <c r="CR45" s="302">
        <v>13</v>
      </c>
      <c r="CS45" s="302">
        <v>266</v>
      </c>
      <c r="CT45" s="302">
        <v>71</v>
      </c>
      <c r="CU45" s="302">
        <v>195</v>
      </c>
    </row>
    <row r="46" spans="1:99" x14ac:dyDescent="0.2">
      <c r="A46" s="39" t="s">
        <v>32</v>
      </c>
      <c r="B46" s="302">
        <v>68926</v>
      </c>
      <c r="C46" s="302">
        <v>63948</v>
      </c>
      <c r="D46" s="318" t="s">
        <v>2</v>
      </c>
      <c r="E46" s="302">
        <v>1392</v>
      </c>
      <c r="F46" s="318" t="s">
        <v>2</v>
      </c>
      <c r="G46" s="318" t="s">
        <v>2</v>
      </c>
      <c r="H46" s="318" t="s">
        <v>2</v>
      </c>
      <c r="I46" s="318" t="s">
        <v>2</v>
      </c>
      <c r="J46" s="318" t="s">
        <v>2</v>
      </c>
      <c r="K46" s="318" t="s">
        <v>2</v>
      </c>
      <c r="L46" s="318" t="s">
        <v>2</v>
      </c>
      <c r="M46" s="302">
        <v>1433</v>
      </c>
      <c r="N46" s="302">
        <v>892</v>
      </c>
      <c r="O46" s="302">
        <v>99</v>
      </c>
      <c r="P46" s="302">
        <v>271</v>
      </c>
      <c r="Q46" s="318" t="s">
        <v>2</v>
      </c>
      <c r="R46" s="318" t="s">
        <v>2</v>
      </c>
      <c r="S46" s="302">
        <v>455</v>
      </c>
      <c r="T46" s="302">
        <v>894</v>
      </c>
      <c r="U46" s="302">
        <v>326</v>
      </c>
      <c r="V46" s="318" t="s">
        <v>2</v>
      </c>
      <c r="W46" s="318" t="s">
        <v>2</v>
      </c>
      <c r="X46" s="318" t="s">
        <v>2</v>
      </c>
      <c r="Z46" s="39" t="s">
        <v>32</v>
      </c>
      <c r="AA46" s="302">
        <v>78075</v>
      </c>
      <c r="AB46" s="302">
        <v>66312</v>
      </c>
      <c r="AC46" s="302">
        <v>62898</v>
      </c>
      <c r="AD46" s="302">
        <v>1278</v>
      </c>
      <c r="AE46" s="302">
        <v>2136</v>
      </c>
      <c r="AF46" s="318">
        <v>1517</v>
      </c>
      <c r="AG46" s="302">
        <v>697</v>
      </c>
      <c r="AH46" s="302">
        <v>271</v>
      </c>
      <c r="AI46" s="302">
        <v>277</v>
      </c>
      <c r="AJ46" s="302">
        <v>272</v>
      </c>
      <c r="AK46" s="318">
        <v>4503</v>
      </c>
      <c r="AL46" s="302">
        <v>1824</v>
      </c>
      <c r="AM46" s="302">
        <v>1544</v>
      </c>
      <c r="AN46" s="302">
        <v>330</v>
      </c>
      <c r="AO46" s="302">
        <v>340</v>
      </c>
      <c r="AP46" s="302">
        <v>465</v>
      </c>
      <c r="AQ46" s="318">
        <v>5436</v>
      </c>
      <c r="AR46" s="302">
        <v>3509</v>
      </c>
      <c r="AS46" s="302">
        <v>1596</v>
      </c>
      <c r="AT46" s="302">
        <v>331</v>
      </c>
      <c r="AU46" s="302">
        <v>307</v>
      </c>
      <c r="AV46" s="318" t="s">
        <v>2</v>
      </c>
      <c r="AW46" s="302">
        <v>307</v>
      </c>
      <c r="AY46" s="39" t="s">
        <v>32</v>
      </c>
      <c r="AZ46" s="302">
        <v>90237</v>
      </c>
      <c r="BA46" s="302">
        <v>51859</v>
      </c>
      <c r="BB46" s="302">
        <v>43876</v>
      </c>
      <c r="BC46" s="302">
        <v>826</v>
      </c>
      <c r="BD46" s="302">
        <v>7157</v>
      </c>
      <c r="BE46" s="302">
        <v>3715</v>
      </c>
      <c r="BF46" s="302">
        <v>1266</v>
      </c>
      <c r="BG46" s="302">
        <v>1004</v>
      </c>
      <c r="BH46" s="302">
        <v>612</v>
      </c>
      <c r="BI46" s="302">
        <v>833</v>
      </c>
      <c r="BJ46" s="302">
        <v>15542</v>
      </c>
      <c r="BK46" s="302">
        <v>3918</v>
      </c>
      <c r="BL46" s="302">
        <v>4359</v>
      </c>
      <c r="BM46" s="302">
        <v>4016</v>
      </c>
      <c r="BN46" s="302">
        <v>612</v>
      </c>
      <c r="BO46" s="302">
        <v>2637</v>
      </c>
      <c r="BP46" s="302">
        <v>17643</v>
      </c>
      <c r="BQ46" s="302">
        <v>13755</v>
      </c>
      <c r="BR46" s="302">
        <v>2293</v>
      </c>
      <c r="BS46" s="302">
        <v>1595</v>
      </c>
      <c r="BT46" s="302">
        <v>1478</v>
      </c>
      <c r="BU46" s="302">
        <v>572</v>
      </c>
      <c r="BV46" s="302">
        <v>906</v>
      </c>
      <c r="BX46" s="302" t="s">
        <v>32</v>
      </c>
      <c r="BY46" s="302">
        <v>106580</v>
      </c>
      <c r="BZ46" s="302">
        <v>47662</v>
      </c>
      <c r="CA46" s="302">
        <v>32479</v>
      </c>
      <c r="CB46" s="302">
        <v>532</v>
      </c>
      <c r="CC46" s="302">
        <v>14651</v>
      </c>
      <c r="CD46" s="302">
        <v>4615</v>
      </c>
      <c r="CE46" s="302">
        <v>1500</v>
      </c>
      <c r="CF46" s="302">
        <v>1135</v>
      </c>
      <c r="CG46" s="302">
        <v>782</v>
      </c>
      <c r="CH46" s="302">
        <v>1198</v>
      </c>
      <c r="CI46" s="302">
        <v>28588</v>
      </c>
      <c r="CJ46" s="302">
        <v>5846</v>
      </c>
      <c r="CK46" s="302">
        <v>8211</v>
      </c>
      <c r="CL46" s="302">
        <v>11210</v>
      </c>
      <c r="CM46" s="302">
        <v>633</v>
      </c>
      <c r="CN46" s="302">
        <v>2688</v>
      </c>
      <c r="CO46" s="302">
        <v>21873</v>
      </c>
      <c r="CP46" s="302">
        <v>16534</v>
      </c>
      <c r="CQ46" s="302">
        <v>2520</v>
      </c>
      <c r="CR46" s="302">
        <v>2819</v>
      </c>
      <c r="CS46" s="302">
        <v>3842</v>
      </c>
      <c r="CT46" s="302">
        <v>681</v>
      </c>
      <c r="CU46" s="302">
        <v>3161</v>
      </c>
    </row>
    <row r="47" spans="1:99" x14ac:dyDescent="0.2">
      <c r="A47" s="39" t="s">
        <v>33</v>
      </c>
      <c r="B47" s="302">
        <v>139526</v>
      </c>
      <c r="C47" s="302">
        <v>113017</v>
      </c>
      <c r="D47" s="318" t="s">
        <v>2</v>
      </c>
      <c r="E47" s="302">
        <v>5079</v>
      </c>
      <c r="F47" s="318" t="s">
        <v>2</v>
      </c>
      <c r="G47" s="318" t="s">
        <v>2</v>
      </c>
      <c r="H47" s="318" t="s">
        <v>2</v>
      </c>
      <c r="I47" s="318" t="s">
        <v>2</v>
      </c>
      <c r="J47" s="318" t="s">
        <v>2</v>
      </c>
      <c r="K47" s="318" t="s">
        <v>2</v>
      </c>
      <c r="L47" s="318" t="s">
        <v>2</v>
      </c>
      <c r="M47" s="302">
        <v>10716</v>
      </c>
      <c r="N47" s="302">
        <v>1225</v>
      </c>
      <c r="O47" s="302">
        <v>619</v>
      </c>
      <c r="P47" s="302">
        <v>1856</v>
      </c>
      <c r="Q47" s="318" t="s">
        <v>2</v>
      </c>
      <c r="R47" s="318" t="s">
        <v>2</v>
      </c>
      <c r="S47" s="302">
        <v>2816</v>
      </c>
      <c r="T47" s="302">
        <v>1334</v>
      </c>
      <c r="U47" s="302">
        <v>710</v>
      </c>
      <c r="V47" s="318" t="s">
        <v>2</v>
      </c>
      <c r="W47" s="318" t="s">
        <v>2</v>
      </c>
      <c r="X47" s="318" t="s">
        <v>2</v>
      </c>
      <c r="Z47" s="39" t="s">
        <v>33</v>
      </c>
      <c r="AA47" s="302">
        <v>149769</v>
      </c>
      <c r="AB47" s="302">
        <v>110800</v>
      </c>
      <c r="AC47" s="302">
        <v>90691</v>
      </c>
      <c r="AD47" s="302">
        <v>4710</v>
      </c>
      <c r="AE47" s="302">
        <v>15399</v>
      </c>
      <c r="AF47" s="318">
        <v>4498</v>
      </c>
      <c r="AG47" s="302">
        <v>744</v>
      </c>
      <c r="AH47" s="302">
        <v>705</v>
      </c>
      <c r="AI47" s="302">
        <v>1648</v>
      </c>
      <c r="AJ47" s="302">
        <v>1401</v>
      </c>
      <c r="AK47" s="318">
        <v>22144</v>
      </c>
      <c r="AL47" s="302">
        <v>13237</v>
      </c>
      <c r="AM47" s="302">
        <v>2023</v>
      </c>
      <c r="AN47" s="302">
        <v>730</v>
      </c>
      <c r="AO47" s="302">
        <v>2934</v>
      </c>
      <c r="AP47" s="302">
        <v>3220</v>
      </c>
      <c r="AQ47" s="318">
        <v>8488</v>
      </c>
      <c r="AR47" s="302">
        <v>6181</v>
      </c>
      <c r="AS47" s="302">
        <v>1799</v>
      </c>
      <c r="AT47" s="302">
        <v>508</v>
      </c>
      <c r="AU47" s="302">
        <v>3839</v>
      </c>
      <c r="AV47" s="318" t="s">
        <v>2</v>
      </c>
      <c r="AW47" s="302">
        <v>3839</v>
      </c>
      <c r="AY47" s="39" t="s">
        <v>33</v>
      </c>
      <c r="AZ47" s="302">
        <v>172676</v>
      </c>
      <c r="BA47" s="302">
        <v>110485</v>
      </c>
      <c r="BB47" s="302">
        <v>79625</v>
      </c>
      <c r="BC47" s="302">
        <v>4069</v>
      </c>
      <c r="BD47" s="302">
        <v>26791</v>
      </c>
      <c r="BE47" s="302">
        <v>8419</v>
      </c>
      <c r="BF47" s="302">
        <v>1497</v>
      </c>
      <c r="BG47" s="302">
        <v>1441</v>
      </c>
      <c r="BH47" s="302">
        <v>3089</v>
      </c>
      <c r="BI47" s="302">
        <v>2392</v>
      </c>
      <c r="BJ47" s="302">
        <v>32013</v>
      </c>
      <c r="BK47" s="302">
        <v>13473</v>
      </c>
      <c r="BL47" s="302">
        <v>2813</v>
      </c>
      <c r="BM47" s="302">
        <v>1110</v>
      </c>
      <c r="BN47" s="302">
        <v>3845</v>
      </c>
      <c r="BO47" s="302">
        <v>10772</v>
      </c>
      <c r="BP47" s="302">
        <v>12562</v>
      </c>
      <c r="BQ47" s="302">
        <v>8757</v>
      </c>
      <c r="BR47" s="302">
        <v>1988</v>
      </c>
      <c r="BS47" s="302">
        <v>1817</v>
      </c>
      <c r="BT47" s="302">
        <v>9197</v>
      </c>
      <c r="BU47" s="302">
        <v>2904</v>
      </c>
      <c r="BV47" s="302">
        <v>6293</v>
      </c>
      <c r="BX47" s="302" t="s">
        <v>33</v>
      </c>
      <c r="BY47" s="302">
        <v>188547</v>
      </c>
      <c r="BZ47" s="302">
        <v>109883</v>
      </c>
      <c r="CA47" s="302">
        <v>69968</v>
      </c>
      <c r="CB47" s="302">
        <v>3633</v>
      </c>
      <c r="CC47" s="302">
        <v>36282</v>
      </c>
      <c r="CD47" s="302">
        <v>9992</v>
      </c>
      <c r="CE47" s="302">
        <v>1658</v>
      </c>
      <c r="CF47" s="302">
        <v>1718</v>
      </c>
      <c r="CG47" s="302">
        <v>3022</v>
      </c>
      <c r="CH47" s="302">
        <v>3594</v>
      </c>
      <c r="CI47" s="302">
        <v>35970</v>
      </c>
      <c r="CJ47" s="302">
        <v>14558</v>
      </c>
      <c r="CK47" s="302">
        <v>3361</v>
      </c>
      <c r="CL47" s="302">
        <v>1424</v>
      </c>
      <c r="CM47" s="302">
        <v>4114</v>
      </c>
      <c r="CN47" s="302">
        <v>12513</v>
      </c>
      <c r="CO47" s="302">
        <v>13870</v>
      </c>
      <c r="CP47" s="302">
        <v>10255</v>
      </c>
      <c r="CQ47" s="302">
        <v>2134</v>
      </c>
      <c r="CR47" s="302">
        <v>1481</v>
      </c>
      <c r="CS47" s="302">
        <v>18832</v>
      </c>
      <c r="CT47" s="302">
        <v>3802</v>
      </c>
      <c r="CU47" s="302">
        <v>15030</v>
      </c>
    </row>
    <row r="48" spans="1:99" x14ac:dyDescent="0.2">
      <c r="A48" s="39" t="s">
        <v>34</v>
      </c>
      <c r="B48" s="302">
        <v>104401</v>
      </c>
      <c r="C48" s="302">
        <v>98249</v>
      </c>
      <c r="D48" s="318" t="s">
        <v>2</v>
      </c>
      <c r="E48" s="302">
        <v>1366</v>
      </c>
      <c r="F48" s="318" t="s">
        <v>2</v>
      </c>
      <c r="G48" s="318" t="s">
        <v>2</v>
      </c>
      <c r="H48" s="318" t="s">
        <v>2</v>
      </c>
      <c r="I48" s="318" t="s">
        <v>2</v>
      </c>
      <c r="J48" s="318" t="s">
        <v>2</v>
      </c>
      <c r="K48" s="318" t="s">
        <v>2</v>
      </c>
      <c r="L48" s="318" t="s">
        <v>2</v>
      </c>
      <c r="M48" s="302">
        <v>2571</v>
      </c>
      <c r="N48" s="302">
        <v>153</v>
      </c>
      <c r="O48" s="302">
        <v>148</v>
      </c>
      <c r="P48" s="302">
        <v>568</v>
      </c>
      <c r="Q48" s="318" t="s">
        <v>2</v>
      </c>
      <c r="R48" s="318" t="s">
        <v>2</v>
      </c>
      <c r="S48" s="302">
        <v>460</v>
      </c>
      <c r="T48" s="302">
        <v>692</v>
      </c>
      <c r="U48" s="302">
        <v>313</v>
      </c>
      <c r="V48" s="318" t="s">
        <v>2</v>
      </c>
      <c r="W48" s="318" t="s">
        <v>2</v>
      </c>
      <c r="X48" s="318" t="s">
        <v>2</v>
      </c>
      <c r="Z48" s="39" t="s">
        <v>34</v>
      </c>
      <c r="AA48" s="302">
        <v>105153</v>
      </c>
      <c r="AB48" s="302">
        <v>96130</v>
      </c>
      <c r="AC48" s="302">
        <v>92724</v>
      </c>
      <c r="AD48" s="302">
        <v>1292</v>
      </c>
      <c r="AE48" s="302">
        <v>2114</v>
      </c>
      <c r="AF48" s="318">
        <v>1376</v>
      </c>
      <c r="AG48" s="302">
        <v>412</v>
      </c>
      <c r="AH48" s="302">
        <v>206</v>
      </c>
      <c r="AI48" s="302">
        <v>432</v>
      </c>
      <c r="AJ48" s="302">
        <v>326</v>
      </c>
      <c r="AK48" s="318">
        <v>4416</v>
      </c>
      <c r="AL48" s="302">
        <v>2747</v>
      </c>
      <c r="AM48" s="302">
        <v>181</v>
      </c>
      <c r="AN48" s="302">
        <v>180</v>
      </c>
      <c r="AO48" s="302">
        <v>728</v>
      </c>
      <c r="AP48" s="302">
        <v>580</v>
      </c>
      <c r="AQ48" s="318">
        <v>2915</v>
      </c>
      <c r="AR48" s="302">
        <v>1982</v>
      </c>
      <c r="AS48" s="302">
        <v>763</v>
      </c>
      <c r="AT48" s="302">
        <v>170</v>
      </c>
      <c r="AU48" s="302">
        <v>316</v>
      </c>
      <c r="AV48" s="318" t="s">
        <v>2</v>
      </c>
      <c r="AW48" s="302">
        <v>316</v>
      </c>
      <c r="AY48" s="39" t="s">
        <v>34</v>
      </c>
      <c r="AZ48" s="302">
        <v>111676</v>
      </c>
      <c r="BA48" s="302">
        <v>91429</v>
      </c>
      <c r="BB48" s="302">
        <v>86556</v>
      </c>
      <c r="BC48" s="302">
        <v>1119</v>
      </c>
      <c r="BD48" s="302">
        <v>3754</v>
      </c>
      <c r="BE48" s="302">
        <v>2610</v>
      </c>
      <c r="BF48" s="302">
        <v>814</v>
      </c>
      <c r="BG48" s="302">
        <v>477</v>
      </c>
      <c r="BH48" s="302">
        <v>702</v>
      </c>
      <c r="BI48" s="302">
        <v>617</v>
      </c>
      <c r="BJ48" s="302">
        <v>7478</v>
      </c>
      <c r="BK48" s="302">
        <v>3471</v>
      </c>
      <c r="BL48" s="302">
        <v>382</v>
      </c>
      <c r="BM48" s="302">
        <v>396</v>
      </c>
      <c r="BN48" s="302">
        <v>1216</v>
      </c>
      <c r="BO48" s="302">
        <v>2013</v>
      </c>
      <c r="BP48" s="302">
        <v>9249</v>
      </c>
      <c r="BQ48" s="302">
        <v>7569</v>
      </c>
      <c r="BR48" s="302">
        <v>1078</v>
      </c>
      <c r="BS48" s="302">
        <v>602</v>
      </c>
      <c r="BT48" s="302">
        <v>910</v>
      </c>
      <c r="BU48" s="302">
        <v>164</v>
      </c>
      <c r="BV48" s="302">
        <v>746</v>
      </c>
      <c r="BX48" s="302" t="s">
        <v>34</v>
      </c>
      <c r="BY48" s="302">
        <v>118501</v>
      </c>
      <c r="BZ48" s="302">
        <v>85124</v>
      </c>
      <c r="CA48" s="302">
        <v>76611</v>
      </c>
      <c r="CB48" s="302">
        <v>1116</v>
      </c>
      <c r="CC48" s="302">
        <v>7397</v>
      </c>
      <c r="CD48" s="302">
        <v>4307</v>
      </c>
      <c r="CE48" s="302">
        <v>1230</v>
      </c>
      <c r="CF48" s="302">
        <v>871</v>
      </c>
      <c r="CG48" s="302">
        <v>1097</v>
      </c>
      <c r="CH48" s="302">
        <v>1109</v>
      </c>
      <c r="CI48" s="302">
        <v>11935</v>
      </c>
      <c r="CJ48" s="302">
        <v>5356</v>
      </c>
      <c r="CK48" s="302">
        <v>732</v>
      </c>
      <c r="CL48" s="302">
        <v>906</v>
      </c>
      <c r="CM48" s="302">
        <v>1873</v>
      </c>
      <c r="CN48" s="302">
        <v>3068</v>
      </c>
      <c r="CO48" s="302">
        <v>14123</v>
      </c>
      <c r="CP48" s="302">
        <v>10934</v>
      </c>
      <c r="CQ48" s="302">
        <v>1436</v>
      </c>
      <c r="CR48" s="302">
        <v>1753</v>
      </c>
      <c r="CS48" s="302">
        <v>3012</v>
      </c>
      <c r="CT48" s="302">
        <v>296</v>
      </c>
      <c r="CU48" s="302">
        <v>2716</v>
      </c>
    </row>
    <row r="49" spans="1:99" x14ac:dyDescent="0.2">
      <c r="A49" s="39" t="s">
        <v>35</v>
      </c>
      <c r="B49" s="302">
        <v>118189</v>
      </c>
      <c r="C49" s="302">
        <v>64660</v>
      </c>
      <c r="D49" s="318" t="s">
        <v>2</v>
      </c>
      <c r="E49" s="302">
        <v>10699</v>
      </c>
      <c r="F49" s="318" t="s">
        <v>2</v>
      </c>
      <c r="G49" s="318" t="s">
        <v>2</v>
      </c>
      <c r="H49" s="318" t="s">
        <v>2</v>
      </c>
      <c r="I49" s="318" t="s">
        <v>2</v>
      </c>
      <c r="J49" s="318" t="s">
        <v>2</v>
      </c>
      <c r="K49" s="318" t="s">
        <v>2</v>
      </c>
      <c r="L49" s="318" t="s">
        <v>2</v>
      </c>
      <c r="M49" s="302">
        <v>20735</v>
      </c>
      <c r="N49" s="302">
        <v>3807</v>
      </c>
      <c r="O49" s="302">
        <v>394</v>
      </c>
      <c r="P49" s="302">
        <v>1285</v>
      </c>
      <c r="Q49" s="318" t="s">
        <v>2</v>
      </c>
      <c r="R49" s="318" t="s">
        <v>2</v>
      </c>
      <c r="S49" s="302">
        <v>4876</v>
      </c>
      <c r="T49" s="302">
        <v>11381</v>
      </c>
      <c r="U49" s="302">
        <v>2506</v>
      </c>
      <c r="V49" s="318" t="s">
        <v>2</v>
      </c>
      <c r="W49" s="318" t="s">
        <v>2</v>
      </c>
      <c r="X49" s="318" t="s">
        <v>2</v>
      </c>
      <c r="Z49" s="39" t="s">
        <v>35</v>
      </c>
      <c r="AA49" s="302">
        <v>127807</v>
      </c>
      <c r="AB49" s="302">
        <v>58203</v>
      </c>
      <c r="AC49" s="302">
        <v>38117</v>
      </c>
      <c r="AD49" s="302">
        <v>8812</v>
      </c>
      <c r="AE49" s="302">
        <v>11274</v>
      </c>
      <c r="AF49" s="318">
        <v>4754</v>
      </c>
      <c r="AG49" s="302">
        <v>1287</v>
      </c>
      <c r="AH49" s="302">
        <v>801</v>
      </c>
      <c r="AI49" s="302">
        <v>1289</v>
      </c>
      <c r="AJ49" s="302">
        <v>1377</v>
      </c>
      <c r="AK49" s="318">
        <v>38421</v>
      </c>
      <c r="AL49" s="302">
        <v>23851</v>
      </c>
      <c r="AM49" s="302">
        <v>5527</v>
      </c>
      <c r="AN49" s="302">
        <v>611</v>
      </c>
      <c r="AO49" s="302">
        <v>1359</v>
      </c>
      <c r="AP49" s="302">
        <v>7073</v>
      </c>
      <c r="AQ49" s="318">
        <v>23460</v>
      </c>
      <c r="AR49" s="302">
        <v>9395</v>
      </c>
      <c r="AS49" s="302">
        <v>12221</v>
      </c>
      <c r="AT49" s="302">
        <v>1844</v>
      </c>
      <c r="AU49" s="302">
        <v>2969</v>
      </c>
      <c r="AV49" s="318" t="s">
        <v>2</v>
      </c>
      <c r="AW49" s="302">
        <v>2969</v>
      </c>
      <c r="AY49" s="39" t="s">
        <v>35</v>
      </c>
      <c r="AZ49" s="302">
        <v>156468</v>
      </c>
      <c r="BA49" s="302">
        <v>57189</v>
      </c>
      <c r="BB49" s="302">
        <v>28750</v>
      </c>
      <c r="BC49" s="302">
        <v>6247</v>
      </c>
      <c r="BD49" s="302">
        <v>22192</v>
      </c>
      <c r="BE49" s="302">
        <v>7899</v>
      </c>
      <c r="BF49" s="302">
        <v>2137</v>
      </c>
      <c r="BG49" s="302">
        <v>1405</v>
      </c>
      <c r="BH49" s="302">
        <v>1899</v>
      </c>
      <c r="BI49" s="302">
        <v>2458</v>
      </c>
      <c r="BJ49" s="302">
        <v>54652</v>
      </c>
      <c r="BK49" s="302">
        <v>29595</v>
      </c>
      <c r="BL49" s="302">
        <v>7684</v>
      </c>
      <c r="BM49" s="302">
        <v>908</v>
      </c>
      <c r="BN49" s="302">
        <v>1554</v>
      </c>
      <c r="BO49" s="302">
        <v>14911</v>
      </c>
      <c r="BP49" s="302">
        <v>27063</v>
      </c>
      <c r="BQ49" s="302">
        <v>11325</v>
      </c>
      <c r="BR49" s="302">
        <v>10605</v>
      </c>
      <c r="BS49" s="302">
        <v>5133</v>
      </c>
      <c r="BT49" s="302">
        <v>9665</v>
      </c>
      <c r="BU49" s="302">
        <v>6273</v>
      </c>
      <c r="BV49" s="302">
        <v>3392</v>
      </c>
      <c r="BX49" s="302" t="s">
        <v>35</v>
      </c>
      <c r="BY49" s="302">
        <v>166695</v>
      </c>
      <c r="BZ49" s="302">
        <v>59634</v>
      </c>
      <c r="CA49" s="302">
        <v>26634</v>
      </c>
      <c r="CB49" s="302">
        <v>4635</v>
      </c>
      <c r="CC49" s="302">
        <v>28365</v>
      </c>
      <c r="CD49" s="302">
        <v>8074</v>
      </c>
      <c r="CE49" s="302">
        <v>1767</v>
      </c>
      <c r="CF49" s="302">
        <v>1463</v>
      </c>
      <c r="CG49" s="302">
        <v>1699</v>
      </c>
      <c r="CH49" s="302">
        <v>3145</v>
      </c>
      <c r="CI49" s="302">
        <v>55255</v>
      </c>
      <c r="CJ49" s="302">
        <v>33086</v>
      </c>
      <c r="CK49" s="302">
        <v>7778</v>
      </c>
      <c r="CL49" s="302">
        <v>1071</v>
      </c>
      <c r="CM49" s="302">
        <v>1439</v>
      </c>
      <c r="CN49" s="302">
        <v>11881</v>
      </c>
      <c r="CO49" s="302">
        <v>26564</v>
      </c>
      <c r="CP49" s="302">
        <v>14052</v>
      </c>
      <c r="CQ49" s="302">
        <v>9109</v>
      </c>
      <c r="CR49" s="302">
        <v>3403</v>
      </c>
      <c r="CS49" s="302">
        <v>17168</v>
      </c>
      <c r="CT49" s="302">
        <v>9449</v>
      </c>
      <c r="CU49" s="302">
        <v>7719</v>
      </c>
    </row>
    <row r="50" spans="1:99" x14ac:dyDescent="0.2">
      <c r="A50" s="39" t="s">
        <v>36</v>
      </c>
      <c r="B50" s="302">
        <v>138839</v>
      </c>
      <c r="C50" s="302">
        <v>132257</v>
      </c>
      <c r="D50" s="318" t="s">
        <v>2</v>
      </c>
      <c r="E50" s="302">
        <v>2249</v>
      </c>
      <c r="F50" s="318" t="s">
        <v>2</v>
      </c>
      <c r="G50" s="318" t="s">
        <v>2</v>
      </c>
      <c r="H50" s="318" t="s">
        <v>2</v>
      </c>
      <c r="I50" s="318" t="s">
        <v>2</v>
      </c>
      <c r="J50" s="318" t="s">
        <v>2</v>
      </c>
      <c r="K50" s="318" t="s">
        <v>2</v>
      </c>
      <c r="L50" s="318" t="s">
        <v>2</v>
      </c>
      <c r="M50" s="302">
        <v>1585</v>
      </c>
      <c r="N50" s="302">
        <v>216</v>
      </c>
      <c r="O50" s="302">
        <v>254</v>
      </c>
      <c r="P50" s="302">
        <v>519</v>
      </c>
      <c r="Q50" s="318" t="s">
        <v>2</v>
      </c>
      <c r="R50" s="318" t="s">
        <v>2</v>
      </c>
      <c r="S50" s="302">
        <v>457</v>
      </c>
      <c r="T50" s="302">
        <v>1184</v>
      </c>
      <c r="U50" s="302">
        <v>505</v>
      </c>
      <c r="V50" s="318" t="s">
        <v>2</v>
      </c>
      <c r="W50" s="318" t="s">
        <v>2</v>
      </c>
      <c r="X50" s="318" t="s">
        <v>2</v>
      </c>
      <c r="Z50" s="39" t="s">
        <v>36</v>
      </c>
      <c r="AA50" s="302">
        <v>141786</v>
      </c>
      <c r="AB50" s="302">
        <v>129631</v>
      </c>
      <c r="AC50" s="302">
        <v>123085</v>
      </c>
      <c r="AD50" s="302">
        <v>2020</v>
      </c>
      <c r="AE50" s="302">
        <v>4526</v>
      </c>
      <c r="AF50" s="318">
        <v>2634</v>
      </c>
      <c r="AG50" s="302">
        <v>883</v>
      </c>
      <c r="AH50" s="302">
        <v>278</v>
      </c>
      <c r="AI50" s="302">
        <v>823</v>
      </c>
      <c r="AJ50" s="302">
        <v>650</v>
      </c>
      <c r="AK50" s="318">
        <v>4650</v>
      </c>
      <c r="AL50" s="302">
        <v>2246</v>
      </c>
      <c r="AM50" s="302">
        <v>357</v>
      </c>
      <c r="AN50" s="302">
        <v>465</v>
      </c>
      <c r="AO50" s="302">
        <v>804</v>
      </c>
      <c r="AP50" s="302">
        <v>778</v>
      </c>
      <c r="AQ50" s="318">
        <v>4323</v>
      </c>
      <c r="AR50" s="302">
        <v>1623</v>
      </c>
      <c r="AS50" s="302">
        <v>2402</v>
      </c>
      <c r="AT50" s="302">
        <v>298</v>
      </c>
      <c r="AU50" s="302">
        <v>548</v>
      </c>
      <c r="AV50" s="318" t="s">
        <v>2</v>
      </c>
      <c r="AW50" s="302">
        <v>548</v>
      </c>
      <c r="AY50" s="39" t="s">
        <v>36</v>
      </c>
      <c r="AZ50" s="302">
        <v>148588</v>
      </c>
      <c r="BA50" s="302">
        <v>125269</v>
      </c>
      <c r="BB50" s="302">
        <v>115973</v>
      </c>
      <c r="BC50" s="302">
        <v>1949</v>
      </c>
      <c r="BD50" s="302">
        <v>7347</v>
      </c>
      <c r="BE50" s="302">
        <v>5230</v>
      </c>
      <c r="BF50" s="302">
        <v>1879</v>
      </c>
      <c r="BG50" s="302">
        <v>637</v>
      </c>
      <c r="BH50" s="302">
        <v>1478</v>
      </c>
      <c r="BI50" s="302">
        <v>1236</v>
      </c>
      <c r="BJ50" s="302">
        <v>7608</v>
      </c>
      <c r="BK50" s="302">
        <v>3062</v>
      </c>
      <c r="BL50" s="302">
        <v>536</v>
      </c>
      <c r="BM50" s="302">
        <v>697</v>
      </c>
      <c r="BN50" s="302">
        <v>1183</v>
      </c>
      <c r="BO50" s="302">
        <v>2130</v>
      </c>
      <c r="BP50" s="302">
        <v>9000</v>
      </c>
      <c r="BQ50" s="302">
        <v>4802</v>
      </c>
      <c r="BR50" s="302">
        <v>3089</v>
      </c>
      <c r="BS50" s="302">
        <v>1109</v>
      </c>
      <c r="BT50" s="302">
        <v>1481</v>
      </c>
      <c r="BU50" s="302">
        <v>488</v>
      </c>
      <c r="BV50" s="302">
        <v>993</v>
      </c>
      <c r="BX50" s="302" t="s">
        <v>36</v>
      </c>
      <c r="BY50" s="302">
        <v>158258</v>
      </c>
      <c r="BZ50" s="302">
        <v>121617</v>
      </c>
      <c r="CA50" s="302">
        <v>106982</v>
      </c>
      <c r="CB50" s="302">
        <v>2220</v>
      </c>
      <c r="CC50" s="302">
        <v>12415</v>
      </c>
      <c r="CD50" s="302">
        <v>8517</v>
      </c>
      <c r="CE50" s="302">
        <v>2645</v>
      </c>
      <c r="CF50" s="302">
        <v>1189</v>
      </c>
      <c r="CG50" s="302">
        <v>2303</v>
      </c>
      <c r="CH50" s="302">
        <v>2380</v>
      </c>
      <c r="CI50" s="302">
        <v>12820</v>
      </c>
      <c r="CJ50" s="302">
        <v>5993</v>
      </c>
      <c r="CK50" s="302">
        <v>907</v>
      </c>
      <c r="CL50" s="302">
        <v>958</v>
      </c>
      <c r="CM50" s="302">
        <v>2325</v>
      </c>
      <c r="CN50" s="302">
        <v>2637</v>
      </c>
      <c r="CO50" s="302">
        <v>11582</v>
      </c>
      <c r="CP50" s="302">
        <v>6158</v>
      </c>
      <c r="CQ50" s="302">
        <v>3668</v>
      </c>
      <c r="CR50" s="302">
        <v>1756</v>
      </c>
      <c r="CS50" s="302">
        <v>3722</v>
      </c>
      <c r="CT50" s="302">
        <v>665</v>
      </c>
      <c r="CU50" s="302">
        <v>3057</v>
      </c>
    </row>
    <row r="51" spans="1:99" x14ac:dyDescent="0.2">
      <c r="A51" s="39" t="s">
        <v>37</v>
      </c>
      <c r="B51" s="302">
        <v>80190</v>
      </c>
      <c r="C51" s="302">
        <v>65411</v>
      </c>
      <c r="D51" s="318" t="s">
        <v>2</v>
      </c>
      <c r="E51" s="302">
        <v>5261</v>
      </c>
      <c r="F51" s="318" t="s">
        <v>2</v>
      </c>
      <c r="G51" s="318" t="s">
        <v>2</v>
      </c>
      <c r="H51" s="318" t="s">
        <v>2</v>
      </c>
      <c r="I51" s="318" t="s">
        <v>2</v>
      </c>
      <c r="J51" s="318" t="s">
        <v>2</v>
      </c>
      <c r="K51" s="318" t="s">
        <v>2</v>
      </c>
      <c r="L51" s="318" t="s">
        <v>2</v>
      </c>
      <c r="M51" s="302">
        <v>1489</v>
      </c>
      <c r="N51" s="302">
        <v>440</v>
      </c>
      <c r="O51" s="302">
        <v>3144</v>
      </c>
      <c r="P51" s="302">
        <v>1261</v>
      </c>
      <c r="Q51" s="318" t="s">
        <v>2</v>
      </c>
      <c r="R51" s="318" t="s">
        <v>2</v>
      </c>
      <c r="S51" s="302">
        <v>2141</v>
      </c>
      <c r="T51" s="302">
        <v>1445</v>
      </c>
      <c r="U51" s="302">
        <v>802</v>
      </c>
      <c r="V51" s="318" t="s">
        <v>2</v>
      </c>
      <c r="W51" s="318" t="s">
        <v>2</v>
      </c>
      <c r="X51" s="318" t="s">
        <v>2</v>
      </c>
      <c r="Z51" s="39" t="s">
        <v>37</v>
      </c>
      <c r="AA51" s="302">
        <v>95407</v>
      </c>
      <c r="AB51" s="302">
        <v>70600</v>
      </c>
      <c r="AC51" s="302">
        <v>52012</v>
      </c>
      <c r="AD51" s="302">
        <v>4457</v>
      </c>
      <c r="AE51" s="302">
        <v>14131</v>
      </c>
      <c r="AF51" s="318">
        <v>3360</v>
      </c>
      <c r="AG51" s="302">
        <v>777</v>
      </c>
      <c r="AH51" s="302">
        <v>543</v>
      </c>
      <c r="AI51" s="302">
        <v>939</v>
      </c>
      <c r="AJ51" s="302">
        <v>1101</v>
      </c>
      <c r="AK51" s="318">
        <v>11903</v>
      </c>
      <c r="AL51" s="302">
        <v>2317</v>
      </c>
      <c r="AM51" s="302">
        <v>671</v>
      </c>
      <c r="AN51" s="302">
        <v>6253</v>
      </c>
      <c r="AO51" s="302">
        <v>1581</v>
      </c>
      <c r="AP51" s="302">
        <v>1081</v>
      </c>
      <c r="AQ51" s="318">
        <v>7441</v>
      </c>
      <c r="AR51" s="302">
        <v>5418</v>
      </c>
      <c r="AS51" s="302">
        <v>1568</v>
      </c>
      <c r="AT51" s="302">
        <v>455</v>
      </c>
      <c r="AU51" s="302">
        <v>2103</v>
      </c>
      <c r="AV51" s="318" t="s">
        <v>2</v>
      </c>
      <c r="AW51" s="302">
        <v>2103</v>
      </c>
      <c r="AY51" s="39" t="s">
        <v>37</v>
      </c>
      <c r="AZ51" s="302">
        <v>107885</v>
      </c>
      <c r="BA51" s="302">
        <v>72848</v>
      </c>
      <c r="BB51" s="302">
        <v>50004</v>
      </c>
      <c r="BC51" s="302">
        <v>3570</v>
      </c>
      <c r="BD51" s="302">
        <v>19274</v>
      </c>
      <c r="BE51" s="302">
        <v>5879</v>
      </c>
      <c r="BF51" s="302">
        <v>1217</v>
      </c>
      <c r="BG51" s="302">
        <v>861</v>
      </c>
      <c r="BH51" s="302">
        <v>1863</v>
      </c>
      <c r="BI51" s="302">
        <v>1938</v>
      </c>
      <c r="BJ51" s="302">
        <v>16312</v>
      </c>
      <c r="BK51" s="302">
        <v>3076</v>
      </c>
      <c r="BL51" s="302">
        <v>787</v>
      </c>
      <c r="BM51" s="302">
        <v>6161</v>
      </c>
      <c r="BN51" s="302">
        <v>2731</v>
      </c>
      <c r="BO51" s="302">
        <v>3557</v>
      </c>
      <c r="BP51" s="302">
        <v>8527</v>
      </c>
      <c r="BQ51" s="302">
        <v>4736</v>
      </c>
      <c r="BR51" s="302">
        <v>1727</v>
      </c>
      <c r="BS51" s="302">
        <v>2064</v>
      </c>
      <c r="BT51" s="302">
        <v>4319</v>
      </c>
      <c r="BU51" s="302">
        <v>1861</v>
      </c>
      <c r="BV51" s="302">
        <v>2458</v>
      </c>
      <c r="BX51" s="302" t="s">
        <v>37</v>
      </c>
      <c r="BY51" s="302">
        <v>99483</v>
      </c>
      <c r="BZ51" s="302">
        <v>60408</v>
      </c>
      <c r="CA51" s="302">
        <v>37485</v>
      </c>
      <c r="CB51" s="302">
        <v>2631</v>
      </c>
      <c r="CC51" s="302">
        <v>20292</v>
      </c>
      <c r="CD51" s="302">
        <v>6490</v>
      </c>
      <c r="CE51" s="302">
        <v>1203</v>
      </c>
      <c r="CF51" s="302">
        <v>974</v>
      </c>
      <c r="CG51" s="302">
        <v>1949</v>
      </c>
      <c r="CH51" s="302">
        <v>2364</v>
      </c>
      <c r="CI51" s="302">
        <v>17236</v>
      </c>
      <c r="CJ51" s="302">
        <v>3333</v>
      </c>
      <c r="CK51" s="302">
        <v>799</v>
      </c>
      <c r="CL51" s="302">
        <v>6963</v>
      </c>
      <c r="CM51" s="302">
        <v>2729</v>
      </c>
      <c r="CN51" s="302">
        <v>3412</v>
      </c>
      <c r="CO51" s="302">
        <v>8491</v>
      </c>
      <c r="CP51" s="302">
        <v>6337</v>
      </c>
      <c r="CQ51" s="302">
        <v>1191</v>
      </c>
      <c r="CR51" s="302">
        <v>963</v>
      </c>
      <c r="CS51" s="302">
        <v>6858</v>
      </c>
      <c r="CT51" s="302">
        <v>2317</v>
      </c>
      <c r="CU51" s="302">
        <v>4541</v>
      </c>
    </row>
    <row r="52" spans="1:99" x14ac:dyDescent="0.2">
      <c r="A52" s="39" t="s">
        <v>38</v>
      </c>
      <c r="B52" s="302">
        <v>150953</v>
      </c>
      <c r="C52" s="302">
        <v>124012</v>
      </c>
      <c r="D52" s="318" t="s">
        <v>2</v>
      </c>
      <c r="E52" s="302">
        <v>3865</v>
      </c>
      <c r="F52" s="318" t="s">
        <v>2</v>
      </c>
      <c r="G52" s="318" t="s">
        <v>2</v>
      </c>
      <c r="H52" s="318" t="s">
        <v>2</v>
      </c>
      <c r="I52" s="318" t="s">
        <v>2</v>
      </c>
      <c r="J52" s="318" t="s">
        <v>2</v>
      </c>
      <c r="K52" s="318" t="s">
        <v>2</v>
      </c>
      <c r="L52" s="318" t="s">
        <v>2</v>
      </c>
      <c r="M52" s="302">
        <v>7324</v>
      </c>
      <c r="N52" s="302">
        <v>1770</v>
      </c>
      <c r="O52" s="302">
        <v>421</v>
      </c>
      <c r="P52" s="302">
        <v>828</v>
      </c>
      <c r="Q52" s="318" t="s">
        <v>2</v>
      </c>
      <c r="R52" s="318" t="s">
        <v>2</v>
      </c>
      <c r="S52" s="302">
        <v>2455</v>
      </c>
      <c r="T52" s="302">
        <v>7150</v>
      </c>
      <c r="U52" s="302">
        <v>1618</v>
      </c>
      <c r="V52" s="318" t="s">
        <v>2</v>
      </c>
      <c r="W52" s="318" t="s">
        <v>2</v>
      </c>
      <c r="X52" s="318" t="s">
        <v>2</v>
      </c>
      <c r="Z52" s="39" t="s">
        <v>38</v>
      </c>
      <c r="AA52" s="302">
        <v>159104</v>
      </c>
      <c r="AB52" s="302">
        <v>112421</v>
      </c>
      <c r="AC52" s="302">
        <v>102424</v>
      </c>
      <c r="AD52" s="302">
        <v>3318</v>
      </c>
      <c r="AE52" s="302">
        <v>6679</v>
      </c>
      <c r="AF52" s="318">
        <v>6000</v>
      </c>
      <c r="AG52" s="302">
        <v>2309</v>
      </c>
      <c r="AH52" s="302">
        <v>653</v>
      </c>
      <c r="AI52" s="302">
        <v>1708</v>
      </c>
      <c r="AJ52" s="302">
        <v>1330</v>
      </c>
      <c r="AK52" s="318">
        <v>19991</v>
      </c>
      <c r="AL52" s="302">
        <v>10464</v>
      </c>
      <c r="AM52" s="302">
        <v>3765</v>
      </c>
      <c r="AN52" s="302">
        <v>894</v>
      </c>
      <c r="AO52" s="302">
        <v>1074</v>
      </c>
      <c r="AP52" s="302">
        <v>3794</v>
      </c>
      <c r="AQ52" s="318">
        <v>19573</v>
      </c>
      <c r="AR52" s="302">
        <v>6767</v>
      </c>
      <c r="AS52" s="302">
        <v>11224</v>
      </c>
      <c r="AT52" s="302">
        <v>1582</v>
      </c>
      <c r="AU52" s="302">
        <v>1119</v>
      </c>
      <c r="AV52" s="318" t="s">
        <v>2</v>
      </c>
      <c r="AW52" s="302">
        <v>1119</v>
      </c>
      <c r="AY52" s="39" t="s">
        <v>38</v>
      </c>
      <c r="AZ52" s="302">
        <v>176224</v>
      </c>
      <c r="BA52" s="302">
        <v>97337</v>
      </c>
      <c r="BB52" s="302">
        <v>84157</v>
      </c>
      <c r="BC52" s="302">
        <v>2474</v>
      </c>
      <c r="BD52" s="302">
        <v>10706</v>
      </c>
      <c r="BE52" s="302">
        <v>11450</v>
      </c>
      <c r="BF52" s="302">
        <v>4474</v>
      </c>
      <c r="BG52" s="302">
        <v>1570</v>
      </c>
      <c r="BH52" s="302">
        <v>2633</v>
      </c>
      <c r="BI52" s="302">
        <v>2773</v>
      </c>
      <c r="BJ52" s="302">
        <v>30531</v>
      </c>
      <c r="BK52" s="302">
        <v>12593</v>
      </c>
      <c r="BL52" s="302">
        <v>5735</v>
      </c>
      <c r="BM52" s="302">
        <v>1340</v>
      </c>
      <c r="BN52" s="302">
        <v>1938</v>
      </c>
      <c r="BO52" s="302">
        <v>8925</v>
      </c>
      <c r="BP52" s="302">
        <v>33433</v>
      </c>
      <c r="BQ52" s="302">
        <v>13540</v>
      </c>
      <c r="BR52" s="302">
        <v>13509</v>
      </c>
      <c r="BS52" s="302">
        <v>6384</v>
      </c>
      <c r="BT52" s="302">
        <v>3473</v>
      </c>
      <c r="BU52" s="302">
        <v>955</v>
      </c>
      <c r="BV52" s="302">
        <v>2518</v>
      </c>
      <c r="BX52" s="302" t="s">
        <v>38</v>
      </c>
      <c r="BY52" s="302">
        <v>187633</v>
      </c>
      <c r="BZ52" s="302">
        <v>92483</v>
      </c>
      <c r="CA52" s="302">
        <v>72771</v>
      </c>
      <c r="CB52" s="302">
        <v>2202</v>
      </c>
      <c r="CC52" s="302">
        <v>17510</v>
      </c>
      <c r="CD52" s="302">
        <v>14136</v>
      </c>
      <c r="CE52" s="302">
        <v>4867</v>
      </c>
      <c r="CF52" s="302">
        <v>2170</v>
      </c>
      <c r="CG52" s="302">
        <v>2865</v>
      </c>
      <c r="CH52" s="302">
        <v>4234</v>
      </c>
      <c r="CI52" s="302">
        <v>33754</v>
      </c>
      <c r="CJ52" s="302">
        <v>14719</v>
      </c>
      <c r="CK52" s="302">
        <v>7780</v>
      </c>
      <c r="CL52" s="302">
        <v>1744</v>
      </c>
      <c r="CM52" s="302">
        <v>1776</v>
      </c>
      <c r="CN52" s="302">
        <v>7735</v>
      </c>
      <c r="CO52" s="302">
        <v>39812</v>
      </c>
      <c r="CP52" s="302">
        <v>18537</v>
      </c>
      <c r="CQ52" s="302">
        <v>15544</v>
      </c>
      <c r="CR52" s="302">
        <v>5731</v>
      </c>
      <c r="CS52" s="302">
        <v>7448</v>
      </c>
      <c r="CT52" s="302">
        <v>1183</v>
      </c>
      <c r="CU52" s="302">
        <v>6265</v>
      </c>
    </row>
    <row r="53" spans="1:99" x14ac:dyDescent="0.2">
      <c r="A53" s="39" t="s">
        <v>39</v>
      </c>
      <c r="B53" s="302">
        <v>133467</v>
      </c>
      <c r="C53" s="302">
        <v>89121</v>
      </c>
      <c r="D53" s="318" t="s">
        <v>2</v>
      </c>
      <c r="E53" s="302">
        <v>7698</v>
      </c>
      <c r="F53" s="318" t="s">
        <v>2</v>
      </c>
      <c r="G53" s="318" t="s">
        <v>2</v>
      </c>
      <c r="H53" s="318" t="s">
        <v>2</v>
      </c>
      <c r="I53" s="318" t="s">
        <v>2</v>
      </c>
      <c r="J53" s="318" t="s">
        <v>2</v>
      </c>
      <c r="K53" s="318" t="s">
        <v>2</v>
      </c>
      <c r="L53" s="318" t="s">
        <v>2</v>
      </c>
      <c r="M53" s="302">
        <v>22182</v>
      </c>
      <c r="N53" s="302">
        <v>3817</v>
      </c>
      <c r="O53" s="302">
        <v>396</v>
      </c>
      <c r="P53" s="302">
        <v>1178</v>
      </c>
      <c r="Q53" s="318" t="s">
        <v>2</v>
      </c>
      <c r="R53" s="318" t="s">
        <v>2</v>
      </c>
      <c r="S53" s="302">
        <v>2140</v>
      </c>
      <c r="T53" s="302">
        <v>5734</v>
      </c>
      <c r="U53" s="302">
        <v>1438</v>
      </c>
      <c r="V53" s="318" t="s">
        <v>2</v>
      </c>
      <c r="W53" s="318" t="s">
        <v>2</v>
      </c>
      <c r="X53" s="318" t="s">
        <v>2</v>
      </c>
      <c r="Z53" s="39" t="s">
        <v>39</v>
      </c>
      <c r="AA53" s="302">
        <v>147565</v>
      </c>
      <c r="AB53" s="302">
        <v>85967</v>
      </c>
      <c r="AC53" s="302">
        <v>66936</v>
      </c>
      <c r="AD53" s="302">
        <v>6658</v>
      </c>
      <c r="AE53" s="302">
        <v>12373</v>
      </c>
      <c r="AF53" s="318">
        <v>5342</v>
      </c>
      <c r="AG53" s="302">
        <v>1461</v>
      </c>
      <c r="AH53" s="302">
        <v>678</v>
      </c>
      <c r="AI53" s="302">
        <v>1839</v>
      </c>
      <c r="AJ53" s="302">
        <v>1364</v>
      </c>
      <c r="AK53" s="318">
        <v>39486</v>
      </c>
      <c r="AL53" s="302">
        <v>24800</v>
      </c>
      <c r="AM53" s="302">
        <v>5750</v>
      </c>
      <c r="AN53" s="302">
        <v>539</v>
      </c>
      <c r="AO53" s="302">
        <v>1710</v>
      </c>
      <c r="AP53" s="302">
        <v>6687</v>
      </c>
      <c r="AQ53" s="318">
        <v>12067</v>
      </c>
      <c r="AR53" s="302">
        <v>5160</v>
      </c>
      <c r="AS53" s="302">
        <v>6045</v>
      </c>
      <c r="AT53" s="302">
        <v>862</v>
      </c>
      <c r="AU53" s="302">
        <v>4703</v>
      </c>
      <c r="AV53" s="318" t="s">
        <v>2</v>
      </c>
      <c r="AW53" s="302">
        <v>4703</v>
      </c>
      <c r="AY53" s="39" t="s">
        <v>39</v>
      </c>
      <c r="AZ53" s="302">
        <v>169175</v>
      </c>
      <c r="BA53" s="302">
        <v>82581</v>
      </c>
      <c r="BB53" s="302">
        <v>52720</v>
      </c>
      <c r="BC53" s="302">
        <v>5049</v>
      </c>
      <c r="BD53" s="302">
        <v>24812</v>
      </c>
      <c r="BE53" s="302">
        <v>7510</v>
      </c>
      <c r="BF53" s="302">
        <v>1914</v>
      </c>
      <c r="BG53" s="302">
        <v>1053</v>
      </c>
      <c r="BH53" s="302">
        <v>2409</v>
      </c>
      <c r="BI53" s="302">
        <v>2134</v>
      </c>
      <c r="BJ53" s="302">
        <v>51446</v>
      </c>
      <c r="BK53" s="302">
        <v>24783</v>
      </c>
      <c r="BL53" s="302">
        <v>7649</v>
      </c>
      <c r="BM53" s="302">
        <v>933</v>
      </c>
      <c r="BN53" s="302">
        <v>1931</v>
      </c>
      <c r="BO53" s="302">
        <v>16150</v>
      </c>
      <c r="BP53" s="302">
        <v>17028</v>
      </c>
      <c r="BQ53" s="302">
        <v>8097</v>
      </c>
      <c r="BR53" s="302">
        <v>5862</v>
      </c>
      <c r="BS53" s="302">
        <v>3069</v>
      </c>
      <c r="BT53" s="302">
        <v>10610</v>
      </c>
      <c r="BU53" s="302">
        <v>5237</v>
      </c>
      <c r="BV53" s="302">
        <v>5373</v>
      </c>
      <c r="BX53" s="302" t="s">
        <v>39</v>
      </c>
      <c r="BY53" s="302">
        <v>180910</v>
      </c>
      <c r="BZ53" s="302">
        <v>78920</v>
      </c>
      <c r="CA53" s="302">
        <v>45895</v>
      </c>
      <c r="CB53" s="302">
        <v>4153</v>
      </c>
      <c r="CC53" s="302">
        <v>28872</v>
      </c>
      <c r="CD53" s="302">
        <v>9310</v>
      </c>
      <c r="CE53" s="302">
        <v>2169</v>
      </c>
      <c r="CF53" s="302">
        <v>1208</v>
      </c>
      <c r="CG53" s="302">
        <v>2738</v>
      </c>
      <c r="CH53" s="302">
        <v>3195</v>
      </c>
      <c r="CI53" s="302">
        <v>55247</v>
      </c>
      <c r="CJ53" s="302">
        <v>27627</v>
      </c>
      <c r="CK53" s="302">
        <v>8395</v>
      </c>
      <c r="CL53" s="302">
        <v>1861</v>
      </c>
      <c r="CM53" s="302">
        <v>1881</v>
      </c>
      <c r="CN53" s="302">
        <v>15483</v>
      </c>
      <c r="CO53" s="302">
        <v>18047</v>
      </c>
      <c r="CP53" s="302">
        <v>10583</v>
      </c>
      <c r="CQ53" s="302">
        <v>5523</v>
      </c>
      <c r="CR53" s="302">
        <v>1941</v>
      </c>
      <c r="CS53" s="302">
        <v>19386</v>
      </c>
      <c r="CT53" s="302">
        <v>8278</v>
      </c>
      <c r="CU53" s="302">
        <v>11108</v>
      </c>
    </row>
    <row r="54" spans="1:99" x14ac:dyDescent="0.2">
      <c r="A54" s="39" t="s">
        <v>40</v>
      </c>
      <c r="B54" s="302">
        <v>123976</v>
      </c>
      <c r="C54" s="302">
        <v>106179</v>
      </c>
      <c r="D54" s="318" t="s">
        <v>2</v>
      </c>
      <c r="E54" s="302">
        <v>3518</v>
      </c>
      <c r="F54" s="318" t="s">
        <v>2</v>
      </c>
      <c r="G54" s="318" t="s">
        <v>2</v>
      </c>
      <c r="H54" s="318" t="s">
        <v>2</v>
      </c>
      <c r="I54" s="318" t="s">
        <v>2</v>
      </c>
      <c r="J54" s="318" t="s">
        <v>2</v>
      </c>
      <c r="K54" s="318" t="s">
        <v>2</v>
      </c>
      <c r="L54" s="318" t="s">
        <v>2</v>
      </c>
      <c r="M54" s="302">
        <v>4495</v>
      </c>
      <c r="N54" s="302">
        <v>546</v>
      </c>
      <c r="O54" s="302">
        <v>1091</v>
      </c>
      <c r="P54" s="302">
        <v>540</v>
      </c>
      <c r="Q54" s="318" t="s">
        <v>2</v>
      </c>
      <c r="R54" s="318" t="s">
        <v>2</v>
      </c>
      <c r="S54" s="302">
        <v>2019</v>
      </c>
      <c r="T54" s="302">
        <v>4483</v>
      </c>
      <c r="U54" s="302">
        <v>1135</v>
      </c>
      <c r="V54" s="318" t="s">
        <v>2</v>
      </c>
      <c r="W54" s="318" t="s">
        <v>2</v>
      </c>
      <c r="X54" s="318" t="s">
        <v>2</v>
      </c>
      <c r="Z54" s="39" t="s">
        <v>40</v>
      </c>
      <c r="AA54" s="302">
        <v>130709</v>
      </c>
      <c r="AB54" s="302">
        <v>101190</v>
      </c>
      <c r="AC54" s="302">
        <v>80176</v>
      </c>
      <c r="AD54" s="302">
        <v>3755</v>
      </c>
      <c r="AE54" s="302">
        <v>17259</v>
      </c>
      <c r="AF54" s="318">
        <v>3995</v>
      </c>
      <c r="AG54" s="302">
        <v>1234</v>
      </c>
      <c r="AH54" s="302">
        <v>505</v>
      </c>
      <c r="AI54" s="302">
        <v>1175</v>
      </c>
      <c r="AJ54" s="302">
        <v>1081</v>
      </c>
      <c r="AK54" s="318">
        <v>11332</v>
      </c>
      <c r="AL54" s="302">
        <v>5265</v>
      </c>
      <c r="AM54" s="302">
        <v>870</v>
      </c>
      <c r="AN54" s="302">
        <v>1721</v>
      </c>
      <c r="AO54" s="302">
        <v>911</v>
      </c>
      <c r="AP54" s="302">
        <v>2565</v>
      </c>
      <c r="AQ54" s="318">
        <v>12964</v>
      </c>
      <c r="AR54" s="302">
        <v>5487</v>
      </c>
      <c r="AS54" s="302">
        <v>6438</v>
      </c>
      <c r="AT54" s="302">
        <v>1039</v>
      </c>
      <c r="AU54" s="302">
        <v>1228</v>
      </c>
      <c r="AV54" s="318" t="s">
        <v>2</v>
      </c>
      <c r="AW54" s="302">
        <v>1228</v>
      </c>
      <c r="AY54" s="39" t="s">
        <v>40</v>
      </c>
      <c r="AZ54" s="302">
        <v>150654</v>
      </c>
      <c r="BA54" s="302">
        <v>92411</v>
      </c>
      <c r="BB54" s="302">
        <v>61772</v>
      </c>
      <c r="BC54" s="302">
        <v>3196</v>
      </c>
      <c r="BD54" s="302">
        <v>27443</v>
      </c>
      <c r="BE54" s="302">
        <v>8461</v>
      </c>
      <c r="BF54" s="302">
        <v>2355</v>
      </c>
      <c r="BG54" s="302">
        <v>1184</v>
      </c>
      <c r="BH54" s="302">
        <v>2141</v>
      </c>
      <c r="BI54" s="302">
        <v>2781</v>
      </c>
      <c r="BJ54" s="302">
        <v>17067</v>
      </c>
      <c r="BK54" s="302">
        <v>5694</v>
      </c>
      <c r="BL54" s="302">
        <v>1335</v>
      </c>
      <c r="BM54" s="302">
        <v>2788</v>
      </c>
      <c r="BN54" s="302">
        <v>1124</v>
      </c>
      <c r="BO54" s="302">
        <v>6126</v>
      </c>
      <c r="BP54" s="302">
        <v>24486</v>
      </c>
      <c r="BQ54" s="302">
        <v>12973</v>
      </c>
      <c r="BR54" s="302">
        <v>7439</v>
      </c>
      <c r="BS54" s="302">
        <v>4074</v>
      </c>
      <c r="BT54" s="302">
        <v>8229</v>
      </c>
      <c r="BU54" s="302">
        <v>1045</v>
      </c>
      <c r="BV54" s="302">
        <v>7184</v>
      </c>
      <c r="BX54" s="302" t="s">
        <v>40</v>
      </c>
      <c r="BY54" s="302">
        <v>157511</v>
      </c>
      <c r="BZ54" s="302">
        <v>83588</v>
      </c>
      <c r="CA54" s="302">
        <v>50783</v>
      </c>
      <c r="CB54" s="302">
        <v>2692</v>
      </c>
      <c r="CC54" s="302">
        <v>30113</v>
      </c>
      <c r="CD54" s="302">
        <v>9511</v>
      </c>
      <c r="CE54" s="302">
        <v>2464</v>
      </c>
      <c r="CF54" s="302">
        <v>1506</v>
      </c>
      <c r="CG54" s="302">
        <v>1946</v>
      </c>
      <c r="CH54" s="302">
        <v>3595</v>
      </c>
      <c r="CI54" s="302">
        <v>18190</v>
      </c>
      <c r="CJ54" s="302">
        <v>5685</v>
      </c>
      <c r="CK54" s="302">
        <v>1876</v>
      </c>
      <c r="CL54" s="302">
        <v>4004</v>
      </c>
      <c r="CM54" s="302">
        <v>1155</v>
      </c>
      <c r="CN54" s="302">
        <v>5470</v>
      </c>
      <c r="CO54" s="302">
        <v>26927</v>
      </c>
      <c r="CP54" s="302">
        <v>16344</v>
      </c>
      <c r="CQ54" s="302">
        <v>7228</v>
      </c>
      <c r="CR54" s="302">
        <v>3355</v>
      </c>
      <c r="CS54" s="302">
        <v>19295</v>
      </c>
      <c r="CT54" s="302">
        <v>1310</v>
      </c>
      <c r="CU54" s="302">
        <v>17985</v>
      </c>
    </row>
    <row r="55" spans="1:99" x14ac:dyDescent="0.2">
      <c r="A55" s="39" t="s">
        <v>41</v>
      </c>
      <c r="B55" s="302">
        <v>99017</v>
      </c>
      <c r="C55" s="302">
        <v>86033</v>
      </c>
      <c r="D55" s="318" t="s">
        <v>2</v>
      </c>
      <c r="E55" s="302">
        <v>2706</v>
      </c>
      <c r="F55" s="318" t="s">
        <v>2</v>
      </c>
      <c r="G55" s="318" t="s">
        <v>2</v>
      </c>
      <c r="H55" s="318" t="s">
        <v>2</v>
      </c>
      <c r="I55" s="318" t="s">
        <v>2</v>
      </c>
      <c r="J55" s="318" t="s">
        <v>2</v>
      </c>
      <c r="K55" s="318" t="s">
        <v>2</v>
      </c>
      <c r="L55" s="318" t="s">
        <v>2</v>
      </c>
      <c r="M55" s="302">
        <v>3575</v>
      </c>
      <c r="N55" s="302">
        <v>661</v>
      </c>
      <c r="O55" s="302">
        <v>188</v>
      </c>
      <c r="P55" s="302">
        <v>836</v>
      </c>
      <c r="Q55" s="318" t="s">
        <v>2</v>
      </c>
      <c r="R55" s="318" t="s">
        <v>2</v>
      </c>
      <c r="S55" s="302">
        <v>1889</v>
      </c>
      <c r="T55" s="302">
        <v>2396</v>
      </c>
      <c r="U55" s="302">
        <v>979</v>
      </c>
      <c r="V55" s="318" t="s">
        <v>2</v>
      </c>
      <c r="W55" s="318" t="s">
        <v>2</v>
      </c>
      <c r="X55" s="318" t="s">
        <v>2</v>
      </c>
      <c r="Z55" s="39" t="s">
        <v>41</v>
      </c>
      <c r="AA55" s="302">
        <v>102779</v>
      </c>
      <c r="AB55" s="302">
        <v>79120</v>
      </c>
      <c r="AC55" s="302">
        <v>72541</v>
      </c>
      <c r="AD55" s="302">
        <v>2339</v>
      </c>
      <c r="AE55" s="302">
        <v>4240</v>
      </c>
      <c r="AF55" s="318">
        <v>2888</v>
      </c>
      <c r="AG55" s="302">
        <v>1058</v>
      </c>
      <c r="AH55" s="302">
        <v>463</v>
      </c>
      <c r="AI55" s="302">
        <v>695</v>
      </c>
      <c r="AJ55" s="302">
        <v>672</v>
      </c>
      <c r="AK55" s="318">
        <v>8457</v>
      </c>
      <c r="AL55" s="302">
        <v>4599</v>
      </c>
      <c r="AM55" s="302">
        <v>952</v>
      </c>
      <c r="AN55" s="302">
        <v>620</v>
      </c>
      <c r="AO55" s="302">
        <v>1163</v>
      </c>
      <c r="AP55" s="302">
        <v>1123</v>
      </c>
      <c r="AQ55" s="318">
        <v>11230</v>
      </c>
      <c r="AR55" s="302">
        <v>7447</v>
      </c>
      <c r="AS55" s="302">
        <v>3003</v>
      </c>
      <c r="AT55" s="302">
        <v>780</v>
      </c>
      <c r="AU55" s="302">
        <v>1084</v>
      </c>
      <c r="AV55" s="318" t="s">
        <v>2</v>
      </c>
      <c r="AW55" s="302">
        <v>1084</v>
      </c>
      <c r="AY55" s="39" t="s">
        <v>41</v>
      </c>
      <c r="AZ55" s="302">
        <v>126224</v>
      </c>
      <c r="BA55" s="302">
        <v>78327</v>
      </c>
      <c r="BB55" s="302">
        <v>66147</v>
      </c>
      <c r="BC55" s="302">
        <v>2105</v>
      </c>
      <c r="BD55" s="302">
        <v>10075</v>
      </c>
      <c r="BE55" s="302">
        <v>6085</v>
      </c>
      <c r="BF55" s="302">
        <v>1934</v>
      </c>
      <c r="BG55" s="302">
        <v>1313</v>
      </c>
      <c r="BH55" s="302">
        <v>1245</v>
      </c>
      <c r="BI55" s="302">
        <v>1593</v>
      </c>
      <c r="BJ55" s="302">
        <v>15255</v>
      </c>
      <c r="BK55" s="302">
        <v>3958</v>
      </c>
      <c r="BL55" s="302">
        <v>1369</v>
      </c>
      <c r="BM55" s="302">
        <v>870</v>
      </c>
      <c r="BN55" s="302">
        <v>2412</v>
      </c>
      <c r="BO55" s="302">
        <v>6646</v>
      </c>
      <c r="BP55" s="302">
        <v>23873</v>
      </c>
      <c r="BQ55" s="302">
        <v>17503</v>
      </c>
      <c r="BR55" s="302">
        <v>3677</v>
      </c>
      <c r="BS55" s="302">
        <v>2693</v>
      </c>
      <c r="BT55" s="302">
        <v>2684</v>
      </c>
      <c r="BU55" s="302">
        <v>627</v>
      </c>
      <c r="BV55" s="302">
        <v>2057</v>
      </c>
      <c r="BX55" s="302" t="s">
        <v>41</v>
      </c>
      <c r="BY55" s="302">
        <v>140497</v>
      </c>
      <c r="BZ55" s="302">
        <v>79135</v>
      </c>
      <c r="CA55" s="302">
        <v>59702</v>
      </c>
      <c r="CB55" s="302">
        <v>2079</v>
      </c>
      <c r="CC55" s="302">
        <v>17354</v>
      </c>
      <c r="CD55" s="302">
        <v>8200</v>
      </c>
      <c r="CE55" s="302">
        <v>2482</v>
      </c>
      <c r="CF55" s="302">
        <v>1570</v>
      </c>
      <c r="CG55" s="302">
        <v>1685</v>
      </c>
      <c r="CH55" s="302">
        <v>2463</v>
      </c>
      <c r="CI55" s="302">
        <v>18312</v>
      </c>
      <c r="CJ55" s="302">
        <v>5076</v>
      </c>
      <c r="CK55" s="302">
        <v>1769</v>
      </c>
      <c r="CL55" s="302">
        <v>1216</v>
      </c>
      <c r="CM55" s="302">
        <v>3176</v>
      </c>
      <c r="CN55" s="302">
        <v>7075</v>
      </c>
      <c r="CO55" s="302">
        <v>28942</v>
      </c>
      <c r="CP55" s="302">
        <v>21110</v>
      </c>
      <c r="CQ55" s="302">
        <v>4031</v>
      </c>
      <c r="CR55" s="302">
        <v>3801</v>
      </c>
      <c r="CS55" s="302">
        <v>5908</v>
      </c>
      <c r="CT55" s="302">
        <v>766</v>
      </c>
      <c r="CU55" s="302">
        <v>5142</v>
      </c>
    </row>
    <row r="56" spans="1:99" x14ac:dyDescent="0.2">
      <c r="A56" s="39" t="s">
        <v>42</v>
      </c>
      <c r="B56" s="302">
        <v>86950</v>
      </c>
      <c r="C56" s="302">
        <v>57819</v>
      </c>
      <c r="D56" s="318" t="s">
        <v>2</v>
      </c>
      <c r="E56" s="302">
        <v>3489</v>
      </c>
      <c r="F56" s="318" t="s">
        <v>2</v>
      </c>
      <c r="G56" s="318" t="s">
        <v>2</v>
      </c>
      <c r="H56" s="318" t="s">
        <v>2</v>
      </c>
      <c r="I56" s="318" t="s">
        <v>2</v>
      </c>
      <c r="J56" s="318" t="s">
        <v>2</v>
      </c>
      <c r="K56" s="318" t="s">
        <v>2</v>
      </c>
      <c r="L56" s="318" t="s">
        <v>2</v>
      </c>
      <c r="M56" s="302">
        <v>3188</v>
      </c>
      <c r="N56" s="302">
        <v>939</v>
      </c>
      <c r="O56" s="302">
        <v>1667</v>
      </c>
      <c r="P56" s="302">
        <v>974</v>
      </c>
      <c r="Q56" s="318" t="s">
        <v>2</v>
      </c>
      <c r="R56" s="318" t="s">
        <v>2</v>
      </c>
      <c r="S56" s="302">
        <v>6003</v>
      </c>
      <c r="T56" s="302">
        <v>9260</v>
      </c>
      <c r="U56" s="302">
        <v>3353</v>
      </c>
      <c r="V56" s="318" t="s">
        <v>2</v>
      </c>
      <c r="W56" s="318" t="s">
        <v>2</v>
      </c>
      <c r="X56" s="318" t="s">
        <v>2</v>
      </c>
      <c r="Z56" s="39" t="s">
        <v>42</v>
      </c>
      <c r="AA56" s="302">
        <v>97005</v>
      </c>
      <c r="AB56" s="302">
        <v>58520</v>
      </c>
      <c r="AC56" s="302">
        <v>43796</v>
      </c>
      <c r="AD56" s="302">
        <v>2978</v>
      </c>
      <c r="AE56" s="302">
        <v>11746</v>
      </c>
      <c r="AF56" s="318">
        <v>4009</v>
      </c>
      <c r="AG56" s="302">
        <v>1373</v>
      </c>
      <c r="AH56" s="302">
        <v>763</v>
      </c>
      <c r="AI56" s="302">
        <v>802</v>
      </c>
      <c r="AJ56" s="302">
        <v>1071</v>
      </c>
      <c r="AK56" s="318">
        <v>9670</v>
      </c>
      <c r="AL56" s="302">
        <v>3671</v>
      </c>
      <c r="AM56" s="302">
        <v>1051</v>
      </c>
      <c r="AN56" s="302">
        <v>2927</v>
      </c>
      <c r="AO56" s="302">
        <v>1162</v>
      </c>
      <c r="AP56" s="302">
        <v>859</v>
      </c>
      <c r="AQ56" s="318">
        <v>22885</v>
      </c>
      <c r="AR56" s="302">
        <v>11409</v>
      </c>
      <c r="AS56" s="302">
        <v>9272</v>
      </c>
      <c r="AT56" s="302">
        <v>2204</v>
      </c>
      <c r="AU56" s="302">
        <v>1921</v>
      </c>
      <c r="AV56" s="318" t="s">
        <v>2</v>
      </c>
      <c r="AW56" s="302">
        <v>1921</v>
      </c>
      <c r="AY56" s="39" t="s">
        <v>42</v>
      </c>
      <c r="AZ56" s="302">
        <v>122029</v>
      </c>
      <c r="BA56" s="302">
        <v>67901</v>
      </c>
      <c r="BB56" s="302">
        <v>45916</v>
      </c>
      <c r="BC56" s="302">
        <v>2656</v>
      </c>
      <c r="BD56" s="302">
        <v>19329</v>
      </c>
      <c r="BE56" s="302">
        <v>7884</v>
      </c>
      <c r="BF56" s="302">
        <v>2422</v>
      </c>
      <c r="BG56" s="302">
        <v>1448</v>
      </c>
      <c r="BH56" s="302">
        <v>1562</v>
      </c>
      <c r="BI56" s="302">
        <v>2452</v>
      </c>
      <c r="BJ56" s="302">
        <v>12467</v>
      </c>
      <c r="BK56" s="302">
        <v>3653</v>
      </c>
      <c r="BL56" s="302">
        <v>983</v>
      </c>
      <c r="BM56" s="302">
        <v>3051</v>
      </c>
      <c r="BN56" s="302">
        <v>1663</v>
      </c>
      <c r="BO56" s="302">
        <v>3117</v>
      </c>
      <c r="BP56" s="302">
        <v>26933</v>
      </c>
      <c r="BQ56" s="302">
        <v>13270</v>
      </c>
      <c r="BR56" s="302">
        <v>8592</v>
      </c>
      <c r="BS56" s="302">
        <v>5071</v>
      </c>
      <c r="BT56" s="302">
        <v>6844</v>
      </c>
      <c r="BU56" s="302">
        <v>990</v>
      </c>
      <c r="BV56" s="302">
        <v>5854</v>
      </c>
      <c r="BX56" s="302" t="s">
        <v>42</v>
      </c>
      <c r="BY56" s="302">
        <v>123847</v>
      </c>
      <c r="BZ56" s="302">
        <v>68090</v>
      </c>
      <c r="CA56" s="302">
        <v>44694</v>
      </c>
      <c r="CB56" s="302">
        <v>2874</v>
      </c>
      <c r="CC56" s="302">
        <v>20522</v>
      </c>
      <c r="CD56" s="302">
        <v>8221</v>
      </c>
      <c r="CE56" s="302">
        <v>2271</v>
      </c>
      <c r="CF56" s="302">
        <v>1316</v>
      </c>
      <c r="CG56" s="302">
        <v>1710</v>
      </c>
      <c r="CH56" s="302">
        <v>2924</v>
      </c>
      <c r="CI56" s="302">
        <v>12439</v>
      </c>
      <c r="CJ56" s="302">
        <v>4266</v>
      </c>
      <c r="CK56" s="302">
        <v>1228</v>
      </c>
      <c r="CL56" s="302">
        <v>3144</v>
      </c>
      <c r="CM56" s="302">
        <v>1399</v>
      </c>
      <c r="CN56" s="302">
        <v>2402</v>
      </c>
      <c r="CO56" s="302">
        <v>24409</v>
      </c>
      <c r="CP56" s="302">
        <v>13179</v>
      </c>
      <c r="CQ56" s="302">
        <v>7608</v>
      </c>
      <c r="CR56" s="302">
        <v>3622</v>
      </c>
      <c r="CS56" s="302">
        <v>10688</v>
      </c>
      <c r="CT56" s="302">
        <v>1217</v>
      </c>
      <c r="CU56" s="302">
        <v>9471</v>
      </c>
    </row>
    <row r="57" spans="1:99" x14ac:dyDescent="0.2">
      <c r="A57" s="39" t="s">
        <v>43</v>
      </c>
      <c r="B57" s="302">
        <v>69611</v>
      </c>
      <c r="C57" s="302">
        <v>57187</v>
      </c>
      <c r="D57" s="318" t="s">
        <v>2</v>
      </c>
      <c r="E57" s="302">
        <v>4693</v>
      </c>
      <c r="F57" s="318" t="s">
        <v>2</v>
      </c>
      <c r="G57" s="318" t="s">
        <v>2</v>
      </c>
      <c r="H57" s="318" t="s">
        <v>2</v>
      </c>
      <c r="I57" s="318" t="s">
        <v>2</v>
      </c>
      <c r="J57" s="318" t="s">
        <v>2</v>
      </c>
      <c r="K57" s="318" t="s">
        <v>2</v>
      </c>
      <c r="L57" s="318" t="s">
        <v>2</v>
      </c>
      <c r="M57" s="302">
        <v>1215</v>
      </c>
      <c r="N57" s="302">
        <v>631</v>
      </c>
      <c r="O57" s="302">
        <v>378</v>
      </c>
      <c r="P57" s="302">
        <v>541</v>
      </c>
      <c r="Q57" s="318" t="s">
        <v>2</v>
      </c>
      <c r="R57" s="318" t="s">
        <v>2</v>
      </c>
      <c r="S57" s="302">
        <v>1703</v>
      </c>
      <c r="T57" s="302">
        <v>4116</v>
      </c>
      <c r="U57" s="302">
        <v>1228</v>
      </c>
      <c r="V57" s="318" t="s">
        <v>2</v>
      </c>
      <c r="W57" s="318" t="s">
        <v>2</v>
      </c>
      <c r="X57" s="318" t="s">
        <v>2</v>
      </c>
      <c r="Z57" s="39" t="s">
        <v>43</v>
      </c>
      <c r="AA57" s="302">
        <v>78985</v>
      </c>
      <c r="AB57" s="302">
        <v>61914</v>
      </c>
      <c r="AC57" s="302">
        <v>47084</v>
      </c>
      <c r="AD57" s="302">
        <v>3753</v>
      </c>
      <c r="AE57" s="302">
        <v>11077</v>
      </c>
      <c r="AF57" s="318">
        <v>2962</v>
      </c>
      <c r="AG57" s="302">
        <v>962</v>
      </c>
      <c r="AH57" s="302">
        <v>460</v>
      </c>
      <c r="AI57" s="302">
        <v>785</v>
      </c>
      <c r="AJ57" s="302">
        <v>755</v>
      </c>
      <c r="AK57" s="318">
        <v>4380</v>
      </c>
      <c r="AL57" s="302">
        <v>1369</v>
      </c>
      <c r="AM57" s="302">
        <v>892</v>
      </c>
      <c r="AN57" s="302">
        <v>544</v>
      </c>
      <c r="AO57" s="302">
        <v>587</v>
      </c>
      <c r="AP57" s="302">
        <v>988</v>
      </c>
      <c r="AQ57" s="318">
        <v>8329</v>
      </c>
      <c r="AR57" s="302">
        <v>3646</v>
      </c>
      <c r="AS57" s="302">
        <v>3878</v>
      </c>
      <c r="AT57" s="302">
        <v>805</v>
      </c>
      <c r="AU57" s="302">
        <v>1400</v>
      </c>
      <c r="AV57" s="318" t="s">
        <v>2</v>
      </c>
      <c r="AW57" s="302">
        <v>1400</v>
      </c>
      <c r="AY57" s="39" t="s">
        <v>43</v>
      </c>
      <c r="AZ57" s="302">
        <v>88914</v>
      </c>
      <c r="BA57" s="302">
        <v>61096</v>
      </c>
      <c r="BB57" s="302">
        <v>41490</v>
      </c>
      <c r="BC57" s="302">
        <v>3089</v>
      </c>
      <c r="BD57" s="302">
        <v>16517</v>
      </c>
      <c r="BE57" s="302">
        <v>4836</v>
      </c>
      <c r="BF57" s="302">
        <v>1305</v>
      </c>
      <c r="BG57" s="302">
        <v>732</v>
      </c>
      <c r="BH57" s="302">
        <v>1299</v>
      </c>
      <c r="BI57" s="302">
        <v>1500</v>
      </c>
      <c r="BJ57" s="302">
        <v>7787</v>
      </c>
      <c r="BK57" s="302">
        <v>1704</v>
      </c>
      <c r="BL57" s="302">
        <v>901</v>
      </c>
      <c r="BM57" s="302">
        <v>550</v>
      </c>
      <c r="BN57" s="302">
        <v>1464</v>
      </c>
      <c r="BO57" s="302">
        <v>3168</v>
      </c>
      <c r="BP57" s="302">
        <v>9697</v>
      </c>
      <c r="BQ57" s="302">
        <v>4712</v>
      </c>
      <c r="BR57" s="302">
        <v>3151</v>
      </c>
      <c r="BS57" s="302">
        <v>1834</v>
      </c>
      <c r="BT57" s="302">
        <v>5498</v>
      </c>
      <c r="BU57" s="302">
        <v>2933</v>
      </c>
      <c r="BV57" s="302">
        <v>2565</v>
      </c>
      <c r="BX57" s="302" t="s">
        <v>43</v>
      </c>
      <c r="BY57" s="302">
        <v>85943</v>
      </c>
      <c r="BZ57" s="302">
        <v>55204</v>
      </c>
      <c r="CA57" s="302">
        <v>34833</v>
      </c>
      <c r="CB57" s="302">
        <v>2228</v>
      </c>
      <c r="CC57" s="302">
        <v>18143</v>
      </c>
      <c r="CD57" s="302">
        <v>5687</v>
      </c>
      <c r="CE57" s="302">
        <v>1483</v>
      </c>
      <c r="CF57" s="302">
        <v>799</v>
      </c>
      <c r="CG57" s="302">
        <v>1482</v>
      </c>
      <c r="CH57" s="302">
        <v>1923</v>
      </c>
      <c r="CI57" s="302">
        <v>8711</v>
      </c>
      <c r="CJ57" s="302">
        <v>2062</v>
      </c>
      <c r="CK57" s="302">
        <v>1039</v>
      </c>
      <c r="CL57" s="302">
        <v>651</v>
      </c>
      <c r="CM57" s="302">
        <v>1827</v>
      </c>
      <c r="CN57" s="302">
        <v>3132</v>
      </c>
      <c r="CO57" s="302">
        <v>10003</v>
      </c>
      <c r="CP57" s="302">
        <v>5897</v>
      </c>
      <c r="CQ57" s="302">
        <v>2853</v>
      </c>
      <c r="CR57" s="302">
        <v>1253</v>
      </c>
      <c r="CS57" s="302">
        <v>6338</v>
      </c>
      <c r="CT57" s="302">
        <v>2792</v>
      </c>
      <c r="CU57" s="302">
        <v>3546</v>
      </c>
    </row>
    <row r="58" spans="1:99" x14ac:dyDescent="0.2">
      <c r="A58" s="39" t="s">
        <v>44</v>
      </c>
      <c r="B58" s="302">
        <v>97494</v>
      </c>
      <c r="C58" s="302">
        <v>68879</v>
      </c>
      <c r="D58" s="318" t="s">
        <v>2</v>
      </c>
      <c r="E58" s="302">
        <v>5148</v>
      </c>
      <c r="F58" s="318" t="s">
        <v>2</v>
      </c>
      <c r="G58" s="318" t="s">
        <v>2</v>
      </c>
      <c r="H58" s="318" t="s">
        <v>2</v>
      </c>
      <c r="I58" s="318" t="s">
        <v>2</v>
      </c>
      <c r="J58" s="318" t="s">
        <v>2</v>
      </c>
      <c r="K58" s="318" t="s">
        <v>2</v>
      </c>
      <c r="L58" s="318" t="s">
        <v>2</v>
      </c>
      <c r="M58" s="302">
        <v>3655</v>
      </c>
      <c r="N58" s="302">
        <v>798</v>
      </c>
      <c r="O58" s="302">
        <v>1550</v>
      </c>
      <c r="P58" s="302">
        <v>1123</v>
      </c>
      <c r="Q58" s="318" t="s">
        <v>2</v>
      </c>
      <c r="R58" s="318" t="s">
        <v>2</v>
      </c>
      <c r="S58" s="302">
        <v>5706</v>
      </c>
      <c r="T58" s="302">
        <v>8544</v>
      </c>
      <c r="U58" s="302">
        <v>2203</v>
      </c>
      <c r="V58" s="318" t="s">
        <v>2</v>
      </c>
      <c r="W58" s="318" t="s">
        <v>2</v>
      </c>
      <c r="X58" s="318" t="s">
        <v>2</v>
      </c>
      <c r="Z58" s="39" t="s">
        <v>44</v>
      </c>
      <c r="AA58" s="302">
        <v>103665</v>
      </c>
      <c r="AB58" s="302">
        <v>69418</v>
      </c>
      <c r="AC58" s="302">
        <v>48670</v>
      </c>
      <c r="AD58" s="302">
        <v>4376</v>
      </c>
      <c r="AE58" s="302">
        <v>16372</v>
      </c>
      <c r="AF58" s="318">
        <v>4664</v>
      </c>
      <c r="AG58" s="302">
        <v>1515</v>
      </c>
      <c r="AH58" s="302">
        <v>708</v>
      </c>
      <c r="AI58" s="302">
        <v>1163</v>
      </c>
      <c r="AJ58" s="302">
        <v>1278</v>
      </c>
      <c r="AK58" s="318">
        <v>8422</v>
      </c>
      <c r="AL58" s="302">
        <v>2975</v>
      </c>
      <c r="AM58" s="302">
        <v>1104</v>
      </c>
      <c r="AN58" s="302">
        <v>1453</v>
      </c>
      <c r="AO58" s="302">
        <v>1168</v>
      </c>
      <c r="AP58" s="302">
        <v>1722</v>
      </c>
      <c r="AQ58" s="318">
        <v>19235</v>
      </c>
      <c r="AR58" s="302">
        <v>9227</v>
      </c>
      <c r="AS58" s="302">
        <v>8660</v>
      </c>
      <c r="AT58" s="302">
        <v>1348</v>
      </c>
      <c r="AU58" s="302">
        <v>1926</v>
      </c>
      <c r="AV58" s="318" t="s">
        <v>2</v>
      </c>
      <c r="AW58" s="302">
        <v>1926</v>
      </c>
      <c r="AY58" s="39" t="s">
        <v>44</v>
      </c>
      <c r="AZ58" s="302">
        <v>126224</v>
      </c>
      <c r="BA58" s="302">
        <v>77919</v>
      </c>
      <c r="BB58" s="302">
        <v>45700</v>
      </c>
      <c r="BC58" s="302">
        <v>3508</v>
      </c>
      <c r="BD58" s="302">
        <v>28711</v>
      </c>
      <c r="BE58" s="302">
        <v>8128</v>
      </c>
      <c r="BF58" s="302">
        <v>2413</v>
      </c>
      <c r="BG58" s="302">
        <v>1234</v>
      </c>
      <c r="BH58" s="302">
        <v>1850</v>
      </c>
      <c r="BI58" s="302">
        <v>2631</v>
      </c>
      <c r="BJ58" s="302">
        <v>11722</v>
      </c>
      <c r="BK58" s="302">
        <v>2986</v>
      </c>
      <c r="BL58" s="302">
        <v>1003</v>
      </c>
      <c r="BM58" s="302">
        <v>2308</v>
      </c>
      <c r="BN58" s="302">
        <v>1717</v>
      </c>
      <c r="BO58" s="302">
        <v>3708</v>
      </c>
      <c r="BP58" s="302">
        <v>22079</v>
      </c>
      <c r="BQ58" s="302">
        <v>10843</v>
      </c>
      <c r="BR58" s="302">
        <v>7828</v>
      </c>
      <c r="BS58" s="302">
        <v>3408</v>
      </c>
      <c r="BT58" s="302">
        <v>6376</v>
      </c>
      <c r="BU58" s="302">
        <v>1334</v>
      </c>
      <c r="BV58" s="302">
        <v>5042</v>
      </c>
      <c r="BX58" s="302" t="s">
        <v>44</v>
      </c>
      <c r="BY58" s="302">
        <v>127246</v>
      </c>
      <c r="BZ58" s="302">
        <v>74456</v>
      </c>
      <c r="CA58" s="302">
        <v>43135</v>
      </c>
      <c r="CB58" s="302">
        <v>2792</v>
      </c>
      <c r="CC58" s="302">
        <v>28529</v>
      </c>
      <c r="CD58" s="302">
        <v>8731</v>
      </c>
      <c r="CE58" s="302">
        <v>2555</v>
      </c>
      <c r="CF58" s="302">
        <v>1172</v>
      </c>
      <c r="CG58" s="302">
        <v>1876</v>
      </c>
      <c r="CH58" s="302">
        <v>3128</v>
      </c>
      <c r="CI58" s="302">
        <v>10824</v>
      </c>
      <c r="CJ58" s="302">
        <v>2687</v>
      </c>
      <c r="CK58" s="302">
        <v>1085</v>
      </c>
      <c r="CL58" s="302">
        <v>2412</v>
      </c>
      <c r="CM58" s="302">
        <v>1720</v>
      </c>
      <c r="CN58" s="302">
        <v>2920</v>
      </c>
      <c r="CO58" s="302">
        <v>20764</v>
      </c>
      <c r="CP58" s="302">
        <v>11204</v>
      </c>
      <c r="CQ58" s="302">
        <v>7073</v>
      </c>
      <c r="CR58" s="302">
        <v>2487</v>
      </c>
      <c r="CS58" s="302">
        <v>12471</v>
      </c>
      <c r="CT58" s="302">
        <v>1327</v>
      </c>
      <c r="CU58" s="302">
        <v>11144</v>
      </c>
    </row>
    <row r="59" spans="1:99" x14ac:dyDescent="0.2">
      <c r="A59" s="39" t="s">
        <v>45</v>
      </c>
      <c r="B59" s="302">
        <v>96266</v>
      </c>
      <c r="C59" s="302">
        <v>70415</v>
      </c>
      <c r="D59" s="318" t="s">
        <v>2</v>
      </c>
      <c r="E59" s="302">
        <v>4643</v>
      </c>
      <c r="F59" s="318" t="s">
        <v>2</v>
      </c>
      <c r="G59" s="318" t="s">
        <v>2</v>
      </c>
      <c r="H59" s="318" t="s">
        <v>2</v>
      </c>
      <c r="I59" s="318" t="s">
        <v>2</v>
      </c>
      <c r="J59" s="318" t="s">
        <v>2</v>
      </c>
      <c r="K59" s="318" t="s">
        <v>2</v>
      </c>
      <c r="L59" s="318" t="s">
        <v>2</v>
      </c>
      <c r="M59" s="302">
        <v>15903</v>
      </c>
      <c r="N59" s="302">
        <v>1199</v>
      </c>
      <c r="O59" s="302">
        <v>262</v>
      </c>
      <c r="P59" s="302">
        <v>834</v>
      </c>
      <c r="Q59" s="318" t="s">
        <v>2</v>
      </c>
      <c r="R59" s="318" t="s">
        <v>2</v>
      </c>
      <c r="S59" s="302">
        <v>798</v>
      </c>
      <c r="T59" s="302">
        <v>2124</v>
      </c>
      <c r="U59" s="302">
        <v>694</v>
      </c>
      <c r="V59" s="318" t="s">
        <v>2</v>
      </c>
      <c r="W59" s="318" t="s">
        <v>2</v>
      </c>
      <c r="X59" s="318" t="s">
        <v>2</v>
      </c>
      <c r="Z59" s="39" t="s">
        <v>45</v>
      </c>
      <c r="AA59" s="302">
        <v>99958</v>
      </c>
      <c r="AB59" s="302">
        <v>58092</v>
      </c>
      <c r="AC59" s="302">
        <v>49769</v>
      </c>
      <c r="AD59" s="302">
        <v>4158</v>
      </c>
      <c r="AE59" s="302">
        <v>4165</v>
      </c>
      <c r="AF59" s="318">
        <v>2997</v>
      </c>
      <c r="AG59" s="302">
        <v>656</v>
      </c>
      <c r="AH59" s="302">
        <v>336</v>
      </c>
      <c r="AI59" s="302">
        <v>1011</v>
      </c>
      <c r="AJ59" s="302">
        <v>994</v>
      </c>
      <c r="AK59" s="318">
        <v>31660</v>
      </c>
      <c r="AL59" s="302">
        <v>22040</v>
      </c>
      <c r="AM59" s="302">
        <v>2206</v>
      </c>
      <c r="AN59" s="302">
        <v>459</v>
      </c>
      <c r="AO59" s="302">
        <v>1206</v>
      </c>
      <c r="AP59" s="302">
        <v>5749</v>
      </c>
      <c r="AQ59" s="318">
        <v>5816</v>
      </c>
      <c r="AR59" s="302">
        <v>2636</v>
      </c>
      <c r="AS59" s="302">
        <v>2734</v>
      </c>
      <c r="AT59" s="302">
        <v>446</v>
      </c>
      <c r="AU59" s="302">
        <v>1393</v>
      </c>
      <c r="AV59" s="318" t="s">
        <v>2</v>
      </c>
      <c r="AW59" s="302">
        <v>1393</v>
      </c>
      <c r="AY59" s="39" t="s">
        <v>45</v>
      </c>
      <c r="AZ59" s="302">
        <v>118023</v>
      </c>
      <c r="BA59" s="302">
        <v>50104</v>
      </c>
      <c r="BB59" s="302">
        <v>37039</v>
      </c>
      <c r="BC59" s="302">
        <v>3537</v>
      </c>
      <c r="BD59" s="302">
        <v>9528</v>
      </c>
      <c r="BE59" s="302">
        <v>4749</v>
      </c>
      <c r="BF59" s="302">
        <v>1130</v>
      </c>
      <c r="BG59" s="302">
        <v>533</v>
      </c>
      <c r="BH59" s="302">
        <v>1739</v>
      </c>
      <c r="BI59" s="302">
        <v>1347</v>
      </c>
      <c r="BJ59" s="302">
        <v>50418</v>
      </c>
      <c r="BK59" s="302">
        <v>30852</v>
      </c>
      <c r="BL59" s="302">
        <v>4092</v>
      </c>
      <c r="BM59" s="302">
        <v>684</v>
      </c>
      <c r="BN59" s="302">
        <v>1226</v>
      </c>
      <c r="BO59" s="302">
        <v>13564</v>
      </c>
      <c r="BP59" s="302">
        <v>9097</v>
      </c>
      <c r="BQ59" s="302">
        <v>3840</v>
      </c>
      <c r="BR59" s="302">
        <v>3012</v>
      </c>
      <c r="BS59" s="302">
        <v>2245</v>
      </c>
      <c r="BT59" s="302">
        <v>3655</v>
      </c>
      <c r="BU59" s="302">
        <v>1989</v>
      </c>
      <c r="BV59" s="302">
        <v>1666</v>
      </c>
      <c r="BX59" s="302" t="s">
        <v>45</v>
      </c>
      <c r="BY59" s="302">
        <v>128798</v>
      </c>
      <c r="BZ59" s="302">
        <v>48458</v>
      </c>
      <c r="CA59" s="302">
        <v>27366</v>
      </c>
      <c r="CB59" s="302">
        <v>2659</v>
      </c>
      <c r="CC59" s="302">
        <v>18433</v>
      </c>
      <c r="CD59" s="302">
        <v>4815</v>
      </c>
      <c r="CE59" s="302">
        <v>1025</v>
      </c>
      <c r="CF59" s="302">
        <v>540</v>
      </c>
      <c r="CG59" s="302">
        <v>1611</v>
      </c>
      <c r="CH59" s="302">
        <v>1639</v>
      </c>
      <c r="CI59" s="302">
        <v>57605</v>
      </c>
      <c r="CJ59" s="302">
        <v>36180</v>
      </c>
      <c r="CK59" s="302">
        <v>5047</v>
      </c>
      <c r="CL59" s="302">
        <v>888</v>
      </c>
      <c r="CM59" s="302">
        <v>1283</v>
      </c>
      <c r="CN59" s="302">
        <v>14207</v>
      </c>
      <c r="CO59" s="302">
        <v>8604</v>
      </c>
      <c r="CP59" s="302">
        <v>4792</v>
      </c>
      <c r="CQ59" s="302">
        <v>2898</v>
      </c>
      <c r="CR59" s="302">
        <v>914</v>
      </c>
      <c r="CS59" s="302">
        <v>9316</v>
      </c>
      <c r="CT59" s="302">
        <v>3124</v>
      </c>
      <c r="CU59" s="302">
        <v>6192</v>
      </c>
    </row>
    <row r="60" spans="1:99" x14ac:dyDescent="0.2">
      <c r="A60" s="39" t="s">
        <v>46</v>
      </c>
      <c r="B60" s="302">
        <v>111164</v>
      </c>
      <c r="C60" s="302">
        <v>107545</v>
      </c>
      <c r="D60" s="318" t="s">
        <v>2</v>
      </c>
      <c r="E60" s="302">
        <v>1606</v>
      </c>
      <c r="F60" s="318" t="s">
        <v>2</v>
      </c>
      <c r="G60" s="318" t="s">
        <v>2</v>
      </c>
      <c r="H60" s="318" t="s">
        <v>2</v>
      </c>
      <c r="I60" s="318" t="s">
        <v>2</v>
      </c>
      <c r="J60" s="318" t="s">
        <v>2</v>
      </c>
      <c r="K60" s="318" t="s">
        <v>2</v>
      </c>
      <c r="L60" s="318" t="s">
        <v>2</v>
      </c>
      <c r="M60" s="302">
        <v>1247</v>
      </c>
      <c r="N60" s="302">
        <v>190</v>
      </c>
      <c r="O60" s="302">
        <v>99</v>
      </c>
      <c r="P60" s="302">
        <v>385</v>
      </c>
      <c r="Q60" s="318" t="s">
        <v>2</v>
      </c>
      <c r="R60" s="318" t="s">
        <v>2</v>
      </c>
      <c r="S60" s="302">
        <v>184</v>
      </c>
      <c r="T60" s="302">
        <v>637</v>
      </c>
      <c r="U60" s="302">
        <v>224</v>
      </c>
      <c r="V60" s="318" t="s">
        <v>2</v>
      </c>
      <c r="W60" s="318" t="s">
        <v>2</v>
      </c>
      <c r="X60" s="318" t="s">
        <v>2</v>
      </c>
      <c r="Z60" s="39" t="s">
        <v>46</v>
      </c>
      <c r="AA60" s="302">
        <v>107949</v>
      </c>
      <c r="AB60" s="302">
        <v>102856</v>
      </c>
      <c r="AC60" s="302">
        <v>99738</v>
      </c>
      <c r="AD60" s="302">
        <v>1453</v>
      </c>
      <c r="AE60" s="302">
        <v>1665</v>
      </c>
      <c r="AF60" s="318">
        <v>1124</v>
      </c>
      <c r="AG60" s="302">
        <v>402</v>
      </c>
      <c r="AH60" s="302">
        <v>116</v>
      </c>
      <c r="AI60" s="302">
        <v>352</v>
      </c>
      <c r="AJ60" s="302">
        <v>254</v>
      </c>
      <c r="AK60" s="318">
        <v>2367</v>
      </c>
      <c r="AL60" s="302">
        <v>1305</v>
      </c>
      <c r="AM60" s="302">
        <v>231</v>
      </c>
      <c r="AN60" s="302">
        <v>97</v>
      </c>
      <c r="AO60" s="302">
        <v>408</v>
      </c>
      <c r="AP60" s="302">
        <v>326</v>
      </c>
      <c r="AQ60" s="318">
        <v>1467</v>
      </c>
      <c r="AR60" s="302">
        <v>622</v>
      </c>
      <c r="AS60" s="302">
        <v>757</v>
      </c>
      <c r="AT60" s="302">
        <v>88</v>
      </c>
      <c r="AU60" s="302">
        <v>135</v>
      </c>
      <c r="AV60" s="318" t="s">
        <v>2</v>
      </c>
      <c r="AW60" s="302">
        <v>135</v>
      </c>
      <c r="AY60" s="39" t="s">
        <v>46</v>
      </c>
      <c r="AZ60" s="302">
        <v>114209</v>
      </c>
      <c r="BA60" s="302">
        <v>100233</v>
      </c>
      <c r="BB60" s="302">
        <v>95461</v>
      </c>
      <c r="BC60" s="302">
        <v>1315</v>
      </c>
      <c r="BD60" s="302">
        <v>3457</v>
      </c>
      <c r="BE60" s="302">
        <v>2436</v>
      </c>
      <c r="BF60" s="302">
        <v>980</v>
      </c>
      <c r="BG60" s="302">
        <v>348</v>
      </c>
      <c r="BH60" s="302">
        <v>585</v>
      </c>
      <c r="BI60" s="302">
        <v>523</v>
      </c>
      <c r="BJ60" s="302">
        <v>5519</v>
      </c>
      <c r="BK60" s="302">
        <v>2466</v>
      </c>
      <c r="BL60" s="302">
        <v>729</v>
      </c>
      <c r="BM60" s="302">
        <v>501</v>
      </c>
      <c r="BN60" s="302">
        <v>651</v>
      </c>
      <c r="BO60" s="302">
        <v>1172</v>
      </c>
      <c r="BP60" s="302">
        <v>5291</v>
      </c>
      <c r="BQ60" s="302">
        <v>3458</v>
      </c>
      <c r="BR60" s="302">
        <v>1346</v>
      </c>
      <c r="BS60" s="302">
        <v>487</v>
      </c>
      <c r="BT60" s="302">
        <v>730</v>
      </c>
      <c r="BU60" s="302">
        <v>186</v>
      </c>
      <c r="BV60" s="302">
        <v>544</v>
      </c>
      <c r="BX60" s="302" t="s">
        <v>46</v>
      </c>
      <c r="BY60" s="302">
        <v>126385</v>
      </c>
      <c r="BZ60" s="302">
        <v>95322</v>
      </c>
      <c r="CA60" s="302">
        <v>84449</v>
      </c>
      <c r="CB60" s="302">
        <v>1314</v>
      </c>
      <c r="CC60" s="302">
        <v>9559</v>
      </c>
      <c r="CD60" s="302">
        <v>4746</v>
      </c>
      <c r="CE60" s="302">
        <v>1574</v>
      </c>
      <c r="CF60" s="302">
        <v>738</v>
      </c>
      <c r="CG60" s="302">
        <v>1203</v>
      </c>
      <c r="CH60" s="302">
        <v>1231</v>
      </c>
      <c r="CI60" s="302">
        <v>13799</v>
      </c>
      <c r="CJ60" s="302">
        <v>5615</v>
      </c>
      <c r="CK60" s="302">
        <v>2933</v>
      </c>
      <c r="CL60" s="302">
        <v>2432</v>
      </c>
      <c r="CM60" s="302">
        <v>856</v>
      </c>
      <c r="CN60" s="302">
        <v>1963</v>
      </c>
      <c r="CO60" s="302">
        <v>9979</v>
      </c>
      <c r="CP60" s="302">
        <v>6588</v>
      </c>
      <c r="CQ60" s="302">
        <v>2149</v>
      </c>
      <c r="CR60" s="302">
        <v>1242</v>
      </c>
      <c r="CS60" s="302">
        <v>2539</v>
      </c>
      <c r="CT60" s="302">
        <v>400</v>
      </c>
      <c r="CU60" s="302">
        <v>2139</v>
      </c>
    </row>
    <row r="61" spans="1:99" x14ac:dyDescent="0.2">
      <c r="A61" s="39" t="s">
        <v>47</v>
      </c>
      <c r="B61" s="302">
        <v>113134</v>
      </c>
      <c r="C61" s="302">
        <v>98840</v>
      </c>
      <c r="D61" s="318" t="s">
        <v>2</v>
      </c>
      <c r="E61" s="302">
        <v>3239</v>
      </c>
      <c r="F61" s="318" t="s">
        <v>2</v>
      </c>
      <c r="G61" s="318" t="s">
        <v>2</v>
      </c>
      <c r="H61" s="318" t="s">
        <v>2</v>
      </c>
      <c r="I61" s="318" t="s">
        <v>2</v>
      </c>
      <c r="J61" s="318" t="s">
        <v>2</v>
      </c>
      <c r="K61" s="318" t="s">
        <v>2</v>
      </c>
      <c r="L61" s="318" t="s">
        <v>2</v>
      </c>
      <c r="M61" s="302">
        <v>7724</v>
      </c>
      <c r="N61" s="302">
        <v>1023</v>
      </c>
      <c r="O61" s="302">
        <v>530</v>
      </c>
      <c r="P61" s="302">
        <v>563</v>
      </c>
      <c r="Q61" s="318" t="s">
        <v>2</v>
      </c>
      <c r="R61" s="318" t="s">
        <v>2</v>
      </c>
      <c r="S61" s="302">
        <v>422</v>
      </c>
      <c r="T61" s="302">
        <v>1080</v>
      </c>
      <c r="U61" s="302">
        <v>441</v>
      </c>
      <c r="V61" s="318" t="s">
        <v>2</v>
      </c>
      <c r="W61" s="318" t="s">
        <v>2</v>
      </c>
      <c r="X61" s="318" t="s">
        <v>2</v>
      </c>
      <c r="Z61" s="39" t="s">
        <v>47</v>
      </c>
      <c r="AA61" s="302">
        <v>117461</v>
      </c>
      <c r="AB61" s="302">
        <v>92667</v>
      </c>
      <c r="AC61" s="302">
        <v>85416</v>
      </c>
      <c r="AD61" s="302">
        <v>3170</v>
      </c>
      <c r="AE61" s="302">
        <v>4081</v>
      </c>
      <c r="AF61" s="318">
        <v>2778</v>
      </c>
      <c r="AG61" s="302">
        <v>675</v>
      </c>
      <c r="AH61" s="302">
        <v>331</v>
      </c>
      <c r="AI61" s="302">
        <v>1054</v>
      </c>
      <c r="AJ61" s="302">
        <v>718</v>
      </c>
      <c r="AK61" s="318">
        <v>17230</v>
      </c>
      <c r="AL61" s="302">
        <v>11309</v>
      </c>
      <c r="AM61" s="302">
        <v>1901</v>
      </c>
      <c r="AN61" s="302">
        <v>760</v>
      </c>
      <c r="AO61" s="302">
        <v>825</v>
      </c>
      <c r="AP61" s="302">
        <v>2435</v>
      </c>
      <c r="AQ61" s="318">
        <v>3690</v>
      </c>
      <c r="AR61" s="302">
        <v>1937</v>
      </c>
      <c r="AS61" s="302">
        <v>1512</v>
      </c>
      <c r="AT61" s="302">
        <v>241</v>
      </c>
      <c r="AU61" s="302">
        <v>1096</v>
      </c>
      <c r="AV61" s="318" t="s">
        <v>2</v>
      </c>
      <c r="AW61" s="302">
        <v>1096</v>
      </c>
      <c r="AY61" s="39" t="s">
        <v>47</v>
      </c>
      <c r="AZ61" s="302">
        <v>135811</v>
      </c>
      <c r="BA61" s="302">
        <v>81480</v>
      </c>
      <c r="BB61" s="302">
        <v>70680</v>
      </c>
      <c r="BC61" s="302">
        <v>2775</v>
      </c>
      <c r="BD61" s="302">
        <v>8025</v>
      </c>
      <c r="BE61" s="302">
        <v>5109</v>
      </c>
      <c r="BF61" s="302">
        <v>1259</v>
      </c>
      <c r="BG61" s="302">
        <v>692</v>
      </c>
      <c r="BH61" s="302">
        <v>1890</v>
      </c>
      <c r="BI61" s="302">
        <v>1268</v>
      </c>
      <c r="BJ61" s="302">
        <v>35020</v>
      </c>
      <c r="BK61" s="302">
        <v>18449</v>
      </c>
      <c r="BL61" s="302">
        <v>4849</v>
      </c>
      <c r="BM61" s="302">
        <v>1371</v>
      </c>
      <c r="BN61" s="302">
        <v>1310</v>
      </c>
      <c r="BO61" s="302">
        <v>9041</v>
      </c>
      <c r="BP61" s="302">
        <v>9716</v>
      </c>
      <c r="BQ61" s="302">
        <v>5484</v>
      </c>
      <c r="BR61" s="302">
        <v>2123</v>
      </c>
      <c r="BS61" s="302">
        <v>2109</v>
      </c>
      <c r="BT61" s="302">
        <v>4486</v>
      </c>
      <c r="BU61" s="302">
        <v>1715</v>
      </c>
      <c r="BV61" s="302">
        <v>2771</v>
      </c>
      <c r="BX61" s="302" t="s">
        <v>47</v>
      </c>
      <c r="BY61" s="302">
        <v>151046</v>
      </c>
      <c r="BZ61" s="302">
        <v>72379</v>
      </c>
      <c r="CA61" s="302">
        <v>56167</v>
      </c>
      <c r="CB61" s="302">
        <v>2614</v>
      </c>
      <c r="CC61" s="302">
        <v>13598</v>
      </c>
      <c r="CD61" s="302">
        <v>6618</v>
      </c>
      <c r="CE61" s="302">
        <v>1488</v>
      </c>
      <c r="CF61" s="302">
        <v>965</v>
      </c>
      <c r="CG61" s="302">
        <v>2122</v>
      </c>
      <c r="CH61" s="302">
        <v>2043</v>
      </c>
      <c r="CI61" s="302">
        <v>50899</v>
      </c>
      <c r="CJ61" s="302">
        <v>28725</v>
      </c>
      <c r="CK61" s="302">
        <v>7245</v>
      </c>
      <c r="CL61" s="302">
        <v>2045</v>
      </c>
      <c r="CM61" s="302">
        <v>1485</v>
      </c>
      <c r="CN61" s="302">
        <v>11399</v>
      </c>
      <c r="CO61" s="302">
        <v>11437</v>
      </c>
      <c r="CP61" s="302">
        <v>7642</v>
      </c>
      <c r="CQ61" s="302">
        <v>2637</v>
      </c>
      <c r="CR61" s="302">
        <v>1158</v>
      </c>
      <c r="CS61" s="302">
        <v>9713</v>
      </c>
      <c r="CT61" s="302">
        <v>2310</v>
      </c>
      <c r="CU61" s="302">
        <v>7403</v>
      </c>
    </row>
    <row r="62" spans="1:99" x14ac:dyDescent="0.2">
      <c r="A62" s="39" t="s">
        <v>48</v>
      </c>
      <c r="B62" s="302">
        <v>99914</v>
      </c>
      <c r="C62" s="302">
        <v>74931</v>
      </c>
      <c r="D62" s="318" t="s">
        <v>2</v>
      </c>
      <c r="E62" s="302">
        <v>3607</v>
      </c>
      <c r="F62" s="318" t="s">
        <v>2</v>
      </c>
      <c r="G62" s="318" t="s">
        <v>2</v>
      </c>
      <c r="H62" s="318" t="s">
        <v>2</v>
      </c>
      <c r="I62" s="318" t="s">
        <v>2</v>
      </c>
      <c r="J62" s="318" t="s">
        <v>2</v>
      </c>
      <c r="K62" s="318" t="s">
        <v>2</v>
      </c>
      <c r="L62" s="318" t="s">
        <v>2</v>
      </c>
      <c r="M62" s="302">
        <v>14555</v>
      </c>
      <c r="N62" s="302">
        <v>2753</v>
      </c>
      <c r="O62" s="302">
        <v>319</v>
      </c>
      <c r="P62" s="302">
        <v>629</v>
      </c>
      <c r="Q62" s="318" t="s">
        <v>2</v>
      </c>
      <c r="R62" s="318" t="s">
        <v>2</v>
      </c>
      <c r="S62" s="302">
        <v>1117</v>
      </c>
      <c r="T62" s="302">
        <v>1118</v>
      </c>
      <c r="U62" s="302">
        <v>495</v>
      </c>
      <c r="V62" s="318" t="s">
        <v>2</v>
      </c>
      <c r="W62" s="318" t="s">
        <v>2</v>
      </c>
      <c r="X62" s="318" t="s">
        <v>2</v>
      </c>
      <c r="Z62" s="39" t="s">
        <v>48</v>
      </c>
      <c r="AA62" s="302">
        <v>104240</v>
      </c>
      <c r="AB62" s="302">
        <v>67266</v>
      </c>
      <c r="AC62" s="302">
        <v>58475</v>
      </c>
      <c r="AD62" s="302">
        <v>2773</v>
      </c>
      <c r="AE62" s="302">
        <v>6018</v>
      </c>
      <c r="AF62" s="318">
        <v>3204</v>
      </c>
      <c r="AG62" s="302">
        <v>692</v>
      </c>
      <c r="AH62" s="302">
        <v>410</v>
      </c>
      <c r="AI62" s="302">
        <v>1228</v>
      </c>
      <c r="AJ62" s="302">
        <v>874</v>
      </c>
      <c r="AK62" s="318">
        <v>27260</v>
      </c>
      <c r="AL62" s="302">
        <v>18362</v>
      </c>
      <c r="AM62" s="302">
        <v>4628</v>
      </c>
      <c r="AN62" s="302">
        <v>548</v>
      </c>
      <c r="AO62" s="302">
        <v>859</v>
      </c>
      <c r="AP62" s="302">
        <v>2863</v>
      </c>
      <c r="AQ62" s="318">
        <v>4369</v>
      </c>
      <c r="AR62" s="302">
        <v>2743</v>
      </c>
      <c r="AS62" s="302">
        <v>1305</v>
      </c>
      <c r="AT62" s="302">
        <v>321</v>
      </c>
      <c r="AU62" s="302">
        <v>2141</v>
      </c>
      <c r="AV62" s="318" t="s">
        <v>2</v>
      </c>
      <c r="AW62" s="302">
        <v>2141</v>
      </c>
      <c r="AY62" s="39" t="s">
        <v>48</v>
      </c>
      <c r="AZ62" s="302">
        <v>127397</v>
      </c>
      <c r="BA62" s="302">
        <v>64623</v>
      </c>
      <c r="BB62" s="302">
        <v>48204</v>
      </c>
      <c r="BC62" s="302">
        <v>2236</v>
      </c>
      <c r="BD62" s="302">
        <v>14183</v>
      </c>
      <c r="BE62" s="302">
        <v>5090</v>
      </c>
      <c r="BF62" s="302">
        <v>1073</v>
      </c>
      <c r="BG62" s="302">
        <v>877</v>
      </c>
      <c r="BH62" s="302">
        <v>1702</v>
      </c>
      <c r="BI62" s="302">
        <v>1438</v>
      </c>
      <c r="BJ62" s="302">
        <v>44985</v>
      </c>
      <c r="BK62" s="302">
        <v>25045</v>
      </c>
      <c r="BL62" s="302">
        <v>7063</v>
      </c>
      <c r="BM62" s="302">
        <v>1148</v>
      </c>
      <c r="BN62" s="302">
        <v>1099</v>
      </c>
      <c r="BO62" s="302">
        <v>10630</v>
      </c>
      <c r="BP62" s="302">
        <v>7878</v>
      </c>
      <c r="BQ62" s="302">
        <v>5012</v>
      </c>
      <c r="BR62" s="302">
        <v>1604</v>
      </c>
      <c r="BS62" s="302">
        <v>1262</v>
      </c>
      <c r="BT62" s="302">
        <v>4821</v>
      </c>
      <c r="BU62" s="302">
        <v>2038</v>
      </c>
      <c r="BV62" s="302">
        <v>2783</v>
      </c>
      <c r="BX62" s="302" t="s">
        <v>48</v>
      </c>
      <c r="BY62" s="302">
        <v>143202</v>
      </c>
      <c r="BZ62" s="302">
        <v>62898</v>
      </c>
      <c r="CA62" s="302">
        <v>41296</v>
      </c>
      <c r="CB62" s="302">
        <v>1849</v>
      </c>
      <c r="CC62" s="302">
        <v>19753</v>
      </c>
      <c r="CD62" s="302">
        <v>6671</v>
      </c>
      <c r="CE62" s="302">
        <v>1345</v>
      </c>
      <c r="CF62" s="302">
        <v>1060</v>
      </c>
      <c r="CG62" s="302">
        <v>2069</v>
      </c>
      <c r="CH62" s="302">
        <v>2197</v>
      </c>
      <c r="CI62" s="302">
        <v>53257</v>
      </c>
      <c r="CJ62" s="302">
        <v>31073</v>
      </c>
      <c r="CK62" s="302">
        <v>8899</v>
      </c>
      <c r="CL62" s="302">
        <v>1325</v>
      </c>
      <c r="CM62" s="302">
        <v>1243</v>
      </c>
      <c r="CN62" s="302">
        <v>10717</v>
      </c>
      <c r="CO62" s="302">
        <v>9825</v>
      </c>
      <c r="CP62" s="302">
        <v>6890</v>
      </c>
      <c r="CQ62" s="302">
        <v>1728</v>
      </c>
      <c r="CR62" s="302">
        <v>1207</v>
      </c>
      <c r="CS62" s="302">
        <v>10551</v>
      </c>
      <c r="CT62" s="302">
        <v>2933</v>
      </c>
      <c r="CU62" s="302">
        <v>7618</v>
      </c>
    </row>
    <row r="63" spans="1:99" x14ac:dyDescent="0.2">
      <c r="A63" s="39" t="s">
        <v>49</v>
      </c>
      <c r="B63" s="302">
        <v>77994</v>
      </c>
      <c r="C63" s="302">
        <v>63218</v>
      </c>
      <c r="D63" s="318" t="s">
        <v>2</v>
      </c>
      <c r="E63" s="302">
        <v>5571</v>
      </c>
      <c r="F63" s="318" t="s">
        <v>2</v>
      </c>
      <c r="G63" s="318" t="s">
        <v>2</v>
      </c>
      <c r="H63" s="318" t="s">
        <v>2</v>
      </c>
      <c r="I63" s="318" t="s">
        <v>2</v>
      </c>
      <c r="J63" s="318" t="s">
        <v>2</v>
      </c>
      <c r="K63" s="318" t="s">
        <v>2</v>
      </c>
      <c r="L63" s="318" t="s">
        <v>2</v>
      </c>
      <c r="M63" s="302">
        <v>1260</v>
      </c>
      <c r="N63" s="302">
        <v>312</v>
      </c>
      <c r="O63" s="302">
        <v>1354</v>
      </c>
      <c r="P63" s="302">
        <v>1077</v>
      </c>
      <c r="Q63" s="318" t="s">
        <v>2</v>
      </c>
      <c r="R63" s="318" t="s">
        <v>2</v>
      </c>
      <c r="S63" s="302">
        <v>2775</v>
      </c>
      <c r="T63" s="302">
        <v>3811</v>
      </c>
      <c r="U63" s="302">
        <v>1458</v>
      </c>
      <c r="V63" s="318" t="s">
        <v>2</v>
      </c>
      <c r="W63" s="318" t="s">
        <v>2</v>
      </c>
      <c r="X63" s="318" t="s">
        <v>2</v>
      </c>
      <c r="Z63" s="39" t="s">
        <v>49</v>
      </c>
      <c r="AA63" s="302">
        <v>84230</v>
      </c>
      <c r="AB63" s="302">
        <v>64324</v>
      </c>
      <c r="AC63" s="302">
        <v>49039</v>
      </c>
      <c r="AD63" s="302">
        <v>5004</v>
      </c>
      <c r="AE63" s="302">
        <v>10281</v>
      </c>
      <c r="AF63" s="318">
        <v>3418</v>
      </c>
      <c r="AG63" s="302">
        <v>1146</v>
      </c>
      <c r="AH63" s="302">
        <v>568</v>
      </c>
      <c r="AI63" s="302">
        <v>746</v>
      </c>
      <c r="AJ63" s="302">
        <v>958</v>
      </c>
      <c r="AK63" s="318">
        <v>6188</v>
      </c>
      <c r="AL63" s="302">
        <v>1425</v>
      </c>
      <c r="AM63" s="302">
        <v>504</v>
      </c>
      <c r="AN63" s="302">
        <v>2058</v>
      </c>
      <c r="AO63" s="302">
        <v>1450</v>
      </c>
      <c r="AP63" s="302">
        <v>751</v>
      </c>
      <c r="AQ63" s="318">
        <v>9238</v>
      </c>
      <c r="AR63" s="302">
        <v>4721</v>
      </c>
      <c r="AS63" s="302">
        <v>3740</v>
      </c>
      <c r="AT63" s="302">
        <v>777</v>
      </c>
      <c r="AU63" s="302">
        <v>1062</v>
      </c>
      <c r="AV63" s="318" t="s">
        <v>2</v>
      </c>
      <c r="AW63" s="302">
        <v>1062</v>
      </c>
      <c r="AY63" s="39" t="s">
        <v>49</v>
      </c>
      <c r="AZ63" s="302">
        <v>101405</v>
      </c>
      <c r="BA63" s="302">
        <v>70384</v>
      </c>
      <c r="BB63" s="302">
        <v>50424</v>
      </c>
      <c r="BC63" s="302">
        <v>4044</v>
      </c>
      <c r="BD63" s="302">
        <v>15916</v>
      </c>
      <c r="BE63" s="302">
        <v>6416</v>
      </c>
      <c r="BF63" s="302">
        <v>1972</v>
      </c>
      <c r="BG63" s="302">
        <v>867</v>
      </c>
      <c r="BH63" s="302">
        <v>1576</v>
      </c>
      <c r="BI63" s="302">
        <v>2001</v>
      </c>
      <c r="BJ63" s="302">
        <v>9052</v>
      </c>
      <c r="BK63" s="302">
        <v>1712</v>
      </c>
      <c r="BL63" s="302">
        <v>531</v>
      </c>
      <c r="BM63" s="302">
        <v>2302</v>
      </c>
      <c r="BN63" s="302">
        <v>1991</v>
      </c>
      <c r="BO63" s="302">
        <v>2516</v>
      </c>
      <c r="BP63" s="302">
        <v>12042</v>
      </c>
      <c r="BQ63" s="302">
        <v>5629</v>
      </c>
      <c r="BR63" s="302">
        <v>3483</v>
      </c>
      <c r="BS63" s="302">
        <v>2930</v>
      </c>
      <c r="BT63" s="302">
        <v>3511</v>
      </c>
      <c r="BU63" s="302">
        <v>1070</v>
      </c>
      <c r="BV63" s="302">
        <v>2441</v>
      </c>
      <c r="BX63" s="302" t="s">
        <v>49</v>
      </c>
      <c r="BY63" s="302">
        <v>103295</v>
      </c>
      <c r="BZ63" s="302">
        <v>66108</v>
      </c>
      <c r="CA63" s="302">
        <v>43651</v>
      </c>
      <c r="CB63" s="302">
        <v>3389</v>
      </c>
      <c r="CC63" s="302">
        <v>19068</v>
      </c>
      <c r="CD63" s="302">
        <v>7556</v>
      </c>
      <c r="CE63" s="302">
        <v>1962</v>
      </c>
      <c r="CF63" s="302">
        <v>1027</v>
      </c>
      <c r="CG63" s="302">
        <v>1825</v>
      </c>
      <c r="CH63" s="302">
        <v>2742</v>
      </c>
      <c r="CI63" s="302">
        <v>9665</v>
      </c>
      <c r="CJ63" s="302">
        <v>1952</v>
      </c>
      <c r="CK63" s="302">
        <v>511</v>
      </c>
      <c r="CL63" s="302">
        <v>2935</v>
      </c>
      <c r="CM63" s="302">
        <v>1976</v>
      </c>
      <c r="CN63" s="302">
        <v>2291</v>
      </c>
      <c r="CO63" s="302">
        <v>12845</v>
      </c>
      <c r="CP63" s="302">
        <v>8046</v>
      </c>
      <c r="CQ63" s="302">
        <v>3190</v>
      </c>
      <c r="CR63" s="302">
        <v>1609</v>
      </c>
      <c r="CS63" s="302">
        <v>7121</v>
      </c>
      <c r="CT63" s="302">
        <v>1504</v>
      </c>
      <c r="CU63" s="302">
        <v>5617</v>
      </c>
    </row>
    <row r="64" spans="1:99" x14ac:dyDescent="0.2">
      <c r="A64" s="39" t="s">
        <v>50</v>
      </c>
      <c r="B64" s="302">
        <v>65014</v>
      </c>
      <c r="C64" s="302">
        <v>54756</v>
      </c>
      <c r="D64" s="318" t="s">
        <v>2</v>
      </c>
      <c r="E64" s="302">
        <v>2448</v>
      </c>
      <c r="F64" s="318" t="s">
        <v>2</v>
      </c>
      <c r="G64" s="318" t="s">
        <v>2</v>
      </c>
      <c r="H64" s="318" t="s">
        <v>2</v>
      </c>
      <c r="I64" s="318" t="s">
        <v>2</v>
      </c>
      <c r="J64" s="318" t="s">
        <v>2</v>
      </c>
      <c r="K64" s="318" t="s">
        <v>2</v>
      </c>
      <c r="L64" s="318" t="s">
        <v>2</v>
      </c>
      <c r="M64" s="302">
        <v>864</v>
      </c>
      <c r="N64" s="302">
        <v>478</v>
      </c>
      <c r="O64" s="302">
        <v>366</v>
      </c>
      <c r="P64" s="302">
        <v>729</v>
      </c>
      <c r="Q64" s="318" t="s">
        <v>2</v>
      </c>
      <c r="R64" s="318" t="s">
        <v>2</v>
      </c>
      <c r="S64" s="302">
        <v>1464</v>
      </c>
      <c r="T64" s="302">
        <v>1622</v>
      </c>
      <c r="U64" s="302">
        <v>723</v>
      </c>
      <c r="V64" s="318" t="s">
        <v>2</v>
      </c>
      <c r="W64" s="318" t="s">
        <v>2</v>
      </c>
      <c r="X64" s="318" t="s">
        <v>2</v>
      </c>
      <c r="Z64" s="39" t="s">
        <v>50</v>
      </c>
      <c r="AA64" s="302">
        <v>75946</v>
      </c>
      <c r="AB64" s="302">
        <v>60316</v>
      </c>
      <c r="AC64" s="302">
        <v>39019</v>
      </c>
      <c r="AD64" s="302">
        <v>2465</v>
      </c>
      <c r="AE64" s="302">
        <v>18832</v>
      </c>
      <c r="AF64" s="318">
        <v>2981</v>
      </c>
      <c r="AG64" s="302">
        <v>620</v>
      </c>
      <c r="AH64" s="302">
        <v>497</v>
      </c>
      <c r="AI64" s="302">
        <v>879</v>
      </c>
      <c r="AJ64" s="302">
        <v>985</v>
      </c>
      <c r="AK64" s="318">
        <v>5072</v>
      </c>
      <c r="AL64" s="302">
        <v>1605</v>
      </c>
      <c r="AM64" s="302">
        <v>627</v>
      </c>
      <c r="AN64" s="302">
        <v>553</v>
      </c>
      <c r="AO64" s="302">
        <v>1191</v>
      </c>
      <c r="AP64" s="302">
        <v>1096</v>
      </c>
      <c r="AQ64" s="318">
        <v>5120</v>
      </c>
      <c r="AR64" s="302">
        <v>2762</v>
      </c>
      <c r="AS64" s="302">
        <v>1901</v>
      </c>
      <c r="AT64" s="302">
        <v>457</v>
      </c>
      <c r="AU64" s="302">
        <v>2457</v>
      </c>
      <c r="AV64" s="318" t="s">
        <v>2</v>
      </c>
      <c r="AW64" s="302">
        <v>2457</v>
      </c>
      <c r="AY64" s="39" t="s">
        <v>50</v>
      </c>
      <c r="AZ64" s="302">
        <v>78194</v>
      </c>
      <c r="BA64" s="302">
        <v>56289</v>
      </c>
      <c r="BB64" s="302">
        <v>32162</v>
      </c>
      <c r="BC64" s="302">
        <v>1857</v>
      </c>
      <c r="BD64" s="302">
        <v>22270</v>
      </c>
      <c r="BE64" s="302">
        <v>4367</v>
      </c>
      <c r="BF64" s="302">
        <v>830</v>
      </c>
      <c r="BG64" s="302">
        <v>582</v>
      </c>
      <c r="BH64" s="302">
        <v>1460</v>
      </c>
      <c r="BI64" s="302">
        <v>1495</v>
      </c>
      <c r="BJ64" s="302">
        <v>6852</v>
      </c>
      <c r="BK64" s="302">
        <v>1270</v>
      </c>
      <c r="BL64" s="302">
        <v>478</v>
      </c>
      <c r="BM64" s="302">
        <v>423</v>
      </c>
      <c r="BN64" s="302">
        <v>1841</v>
      </c>
      <c r="BO64" s="302">
        <v>2840</v>
      </c>
      <c r="BP64" s="302">
        <v>4758</v>
      </c>
      <c r="BQ64" s="302">
        <v>2530</v>
      </c>
      <c r="BR64" s="302">
        <v>1507</v>
      </c>
      <c r="BS64" s="302">
        <v>721</v>
      </c>
      <c r="BT64" s="302">
        <v>5928</v>
      </c>
      <c r="BU64" s="302">
        <v>3520</v>
      </c>
      <c r="BV64" s="302">
        <v>2408</v>
      </c>
      <c r="BX64" s="302" t="s">
        <v>50</v>
      </c>
      <c r="BY64" s="302">
        <v>67063</v>
      </c>
      <c r="BZ64" s="302">
        <v>43630</v>
      </c>
      <c r="CA64" s="302">
        <v>23535</v>
      </c>
      <c r="CB64" s="302">
        <v>1345</v>
      </c>
      <c r="CC64" s="302">
        <v>18750</v>
      </c>
      <c r="CD64" s="302">
        <v>4579</v>
      </c>
      <c r="CE64" s="302">
        <v>818</v>
      </c>
      <c r="CF64" s="302">
        <v>628</v>
      </c>
      <c r="CG64" s="302">
        <v>1560</v>
      </c>
      <c r="CH64" s="302">
        <v>1573</v>
      </c>
      <c r="CI64" s="302">
        <v>7207</v>
      </c>
      <c r="CJ64" s="302">
        <v>1539</v>
      </c>
      <c r="CK64" s="302">
        <v>609</v>
      </c>
      <c r="CL64" s="302">
        <v>716</v>
      </c>
      <c r="CM64" s="302">
        <v>1646</v>
      </c>
      <c r="CN64" s="302">
        <v>2697</v>
      </c>
      <c r="CO64" s="302">
        <v>5089</v>
      </c>
      <c r="CP64" s="302">
        <v>3089</v>
      </c>
      <c r="CQ64" s="302">
        <v>1446</v>
      </c>
      <c r="CR64" s="302">
        <v>554</v>
      </c>
      <c r="CS64" s="302">
        <v>6558</v>
      </c>
      <c r="CT64" s="302">
        <v>3160</v>
      </c>
      <c r="CU64" s="302">
        <v>3398</v>
      </c>
    </row>
    <row r="65" spans="1:99" x14ac:dyDescent="0.2">
      <c r="A65" s="39" t="s">
        <v>51</v>
      </c>
      <c r="B65" s="302">
        <v>64172</v>
      </c>
      <c r="C65" s="302">
        <v>58438</v>
      </c>
      <c r="D65" s="318" t="s">
        <v>2</v>
      </c>
      <c r="E65" s="302">
        <v>1525</v>
      </c>
      <c r="F65" s="318" t="s">
        <v>2</v>
      </c>
      <c r="G65" s="318" t="s">
        <v>2</v>
      </c>
      <c r="H65" s="318" t="s">
        <v>2</v>
      </c>
      <c r="I65" s="318" t="s">
        <v>2</v>
      </c>
      <c r="J65" s="318" t="s">
        <v>2</v>
      </c>
      <c r="K65" s="318" t="s">
        <v>2</v>
      </c>
      <c r="L65" s="318" t="s">
        <v>2</v>
      </c>
      <c r="M65" s="302">
        <v>1565</v>
      </c>
      <c r="N65" s="302">
        <v>472</v>
      </c>
      <c r="O65" s="302">
        <v>92</v>
      </c>
      <c r="P65" s="302">
        <v>508</v>
      </c>
      <c r="Q65" s="318" t="s">
        <v>2</v>
      </c>
      <c r="R65" s="318" t="s">
        <v>2</v>
      </c>
      <c r="S65" s="302">
        <v>242</v>
      </c>
      <c r="T65" s="302">
        <v>261</v>
      </c>
      <c r="U65" s="302">
        <v>141</v>
      </c>
      <c r="V65" s="318" t="s">
        <v>2</v>
      </c>
      <c r="W65" s="318" t="s">
        <v>2</v>
      </c>
      <c r="X65" s="318" t="s">
        <v>2</v>
      </c>
      <c r="Z65" s="39" t="s">
        <v>51</v>
      </c>
      <c r="AA65" s="302">
        <v>71991</v>
      </c>
      <c r="AB65" s="302">
        <v>60866</v>
      </c>
      <c r="AC65" s="302">
        <v>55195</v>
      </c>
      <c r="AD65" s="302">
        <v>1436</v>
      </c>
      <c r="AE65" s="302">
        <v>4235</v>
      </c>
      <c r="AF65" s="318">
        <v>1592</v>
      </c>
      <c r="AG65" s="302">
        <v>288</v>
      </c>
      <c r="AH65" s="302">
        <v>201</v>
      </c>
      <c r="AI65" s="302">
        <v>648</v>
      </c>
      <c r="AJ65" s="302">
        <v>455</v>
      </c>
      <c r="AK65" s="318">
        <v>6691</v>
      </c>
      <c r="AL65" s="302">
        <v>2583</v>
      </c>
      <c r="AM65" s="302">
        <v>1022</v>
      </c>
      <c r="AN65" s="302">
        <v>211</v>
      </c>
      <c r="AO65" s="302">
        <v>955</v>
      </c>
      <c r="AP65" s="302">
        <v>1920</v>
      </c>
      <c r="AQ65" s="318">
        <v>1125</v>
      </c>
      <c r="AR65" s="302">
        <v>686</v>
      </c>
      <c r="AS65" s="302">
        <v>366</v>
      </c>
      <c r="AT65" s="302">
        <v>73</v>
      </c>
      <c r="AU65" s="302">
        <v>1717</v>
      </c>
      <c r="AV65" s="318" t="s">
        <v>2</v>
      </c>
      <c r="AW65" s="302">
        <v>1717</v>
      </c>
      <c r="AY65" s="39" t="s">
        <v>51</v>
      </c>
      <c r="AZ65" s="302">
        <v>78103</v>
      </c>
      <c r="BA65" s="302">
        <v>58084</v>
      </c>
      <c r="BB65" s="302">
        <v>50090</v>
      </c>
      <c r="BC65" s="302">
        <v>1206</v>
      </c>
      <c r="BD65" s="302">
        <v>6788</v>
      </c>
      <c r="BE65" s="302">
        <v>3010</v>
      </c>
      <c r="BF65" s="302">
        <v>617</v>
      </c>
      <c r="BG65" s="302">
        <v>341</v>
      </c>
      <c r="BH65" s="302">
        <v>1210</v>
      </c>
      <c r="BI65" s="302">
        <v>842</v>
      </c>
      <c r="BJ65" s="302">
        <v>12835</v>
      </c>
      <c r="BK65" s="302">
        <v>3106</v>
      </c>
      <c r="BL65" s="302">
        <v>1532</v>
      </c>
      <c r="BM65" s="302">
        <v>515</v>
      </c>
      <c r="BN65" s="302">
        <v>1298</v>
      </c>
      <c r="BO65" s="302">
        <v>6384</v>
      </c>
      <c r="BP65" s="302">
        <v>1907</v>
      </c>
      <c r="BQ65" s="302">
        <v>1263</v>
      </c>
      <c r="BR65" s="302">
        <v>464</v>
      </c>
      <c r="BS65" s="302">
        <v>180</v>
      </c>
      <c r="BT65" s="302">
        <v>2267</v>
      </c>
      <c r="BU65" s="302">
        <v>1318</v>
      </c>
      <c r="BV65" s="302">
        <v>949</v>
      </c>
      <c r="BX65" s="302" t="s">
        <v>51</v>
      </c>
      <c r="BY65" s="302">
        <v>81016</v>
      </c>
      <c r="BZ65" s="302">
        <v>55956</v>
      </c>
      <c r="CA65" s="302">
        <v>45009</v>
      </c>
      <c r="CB65" s="302">
        <v>1247</v>
      </c>
      <c r="CC65" s="302">
        <v>9700</v>
      </c>
      <c r="CD65" s="302">
        <v>4333</v>
      </c>
      <c r="CE65" s="302">
        <v>761</v>
      </c>
      <c r="CF65" s="302">
        <v>520</v>
      </c>
      <c r="CG65" s="302">
        <v>1724</v>
      </c>
      <c r="CH65" s="302">
        <v>1328</v>
      </c>
      <c r="CI65" s="302">
        <v>13941</v>
      </c>
      <c r="CJ65" s="302">
        <v>3751</v>
      </c>
      <c r="CK65" s="302">
        <v>2158</v>
      </c>
      <c r="CL65" s="302">
        <v>482</v>
      </c>
      <c r="CM65" s="302">
        <v>1776</v>
      </c>
      <c r="CN65" s="302">
        <v>5774</v>
      </c>
      <c r="CO65" s="302">
        <v>2223</v>
      </c>
      <c r="CP65" s="302">
        <v>1434</v>
      </c>
      <c r="CQ65" s="302">
        <v>506</v>
      </c>
      <c r="CR65" s="302">
        <v>283</v>
      </c>
      <c r="CS65" s="302">
        <v>4563</v>
      </c>
      <c r="CT65" s="302">
        <v>1803</v>
      </c>
      <c r="CU65" s="302">
        <v>2760</v>
      </c>
    </row>
    <row r="66" spans="1:99" x14ac:dyDescent="0.2">
      <c r="A66" s="39" t="s">
        <v>52</v>
      </c>
      <c r="B66" s="302">
        <v>116565</v>
      </c>
      <c r="C66" s="302">
        <v>81607</v>
      </c>
      <c r="D66" s="318" t="s">
        <v>2</v>
      </c>
      <c r="E66" s="302">
        <v>5541</v>
      </c>
      <c r="F66" s="318" t="s">
        <v>2</v>
      </c>
      <c r="G66" s="318" t="s">
        <v>2</v>
      </c>
      <c r="H66" s="318" t="s">
        <v>2</v>
      </c>
      <c r="I66" s="318" t="s">
        <v>2</v>
      </c>
      <c r="J66" s="318" t="s">
        <v>2</v>
      </c>
      <c r="K66" s="318" t="s">
        <v>2</v>
      </c>
      <c r="L66" s="318" t="s">
        <v>2</v>
      </c>
      <c r="M66" s="302">
        <v>2593</v>
      </c>
      <c r="N66" s="302">
        <v>1071</v>
      </c>
      <c r="O66" s="302">
        <v>871</v>
      </c>
      <c r="P66" s="302">
        <v>1504</v>
      </c>
      <c r="Q66" s="318" t="s">
        <v>2</v>
      </c>
      <c r="R66" s="318" t="s">
        <v>2</v>
      </c>
      <c r="S66" s="302">
        <v>7625</v>
      </c>
      <c r="T66" s="302">
        <v>13937</v>
      </c>
      <c r="U66" s="302">
        <v>3151</v>
      </c>
      <c r="V66" s="318" t="s">
        <v>2</v>
      </c>
      <c r="W66" s="318" t="s">
        <v>2</v>
      </c>
      <c r="X66" s="318" t="s">
        <v>2</v>
      </c>
      <c r="Z66" s="39" t="s">
        <v>52</v>
      </c>
      <c r="AA66" s="302">
        <v>131166</v>
      </c>
      <c r="AB66" s="302">
        <v>84221</v>
      </c>
      <c r="AC66" s="302">
        <v>67903</v>
      </c>
      <c r="AD66" s="302">
        <v>4292</v>
      </c>
      <c r="AE66" s="302">
        <v>12026</v>
      </c>
      <c r="AF66" s="318">
        <v>6151</v>
      </c>
      <c r="AG66" s="302">
        <v>2447</v>
      </c>
      <c r="AH66" s="302">
        <v>1037</v>
      </c>
      <c r="AI66" s="302">
        <v>1062</v>
      </c>
      <c r="AJ66" s="302">
        <v>1605</v>
      </c>
      <c r="AK66" s="318">
        <v>7889</v>
      </c>
      <c r="AL66" s="302">
        <v>2652</v>
      </c>
      <c r="AM66" s="302">
        <v>1365</v>
      </c>
      <c r="AN66" s="302">
        <v>1156</v>
      </c>
      <c r="AO66" s="302">
        <v>1626</v>
      </c>
      <c r="AP66" s="302">
        <v>1090</v>
      </c>
      <c r="AQ66" s="318">
        <v>31430</v>
      </c>
      <c r="AR66" s="302">
        <v>14752</v>
      </c>
      <c r="AS66" s="302">
        <v>14124</v>
      </c>
      <c r="AT66" s="302">
        <v>2554</v>
      </c>
      <c r="AU66" s="302">
        <v>1475</v>
      </c>
      <c r="AV66" s="318" t="s">
        <v>2</v>
      </c>
      <c r="AW66" s="302">
        <v>1475</v>
      </c>
      <c r="AY66" s="39" t="s">
        <v>52</v>
      </c>
      <c r="AZ66" s="302">
        <v>150921</v>
      </c>
      <c r="BA66" s="302">
        <v>88742</v>
      </c>
      <c r="BB66" s="302">
        <v>61953</v>
      </c>
      <c r="BC66" s="302">
        <v>3870</v>
      </c>
      <c r="BD66" s="302">
        <v>22919</v>
      </c>
      <c r="BE66" s="302">
        <v>11499</v>
      </c>
      <c r="BF66" s="302">
        <v>4075</v>
      </c>
      <c r="BG66" s="302">
        <v>2090</v>
      </c>
      <c r="BH66" s="302">
        <v>1849</v>
      </c>
      <c r="BI66" s="302">
        <v>3485</v>
      </c>
      <c r="BJ66" s="302">
        <v>10226</v>
      </c>
      <c r="BK66" s="302">
        <v>2418</v>
      </c>
      <c r="BL66" s="302">
        <v>1648</v>
      </c>
      <c r="BM66" s="302">
        <v>1121</v>
      </c>
      <c r="BN66" s="302">
        <v>2201</v>
      </c>
      <c r="BO66" s="302">
        <v>2838</v>
      </c>
      <c r="BP66" s="302">
        <v>36619</v>
      </c>
      <c r="BQ66" s="302">
        <v>16414</v>
      </c>
      <c r="BR66" s="302">
        <v>12596</v>
      </c>
      <c r="BS66" s="302">
        <v>7609</v>
      </c>
      <c r="BT66" s="302">
        <v>3835</v>
      </c>
      <c r="BU66" s="302">
        <v>1005</v>
      </c>
      <c r="BV66" s="302">
        <v>2830</v>
      </c>
      <c r="BX66" s="302" t="s">
        <v>52</v>
      </c>
      <c r="BY66" s="302">
        <v>153944</v>
      </c>
      <c r="BZ66" s="302">
        <v>87750</v>
      </c>
      <c r="CA66" s="302">
        <v>61319</v>
      </c>
      <c r="CB66" s="302">
        <v>3444</v>
      </c>
      <c r="CC66" s="302">
        <v>22987</v>
      </c>
      <c r="CD66" s="302">
        <v>12201</v>
      </c>
      <c r="CE66" s="302">
        <v>3955</v>
      </c>
      <c r="CF66" s="302">
        <v>1812</v>
      </c>
      <c r="CG66" s="302">
        <v>2132</v>
      </c>
      <c r="CH66" s="302">
        <v>4302</v>
      </c>
      <c r="CI66" s="302">
        <v>10639</v>
      </c>
      <c r="CJ66" s="302">
        <v>2871</v>
      </c>
      <c r="CK66" s="302">
        <v>2024</v>
      </c>
      <c r="CL66" s="302">
        <v>1241</v>
      </c>
      <c r="CM66" s="302">
        <v>2068</v>
      </c>
      <c r="CN66" s="302">
        <v>2435</v>
      </c>
      <c r="CO66" s="302">
        <v>34702</v>
      </c>
      <c r="CP66" s="302">
        <v>17239</v>
      </c>
      <c r="CQ66" s="302">
        <v>12705</v>
      </c>
      <c r="CR66" s="302">
        <v>4758</v>
      </c>
      <c r="CS66" s="302">
        <v>8652</v>
      </c>
      <c r="CT66" s="302">
        <v>1429</v>
      </c>
      <c r="CU66" s="302">
        <v>7223</v>
      </c>
    </row>
    <row r="67" spans="1:99" x14ac:dyDescent="0.2">
      <c r="A67" s="39" t="s">
        <v>53</v>
      </c>
      <c r="B67" s="302">
        <v>109243</v>
      </c>
      <c r="C67" s="302">
        <v>85213</v>
      </c>
      <c r="D67" s="318" t="s">
        <v>2</v>
      </c>
      <c r="E67" s="302">
        <v>3780</v>
      </c>
      <c r="F67" s="318" t="s">
        <v>2</v>
      </c>
      <c r="G67" s="318" t="s">
        <v>2</v>
      </c>
      <c r="H67" s="318" t="s">
        <v>2</v>
      </c>
      <c r="I67" s="318" t="s">
        <v>2</v>
      </c>
      <c r="J67" s="318" t="s">
        <v>2</v>
      </c>
      <c r="K67" s="318" t="s">
        <v>2</v>
      </c>
      <c r="L67" s="318" t="s">
        <v>2</v>
      </c>
      <c r="M67" s="302">
        <v>1405</v>
      </c>
      <c r="N67" s="302">
        <v>403</v>
      </c>
      <c r="O67" s="302">
        <v>334</v>
      </c>
      <c r="P67" s="302">
        <v>1136</v>
      </c>
      <c r="Q67" s="318" t="s">
        <v>2</v>
      </c>
      <c r="R67" s="318" t="s">
        <v>2</v>
      </c>
      <c r="S67" s="302">
        <v>4176</v>
      </c>
      <c r="T67" s="302">
        <v>10629</v>
      </c>
      <c r="U67" s="302">
        <v>2615</v>
      </c>
      <c r="V67" s="318" t="s">
        <v>2</v>
      </c>
      <c r="W67" s="318" t="s">
        <v>2</v>
      </c>
      <c r="X67" s="318" t="s">
        <v>2</v>
      </c>
      <c r="Z67" s="39" t="s">
        <v>53</v>
      </c>
      <c r="AA67" s="302">
        <v>119987</v>
      </c>
      <c r="AB67" s="302">
        <v>80211</v>
      </c>
      <c r="AC67" s="302">
        <v>69386</v>
      </c>
      <c r="AD67" s="302">
        <v>3516</v>
      </c>
      <c r="AE67" s="302">
        <v>7309</v>
      </c>
      <c r="AF67" s="318">
        <v>4945</v>
      </c>
      <c r="AG67" s="302">
        <v>2232</v>
      </c>
      <c r="AH67" s="302">
        <v>763</v>
      </c>
      <c r="AI67" s="302">
        <v>791</v>
      </c>
      <c r="AJ67" s="302">
        <v>1159</v>
      </c>
      <c r="AK67" s="318">
        <v>6619</v>
      </c>
      <c r="AL67" s="302">
        <v>1709</v>
      </c>
      <c r="AM67" s="302">
        <v>572</v>
      </c>
      <c r="AN67" s="302">
        <v>651</v>
      </c>
      <c r="AO67" s="302">
        <v>1617</v>
      </c>
      <c r="AP67" s="302">
        <v>2070</v>
      </c>
      <c r="AQ67" s="318">
        <v>26716</v>
      </c>
      <c r="AR67" s="302">
        <v>10998</v>
      </c>
      <c r="AS67" s="302">
        <v>13333</v>
      </c>
      <c r="AT67" s="302">
        <v>2385</v>
      </c>
      <c r="AU67" s="302">
        <v>1496</v>
      </c>
      <c r="AV67" s="318" t="s">
        <v>2</v>
      </c>
      <c r="AW67" s="302">
        <v>1496</v>
      </c>
      <c r="AY67" s="39" t="s">
        <v>53</v>
      </c>
      <c r="AZ67" s="302">
        <v>134957</v>
      </c>
      <c r="BA67" s="302">
        <v>73598</v>
      </c>
      <c r="BB67" s="302">
        <v>57664</v>
      </c>
      <c r="BC67" s="302">
        <v>2591</v>
      </c>
      <c r="BD67" s="302">
        <v>13343</v>
      </c>
      <c r="BE67" s="302">
        <v>9988</v>
      </c>
      <c r="BF67" s="302">
        <v>4129</v>
      </c>
      <c r="BG67" s="302">
        <v>1850</v>
      </c>
      <c r="BH67" s="302">
        <v>1593</v>
      </c>
      <c r="BI67" s="302">
        <v>2416</v>
      </c>
      <c r="BJ67" s="302">
        <v>12830</v>
      </c>
      <c r="BK67" s="302">
        <v>2412</v>
      </c>
      <c r="BL67" s="302">
        <v>846</v>
      </c>
      <c r="BM67" s="302">
        <v>723</v>
      </c>
      <c r="BN67" s="302">
        <v>3106</v>
      </c>
      <c r="BO67" s="302">
        <v>5743</v>
      </c>
      <c r="BP67" s="302">
        <v>34657</v>
      </c>
      <c r="BQ67" s="302">
        <v>15485</v>
      </c>
      <c r="BR67" s="302">
        <v>13214</v>
      </c>
      <c r="BS67" s="302">
        <v>5958</v>
      </c>
      <c r="BT67" s="302">
        <v>3884</v>
      </c>
      <c r="BU67" s="302">
        <v>896</v>
      </c>
      <c r="BV67" s="302">
        <v>2988</v>
      </c>
      <c r="BX67" s="302" t="s">
        <v>53</v>
      </c>
      <c r="BY67" s="302">
        <v>142733</v>
      </c>
      <c r="BZ67" s="302">
        <v>76064</v>
      </c>
      <c r="CA67" s="302">
        <v>56152</v>
      </c>
      <c r="CB67" s="302">
        <v>2468</v>
      </c>
      <c r="CC67" s="302">
        <v>17444</v>
      </c>
      <c r="CD67" s="302">
        <v>11219</v>
      </c>
      <c r="CE67" s="302">
        <v>3951</v>
      </c>
      <c r="CF67" s="302">
        <v>1787</v>
      </c>
      <c r="CG67" s="302">
        <v>2135</v>
      </c>
      <c r="CH67" s="302">
        <v>3346</v>
      </c>
      <c r="CI67" s="302">
        <v>12564</v>
      </c>
      <c r="CJ67" s="302">
        <v>2377</v>
      </c>
      <c r="CK67" s="302">
        <v>1236</v>
      </c>
      <c r="CL67" s="302">
        <v>900</v>
      </c>
      <c r="CM67" s="302">
        <v>2768</v>
      </c>
      <c r="CN67" s="302">
        <v>5283</v>
      </c>
      <c r="CO67" s="302">
        <v>36114</v>
      </c>
      <c r="CP67" s="302">
        <v>17526</v>
      </c>
      <c r="CQ67" s="302">
        <v>13641</v>
      </c>
      <c r="CR67" s="302">
        <v>4947</v>
      </c>
      <c r="CS67" s="302">
        <v>6772</v>
      </c>
      <c r="CT67" s="302">
        <v>929</v>
      </c>
      <c r="CU67" s="302">
        <v>5843</v>
      </c>
    </row>
    <row r="68" spans="1:99" x14ac:dyDescent="0.2">
      <c r="A68" s="39" t="s">
        <v>54</v>
      </c>
      <c r="B68" s="302">
        <v>80845</v>
      </c>
      <c r="C68" s="302">
        <v>67260</v>
      </c>
      <c r="D68" s="318" t="s">
        <v>2</v>
      </c>
      <c r="E68" s="302">
        <v>2620</v>
      </c>
      <c r="F68" s="318" t="s">
        <v>2</v>
      </c>
      <c r="G68" s="318" t="s">
        <v>2</v>
      </c>
      <c r="H68" s="318" t="s">
        <v>2</v>
      </c>
      <c r="I68" s="318" t="s">
        <v>2</v>
      </c>
      <c r="J68" s="318" t="s">
        <v>2</v>
      </c>
      <c r="K68" s="318" t="s">
        <v>2</v>
      </c>
      <c r="L68" s="318" t="s">
        <v>2</v>
      </c>
      <c r="M68" s="302">
        <v>2919</v>
      </c>
      <c r="N68" s="302">
        <v>1170</v>
      </c>
      <c r="O68" s="302">
        <v>449</v>
      </c>
      <c r="P68" s="302">
        <v>585</v>
      </c>
      <c r="Q68" s="318" t="s">
        <v>2</v>
      </c>
      <c r="R68" s="318" t="s">
        <v>2</v>
      </c>
      <c r="S68" s="302">
        <v>1636</v>
      </c>
      <c r="T68" s="302">
        <v>2272</v>
      </c>
      <c r="U68" s="302">
        <v>681</v>
      </c>
      <c r="V68" s="318" t="s">
        <v>2</v>
      </c>
      <c r="W68" s="318" t="s">
        <v>2</v>
      </c>
      <c r="X68" s="318" t="s">
        <v>2</v>
      </c>
      <c r="Z68" s="39" t="s">
        <v>54</v>
      </c>
      <c r="AA68" s="302">
        <v>91513</v>
      </c>
      <c r="AB68" s="302">
        <v>68195</v>
      </c>
      <c r="AC68" s="302">
        <v>58767</v>
      </c>
      <c r="AD68" s="302">
        <v>2461</v>
      </c>
      <c r="AE68" s="302">
        <v>6967</v>
      </c>
      <c r="AF68" s="318">
        <v>2832</v>
      </c>
      <c r="AG68" s="302">
        <v>785</v>
      </c>
      <c r="AH68" s="302">
        <v>351</v>
      </c>
      <c r="AI68" s="302">
        <v>931</v>
      </c>
      <c r="AJ68" s="302">
        <v>765</v>
      </c>
      <c r="AK68" s="318">
        <v>12176</v>
      </c>
      <c r="AL68" s="302">
        <v>4000</v>
      </c>
      <c r="AM68" s="302">
        <v>2347</v>
      </c>
      <c r="AN68" s="302">
        <v>868</v>
      </c>
      <c r="AO68" s="302">
        <v>1216</v>
      </c>
      <c r="AP68" s="302">
        <v>3745</v>
      </c>
      <c r="AQ68" s="318">
        <v>6836</v>
      </c>
      <c r="AR68" s="302">
        <v>3118</v>
      </c>
      <c r="AS68" s="302">
        <v>3132</v>
      </c>
      <c r="AT68" s="302">
        <v>586</v>
      </c>
      <c r="AU68" s="302">
        <v>1474</v>
      </c>
      <c r="AV68" s="318" t="s">
        <v>2</v>
      </c>
      <c r="AW68" s="302">
        <v>1474</v>
      </c>
      <c r="AY68" s="39" t="s">
        <v>54</v>
      </c>
      <c r="AZ68" s="302">
        <v>98515</v>
      </c>
      <c r="BA68" s="302">
        <v>63878</v>
      </c>
      <c r="BB68" s="302">
        <v>48194</v>
      </c>
      <c r="BC68" s="302">
        <v>2080</v>
      </c>
      <c r="BD68" s="302">
        <v>13604</v>
      </c>
      <c r="BE68" s="302">
        <v>4644</v>
      </c>
      <c r="BF68" s="302">
        <v>1249</v>
      </c>
      <c r="BG68" s="302">
        <v>633</v>
      </c>
      <c r="BH68" s="302">
        <v>1475</v>
      </c>
      <c r="BI68" s="302">
        <v>1287</v>
      </c>
      <c r="BJ68" s="302">
        <v>18353</v>
      </c>
      <c r="BK68" s="302">
        <v>4080</v>
      </c>
      <c r="BL68" s="302">
        <v>4068</v>
      </c>
      <c r="BM68" s="302">
        <v>1146</v>
      </c>
      <c r="BN68" s="302">
        <v>1149</v>
      </c>
      <c r="BO68" s="302">
        <v>7910</v>
      </c>
      <c r="BP68" s="302">
        <v>9628</v>
      </c>
      <c r="BQ68" s="302">
        <v>4877</v>
      </c>
      <c r="BR68" s="302">
        <v>3720</v>
      </c>
      <c r="BS68" s="302">
        <v>1031</v>
      </c>
      <c r="BT68" s="302">
        <v>2012</v>
      </c>
      <c r="BU68" s="302">
        <v>799</v>
      </c>
      <c r="BV68" s="302">
        <v>1213</v>
      </c>
      <c r="BX68" s="302" t="s">
        <v>54</v>
      </c>
      <c r="BY68" s="302">
        <v>104654</v>
      </c>
      <c r="BZ68" s="302">
        <v>63499</v>
      </c>
      <c r="CA68" s="302">
        <v>44306</v>
      </c>
      <c r="CB68" s="302">
        <v>2072</v>
      </c>
      <c r="CC68" s="302">
        <v>17121</v>
      </c>
      <c r="CD68" s="302">
        <v>6245</v>
      </c>
      <c r="CE68" s="302">
        <v>1448</v>
      </c>
      <c r="CF68" s="302">
        <v>843</v>
      </c>
      <c r="CG68" s="302">
        <v>1909</v>
      </c>
      <c r="CH68" s="302">
        <v>2045</v>
      </c>
      <c r="CI68" s="302">
        <v>19529</v>
      </c>
      <c r="CJ68" s="302">
        <v>4769</v>
      </c>
      <c r="CK68" s="302">
        <v>5019</v>
      </c>
      <c r="CL68" s="302">
        <v>1209</v>
      </c>
      <c r="CM68" s="302">
        <v>1564</v>
      </c>
      <c r="CN68" s="302">
        <v>6968</v>
      </c>
      <c r="CO68" s="302">
        <v>10569</v>
      </c>
      <c r="CP68" s="302">
        <v>5712</v>
      </c>
      <c r="CQ68" s="302">
        <v>3353</v>
      </c>
      <c r="CR68" s="302">
        <v>1504</v>
      </c>
      <c r="CS68" s="302">
        <v>4812</v>
      </c>
      <c r="CT68" s="302">
        <v>997</v>
      </c>
      <c r="CU68" s="302">
        <v>3815</v>
      </c>
    </row>
    <row r="69" spans="1:99" x14ac:dyDescent="0.2">
      <c r="A69" s="39" t="s">
        <v>55</v>
      </c>
      <c r="B69" s="302">
        <v>103809</v>
      </c>
      <c r="C69" s="302">
        <v>58791</v>
      </c>
      <c r="D69" s="318" t="s">
        <v>2</v>
      </c>
      <c r="E69" s="302">
        <v>2342</v>
      </c>
      <c r="F69" s="318" t="s">
        <v>2</v>
      </c>
      <c r="G69" s="318" t="s">
        <v>2</v>
      </c>
      <c r="H69" s="318" t="s">
        <v>2</v>
      </c>
      <c r="I69" s="318" t="s">
        <v>2</v>
      </c>
      <c r="J69" s="318" t="s">
        <v>2</v>
      </c>
      <c r="K69" s="318" t="s">
        <v>2</v>
      </c>
      <c r="L69" s="318" t="s">
        <v>2</v>
      </c>
      <c r="M69" s="302">
        <v>13821</v>
      </c>
      <c r="N69" s="302">
        <v>6496</v>
      </c>
      <c r="O69" s="302">
        <v>4084</v>
      </c>
      <c r="P69" s="302">
        <v>856</v>
      </c>
      <c r="Q69" s="318" t="s">
        <v>2</v>
      </c>
      <c r="R69" s="318" t="s">
        <v>2</v>
      </c>
      <c r="S69" s="302">
        <v>6267</v>
      </c>
      <c r="T69" s="302">
        <v>7094</v>
      </c>
      <c r="U69" s="302">
        <v>1648</v>
      </c>
      <c r="V69" s="318" t="s">
        <v>2</v>
      </c>
      <c r="W69" s="318" t="s">
        <v>2</v>
      </c>
      <c r="X69" s="318" t="s">
        <v>2</v>
      </c>
      <c r="Z69" s="39" t="s">
        <v>55</v>
      </c>
      <c r="AA69" s="302">
        <v>119866</v>
      </c>
      <c r="AB69" s="302">
        <v>46881</v>
      </c>
      <c r="AC69" s="302">
        <v>40122</v>
      </c>
      <c r="AD69" s="302">
        <v>1582</v>
      </c>
      <c r="AE69" s="302">
        <v>5177</v>
      </c>
      <c r="AF69" s="318">
        <v>3984</v>
      </c>
      <c r="AG69" s="302">
        <v>1477</v>
      </c>
      <c r="AH69" s="302">
        <v>786</v>
      </c>
      <c r="AI69" s="302">
        <v>835</v>
      </c>
      <c r="AJ69" s="302">
        <v>886</v>
      </c>
      <c r="AK69" s="318">
        <v>41863</v>
      </c>
      <c r="AL69" s="302">
        <v>14876</v>
      </c>
      <c r="AM69" s="302">
        <v>10760</v>
      </c>
      <c r="AN69" s="302">
        <v>10771</v>
      </c>
      <c r="AO69" s="302">
        <v>1163</v>
      </c>
      <c r="AP69" s="302">
        <v>4293</v>
      </c>
      <c r="AQ69" s="318">
        <v>24672</v>
      </c>
      <c r="AR69" s="302">
        <v>15268</v>
      </c>
      <c r="AS69" s="302">
        <v>8107</v>
      </c>
      <c r="AT69" s="302">
        <v>1297</v>
      </c>
      <c r="AU69" s="302">
        <v>2466</v>
      </c>
      <c r="AV69" s="318" t="s">
        <v>2</v>
      </c>
      <c r="AW69" s="302">
        <v>2466</v>
      </c>
      <c r="AY69" s="39" t="s">
        <v>55</v>
      </c>
      <c r="AZ69" s="302">
        <v>160336</v>
      </c>
      <c r="BA69" s="302">
        <v>44849</v>
      </c>
      <c r="BB69" s="302">
        <v>26066</v>
      </c>
      <c r="BC69" s="302">
        <v>1110</v>
      </c>
      <c r="BD69" s="302">
        <v>17673</v>
      </c>
      <c r="BE69" s="302">
        <v>6912</v>
      </c>
      <c r="BF69" s="302">
        <v>1946</v>
      </c>
      <c r="BG69" s="302">
        <v>1565</v>
      </c>
      <c r="BH69" s="302">
        <v>1406</v>
      </c>
      <c r="BI69" s="302">
        <v>1995</v>
      </c>
      <c r="BJ69" s="302">
        <v>73987</v>
      </c>
      <c r="BK69" s="302">
        <v>24294</v>
      </c>
      <c r="BL69" s="302">
        <v>17051</v>
      </c>
      <c r="BM69" s="302">
        <v>20168</v>
      </c>
      <c r="BN69" s="302">
        <v>1970</v>
      </c>
      <c r="BO69" s="302">
        <v>10504</v>
      </c>
      <c r="BP69" s="302">
        <v>28640</v>
      </c>
      <c r="BQ69" s="302">
        <v>18381</v>
      </c>
      <c r="BR69" s="302">
        <v>6598</v>
      </c>
      <c r="BS69" s="302">
        <v>3661</v>
      </c>
      <c r="BT69" s="302">
        <v>5948</v>
      </c>
      <c r="BU69" s="302">
        <v>2126</v>
      </c>
      <c r="BV69" s="302">
        <v>3822</v>
      </c>
      <c r="BX69" s="302" t="s">
        <v>55</v>
      </c>
      <c r="BY69" s="302">
        <v>175316</v>
      </c>
      <c r="BZ69" s="302">
        <v>55390</v>
      </c>
      <c r="CA69" s="302">
        <v>27155</v>
      </c>
      <c r="CB69" s="302">
        <v>1029</v>
      </c>
      <c r="CC69" s="302">
        <v>27206</v>
      </c>
      <c r="CD69" s="302">
        <v>8076</v>
      </c>
      <c r="CE69" s="302">
        <v>2107</v>
      </c>
      <c r="CF69" s="302">
        <v>1574</v>
      </c>
      <c r="CG69" s="302">
        <v>1705</v>
      </c>
      <c r="CH69" s="302">
        <v>2690</v>
      </c>
      <c r="CI69" s="302">
        <v>75232</v>
      </c>
      <c r="CJ69" s="302">
        <v>20212</v>
      </c>
      <c r="CK69" s="302">
        <v>16107</v>
      </c>
      <c r="CL69" s="302">
        <v>27975</v>
      </c>
      <c r="CM69" s="302">
        <v>2888</v>
      </c>
      <c r="CN69" s="302">
        <v>8050</v>
      </c>
      <c r="CO69" s="302">
        <v>28239</v>
      </c>
      <c r="CP69" s="302">
        <v>18917</v>
      </c>
      <c r="CQ69" s="302">
        <v>5996</v>
      </c>
      <c r="CR69" s="302">
        <v>3326</v>
      </c>
      <c r="CS69" s="302">
        <v>8379</v>
      </c>
      <c r="CT69" s="302">
        <v>1826</v>
      </c>
      <c r="CU69" s="302">
        <v>6553</v>
      </c>
    </row>
    <row r="70" spans="1:99" x14ac:dyDescent="0.2">
      <c r="A70" s="39" t="s">
        <v>56</v>
      </c>
      <c r="B70" s="302">
        <v>108992</v>
      </c>
      <c r="C70" s="302">
        <v>84828</v>
      </c>
      <c r="D70" s="318" t="s">
        <v>2</v>
      </c>
      <c r="E70" s="302">
        <v>3125</v>
      </c>
      <c r="F70" s="318" t="s">
        <v>2</v>
      </c>
      <c r="G70" s="318" t="s">
        <v>2</v>
      </c>
      <c r="H70" s="318" t="s">
        <v>2</v>
      </c>
      <c r="I70" s="318" t="s">
        <v>2</v>
      </c>
      <c r="J70" s="318" t="s">
        <v>2</v>
      </c>
      <c r="K70" s="318" t="s">
        <v>2</v>
      </c>
      <c r="L70" s="318" t="s">
        <v>2</v>
      </c>
      <c r="M70" s="302">
        <v>11619</v>
      </c>
      <c r="N70" s="302">
        <v>3300</v>
      </c>
      <c r="O70" s="302">
        <v>977</v>
      </c>
      <c r="P70" s="302">
        <v>723</v>
      </c>
      <c r="Q70" s="318" t="s">
        <v>2</v>
      </c>
      <c r="R70" s="318" t="s">
        <v>2</v>
      </c>
      <c r="S70" s="302">
        <v>1264</v>
      </c>
      <c r="T70" s="302">
        <v>2630</v>
      </c>
      <c r="U70" s="302">
        <v>732</v>
      </c>
      <c r="V70" s="318" t="s">
        <v>2</v>
      </c>
      <c r="W70" s="318" t="s">
        <v>2</v>
      </c>
      <c r="X70" s="318" t="s">
        <v>2</v>
      </c>
      <c r="Z70" s="39" t="s">
        <v>56</v>
      </c>
      <c r="AA70" s="302">
        <v>115840</v>
      </c>
      <c r="AB70" s="302">
        <v>72972</v>
      </c>
      <c r="AC70" s="302">
        <v>66184</v>
      </c>
      <c r="AD70" s="302">
        <v>2575</v>
      </c>
      <c r="AE70" s="302">
        <v>4213</v>
      </c>
      <c r="AF70" s="318">
        <v>2850</v>
      </c>
      <c r="AG70" s="302">
        <v>892</v>
      </c>
      <c r="AH70" s="302">
        <v>367</v>
      </c>
      <c r="AI70" s="302">
        <v>943</v>
      </c>
      <c r="AJ70" s="302">
        <v>648</v>
      </c>
      <c r="AK70" s="318">
        <v>31024</v>
      </c>
      <c r="AL70" s="302">
        <v>16564</v>
      </c>
      <c r="AM70" s="302">
        <v>7602</v>
      </c>
      <c r="AN70" s="302">
        <v>2134</v>
      </c>
      <c r="AO70" s="302">
        <v>915</v>
      </c>
      <c r="AP70" s="302">
        <v>3809</v>
      </c>
      <c r="AQ70" s="318">
        <v>8300</v>
      </c>
      <c r="AR70" s="302">
        <v>3690</v>
      </c>
      <c r="AS70" s="302">
        <v>4048</v>
      </c>
      <c r="AT70" s="302">
        <v>562</v>
      </c>
      <c r="AU70" s="302">
        <v>694</v>
      </c>
      <c r="AV70" s="318" t="s">
        <v>2</v>
      </c>
      <c r="AW70" s="302">
        <v>694</v>
      </c>
      <c r="AY70" s="39" t="s">
        <v>56</v>
      </c>
      <c r="AZ70" s="302">
        <v>138073</v>
      </c>
      <c r="BA70" s="302">
        <v>57330</v>
      </c>
      <c r="BB70" s="302">
        <v>47077</v>
      </c>
      <c r="BC70" s="302">
        <v>1777</v>
      </c>
      <c r="BD70" s="302">
        <v>8476</v>
      </c>
      <c r="BE70" s="302">
        <v>5638</v>
      </c>
      <c r="BF70" s="302">
        <v>1572</v>
      </c>
      <c r="BG70" s="302">
        <v>792</v>
      </c>
      <c r="BH70" s="302">
        <v>1705</v>
      </c>
      <c r="BI70" s="302">
        <v>1569</v>
      </c>
      <c r="BJ70" s="302">
        <v>59892</v>
      </c>
      <c r="BK70" s="302">
        <v>23171</v>
      </c>
      <c r="BL70" s="302">
        <v>16446</v>
      </c>
      <c r="BM70" s="302">
        <v>8135</v>
      </c>
      <c r="BN70" s="302">
        <v>1419</v>
      </c>
      <c r="BO70" s="302">
        <v>10721</v>
      </c>
      <c r="BP70" s="302">
        <v>11363</v>
      </c>
      <c r="BQ70" s="302">
        <v>5761</v>
      </c>
      <c r="BR70" s="302">
        <v>4030</v>
      </c>
      <c r="BS70" s="302">
        <v>1572</v>
      </c>
      <c r="BT70" s="302">
        <v>3850</v>
      </c>
      <c r="BU70" s="302">
        <v>849</v>
      </c>
      <c r="BV70" s="302">
        <v>3001</v>
      </c>
      <c r="BX70" s="302" t="s">
        <v>56</v>
      </c>
      <c r="BY70" s="302">
        <v>153332</v>
      </c>
      <c r="BZ70" s="302">
        <v>53196</v>
      </c>
      <c r="CA70" s="302">
        <v>35524</v>
      </c>
      <c r="CB70" s="302">
        <v>1412</v>
      </c>
      <c r="CC70" s="302">
        <v>16260</v>
      </c>
      <c r="CD70" s="302">
        <v>6277</v>
      </c>
      <c r="CE70" s="302">
        <v>1635</v>
      </c>
      <c r="CF70" s="302">
        <v>827</v>
      </c>
      <c r="CG70" s="302">
        <v>1781</v>
      </c>
      <c r="CH70" s="302">
        <v>2034</v>
      </c>
      <c r="CI70" s="302">
        <v>73551</v>
      </c>
      <c r="CJ70" s="302">
        <v>25883</v>
      </c>
      <c r="CK70" s="302">
        <v>22307</v>
      </c>
      <c r="CL70" s="302">
        <v>15860</v>
      </c>
      <c r="CM70" s="302">
        <v>1299</v>
      </c>
      <c r="CN70" s="302">
        <v>8202</v>
      </c>
      <c r="CO70" s="302">
        <v>12046</v>
      </c>
      <c r="CP70" s="302">
        <v>6773</v>
      </c>
      <c r="CQ70" s="302">
        <v>3739</v>
      </c>
      <c r="CR70" s="302">
        <v>1534</v>
      </c>
      <c r="CS70" s="302">
        <v>8262</v>
      </c>
      <c r="CT70" s="302">
        <v>1123</v>
      </c>
      <c r="CU70" s="302">
        <v>7139</v>
      </c>
    </row>
    <row r="71" spans="1:99" x14ac:dyDescent="0.2">
      <c r="A71" s="39" t="s">
        <v>57</v>
      </c>
      <c r="B71" s="302">
        <v>76403</v>
      </c>
      <c r="C71" s="302">
        <v>72070</v>
      </c>
      <c r="D71" s="318" t="s">
        <v>2</v>
      </c>
      <c r="E71" s="302">
        <v>2069</v>
      </c>
      <c r="F71" s="318" t="s">
        <v>2</v>
      </c>
      <c r="G71" s="318" t="s">
        <v>2</v>
      </c>
      <c r="H71" s="318" t="s">
        <v>2</v>
      </c>
      <c r="I71" s="318" t="s">
        <v>2</v>
      </c>
      <c r="J71" s="318" t="s">
        <v>2</v>
      </c>
      <c r="K71" s="318" t="s">
        <v>2</v>
      </c>
      <c r="L71" s="318" t="s">
        <v>2</v>
      </c>
      <c r="M71" s="302">
        <v>1311</v>
      </c>
      <c r="N71" s="302">
        <v>185</v>
      </c>
      <c r="O71" s="302">
        <v>188</v>
      </c>
      <c r="P71" s="302">
        <v>398</v>
      </c>
      <c r="Q71" s="318" t="s">
        <v>2</v>
      </c>
      <c r="R71" s="318" t="s">
        <v>2</v>
      </c>
      <c r="S71" s="302">
        <v>172</v>
      </c>
      <c r="T71" s="302">
        <v>281</v>
      </c>
      <c r="U71" s="302">
        <v>152</v>
      </c>
      <c r="V71" s="318" t="s">
        <v>2</v>
      </c>
      <c r="W71" s="318" t="s">
        <v>2</v>
      </c>
      <c r="X71" s="318" t="s">
        <v>2</v>
      </c>
      <c r="Z71" s="39" t="s">
        <v>57</v>
      </c>
      <c r="AA71" s="302">
        <v>83339</v>
      </c>
      <c r="AB71" s="302">
        <v>75805</v>
      </c>
      <c r="AC71" s="302">
        <v>66505</v>
      </c>
      <c r="AD71" s="302">
        <v>2132</v>
      </c>
      <c r="AE71" s="302">
        <v>7168</v>
      </c>
      <c r="AF71" s="318">
        <v>1931</v>
      </c>
      <c r="AG71" s="302">
        <v>355</v>
      </c>
      <c r="AH71" s="302">
        <v>224</v>
      </c>
      <c r="AI71" s="302">
        <v>761</v>
      </c>
      <c r="AJ71" s="302">
        <v>591</v>
      </c>
      <c r="AK71" s="318">
        <v>3933</v>
      </c>
      <c r="AL71" s="302">
        <v>2086</v>
      </c>
      <c r="AM71" s="302">
        <v>347</v>
      </c>
      <c r="AN71" s="302">
        <v>320</v>
      </c>
      <c r="AO71" s="302">
        <v>582</v>
      </c>
      <c r="AP71" s="302">
        <v>598</v>
      </c>
      <c r="AQ71" s="318">
        <v>790</v>
      </c>
      <c r="AR71" s="302">
        <v>423</v>
      </c>
      <c r="AS71" s="302">
        <v>295</v>
      </c>
      <c r="AT71" s="302">
        <v>72</v>
      </c>
      <c r="AU71" s="302">
        <v>880</v>
      </c>
      <c r="AV71" s="318" t="s">
        <v>2</v>
      </c>
      <c r="AW71" s="302">
        <v>880</v>
      </c>
      <c r="AY71" s="39" t="s">
        <v>57</v>
      </c>
      <c r="AZ71" s="302">
        <v>91149</v>
      </c>
      <c r="BA71" s="302">
        <v>78605</v>
      </c>
      <c r="BB71" s="302">
        <v>66628</v>
      </c>
      <c r="BC71" s="302">
        <v>2187</v>
      </c>
      <c r="BD71" s="302">
        <v>9790</v>
      </c>
      <c r="BE71" s="302">
        <v>3344</v>
      </c>
      <c r="BF71" s="302">
        <v>605</v>
      </c>
      <c r="BG71" s="302">
        <v>371</v>
      </c>
      <c r="BH71" s="302">
        <v>1446</v>
      </c>
      <c r="BI71" s="302">
        <v>922</v>
      </c>
      <c r="BJ71" s="302">
        <v>6280</v>
      </c>
      <c r="BK71" s="302">
        <v>2485</v>
      </c>
      <c r="BL71" s="302">
        <v>587</v>
      </c>
      <c r="BM71" s="302">
        <v>456</v>
      </c>
      <c r="BN71" s="302">
        <v>733</v>
      </c>
      <c r="BO71" s="302">
        <v>2019</v>
      </c>
      <c r="BP71" s="302">
        <v>1362</v>
      </c>
      <c r="BQ71" s="302">
        <v>777</v>
      </c>
      <c r="BR71" s="302">
        <v>420</v>
      </c>
      <c r="BS71" s="302">
        <v>165</v>
      </c>
      <c r="BT71" s="302">
        <v>1558</v>
      </c>
      <c r="BU71" s="302">
        <v>676</v>
      </c>
      <c r="BV71" s="302">
        <v>882</v>
      </c>
      <c r="BX71" s="302" t="s">
        <v>57</v>
      </c>
      <c r="BY71" s="302">
        <v>93961</v>
      </c>
      <c r="BZ71" s="302">
        <v>76266</v>
      </c>
      <c r="CA71" s="302">
        <v>61362</v>
      </c>
      <c r="CB71" s="302">
        <v>2211</v>
      </c>
      <c r="CC71" s="302">
        <v>12693</v>
      </c>
      <c r="CD71" s="302">
        <v>5147</v>
      </c>
      <c r="CE71" s="302">
        <v>779</v>
      </c>
      <c r="CF71" s="302">
        <v>595</v>
      </c>
      <c r="CG71" s="302">
        <v>2117</v>
      </c>
      <c r="CH71" s="302">
        <v>1656</v>
      </c>
      <c r="CI71" s="302">
        <v>7819</v>
      </c>
      <c r="CJ71" s="302">
        <v>3408</v>
      </c>
      <c r="CK71" s="302">
        <v>860</v>
      </c>
      <c r="CL71" s="302">
        <v>452</v>
      </c>
      <c r="CM71" s="302">
        <v>1132</v>
      </c>
      <c r="CN71" s="302">
        <v>1967</v>
      </c>
      <c r="CO71" s="302">
        <v>1737</v>
      </c>
      <c r="CP71" s="302">
        <v>1038</v>
      </c>
      <c r="CQ71" s="302">
        <v>466</v>
      </c>
      <c r="CR71" s="302">
        <v>233</v>
      </c>
      <c r="CS71" s="302">
        <v>2992</v>
      </c>
      <c r="CT71" s="302">
        <v>916</v>
      </c>
      <c r="CU71" s="302">
        <v>2076</v>
      </c>
    </row>
    <row r="72" spans="1:99" x14ac:dyDescent="0.2">
      <c r="A72" s="39" t="s">
        <v>58</v>
      </c>
      <c r="B72" s="302">
        <v>103972</v>
      </c>
      <c r="C72" s="302">
        <v>78568</v>
      </c>
      <c r="D72" s="318" t="s">
        <v>2</v>
      </c>
      <c r="E72" s="302">
        <v>4736</v>
      </c>
      <c r="F72" s="318" t="s">
        <v>2</v>
      </c>
      <c r="G72" s="318" t="s">
        <v>2</v>
      </c>
      <c r="H72" s="318" t="s">
        <v>2</v>
      </c>
      <c r="I72" s="318" t="s">
        <v>2</v>
      </c>
      <c r="J72" s="318" t="s">
        <v>2</v>
      </c>
      <c r="K72" s="318" t="s">
        <v>2</v>
      </c>
      <c r="L72" s="318" t="s">
        <v>2</v>
      </c>
      <c r="M72" s="302">
        <v>1330</v>
      </c>
      <c r="N72" s="302">
        <v>401</v>
      </c>
      <c r="O72" s="302">
        <v>1161</v>
      </c>
      <c r="P72" s="302">
        <v>1418</v>
      </c>
      <c r="Q72" s="318" t="s">
        <v>2</v>
      </c>
      <c r="R72" s="318" t="s">
        <v>2</v>
      </c>
      <c r="S72" s="302">
        <v>7484</v>
      </c>
      <c r="T72" s="302">
        <v>8231</v>
      </c>
      <c r="U72" s="302">
        <v>2348</v>
      </c>
      <c r="V72" s="318" t="s">
        <v>2</v>
      </c>
      <c r="W72" s="318" t="s">
        <v>2</v>
      </c>
      <c r="X72" s="318" t="s">
        <v>2</v>
      </c>
      <c r="Z72" s="39" t="s">
        <v>58</v>
      </c>
      <c r="AA72" s="302">
        <v>119819</v>
      </c>
      <c r="AB72" s="302">
        <v>76735</v>
      </c>
      <c r="AC72" s="302">
        <v>63767</v>
      </c>
      <c r="AD72" s="302">
        <v>3743</v>
      </c>
      <c r="AE72" s="302">
        <v>9225</v>
      </c>
      <c r="AF72" s="318">
        <v>4387</v>
      </c>
      <c r="AG72" s="302">
        <v>1578</v>
      </c>
      <c r="AH72" s="302">
        <v>918</v>
      </c>
      <c r="AI72" s="302">
        <v>656</v>
      </c>
      <c r="AJ72" s="302">
        <v>1235</v>
      </c>
      <c r="AK72" s="318">
        <v>7516</v>
      </c>
      <c r="AL72" s="302">
        <v>1976</v>
      </c>
      <c r="AM72" s="302">
        <v>623</v>
      </c>
      <c r="AN72" s="302">
        <v>1845</v>
      </c>
      <c r="AO72" s="302">
        <v>2217</v>
      </c>
      <c r="AP72" s="302">
        <v>855</v>
      </c>
      <c r="AQ72" s="318">
        <v>29516</v>
      </c>
      <c r="AR72" s="302">
        <v>18868</v>
      </c>
      <c r="AS72" s="302">
        <v>8512</v>
      </c>
      <c r="AT72" s="302">
        <v>2136</v>
      </c>
      <c r="AU72" s="302">
        <v>1665</v>
      </c>
      <c r="AV72" s="318" t="s">
        <v>2</v>
      </c>
      <c r="AW72" s="302">
        <v>1665</v>
      </c>
      <c r="AY72" s="39" t="s">
        <v>58</v>
      </c>
      <c r="AZ72" s="302">
        <v>142618</v>
      </c>
      <c r="BA72" s="302">
        <v>79318</v>
      </c>
      <c r="BB72" s="302">
        <v>58793</v>
      </c>
      <c r="BC72" s="302">
        <v>3104</v>
      </c>
      <c r="BD72" s="302">
        <v>17421</v>
      </c>
      <c r="BE72" s="302">
        <v>8800</v>
      </c>
      <c r="BF72" s="302">
        <v>2742</v>
      </c>
      <c r="BG72" s="302">
        <v>1888</v>
      </c>
      <c r="BH72" s="302">
        <v>1495</v>
      </c>
      <c r="BI72" s="302">
        <v>2675</v>
      </c>
      <c r="BJ72" s="302">
        <v>13156</v>
      </c>
      <c r="BK72" s="302">
        <v>2995</v>
      </c>
      <c r="BL72" s="302">
        <v>941</v>
      </c>
      <c r="BM72" s="302">
        <v>1937</v>
      </c>
      <c r="BN72" s="302">
        <v>3694</v>
      </c>
      <c r="BO72" s="302">
        <v>3589</v>
      </c>
      <c r="BP72" s="302">
        <v>36256</v>
      </c>
      <c r="BQ72" s="302">
        <v>22471</v>
      </c>
      <c r="BR72" s="302">
        <v>7889</v>
      </c>
      <c r="BS72" s="302">
        <v>5896</v>
      </c>
      <c r="BT72" s="302">
        <v>5088</v>
      </c>
      <c r="BU72" s="302">
        <v>1500</v>
      </c>
      <c r="BV72" s="302">
        <v>3588</v>
      </c>
      <c r="BX72" s="302" t="s">
        <v>58</v>
      </c>
      <c r="BY72" s="302">
        <v>149005</v>
      </c>
      <c r="BZ72" s="302">
        <v>79451</v>
      </c>
      <c r="CA72" s="302">
        <v>55960</v>
      </c>
      <c r="CB72" s="302">
        <v>3066</v>
      </c>
      <c r="CC72" s="302">
        <v>20425</v>
      </c>
      <c r="CD72" s="302">
        <v>10902</v>
      </c>
      <c r="CE72" s="302">
        <v>3153</v>
      </c>
      <c r="CF72" s="302">
        <v>1743</v>
      </c>
      <c r="CG72" s="302">
        <v>2307</v>
      </c>
      <c r="CH72" s="302">
        <v>3699</v>
      </c>
      <c r="CI72" s="302">
        <v>14044</v>
      </c>
      <c r="CJ72" s="302">
        <v>2973</v>
      </c>
      <c r="CK72" s="302">
        <v>1065</v>
      </c>
      <c r="CL72" s="302">
        <v>2730</v>
      </c>
      <c r="CM72" s="302">
        <v>3678</v>
      </c>
      <c r="CN72" s="302">
        <v>3598</v>
      </c>
      <c r="CO72" s="302">
        <v>35117</v>
      </c>
      <c r="CP72" s="302">
        <v>22201</v>
      </c>
      <c r="CQ72" s="302">
        <v>7701</v>
      </c>
      <c r="CR72" s="302">
        <v>5215</v>
      </c>
      <c r="CS72" s="302">
        <v>9491</v>
      </c>
      <c r="CT72" s="302">
        <v>1682</v>
      </c>
      <c r="CU72" s="302">
        <v>7809</v>
      </c>
    </row>
    <row r="73" spans="1:99" x14ac:dyDescent="0.2">
      <c r="A73" s="39" t="s">
        <v>59</v>
      </c>
      <c r="B73" s="302">
        <v>80701</v>
      </c>
      <c r="C73" s="302">
        <v>75767</v>
      </c>
      <c r="D73" s="318" t="s">
        <v>2</v>
      </c>
      <c r="E73" s="302">
        <v>1603</v>
      </c>
      <c r="F73" s="318" t="s">
        <v>2</v>
      </c>
      <c r="G73" s="318" t="s">
        <v>2</v>
      </c>
      <c r="H73" s="318" t="s">
        <v>2</v>
      </c>
      <c r="I73" s="318" t="s">
        <v>2</v>
      </c>
      <c r="J73" s="318" t="s">
        <v>2</v>
      </c>
      <c r="K73" s="318" t="s">
        <v>2</v>
      </c>
      <c r="L73" s="318" t="s">
        <v>2</v>
      </c>
      <c r="M73" s="302">
        <v>1390</v>
      </c>
      <c r="N73" s="302">
        <v>265</v>
      </c>
      <c r="O73" s="302">
        <v>204</v>
      </c>
      <c r="P73" s="302">
        <v>356</v>
      </c>
      <c r="Q73" s="318" t="s">
        <v>2</v>
      </c>
      <c r="R73" s="318" t="s">
        <v>2</v>
      </c>
      <c r="S73" s="302">
        <v>290</v>
      </c>
      <c r="T73" s="302">
        <v>580</v>
      </c>
      <c r="U73" s="302">
        <v>266</v>
      </c>
      <c r="V73" s="318" t="s">
        <v>2</v>
      </c>
      <c r="W73" s="318" t="s">
        <v>2</v>
      </c>
      <c r="X73" s="318" t="s">
        <v>2</v>
      </c>
      <c r="Z73" s="39" t="s">
        <v>59</v>
      </c>
      <c r="AA73" s="302">
        <v>86878</v>
      </c>
      <c r="AB73" s="302">
        <v>77570</v>
      </c>
      <c r="AC73" s="302">
        <v>73192</v>
      </c>
      <c r="AD73" s="302">
        <v>1583</v>
      </c>
      <c r="AE73" s="302">
        <v>2795</v>
      </c>
      <c r="AF73" s="318">
        <v>1763</v>
      </c>
      <c r="AG73" s="302">
        <v>550</v>
      </c>
      <c r="AH73" s="302">
        <v>173</v>
      </c>
      <c r="AI73" s="302">
        <v>629</v>
      </c>
      <c r="AJ73" s="302">
        <v>411</v>
      </c>
      <c r="AK73" s="318">
        <v>4822</v>
      </c>
      <c r="AL73" s="302">
        <v>2011</v>
      </c>
      <c r="AM73" s="302">
        <v>621</v>
      </c>
      <c r="AN73" s="302">
        <v>291</v>
      </c>
      <c r="AO73" s="302">
        <v>576</v>
      </c>
      <c r="AP73" s="302">
        <v>1323</v>
      </c>
      <c r="AQ73" s="318">
        <v>2148</v>
      </c>
      <c r="AR73" s="302">
        <v>1033</v>
      </c>
      <c r="AS73" s="302">
        <v>963</v>
      </c>
      <c r="AT73" s="302">
        <v>152</v>
      </c>
      <c r="AU73" s="302">
        <v>575</v>
      </c>
      <c r="AV73" s="318" t="s">
        <v>2</v>
      </c>
      <c r="AW73" s="302">
        <v>575</v>
      </c>
      <c r="AY73" s="39" t="s">
        <v>59</v>
      </c>
      <c r="AZ73" s="302">
        <v>92443</v>
      </c>
      <c r="BA73" s="302">
        <v>72512</v>
      </c>
      <c r="BB73" s="302">
        <v>65873</v>
      </c>
      <c r="BC73" s="302">
        <v>1468</v>
      </c>
      <c r="BD73" s="302">
        <v>5171</v>
      </c>
      <c r="BE73" s="302">
        <v>3503</v>
      </c>
      <c r="BF73" s="302">
        <v>1128</v>
      </c>
      <c r="BG73" s="302">
        <v>413</v>
      </c>
      <c r="BH73" s="302">
        <v>1150</v>
      </c>
      <c r="BI73" s="302">
        <v>812</v>
      </c>
      <c r="BJ73" s="302">
        <v>10899</v>
      </c>
      <c r="BK73" s="302">
        <v>3203</v>
      </c>
      <c r="BL73" s="302">
        <v>1318</v>
      </c>
      <c r="BM73" s="302">
        <v>612</v>
      </c>
      <c r="BN73" s="302">
        <v>1100</v>
      </c>
      <c r="BO73" s="302">
        <v>4666</v>
      </c>
      <c r="BP73" s="302">
        <v>4258</v>
      </c>
      <c r="BQ73" s="302">
        <v>2556</v>
      </c>
      <c r="BR73" s="302">
        <v>1269</v>
      </c>
      <c r="BS73" s="302">
        <v>433</v>
      </c>
      <c r="BT73" s="302">
        <v>1271</v>
      </c>
      <c r="BU73" s="302">
        <v>588</v>
      </c>
      <c r="BV73" s="302">
        <v>683</v>
      </c>
      <c r="BX73" s="302" t="s">
        <v>59</v>
      </c>
      <c r="BY73" s="302">
        <v>101479</v>
      </c>
      <c r="BZ73" s="302">
        <v>69349</v>
      </c>
      <c r="CA73" s="302">
        <v>58621</v>
      </c>
      <c r="CB73" s="302">
        <v>1453</v>
      </c>
      <c r="CC73" s="302">
        <v>9275</v>
      </c>
      <c r="CD73" s="302">
        <v>4954</v>
      </c>
      <c r="CE73" s="302">
        <v>1401</v>
      </c>
      <c r="CF73" s="302">
        <v>643</v>
      </c>
      <c r="CG73" s="302">
        <v>1529</v>
      </c>
      <c r="CH73" s="302">
        <v>1381</v>
      </c>
      <c r="CI73" s="302">
        <v>17945</v>
      </c>
      <c r="CJ73" s="302">
        <v>6267</v>
      </c>
      <c r="CK73" s="302">
        <v>3168</v>
      </c>
      <c r="CL73" s="302">
        <v>892</v>
      </c>
      <c r="CM73" s="302">
        <v>1832</v>
      </c>
      <c r="CN73" s="302">
        <v>5786</v>
      </c>
      <c r="CO73" s="302">
        <v>5768</v>
      </c>
      <c r="CP73" s="302">
        <v>3431</v>
      </c>
      <c r="CQ73" s="302">
        <v>1590</v>
      </c>
      <c r="CR73" s="302">
        <v>747</v>
      </c>
      <c r="CS73" s="302">
        <v>3463</v>
      </c>
      <c r="CT73" s="302">
        <v>713</v>
      </c>
      <c r="CU73" s="302">
        <v>2750</v>
      </c>
    </row>
    <row r="74" spans="1:99" x14ac:dyDescent="0.2">
      <c r="A74" s="39" t="s">
        <v>60</v>
      </c>
      <c r="B74" s="302">
        <v>79399</v>
      </c>
      <c r="C74" s="302">
        <v>50192</v>
      </c>
      <c r="D74" s="318" t="s">
        <v>2</v>
      </c>
      <c r="E74" s="302">
        <v>2128</v>
      </c>
      <c r="F74" s="318" t="s">
        <v>2</v>
      </c>
      <c r="G74" s="318" t="s">
        <v>2</v>
      </c>
      <c r="H74" s="318" t="s">
        <v>2</v>
      </c>
      <c r="I74" s="318" t="s">
        <v>2</v>
      </c>
      <c r="J74" s="318" t="s">
        <v>2</v>
      </c>
      <c r="K74" s="318" t="s">
        <v>2</v>
      </c>
      <c r="L74" s="318" t="s">
        <v>2</v>
      </c>
      <c r="M74" s="302">
        <v>843</v>
      </c>
      <c r="N74" s="302">
        <v>632</v>
      </c>
      <c r="O74" s="302">
        <v>19099</v>
      </c>
      <c r="P74" s="302">
        <v>849</v>
      </c>
      <c r="Q74" s="318" t="s">
        <v>2</v>
      </c>
      <c r="R74" s="318" t="s">
        <v>2</v>
      </c>
      <c r="S74" s="302">
        <v>1988</v>
      </c>
      <c r="T74" s="302">
        <v>2763</v>
      </c>
      <c r="U74" s="302">
        <v>884</v>
      </c>
      <c r="V74" s="318" t="s">
        <v>2</v>
      </c>
      <c r="W74" s="318" t="s">
        <v>2</v>
      </c>
      <c r="X74" s="318" t="s">
        <v>2</v>
      </c>
      <c r="Z74" s="39" t="s">
        <v>60</v>
      </c>
      <c r="AA74" s="302">
        <v>98174</v>
      </c>
      <c r="AB74" s="302">
        <v>51076</v>
      </c>
      <c r="AC74" s="302">
        <v>42770</v>
      </c>
      <c r="AD74" s="302">
        <v>2073</v>
      </c>
      <c r="AE74" s="302">
        <v>6233</v>
      </c>
      <c r="AF74" s="318">
        <v>2443</v>
      </c>
      <c r="AG74" s="302">
        <v>747</v>
      </c>
      <c r="AH74" s="302">
        <v>411</v>
      </c>
      <c r="AI74" s="302">
        <v>713</v>
      </c>
      <c r="AJ74" s="302">
        <v>572</v>
      </c>
      <c r="AK74" s="318">
        <v>37539</v>
      </c>
      <c r="AL74" s="302">
        <v>1516</v>
      </c>
      <c r="AM74" s="302">
        <v>808</v>
      </c>
      <c r="AN74" s="302">
        <v>32591</v>
      </c>
      <c r="AO74" s="302">
        <v>1686</v>
      </c>
      <c r="AP74" s="302">
        <v>938</v>
      </c>
      <c r="AQ74" s="318">
        <v>6076</v>
      </c>
      <c r="AR74" s="302">
        <v>3187</v>
      </c>
      <c r="AS74" s="302">
        <v>2459</v>
      </c>
      <c r="AT74" s="302">
        <v>430</v>
      </c>
      <c r="AU74" s="302">
        <v>1040</v>
      </c>
      <c r="AV74" s="318" t="s">
        <v>2</v>
      </c>
      <c r="AW74" s="302">
        <v>1040</v>
      </c>
      <c r="AY74" s="39" t="s">
        <v>60</v>
      </c>
      <c r="AZ74" s="302">
        <v>130906</v>
      </c>
      <c r="BA74" s="302">
        <v>60732</v>
      </c>
      <c r="BB74" s="302">
        <v>42380</v>
      </c>
      <c r="BC74" s="302">
        <v>2081</v>
      </c>
      <c r="BD74" s="302">
        <v>16271</v>
      </c>
      <c r="BE74" s="302">
        <v>5135</v>
      </c>
      <c r="BF74" s="302">
        <v>1395</v>
      </c>
      <c r="BG74" s="302">
        <v>729</v>
      </c>
      <c r="BH74" s="302">
        <v>1509</v>
      </c>
      <c r="BI74" s="302">
        <v>1502</v>
      </c>
      <c r="BJ74" s="302">
        <v>52717</v>
      </c>
      <c r="BK74" s="302">
        <v>3704</v>
      </c>
      <c r="BL74" s="302">
        <v>1380</v>
      </c>
      <c r="BM74" s="302">
        <v>41323</v>
      </c>
      <c r="BN74" s="302">
        <v>3745</v>
      </c>
      <c r="BO74" s="302">
        <v>2565</v>
      </c>
      <c r="BP74" s="302">
        <v>8929</v>
      </c>
      <c r="BQ74" s="302">
        <v>4562</v>
      </c>
      <c r="BR74" s="302">
        <v>2500</v>
      </c>
      <c r="BS74" s="302">
        <v>1867</v>
      </c>
      <c r="BT74" s="302">
        <v>3393</v>
      </c>
      <c r="BU74" s="302">
        <v>1582</v>
      </c>
      <c r="BV74" s="302">
        <v>1811</v>
      </c>
      <c r="BX74" s="302" t="s">
        <v>60</v>
      </c>
      <c r="BY74" s="302">
        <v>155869</v>
      </c>
      <c r="BZ74" s="302">
        <v>63811</v>
      </c>
      <c r="CA74" s="302">
        <v>38160</v>
      </c>
      <c r="CB74" s="302">
        <v>1933</v>
      </c>
      <c r="CC74" s="302">
        <v>23718</v>
      </c>
      <c r="CD74" s="302">
        <v>7448</v>
      </c>
      <c r="CE74" s="302">
        <v>1737</v>
      </c>
      <c r="CF74" s="302">
        <v>1053</v>
      </c>
      <c r="CG74" s="302">
        <v>2132</v>
      </c>
      <c r="CH74" s="302">
        <v>2526</v>
      </c>
      <c r="CI74" s="302">
        <v>67449</v>
      </c>
      <c r="CJ74" s="302">
        <v>5289</v>
      </c>
      <c r="CK74" s="302">
        <v>1774</v>
      </c>
      <c r="CL74" s="302">
        <v>53081</v>
      </c>
      <c r="CM74" s="302">
        <v>4379</v>
      </c>
      <c r="CN74" s="302">
        <v>2926</v>
      </c>
      <c r="CO74" s="302">
        <v>10927</v>
      </c>
      <c r="CP74" s="302">
        <v>7467</v>
      </c>
      <c r="CQ74" s="302">
        <v>2248</v>
      </c>
      <c r="CR74" s="302">
        <v>1212</v>
      </c>
      <c r="CS74" s="302">
        <v>6234</v>
      </c>
      <c r="CT74" s="302">
        <v>1902</v>
      </c>
      <c r="CU74" s="302">
        <v>4332</v>
      </c>
    </row>
    <row r="75" spans="1:99" x14ac:dyDescent="0.2">
      <c r="A75" s="39" t="s">
        <v>61</v>
      </c>
      <c r="B75" s="302">
        <v>101869</v>
      </c>
      <c r="C75" s="302">
        <v>75197</v>
      </c>
      <c r="D75" s="318" t="s">
        <v>2</v>
      </c>
      <c r="E75" s="302">
        <v>2797</v>
      </c>
      <c r="F75" s="318" t="s">
        <v>2</v>
      </c>
      <c r="G75" s="318" t="s">
        <v>2</v>
      </c>
      <c r="H75" s="318" t="s">
        <v>2</v>
      </c>
      <c r="I75" s="318" t="s">
        <v>2</v>
      </c>
      <c r="J75" s="318" t="s">
        <v>2</v>
      </c>
      <c r="K75" s="318" t="s">
        <v>2</v>
      </c>
      <c r="L75" s="318" t="s">
        <v>2</v>
      </c>
      <c r="M75" s="302">
        <v>3517</v>
      </c>
      <c r="N75" s="302">
        <v>6788</v>
      </c>
      <c r="O75" s="302">
        <v>948</v>
      </c>
      <c r="P75" s="302">
        <v>603</v>
      </c>
      <c r="Q75" s="318" t="s">
        <v>2</v>
      </c>
      <c r="R75" s="318" t="s">
        <v>2</v>
      </c>
      <c r="S75" s="302">
        <v>3042</v>
      </c>
      <c r="T75" s="302">
        <v>6647</v>
      </c>
      <c r="U75" s="302">
        <v>1659</v>
      </c>
      <c r="V75" s="318" t="s">
        <v>2</v>
      </c>
      <c r="W75" s="318" t="s">
        <v>2</v>
      </c>
      <c r="X75" s="318" t="s">
        <v>2</v>
      </c>
      <c r="Z75" s="39" t="s">
        <v>61</v>
      </c>
      <c r="AA75" s="302">
        <v>106247</v>
      </c>
      <c r="AB75" s="302">
        <v>68397</v>
      </c>
      <c r="AC75" s="302">
        <v>59153</v>
      </c>
      <c r="AD75" s="302">
        <v>2356</v>
      </c>
      <c r="AE75" s="302">
        <v>6888</v>
      </c>
      <c r="AF75" s="318">
        <v>3814</v>
      </c>
      <c r="AG75" s="302">
        <v>1466</v>
      </c>
      <c r="AH75" s="302">
        <v>592</v>
      </c>
      <c r="AI75" s="302">
        <v>825</v>
      </c>
      <c r="AJ75" s="302">
        <v>931</v>
      </c>
      <c r="AK75" s="318">
        <v>17291</v>
      </c>
      <c r="AL75" s="302">
        <v>3827</v>
      </c>
      <c r="AM75" s="302">
        <v>8870</v>
      </c>
      <c r="AN75" s="302">
        <v>1085</v>
      </c>
      <c r="AO75" s="302">
        <v>719</v>
      </c>
      <c r="AP75" s="302">
        <v>2790</v>
      </c>
      <c r="AQ75" s="318">
        <v>15538</v>
      </c>
      <c r="AR75" s="302">
        <v>6134</v>
      </c>
      <c r="AS75" s="302">
        <v>7886</v>
      </c>
      <c r="AT75" s="302">
        <v>1518</v>
      </c>
      <c r="AU75" s="302">
        <v>1207</v>
      </c>
      <c r="AV75" s="318" t="s">
        <v>2</v>
      </c>
      <c r="AW75" s="302">
        <v>1207</v>
      </c>
      <c r="AY75" s="39" t="s">
        <v>61</v>
      </c>
      <c r="AZ75" s="302">
        <v>128970</v>
      </c>
      <c r="BA75" s="302">
        <v>66934</v>
      </c>
      <c r="BB75" s="302">
        <v>46290</v>
      </c>
      <c r="BC75" s="302">
        <v>1819</v>
      </c>
      <c r="BD75" s="302">
        <v>18825</v>
      </c>
      <c r="BE75" s="302">
        <v>6851</v>
      </c>
      <c r="BF75" s="302">
        <v>2258</v>
      </c>
      <c r="BG75" s="302">
        <v>1142</v>
      </c>
      <c r="BH75" s="302">
        <v>1357</v>
      </c>
      <c r="BI75" s="302">
        <v>2094</v>
      </c>
      <c r="BJ75" s="302">
        <v>28237</v>
      </c>
      <c r="BK75" s="302">
        <v>4651</v>
      </c>
      <c r="BL75" s="302">
        <v>13809</v>
      </c>
      <c r="BM75" s="302">
        <v>2676</v>
      </c>
      <c r="BN75" s="302">
        <v>1245</v>
      </c>
      <c r="BO75" s="302">
        <v>5856</v>
      </c>
      <c r="BP75" s="302">
        <v>20901</v>
      </c>
      <c r="BQ75" s="302">
        <v>9194</v>
      </c>
      <c r="BR75" s="302">
        <v>8191</v>
      </c>
      <c r="BS75" s="302">
        <v>3516</v>
      </c>
      <c r="BT75" s="302">
        <v>6047</v>
      </c>
      <c r="BU75" s="302">
        <v>2605</v>
      </c>
      <c r="BV75" s="302">
        <v>3442</v>
      </c>
      <c r="BX75" s="302" t="s">
        <v>61</v>
      </c>
      <c r="BY75" s="302">
        <v>136475</v>
      </c>
      <c r="BZ75" s="302">
        <v>73056</v>
      </c>
      <c r="CA75" s="302">
        <v>47619</v>
      </c>
      <c r="CB75" s="302">
        <v>2034</v>
      </c>
      <c r="CC75" s="302">
        <v>23403</v>
      </c>
      <c r="CD75" s="302">
        <v>8468</v>
      </c>
      <c r="CE75" s="302">
        <v>2403</v>
      </c>
      <c r="CF75" s="302">
        <v>1338</v>
      </c>
      <c r="CG75" s="302">
        <v>1818</v>
      </c>
      <c r="CH75" s="302">
        <v>2909</v>
      </c>
      <c r="CI75" s="302">
        <v>27745</v>
      </c>
      <c r="CJ75" s="302">
        <v>4466</v>
      </c>
      <c r="CK75" s="302">
        <v>14636</v>
      </c>
      <c r="CL75" s="302">
        <v>2619</v>
      </c>
      <c r="CM75" s="302">
        <v>1219</v>
      </c>
      <c r="CN75" s="302">
        <v>4805</v>
      </c>
      <c r="CO75" s="302">
        <v>19029</v>
      </c>
      <c r="CP75" s="302">
        <v>8863</v>
      </c>
      <c r="CQ75" s="302">
        <v>7614</v>
      </c>
      <c r="CR75" s="302">
        <v>2552</v>
      </c>
      <c r="CS75" s="302">
        <v>8177</v>
      </c>
      <c r="CT75" s="302">
        <v>1590</v>
      </c>
      <c r="CU75" s="302">
        <v>6587</v>
      </c>
    </row>
    <row r="76" spans="1:99" x14ac:dyDescent="0.2">
      <c r="A76" s="39" t="s">
        <v>62</v>
      </c>
      <c r="B76" s="302">
        <v>119416</v>
      </c>
      <c r="C76" s="302">
        <v>95089</v>
      </c>
      <c r="D76" s="318" t="s">
        <v>2</v>
      </c>
      <c r="E76" s="302">
        <v>4788</v>
      </c>
      <c r="F76" s="318" t="s">
        <v>2</v>
      </c>
      <c r="G76" s="318" t="s">
        <v>2</v>
      </c>
      <c r="H76" s="318" t="s">
        <v>2</v>
      </c>
      <c r="I76" s="318" t="s">
        <v>2</v>
      </c>
      <c r="J76" s="318" t="s">
        <v>2</v>
      </c>
      <c r="K76" s="318" t="s">
        <v>2</v>
      </c>
      <c r="L76" s="318" t="s">
        <v>2</v>
      </c>
      <c r="M76" s="302">
        <v>3832</v>
      </c>
      <c r="N76" s="302">
        <v>2200</v>
      </c>
      <c r="O76" s="302">
        <v>525</v>
      </c>
      <c r="P76" s="302">
        <v>972</v>
      </c>
      <c r="Q76" s="318" t="s">
        <v>2</v>
      </c>
      <c r="R76" s="318" t="s">
        <v>2</v>
      </c>
      <c r="S76" s="302">
        <v>3505</v>
      </c>
      <c r="T76" s="302">
        <v>7093</v>
      </c>
      <c r="U76" s="302">
        <v>2013</v>
      </c>
      <c r="V76" s="318" t="s">
        <v>2</v>
      </c>
      <c r="W76" s="318" t="s">
        <v>2</v>
      </c>
      <c r="X76" s="318" t="s">
        <v>2</v>
      </c>
      <c r="Z76" s="39" t="s">
        <v>62</v>
      </c>
      <c r="AA76" s="302">
        <v>123738</v>
      </c>
      <c r="AB76" s="302">
        <v>96575</v>
      </c>
      <c r="AC76" s="302">
        <v>81353</v>
      </c>
      <c r="AD76" s="302">
        <v>3657</v>
      </c>
      <c r="AE76" s="302">
        <v>11565</v>
      </c>
      <c r="AF76" s="318">
        <v>4187</v>
      </c>
      <c r="AG76" s="302">
        <v>1369</v>
      </c>
      <c r="AH76" s="302">
        <v>649</v>
      </c>
      <c r="AI76" s="302">
        <v>1101</v>
      </c>
      <c r="AJ76" s="302">
        <v>1068</v>
      </c>
      <c r="AK76" s="318">
        <v>10170</v>
      </c>
      <c r="AL76" s="302">
        <v>3574</v>
      </c>
      <c r="AM76" s="302">
        <v>2844</v>
      </c>
      <c r="AN76" s="302">
        <v>522</v>
      </c>
      <c r="AO76" s="302">
        <v>988</v>
      </c>
      <c r="AP76" s="302">
        <v>2242</v>
      </c>
      <c r="AQ76" s="318">
        <v>11404</v>
      </c>
      <c r="AR76" s="302">
        <v>4740</v>
      </c>
      <c r="AS76" s="302">
        <v>5571</v>
      </c>
      <c r="AT76" s="302">
        <v>1093</v>
      </c>
      <c r="AU76" s="302">
        <v>1402</v>
      </c>
      <c r="AV76" s="318" t="s">
        <v>2</v>
      </c>
      <c r="AW76" s="302">
        <v>1402</v>
      </c>
      <c r="AY76" s="39" t="s">
        <v>62</v>
      </c>
      <c r="AZ76" s="302">
        <v>148646</v>
      </c>
      <c r="BA76" s="302">
        <v>106984</v>
      </c>
      <c r="BB76" s="302">
        <v>81737</v>
      </c>
      <c r="BC76" s="302">
        <v>3594</v>
      </c>
      <c r="BD76" s="302">
        <v>21653</v>
      </c>
      <c r="BE76" s="302">
        <v>7275</v>
      </c>
      <c r="BF76" s="302">
        <v>2133</v>
      </c>
      <c r="BG76" s="302">
        <v>981</v>
      </c>
      <c r="BH76" s="302">
        <v>1953</v>
      </c>
      <c r="BI76" s="302">
        <v>2208</v>
      </c>
      <c r="BJ76" s="302">
        <v>15898</v>
      </c>
      <c r="BK76" s="302">
        <v>4208</v>
      </c>
      <c r="BL76" s="302">
        <v>5081</v>
      </c>
      <c r="BM76" s="302">
        <v>731</v>
      </c>
      <c r="BN76" s="302">
        <v>1572</v>
      </c>
      <c r="BO76" s="302">
        <v>4306</v>
      </c>
      <c r="BP76" s="302">
        <v>15144</v>
      </c>
      <c r="BQ76" s="302">
        <v>6821</v>
      </c>
      <c r="BR76" s="302">
        <v>5436</v>
      </c>
      <c r="BS76" s="302">
        <v>2887</v>
      </c>
      <c r="BT76" s="302">
        <v>3345</v>
      </c>
      <c r="BU76" s="302">
        <v>1314</v>
      </c>
      <c r="BV76" s="302">
        <v>2031</v>
      </c>
      <c r="BX76" s="302" t="s">
        <v>62</v>
      </c>
      <c r="BY76" s="302">
        <v>155250</v>
      </c>
      <c r="BZ76" s="302">
        <v>106735</v>
      </c>
      <c r="CA76" s="302">
        <v>77566</v>
      </c>
      <c r="CB76" s="302">
        <v>3811</v>
      </c>
      <c r="CC76" s="302">
        <v>25358</v>
      </c>
      <c r="CD76" s="302">
        <v>9863</v>
      </c>
      <c r="CE76" s="302">
        <v>2586</v>
      </c>
      <c r="CF76" s="302">
        <v>1185</v>
      </c>
      <c r="CG76" s="302">
        <v>2826</v>
      </c>
      <c r="CH76" s="302">
        <v>3266</v>
      </c>
      <c r="CI76" s="302">
        <v>17703</v>
      </c>
      <c r="CJ76" s="302">
        <v>4568</v>
      </c>
      <c r="CK76" s="302">
        <v>6207</v>
      </c>
      <c r="CL76" s="302">
        <v>765</v>
      </c>
      <c r="CM76" s="302">
        <v>1827</v>
      </c>
      <c r="CN76" s="302">
        <v>4336</v>
      </c>
      <c r="CO76" s="302">
        <v>14588</v>
      </c>
      <c r="CP76" s="302">
        <v>7655</v>
      </c>
      <c r="CQ76" s="302">
        <v>4845</v>
      </c>
      <c r="CR76" s="302">
        <v>2088</v>
      </c>
      <c r="CS76" s="302">
        <v>6361</v>
      </c>
      <c r="CT76" s="302">
        <v>1959</v>
      </c>
      <c r="CU76" s="302">
        <v>4402</v>
      </c>
    </row>
    <row r="77" spans="1:99" x14ac:dyDescent="0.2">
      <c r="A77" s="39" t="s">
        <v>63</v>
      </c>
      <c r="B77" s="302">
        <v>83033</v>
      </c>
      <c r="C77" s="302">
        <v>64882</v>
      </c>
      <c r="D77" s="318" t="s">
        <v>2</v>
      </c>
      <c r="E77" s="302">
        <v>4167</v>
      </c>
      <c r="F77" s="318" t="s">
        <v>2</v>
      </c>
      <c r="G77" s="318" t="s">
        <v>2</v>
      </c>
      <c r="H77" s="318" t="s">
        <v>2</v>
      </c>
      <c r="I77" s="318" t="s">
        <v>2</v>
      </c>
      <c r="J77" s="318" t="s">
        <v>2</v>
      </c>
      <c r="K77" s="318" t="s">
        <v>2</v>
      </c>
      <c r="L77" s="318" t="s">
        <v>2</v>
      </c>
      <c r="M77" s="302">
        <v>1751</v>
      </c>
      <c r="N77" s="302">
        <v>658</v>
      </c>
      <c r="O77" s="302">
        <v>2038</v>
      </c>
      <c r="P77" s="302">
        <v>1373</v>
      </c>
      <c r="Q77" s="318" t="s">
        <v>2</v>
      </c>
      <c r="R77" s="318" t="s">
        <v>2</v>
      </c>
      <c r="S77" s="302">
        <v>2361</v>
      </c>
      <c r="T77" s="302">
        <v>3018</v>
      </c>
      <c r="U77" s="302">
        <v>948</v>
      </c>
      <c r="V77" s="318" t="s">
        <v>2</v>
      </c>
      <c r="W77" s="318" t="s">
        <v>2</v>
      </c>
      <c r="X77" s="318" t="s">
        <v>2</v>
      </c>
      <c r="Z77" s="39" t="s">
        <v>63</v>
      </c>
      <c r="AA77" s="302">
        <v>88806</v>
      </c>
      <c r="AB77" s="302">
        <v>65668</v>
      </c>
      <c r="AC77" s="302">
        <v>44636</v>
      </c>
      <c r="AD77" s="302">
        <v>2945</v>
      </c>
      <c r="AE77" s="302">
        <v>18087</v>
      </c>
      <c r="AF77" s="318">
        <v>3681</v>
      </c>
      <c r="AG77" s="302">
        <v>674</v>
      </c>
      <c r="AH77" s="302">
        <v>569</v>
      </c>
      <c r="AI77" s="302">
        <v>1253</v>
      </c>
      <c r="AJ77" s="302">
        <v>1185</v>
      </c>
      <c r="AK77" s="318">
        <v>10169</v>
      </c>
      <c r="AL77" s="302">
        <v>2951</v>
      </c>
      <c r="AM77" s="302">
        <v>990</v>
      </c>
      <c r="AN77" s="302">
        <v>2423</v>
      </c>
      <c r="AO77" s="302">
        <v>1885</v>
      </c>
      <c r="AP77" s="302">
        <v>1920</v>
      </c>
      <c r="AQ77" s="318">
        <v>6033</v>
      </c>
      <c r="AR77" s="302">
        <v>3049</v>
      </c>
      <c r="AS77" s="302">
        <v>2443</v>
      </c>
      <c r="AT77" s="302">
        <v>541</v>
      </c>
      <c r="AU77" s="302">
        <v>3255</v>
      </c>
      <c r="AV77" s="318" t="s">
        <v>2</v>
      </c>
      <c r="AW77" s="302">
        <v>3255</v>
      </c>
      <c r="AY77" s="39" t="s">
        <v>63</v>
      </c>
      <c r="AZ77" s="302">
        <v>111548</v>
      </c>
      <c r="BA77" s="302">
        <v>70103</v>
      </c>
      <c r="BB77" s="302">
        <v>41485</v>
      </c>
      <c r="BC77" s="302">
        <v>2447</v>
      </c>
      <c r="BD77" s="302">
        <v>26171</v>
      </c>
      <c r="BE77" s="302">
        <v>5544</v>
      </c>
      <c r="BF77" s="302">
        <v>887</v>
      </c>
      <c r="BG77" s="302">
        <v>945</v>
      </c>
      <c r="BH77" s="302">
        <v>1818</v>
      </c>
      <c r="BI77" s="302">
        <v>1894</v>
      </c>
      <c r="BJ77" s="302">
        <v>15022</v>
      </c>
      <c r="BK77" s="302">
        <v>3843</v>
      </c>
      <c r="BL77" s="302">
        <v>1239</v>
      </c>
      <c r="BM77" s="302">
        <v>3102</v>
      </c>
      <c r="BN77" s="302">
        <v>2522</v>
      </c>
      <c r="BO77" s="302">
        <v>4316</v>
      </c>
      <c r="BP77" s="302">
        <v>7657</v>
      </c>
      <c r="BQ77" s="302">
        <v>4290</v>
      </c>
      <c r="BR77" s="302">
        <v>1950</v>
      </c>
      <c r="BS77" s="302">
        <v>1417</v>
      </c>
      <c r="BT77" s="302">
        <v>13222</v>
      </c>
      <c r="BU77" s="302">
        <v>8749</v>
      </c>
      <c r="BV77" s="302">
        <v>4473</v>
      </c>
      <c r="BX77" s="302" t="s">
        <v>63</v>
      </c>
      <c r="BY77" s="302">
        <v>98910</v>
      </c>
      <c r="BZ77" s="302">
        <v>55879</v>
      </c>
      <c r="CA77" s="302">
        <v>30188</v>
      </c>
      <c r="CB77" s="302">
        <v>1830</v>
      </c>
      <c r="CC77" s="302">
        <v>23861</v>
      </c>
      <c r="CD77" s="302">
        <v>6280</v>
      </c>
      <c r="CE77" s="302">
        <v>944</v>
      </c>
      <c r="CF77" s="302">
        <v>1032</v>
      </c>
      <c r="CG77" s="302">
        <v>1764</v>
      </c>
      <c r="CH77" s="302">
        <v>2540</v>
      </c>
      <c r="CI77" s="302">
        <v>15765</v>
      </c>
      <c r="CJ77" s="302">
        <v>4081</v>
      </c>
      <c r="CK77" s="302">
        <v>1247</v>
      </c>
      <c r="CL77" s="302">
        <v>3739</v>
      </c>
      <c r="CM77" s="302">
        <v>2666</v>
      </c>
      <c r="CN77" s="302">
        <v>4032</v>
      </c>
      <c r="CO77" s="302">
        <v>7362</v>
      </c>
      <c r="CP77" s="302">
        <v>4764</v>
      </c>
      <c r="CQ77" s="302">
        <v>1828</v>
      </c>
      <c r="CR77" s="302">
        <v>770</v>
      </c>
      <c r="CS77" s="302">
        <v>13624</v>
      </c>
      <c r="CT77" s="302">
        <v>7885</v>
      </c>
      <c r="CU77" s="302">
        <v>5739</v>
      </c>
    </row>
    <row r="78" spans="1:99" x14ac:dyDescent="0.2">
      <c r="A78" s="39"/>
      <c r="D78" s="318"/>
      <c r="F78" s="318"/>
      <c r="G78" s="318"/>
      <c r="H78" s="318"/>
      <c r="I78" s="318"/>
      <c r="J78" s="318"/>
      <c r="K78" s="318"/>
      <c r="L78" s="318"/>
      <c r="Q78" s="318"/>
      <c r="R78" s="318"/>
      <c r="V78" s="318"/>
      <c r="W78" s="318"/>
      <c r="X78" s="318"/>
      <c r="Z78" s="39"/>
      <c r="AY78" s="39"/>
    </row>
    <row r="79" spans="1:99" x14ac:dyDescent="0.2">
      <c r="A79" s="316" t="s">
        <v>64</v>
      </c>
      <c r="B79" s="317">
        <v>230389</v>
      </c>
      <c r="C79" s="317">
        <v>187044</v>
      </c>
      <c r="D79" s="318" t="s">
        <v>2</v>
      </c>
      <c r="E79" s="317">
        <v>11961</v>
      </c>
      <c r="F79" s="318" t="s">
        <v>2</v>
      </c>
      <c r="G79" s="318" t="s">
        <v>2</v>
      </c>
      <c r="H79" s="318" t="s">
        <v>2</v>
      </c>
      <c r="I79" s="318" t="s">
        <v>2</v>
      </c>
      <c r="J79" s="318" t="s">
        <v>2</v>
      </c>
      <c r="K79" s="318" t="s">
        <v>2</v>
      </c>
      <c r="L79" s="318" t="s">
        <v>2</v>
      </c>
      <c r="M79" s="317">
        <v>4138</v>
      </c>
      <c r="N79" s="317">
        <v>1589</v>
      </c>
      <c r="O79" s="317">
        <v>5555</v>
      </c>
      <c r="P79" s="317">
        <v>3383</v>
      </c>
      <c r="Q79" s="318" t="s">
        <v>2</v>
      </c>
      <c r="R79" s="318" t="s">
        <v>2</v>
      </c>
      <c r="S79" s="317">
        <v>5975</v>
      </c>
      <c r="T79" s="317">
        <v>6090</v>
      </c>
      <c r="U79" s="317">
        <v>2482</v>
      </c>
      <c r="V79" s="318" t="s">
        <v>2</v>
      </c>
      <c r="W79" s="318" t="s">
        <v>2</v>
      </c>
      <c r="X79" s="318" t="s">
        <v>2</v>
      </c>
      <c r="Z79" s="316" t="s">
        <v>64</v>
      </c>
      <c r="AA79" s="317">
        <v>264003</v>
      </c>
      <c r="AB79" s="317">
        <v>199916</v>
      </c>
      <c r="AC79" s="317">
        <v>138421</v>
      </c>
      <c r="AD79" s="317">
        <v>9980</v>
      </c>
      <c r="AE79" s="317">
        <v>51515</v>
      </c>
      <c r="AF79" s="317">
        <v>10095</v>
      </c>
      <c r="AG79" s="317">
        <v>2082</v>
      </c>
      <c r="AH79" s="317">
        <v>1612</v>
      </c>
      <c r="AI79" s="317">
        <v>3096</v>
      </c>
      <c r="AJ79" s="317">
        <v>3305</v>
      </c>
      <c r="AK79" s="317">
        <v>27448</v>
      </c>
      <c r="AL79" s="317">
        <v>6948</v>
      </c>
      <c r="AM79" s="317">
        <v>2303</v>
      </c>
      <c r="AN79" s="317">
        <v>9361</v>
      </c>
      <c r="AO79" s="317">
        <v>4718</v>
      </c>
      <c r="AP79" s="317">
        <v>4118</v>
      </c>
      <c r="AQ79" s="317">
        <v>18680</v>
      </c>
      <c r="AR79" s="317">
        <v>11284</v>
      </c>
      <c r="AS79" s="317">
        <v>5934</v>
      </c>
      <c r="AT79" s="317">
        <v>1462</v>
      </c>
      <c r="AU79" s="317">
        <v>7864</v>
      </c>
      <c r="AV79" s="318" t="s">
        <v>2</v>
      </c>
      <c r="AW79" s="317">
        <v>7864</v>
      </c>
      <c r="AY79" s="316" t="s">
        <v>64</v>
      </c>
      <c r="AZ79" s="317">
        <v>301718</v>
      </c>
      <c r="BA79" s="317">
        <v>202604</v>
      </c>
      <c r="BB79" s="317">
        <v>126156</v>
      </c>
      <c r="BC79" s="317">
        <v>7976</v>
      </c>
      <c r="BD79" s="317">
        <v>68472</v>
      </c>
      <c r="BE79" s="317">
        <v>15920</v>
      </c>
      <c r="BF79" s="317">
        <v>2952</v>
      </c>
      <c r="BG79" s="317">
        <v>2406</v>
      </c>
      <c r="BH79" s="317">
        <v>5184</v>
      </c>
      <c r="BI79" s="317">
        <v>5378</v>
      </c>
      <c r="BJ79" s="317">
        <v>38604</v>
      </c>
      <c r="BK79" s="317">
        <v>8309</v>
      </c>
      <c r="BL79" s="317">
        <v>2511</v>
      </c>
      <c r="BM79" s="317">
        <v>9797</v>
      </c>
      <c r="BN79" s="317">
        <v>7196</v>
      </c>
      <c r="BO79" s="317">
        <v>10791</v>
      </c>
      <c r="BP79" s="317">
        <v>21040</v>
      </c>
      <c r="BQ79" s="317">
        <v>11611</v>
      </c>
      <c r="BR79" s="317">
        <v>5204</v>
      </c>
      <c r="BS79" s="317">
        <v>4225</v>
      </c>
      <c r="BT79" s="317">
        <v>23550</v>
      </c>
      <c r="BU79" s="317">
        <v>14174</v>
      </c>
      <c r="BV79" s="317">
        <v>9376</v>
      </c>
      <c r="BX79" s="316" t="s">
        <v>64</v>
      </c>
    </row>
    <row r="80" spans="1:99" x14ac:dyDescent="0.2">
      <c r="A80" s="316" t="s">
        <v>65</v>
      </c>
      <c r="B80" s="317">
        <v>780009</v>
      </c>
      <c r="C80" s="317">
        <v>569865</v>
      </c>
      <c r="D80" s="318" t="s">
        <v>2</v>
      </c>
      <c r="E80" s="317">
        <v>33579</v>
      </c>
      <c r="F80" s="318" t="s">
        <v>2</v>
      </c>
      <c r="G80" s="318" t="s">
        <v>2</v>
      </c>
      <c r="H80" s="318" t="s">
        <v>2</v>
      </c>
      <c r="I80" s="318" t="s">
        <v>2</v>
      </c>
      <c r="J80" s="318" t="s">
        <v>2</v>
      </c>
      <c r="K80" s="318" t="s">
        <v>2</v>
      </c>
      <c r="L80" s="318" t="s">
        <v>2</v>
      </c>
      <c r="M80" s="317">
        <v>26299</v>
      </c>
      <c r="N80" s="317">
        <v>12146</v>
      </c>
      <c r="O80" s="317">
        <v>27806</v>
      </c>
      <c r="P80" s="317">
        <v>8353</v>
      </c>
      <c r="Q80" s="318" t="s">
        <v>2</v>
      </c>
      <c r="R80" s="318" t="s">
        <v>2</v>
      </c>
      <c r="S80" s="317">
        <v>35523</v>
      </c>
      <c r="T80" s="317">
        <v>57674</v>
      </c>
      <c r="U80" s="317">
        <v>15345</v>
      </c>
      <c r="V80" s="318" t="s">
        <v>2</v>
      </c>
      <c r="W80" s="318" t="s">
        <v>2</v>
      </c>
      <c r="X80" s="318" t="s">
        <v>2</v>
      </c>
      <c r="Z80" s="316" t="s">
        <v>65</v>
      </c>
      <c r="AA80" s="317">
        <v>875955</v>
      </c>
      <c r="AB80" s="317">
        <v>561940</v>
      </c>
      <c r="AC80" s="317">
        <v>461424</v>
      </c>
      <c r="AD80" s="317">
        <v>27623</v>
      </c>
      <c r="AE80" s="317">
        <v>72893</v>
      </c>
      <c r="AF80" s="317">
        <v>32447</v>
      </c>
      <c r="AG80" s="317">
        <v>11949</v>
      </c>
      <c r="AH80" s="317">
        <v>5586</v>
      </c>
      <c r="AI80" s="317">
        <v>6688</v>
      </c>
      <c r="AJ80" s="317">
        <v>8224</v>
      </c>
      <c r="AK80" s="317">
        <v>122144</v>
      </c>
      <c r="AL80" s="317">
        <v>29098</v>
      </c>
      <c r="AM80" s="317">
        <v>18348</v>
      </c>
      <c r="AN80" s="317">
        <v>50148</v>
      </c>
      <c r="AO80" s="317">
        <v>11325</v>
      </c>
      <c r="AP80" s="317">
        <v>13225</v>
      </c>
      <c r="AQ80" s="317">
        <v>147423</v>
      </c>
      <c r="AR80" s="317">
        <v>76203</v>
      </c>
      <c r="AS80" s="317">
        <v>59730</v>
      </c>
      <c r="AT80" s="317">
        <v>11490</v>
      </c>
      <c r="AU80" s="317">
        <v>12001</v>
      </c>
      <c r="AV80" s="318" t="s">
        <v>2</v>
      </c>
      <c r="AW80" s="317">
        <v>12001</v>
      </c>
      <c r="AY80" s="316" t="s">
        <v>65</v>
      </c>
      <c r="AZ80" s="317">
        <v>1058703</v>
      </c>
      <c r="BA80" s="317">
        <v>585703</v>
      </c>
      <c r="BB80" s="317">
        <v>420507</v>
      </c>
      <c r="BC80" s="317">
        <v>23483</v>
      </c>
      <c r="BD80" s="317">
        <v>141713</v>
      </c>
      <c r="BE80" s="317">
        <v>60861</v>
      </c>
      <c r="BF80" s="317">
        <v>19697</v>
      </c>
      <c r="BG80" s="317">
        <v>10702</v>
      </c>
      <c r="BH80" s="317">
        <v>12680</v>
      </c>
      <c r="BI80" s="317">
        <v>17782</v>
      </c>
      <c r="BJ80" s="317">
        <v>195653</v>
      </c>
      <c r="BK80" s="317">
        <v>43447</v>
      </c>
      <c r="BL80" s="317">
        <v>28379</v>
      </c>
      <c r="BM80" s="317">
        <v>68855</v>
      </c>
      <c r="BN80" s="317">
        <v>19743</v>
      </c>
      <c r="BO80" s="317">
        <v>35229</v>
      </c>
      <c r="BP80" s="317">
        <v>181984</v>
      </c>
      <c r="BQ80" s="317">
        <v>94475</v>
      </c>
      <c r="BR80" s="317">
        <v>54867</v>
      </c>
      <c r="BS80" s="317">
        <v>32642</v>
      </c>
      <c r="BT80" s="317">
        <v>34502</v>
      </c>
      <c r="BU80" s="317">
        <v>12426</v>
      </c>
      <c r="BV80" s="317">
        <v>22076</v>
      </c>
      <c r="BX80" s="316" t="s">
        <v>65</v>
      </c>
    </row>
    <row r="81" spans="1:99" x14ac:dyDescent="0.2">
      <c r="A81" s="316" t="s">
        <v>66</v>
      </c>
      <c r="B81" s="317">
        <v>2195198</v>
      </c>
      <c r="C81" s="317">
        <v>1789465</v>
      </c>
      <c r="D81" s="318" t="s">
        <v>2</v>
      </c>
      <c r="E81" s="317">
        <v>74043</v>
      </c>
      <c r="F81" s="318" t="s">
        <v>2</v>
      </c>
      <c r="G81" s="318" t="s">
        <v>2</v>
      </c>
      <c r="H81" s="318" t="s">
        <v>2</v>
      </c>
      <c r="I81" s="318" t="s">
        <v>2</v>
      </c>
      <c r="J81" s="318" t="s">
        <v>2</v>
      </c>
      <c r="K81" s="318" t="s">
        <v>2</v>
      </c>
      <c r="L81" s="318" t="s">
        <v>2</v>
      </c>
      <c r="M81" s="317">
        <v>143209</v>
      </c>
      <c r="N81" s="317">
        <v>32169</v>
      </c>
      <c r="O81" s="317">
        <v>10895</v>
      </c>
      <c r="P81" s="317">
        <v>15562</v>
      </c>
      <c r="Q81" s="318" t="s">
        <v>2</v>
      </c>
      <c r="R81" s="318" t="s">
        <v>2</v>
      </c>
      <c r="S81" s="317">
        <v>38443</v>
      </c>
      <c r="T81" s="317">
        <v>70682</v>
      </c>
      <c r="U81" s="317">
        <v>20571</v>
      </c>
      <c r="V81" s="318" t="s">
        <v>2</v>
      </c>
      <c r="W81" s="318" t="s">
        <v>2</v>
      </c>
      <c r="X81" s="318" t="s">
        <v>2</v>
      </c>
      <c r="Z81" s="316" t="s">
        <v>66</v>
      </c>
      <c r="AA81" s="317">
        <v>2328833</v>
      </c>
      <c r="AB81" s="317">
        <v>1712398</v>
      </c>
      <c r="AC81" s="317">
        <v>1494452</v>
      </c>
      <c r="AD81" s="317">
        <v>65633</v>
      </c>
      <c r="AE81" s="317">
        <v>152313</v>
      </c>
      <c r="AF81" s="317">
        <v>66562</v>
      </c>
      <c r="AG81" s="317">
        <v>19734</v>
      </c>
      <c r="AH81" s="317">
        <v>9132</v>
      </c>
      <c r="AI81" s="317">
        <v>20233</v>
      </c>
      <c r="AJ81" s="317">
        <v>17463</v>
      </c>
      <c r="AK81" s="317">
        <v>325946</v>
      </c>
      <c r="AL81" s="317">
        <v>179766</v>
      </c>
      <c r="AM81" s="317">
        <v>52899</v>
      </c>
      <c r="AN81" s="317">
        <v>17243</v>
      </c>
      <c r="AO81" s="317">
        <v>21614</v>
      </c>
      <c r="AP81" s="317">
        <v>54424</v>
      </c>
      <c r="AQ81" s="317">
        <v>192655</v>
      </c>
      <c r="AR81" s="317">
        <v>91209</v>
      </c>
      <c r="AS81" s="317">
        <v>86421</v>
      </c>
      <c r="AT81" s="317">
        <v>15025</v>
      </c>
      <c r="AU81" s="317">
        <v>31272</v>
      </c>
      <c r="AV81" s="318" t="s">
        <v>2</v>
      </c>
      <c r="AW81" s="317">
        <v>31272</v>
      </c>
      <c r="AY81" s="316" t="s">
        <v>66</v>
      </c>
      <c r="AZ81" s="317">
        <v>2672868</v>
      </c>
      <c r="BA81" s="317">
        <v>1626490</v>
      </c>
      <c r="BB81" s="317">
        <v>1286728</v>
      </c>
      <c r="BC81" s="317">
        <v>53598</v>
      </c>
      <c r="BD81" s="317">
        <v>286164</v>
      </c>
      <c r="BE81" s="317">
        <v>121765</v>
      </c>
      <c r="BF81" s="317">
        <v>34976</v>
      </c>
      <c r="BG81" s="317">
        <v>18908</v>
      </c>
      <c r="BH81" s="317">
        <v>33879</v>
      </c>
      <c r="BI81" s="317">
        <v>34002</v>
      </c>
      <c r="BJ81" s="317">
        <v>528219</v>
      </c>
      <c r="BK81" s="317">
        <v>224694</v>
      </c>
      <c r="BL81" s="317">
        <v>88341</v>
      </c>
      <c r="BM81" s="317">
        <v>35661</v>
      </c>
      <c r="BN81" s="317">
        <v>30425</v>
      </c>
      <c r="BO81" s="317">
        <v>149098</v>
      </c>
      <c r="BP81" s="317">
        <v>304750</v>
      </c>
      <c r="BQ81" s="317">
        <v>164656</v>
      </c>
      <c r="BR81" s="317">
        <v>92139</v>
      </c>
      <c r="BS81" s="317">
        <v>47955</v>
      </c>
      <c r="BT81" s="317">
        <v>91644</v>
      </c>
      <c r="BU81" s="317">
        <v>33352</v>
      </c>
      <c r="BV81" s="317">
        <v>58292</v>
      </c>
      <c r="BX81" s="316" t="s">
        <v>66</v>
      </c>
    </row>
    <row r="82" spans="1:99" x14ac:dyDescent="0.2">
      <c r="A82" s="316" t="s">
        <v>67</v>
      </c>
      <c r="B82" s="302">
        <v>3205596</v>
      </c>
      <c r="C82" s="302">
        <v>2546374</v>
      </c>
      <c r="D82" s="318" t="s">
        <v>2</v>
      </c>
      <c r="E82" s="302">
        <v>119583</v>
      </c>
      <c r="F82" s="318" t="s">
        <v>2</v>
      </c>
      <c r="G82" s="318" t="s">
        <v>2</v>
      </c>
      <c r="H82" s="318" t="s">
        <v>2</v>
      </c>
      <c r="I82" s="318" t="s">
        <v>2</v>
      </c>
      <c r="J82" s="318" t="s">
        <v>2</v>
      </c>
      <c r="K82" s="318" t="s">
        <v>2</v>
      </c>
      <c r="L82" s="318" t="s">
        <v>2</v>
      </c>
      <c r="M82" s="302">
        <v>173646</v>
      </c>
      <c r="N82" s="302">
        <v>45904</v>
      </c>
      <c r="O82" s="302">
        <v>44256</v>
      </c>
      <c r="P82" s="302">
        <v>27298</v>
      </c>
      <c r="Q82" s="318" t="s">
        <v>2</v>
      </c>
      <c r="R82" s="318" t="s">
        <v>2</v>
      </c>
      <c r="S82" s="302">
        <v>79941</v>
      </c>
      <c r="T82" s="302">
        <v>134446</v>
      </c>
      <c r="U82" s="302">
        <v>38398</v>
      </c>
      <c r="V82" s="318" t="s">
        <v>2</v>
      </c>
      <c r="W82" s="318" t="s">
        <v>2</v>
      </c>
      <c r="X82" s="318" t="s">
        <v>2</v>
      </c>
      <c r="Z82" s="316" t="s">
        <v>67</v>
      </c>
      <c r="AA82" s="302">
        <v>3468791</v>
      </c>
      <c r="AB82" s="302">
        <v>2474254</v>
      </c>
      <c r="AC82" s="302">
        <v>2094297</v>
      </c>
      <c r="AD82" s="302">
        <v>103236</v>
      </c>
      <c r="AE82" s="302">
        <v>276721</v>
      </c>
      <c r="AF82" s="318">
        <v>109104</v>
      </c>
      <c r="AG82" s="302">
        <v>33765</v>
      </c>
      <c r="AH82" s="302">
        <v>16330</v>
      </c>
      <c r="AI82" s="302">
        <v>30017</v>
      </c>
      <c r="AJ82" s="302">
        <v>28992</v>
      </c>
      <c r="AK82" s="318">
        <v>475538</v>
      </c>
      <c r="AL82" s="302">
        <v>215812</v>
      </c>
      <c r="AM82" s="302">
        <v>73550</v>
      </c>
      <c r="AN82" s="302">
        <v>76752</v>
      </c>
      <c r="AO82" s="302">
        <v>37657</v>
      </c>
      <c r="AP82" s="302">
        <v>71767</v>
      </c>
      <c r="AQ82" s="318">
        <v>358758</v>
      </c>
      <c r="AR82" s="302">
        <v>178696</v>
      </c>
      <c r="AS82" s="302">
        <v>152085</v>
      </c>
      <c r="AT82" s="302">
        <v>27977</v>
      </c>
      <c r="AU82" s="302">
        <v>51137</v>
      </c>
      <c r="AV82" s="318" t="s">
        <v>2</v>
      </c>
      <c r="AW82" s="302">
        <v>51137</v>
      </c>
      <c r="AY82" s="316" t="s">
        <v>67</v>
      </c>
      <c r="AZ82" s="302">
        <v>4033289</v>
      </c>
      <c r="BA82" s="302">
        <v>2414797</v>
      </c>
      <c r="BB82" s="302">
        <v>1833391</v>
      </c>
      <c r="BC82" s="302">
        <v>85057</v>
      </c>
      <c r="BD82" s="302">
        <v>496349</v>
      </c>
      <c r="BE82" s="302">
        <v>198546</v>
      </c>
      <c r="BF82" s="302">
        <v>57625</v>
      </c>
      <c r="BG82" s="302">
        <v>32016</v>
      </c>
      <c r="BH82" s="302">
        <v>51743</v>
      </c>
      <c r="BI82" s="302">
        <v>57162</v>
      </c>
      <c r="BJ82" s="302">
        <v>762476</v>
      </c>
      <c r="BK82" s="302">
        <v>276450</v>
      </c>
      <c r="BL82" s="302">
        <v>119231</v>
      </c>
      <c r="BM82" s="302">
        <v>114313</v>
      </c>
      <c r="BN82" s="302">
        <v>57364</v>
      </c>
      <c r="BO82" s="302">
        <v>195118</v>
      </c>
      <c r="BP82" s="302">
        <v>507774</v>
      </c>
      <c r="BQ82" s="302">
        <v>270742</v>
      </c>
      <c r="BR82" s="302">
        <v>152210</v>
      </c>
      <c r="BS82" s="302">
        <v>84822</v>
      </c>
      <c r="BT82" s="302">
        <v>149696</v>
      </c>
      <c r="BU82" s="302">
        <v>59952</v>
      </c>
      <c r="BV82" s="302">
        <v>89744</v>
      </c>
      <c r="BX82" s="316" t="s">
        <v>67</v>
      </c>
      <c r="BY82" s="302">
        <v>4268105</v>
      </c>
      <c r="BZ82" s="302">
        <v>2324789</v>
      </c>
      <c r="CA82" s="302">
        <v>1619509</v>
      </c>
      <c r="CB82" s="302">
        <v>75067</v>
      </c>
      <c r="CC82" s="302">
        <v>630213</v>
      </c>
      <c r="CD82" s="302">
        <v>242434</v>
      </c>
      <c r="CE82" s="302">
        <v>63398</v>
      </c>
      <c r="CF82" s="302">
        <v>37024</v>
      </c>
      <c r="CG82" s="302">
        <v>61518</v>
      </c>
      <c r="CH82" s="302">
        <v>80494</v>
      </c>
      <c r="CI82" s="302">
        <v>886345</v>
      </c>
      <c r="CJ82" s="302">
        <v>326487</v>
      </c>
      <c r="CK82" s="302">
        <v>148035</v>
      </c>
      <c r="CL82" s="302">
        <v>159989</v>
      </c>
      <c r="CM82" s="302">
        <v>63865</v>
      </c>
      <c r="CN82" s="302">
        <v>187969</v>
      </c>
      <c r="CO82" s="302">
        <v>541724</v>
      </c>
      <c r="CP82" s="302">
        <v>321269</v>
      </c>
      <c r="CQ82" s="302">
        <v>150223</v>
      </c>
      <c r="CR82" s="302">
        <v>70232</v>
      </c>
      <c r="CS82" s="302">
        <v>272813</v>
      </c>
      <c r="CT82" s="302">
        <v>72337</v>
      </c>
      <c r="CU82" s="302">
        <v>200476</v>
      </c>
    </row>
    <row r="84" spans="1:99" x14ac:dyDescent="0.2">
      <c r="A84" s="302">
        <v>1991</v>
      </c>
      <c r="B84" s="302" t="s">
        <v>603</v>
      </c>
      <c r="C84" s="302" t="s">
        <v>746</v>
      </c>
      <c r="D84" s="302" t="s">
        <v>745</v>
      </c>
      <c r="G84" s="302" t="s">
        <v>768</v>
      </c>
      <c r="H84" s="302" t="s">
        <v>749</v>
      </c>
      <c r="L84" s="302" t="s">
        <v>761</v>
      </c>
      <c r="M84" s="302" t="s">
        <v>754</v>
      </c>
      <c r="R84" s="302" t="s">
        <v>767</v>
      </c>
      <c r="S84" s="302" t="s">
        <v>760</v>
      </c>
      <c r="V84" s="302" t="s">
        <v>764</v>
      </c>
      <c r="W84" s="302" t="s">
        <v>765</v>
      </c>
      <c r="Z84" s="302">
        <v>2001</v>
      </c>
      <c r="AA84" s="302" t="s">
        <v>603</v>
      </c>
      <c r="AB84" s="302" t="s">
        <v>746</v>
      </c>
      <c r="AC84" s="302" t="s">
        <v>745</v>
      </c>
      <c r="AF84" s="302" t="s">
        <v>768</v>
      </c>
      <c r="AG84" s="302" t="s">
        <v>749</v>
      </c>
      <c r="AK84" s="302" t="s">
        <v>761</v>
      </c>
      <c r="AL84" s="302" t="s">
        <v>754</v>
      </c>
      <c r="AQ84" s="302" t="s">
        <v>767</v>
      </c>
      <c r="AR84" s="302" t="s">
        <v>760</v>
      </c>
      <c r="AU84" s="302" t="s">
        <v>764</v>
      </c>
      <c r="AV84" s="302" t="s">
        <v>765</v>
      </c>
      <c r="AY84" s="302">
        <v>2011</v>
      </c>
      <c r="AZ84" s="302" t="s">
        <v>603</v>
      </c>
      <c r="BA84" s="302" t="s">
        <v>746</v>
      </c>
      <c r="BB84" s="302" t="s">
        <v>745</v>
      </c>
      <c r="BE84" s="302" t="s">
        <v>768</v>
      </c>
      <c r="BF84" s="302" t="s">
        <v>749</v>
      </c>
      <c r="BJ84" s="302" t="s">
        <v>761</v>
      </c>
      <c r="BK84" s="302" t="s">
        <v>754</v>
      </c>
      <c r="BP84" s="302" t="s">
        <v>767</v>
      </c>
      <c r="BQ84" s="302" t="s">
        <v>760</v>
      </c>
      <c r="BT84" s="302" t="s">
        <v>764</v>
      </c>
      <c r="BU84" s="302" t="s">
        <v>765</v>
      </c>
    </row>
    <row r="85" spans="1:99" x14ac:dyDescent="0.2">
      <c r="A85" s="302" t="s">
        <v>72</v>
      </c>
      <c r="D85" s="302" t="s">
        <v>747</v>
      </c>
      <c r="E85" s="302" t="s">
        <v>112</v>
      </c>
      <c r="F85" s="302" t="s">
        <v>748</v>
      </c>
      <c r="H85" s="302" t="s">
        <v>750</v>
      </c>
      <c r="I85" s="302" t="s">
        <v>751</v>
      </c>
      <c r="J85" s="302" t="s">
        <v>752</v>
      </c>
      <c r="K85" s="302" t="s">
        <v>753</v>
      </c>
      <c r="M85" s="302" t="s">
        <v>755</v>
      </c>
      <c r="N85" s="302" t="s">
        <v>756</v>
      </c>
      <c r="O85" s="302" t="s">
        <v>757</v>
      </c>
      <c r="P85" s="302" t="s">
        <v>758</v>
      </c>
      <c r="Q85" s="302" t="s">
        <v>759</v>
      </c>
      <c r="S85" s="302" t="s">
        <v>762</v>
      </c>
      <c r="T85" s="302" t="s">
        <v>456</v>
      </c>
      <c r="U85" s="302" t="s">
        <v>763</v>
      </c>
      <c r="W85" s="302" t="s">
        <v>766</v>
      </c>
      <c r="X85" s="302" t="s">
        <v>769</v>
      </c>
      <c r="Z85" s="302" t="s">
        <v>72</v>
      </c>
      <c r="AC85" s="302" t="s">
        <v>747</v>
      </c>
      <c r="AD85" s="302" t="s">
        <v>112</v>
      </c>
      <c r="AE85" s="302" t="s">
        <v>748</v>
      </c>
      <c r="AG85" s="302" t="s">
        <v>750</v>
      </c>
      <c r="AH85" s="302" t="s">
        <v>751</v>
      </c>
      <c r="AI85" s="302" t="s">
        <v>752</v>
      </c>
      <c r="AJ85" s="302" t="s">
        <v>753</v>
      </c>
      <c r="AL85" s="302" t="s">
        <v>755</v>
      </c>
      <c r="AM85" s="302" t="s">
        <v>756</v>
      </c>
      <c r="AN85" s="302" t="s">
        <v>757</v>
      </c>
      <c r="AO85" s="302" t="s">
        <v>758</v>
      </c>
      <c r="AP85" s="302" t="s">
        <v>759</v>
      </c>
      <c r="AR85" s="302" t="s">
        <v>762</v>
      </c>
      <c r="AS85" s="302" t="s">
        <v>456</v>
      </c>
      <c r="AT85" s="302" t="s">
        <v>763</v>
      </c>
      <c r="AV85" s="302" t="s">
        <v>766</v>
      </c>
      <c r="AW85" s="302" t="s">
        <v>769</v>
      </c>
      <c r="AY85" s="302" t="s">
        <v>72</v>
      </c>
      <c r="BB85" s="302" t="s">
        <v>747</v>
      </c>
      <c r="BC85" s="302" t="s">
        <v>112</v>
      </c>
      <c r="BD85" s="302" t="s">
        <v>748</v>
      </c>
      <c r="BF85" s="302" t="s">
        <v>750</v>
      </c>
      <c r="BG85" s="302" t="s">
        <v>751</v>
      </c>
      <c r="BH85" s="302" t="s">
        <v>752</v>
      </c>
      <c r="BI85" s="302" t="s">
        <v>753</v>
      </c>
      <c r="BK85" s="302" t="s">
        <v>755</v>
      </c>
      <c r="BL85" s="302" t="s">
        <v>756</v>
      </c>
      <c r="BM85" s="302" t="s">
        <v>757</v>
      </c>
      <c r="BN85" s="302" t="s">
        <v>758</v>
      </c>
      <c r="BO85" s="302" t="s">
        <v>759</v>
      </c>
      <c r="BQ85" s="302" t="s">
        <v>762</v>
      </c>
      <c r="BR85" s="302" t="s">
        <v>456</v>
      </c>
      <c r="BS85" s="302" t="s">
        <v>763</v>
      </c>
      <c r="BU85" s="302" t="s">
        <v>766</v>
      </c>
      <c r="BV85" s="302" t="s">
        <v>769</v>
      </c>
      <c r="BX85" s="302" t="s">
        <v>2802</v>
      </c>
      <c r="CA85" s="302" t="s">
        <v>2803</v>
      </c>
      <c r="CB85" s="302" t="s">
        <v>2804</v>
      </c>
      <c r="CC85" s="302" t="s">
        <v>2819</v>
      </c>
      <c r="CE85" s="302" t="s">
        <v>2805</v>
      </c>
      <c r="CF85" s="302" t="s">
        <v>2806</v>
      </c>
      <c r="CG85" s="302" t="s">
        <v>2807</v>
      </c>
      <c r="CH85" s="302" t="s">
        <v>2808</v>
      </c>
      <c r="CJ85" s="302" t="s">
        <v>2809</v>
      </c>
      <c r="CK85" s="302" t="s">
        <v>2810</v>
      </c>
      <c r="CL85" s="302" t="s">
        <v>2811</v>
      </c>
      <c r="CM85" s="302" t="s">
        <v>2812</v>
      </c>
      <c r="CN85" s="302" t="s">
        <v>2813</v>
      </c>
      <c r="CP85" s="302" t="s">
        <v>2814</v>
      </c>
      <c r="CQ85" s="302" t="s">
        <v>2815</v>
      </c>
      <c r="CR85" s="302" t="s">
        <v>2816</v>
      </c>
      <c r="CT85" s="302" t="s">
        <v>2817</v>
      </c>
      <c r="CU85" s="302" t="s">
        <v>2818</v>
      </c>
    </row>
    <row r="86" spans="1:99" x14ac:dyDescent="0.2">
      <c r="A86" s="39" t="s">
        <v>31</v>
      </c>
      <c r="B86" s="302">
        <v>1990</v>
      </c>
      <c r="C86" s="302">
        <v>1845</v>
      </c>
      <c r="D86" s="318" t="s">
        <v>2</v>
      </c>
      <c r="E86" s="302">
        <v>66</v>
      </c>
      <c r="F86" s="318" t="s">
        <v>2</v>
      </c>
      <c r="G86" s="318" t="s">
        <v>2</v>
      </c>
      <c r="H86" s="318" t="s">
        <v>2</v>
      </c>
      <c r="I86" s="318" t="s">
        <v>2</v>
      </c>
      <c r="J86" s="318" t="s">
        <v>2</v>
      </c>
      <c r="K86" s="318" t="s">
        <v>2</v>
      </c>
      <c r="L86" s="318" t="s">
        <v>2</v>
      </c>
      <c r="M86" s="302">
        <v>35</v>
      </c>
      <c r="N86" s="302">
        <v>7</v>
      </c>
      <c r="O86" s="302">
        <v>2</v>
      </c>
      <c r="P86" s="302">
        <v>36</v>
      </c>
      <c r="Q86" s="318" t="s">
        <v>2</v>
      </c>
      <c r="R86" s="318" t="s">
        <v>2</v>
      </c>
      <c r="S86" s="302">
        <v>3</v>
      </c>
      <c r="T86" s="302">
        <v>7</v>
      </c>
      <c r="U86" s="302">
        <v>5</v>
      </c>
      <c r="V86" s="318" t="s">
        <v>2</v>
      </c>
      <c r="W86" s="318" t="s">
        <v>2</v>
      </c>
      <c r="X86" s="318" t="s">
        <v>2</v>
      </c>
      <c r="Z86" s="39" t="s">
        <v>31</v>
      </c>
      <c r="AA86" s="302">
        <v>3354</v>
      </c>
      <c r="AB86" s="302">
        <v>2738</v>
      </c>
      <c r="AC86" s="302">
        <v>2155</v>
      </c>
      <c r="AD86" s="302">
        <v>124</v>
      </c>
      <c r="AE86" s="302">
        <v>459</v>
      </c>
      <c r="AF86" s="318">
        <v>95</v>
      </c>
      <c r="AG86" s="302">
        <v>17</v>
      </c>
      <c r="AH86" s="302">
        <v>16</v>
      </c>
      <c r="AI86" s="302">
        <v>30</v>
      </c>
      <c r="AJ86" s="302">
        <v>32</v>
      </c>
      <c r="AK86" s="318">
        <v>349</v>
      </c>
      <c r="AL86" s="302">
        <v>90</v>
      </c>
      <c r="AM86" s="302">
        <v>6</v>
      </c>
      <c r="AN86" s="302">
        <v>148</v>
      </c>
      <c r="AO86" s="302">
        <v>90</v>
      </c>
      <c r="AP86" s="302">
        <v>15</v>
      </c>
      <c r="AQ86" s="318">
        <v>92</v>
      </c>
      <c r="AR86" s="302">
        <v>53</v>
      </c>
      <c r="AS86" s="302">
        <v>24</v>
      </c>
      <c r="AT86" s="302">
        <v>15</v>
      </c>
      <c r="AU86" s="302">
        <v>80</v>
      </c>
      <c r="AV86" s="318" t="s">
        <v>2</v>
      </c>
      <c r="AW86" s="302">
        <v>80</v>
      </c>
      <c r="AX86" s="318"/>
      <c r="AY86" s="39" t="s">
        <v>31</v>
      </c>
      <c r="AZ86" s="302">
        <v>3284</v>
      </c>
      <c r="BA86" s="302">
        <v>2435</v>
      </c>
      <c r="BB86" s="302">
        <v>1738</v>
      </c>
      <c r="BC86" s="302">
        <v>78</v>
      </c>
      <c r="BD86" s="302">
        <v>619</v>
      </c>
      <c r="BE86" s="302">
        <v>159</v>
      </c>
      <c r="BF86" s="302">
        <v>20</v>
      </c>
      <c r="BG86" s="302">
        <v>19</v>
      </c>
      <c r="BH86" s="302">
        <v>68</v>
      </c>
      <c r="BI86" s="302">
        <v>52</v>
      </c>
      <c r="BJ86" s="302">
        <v>522</v>
      </c>
      <c r="BK86" s="302">
        <v>96</v>
      </c>
      <c r="BL86" s="302">
        <v>9</v>
      </c>
      <c r="BM86" s="302">
        <v>121</v>
      </c>
      <c r="BN86" s="302">
        <v>161</v>
      </c>
      <c r="BO86" s="302">
        <v>135</v>
      </c>
      <c r="BP86" s="302">
        <v>95</v>
      </c>
      <c r="BQ86" s="302">
        <v>43</v>
      </c>
      <c r="BR86" s="302">
        <v>26</v>
      </c>
      <c r="BS86" s="302">
        <v>26</v>
      </c>
      <c r="BT86" s="302">
        <v>73</v>
      </c>
      <c r="BU86" s="302">
        <v>25</v>
      </c>
      <c r="BV86" s="302">
        <v>48</v>
      </c>
      <c r="BX86" s="302" t="s">
        <v>31</v>
      </c>
      <c r="BY86" s="302">
        <v>3861</v>
      </c>
      <c r="BZ86" s="302">
        <v>2563</v>
      </c>
      <c r="CA86" s="302">
        <v>1518</v>
      </c>
      <c r="CB86" s="302">
        <v>85</v>
      </c>
      <c r="CC86" s="302">
        <v>960</v>
      </c>
      <c r="CD86" s="302">
        <v>222</v>
      </c>
      <c r="CE86" s="302">
        <v>23</v>
      </c>
      <c r="CF86" s="302">
        <v>26</v>
      </c>
      <c r="CG86" s="302">
        <v>85</v>
      </c>
      <c r="CH86" s="302">
        <v>88</v>
      </c>
      <c r="CI86" s="302">
        <v>745</v>
      </c>
      <c r="CJ86" s="302">
        <v>128</v>
      </c>
      <c r="CK86" s="302">
        <v>10</v>
      </c>
      <c r="CL86" s="302">
        <v>148</v>
      </c>
      <c r="CM86" s="302">
        <v>314</v>
      </c>
      <c r="CN86" s="302">
        <v>145</v>
      </c>
      <c r="CO86" s="302">
        <v>115</v>
      </c>
      <c r="CP86" s="302">
        <v>76</v>
      </c>
      <c r="CQ86" s="302">
        <v>27</v>
      </c>
      <c r="CR86" s="302">
        <v>12</v>
      </c>
      <c r="CS86" s="302">
        <v>216</v>
      </c>
      <c r="CT86" s="302">
        <v>43</v>
      </c>
      <c r="CU86" s="302">
        <v>173</v>
      </c>
    </row>
    <row r="87" spans="1:99" x14ac:dyDescent="0.2">
      <c r="A87" s="39" t="s">
        <v>32</v>
      </c>
      <c r="B87" s="302">
        <v>74755</v>
      </c>
      <c r="C87" s="302">
        <v>69955</v>
      </c>
      <c r="D87" s="318" t="s">
        <v>2</v>
      </c>
      <c r="E87" s="302">
        <v>1417</v>
      </c>
      <c r="F87" s="318" t="s">
        <v>2</v>
      </c>
      <c r="G87" s="318" t="s">
        <v>2</v>
      </c>
      <c r="H87" s="318" t="s">
        <v>2</v>
      </c>
      <c r="I87" s="318" t="s">
        <v>2</v>
      </c>
      <c r="J87" s="318" t="s">
        <v>2</v>
      </c>
      <c r="K87" s="318" t="s">
        <v>2</v>
      </c>
      <c r="L87" s="318" t="s">
        <v>2</v>
      </c>
      <c r="M87" s="302">
        <v>1374</v>
      </c>
      <c r="N87" s="302">
        <v>782</v>
      </c>
      <c r="O87" s="302">
        <v>101</v>
      </c>
      <c r="P87" s="302">
        <v>322</v>
      </c>
      <c r="Q87" s="318" t="s">
        <v>2</v>
      </c>
      <c r="R87" s="318" t="s">
        <v>2</v>
      </c>
      <c r="S87" s="302">
        <v>464</v>
      </c>
      <c r="T87" s="302">
        <v>896</v>
      </c>
      <c r="U87" s="302">
        <v>312</v>
      </c>
      <c r="V87" s="318" t="s">
        <v>2</v>
      </c>
      <c r="W87" s="318" t="s">
        <v>2</v>
      </c>
      <c r="X87" s="318" t="s">
        <v>2</v>
      </c>
      <c r="Z87" s="39" t="s">
        <v>32</v>
      </c>
      <c r="AA87" s="302">
        <v>85882</v>
      </c>
      <c r="AB87" s="302">
        <v>73355</v>
      </c>
      <c r="AC87" s="302">
        <v>69668</v>
      </c>
      <c r="AD87" s="302">
        <v>1475</v>
      </c>
      <c r="AE87" s="302">
        <v>2212</v>
      </c>
      <c r="AF87" s="318">
        <v>1567</v>
      </c>
      <c r="AG87" s="302">
        <v>724</v>
      </c>
      <c r="AH87" s="302">
        <v>304</v>
      </c>
      <c r="AI87" s="302">
        <v>261</v>
      </c>
      <c r="AJ87" s="302">
        <v>278</v>
      </c>
      <c r="AK87" s="318">
        <v>4556</v>
      </c>
      <c r="AL87" s="302">
        <v>1855</v>
      </c>
      <c r="AM87" s="302">
        <v>1514</v>
      </c>
      <c r="AN87" s="302">
        <v>341</v>
      </c>
      <c r="AO87" s="302">
        <v>435</v>
      </c>
      <c r="AP87" s="302">
        <v>411</v>
      </c>
      <c r="AQ87" s="318">
        <v>6005</v>
      </c>
      <c r="AR87" s="302">
        <v>3776</v>
      </c>
      <c r="AS87" s="302">
        <v>1839</v>
      </c>
      <c r="AT87" s="302">
        <v>390</v>
      </c>
      <c r="AU87" s="302">
        <v>399</v>
      </c>
      <c r="AV87" s="318" t="s">
        <v>2</v>
      </c>
      <c r="AW87" s="302">
        <v>399</v>
      </c>
      <c r="AX87" s="318"/>
      <c r="AY87" s="39" t="s">
        <v>32</v>
      </c>
      <c r="AZ87" s="302">
        <v>95674</v>
      </c>
      <c r="BA87" s="302">
        <v>56527</v>
      </c>
      <c r="BB87" s="302">
        <v>48073</v>
      </c>
      <c r="BC87" s="302">
        <v>904</v>
      </c>
      <c r="BD87" s="302">
        <v>7550</v>
      </c>
      <c r="BE87" s="302">
        <v>4163</v>
      </c>
      <c r="BF87" s="302">
        <v>1403</v>
      </c>
      <c r="BG87" s="302">
        <v>1124</v>
      </c>
      <c r="BH87" s="302">
        <v>634</v>
      </c>
      <c r="BI87" s="302">
        <v>1002</v>
      </c>
      <c r="BJ87" s="302">
        <v>14052</v>
      </c>
      <c r="BK87" s="302">
        <v>3518</v>
      </c>
      <c r="BL87" s="302">
        <v>3648</v>
      </c>
      <c r="BM87" s="302">
        <v>3685</v>
      </c>
      <c r="BN87" s="302">
        <v>703</v>
      </c>
      <c r="BO87" s="302">
        <v>2498</v>
      </c>
      <c r="BP87" s="302">
        <v>19497</v>
      </c>
      <c r="BQ87" s="302">
        <v>14930</v>
      </c>
      <c r="BR87" s="302">
        <v>2934</v>
      </c>
      <c r="BS87" s="302">
        <v>1633</v>
      </c>
      <c r="BT87" s="302">
        <v>1435</v>
      </c>
      <c r="BU87" s="302">
        <v>401</v>
      </c>
      <c r="BV87" s="302">
        <v>1034</v>
      </c>
      <c r="BX87" s="302" t="s">
        <v>32</v>
      </c>
      <c r="BY87" s="302">
        <v>112288</v>
      </c>
      <c r="BZ87" s="302">
        <v>50613</v>
      </c>
      <c r="CA87" s="302">
        <v>35071</v>
      </c>
      <c r="CB87" s="302">
        <v>652</v>
      </c>
      <c r="CC87" s="302">
        <v>14890</v>
      </c>
      <c r="CD87" s="302">
        <v>4706</v>
      </c>
      <c r="CE87" s="302">
        <v>1474</v>
      </c>
      <c r="CF87" s="302">
        <v>1242</v>
      </c>
      <c r="CG87" s="302">
        <v>768</v>
      </c>
      <c r="CH87" s="302">
        <v>1222</v>
      </c>
      <c r="CI87" s="302">
        <v>27992</v>
      </c>
      <c r="CJ87" s="302">
        <v>5657</v>
      </c>
      <c r="CK87" s="302">
        <v>7588</v>
      </c>
      <c r="CL87" s="302">
        <v>11183</v>
      </c>
      <c r="CM87" s="302">
        <v>752</v>
      </c>
      <c r="CN87" s="302">
        <v>2812</v>
      </c>
      <c r="CO87" s="302">
        <v>24934</v>
      </c>
      <c r="CP87" s="302">
        <v>18567</v>
      </c>
      <c r="CQ87" s="302">
        <v>3304</v>
      </c>
      <c r="CR87" s="302">
        <v>3063</v>
      </c>
      <c r="CS87" s="302">
        <v>4043</v>
      </c>
      <c r="CT87" s="302">
        <v>808</v>
      </c>
      <c r="CU87" s="302">
        <v>3235</v>
      </c>
    </row>
    <row r="88" spans="1:99" x14ac:dyDescent="0.2">
      <c r="A88" s="39" t="s">
        <v>33</v>
      </c>
      <c r="B88" s="302">
        <v>154038</v>
      </c>
      <c r="C88" s="302">
        <v>126532</v>
      </c>
      <c r="D88" s="318" t="s">
        <v>2</v>
      </c>
      <c r="E88" s="302">
        <v>6379</v>
      </c>
      <c r="F88" s="318" t="s">
        <v>2</v>
      </c>
      <c r="G88" s="318" t="s">
        <v>2</v>
      </c>
      <c r="H88" s="318" t="s">
        <v>2</v>
      </c>
      <c r="I88" s="318" t="s">
        <v>2</v>
      </c>
      <c r="J88" s="318" t="s">
        <v>2</v>
      </c>
      <c r="K88" s="318" t="s">
        <v>2</v>
      </c>
      <c r="L88" s="318" t="s">
        <v>2</v>
      </c>
      <c r="M88" s="302">
        <v>10856</v>
      </c>
      <c r="N88" s="302">
        <v>1072</v>
      </c>
      <c r="O88" s="302">
        <v>561</v>
      </c>
      <c r="P88" s="302">
        <v>2039</v>
      </c>
      <c r="Q88" s="318" t="s">
        <v>2</v>
      </c>
      <c r="R88" s="318" t="s">
        <v>2</v>
      </c>
      <c r="S88" s="302">
        <v>3226</v>
      </c>
      <c r="T88" s="302">
        <v>1635</v>
      </c>
      <c r="U88" s="302">
        <v>751</v>
      </c>
      <c r="V88" s="318" t="s">
        <v>2</v>
      </c>
      <c r="W88" s="318" t="s">
        <v>2</v>
      </c>
      <c r="X88" s="318" t="s">
        <v>2</v>
      </c>
      <c r="Z88" s="39" t="s">
        <v>33</v>
      </c>
      <c r="AA88" s="302">
        <v>164786</v>
      </c>
      <c r="AB88" s="302">
        <v>122068</v>
      </c>
      <c r="AC88" s="302">
        <v>97610</v>
      </c>
      <c r="AD88" s="302">
        <v>5835</v>
      </c>
      <c r="AE88" s="302">
        <v>18623</v>
      </c>
      <c r="AF88" s="318">
        <v>5011</v>
      </c>
      <c r="AG88" s="302">
        <v>921</v>
      </c>
      <c r="AH88" s="302">
        <v>886</v>
      </c>
      <c r="AI88" s="302">
        <v>1572</v>
      </c>
      <c r="AJ88" s="302">
        <v>1632</v>
      </c>
      <c r="AK88" s="318">
        <v>23023</v>
      </c>
      <c r="AL88" s="302">
        <v>13893</v>
      </c>
      <c r="AM88" s="302">
        <v>1937</v>
      </c>
      <c r="AN88" s="302">
        <v>716</v>
      </c>
      <c r="AO88" s="302">
        <v>3445</v>
      </c>
      <c r="AP88" s="302">
        <v>3032</v>
      </c>
      <c r="AQ88" s="318">
        <v>10370</v>
      </c>
      <c r="AR88" s="302">
        <v>7469</v>
      </c>
      <c r="AS88" s="302">
        <v>2315</v>
      </c>
      <c r="AT88" s="302">
        <v>586</v>
      </c>
      <c r="AU88" s="302">
        <v>4314</v>
      </c>
      <c r="AV88" s="318" t="s">
        <v>2</v>
      </c>
      <c r="AW88" s="302">
        <v>4314</v>
      </c>
      <c r="AX88" s="318"/>
      <c r="AY88" s="39" t="s">
        <v>33</v>
      </c>
      <c r="AZ88" s="302">
        <v>183710</v>
      </c>
      <c r="BA88" s="302">
        <v>118068</v>
      </c>
      <c r="BB88" s="302">
        <v>82492</v>
      </c>
      <c r="BC88" s="302">
        <v>4616</v>
      </c>
      <c r="BD88" s="302">
        <v>30960</v>
      </c>
      <c r="BE88" s="302">
        <v>8750</v>
      </c>
      <c r="BF88" s="302">
        <v>1600</v>
      </c>
      <c r="BG88" s="302">
        <v>1671</v>
      </c>
      <c r="BH88" s="302">
        <v>2793</v>
      </c>
      <c r="BI88" s="302">
        <v>2686</v>
      </c>
      <c r="BJ88" s="302">
        <v>33905</v>
      </c>
      <c r="BK88" s="302">
        <v>14447</v>
      </c>
      <c r="BL88" s="302">
        <v>2531</v>
      </c>
      <c r="BM88" s="302">
        <v>1105</v>
      </c>
      <c r="BN88" s="302">
        <v>4414</v>
      </c>
      <c r="BO88" s="302">
        <v>11408</v>
      </c>
      <c r="BP88" s="302">
        <v>14869</v>
      </c>
      <c r="BQ88" s="302">
        <v>10635</v>
      </c>
      <c r="BR88" s="302">
        <v>2480</v>
      </c>
      <c r="BS88" s="302">
        <v>1754</v>
      </c>
      <c r="BT88" s="302">
        <v>8118</v>
      </c>
      <c r="BU88" s="302">
        <v>2306</v>
      </c>
      <c r="BV88" s="302">
        <v>5812</v>
      </c>
      <c r="BX88" s="302" t="s">
        <v>33</v>
      </c>
      <c r="BY88" s="302">
        <v>200801</v>
      </c>
      <c r="BZ88" s="302">
        <v>114879</v>
      </c>
      <c r="CA88" s="302">
        <v>70809</v>
      </c>
      <c r="CB88" s="302">
        <v>4011</v>
      </c>
      <c r="CC88" s="302">
        <v>40059</v>
      </c>
      <c r="CD88" s="302">
        <v>10900</v>
      </c>
      <c r="CE88" s="302">
        <v>1848</v>
      </c>
      <c r="CF88" s="302">
        <v>2029</v>
      </c>
      <c r="CG88" s="302">
        <v>3010</v>
      </c>
      <c r="CH88" s="302">
        <v>4013</v>
      </c>
      <c r="CI88" s="302">
        <v>39000</v>
      </c>
      <c r="CJ88" s="302">
        <v>15829</v>
      </c>
      <c r="CK88" s="302">
        <v>3326</v>
      </c>
      <c r="CL88" s="302">
        <v>1449</v>
      </c>
      <c r="CM88" s="302">
        <v>5320</v>
      </c>
      <c r="CN88" s="302">
        <v>13076</v>
      </c>
      <c r="CO88" s="302">
        <v>16782</v>
      </c>
      <c r="CP88" s="302">
        <v>12415</v>
      </c>
      <c r="CQ88" s="302">
        <v>2817</v>
      </c>
      <c r="CR88" s="302">
        <v>1550</v>
      </c>
      <c r="CS88" s="302">
        <v>19240</v>
      </c>
      <c r="CT88" s="302">
        <v>3583</v>
      </c>
      <c r="CU88" s="302">
        <v>15657</v>
      </c>
    </row>
    <row r="89" spans="1:99" x14ac:dyDescent="0.2">
      <c r="A89" s="39" t="s">
        <v>34</v>
      </c>
      <c r="B89" s="302">
        <v>111214</v>
      </c>
      <c r="C89" s="302">
        <v>104868</v>
      </c>
      <c r="D89" s="318" t="s">
        <v>2</v>
      </c>
      <c r="E89" s="302">
        <v>1828</v>
      </c>
      <c r="F89" s="318" t="s">
        <v>2</v>
      </c>
      <c r="G89" s="318" t="s">
        <v>2</v>
      </c>
      <c r="H89" s="318" t="s">
        <v>2</v>
      </c>
      <c r="I89" s="318" t="s">
        <v>2</v>
      </c>
      <c r="J89" s="318" t="s">
        <v>2</v>
      </c>
      <c r="K89" s="318" t="s">
        <v>2</v>
      </c>
      <c r="L89" s="318" t="s">
        <v>2</v>
      </c>
      <c r="M89" s="302">
        <v>2660</v>
      </c>
      <c r="N89" s="302">
        <v>114</v>
      </c>
      <c r="O89" s="302">
        <v>134</v>
      </c>
      <c r="P89" s="302">
        <v>633</v>
      </c>
      <c r="Q89" s="318" t="s">
        <v>2</v>
      </c>
      <c r="R89" s="318" t="s">
        <v>2</v>
      </c>
      <c r="S89" s="302">
        <v>458</v>
      </c>
      <c r="T89" s="302">
        <v>774</v>
      </c>
      <c r="U89" s="302">
        <v>315</v>
      </c>
      <c r="V89" s="318" t="s">
        <v>2</v>
      </c>
      <c r="W89" s="318" t="s">
        <v>2</v>
      </c>
      <c r="X89" s="318" t="s">
        <v>2</v>
      </c>
      <c r="Z89" s="39" t="s">
        <v>34</v>
      </c>
      <c r="AA89" s="302">
        <v>113150</v>
      </c>
      <c r="AB89" s="302">
        <v>103381</v>
      </c>
      <c r="AC89" s="302">
        <v>99223</v>
      </c>
      <c r="AD89" s="302">
        <v>1734</v>
      </c>
      <c r="AE89" s="302">
        <v>2424</v>
      </c>
      <c r="AF89" s="318">
        <v>1501</v>
      </c>
      <c r="AG89" s="302">
        <v>460</v>
      </c>
      <c r="AH89" s="302">
        <v>189</v>
      </c>
      <c r="AI89" s="302">
        <v>483</v>
      </c>
      <c r="AJ89" s="302">
        <v>369</v>
      </c>
      <c r="AK89" s="318">
        <v>4514</v>
      </c>
      <c r="AL89" s="302">
        <v>2799</v>
      </c>
      <c r="AM89" s="302">
        <v>156</v>
      </c>
      <c r="AN89" s="302">
        <v>207</v>
      </c>
      <c r="AO89" s="302">
        <v>822</v>
      </c>
      <c r="AP89" s="302">
        <v>530</v>
      </c>
      <c r="AQ89" s="318">
        <v>3336</v>
      </c>
      <c r="AR89" s="302">
        <v>2106</v>
      </c>
      <c r="AS89" s="302">
        <v>999</v>
      </c>
      <c r="AT89" s="302">
        <v>231</v>
      </c>
      <c r="AU89" s="302">
        <v>418</v>
      </c>
      <c r="AV89" s="318" t="s">
        <v>2</v>
      </c>
      <c r="AW89" s="302">
        <v>418</v>
      </c>
      <c r="AX89" s="318"/>
      <c r="AY89" s="39" t="s">
        <v>34</v>
      </c>
      <c r="AZ89" s="302">
        <v>120321</v>
      </c>
      <c r="BA89" s="302">
        <v>98533</v>
      </c>
      <c r="BB89" s="302">
        <v>92694</v>
      </c>
      <c r="BC89" s="302">
        <v>1477</v>
      </c>
      <c r="BD89" s="302">
        <v>4362</v>
      </c>
      <c r="BE89" s="302">
        <v>2785</v>
      </c>
      <c r="BF89" s="302">
        <v>862</v>
      </c>
      <c r="BG89" s="302">
        <v>506</v>
      </c>
      <c r="BH89" s="302">
        <v>667</v>
      </c>
      <c r="BI89" s="302">
        <v>750</v>
      </c>
      <c r="BJ89" s="302">
        <v>7765</v>
      </c>
      <c r="BK89" s="302">
        <v>3576</v>
      </c>
      <c r="BL89" s="302">
        <v>348</v>
      </c>
      <c r="BM89" s="302">
        <v>381</v>
      </c>
      <c r="BN89" s="302">
        <v>1298</v>
      </c>
      <c r="BO89" s="302">
        <v>2162</v>
      </c>
      <c r="BP89" s="302">
        <v>10375</v>
      </c>
      <c r="BQ89" s="302">
        <v>8383</v>
      </c>
      <c r="BR89" s="302">
        <v>1303</v>
      </c>
      <c r="BS89" s="302">
        <v>689</v>
      </c>
      <c r="BT89" s="302">
        <v>863</v>
      </c>
      <c r="BU89" s="302">
        <v>139</v>
      </c>
      <c r="BV89" s="302">
        <v>724</v>
      </c>
      <c r="BX89" s="302" t="s">
        <v>34</v>
      </c>
      <c r="BY89" s="302">
        <v>127971</v>
      </c>
      <c r="BZ89" s="302">
        <v>92038</v>
      </c>
      <c r="CA89" s="302">
        <v>82230</v>
      </c>
      <c r="CB89" s="302">
        <v>1412</v>
      </c>
      <c r="CC89" s="302">
        <v>8396</v>
      </c>
      <c r="CD89" s="302">
        <v>4432</v>
      </c>
      <c r="CE89" s="302">
        <v>1259</v>
      </c>
      <c r="CF89" s="302">
        <v>853</v>
      </c>
      <c r="CG89" s="302">
        <v>1083</v>
      </c>
      <c r="CH89" s="302">
        <v>1237</v>
      </c>
      <c r="CI89" s="302">
        <v>12498</v>
      </c>
      <c r="CJ89" s="302">
        <v>5568</v>
      </c>
      <c r="CK89" s="302">
        <v>651</v>
      </c>
      <c r="CL89" s="302">
        <v>884</v>
      </c>
      <c r="CM89" s="302">
        <v>2117</v>
      </c>
      <c r="CN89" s="302">
        <v>3278</v>
      </c>
      <c r="CO89" s="302">
        <v>15952</v>
      </c>
      <c r="CP89" s="302">
        <v>12328</v>
      </c>
      <c r="CQ89" s="302">
        <v>1794</v>
      </c>
      <c r="CR89" s="302">
        <v>1830</v>
      </c>
      <c r="CS89" s="302">
        <v>3051</v>
      </c>
      <c r="CT89" s="302">
        <v>232</v>
      </c>
      <c r="CU89" s="302">
        <v>2819</v>
      </c>
    </row>
    <row r="90" spans="1:99" x14ac:dyDescent="0.2">
      <c r="A90" s="39" t="s">
        <v>35</v>
      </c>
      <c r="B90" s="302">
        <v>124836</v>
      </c>
      <c r="C90" s="302">
        <v>69496</v>
      </c>
      <c r="D90" s="318" t="s">
        <v>2</v>
      </c>
      <c r="E90" s="302">
        <v>11237</v>
      </c>
      <c r="F90" s="318" t="s">
        <v>2</v>
      </c>
      <c r="G90" s="318" t="s">
        <v>2</v>
      </c>
      <c r="H90" s="318" t="s">
        <v>2</v>
      </c>
      <c r="I90" s="318" t="s">
        <v>2</v>
      </c>
      <c r="J90" s="318" t="s">
        <v>2</v>
      </c>
      <c r="K90" s="318" t="s">
        <v>2</v>
      </c>
      <c r="L90" s="318" t="s">
        <v>2</v>
      </c>
      <c r="M90" s="302">
        <v>21018</v>
      </c>
      <c r="N90" s="302">
        <v>3516</v>
      </c>
      <c r="O90" s="302">
        <v>356</v>
      </c>
      <c r="P90" s="302">
        <v>1287</v>
      </c>
      <c r="Q90" s="318" t="s">
        <v>2</v>
      </c>
      <c r="R90" s="318" t="s">
        <v>2</v>
      </c>
      <c r="S90" s="302">
        <v>5091</v>
      </c>
      <c r="T90" s="302">
        <v>13464</v>
      </c>
      <c r="U90" s="302">
        <v>2817</v>
      </c>
      <c r="V90" s="318" t="s">
        <v>2</v>
      </c>
      <c r="W90" s="318" t="s">
        <v>2</v>
      </c>
      <c r="X90" s="318" t="s">
        <v>2</v>
      </c>
      <c r="Z90" s="39" t="s">
        <v>35</v>
      </c>
      <c r="AA90" s="302">
        <v>135659</v>
      </c>
      <c r="AB90" s="302">
        <v>61075</v>
      </c>
      <c r="AC90" s="302">
        <v>38776</v>
      </c>
      <c r="AD90" s="302">
        <v>9501</v>
      </c>
      <c r="AE90" s="302">
        <v>12798</v>
      </c>
      <c r="AF90" s="318">
        <v>5055</v>
      </c>
      <c r="AG90" s="302">
        <v>1458</v>
      </c>
      <c r="AH90" s="302">
        <v>937</v>
      </c>
      <c r="AI90" s="302">
        <v>1241</v>
      </c>
      <c r="AJ90" s="302">
        <v>1419</v>
      </c>
      <c r="AK90" s="318">
        <v>37449</v>
      </c>
      <c r="AL90" s="302">
        <v>24773</v>
      </c>
      <c r="AM90" s="302">
        <v>5098</v>
      </c>
      <c r="AN90" s="302">
        <v>572</v>
      </c>
      <c r="AO90" s="302">
        <v>1451</v>
      </c>
      <c r="AP90" s="302">
        <v>5555</v>
      </c>
      <c r="AQ90" s="318">
        <v>28876</v>
      </c>
      <c r="AR90" s="302">
        <v>11245</v>
      </c>
      <c r="AS90" s="302">
        <v>15353</v>
      </c>
      <c r="AT90" s="302">
        <v>2278</v>
      </c>
      <c r="AU90" s="302">
        <v>3204</v>
      </c>
      <c r="AV90" s="318" t="s">
        <v>2</v>
      </c>
      <c r="AW90" s="302">
        <v>3204</v>
      </c>
      <c r="AX90" s="318"/>
      <c r="AY90" s="39" t="s">
        <v>35</v>
      </c>
      <c r="AZ90" s="302">
        <v>154747</v>
      </c>
      <c r="BA90" s="302">
        <v>55691</v>
      </c>
      <c r="BB90" s="302">
        <v>27137</v>
      </c>
      <c r="BC90" s="302">
        <v>6073</v>
      </c>
      <c r="BD90" s="302">
        <v>22481</v>
      </c>
      <c r="BE90" s="302">
        <v>7876</v>
      </c>
      <c r="BF90" s="302">
        <v>2154</v>
      </c>
      <c r="BG90" s="302">
        <v>1415</v>
      </c>
      <c r="BH90" s="302">
        <v>1743</v>
      </c>
      <c r="BI90" s="302">
        <v>2564</v>
      </c>
      <c r="BJ90" s="302">
        <v>51334</v>
      </c>
      <c r="BK90" s="302">
        <v>28422</v>
      </c>
      <c r="BL90" s="302">
        <v>6697</v>
      </c>
      <c r="BM90" s="302">
        <v>841</v>
      </c>
      <c r="BN90" s="302">
        <v>1696</v>
      </c>
      <c r="BO90" s="302">
        <v>13678</v>
      </c>
      <c r="BP90" s="302">
        <v>31569</v>
      </c>
      <c r="BQ90" s="302">
        <v>13066</v>
      </c>
      <c r="BR90" s="302">
        <v>13118</v>
      </c>
      <c r="BS90" s="302">
        <v>5385</v>
      </c>
      <c r="BT90" s="302">
        <v>8277</v>
      </c>
      <c r="BU90" s="302">
        <v>5157</v>
      </c>
      <c r="BV90" s="302">
        <v>3120</v>
      </c>
      <c r="BX90" s="302" t="s">
        <v>35</v>
      </c>
      <c r="BY90" s="302">
        <v>173120</v>
      </c>
      <c r="BZ90" s="302">
        <v>58066</v>
      </c>
      <c r="CA90" s="302">
        <v>24977</v>
      </c>
      <c r="CB90" s="302">
        <v>4678</v>
      </c>
      <c r="CC90" s="302">
        <v>28411</v>
      </c>
      <c r="CD90" s="302">
        <v>9175</v>
      </c>
      <c r="CE90" s="302">
        <v>2008</v>
      </c>
      <c r="CF90" s="302">
        <v>1721</v>
      </c>
      <c r="CG90" s="302">
        <v>1908</v>
      </c>
      <c r="CH90" s="302">
        <v>3538</v>
      </c>
      <c r="CI90" s="302">
        <v>56257</v>
      </c>
      <c r="CJ90" s="302">
        <v>33071</v>
      </c>
      <c r="CK90" s="302">
        <v>7439</v>
      </c>
      <c r="CL90" s="302">
        <v>1115</v>
      </c>
      <c r="CM90" s="302">
        <v>1951</v>
      </c>
      <c r="CN90" s="302">
        <v>12681</v>
      </c>
      <c r="CO90" s="302">
        <v>32931</v>
      </c>
      <c r="CP90" s="302">
        <v>17018</v>
      </c>
      <c r="CQ90" s="302">
        <v>12149</v>
      </c>
      <c r="CR90" s="302">
        <v>3764</v>
      </c>
      <c r="CS90" s="302">
        <v>16691</v>
      </c>
      <c r="CT90" s="302">
        <v>8474</v>
      </c>
      <c r="CU90" s="302">
        <v>8217</v>
      </c>
    </row>
    <row r="91" spans="1:99" x14ac:dyDescent="0.2">
      <c r="A91" s="39" t="s">
        <v>36</v>
      </c>
      <c r="B91" s="302">
        <v>151770</v>
      </c>
      <c r="C91" s="302">
        <v>144771</v>
      </c>
      <c r="D91" s="318" t="s">
        <v>2</v>
      </c>
      <c r="E91" s="302">
        <v>3093</v>
      </c>
      <c r="F91" s="318" t="s">
        <v>2</v>
      </c>
      <c r="G91" s="318" t="s">
        <v>2</v>
      </c>
      <c r="H91" s="318" t="s">
        <v>2</v>
      </c>
      <c r="I91" s="318" t="s">
        <v>2</v>
      </c>
      <c r="J91" s="318" t="s">
        <v>2</v>
      </c>
      <c r="K91" s="318" t="s">
        <v>2</v>
      </c>
      <c r="L91" s="318" t="s">
        <v>2</v>
      </c>
      <c r="M91" s="302">
        <v>1541</v>
      </c>
      <c r="N91" s="302">
        <v>163</v>
      </c>
      <c r="O91" s="302">
        <v>182</v>
      </c>
      <c r="P91" s="302">
        <v>641</v>
      </c>
      <c r="Q91" s="318" t="s">
        <v>2</v>
      </c>
      <c r="R91" s="318" t="s">
        <v>2</v>
      </c>
      <c r="S91" s="302">
        <v>533</v>
      </c>
      <c r="T91" s="302">
        <v>1378</v>
      </c>
      <c r="U91" s="302">
        <v>491</v>
      </c>
      <c r="V91" s="318" t="s">
        <v>2</v>
      </c>
      <c r="W91" s="318" t="s">
        <v>2</v>
      </c>
      <c r="X91" s="318" t="s">
        <v>2</v>
      </c>
      <c r="Z91" s="39" t="s">
        <v>36</v>
      </c>
      <c r="AA91" s="302">
        <v>153743</v>
      </c>
      <c r="AB91" s="302">
        <v>141035</v>
      </c>
      <c r="AC91" s="302">
        <v>132533</v>
      </c>
      <c r="AD91" s="302">
        <v>2632</v>
      </c>
      <c r="AE91" s="302">
        <v>5870</v>
      </c>
      <c r="AF91" s="318">
        <v>2876</v>
      </c>
      <c r="AG91" s="302">
        <v>1004</v>
      </c>
      <c r="AH91" s="302">
        <v>298</v>
      </c>
      <c r="AI91" s="302">
        <v>891</v>
      </c>
      <c r="AJ91" s="302">
        <v>683</v>
      </c>
      <c r="AK91" s="318">
        <v>4697</v>
      </c>
      <c r="AL91" s="302">
        <v>2214</v>
      </c>
      <c r="AM91" s="302">
        <v>332</v>
      </c>
      <c r="AN91" s="302">
        <v>405</v>
      </c>
      <c r="AO91" s="302">
        <v>994</v>
      </c>
      <c r="AP91" s="302">
        <v>752</v>
      </c>
      <c r="AQ91" s="318">
        <v>4293</v>
      </c>
      <c r="AR91" s="302">
        <v>1751</v>
      </c>
      <c r="AS91" s="302">
        <v>2233</v>
      </c>
      <c r="AT91" s="302">
        <v>309</v>
      </c>
      <c r="AU91" s="302">
        <v>842</v>
      </c>
      <c r="AV91" s="318" t="s">
        <v>2</v>
      </c>
      <c r="AW91" s="302">
        <v>842</v>
      </c>
      <c r="AX91" s="318"/>
      <c r="AY91" s="39" t="s">
        <v>36</v>
      </c>
      <c r="AZ91" s="302">
        <v>160804</v>
      </c>
      <c r="BA91" s="302">
        <v>135601</v>
      </c>
      <c r="BB91" s="302">
        <v>123505</v>
      </c>
      <c r="BC91" s="302">
        <v>2514</v>
      </c>
      <c r="BD91" s="302">
        <v>9582</v>
      </c>
      <c r="BE91" s="302">
        <v>5667</v>
      </c>
      <c r="BF91" s="302">
        <v>2018</v>
      </c>
      <c r="BG91" s="302">
        <v>698</v>
      </c>
      <c r="BH91" s="302">
        <v>1538</v>
      </c>
      <c r="BI91" s="302">
        <v>1413</v>
      </c>
      <c r="BJ91" s="302">
        <v>8459</v>
      </c>
      <c r="BK91" s="302">
        <v>3153</v>
      </c>
      <c r="BL91" s="302">
        <v>478</v>
      </c>
      <c r="BM91" s="302">
        <v>568</v>
      </c>
      <c r="BN91" s="302">
        <v>1585</v>
      </c>
      <c r="BO91" s="302">
        <v>2675</v>
      </c>
      <c r="BP91" s="302">
        <v>9686</v>
      </c>
      <c r="BQ91" s="302">
        <v>5017</v>
      </c>
      <c r="BR91" s="302">
        <v>3520</v>
      </c>
      <c r="BS91" s="302">
        <v>1149</v>
      </c>
      <c r="BT91" s="302">
        <v>1391</v>
      </c>
      <c r="BU91" s="302">
        <v>382</v>
      </c>
      <c r="BV91" s="302">
        <v>1009</v>
      </c>
      <c r="BX91" s="302" t="s">
        <v>36</v>
      </c>
      <c r="BY91" s="302">
        <v>171730</v>
      </c>
      <c r="BZ91" s="302">
        <v>130678</v>
      </c>
      <c r="CA91" s="302">
        <v>112511</v>
      </c>
      <c r="CB91" s="302">
        <v>2734</v>
      </c>
      <c r="CC91" s="302">
        <v>15433</v>
      </c>
      <c r="CD91" s="302">
        <v>9223</v>
      </c>
      <c r="CE91" s="302">
        <v>2844</v>
      </c>
      <c r="CF91" s="302">
        <v>1242</v>
      </c>
      <c r="CG91" s="302">
        <v>2444</v>
      </c>
      <c r="CH91" s="302">
        <v>2693</v>
      </c>
      <c r="CI91" s="302">
        <v>14484</v>
      </c>
      <c r="CJ91" s="302">
        <v>6333</v>
      </c>
      <c r="CK91" s="302">
        <v>874</v>
      </c>
      <c r="CL91" s="302">
        <v>790</v>
      </c>
      <c r="CM91" s="302">
        <v>2751</v>
      </c>
      <c r="CN91" s="302">
        <v>3736</v>
      </c>
      <c r="CO91" s="302">
        <v>13567</v>
      </c>
      <c r="CP91" s="302">
        <v>7035</v>
      </c>
      <c r="CQ91" s="302">
        <v>4501</v>
      </c>
      <c r="CR91" s="302">
        <v>2031</v>
      </c>
      <c r="CS91" s="302">
        <v>3778</v>
      </c>
      <c r="CT91" s="302">
        <v>538</v>
      </c>
      <c r="CU91" s="302">
        <v>3240</v>
      </c>
    </row>
    <row r="92" spans="1:99" x14ac:dyDescent="0.2">
      <c r="A92" s="39" t="s">
        <v>37</v>
      </c>
      <c r="B92" s="302">
        <v>90254</v>
      </c>
      <c r="C92" s="302">
        <v>74615</v>
      </c>
      <c r="D92" s="318" t="s">
        <v>2</v>
      </c>
      <c r="E92" s="302">
        <v>5766</v>
      </c>
      <c r="F92" s="318" t="s">
        <v>2</v>
      </c>
      <c r="G92" s="318" t="s">
        <v>2</v>
      </c>
      <c r="H92" s="318" t="s">
        <v>2</v>
      </c>
      <c r="I92" s="318" t="s">
        <v>2</v>
      </c>
      <c r="J92" s="318" t="s">
        <v>2</v>
      </c>
      <c r="K92" s="318" t="s">
        <v>2</v>
      </c>
      <c r="L92" s="318" t="s">
        <v>2</v>
      </c>
      <c r="M92" s="302">
        <v>1378</v>
      </c>
      <c r="N92" s="302">
        <v>320</v>
      </c>
      <c r="O92" s="302">
        <v>2877</v>
      </c>
      <c r="P92" s="302">
        <v>1372</v>
      </c>
      <c r="Q92" s="318" t="s">
        <v>2</v>
      </c>
      <c r="R92" s="318" t="s">
        <v>2</v>
      </c>
      <c r="S92" s="302">
        <v>2502</v>
      </c>
      <c r="T92" s="302">
        <v>1609</v>
      </c>
      <c r="U92" s="302">
        <v>895</v>
      </c>
      <c r="V92" s="318" t="s">
        <v>2</v>
      </c>
      <c r="W92" s="318" t="s">
        <v>2</v>
      </c>
      <c r="X92" s="318" t="s">
        <v>2</v>
      </c>
      <c r="Z92" s="39" t="s">
        <v>37</v>
      </c>
      <c r="AA92" s="302">
        <v>102621</v>
      </c>
      <c r="AB92" s="302">
        <v>74296</v>
      </c>
      <c r="AC92" s="302">
        <v>52378</v>
      </c>
      <c r="AD92" s="302">
        <v>4692</v>
      </c>
      <c r="AE92" s="302">
        <v>17226</v>
      </c>
      <c r="AF92" s="318">
        <v>4061</v>
      </c>
      <c r="AG92" s="302">
        <v>875</v>
      </c>
      <c r="AH92" s="302">
        <v>678</v>
      </c>
      <c r="AI92" s="302">
        <v>1045</v>
      </c>
      <c r="AJ92" s="302">
        <v>1463</v>
      </c>
      <c r="AK92" s="318">
        <v>12122</v>
      </c>
      <c r="AL92" s="302">
        <v>2255</v>
      </c>
      <c r="AM92" s="302">
        <v>583</v>
      </c>
      <c r="AN92" s="302">
        <v>6318</v>
      </c>
      <c r="AO92" s="302">
        <v>1891</v>
      </c>
      <c r="AP92" s="302">
        <v>1075</v>
      </c>
      <c r="AQ92" s="318">
        <v>8939</v>
      </c>
      <c r="AR92" s="302">
        <v>6378</v>
      </c>
      <c r="AS92" s="302">
        <v>2066</v>
      </c>
      <c r="AT92" s="302">
        <v>495</v>
      </c>
      <c r="AU92" s="302">
        <v>3203</v>
      </c>
      <c r="AV92" s="318" t="s">
        <v>2</v>
      </c>
      <c r="AW92" s="302">
        <v>3203</v>
      </c>
      <c r="AX92" s="318"/>
      <c r="AY92" s="39" t="s">
        <v>37</v>
      </c>
      <c r="AZ92" s="302">
        <v>112453</v>
      </c>
      <c r="BA92" s="302">
        <v>73207</v>
      </c>
      <c r="BB92" s="302">
        <v>46933</v>
      </c>
      <c r="BC92" s="302">
        <v>3483</v>
      </c>
      <c r="BD92" s="302">
        <v>22791</v>
      </c>
      <c r="BE92" s="302">
        <v>6443</v>
      </c>
      <c r="BF92" s="302">
        <v>1277</v>
      </c>
      <c r="BG92" s="302">
        <v>939</v>
      </c>
      <c r="BH92" s="302">
        <v>2017</v>
      </c>
      <c r="BI92" s="302">
        <v>2210</v>
      </c>
      <c r="BJ92" s="302">
        <v>19134</v>
      </c>
      <c r="BK92" s="302">
        <v>3007</v>
      </c>
      <c r="BL92" s="302">
        <v>702</v>
      </c>
      <c r="BM92" s="302">
        <v>6342</v>
      </c>
      <c r="BN92" s="302">
        <v>3762</v>
      </c>
      <c r="BO92" s="302">
        <v>5321</v>
      </c>
      <c r="BP92" s="302">
        <v>9533</v>
      </c>
      <c r="BQ92" s="302">
        <v>6066</v>
      </c>
      <c r="BR92" s="302">
        <v>1769</v>
      </c>
      <c r="BS92" s="302">
        <v>1698</v>
      </c>
      <c r="BT92" s="302">
        <v>4136</v>
      </c>
      <c r="BU92" s="302">
        <v>1571</v>
      </c>
      <c r="BV92" s="302">
        <v>2565</v>
      </c>
      <c r="BX92" s="302" t="s">
        <v>37</v>
      </c>
      <c r="BY92" s="302">
        <v>110652</v>
      </c>
      <c r="BZ92" s="302">
        <v>64654</v>
      </c>
      <c r="CA92" s="302">
        <v>36863</v>
      </c>
      <c r="CB92" s="302">
        <v>2694</v>
      </c>
      <c r="CC92" s="302">
        <v>25097</v>
      </c>
      <c r="CD92" s="302">
        <v>7449</v>
      </c>
      <c r="CE92" s="302">
        <v>1356</v>
      </c>
      <c r="CF92" s="302">
        <v>1085</v>
      </c>
      <c r="CG92" s="302">
        <v>2294</v>
      </c>
      <c r="CH92" s="302">
        <v>2714</v>
      </c>
      <c r="CI92" s="302">
        <v>20806</v>
      </c>
      <c r="CJ92" s="302">
        <v>3619</v>
      </c>
      <c r="CK92" s="302">
        <v>811</v>
      </c>
      <c r="CL92" s="302">
        <v>7393</v>
      </c>
      <c r="CM92" s="302">
        <v>3999</v>
      </c>
      <c r="CN92" s="302">
        <v>4984</v>
      </c>
      <c r="CO92" s="302">
        <v>10401</v>
      </c>
      <c r="CP92" s="302">
        <v>7854</v>
      </c>
      <c r="CQ92" s="302">
        <v>1512</v>
      </c>
      <c r="CR92" s="302">
        <v>1035</v>
      </c>
      <c r="CS92" s="302">
        <v>7342</v>
      </c>
      <c r="CT92" s="302">
        <v>2100</v>
      </c>
      <c r="CU92" s="302">
        <v>5242</v>
      </c>
    </row>
    <row r="93" spans="1:99" x14ac:dyDescent="0.2">
      <c r="A93" s="39" t="s">
        <v>38</v>
      </c>
      <c r="B93" s="302">
        <v>162557</v>
      </c>
      <c r="C93" s="302">
        <v>134384</v>
      </c>
      <c r="D93" s="318" t="s">
        <v>2</v>
      </c>
      <c r="E93" s="302">
        <v>4603</v>
      </c>
      <c r="F93" s="318" t="s">
        <v>2</v>
      </c>
      <c r="G93" s="318" t="s">
        <v>2</v>
      </c>
      <c r="H93" s="318" t="s">
        <v>2</v>
      </c>
      <c r="I93" s="318" t="s">
        <v>2</v>
      </c>
      <c r="J93" s="318" t="s">
        <v>2</v>
      </c>
      <c r="K93" s="318" t="s">
        <v>2</v>
      </c>
      <c r="L93" s="318" t="s">
        <v>2</v>
      </c>
      <c r="M93" s="302">
        <v>7361</v>
      </c>
      <c r="N93" s="302">
        <v>1637</v>
      </c>
      <c r="O93" s="302">
        <v>367</v>
      </c>
      <c r="P93" s="302">
        <v>896</v>
      </c>
      <c r="Q93" s="318" t="s">
        <v>2</v>
      </c>
      <c r="R93" s="318" t="s">
        <v>2</v>
      </c>
      <c r="S93" s="302">
        <v>2529</v>
      </c>
      <c r="T93" s="302">
        <v>8176</v>
      </c>
      <c r="U93" s="302">
        <v>1784</v>
      </c>
      <c r="V93" s="318" t="s">
        <v>2</v>
      </c>
      <c r="W93" s="318" t="s">
        <v>2</v>
      </c>
      <c r="X93" s="318" t="s">
        <v>2</v>
      </c>
      <c r="Z93" s="39" t="s">
        <v>38</v>
      </c>
      <c r="AA93" s="302">
        <v>171476</v>
      </c>
      <c r="AB93" s="302">
        <v>119524</v>
      </c>
      <c r="AC93" s="302">
        <v>108149</v>
      </c>
      <c r="AD93" s="302">
        <v>3812</v>
      </c>
      <c r="AE93" s="302">
        <v>7563</v>
      </c>
      <c r="AF93" s="318">
        <v>6292</v>
      </c>
      <c r="AG93" s="302">
        <v>2412</v>
      </c>
      <c r="AH93" s="302">
        <v>697</v>
      </c>
      <c r="AI93" s="302">
        <v>1770</v>
      </c>
      <c r="AJ93" s="302">
        <v>1413</v>
      </c>
      <c r="AK93" s="318">
        <v>19598</v>
      </c>
      <c r="AL93" s="302">
        <v>10782</v>
      </c>
      <c r="AM93" s="302">
        <v>3664</v>
      </c>
      <c r="AN93" s="302">
        <v>865</v>
      </c>
      <c r="AO93" s="302">
        <v>1142</v>
      </c>
      <c r="AP93" s="302">
        <v>3145</v>
      </c>
      <c r="AQ93" s="318">
        <v>24504</v>
      </c>
      <c r="AR93" s="302">
        <v>7862</v>
      </c>
      <c r="AS93" s="302">
        <v>14841</v>
      </c>
      <c r="AT93" s="302">
        <v>1801</v>
      </c>
      <c r="AU93" s="302">
        <v>1558</v>
      </c>
      <c r="AV93" s="318" t="s">
        <v>2</v>
      </c>
      <c r="AW93" s="302">
        <v>1558</v>
      </c>
      <c r="AX93" s="318"/>
      <c r="AY93" s="39" t="s">
        <v>38</v>
      </c>
      <c r="AZ93" s="302">
        <v>187154</v>
      </c>
      <c r="BA93" s="302">
        <v>102858</v>
      </c>
      <c r="BB93" s="302">
        <v>87583</v>
      </c>
      <c r="BC93" s="302">
        <v>2895</v>
      </c>
      <c r="BD93" s="302">
        <v>12380</v>
      </c>
      <c r="BE93" s="302">
        <v>12445</v>
      </c>
      <c r="BF93" s="302">
        <v>5176</v>
      </c>
      <c r="BG93" s="302">
        <v>1709</v>
      </c>
      <c r="BH93" s="302">
        <v>2507</v>
      </c>
      <c r="BI93" s="302">
        <v>3053</v>
      </c>
      <c r="BJ93" s="302">
        <v>29096</v>
      </c>
      <c r="BK93" s="302">
        <v>12067</v>
      </c>
      <c r="BL93" s="302">
        <v>5130</v>
      </c>
      <c r="BM93" s="302">
        <v>1230</v>
      </c>
      <c r="BN93" s="302">
        <v>1987</v>
      </c>
      <c r="BO93" s="302">
        <v>8682</v>
      </c>
      <c r="BP93" s="302">
        <v>39823</v>
      </c>
      <c r="BQ93" s="302">
        <v>15441</v>
      </c>
      <c r="BR93" s="302">
        <v>17811</v>
      </c>
      <c r="BS93" s="302">
        <v>6571</v>
      </c>
      <c r="BT93" s="302">
        <v>2932</v>
      </c>
      <c r="BU93" s="302">
        <v>746</v>
      </c>
      <c r="BV93" s="302">
        <v>2186</v>
      </c>
      <c r="BX93" s="302" t="s">
        <v>38</v>
      </c>
      <c r="BY93" s="302">
        <v>203088</v>
      </c>
      <c r="BZ93" s="302">
        <v>96503</v>
      </c>
      <c r="CA93" s="302">
        <v>73497</v>
      </c>
      <c r="CB93" s="302">
        <v>2733</v>
      </c>
      <c r="CC93" s="302">
        <v>20273</v>
      </c>
      <c r="CD93" s="302">
        <v>15607</v>
      </c>
      <c r="CE93" s="302">
        <v>5511</v>
      </c>
      <c r="CF93" s="302">
        <v>2283</v>
      </c>
      <c r="CG93" s="302">
        <v>2875</v>
      </c>
      <c r="CH93" s="302">
        <v>4938</v>
      </c>
      <c r="CI93" s="302">
        <v>34732</v>
      </c>
      <c r="CJ93" s="302">
        <v>14844</v>
      </c>
      <c r="CK93" s="302">
        <v>7565</v>
      </c>
      <c r="CL93" s="302">
        <v>1805</v>
      </c>
      <c r="CM93" s="302">
        <v>2174</v>
      </c>
      <c r="CN93" s="302">
        <v>8344</v>
      </c>
      <c r="CO93" s="302">
        <v>48627</v>
      </c>
      <c r="CP93" s="302">
        <v>21682</v>
      </c>
      <c r="CQ93" s="302">
        <v>20561</v>
      </c>
      <c r="CR93" s="302">
        <v>6384</v>
      </c>
      <c r="CS93" s="302">
        <v>7619</v>
      </c>
      <c r="CT93" s="302">
        <v>1077</v>
      </c>
      <c r="CU93" s="302">
        <v>6542</v>
      </c>
    </row>
    <row r="94" spans="1:99" x14ac:dyDescent="0.2">
      <c r="A94" s="39" t="s">
        <v>39</v>
      </c>
      <c r="B94" s="302">
        <v>141790</v>
      </c>
      <c r="C94" s="302">
        <v>97256</v>
      </c>
      <c r="D94" s="318" t="s">
        <v>2</v>
      </c>
      <c r="E94" s="302">
        <v>8676</v>
      </c>
      <c r="F94" s="318" t="s">
        <v>2</v>
      </c>
      <c r="G94" s="318" t="s">
        <v>2</v>
      </c>
      <c r="H94" s="318" t="s">
        <v>2</v>
      </c>
      <c r="I94" s="318" t="s">
        <v>2</v>
      </c>
      <c r="J94" s="318" t="s">
        <v>2</v>
      </c>
      <c r="K94" s="318" t="s">
        <v>2</v>
      </c>
      <c r="L94" s="318" t="s">
        <v>2</v>
      </c>
      <c r="M94" s="302">
        <v>22018</v>
      </c>
      <c r="N94" s="302">
        <v>3623</v>
      </c>
      <c r="O94" s="302">
        <v>367</v>
      </c>
      <c r="P94" s="302">
        <v>1282</v>
      </c>
      <c r="Q94" s="318" t="s">
        <v>2</v>
      </c>
      <c r="R94" s="318" t="s">
        <v>2</v>
      </c>
      <c r="S94" s="302">
        <v>2195</v>
      </c>
      <c r="T94" s="302">
        <v>6486</v>
      </c>
      <c r="U94" s="302">
        <v>1479</v>
      </c>
      <c r="V94" s="318" t="s">
        <v>2</v>
      </c>
      <c r="W94" s="318" t="s">
        <v>2</v>
      </c>
      <c r="X94" s="318" t="s">
        <v>2</v>
      </c>
      <c r="Z94" s="39" t="s">
        <v>39</v>
      </c>
      <c r="AA94" s="302">
        <v>153390</v>
      </c>
      <c r="AB94" s="302">
        <v>90774</v>
      </c>
      <c r="AC94" s="302">
        <v>68203</v>
      </c>
      <c r="AD94" s="302">
        <v>7627</v>
      </c>
      <c r="AE94" s="302">
        <v>14944</v>
      </c>
      <c r="AF94" s="318">
        <v>5544</v>
      </c>
      <c r="AG94" s="302">
        <v>1563</v>
      </c>
      <c r="AH94" s="302">
        <v>676</v>
      </c>
      <c r="AI94" s="302">
        <v>1791</v>
      </c>
      <c r="AJ94" s="302">
        <v>1514</v>
      </c>
      <c r="AK94" s="318">
        <v>37964</v>
      </c>
      <c r="AL94" s="302">
        <v>24934</v>
      </c>
      <c r="AM94" s="302">
        <v>5521</v>
      </c>
      <c r="AN94" s="302">
        <v>543</v>
      </c>
      <c r="AO94" s="302">
        <v>1883</v>
      </c>
      <c r="AP94" s="302">
        <v>5083</v>
      </c>
      <c r="AQ94" s="318">
        <v>14388</v>
      </c>
      <c r="AR94" s="302">
        <v>5914</v>
      </c>
      <c r="AS94" s="302">
        <v>7462</v>
      </c>
      <c r="AT94" s="302">
        <v>1012</v>
      </c>
      <c r="AU94" s="302">
        <v>4720</v>
      </c>
      <c r="AV94" s="318" t="s">
        <v>2</v>
      </c>
      <c r="AW94" s="302">
        <v>4720</v>
      </c>
      <c r="AX94" s="318"/>
      <c r="AY94" s="39" t="s">
        <v>39</v>
      </c>
      <c r="AZ94" s="302">
        <v>169274</v>
      </c>
      <c r="BA94" s="302">
        <v>83237</v>
      </c>
      <c r="BB94" s="302">
        <v>50315</v>
      </c>
      <c r="BC94" s="302">
        <v>5379</v>
      </c>
      <c r="BD94" s="302">
        <v>27543</v>
      </c>
      <c r="BE94" s="302">
        <v>7556</v>
      </c>
      <c r="BF94" s="302">
        <v>2025</v>
      </c>
      <c r="BG94" s="302">
        <v>936</v>
      </c>
      <c r="BH94" s="302">
        <v>2244</v>
      </c>
      <c r="BI94" s="302">
        <v>2351</v>
      </c>
      <c r="BJ94" s="302">
        <v>48993</v>
      </c>
      <c r="BK94" s="302">
        <v>23457</v>
      </c>
      <c r="BL94" s="302">
        <v>7062</v>
      </c>
      <c r="BM94" s="302">
        <v>853</v>
      </c>
      <c r="BN94" s="302">
        <v>2201</v>
      </c>
      <c r="BO94" s="302">
        <v>15420</v>
      </c>
      <c r="BP94" s="302">
        <v>19832</v>
      </c>
      <c r="BQ94" s="302">
        <v>9202</v>
      </c>
      <c r="BR94" s="302">
        <v>7330</v>
      </c>
      <c r="BS94" s="302">
        <v>3300</v>
      </c>
      <c r="BT94" s="302">
        <v>9656</v>
      </c>
      <c r="BU94" s="302">
        <v>4567</v>
      </c>
      <c r="BV94" s="302">
        <v>5089</v>
      </c>
      <c r="BX94" s="302" t="s">
        <v>39</v>
      </c>
      <c r="BY94" s="302">
        <v>186204</v>
      </c>
      <c r="BZ94" s="302">
        <v>79543</v>
      </c>
      <c r="CA94" s="302">
        <v>43370</v>
      </c>
      <c r="CB94" s="302">
        <v>4359</v>
      </c>
      <c r="CC94" s="302">
        <v>31814</v>
      </c>
      <c r="CD94" s="302">
        <v>9851</v>
      </c>
      <c r="CE94" s="302">
        <v>2428</v>
      </c>
      <c r="CF94" s="302">
        <v>1238</v>
      </c>
      <c r="CG94" s="302">
        <v>2707</v>
      </c>
      <c r="CH94" s="302">
        <v>3478</v>
      </c>
      <c r="CI94" s="302">
        <v>55992</v>
      </c>
      <c r="CJ94" s="302">
        <v>27178</v>
      </c>
      <c r="CK94" s="302">
        <v>8319</v>
      </c>
      <c r="CL94" s="302">
        <v>1824</v>
      </c>
      <c r="CM94" s="302">
        <v>2645</v>
      </c>
      <c r="CN94" s="302">
        <v>16026</v>
      </c>
      <c r="CO94" s="302">
        <v>21444</v>
      </c>
      <c r="CP94" s="302">
        <v>11995</v>
      </c>
      <c r="CQ94" s="302">
        <v>7375</v>
      </c>
      <c r="CR94" s="302">
        <v>2074</v>
      </c>
      <c r="CS94" s="302">
        <v>19374</v>
      </c>
      <c r="CT94" s="302">
        <v>7827</v>
      </c>
      <c r="CU94" s="302">
        <v>11547</v>
      </c>
    </row>
    <row r="95" spans="1:99" x14ac:dyDescent="0.2">
      <c r="A95" s="39" t="s">
        <v>40</v>
      </c>
      <c r="B95" s="302">
        <v>133441</v>
      </c>
      <c r="C95" s="302">
        <v>114923</v>
      </c>
      <c r="D95" s="318" t="s">
        <v>2</v>
      </c>
      <c r="E95" s="302">
        <v>4285</v>
      </c>
      <c r="F95" s="318" t="s">
        <v>2</v>
      </c>
      <c r="G95" s="318" t="s">
        <v>2</v>
      </c>
      <c r="H95" s="318" t="s">
        <v>2</v>
      </c>
      <c r="I95" s="318" t="s">
        <v>2</v>
      </c>
      <c r="J95" s="318" t="s">
        <v>2</v>
      </c>
      <c r="K95" s="318" t="s">
        <v>2</v>
      </c>
      <c r="L95" s="318" t="s">
        <v>2</v>
      </c>
      <c r="M95" s="302">
        <v>4562</v>
      </c>
      <c r="N95" s="302">
        <v>500</v>
      </c>
      <c r="O95" s="302">
        <v>1039</v>
      </c>
      <c r="P95" s="302">
        <v>612</v>
      </c>
      <c r="Q95" s="318" t="s">
        <v>2</v>
      </c>
      <c r="R95" s="318" t="s">
        <v>2</v>
      </c>
      <c r="S95" s="302">
        <v>2068</v>
      </c>
      <c r="T95" s="302">
        <v>4919</v>
      </c>
      <c r="U95" s="302">
        <v>1248</v>
      </c>
      <c r="V95" s="318" t="s">
        <v>2</v>
      </c>
      <c r="W95" s="318" t="s">
        <v>2</v>
      </c>
      <c r="X95" s="318" t="s">
        <v>2</v>
      </c>
      <c r="Z95" s="39" t="s">
        <v>40</v>
      </c>
      <c r="AA95" s="302">
        <v>142856</v>
      </c>
      <c r="AB95" s="302">
        <v>109759</v>
      </c>
      <c r="AC95" s="302">
        <v>87218</v>
      </c>
      <c r="AD95" s="302">
        <v>4643</v>
      </c>
      <c r="AE95" s="302">
        <v>17898</v>
      </c>
      <c r="AF95" s="318">
        <v>4100</v>
      </c>
      <c r="AG95" s="302">
        <v>1315</v>
      </c>
      <c r="AH95" s="302">
        <v>564</v>
      </c>
      <c r="AI95" s="302">
        <v>1102</v>
      </c>
      <c r="AJ95" s="302">
        <v>1119</v>
      </c>
      <c r="AK95" s="318">
        <v>11931</v>
      </c>
      <c r="AL95" s="302">
        <v>5620</v>
      </c>
      <c r="AM95" s="302">
        <v>852</v>
      </c>
      <c r="AN95" s="302">
        <v>1802</v>
      </c>
      <c r="AO95" s="302">
        <v>1101</v>
      </c>
      <c r="AP95" s="302">
        <v>2556</v>
      </c>
      <c r="AQ95" s="318">
        <v>15627</v>
      </c>
      <c r="AR95" s="302">
        <v>6398</v>
      </c>
      <c r="AS95" s="302">
        <v>8152</v>
      </c>
      <c r="AT95" s="302">
        <v>1077</v>
      </c>
      <c r="AU95" s="302">
        <v>1439</v>
      </c>
      <c r="AV95" s="318" t="s">
        <v>2</v>
      </c>
      <c r="AW95" s="302">
        <v>1439</v>
      </c>
      <c r="AX95" s="318"/>
      <c r="AY95" s="39" t="s">
        <v>40</v>
      </c>
      <c r="AZ95" s="302">
        <v>161812</v>
      </c>
      <c r="BA95" s="302">
        <v>98229</v>
      </c>
      <c r="BB95" s="302">
        <v>64678</v>
      </c>
      <c r="BC95" s="302">
        <v>3703</v>
      </c>
      <c r="BD95" s="302">
        <v>29848</v>
      </c>
      <c r="BE95" s="302">
        <v>8722</v>
      </c>
      <c r="BF95" s="302">
        <v>2497</v>
      </c>
      <c r="BG95" s="302">
        <v>1200</v>
      </c>
      <c r="BH95" s="302">
        <v>2048</v>
      </c>
      <c r="BI95" s="302">
        <v>2977</v>
      </c>
      <c r="BJ95" s="302">
        <v>17826</v>
      </c>
      <c r="BK95" s="302">
        <v>5954</v>
      </c>
      <c r="BL95" s="302">
        <v>1259</v>
      </c>
      <c r="BM95" s="302">
        <v>2811</v>
      </c>
      <c r="BN95" s="302">
        <v>1464</v>
      </c>
      <c r="BO95" s="302">
        <v>6338</v>
      </c>
      <c r="BP95" s="302">
        <v>29201</v>
      </c>
      <c r="BQ95" s="302">
        <v>15249</v>
      </c>
      <c r="BR95" s="302">
        <v>9895</v>
      </c>
      <c r="BS95" s="302">
        <v>4057</v>
      </c>
      <c r="BT95" s="302">
        <v>7834</v>
      </c>
      <c r="BU95" s="302">
        <v>885</v>
      </c>
      <c r="BV95" s="302">
        <v>6949</v>
      </c>
      <c r="BX95" s="302" t="s">
        <v>40</v>
      </c>
      <c r="BY95" s="302">
        <v>172469</v>
      </c>
      <c r="BZ95" s="302">
        <v>88295</v>
      </c>
      <c r="CA95" s="302">
        <v>52357</v>
      </c>
      <c r="CB95" s="302">
        <v>3277</v>
      </c>
      <c r="CC95" s="302">
        <v>32661</v>
      </c>
      <c r="CD95" s="302">
        <v>10046</v>
      </c>
      <c r="CE95" s="302">
        <v>2701</v>
      </c>
      <c r="CF95" s="302">
        <v>1487</v>
      </c>
      <c r="CG95" s="302">
        <v>1872</v>
      </c>
      <c r="CH95" s="302">
        <v>3986</v>
      </c>
      <c r="CI95" s="302">
        <v>19783</v>
      </c>
      <c r="CJ95" s="302">
        <v>6185</v>
      </c>
      <c r="CK95" s="302">
        <v>1798</v>
      </c>
      <c r="CL95" s="302">
        <v>4119</v>
      </c>
      <c r="CM95" s="302">
        <v>1536</v>
      </c>
      <c r="CN95" s="302">
        <v>6145</v>
      </c>
      <c r="CO95" s="302">
        <v>33582</v>
      </c>
      <c r="CP95" s="302">
        <v>20116</v>
      </c>
      <c r="CQ95" s="302">
        <v>9762</v>
      </c>
      <c r="CR95" s="302">
        <v>3704</v>
      </c>
      <c r="CS95" s="302">
        <v>20763</v>
      </c>
      <c r="CT95" s="302">
        <v>1225</v>
      </c>
      <c r="CU95" s="302">
        <v>19538</v>
      </c>
    </row>
    <row r="96" spans="1:99" x14ac:dyDescent="0.2">
      <c r="A96" s="39" t="s">
        <v>41</v>
      </c>
      <c r="B96" s="302">
        <v>108633</v>
      </c>
      <c r="C96" s="302">
        <v>95160</v>
      </c>
      <c r="D96" s="318" t="s">
        <v>2</v>
      </c>
      <c r="E96" s="302">
        <v>3053</v>
      </c>
      <c r="F96" s="318" t="s">
        <v>2</v>
      </c>
      <c r="G96" s="318" t="s">
        <v>2</v>
      </c>
      <c r="H96" s="318" t="s">
        <v>2</v>
      </c>
      <c r="I96" s="318" t="s">
        <v>2</v>
      </c>
      <c r="J96" s="318" t="s">
        <v>2</v>
      </c>
      <c r="K96" s="318" t="s">
        <v>2</v>
      </c>
      <c r="L96" s="318" t="s">
        <v>2</v>
      </c>
      <c r="M96" s="302">
        <v>3532</v>
      </c>
      <c r="N96" s="302">
        <v>590</v>
      </c>
      <c r="O96" s="302">
        <v>193</v>
      </c>
      <c r="P96" s="302">
        <v>845</v>
      </c>
      <c r="Q96" s="318" t="s">
        <v>2</v>
      </c>
      <c r="R96" s="318" t="s">
        <v>2</v>
      </c>
      <c r="S96" s="302">
        <v>2014</v>
      </c>
      <c r="T96" s="302">
        <v>2752</v>
      </c>
      <c r="U96" s="302">
        <v>1089</v>
      </c>
      <c r="V96" s="318" t="s">
        <v>2</v>
      </c>
      <c r="W96" s="318" t="s">
        <v>2</v>
      </c>
      <c r="X96" s="318" t="s">
        <v>2</v>
      </c>
      <c r="Z96" s="39" t="s">
        <v>41</v>
      </c>
      <c r="AA96" s="302">
        <v>111627</v>
      </c>
      <c r="AB96" s="302">
        <v>86217</v>
      </c>
      <c r="AC96" s="302">
        <v>78750</v>
      </c>
      <c r="AD96" s="302">
        <v>2523</v>
      </c>
      <c r="AE96" s="302">
        <v>4944</v>
      </c>
      <c r="AF96" s="318">
        <v>2977</v>
      </c>
      <c r="AG96" s="302">
        <v>1149</v>
      </c>
      <c r="AH96" s="302">
        <v>477</v>
      </c>
      <c r="AI96" s="302">
        <v>635</v>
      </c>
      <c r="AJ96" s="302">
        <v>716</v>
      </c>
      <c r="AK96" s="318">
        <v>8623</v>
      </c>
      <c r="AL96" s="302">
        <v>4798</v>
      </c>
      <c r="AM96" s="302">
        <v>953</v>
      </c>
      <c r="AN96" s="302">
        <v>605</v>
      </c>
      <c r="AO96" s="302">
        <v>1376</v>
      </c>
      <c r="AP96" s="302">
        <v>891</v>
      </c>
      <c r="AQ96" s="318">
        <v>12519</v>
      </c>
      <c r="AR96" s="302">
        <v>7854</v>
      </c>
      <c r="AS96" s="302">
        <v>3750</v>
      </c>
      <c r="AT96" s="302">
        <v>915</v>
      </c>
      <c r="AU96" s="302">
        <v>1291</v>
      </c>
      <c r="AV96" s="318" t="s">
        <v>2</v>
      </c>
      <c r="AW96" s="302">
        <v>1291</v>
      </c>
      <c r="AX96" s="318"/>
      <c r="AY96" s="39" t="s">
        <v>41</v>
      </c>
      <c r="AZ96" s="302">
        <v>128333</v>
      </c>
      <c r="BA96" s="302">
        <v>80675</v>
      </c>
      <c r="BB96" s="302">
        <v>66983</v>
      </c>
      <c r="BC96" s="302">
        <v>2186</v>
      </c>
      <c r="BD96" s="302">
        <v>11506</v>
      </c>
      <c r="BE96" s="302">
        <v>6189</v>
      </c>
      <c r="BF96" s="302">
        <v>2077</v>
      </c>
      <c r="BG96" s="302">
        <v>1386</v>
      </c>
      <c r="BH96" s="302">
        <v>1116</v>
      </c>
      <c r="BI96" s="302">
        <v>1610</v>
      </c>
      <c r="BJ96" s="302">
        <v>14639</v>
      </c>
      <c r="BK96" s="302">
        <v>3878</v>
      </c>
      <c r="BL96" s="302">
        <v>1225</v>
      </c>
      <c r="BM96" s="302">
        <v>775</v>
      </c>
      <c r="BN96" s="302">
        <v>2649</v>
      </c>
      <c r="BO96" s="302">
        <v>6112</v>
      </c>
      <c r="BP96" s="302">
        <v>24782</v>
      </c>
      <c r="BQ96" s="302">
        <v>17661</v>
      </c>
      <c r="BR96" s="302">
        <v>4374</v>
      </c>
      <c r="BS96" s="302">
        <v>2747</v>
      </c>
      <c r="BT96" s="302">
        <v>2048</v>
      </c>
      <c r="BU96" s="302">
        <v>442</v>
      </c>
      <c r="BV96" s="302">
        <v>1606</v>
      </c>
      <c r="BX96" s="302" t="s">
        <v>41</v>
      </c>
      <c r="BY96" s="302">
        <v>148570</v>
      </c>
      <c r="BZ96" s="302">
        <v>81873</v>
      </c>
      <c r="CA96" s="302">
        <v>59963</v>
      </c>
      <c r="CB96" s="302">
        <v>2151</v>
      </c>
      <c r="CC96" s="302">
        <v>19759</v>
      </c>
      <c r="CD96" s="302">
        <v>9097</v>
      </c>
      <c r="CE96" s="302">
        <v>2660</v>
      </c>
      <c r="CF96" s="302">
        <v>1732</v>
      </c>
      <c r="CG96" s="302">
        <v>1806</v>
      </c>
      <c r="CH96" s="302">
        <v>2899</v>
      </c>
      <c r="CI96" s="302">
        <v>19717</v>
      </c>
      <c r="CJ96" s="302">
        <v>5052</v>
      </c>
      <c r="CK96" s="302">
        <v>1770</v>
      </c>
      <c r="CL96" s="302">
        <v>1179</v>
      </c>
      <c r="CM96" s="302">
        <v>3949</v>
      </c>
      <c r="CN96" s="302">
        <v>7767</v>
      </c>
      <c r="CO96" s="302">
        <v>31660</v>
      </c>
      <c r="CP96" s="302">
        <v>23075</v>
      </c>
      <c r="CQ96" s="302">
        <v>4693</v>
      </c>
      <c r="CR96" s="302">
        <v>3892</v>
      </c>
      <c r="CS96" s="302">
        <v>6223</v>
      </c>
      <c r="CT96" s="302">
        <v>696</v>
      </c>
      <c r="CU96" s="302">
        <v>5527</v>
      </c>
    </row>
    <row r="97" spans="1:99" x14ac:dyDescent="0.2">
      <c r="A97" s="39" t="s">
        <v>42</v>
      </c>
      <c r="B97" s="302">
        <v>94298</v>
      </c>
      <c r="C97" s="302">
        <v>62590</v>
      </c>
      <c r="D97" s="318" t="s">
        <v>2</v>
      </c>
      <c r="E97" s="302">
        <v>3691</v>
      </c>
      <c r="F97" s="318" t="s">
        <v>2</v>
      </c>
      <c r="G97" s="318" t="s">
        <v>2</v>
      </c>
      <c r="H97" s="318" t="s">
        <v>2</v>
      </c>
      <c r="I97" s="318" t="s">
        <v>2</v>
      </c>
      <c r="J97" s="318" t="s">
        <v>2</v>
      </c>
      <c r="K97" s="318" t="s">
        <v>2</v>
      </c>
      <c r="L97" s="318" t="s">
        <v>2</v>
      </c>
      <c r="M97" s="302">
        <v>3132</v>
      </c>
      <c r="N97" s="302">
        <v>811</v>
      </c>
      <c r="O97" s="302">
        <v>1627</v>
      </c>
      <c r="P97" s="302">
        <v>949</v>
      </c>
      <c r="Q97" s="318" t="s">
        <v>2</v>
      </c>
      <c r="R97" s="318" t="s">
        <v>2</v>
      </c>
      <c r="S97" s="302">
        <v>6237</v>
      </c>
      <c r="T97" s="302">
        <v>11110</v>
      </c>
      <c r="U97" s="302">
        <v>3913</v>
      </c>
      <c r="V97" s="318" t="s">
        <v>2</v>
      </c>
      <c r="W97" s="318" t="s">
        <v>2</v>
      </c>
      <c r="X97" s="318" t="s">
        <v>2</v>
      </c>
      <c r="Z97" s="39" t="s">
        <v>42</v>
      </c>
      <c r="AA97" s="302">
        <v>105815</v>
      </c>
      <c r="AB97" s="302">
        <v>61949</v>
      </c>
      <c r="AC97" s="302">
        <v>45694</v>
      </c>
      <c r="AD97" s="302">
        <v>3140</v>
      </c>
      <c r="AE97" s="302">
        <v>13115</v>
      </c>
      <c r="AF97" s="318">
        <v>4488</v>
      </c>
      <c r="AG97" s="302">
        <v>1699</v>
      </c>
      <c r="AH97" s="302">
        <v>838</v>
      </c>
      <c r="AI97" s="302">
        <v>772</v>
      </c>
      <c r="AJ97" s="302">
        <v>1179</v>
      </c>
      <c r="AK97" s="318">
        <v>10119</v>
      </c>
      <c r="AL97" s="302">
        <v>3953</v>
      </c>
      <c r="AM97" s="302">
        <v>1111</v>
      </c>
      <c r="AN97" s="302">
        <v>3045</v>
      </c>
      <c r="AO97" s="302">
        <v>1215</v>
      </c>
      <c r="AP97" s="302">
        <v>795</v>
      </c>
      <c r="AQ97" s="318">
        <v>27124</v>
      </c>
      <c r="AR97" s="302">
        <v>12881</v>
      </c>
      <c r="AS97" s="302">
        <v>11607</v>
      </c>
      <c r="AT97" s="302">
        <v>2636</v>
      </c>
      <c r="AU97" s="302">
        <v>2135</v>
      </c>
      <c r="AV97" s="318" t="s">
        <v>2</v>
      </c>
      <c r="AW97" s="302">
        <v>2135</v>
      </c>
      <c r="AX97" s="318"/>
      <c r="AY97" s="39" t="s">
        <v>42</v>
      </c>
      <c r="AZ97" s="302">
        <v>124241</v>
      </c>
      <c r="BA97" s="302">
        <v>66716</v>
      </c>
      <c r="BB97" s="302">
        <v>43114</v>
      </c>
      <c r="BC97" s="302">
        <v>2560</v>
      </c>
      <c r="BD97" s="302">
        <v>21042</v>
      </c>
      <c r="BE97" s="302">
        <v>7985</v>
      </c>
      <c r="BF97" s="302">
        <v>2567</v>
      </c>
      <c r="BG97" s="302">
        <v>1418</v>
      </c>
      <c r="BH97" s="302">
        <v>1458</v>
      </c>
      <c r="BI97" s="302">
        <v>2542</v>
      </c>
      <c r="BJ97" s="302">
        <v>13400</v>
      </c>
      <c r="BK97" s="302">
        <v>3946</v>
      </c>
      <c r="BL97" s="302">
        <v>922</v>
      </c>
      <c r="BM97" s="302">
        <v>3129</v>
      </c>
      <c r="BN97" s="302">
        <v>1773</v>
      </c>
      <c r="BO97" s="302">
        <v>3630</v>
      </c>
      <c r="BP97" s="302">
        <v>29925</v>
      </c>
      <c r="BQ97" s="302">
        <v>14706</v>
      </c>
      <c r="BR97" s="302">
        <v>10576</v>
      </c>
      <c r="BS97" s="302">
        <v>4643</v>
      </c>
      <c r="BT97" s="302">
        <v>6215</v>
      </c>
      <c r="BU97" s="302">
        <v>731</v>
      </c>
      <c r="BV97" s="302">
        <v>5484</v>
      </c>
      <c r="BX97" s="302" t="s">
        <v>42</v>
      </c>
      <c r="BY97" s="302">
        <v>135304</v>
      </c>
      <c r="BZ97" s="302">
        <v>69621</v>
      </c>
      <c r="CA97" s="302">
        <v>43232</v>
      </c>
      <c r="CB97" s="302">
        <v>2708</v>
      </c>
      <c r="CC97" s="302">
        <v>23681</v>
      </c>
      <c r="CD97" s="302">
        <v>9266</v>
      </c>
      <c r="CE97" s="302">
        <v>2477</v>
      </c>
      <c r="CF97" s="302">
        <v>1419</v>
      </c>
      <c r="CG97" s="302">
        <v>1981</v>
      </c>
      <c r="CH97" s="302">
        <v>3389</v>
      </c>
      <c r="CI97" s="302">
        <v>14446</v>
      </c>
      <c r="CJ97" s="302">
        <v>4566</v>
      </c>
      <c r="CK97" s="302">
        <v>1233</v>
      </c>
      <c r="CL97" s="302">
        <v>3410</v>
      </c>
      <c r="CM97" s="302">
        <v>2060</v>
      </c>
      <c r="CN97" s="302">
        <v>3177</v>
      </c>
      <c r="CO97" s="302">
        <v>30233</v>
      </c>
      <c r="CP97" s="302">
        <v>16297</v>
      </c>
      <c r="CQ97" s="302">
        <v>10295</v>
      </c>
      <c r="CR97" s="302">
        <v>3641</v>
      </c>
      <c r="CS97" s="302">
        <v>11738</v>
      </c>
      <c r="CT97" s="302">
        <v>1128</v>
      </c>
      <c r="CU97" s="302">
        <v>10610</v>
      </c>
    </row>
    <row r="98" spans="1:99" x14ac:dyDescent="0.2">
      <c r="A98" s="39" t="s">
        <v>43</v>
      </c>
      <c r="B98" s="302">
        <v>78891</v>
      </c>
      <c r="C98" s="302">
        <v>65326</v>
      </c>
      <c r="D98" s="318" t="s">
        <v>2</v>
      </c>
      <c r="E98" s="302">
        <v>5424</v>
      </c>
      <c r="F98" s="318" t="s">
        <v>2</v>
      </c>
      <c r="G98" s="318" t="s">
        <v>2</v>
      </c>
      <c r="H98" s="318" t="s">
        <v>2</v>
      </c>
      <c r="I98" s="318" t="s">
        <v>2</v>
      </c>
      <c r="J98" s="318" t="s">
        <v>2</v>
      </c>
      <c r="K98" s="318" t="s">
        <v>2</v>
      </c>
      <c r="L98" s="318" t="s">
        <v>2</v>
      </c>
      <c r="M98" s="302">
        <v>1128</v>
      </c>
      <c r="N98" s="302">
        <v>543</v>
      </c>
      <c r="O98" s="302">
        <v>307</v>
      </c>
      <c r="P98" s="302">
        <v>559</v>
      </c>
      <c r="Q98" s="318" t="s">
        <v>2</v>
      </c>
      <c r="R98" s="318" t="s">
        <v>2</v>
      </c>
      <c r="S98" s="302">
        <v>2014</v>
      </c>
      <c r="T98" s="302">
        <v>4704</v>
      </c>
      <c r="U98" s="302">
        <v>1373</v>
      </c>
      <c r="V98" s="318" t="s">
        <v>2</v>
      </c>
      <c r="W98" s="318" t="s">
        <v>2</v>
      </c>
      <c r="X98" s="318" t="s">
        <v>2</v>
      </c>
      <c r="Z98" s="39" t="s">
        <v>43</v>
      </c>
      <c r="AA98" s="302">
        <v>86255</v>
      </c>
      <c r="AB98" s="302">
        <v>66688</v>
      </c>
      <c r="AC98" s="302">
        <v>48825</v>
      </c>
      <c r="AD98" s="302">
        <v>4230</v>
      </c>
      <c r="AE98" s="302">
        <v>13633</v>
      </c>
      <c r="AF98" s="318">
        <v>3344</v>
      </c>
      <c r="AG98" s="302">
        <v>1049</v>
      </c>
      <c r="AH98" s="302">
        <v>572</v>
      </c>
      <c r="AI98" s="302">
        <v>827</v>
      </c>
      <c r="AJ98" s="302">
        <v>896</v>
      </c>
      <c r="AK98" s="318">
        <v>4252</v>
      </c>
      <c r="AL98" s="302">
        <v>1361</v>
      </c>
      <c r="AM98" s="302">
        <v>822</v>
      </c>
      <c r="AN98" s="302">
        <v>468</v>
      </c>
      <c r="AO98" s="302">
        <v>712</v>
      </c>
      <c r="AP98" s="302">
        <v>889</v>
      </c>
      <c r="AQ98" s="318">
        <v>10064</v>
      </c>
      <c r="AR98" s="302">
        <v>4424</v>
      </c>
      <c r="AS98" s="302">
        <v>4655</v>
      </c>
      <c r="AT98" s="302">
        <v>985</v>
      </c>
      <c r="AU98" s="302">
        <v>1907</v>
      </c>
      <c r="AV98" s="318" t="s">
        <v>2</v>
      </c>
      <c r="AW98" s="302">
        <v>1907</v>
      </c>
      <c r="AX98" s="318"/>
      <c r="AY98" s="39" t="s">
        <v>43</v>
      </c>
      <c r="AZ98" s="302">
        <v>93579</v>
      </c>
      <c r="BA98" s="302">
        <v>63126</v>
      </c>
      <c r="BB98" s="302">
        <v>40499</v>
      </c>
      <c r="BC98" s="302">
        <v>3232</v>
      </c>
      <c r="BD98" s="302">
        <v>19395</v>
      </c>
      <c r="BE98" s="302">
        <v>5208</v>
      </c>
      <c r="BF98" s="302">
        <v>1464</v>
      </c>
      <c r="BG98" s="302">
        <v>763</v>
      </c>
      <c r="BH98" s="302">
        <v>1350</v>
      </c>
      <c r="BI98" s="302">
        <v>1631</v>
      </c>
      <c r="BJ98" s="302">
        <v>8848</v>
      </c>
      <c r="BK98" s="302">
        <v>1747</v>
      </c>
      <c r="BL98" s="302">
        <v>711</v>
      </c>
      <c r="BM98" s="302">
        <v>506</v>
      </c>
      <c r="BN98" s="302">
        <v>1676</v>
      </c>
      <c r="BO98" s="302">
        <v>4208</v>
      </c>
      <c r="BP98" s="302">
        <v>11808</v>
      </c>
      <c r="BQ98" s="302">
        <v>5840</v>
      </c>
      <c r="BR98" s="302">
        <v>3960</v>
      </c>
      <c r="BS98" s="302">
        <v>2008</v>
      </c>
      <c r="BT98" s="302">
        <v>4589</v>
      </c>
      <c r="BU98" s="302">
        <v>2295</v>
      </c>
      <c r="BV98" s="302">
        <v>2294</v>
      </c>
      <c r="BX98" s="302" t="s">
        <v>43</v>
      </c>
      <c r="BY98" s="302">
        <v>97214</v>
      </c>
      <c r="BZ98" s="302">
        <v>60475</v>
      </c>
      <c r="CA98" s="302">
        <v>35272</v>
      </c>
      <c r="CB98" s="302">
        <v>2584</v>
      </c>
      <c r="CC98" s="302">
        <v>22619</v>
      </c>
      <c r="CD98" s="302">
        <v>6632</v>
      </c>
      <c r="CE98" s="302">
        <v>1674</v>
      </c>
      <c r="CF98" s="302">
        <v>978</v>
      </c>
      <c r="CG98" s="302">
        <v>1661</v>
      </c>
      <c r="CH98" s="302">
        <v>2319</v>
      </c>
      <c r="CI98" s="302">
        <v>10595</v>
      </c>
      <c r="CJ98" s="302">
        <v>2038</v>
      </c>
      <c r="CK98" s="302">
        <v>971</v>
      </c>
      <c r="CL98" s="302">
        <v>626</v>
      </c>
      <c r="CM98" s="302">
        <v>2426</v>
      </c>
      <c r="CN98" s="302">
        <v>4534</v>
      </c>
      <c r="CO98" s="302">
        <v>12450</v>
      </c>
      <c r="CP98" s="302">
        <v>7346</v>
      </c>
      <c r="CQ98" s="302">
        <v>3773</v>
      </c>
      <c r="CR98" s="302">
        <v>1331</v>
      </c>
      <c r="CS98" s="302">
        <v>7062</v>
      </c>
      <c r="CT98" s="302">
        <v>2742</v>
      </c>
      <c r="CU98" s="302">
        <v>4320</v>
      </c>
    </row>
    <row r="99" spans="1:99" x14ac:dyDescent="0.2">
      <c r="A99" s="39" t="s">
        <v>44</v>
      </c>
      <c r="B99" s="302">
        <v>104710</v>
      </c>
      <c r="C99" s="302">
        <v>74658</v>
      </c>
      <c r="D99" s="318" t="s">
        <v>2</v>
      </c>
      <c r="E99" s="302">
        <v>5388</v>
      </c>
      <c r="F99" s="318" t="s">
        <v>2</v>
      </c>
      <c r="G99" s="318" t="s">
        <v>2</v>
      </c>
      <c r="H99" s="318" t="s">
        <v>2</v>
      </c>
      <c r="I99" s="318" t="s">
        <v>2</v>
      </c>
      <c r="J99" s="318" t="s">
        <v>2</v>
      </c>
      <c r="K99" s="318" t="s">
        <v>2</v>
      </c>
      <c r="L99" s="318" t="s">
        <v>2</v>
      </c>
      <c r="M99" s="302">
        <v>3610</v>
      </c>
      <c r="N99" s="302">
        <v>678</v>
      </c>
      <c r="O99" s="302">
        <v>1510</v>
      </c>
      <c r="P99" s="302">
        <v>1147</v>
      </c>
      <c r="Q99" s="318" t="s">
        <v>2</v>
      </c>
      <c r="R99" s="318" t="s">
        <v>2</v>
      </c>
      <c r="S99" s="302">
        <v>5379</v>
      </c>
      <c r="T99" s="302">
        <v>10318</v>
      </c>
      <c r="U99" s="302">
        <v>2410</v>
      </c>
      <c r="V99" s="318" t="s">
        <v>2</v>
      </c>
      <c r="W99" s="318" t="s">
        <v>2</v>
      </c>
      <c r="X99" s="318" t="s">
        <v>2</v>
      </c>
      <c r="Z99" s="39" t="s">
        <v>44</v>
      </c>
      <c r="AA99" s="302">
        <v>112847</v>
      </c>
      <c r="AB99" s="302">
        <v>72664</v>
      </c>
      <c r="AC99" s="302">
        <v>49358</v>
      </c>
      <c r="AD99" s="302">
        <v>4926</v>
      </c>
      <c r="AE99" s="302">
        <v>18380</v>
      </c>
      <c r="AF99" s="318">
        <v>5181</v>
      </c>
      <c r="AG99" s="302">
        <v>1690</v>
      </c>
      <c r="AH99" s="302">
        <v>839</v>
      </c>
      <c r="AI99" s="302">
        <v>1167</v>
      </c>
      <c r="AJ99" s="302">
        <v>1485</v>
      </c>
      <c r="AK99" s="318">
        <v>8549</v>
      </c>
      <c r="AL99" s="302">
        <v>3197</v>
      </c>
      <c r="AM99" s="302">
        <v>941</v>
      </c>
      <c r="AN99" s="302">
        <v>1508</v>
      </c>
      <c r="AO99" s="302">
        <v>1274</v>
      </c>
      <c r="AP99" s="302">
        <v>1629</v>
      </c>
      <c r="AQ99" s="318">
        <v>24146</v>
      </c>
      <c r="AR99" s="302">
        <v>10655</v>
      </c>
      <c r="AS99" s="302">
        <v>11910</v>
      </c>
      <c r="AT99" s="302">
        <v>1581</v>
      </c>
      <c r="AU99" s="302">
        <v>2307</v>
      </c>
      <c r="AV99" s="318" t="s">
        <v>2</v>
      </c>
      <c r="AW99" s="302">
        <v>2307</v>
      </c>
      <c r="AX99" s="318"/>
      <c r="AY99" s="39" t="s">
        <v>44</v>
      </c>
      <c r="AZ99" s="302">
        <v>128702</v>
      </c>
      <c r="BA99" s="302">
        <v>76424</v>
      </c>
      <c r="BB99" s="302">
        <v>42724</v>
      </c>
      <c r="BC99" s="302">
        <v>3489</v>
      </c>
      <c r="BD99" s="302">
        <v>30211</v>
      </c>
      <c r="BE99" s="302">
        <v>8420</v>
      </c>
      <c r="BF99" s="302">
        <v>2443</v>
      </c>
      <c r="BG99" s="302">
        <v>1375</v>
      </c>
      <c r="BH99" s="302">
        <v>1888</v>
      </c>
      <c r="BI99" s="302">
        <v>2714</v>
      </c>
      <c r="BJ99" s="302">
        <v>12428</v>
      </c>
      <c r="BK99" s="302">
        <v>2959</v>
      </c>
      <c r="BL99" s="302">
        <v>917</v>
      </c>
      <c r="BM99" s="302">
        <v>2109</v>
      </c>
      <c r="BN99" s="302">
        <v>2027</v>
      </c>
      <c r="BO99" s="302">
        <v>4416</v>
      </c>
      <c r="BP99" s="302">
        <v>25751</v>
      </c>
      <c r="BQ99" s="302">
        <v>12194</v>
      </c>
      <c r="BR99" s="302">
        <v>10259</v>
      </c>
      <c r="BS99" s="302">
        <v>3298</v>
      </c>
      <c r="BT99" s="302">
        <v>5679</v>
      </c>
      <c r="BU99" s="302">
        <v>895</v>
      </c>
      <c r="BV99" s="302">
        <v>4784</v>
      </c>
      <c r="BX99" s="302" t="s">
        <v>44</v>
      </c>
      <c r="BY99" s="302">
        <v>136994</v>
      </c>
      <c r="BZ99" s="302">
        <v>76124</v>
      </c>
      <c r="CA99" s="302">
        <v>41163</v>
      </c>
      <c r="CB99" s="302">
        <v>2908</v>
      </c>
      <c r="CC99" s="302">
        <v>32053</v>
      </c>
      <c r="CD99" s="302">
        <v>9827</v>
      </c>
      <c r="CE99" s="302">
        <v>2770</v>
      </c>
      <c r="CF99" s="302">
        <v>1401</v>
      </c>
      <c r="CG99" s="302">
        <v>2039</v>
      </c>
      <c r="CH99" s="302">
        <v>3617</v>
      </c>
      <c r="CI99" s="302">
        <v>12257</v>
      </c>
      <c r="CJ99" s="302">
        <v>3151</v>
      </c>
      <c r="CK99" s="302">
        <v>1077</v>
      </c>
      <c r="CL99" s="302">
        <v>2408</v>
      </c>
      <c r="CM99" s="302">
        <v>2128</v>
      </c>
      <c r="CN99" s="302">
        <v>3493</v>
      </c>
      <c r="CO99" s="302">
        <v>25702</v>
      </c>
      <c r="CP99" s="302">
        <v>13651</v>
      </c>
      <c r="CQ99" s="302">
        <v>9266</v>
      </c>
      <c r="CR99" s="302">
        <v>2785</v>
      </c>
      <c r="CS99" s="302">
        <v>13084</v>
      </c>
      <c r="CT99" s="302">
        <v>1198</v>
      </c>
      <c r="CU99" s="302">
        <v>11886</v>
      </c>
    </row>
    <row r="100" spans="1:99" x14ac:dyDescent="0.2">
      <c r="A100" s="39" t="s">
        <v>45</v>
      </c>
      <c r="B100" s="302">
        <v>103834</v>
      </c>
      <c r="C100" s="302">
        <v>77254</v>
      </c>
      <c r="D100" s="318" t="s">
        <v>2</v>
      </c>
      <c r="E100" s="302">
        <v>5232</v>
      </c>
      <c r="F100" s="318" t="s">
        <v>2</v>
      </c>
      <c r="G100" s="318" t="s">
        <v>2</v>
      </c>
      <c r="H100" s="318" t="s">
        <v>2</v>
      </c>
      <c r="I100" s="318" t="s">
        <v>2</v>
      </c>
      <c r="J100" s="318" t="s">
        <v>2</v>
      </c>
      <c r="K100" s="318" t="s">
        <v>2</v>
      </c>
      <c r="L100" s="318" t="s">
        <v>2</v>
      </c>
      <c r="M100" s="302">
        <v>16242</v>
      </c>
      <c r="N100" s="302">
        <v>1140</v>
      </c>
      <c r="O100" s="302">
        <v>284</v>
      </c>
      <c r="P100" s="302">
        <v>963</v>
      </c>
      <c r="Q100" s="318" t="s">
        <v>2</v>
      </c>
      <c r="R100" s="318" t="s">
        <v>2</v>
      </c>
      <c r="S100" s="302">
        <v>901</v>
      </c>
      <c r="T100" s="302">
        <v>2287</v>
      </c>
      <c r="U100" s="302">
        <v>655</v>
      </c>
      <c r="V100" s="318" t="s">
        <v>2</v>
      </c>
      <c r="W100" s="318" t="s">
        <v>2</v>
      </c>
      <c r="X100" s="318" t="s">
        <v>2</v>
      </c>
      <c r="Z100" s="39" t="s">
        <v>45</v>
      </c>
      <c r="AA100" s="302">
        <v>106858</v>
      </c>
      <c r="AB100" s="302">
        <v>63451</v>
      </c>
      <c r="AC100" s="302">
        <v>53438</v>
      </c>
      <c r="AD100" s="302">
        <v>4899</v>
      </c>
      <c r="AE100" s="302">
        <v>5114</v>
      </c>
      <c r="AF100" s="318">
        <v>2843</v>
      </c>
      <c r="AG100" s="302">
        <v>715</v>
      </c>
      <c r="AH100" s="302">
        <v>297</v>
      </c>
      <c r="AI100" s="302">
        <v>1006</v>
      </c>
      <c r="AJ100" s="302">
        <v>825</v>
      </c>
      <c r="AK100" s="318">
        <v>32223</v>
      </c>
      <c r="AL100" s="302">
        <v>23270</v>
      </c>
      <c r="AM100" s="302">
        <v>2112</v>
      </c>
      <c r="AN100" s="302">
        <v>494</v>
      </c>
      <c r="AO100" s="302">
        <v>1362</v>
      </c>
      <c r="AP100" s="302">
        <v>4985</v>
      </c>
      <c r="AQ100" s="318">
        <v>6889</v>
      </c>
      <c r="AR100" s="302">
        <v>3022</v>
      </c>
      <c r="AS100" s="302">
        <v>3381</v>
      </c>
      <c r="AT100" s="302">
        <v>486</v>
      </c>
      <c r="AU100" s="302">
        <v>1452</v>
      </c>
      <c r="AV100" s="318" t="s">
        <v>2</v>
      </c>
      <c r="AW100" s="302">
        <v>1452</v>
      </c>
      <c r="AX100" s="318"/>
      <c r="AY100" s="39" t="s">
        <v>45</v>
      </c>
      <c r="AZ100" s="302">
        <v>121033</v>
      </c>
      <c r="BA100" s="302">
        <v>50887</v>
      </c>
      <c r="BB100" s="302">
        <v>36787</v>
      </c>
      <c r="BC100" s="302">
        <v>3799</v>
      </c>
      <c r="BD100" s="302">
        <v>10301</v>
      </c>
      <c r="BE100" s="302">
        <v>4750</v>
      </c>
      <c r="BF100" s="302">
        <v>1214</v>
      </c>
      <c r="BG100" s="302">
        <v>520</v>
      </c>
      <c r="BH100" s="302">
        <v>1678</v>
      </c>
      <c r="BI100" s="302">
        <v>1338</v>
      </c>
      <c r="BJ100" s="302">
        <v>51390</v>
      </c>
      <c r="BK100" s="302">
        <v>32199</v>
      </c>
      <c r="BL100" s="302">
        <v>3705</v>
      </c>
      <c r="BM100" s="302">
        <v>694</v>
      </c>
      <c r="BN100" s="302">
        <v>1403</v>
      </c>
      <c r="BO100" s="302">
        <v>13389</v>
      </c>
      <c r="BP100" s="302">
        <v>10611</v>
      </c>
      <c r="BQ100" s="302">
        <v>4686</v>
      </c>
      <c r="BR100" s="302">
        <v>3800</v>
      </c>
      <c r="BS100" s="302">
        <v>2125</v>
      </c>
      <c r="BT100" s="302">
        <v>3395</v>
      </c>
      <c r="BU100" s="302">
        <v>1719</v>
      </c>
      <c r="BV100" s="302">
        <v>1676</v>
      </c>
      <c r="BX100" s="302" t="s">
        <v>45</v>
      </c>
      <c r="BY100" s="302">
        <v>132405</v>
      </c>
      <c r="BZ100" s="302">
        <v>46775</v>
      </c>
      <c r="CA100" s="302">
        <v>26201</v>
      </c>
      <c r="CB100" s="302">
        <v>2949</v>
      </c>
      <c r="CC100" s="302">
        <v>17625</v>
      </c>
      <c r="CD100" s="302">
        <v>5018</v>
      </c>
      <c r="CE100" s="302">
        <v>1162</v>
      </c>
      <c r="CF100" s="302">
        <v>564</v>
      </c>
      <c r="CG100" s="302">
        <v>1529</v>
      </c>
      <c r="CH100" s="302">
        <v>1763</v>
      </c>
      <c r="CI100" s="302">
        <v>60544</v>
      </c>
      <c r="CJ100" s="302">
        <v>38563</v>
      </c>
      <c r="CK100" s="302">
        <v>5217</v>
      </c>
      <c r="CL100" s="302">
        <v>931</v>
      </c>
      <c r="CM100" s="302">
        <v>1500</v>
      </c>
      <c r="CN100" s="302">
        <v>14333</v>
      </c>
      <c r="CO100" s="302">
        <v>10549</v>
      </c>
      <c r="CP100" s="302">
        <v>5792</v>
      </c>
      <c r="CQ100" s="302">
        <v>3618</v>
      </c>
      <c r="CR100" s="302">
        <v>1139</v>
      </c>
      <c r="CS100" s="302">
        <v>9519</v>
      </c>
      <c r="CT100" s="302">
        <v>3114</v>
      </c>
      <c r="CU100" s="302">
        <v>6405</v>
      </c>
    </row>
    <row r="101" spans="1:99" x14ac:dyDescent="0.2">
      <c r="A101" s="39" t="s">
        <v>46</v>
      </c>
      <c r="B101" s="302">
        <v>118328</v>
      </c>
      <c r="C101" s="302">
        <v>114623</v>
      </c>
      <c r="D101" s="318" t="s">
        <v>2</v>
      </c>
      <c r="E101" s="302">
        <v>2139</v>
      </c>
      <c r="F101" s="318" t="s">
        <v>2</v>
      </c>
      <c r="G101" s="318" t="s">
        <v>2</v>
      </c>
      <c r="H101" s="318" t="s">
        <v>2</v>
      </c>
      <c r="I101" s="318" t="s">
        <v>2</v>
      </c>
      <c r="J101" s="318" t="s">
        <v>2</v>
      </c>
      <c r="K101" s="318" t="s">
        <v>2</v>
      </c>
      <c r="L101" s="318" t="s">
        <v>2</v>
      </c>
      <c r="M101" s="302">
        <v>1190</v>
      </c>
      <c r="N101" s="302">
        <v>179</v>
      </c>
      <c r="O101" s="302">
        <v>82</v>
      </c>
      <c r="P101" s="302">
        <v>437</v>
      </c>
      <c r="Q101" s="318" t="s">
        <v>2</v>
      </c>
      <c r="R101" s="318" t="s">
        <v>2</v>
      </c>
      <c r="S101" s="302">
        <v>208</v>
      </c>
      <c r="T101" s="302">
        <v>660</v>
      </c>
      <c r="U101" s="302">
        <v>253</v>
      </c>
      <c r="V101" s="318" t="s">
        <v>2</v>
      </c>
      <c r="W101" s="318" t="s">
        <v>2</v>
      </c>
      <c r="X101" s="318" t="s">
        <v>2</v>
      </c>
      <c r="Z101" s="39" t="s">
        <v>46</v>
      </c>
      <c r="AA101" s="302">
        <v>116295</v>
      </c>
      <c r="AB101" s="302">
        <v>110565</v>
      </c>
      <c r="AC101" s="302">
        <v>106627</v>
      </c>
      <c r="AD101" s="302">
        <v>1937</v>
      </c>
      <c r="AE101" s="302">
        <v>2001</v>
      </c>
      <c r="AF101" s="318">
        <v>1180</v>
      </c>
      <c r="AG101" s="302">
        <v>420</v>
      </c>
      <c r="AH101" s="302">
        <v>117</v>
      </c>
      <c r="AI101" s="302">
        <v>355</v>
      </c>
      <c r="AJ101" s="302">
        <v>288</v>
      </c>
      <c r="AK101" s="318">
        <v>2613</v>
      </c>
      <c r="AL101" s="302">
        <v>1452</v>
      </c>
      <c r="AM101" s="302">
        <v>230</v>
      </c>
      <c r="AN101" s="302">
        <v>118</v>
      </c>
      <c r="AO101" s="302">
        <v>479</v>
      </c>
      <c r="AP101" s="302">
        <v>334</v>
      </c>
      <c r="AQ101" s="318">
        <v>1659</v>
      </c>
      <c r="AR101" s="302">
        <v>750</v>
      </c>
      <c r="AS101" s="302">
        <v>799</v>
      </c>
      <c r="AT101" s="302">
        <v>110</v>
      </c>
      <c r="AU101" s="302">
        <v>278</v>
      </c>
      <c r="AV101" s="318" t="s">
        <v>2</v>
      </c>
      <c r="AW101" s="302">
        <v>278</v>
      </c>
      <c r="AX101" s="318"/>
      <c r="AY101" s="39" t="s">
        <v>46</v>
      </c>
      <c r="AZ101" s="302">
        <v>123023</v>
      </c>
      <c r="BA101" s="302">
        <v>107716</v>
      </c>
      <c r="BB101" s="302">
        <v>102154</v>
      </c>
      <c r="BC101" s="302">
        <v>1674</v>
      </c>
      <c r="BD101" s="302">
        <v>3888</v>
      </c>
      <c r="BE101" s="302">
        <v>2497</v>
      </c>
      <c r="BF101" s="302">
        <v>990</v>
      </c>
      <c r="BG101" s="302">
        <v>364</v>
      </c>
      <c r="BH101" s="302">
        <v>569</v>
      </c>
      <c r="BI101" s="302">
        <v>574</v>
      </c>
      <c r="BJ101" s="302">
        <v>6026</v>
      </c>
      <c r="BK101" s="302">
        <v>2551</v>
      </c>
      <c r="BL101" s="302">
        <v>763</v>
      </c>
      <c r="BM101" s="302">
        <v>474</v>
      </c>
      <c r="BN101" s="302">
        <v>808</v>
      </c>
      <c r="BO101" s="302">
        <v>1430</v>
      </c>
      <c r="BP101" s="302">
        <v>6190</v>
      </c>
      <c r="BQ101" s="302">
        <v>4123</v>
      </c>
      <c r="BR101" s="302">
        <v>1539</v>
      </c>
      <c r="BS101" s="302">
        <v>528</v>
      </c>
      <c r="BT101" s="302">
        <v>594</v>
      </c>
      <c r="BU101" s="302">
        <v>125</v>
      </c>
      <c r="BV101" s="302">
        <v>469</v>
      </c>
      <c r="BX101" s="302" t="s">
        <v>46</v>
      </c>
      <c r="BY101" s="302">
        <v>135669</v>
      </c>
      <c r="BZ101" s="302">
        <v>101993</v>
      </c>
      <c r="CA101" s="302">
        <v>89783</v>
      </c>
      <c r="CB101" s="302">
        <v>1580</v>
      </c>
      <c r="CC101" s="302">
        <v>10630</v>
      </c>
      <c r="CD101" s="302">
        <v>5001</v>
      </c>
      <c r="CE101" s="302">
        <v>1650</v>
      </c>
      <c r="CF101" s="302">
        <v>797</v>
      </c>
      <c r="CG101" s="302">
        <v>1141</v>
      </c>
      <c r="CH101" s="302">
        <v>1413</v>
      </c>
      <c r="CI101" s="302">
        <v>14352</v>
      </c>
      <c r="CJ101" s="302">
        <v>5677</v>
      </c>
      <c r="CK101" s="302">
        <v>2751</v>
      </c>
      <c r="CL101" s="302">
        <v>2342</v>
      </c>
      <c r="CM101" s="302">
        <v>1155</v>
      </c>
      <c r="CN101" s="302">
        <v>2427</v>
      </c>
      <c r="CO101" s="302">
        <v>11588</v>
      </c>
      <c r="CP101" s="302">
        <v>7550</v>
      </c>
      <c r="CQ101" s="302">
        <v>2683</v>
      </c>
      <c r="CR101" s="302">
        <v>1355</v>
      </c>
      <c r="CS101" s="302">
        <v>2735</v>
      </c>
      <c r="CT101" s="302">
        <v>409</v>
      </c>
      <c r="CU101" s="302">
        <v>2326</v>
      </c>
    </row>
    <row r="102" spans="1:99" x14ac:dyDescent="0.2">
      <c r="A102" s="39" t="s">
        <v>47</v>
      </c>
      <c r="B102" s="302">
        <v>118468</v>
      </c>
      <c r="C102" s="302">
        <v>104309</v>
      </c>
      <c r="D102" s="318" t="s">
        <v>2</v>
      </c>
      <c r="E102" s="302">
        <v>3939</v>
      </c>
      <c r="F102" s="318" t="s">
        <v>2</v>
      </c>
      <c r="G102" s="318" t="s">
        <v>2</v>
      </c>
      <c r="H102" s="318" t="s">
        <v>2</v>
      </c>
      <c r="I102" s="318" t="s">
        <v>2</v>
      </c>
      <c r="J102" s="318" t="s">
        <v>2</v>
      </c>
      <c r="K102" s="318" t="s">
        <v>2</v>
      </c>
      <c r="L102" s="318" t="s">
        <v>2</v>
      </c>
      <c r="M102" s="302">
        <v>7721</v>
      </c>
      <c r="N102" s="302">
        <v>985</v>
      </c>
      <c r="O102" s="302">
        <v>398</v>
      </c>
      <c r="P102" s="302">
        <v>622</v>
      </c>
      <c r="Q102" s="318" t="s">
        <v>2</v>
      </c>
      <c r="R102" s="318" t="s">
        <v>2</v>
      </c>
      <c r="S102" s="302">
        <v>430</v>
      </c>
      <c r="T102" s="302">
        <v>1048</v>
      </c>
      <c r="U102" s="302">
        <v>389</v>
      </c>
      <c r="V102" s="318" t="s">
        <v>2</v>
      </c>
      <c r="W102" s="318" t="s">
        <v>2</v>
      </c>
      <c r="X102" s="318" t="s">
        <v>2</v>
      </c>
      <c r="Z102" s="39" t="s">
        <v>47</v>
      </c>
      <c r="AA102" s="302">
        <v>125544</v>
      </c>
      <c r="AB102" s="302">
        <v>99453</v>
      </c>
      <c r="AC102" s="302">
        <v>90828</v>
      </c>
      <c r="AD102" s="302">
        <v>3741</v>
      </c>
      <c r="AE102" s="302">
        <v>4884</v>
      </c>
      <c r="AF102" s="318">
        <v>2811</v>
      </c>
      <c r="AG102" s="302">
        <v>748</v>
      </c>
      <c r="AH102" s="302">
        <v>368</v>
      </c>
      <c r="AI102" s="302">
        <v>929</v>
      </c>
      <c r="AJ102" s="302">
        <v>766</v>
      </c>
      <c r="AK102" s="318">
        <v>17696</v>
      </c>
      <c r="AL102" s="302">
        <v>11925</v>
      </c>
      <c r="AM102" s="302">
        <v>1915</v>
      </c>
      <c r="AN102" s="302">
        <v>697</v>
      </c>
      <c r="AO102" s="302">
        <v>1057</v>
      </c>
      <c r="AP102" s="302">
        <v>2102</v>
      </c>
      <c r="AQ102" s="318">
        <v>4322</v>
      </c>
      <c r="AR102" s="302">
        <v>2291</v>
      </c>
      <c r="AS102" s="302">
        <v>1764</v>
      </c>
      <c r="AT102" s="302">
        <v>267</v>
      </c>
      <c r="AU102" s="302">
        <v>1262</v>
      </c>
      <c r="AV102" s="318" t="s">
        <v>2</v>
      </c>
      <c r="AW102" s="302">
        <v>1262</v>
      </c>
      <c r="AX102" s="318"/>
      <c r="AY102" s="39" t="s">
        <v>47</v>
      </c>
      <c r="AZ102" s="302">
        <v>138125</v>
      </c>
      <c r="BA102" s="302">
        <v>84551</v>
      </c>
      <c r="BB102" s="302">
        <v>72236</v>
      </c>
      <c r="BC102" s="302">
        <v>3174</v>
      </c>
      <c r="BD102" s="302">
        <v>9141</v>
      </c>
      <c r="BE102" s="302">
        <v>5370</v>
      </c>
      <c r="BF102" s="302">
        <v>1460</v>
      </c>
      <c r="BG102" s="302">
        <v>717</v>
      </c>
      <c r="BH102" s="302">
        <v>1712</v>
      </c>
      <c r="BI102" s="302">
        <v>1481</v>
      </c>
      <c r="BJ102" s="302">
        <v>34233</v>
      </c>
      <c r="BK102" s="302">
        <v>18346</v>
      </c>
      <c r="BL102" s="302">
        <v>4351</v>
      </c>
      <c r="BM102" s="302">
        <v>1268</v>
      </c>
      <c r="BN102" s="302">
        <v>1579</v>
      </c>
      <c r="BO102" s="302">
        <v>8689</v>
      </c>
      <c r="BP102" s="302">
        <v>10366</v>
      </c>
      <c r="BQ102" s="302">
        <v>5791</v>
      </c>
      <c r="BR102" s="302">
        <v>2492</v>
      </c>
      <c r="BS102" s="302">
        <v>2083</v>
      </c>
      <c r="BT102" s="302">
        <v>3605</v>
      </c>
      <c r="BU102" s="302">
        <v>1210</v>
      </c>
      <c r="BV102" s="302">
        <v>2395</v>
      </c>
      <c r="BX102" s="302" t="s">
        <v>47</v>
      </c>
      <c r="BY102" s="302">
        <v>154860</v>
      </c>
      <c r="BZ102" s="302">
        <v>75008</v>
      </c>
      <c r="CA102" s="302">
        <v>57210</v>
      </c>
      <c r="CB102" s="302">
        <v>2971</v>
      </c>
      <c r="CC102" s="302">
        <v>14827</v>
      </c>
      <c r="CD102" s="302">
        <v>6739</v>
      </c>
      <c r="CE102" s="302">
        <v>1661</v>
      </c>
      <c r="CF102" s="302">
        <v>932</v>
      </c>
      <c r="CG102" s="302">
        <v>2079</v>
      </c>
      <c r="CH102" s="302">
        <v>2067</v>
      </c>
      <c r="CI102" s="302">
        <v>51039</v>
      </c>
      <c r="CJ102" s="302">
        <v>28616</v>
      </c>
      <c r="CK102" s="302">
        <v>6998</v>
      </c>
      <c r="CL102" s="302">
        <v>2005</v>
      </c>
      <c r="CM102" s="302">
        <v>1699</v>
      </c>
      <c r="CN102" s="302">
        <v>11721</v>
      </c>
      <c r="CO102" s="302">
        <v>12519</v>
      </c>
      <c r="CP102" s="302">
        <v>8202</v>
      </c>
      <c r="CQ102" s="302">
        <v>3117</v>
      </c>
      <c r="CR102" s="302">
        <v>1200</v>
      </c>
      <c r="CS102" s="302">
        <v>9555</v>
      </c>
      <c r="CT102" s="302">
        <v>2152</v>
      </c>
      <c r="CU102" s="302">
        <v>7403</v>
      </c>
    </row>
    <row r="103" spans="1:99" x14ac:dyDescent="0.2">
      <c r="A103" s="39" t="s">
        <v>48</v>
      </c>
      <c r="B103" s="302">
        <v>104483</v>
      </c>
      <c r="C103" s="302">
        <v>79542</v>
      </c>
      <c r="D103" s="318" t="s">
        <v>2</v>
      </c>
      <c r="E103" s="302">
        <v>4192</v>
      </c>
      <c r="F103" s="318" t="s">
        <v>2</v>
      </c>
      <c r="G103" s="318" t="s">
        <v>2</v>
      </c>
      <c r="H103" s="318" t="s">
        <v>2</v>
      </c>
      <c r="I103" s="318" t="s">
        <v>2</v>
      </c>
      <c r="J103" s="318" t="s">
        <v>2</v>
      </c>
      <c r="K103" s="318" t="s">
        <v>2</v>
      </c>
      <c r="L103" s="318" t="s">
        <v>2</v>
      </c>
      <c r="M103" s="302">
        <v>14573</v>
      </c>
      <c r="N103" s="302">
        <v>2491</v>
      </c>
      <c r="O103" s="302">
        <v>316</v>
      </c>
      <c r="P103" s="302">
        <v>664</v>
      </c>
      <c r="Q103" s="318" t="s">
        <v>2</v>
      </c>
      <c r="R103" s="318" t="s">
        <v>2</v>
      </c>
      <c r="S103" s="302">
        <v>1182</v>
      </c>
      <c r="T103" s="302">
        <v>1182</v>
      </c>
      <c r="U103" s="302">
        <v>514</v>
      </c>
      <c r="V103" s="318" t="s">
        <v>2</v>
      </c>
      <c r="W103" s="318" t="s">
        <v>2</v>
      </c>
      <c r="X103" s="318" t="s">
        <v>2</v>
      </c>
      <c r="Z103" s="39" t="s">
        <v>48</v>
      </c>
      <c r="AA103" s="302">
        <v>108119</v>
      </c>
      <c r="AB103" s="302">
        <v>70488</v>
      </c>
      <c r="AC103" s="302">
        <v>59946</v>
      </c>
      <c r="AD103" s="302">
        <v>3425</v>
      </c>
      <c r="AE103" s="302">
        <v>7117</v>
      </c>
      <c r="AF103" s="318">
        <v>3253</v>
      </c>
      <c r="AG103" s="302">
        <v>690</v>
      </c>
      <c r="AH103" s="302">
        <v>438</v>
      </c>
      <c r="AI103" s="302">
        <v>1181</v>
      </c>
      <c r="AJ103" s="302">
        <v>944</v>
      </c>
      <c r="AK103" s="318">
        <v>27099</v>
      </c>
      <c r="AL103" s="302">
        <v>18450</v>
      </c>
      <c r="AM103" s="302">
        <v>4501</v>
      </c>
      <c r="AN103" s="302">
        <v>579</v>
      </c>
      <c r="AO103" s="302">
        <v>983</v>
      </c>
      <c r="AP103" s="302">
        <v>2586</v>
      </c>
      <c r="AQ103" s="318">
        <v>4871</v>
      </c>
      <c r="AR103" s="302">
        <v>2980</v>
      </c>
      <c r="AS103" s="302">
        <v>1522</v>
      </c>
      <c r="AT103" s="302">
        <v>369</v>
      </c>
      <c r="AU103" s="302">
        <v>2408</v>
      </c>
      <c r="AV103" s="318" t="s">
        <v>2</v>
      </c>
      <c r="AW103" s="302">
        <v>2408</v>
      </c>
      <c r="AX103" s="318"/>
      <c r="AY103" s="39" t="s">
        <v>48</v>
      </c>
      <c r="AZ103" s="302">
        <v>126560</v>
      </c>
      <c r="BA103" s="302">
        <v>65882</v>
      </c>
      <c r="BB103" s="302">
        <v>48060</v>
      </c>
      <c r="BC103" s="302">
        <v>2539</v>
      </c>
      <c r="BD103" s="302">
        <v>15283</v>
      </c>
      <c r="BE103" s="302">
        <v>5259</v>
      </c>
      <c r="BF103" s="302">
        <v>1200</v>
      </c>
      <c r="BG103" s="302">
        <v>853</v>
      </c>
      <c r="BH103" s="302">
        <v>1688</v>
      </c>
      <c r="BI103" s="302">
        <v>1518</v>
      </c>
      <c r="BJ103" s="302">
        <v>42272</v>
      </c>
      <c r="BK103" s="302">
        <v>23116</v>
      </c>
      <c r="BL103" s="302">
        <v>6613</v>
      </c>
      <c r="BM103" s="302">
        <v>1041</v>
      </c>
      <c r="BN103" s="302">
        <v>1306</v>
      </c>
      <c r="BO103" s="302">
        <v>10196</v>
      </c>
      <c r="BP103" s="302">
        <v>8935</v>
      </c>
      <c r="BQ103" s="302">
        <v>5775</v>
      </c>
      <c r="BR103" s="302">
        <v>1777</v>
      </c>
      <c r="BS103" s="302">
        <v>1383</v>
      </c>
      <c r="BT103" s="302">
        <v>4212</v>
      </c>
      <c r="BU103" s="302">
        <v>1600</v>
      </c>
      <c r="BV103" s="302">
        <v>2612</v>
      </c>
      <c r="BX103" s="302" t="s">
        <v>48</v>
      </c>
      <c r="BY103" s="302">
        <v>144979</v>
      </c>
      <c r="BZ103" s="302">
        <v>64185</v>
      </c>
      <c r="CA103" s="302">
        <v>40637</v>
      </c>
      <c r="CB103" s="302">
        <v>2045</v>
      </c>
      <c r="CC103" s="302">
        <v>21503</v>
      </c>
      <c r="CD103" s="302">
        <v>6843</v>
      </c>
      <c r="CE103" s="302">
        <v>1381</v>
      </c>
      <c r="CF103" s="302">
        <v>1082</v>
      </c>
      <c r="CG103" s="302">
        <v>2059</v>
      </c>
      <c r="CH103" s="302">
        <v>2321</v>
      </c>
      <c r="CI103" s="302">
        <v>52589</v>
      </c>
      <c r="CJ103" s="302">
        <v>29754</v>
      </c>
      <c r="CK103" s="302">
        <v>8555</v>
      </c>
      <c r="CL103" s="302">
        <v>1374</v>
      </c>
      <c r="CM103" s="302">
        <v>1421</v>
      </c>
      <c r="CN103" s="302">
        <v>11485</v>
      </c>
      <c r="CO103" s="302">
        <v>10985</v>
      </c>
      <c r="CP103" s="302">
        <v>8005</v>
      </c>
      <c r="CQ103" s="302">
        <v>1845</v>
      </c>
      <c r="CR103" s="302">
        <v>1135</v>
      </c>
      <c r="CS103" s="302">
        <v>10377</v>
      </c>
      <c r="CT103" s="302">
        <v>2528</v>
      </c>
      <c r="CU103" s="302">
        <v>7849</v>
      </c>
    </row>
    <row r="104" spans="1:99" x14ac:dyDescent="0.2">
      <c r="A104" s="39" t="s">
        <v>49</v>
      </c>
      <c r="B104" s="302">
        <v>86692</v>
      </c>
      <c r="C104" s="302">
        <v>70383</v>
      </c>
      <c r="D104" s="318" t="s">
        <v>2</v>
      </c>
      <c r="E104" s="302">
        <v>6152</v>
      </c>
      <c r="F104" s="318" t="s">
        <v>2</v>
      </c>
      <c r="G104" s="318" t="s">
        <v>2</v>
      </c>
      <c r="H104" s="318" t="s">
        <v>2</v>
      </c>
      <c r="I104" s="318" t="s">
        <v>2</v>
      </c>
      <c r="J104" s="318" t="s">
        <v>2</v>
      </c>
      <c r="K104" s="318" t="s">
        <v>2</v>
      </c>
      <c r="L104" s="318" t="s">
        <v>2</v>
      </c>
      <c r="M104" s="302">
        <v>1164</v>
      </c>
      <c r="N104" s="302">
        <v>303</v>
      </c>
      <c r="O104" s="302">
        <v>1341</v>
      </c>
      <c r="P104" s="302">
        <v>1064</v>
      </c>
      <c r="Q104" s="318" t="s">
        <v>2</v>
      </c>
      <c r="R104" s="318" t="s">
        <v>2</v>
      </c>
      <c r="S104" s="302">
        <v>3234</v>
      </c>
      <c r="T104" s="302">
        <v>4509</v>
      </c>
      <c r="U104" s="302">
        <v>1659</v>
      </c>
      <c r="V104" s="318" t="s">
        <v>2</v>
      </c>
      <c r="W104" s="318" t="s">
        <v>2</v>
      </c>
      <c r="X104" s="318" t="s">
        <v>2</v>
      </c>
      <c r="Z104" s="39" t="s">
        <v>49</v>
      </c>
      <c r="AA104" s="302">
        <v>91571</v>
      </c>
      <c r="AB104" s="302">
        <v>68140</v>
      </c>
      <c r="AC104" s="302">
        <v>50745</v>
      </c>
      <c r="AD104" s="302">
        <v>5053</v>
      </c>
      <c r="AE104" s="302">
        <v>12342</v>
      </c>
      <c r="AF104" s="318">
        <v>3813</v>
      </c>
      <c r="AG104" s="302">
        <v>1182</v>
      </c>
      <c r="AH104" s="302">
        <v>671</v>
      </c>
      <c r="AI104" s="302">
        <v>796</v>
      </c>
      <c r="AJ104" s="302">
        <v>1164</v>
      </c>
      <c r="AK104" s="318">
        <v>6377</v>
      </c>
      <c r="AL104" s="302">
        <v>1425</v>
      </c>
      <c r="AM104" s="302">
        <v>412</v>
      </c>
      <c r="AN104" s="302">
        <v>2175</v>
      </c>
      <c r="AO104" s="302">
        <v>1624</v>
      </c>
      <c r="AP104" s="302">
        <v>741</v>
      </c>
      <c r="AQ104" s="318">
        <v>11618</v>
      </c>
      <c r="AR104" s="302">
        <v>5776</v>
      </c>
      <c r="AS104" s="302">
        <v>4810</v>
      </c>
      <c r="AT104" s="302">
        <v>1032</v>
      </c>
      <c r="AU104" s="302">
        <v>1623</v>
      </c>
      <c r="AV104" s="318" t="s">
        <v>2</v>
      </c>
      <c r="AW104" s="302">
        <v>1623</v>
      </c>
      <c r="AX104" s="318"/>
      <c r="AY104" s="39" t="s">
        <v>49</v>
      </c>
      <c r="AZ104" s="302">
        <v>104720</v>
      </c>
      <c r="BA104" s="302">
        <v>70131</v>
      </c>
      <c r="BB104" s="302">
        <v>47898</v>
      </c>
      <c r="BC104" s="302">
        <v>4096</v>
      </c>
      <c r="BD104" s="302">
        <v>18137</v>
      </c>
      <c r="BE104" s="302">
        <v>6923</v>
      </c>
      <c r="BF104" s="302">
        <v>2264</v>
      </c>
      <c r="BG104" s="302">
        <v>1045</v>
      </c>
      <c r="BH104" s="302">
        <v>1388</v>
      </c>
      <c r="BI104" s="302">
        <v>2226</v>
      </c>
      <c r="BJ104" s="302">
        <v>9982</v>
      </c>
      <c r="BK104" s="302">
        <v>1822</v>
      </c>
      <c r="BL104" s="302">
        <v>420</v>
      </c>
      <c r="BM104" s="302">
        <v>2360</v>
      </c>
      <c r="BN104" s="302">
        <v>2466</v>
      </c>
      <c r="BO104" s="302">
        <v>2914</v>
      </c>
      <c r="BP104" s="302">
        <v>14252</v>
      </c>
      <c r="BQ104" s="302">
        <v>6993</v>
      </c>
      <c r="BR104" s="302">
        <v>4460</v>
      </c>
      <c r="BS104" s="302">
        <v>2799</v>
      </c>
      <c r="BT104" s="302">
        <v>3432</v>
      </c>
      <c r="BU104" s="302">
        <v>823</v>
      </c>
      <c r="BV104" s="302">
        <v>2609</v>
      </c>
      <c r="BX104" s="302" t="s">
        <v>49</v>
      </c>
      <c r="BY104" s="302">
        <v>113291</v>
      </c>
      <c r="BZ104" s="302">
        <v>68643</v>
      </c>
      <c r="CA104" s="302">
        <v>42439</v>
      </c>
      <c r="CB104" s="302">
        <v>3673</v>
      </c>
      <c r="CC104" s="302">
        <v>22531</v>
      </c>
      <c r="CD104" s="302">
        <v>8675</v>
      </c>
      <c r="CE104" s="302">
        <v>2209</v>
      </c>
      <c r="CF104" s="302">
        <v>1230</v>
      </c>
      <c r="CG104" s="302">
        <v>1925</v>
      </c>
      <c r="CH104" s="302">
        <v>3311</v>
      </c>
      <c r="CI104" s="302">
        <v>11866</v>
      </c>
      <c r="CJ104" s="302">
        <v>2099</v>
      </c>
      <c r="CK104" s="302">
        <v>484</v>
      </c>
      <c r="CL104" s="302">
        <v>3037</v>
      </c>
      <c r="CM104" s="302">
        <v>3148</v>
      </c>
      <c r="CN104" s="302">
        <v>3098</v>
      </c>
      <c r="CO104" s="302">
        <v>15898</v>
      </c>
      <c r="CP104" s="302">
        <v>10045</v>
      </c>
      <c r="CQ104" s="302">
        <v>4178</v>
      </c>
      <c r="CR104" s="302">
        <v>1675</v>
      </c>
      <c r="CS104" s="302">
        <v>8209</v>
      </c>
      <c r="CT104" s="302">
        <v>1487</v>
      </c>
      <c r="CU104" s="302">
        <v>6722</v>
      </c>
    </row>
    <row r="105" spans="1:99" x14ac:dyDescent="0.2">
      <c r="A105" s="39" t="s">
        <v>50</v>
      </c>
      <c r="B105" s="302">
        <v>73380</v>
      </c>
      <c r="C105" s="302">
        <v>62035</v>
      </c>
      <c r="D105" s="318" t="s">
        <v>2</v>
      </c>
      <c r="E105" s="302">
        <v>3080</v>
      </c>
      <c r="F105" s="318" t="s">
        <v>2</v>
      </c>
      <c r="G105" s="318" t="s">
        <v>2</v>
      </c>
      <c r="H105" s="318" t="s">
        <v>2</v>
      </c>
      <c r="I105" s="318" t="s">
        <v>2</v>
      </c>
      <c r="J105" s="318" t="s">
        <v>2</v>
      </c>
      <c r="K105" s="318" t="s">
        <v>2</v>
      </c>
      <c r="L105" s="318" t="s">
        <v>2</v>
      </c>
      <c r="M105" s="302">
        <v>794</v>
      </c>
      <c r="N105" s="302">
        <v>352</v>
      </c>
      <c r="O105" s="302">
        <v>303</v>
      </c>
      <c r="P105" s="302">
        <v>799</v>
      </c>
      <c r="Q105" s="318" t="s">
        <v>2</v>
      </c>
      <c r="R105" s="318" t="s">
        <v>2</v>
      </c>
      <c r="S105" s="302">
        <v>1606</v>
      </c>
      <c r="T105" s="302">
        <v>1839</v>
      </c>
      <c r="U105" s="302">
        <v>828</v>
      </c>
      <c r="V105" s="318" t="s">
        <v>2</v>
      </c>
      <c r="W105" s="318" t="s">
        <v>2</v>
      </c>
      <c r="X105" s="318" t="s">
        <v>2</v>
      </c>
      <c r="Z105" s="39" t="s">
        <v>50</v>
      </c>
      <c r="AA105" s="302">
        <v>82973</v>
      </c>
      <c r="AB105" s="302">
        <v>64608</v>
      </c>
      <c r="AC105" s="302">
        <v>40575</v>
      </c>
      <c r="AD105" s="302">
        <v>2718</v>
      </c>
      <c r="AE105" s="302">
        <v>21315</v>
      </c>
      <c r="AF105" s="318">
        <v>3526</v>
      </c>
      <c r="AG105" s="302">
        <v>668</v>
      </c>
      <c r="AH105" s="302">
        <v>563</v>
      </c>
      <c r="AI105" s="302">
        <v>983</v>
      </c>
      <c r="AJ105" s="302">
        <v>1312</v>
      </c>
      <c r="AK105" s="318">
        <v>5255</v>
      </c>
      <c r="AL105" s="302">
        <v>1621</v>
      </c>
      <c r="AM105" s="302">
        <v>578</v>
      </c>
      <c r="AN105" s="302">
        <v>594</v>
      </c>
      <c r="AO105" s="302">
        <v>1401</v>
      </c>
      <c r="AP105" s="302">
        <v>1061</v>
      </c>
      <c r="AQ105" s="318">
        <v>5963</v>
      </c>
      <c r="AR105" s="302">
        <v>3251</v>
      </c>
      <c r="AS105" s="302">
        <v>2200</v>
      </c>
      <c r="AT105" s="302">
        <v>512</v>
      </c>
      <c r="AU105" s="302">
        <v>3621</v>
      </c>
      <c r="AV105" s="318" t="s">
        <v>2</v>
      </c>
      <c r="AW105" s="302">
        <v>3621</v>
      </c>
      <c r="AX105" s="318"/>
      <c r="AY105" s="39" t="s">
        <v>50</v>
      </c>
      <c r="AZ105" s="302">
        <v>80455</v>
      </c>
      <c r="BA105" s="302">
        <v>55728</v>
      </c>
      <c r="BB105" s="302">
        <v>30109</v>
      </c>
      <c r="BC105" s="302">
        <v>1858</v>
      </c>
      <c r="BD105" s="302">
        <v>23761</v>
      </c>
      <c r="BE105" s="302">
        <v>4619</v>
      </c>
      <c r="BF105" s="302">
        <v>865</v>
      </c>
      <c r="BG105" s="302">
        <v>566</v>
      </c>
      <c r="BH105" s="302">
        <v>1561</v>
      </c>
      <c r="BI105" s="302">
        <v>1627</v>
      </c>
      <c r="BJ105" s="302">
        <v>9009</v>
      </c>
      <c r="BK105" s="302">
        <v>1307</v>
      </c>
      <c r="BL105" s="302">
        <v>433</v>
      </c>
      <c r="BM105" s="302">
        <v>413</v>
      </c>
      <c r="BN105" s="302">
        <v>2127</v>
      </c>
      <c r="BO105" s="302">
        <v>4729</v>
      </c>
      <c r="BP105" s="302">
        <v>5575</v>
      </c>
      <c r="BQ105" s="302">
        <v>3006</v>
      </c>
      <c r="BR105" s="302">
        <v>1750</v>
      </c>
      <c r="BS105" s="302">
        <v>819</v>
      </c>
      <c r="BT105" s="302">
        <v>5524</v>
      </c>
      <c r="BU105" s="302">
        <v>2935</v>
      </c>
      <c r="BV105" s="302">
        <v>2589</v>
      </c>
      <c r="BX105" s="302" t="s">
        <v>50</v>
      </c>
      <c r="BY105" s="302">
        <v>76311</v>
      </c>
      <c r="BZ105" s="302">
        <v>47766</v>
      </c>
      <c r="CA105" s="302">
        <v>23350</v>
      </c>
      <c r="CB105" s="302">
        <v>1480</v>
      </c>
      <c r="CC105" s="302">
        <v>22936</v>
      </c>
      <c r="CD105" s="302">
        <v>4946</v>
      </c>
      <c r="CE105" s="302">
        <v>907</v>
      </c>
      <c r="CF105" s="302">
        <v>660</v>
      </c>
      <c r="CG105" s="302">
        <v>1487</v>
      </c>
      <c r="CH105" s="302">
        <v>1892</v>
      </c>
      <c r="CI105" s="302">
        <v>9817</v>
      </c>
      <c r="CJ105" s="302">
        <v>1669</v>
      </c>
      <c r="CK105" s="302">
        <v>673</v>
      </c>
      <c r="CL105" s="302">
        <v>772</v>
      </c>
      <c r="CM105" s="302">
        <v>2193</v>
      </c>
      <c r="CN105" s="302">
        <v>4510</v>
      </c>
      <c r="CO105" s="302">
        <v>6190</v>
      </c>
      <c r="CP105" s="302">
        <v>3855</v>
      </c>
      <c r="CQ105" s="302">
        <v>1791</v>
      </c>
      <c r="CR105" s="302">
        <v>544</v>
      </c>
      <c r="CS105" s="302">
        <v>7592</v>
      </c>
      <c r="CT105" s="302">
        <v>3224</v>
      </c>
      <c r="CU105" s="302">
        <v>4368</v>
      </c>
    </row>
    <row r="106" spans="1:99" x14ac:dyDescent="0.2">
      <c r="A106" s="39" t="s">
        <v>51</v>
      </c>
      <c r="B106" s="302">
        <v>68824</v>
      </c>
      <c r="C106" s="302">
        <v>63110</v>
      </c>
      <c r="D106" s="318" t="s">
        <v>2</v>
      </c>
      <c r="E106" s="302">
        <v>2072</v>
      </c>
      <c r="F106" s="318" t="s">
        <v>2</v>
      </c>
      <c r="G106" s="318" t="s">
        <v>2</v>
      </c>
      <c r="H106" s="318" t="s">
        <v>2</v>
      </c>
      <c r="I106" s="318" t="s">
        <v>2</v>
      </c>
      <c r="J106" s="318" t="s">
        <v>2</v>
      </c>
      <c r="K106" s="318" t="s">
        <v>2</v>
      </c>
      <c r="L106" s="318" t="s">
        <v>2</v>
      </c>
      <c r="M106" s="302">
        <v>1504</v>
      </c>
      <c r="N106" s="302">
        <v>386</v>
      </c>
      <c r="O106" s="302">
        <v>55</v>
      </c>
      <c r="P106" s="302">
        <v>581</v>
      </c>
      <c r="Q106" s="318" t="s">
        <v>2</v>
      </c>
      <c r="R106" s="318" t="s">
        <v>2</v>
      </c>
      <c r="S106" s="302">
        <v>236</v>
      </c>
      <c r="T106" s="302">
        <v>246</v>
      </c>
      <c r="U106" s="302">
        <v>170</v>
      </c>
      <c r="V106" s="318" t="s">
        <v>2</v>
      </c>
      <c r="W106" s="318" t="s">
        <v>2</v>
      </c>
      <c r="X106" s="318" t="s">
        <v>2</v>
      </c>
      <c r="Z106" s="39" t="s">
        <v>51</v>
      </c>
      <c r="AA106" s="302">
        <v>75278</v>
      </c>
      <c r="AB106" s="302">
        <v>63524</v>
      </c>
      <c r="AC106" s="302">
        <v>56615</v>
      </c>
      <c r="AD106" s="302">
        <v>1763</v>
      </c>
      <c r="AE106" s="302">
        <v>5146</v>
      </c>
      <c r="AF106" s="318">
        <v>1773</v>
      </c>
      <c r="AG106" s="302">
        <v>304</v>
      </c>
      <c r="AH106" s="302">
        <v>196</v>
      </c>
      <c r="AI106" s="302">
        <v>751</v>
      </c>
      <c r="AJ106" s="302">
        <v>522</v>
      </c>
      <c r="AK106" s="318">
        <v>6799</v>
      </c>
      <c r="AL106" s="302">
        <v>2740</v>
      </c>
      <c r="AM106" s="302">
        <v>894</v>
      </c>
      <c r="AN106" s="302">
        <v>169</v>
      </c>
      <c r="AO106" s="302">
        <v>1071</v>
      </c>
      <c r="AP106" s="302">
        <v>1925</v>
      </c>
      <c r="AQ106" s="318">
        <v>1175</v>
      </c>
      <c r="AR106" s="302">
        <v>717</v>
      </c>
      <c r="AS106" s="302">
        <v>402</v>
      </c>
      <c r="AT106" s="302">
        <v>56</v>
      </c>
      <c r="AU106" s="302">
        <v>2007</v>
      </c>
      <c r="AV106" s="318" t="s">
        <v>2</v>
      </c>
      <c r="AW106" s="302">
        <v>2007</v>
      </c>
      <c r="AX106" s="318"/>
      <c r="AY106" s="39" t="s">
        <v>51</v>
      </c>
      <c r="AZ106" s="302">
        <v>81957</v>
      </c>
      <c r="BA106" s="302">
        <v>61135</v>
      </c>
      <c r="BB106" s="302">
        <v>50925</v>
      </c>
      <c r="BC106" s="302">
        <v>1512</v>
      </c>
      <c r="BD106" s="302">
        <v>8698</v>
      </c>
      <c r="BE106" s="302">
        <v>3259</v>
      </c>
      <c r="BF106" s="302">
        <v>621</v>
      </c>
      <c r="BG106" s="302">
        <v>359</v>
      </c>
      <c r="BH106" s="302">
        <v>1290</v>
      </c>
      <c r="BI106" s="302">
        <v>989</v>
      </c>
      <c r="BJ106" s="302">
        <v>13317</v>
      </c>
      <c r="BK106" s="302">
        <v>3219</v>
      </c>
      <c r="BL106" s="302">
        <v>1477</v>
      </c>
      <c r="BM106" s="302">
        <v>377</v>
      </c>
      <c r="BN106" s="302">
        <v>1585</v>
      </c>
      <c r="BO106" s="302">
        <v>6659</v>
      </c>
      <c r="BP106" s="302">
        <v>2114</v>
      </c>
      <c r="BQ106" s="302">
        <v>1353</v>
      </c>
      <c r="BR106" s="302">
        <v>563</v>
      </c>
      <c r="BS106" s="302">
        <v>198</v>
      </c>
      <c r="BT106" s="302">
        <v>2132</v>
      </c>
      <c r="BU106" s="302">
        <v>1121</v>
      </c>
      <c r="BV106" s="302">
        <v>1011</v>
      </c>
      <c r="BX106" s="302" t="s">
        <v>51</v>
      </c>
      <c r="BY106" s="302">
        <v>87049</v>
      </c>
      <c r="BZ106" s="302">
        <v>58876</v>
      </c>
      <c r="CA106" s="302">
        <v>45279</v>
      </c>
      <c r="CB106" s="302">
        <v>1386</v>
      </c>
      <c r="CC106" s="302">
        <v>12211</v>
      </c>
      <c r="CD106" s="302">
        <v>4663</v>
      </c>
      <c r="CE106" s="302">
        <v>803</v>
      </c>
      <c r="CF106" s="302">
        <v>570</v>
      </c>
      <c r="CG106" s="302">
        <v>1816</v>
      </c>
      <c r="CH106" s="302">
        <v>1474</v>
      </c>
      <c r="CI106" s="302">
        <v>15996</v>
      </c>
      <c r="CJ106" s="302">
        <v>3980</v>
      </c>
      <c r="CK106" s="302">
        <v>2222</v>
      </c>
      <c r="CL106" s="302">
        <v>449</v>
      </c>
      <c r="CM106" s="302">
        <v>2351</v>
      </c>
      <c r="CN106" s="302">
        <v>6994</v>
      </c>
      <c r="CO106" s="302">
        <v>2518</v>
      </c>
      <c r="CP106" s="302">
        <v>1671</v>
      </c>
      <c r="CQ106" s="302">
        <v>574</v>
      </c>
      <c r="CR106" s="302">
        <v>273</v>
      </c>
      <c r="CS106" s="302">
        <v>4996</v>
      </c>
      <c r="CT106" s="302">
        <v>1777</v>
      </c>
      <c r="CU106" s="302">
        <v>3219</v>
      </c>
    </row>
    <row r="107" spans="1:99" x14ac:dyDescent="0.2">
      <c r="A107" s="39" t="s">
        <v>52</v>
      </c>
      <c r="B107" s="302">
        <v>128269</v>
      </c>
      <c r="C107" s="302">
        <v>89148</v>
      </c>
      <c r="D107" s="318" t="s">
        <v>2</v>
      </c>
      <c r="E107" s="302">
        <v>6107</v>
      </c>
      <c r="F107" s="318" t="s">
        <v>2</v>
      </c>
      <c r="G107" s="318" t="s">
        <v>2</v>
      </c>
      <c r="H107" s="318" t="s">
        <v>2</v>
      </c>
      <c r="I107" s="318" t="s">
        <v>2</v>
      </c>
      <c r="J107" s="318" t="s">
        <v>2</v>
      </c>
      <c r="K107" s="318" t="s">
        <v>2</v>
      </c>
      <c r="L107" s="318" t="s">
        <v>2</v>
      </c>
      <c r="M107" s="302">
        <v>2615</v>
      </c>
      <c r="N107" s="302">
        <v>926</v>
      </c>
      <c r="O107" s="302">
        <v>787</v>
      </c>
      <c r="P107" s="302">
        <v>1582</v>
      </c>
      <c r="Q107" s="318" t="s">
        <v>2</v>
      </c>
      <c r="R107" s="318" t="s">
        <v>2</v>
      </c>
      <c r="S107" s="302">
        <v>8396</v>
      </c>
      <c r="T107" s="302">
        <v>16852</v>
      </c>
      <c r="U107" s="302">
        <v>3471</v>
      </c>
      <c r="V107" s="318" t="s">
        <v>2</v>
      </c>
      <c r="W107" s="318" t="s">
        <v>2</v>
      </c>
      <c r="X107" s="318" t="s">
        <v>2</v>
      </c>
      <c r="Z107" s="39" t="s">
        <v>52</v>
      </c>
      <c r="AA107" s="302">
        <v>135027</v>
      </c>
      <c r="AB107" s="302">
        <v>81837</v>
      </c>
      <c r="AC107" s="302">
        <v>64036</v>
      </c>
      <c r="AD107" s="302">
        <v>4397</v>
      </c>
      <c r="AE107" s="302">
        <v>13404</v>
      </c>
      <c r="AF107" s="318">
        <v>6712</v>
      </c>
      <c r="AG107" s="302">
        <v>2878</v>
      </c>
      <c r="AH107" s="302">
        <v>1124</v>
      </c>
      <c r="AI107" s="302">
        <v>1038</v>
      </c>
      <c r="AJ107" s="302">
        <v>1672</v>
      </c>
      <c r="AK107" s="318">
        <v>7646</v>
      </c>
      <c r="AL107" s="302">
        <v>2664</v>
      </c>
      <c r="AM107" s="302">
        <v>1270</v>
      </c>
      <c r="AN107" s="302">
        <v>1016</v>
      </c>
      <c r="AO107" s="302">
        <v>1738</v>
      </c>
      <c r="AP107" s="302">
        <v>958</v>
      </c>
      <c r="AQ107" s="318">
        <v>37128</v>
      </c>
      <c r="AR107" s="302">
        <v>16085</v>
      </c>
      <c r="AS107" s="302">
        <v>18015</v>
      </c>
      <c r="AT107" s="302">
        <v>3028</v>
      </c>
      <c r="AU107" s="302">
        <v>1704</v>
      </c>
      <c r="AV107" s="318" t="s">
        <v>2</v>
      </c>
      <c r="AW107" s="302">
        <v>1704</v>
      </c>
      <c r="AX107" s="318"/>
      <c r="AY107" s="39" t="s">
        <v>52</v>
      </c>
      <c r="AZ107" s="302">
        <v>152165</v>
      </c>
      <c r="BA107" s="302">
        <v>84283</v>
      </c>
      <c r="BB107" s="302">
        <v>56297</v>
      </c>
      <c r="BC107" s="302">
        <v>3586</v>
      </c>
      <c r="BD107" s="302">
        <v>24400</v>
      </c>
      <c r="BE107" s="302">
        <v>11661</v>
      </c>
      <c r="BF107" s="302">
        <v>4227</v>
      </c>
      <c r="BG107" s="302">
        <v>2211</v>
      </c>
      <c r="BH107" s="302">
        <v>1725</v>
      </c>
      <c r="BI107" s="302">
        <v>3498</v>
      </c>
      <c r="BJ107" s="302">
        <v>10712</v>
      </c>
      <c r="BK107" s="302">
        <v>2565</v>
      </c>
      <c r="BL107" s="302">
        <v>1424</v>
      </c>
      <c r="BM107" s="302">
        <v>1100</v>
      </c>
      <c r="BN107" s="302">
        <v>2372</v>
      </c>
      <c r="BO107" s="302">
        <v>3251</v>
      </c>
      <c r="BP107" s="302">
        <v>41923</v>
      </c>
      <c r="BQ107" s="302">
        <v>18773</v>
      </c>
      <c r="BR107" s="302">
        <v>16290</v>
      </c>
      <c r="BS107" s="302">
        <v>6860</v>
      </c>
      <c r="BT107" s="302">
        <v>3586</v>
      </c>
      <c r="BU107" s="302">
        <v>723</v>
      </c>
      <c r="BV107" s="302">
        <v>2863</v>
      </c>
      <c r="BX107" s="302" t="s">
        <v>52</v>
      </c>
      <c r="BY107" s="302">
        <v>163714</v>
      </c>
      <c r="BZ107" s="302">
        <v>87034</v>
      </c>
      <c r="CA107" s="302">
        <v>58076</v>
      </c>
      <c r="CB107" s="302">
        <v>3386</v>
      </c>
      <c r="CC107" s="302">
        <v>25572</v>
      </c>
      <c r="CD107" s="302">
        <v>13431</v>
      </c>
      <c r="CE107" s="302">
        <v>4393</v>
      </c>
      <c r="CF107" s="302">
        <v>2196</v>
      </c>
      <c r="CG107" s="302">
        <v>2409</v>
      </c>
      <c r="CH107" s="302">
        <v>4433</v>
      </c>
      <c r="CI107" s="302">
        <v>12412</v>
      </c>
      <c r="CJ107" s="302">
        <v>3183</v>
      </c>
      <c r="CK107" s="302">
        <v>1844</v>
      </c>
      <c r="CL107" s="302">
        <v>1261</v>
      </c>
      <c r="CM107" s="302">
        <v>2918</v>
      </c>
      <c r="CN107" s="302">
        <v>3206</v>
      </c>
      <c r="CO107" s="302">
        <v>41443</v>
      </c>
      <c r="CP107" s="302">
        <v>20120</v>
      </c>
      <c r="CQ107" s="302">
        <v>16286</v>
      </c>
      <c r="CR107" s="302">
        <v>5037</v>
      </c>
      <c r="CS107" s="302">
        <v>9394</v>
      </c>
      <c r="CT107" s="302">
        <v>1220</v>
      </c>
      <c r="CU107" s="302">
        <v>8174</v>
      </c>
    </row>
    <row r="108" spans="1:99" x14ac:dyDescent="0.2">
      <c r="A108" s="39" t="s">
        <v>53</v>
      </c>
      <c r="B108" s="302">
        <v>121740</v>
      </c>
      <c r="C108" s="302">
        <v>95021</v>
      </c>
      <c r="D108" s="318" t="s">
        <v>2</v>
      </c>
      <c r="E108" s="302">
        <v>4008</v>
      </c>
      <c r="F108" s="318" t="s">
        <v>2</v>
      </c>
      <c r="G108" s="318" t="s">
        <v>2</v>
      </c>
      <c r="H108" s="318" t="s">
        <v>2</v>
      </c>
      <c r="I108" s="318" t="s">
        <v>2</v>
      </c>
      <c r="J108" s="318" t="s">
        <v>2</v>
      </c>
      <c r="K108" s="318" t="s">
        <v>2</v>
      </c>
      <c r="L108" s="318" t="s">
        <v>2</v>
      </c>
      <c r="M108" s="302">
        <v>1385</v>
      </c>
      <c r="N108" s="302">
        <v>336</v>
      </c>
      <c r="O108" s="302">
        <v>302</v>
      </c>
      <c r="P108" s="302">
        <v>1244</v>
      </c>
      <c r="Q108" s="318" t="s">
        <v>2</v>
      </c>
      <c r="R108" s="318" t="s">
        <v>2</v>
      </c>
      <c r="S108" s="302">
        <v>4378</v>
      </c>
      <c r="T108" s="302">
        <v>12600</v>
      </c>
      <c r="U108" s="302">
        <v>3126</v>
      </c>
      <c r="V108" s="318" t="s">
        <v>2</v>
      </c>
      <c r="W108" s="318" t="s">
        <v>2</v>
      </c>
      <c r="X108" s="318" t="s">
        <v>2</v>
      </c>
      <c r="Z108" s="39" t="s">
        <v>53</v>
      </c>
      <c r="AA108" s="302">
        <v>128948</v>
      </c>
      <c r="AB108" s="302">
        <v>83887</v>
      </c>
      <c r="AC108" s="302">
        <v>72428</v>
      </c>
      <c r="AD108" s="302">
        <v>3474</v>
      </c>
      <c r="AE108" s="302">
        <v>7985</v>
      </c>
      <c r="AF108" s="318">
        <v>5459</v>
      </c>
      <c r="AG108" s="302">
        <v>2530</v>
      </c>
      <c r="AH108" s="302">
        <v>838</v>
      </c>
      <c r="AI108" s="302">
        <v>775</v>
      </c>
      <c r="AJ108" s="302">
        <v>1316</v>
      </c>
      <c r="AK108" s="318">
        <v>6268</v>
      </c>
      <c r="AL108" s="302">
        <v>1778</v>
      </c>
      <c r="AM108" s="302">
        <v>521</v>
      </c>
      <c r="AN108" s="302">
        <v>581</v>
      </c>
      <c r="AO108" s="302">
        <v>1814</v>
      </c>
      <c r="AP108" s="302">
        <v>1574</v>
      </c>
      <c r="AQ108" s="318">
        <v>31545</v>
      </c>
      <c r="AR108" s="302">
        <v>11571</v>
      </c>
      <c r="AS108" s="302">
        <v>17210</v>
      </c>
      <c r="AT108" s="302">
        <v>2764</v>
      </c>
      <c r="AU108" s="302">
        <v>1789</v>
      </c>
      <c r="AV108" s="318" t="s">
        <v>2</v>
      </c>
      <c r="AW108" s="302">
        <v>1789</v>
      </c>
      <c r="AX108" s="318"/>
      <c r="AY108" s="39" t="s">
        <v>53</v>
      </c>
      <c r="AZ108" s="302">
        <v>140928</v>
      </c>
      <c r="BA108" s="302">
        <v>74088</v>
      </c>
      <c r="BB108" s="302">
        <v>56782</v>
      </c>
      <c r="BC108" s="302">
        <v>2615</v>
      </c>
      <c r="BD108" s="302">
        <v>14691</v>
      </c>
      <c r="BE108" s="302">
        <v>10484</v>
      </c>
      <c r="BF108" s="302">
        <v>4410</v>
      </c>
      <c r="BG108" s="302">
        <v>1709</v>
      </c>
      <c r="BH108" s="302">
        <v>1452</v>
      </c>
      <c r="BI108" s="302">
        <v>2913</v>
      </c>
      <c r="BJ108" s="302">
        <v>12704</v>
      </c>
      <c r="BK108" s="302">
        <v>2188</v>
      </c>
      <c r="BL108" s="302">
        <v>750</v>
      </c>
      <c r="BM108" s="302">
        <v>665</v>
      </c>
      <c r="BN108" s="302">
        <v>3058</v>
      </c>
      <c r="BO108" s="302">
        <v>6043</v>
      </c>
      <c r="BP108" s="302">
        <v>40285</v>
      </c>
      <c r="BQ108" s="302">
        <v>16540</v>
      </c>
      <c r="BR108" s="302">
        <v>17640</v>
      </c>
      <c r="BS108" s="302">
        <v>6105</v>
      </c>
      <c r="BT108" s="302">
        <v>3367</v>
      </c>
      <c r="BU108" s="302">
        <v>560</v>
      </c>
      <c r="BV108" s="302">
        <v>2807</v>
      </c>
      <c r="BX108" s="302" t="s">
        <v>53</v>
      </c>
      <c r="BY108" s="302">
        <v>157820</v>
      </c>
      <c r="BZ108" s="302">
        <v>78685</v>
      </c>
      <c r="CA108" s="302">
        <v>55574</v>
      </c>
      <c r="CB108" s="302">
        <v>2587</v>
      </c>
      <c r="CC108" s="302">
        <v>20524</v>
      </c>
      <c r="CD108" s="302">
        <v>13034</v>
      </c>
      <c r="CE108" s="302">
        <v>4775</v>
      </c>
      <c r="CF108" s="302">
        <v>1987</v>
      </c>
      <c r="CG108" s="302">
        <v>2224</v>
      </c>
      <c r="CH108" s="302">
        <v>4048</v>
      </c>
      <c r="CI108" s="302">
        <v>14363</v>
      </c>
      <c r="CJ108" s="302">
        <v>2669</v>
      </c>
      <c r="CK108" s="302">
        <v>1125</v>
      </c>
      <c r="CL108" s="302">
        <v>926</v>
      </c>
      <c r="CM108" s="302">
        <v>3528</v>
      </c>
      <c r="CN108" s="302">
        <v>6115</v>
      </c>
      <c r="CO108" s="302">
        <v>44359</v>
      </c>
      <c r="CP108" s="302">
        <v>20308</v>
      </c>
      <c r="CQ108" s="302">
        <v>18242</v>
      </c>
      <c r="CR108" s="302">
        <v>5809</v>
      </c>
      <c r="CS108" s="302">
        <v>7379</v>
      </c>
      <c r="CT108" s="302">
        <v>742</v>
      </c>
      <c r="CU108" s="302">
        <v>6637</v>
      </c>
    </row>
    <row r="109" spans="1:99" x14ac:dyDescent="0.2">
      <c r="A109" s="39" t="s">
        <v>54</v>
      </c>
      <c r="B109" s="302">
        <v>87625</v>
      </c>
      <c r="C109" s="302">
        <v>73833</v>
      </c>
      <c r="D109" s="318" t="s">
        <v>2</v>
      </c>
      <c r="E109" s="302">
        <v>3152</v>
      </c>
      <c r="F109" s="318" t="s">
        <v>2</v>
      </c>
      <c r="G109" s="318" t="s">
        <v>2</v>
      </c>
      <c r="H109" s="318" t="s">
        <v>2</v>
      </c>
      <c r="I109" s="318" t="s">
        <v>2</v>
      </c>
      <c r="J109" s="318" t="s">
        <v>2</v>
      </c>
      <c r="K109" s="318" t="s">
        <v>2</v>
      </c>
      <c r="L109" s="318" t="s">
        <v>2</v>
      </c>
      <c r="M109" s="302">
        <v>2832</v>
      </c>
      <c r="N109" s="302">
        <v>1071</v>
      </c>
      <c r="O109" s="302">
        <v>433</v>
      </c>
      <c r="P109" s="302">
        <v>631</v>
      </c>
      <c r="Q109" s="318" t="s">
        <v>2</v>
      </c>
      <c r="R109" s="318" t="s">
        <v>2</v>
      </c>
      <c r="S109" s="302">
        <v>1678</v>
      </c>
      <c r="T109" s="302">
        <v>2627</v>
      </c>
      <c r="U109" s="302">
        <v>763</v>
      </c>
      <c r="V109" s="318" t="s">
        <v>2</v>
      </c>
      <c r="W109" s="318" t="s">
        <v>2</v>
      </c>
      <c r="X109" s="318" t="s">
        <v>2</v>
      </c>
      <c r="Z109" s="39" t="s">
        <v>54</v>
      </c>
      <c r="AA109" s="302">
        <v>96391</v>
      </c>
      <c r="AB109" s="302">
        <v>72686</v>
      </c>
      <c r="AC109" s="302">
        <v>61611</v>
      </c>
      <c r="AD109" s="302">
        <v>3001</v>
      </c>
      <c r="AE109" s="302">
        <v>8074</v>
      </c>
      <c r="AF109" s="318">
        <v>3048</v>
      </c>
      <c r="AG109" s="302">
        <v>847</v>
      </c>
      <c r="AH109" s="302">
        <v>387</v>
      </c>
      <c r="AI109" s="302">
        <v>991</v>
      </c>
      <c r="AJ109" s="302">
        <v>823</v>
      </c>
      <c r="AK109" s="318">
        <v>11113</v>
      </c>
      <c r="AL109" s="302">
        <v>4041</v>
      </c>
      <c r="AM109" s="302">
        <v>2159</v>
      </c>
      <c r="AN109" s="302">
        <v>833</v>
      </c>
      <c r="AO109" s="302">
        <v>1268</v>
      </c>
      <c r="AP109" s="302">
        <v>2812</v>
      </c>
      <c r="AQ109" s="318">
        <v>7780</v>
      </c>
      <c r="AR109" s="302">
        <v>3318</v>
      </c>
      <c r="AS109" s="302">
        <v>3843</v>
      </c>
      <c r="AT109" s="302">
        <v>619</v>
      </c>
      <c r="AU109" s="302">
        <v>1764</v>
      </c>
      <c r="AV109" s="318" t="s">
        <v>2</v>
      </c>
      <c r="AW109" s="302">
        <v>1764</v>
      </c>
      <c r="AX109" s="318"/>
      <c r="AY109" s="39" t="s">
        <v>54</v>
      </c>
      <c r="AZ109" s="302">
        <v>101178</v>
      </c>
      <c r="BA109" s="302">
        <v>65728</v>
      </c>
      <c r="BB109" s="302">
        <v>48464</v>
      </c>
      <c r="BC109" s="302">
        <v>2337</v>
      </c>
      <c r="BD109" s="302">
        <v>14927</v>
      </c>
      <c r="BE109" s="302">
        <v>4690</v>
      </c>
      <c r="BF109" s="302">
        <v>1330</v>
      </c>
      <c r="BG109" s="302">
        <v>646</v>
      </c>
      <c r="BH109" s="302">
        <v>1354</v>
      </c>
      <c r="BI109" s="302">
        <v>1360</v>
      </c>
      <c r="BJ109" s="302">
        <v>17790</v>
      </c>
      <c r="BK109" s="302">
        <v>4026</v>
      </c>
      <c r="BL109" s="302">
        <v>3269</v>
      </c>
      <c r="BM109" s="302">
        <v>1070</v>
      </c>
      <c r="BN109" s="302">
        <v>1469</v>
      </c>
      <c r="BO109" s="302">
        <v>7956</v>
      </c>
      <c r="BP109" s="302">
        <v>11183</v>
      </c>
      <c r="BQ109" s="302">
        <v>5565</v>
      </c>
      <c r="BR109" s="302">
        <v>4406</v>
      </c>
      <c r="BS109" s="302">
        <v>1212</v>
      </c>
      <c r="BT109" s="302">
        <v>1787</v>
      </c>
      <c r="BU109" s="302">
        <v>614</v>
      </c>
      <c r="BV109" s="302">
        <v>1173</v>
      </c>
      <c r="BX109" s="302" t="s">
        <v>54</v>
      </c>
      <c r="BY109" s="302">
        <v>110532</v>
      </c>
      <c r="BZ109" s="302">
        <v>66119</v>
      </c>
      <c r="CA109" s="302">
        <v>44367</v>
      </c>
      <c r="CB109" s="302">
        <v>2265</v>
      </c>
      <c r="CC109" s="302">
        <v>19487</v>
      </c>
      <c r="CD109" s="302">
        <v>6520</v>
      </c>
      <c r="CE109" s="302">
        <v>1561</v>
      </c>
      <c r="CF109" s="302">
        <v>879</v>
      </c>
      <c r="CG109" s="302">
        <v>1847</v>
      </c>
      <c r="CH109" s="302">
        <v>2233</v>
      </c>
      <c r="CI109" s="302">
        <v>20490</v>
      </c>
      <c r="CJ109" s="302">
        <v>4838</v>
      </c>
      <c r="CK109" s="302">
        <v>4648</v>
      </c>
      <c r="CL109" s="302">
        <v>1261</v>
      </c>
      <c r="CM109" s="302">
        <v>2051</v>
      </c>
      <c r="CN109" s="302">
        <v>7692</v>
      </c>
      <c r="CO109" s="302">
        <v>12316</v>
      </c>
      <c r="CP109" s="302">
        <v>6506</v>
      </c>
      <c r="CQ109" s="302">
        <v>4277</v>
      </c>
      <c r="CR109" s="302">
        <v>1533</v>
      </c>
      <c r="CS109" s="302">
        <v>5087</v>
      </c>
      <c r="CT109" s="302">
        <v>926</v>
      </c>
      <c r="CU109" s="302">
        <v>4161</v>
      </c>
    </row>
    <row r="110" spans="1:99" x14ac:dyDescent="0.2">
      <c r="A110" s="39" t="s">
        <v>55</v>
      </c>
      <c r="B110" s="302">
        <v>108361</v>
      </c>
      <c r="C110" s="302">
        <v>63612</v>
      </c>
      <c r="D110" s="318" t="s">
        <v>2</v>
      </c>
      <c r="E110" s="302">
        <v>2189</v>
      </c>
      <c r="F110" s="318" t="s">
        <v>2</v>
      </c>
      <c r="G110" s="318" t="s">
        <v>2</v>
      </c>
      <c r="H110" s="318" t="s">
        <v>2</v>
      </c>
      <c r="I110" s="318" t="s">
        <v>2</v>
      </c>
      <c r="J110" s="318" t="s">
        <v>2</v>
      </c>
      <c r="K110" s="318" t="s">
        <v>2</v>
      </c>
      <c r="L110" s="318" t="s">
        <v>2</v>
      </c>
      <c r="M110" s="302">
        <v>13835</v>
      </c>
      <c r="N110" s="302">
        <v>6008</v>
      </c>
      <c r="O110" s="302">
        <v>4068</v>
      </c>
      <c r="P110" s="302">
        <v>856</v>
      </c>
      <c r="Q110" s="318" t="s">
        <v>2</v>
      </c>
      <c r="R110" s="318" t="s">
        <v>2</v>
      </c>
      <c r="S110" s="302">
        <v>5594</v>
      </c>
      <c r="T110" s="302">
        <v>8158</v>
      </c>
      <c r="U110" s="302">
        <v>1710</v>
      </c>
      <c r="V110" s="318" t="s">
        <v>2</v>
      </c>
      <c r="W110" s="318" t="s">
        <v>2</v>
      </c>
      <c r="X110" s="318" t="s">
        <v>2</v>
      </c>
      <c r="Z110" s="39" t="s">
        <v>55</v>
      </c>
      <c r="AA110" s="302">
        <v>124018</v>
      </c>
      <c r="AB110" s="302">
        <v>49249</v>
      </c>
      <c r="AC110" s="302">
        <v>42268</v>
      </c>
      <c r="AD110" s="302">
        <v>1649</v>
      </c>
      <c r="AE110" s="302">
        <v>5332</v>
      </c>
      <c r="AF110" s="318">
        <v>4259</v>
      </c>
      <c r="AG110" s="302">
        <v>1510</v>
      </c>
      <c r="AH110" s="302">
        <v>866</v>
      </c>
      <c r="AI110" s="302">
        <v>819</v>
      </c>
      <c r="AJ110" s="302">
        <v>1064</v>
      </c>
      <c r="AK110" s="318">
        <v>39785</v>
      </c>
      <c r="AL110" s="302">
        <v>14721</v>
      </c>
      <c r="AM110" s="302">
        <v>9882</v>
      </c>
      <c r="AN110" s="302">
        <v>10684</v>
      </c>
      <c r="AO110" s="302">
        <v>1184</v>
      </c>
      <c r="AP110" s="302">
        <v>3314</v>
      </c>
      <c r="AQ110" s="318">
        <v>27983</v>
      </c>
      <c r="AR110" s="302">
        <v>16714</v>
      </c>
      <c r="AS110" s="302">
        <v>9824</v>
      </c>
      <c r="AT110" s="302">
        <v>1445</v>
      </c>
      <c r="AU110" s="302">
        <v>2742</v>
      </c>
      <c r="AV110" s="318" t="s">
        <v>2</v>
      </c>
      <c r="AW110" s="302">
        <v>2742</v>
      </c>
      <c r="AX110" s="318"/>
      <c r="AY110" s="39" t="s">
        <v>55</v>
      </c>
      <c r="AZ110" s="302">
        <v>147648</v>
      </c>
      <c r="BA110" s="302">
        <v>44367</v>
      </c>
      <c r="BB110" s="302">
        <v>25450</v>
      </c>
      <c r="BC110" s="302">
        <v>1062</v>
      </c>
      <c r="BD110" s="302">
        <v>17855</v>
      </c>
      <c r="BE110" s="302">
        <v>7033</v>
      </c>
      <c r="BF110" s="302">
        <v>2011</v>
      </c>
      <c r="BG110" s="302">
        <v>1754</v>
      </c>
      <c r="BH110" s="302">
        <v>1271</v>
      </c>
      <c r="BI110" s="302">
        <v>1997</v>
      </c>
      <c r="BJ110" s="302">
        <v>59908</v>
      </c>
      <c r="BK110" s="302">
        <v>18190</v>
      </c>
      <c r="BL110" s="302">
        <v>13256</v>
      </c>
      <c r="BM110" s="302">
        <v>17094</v>
      </c>
      <c r="BN110" s="302">
        <v>1960</v>
      </c>
      <c r="BO110" s="302">
        <v>9408</v>
      </c>
      <c r="BP110" s="302">
        <v>31616</v>
      </c>
      <c r="BQ110" s="302">
        <v>19430</v>
      </c>
      <c r="BR110" s="302">
        <v>8452</v>
      </c>
      <c r="BS110" s="302">
        <v>3734</v>
      </c>
      <c r="BT110" s="302">
        <v>4724</v>
      </c>
      <c r="BU110" s="302">
        <v>1397</v>
      </c>
      <c r="BV110" s="302">
        <v>3327</v>
      </c>
      <c r="BX110" s="302" t="s">
        <v>55</v>
      </c>
      <c r="BY110" s="302">
        <v>175721</v>
      </c>
      <c r="BZ110" s="302">
        <v>52555</v>
      </c>
      <c r="CA110" s="302">
        <v>24664</v>
      </c>
      <c r="CB110" s="302">
        <v>1010</v>
      </c>
      <c r="CC110" s="302">
        <v>26881</v>
      </c>
      <c r="CD110" s="302">
        <v>8344</v>
      </c>
      <c r="CE110" s="302">
        <v>2146</v>
      </c>
      <c r="CF110" s="302">
        <v>1743</v>
      </c>
      <c r="CG110" s="302">
        <v>1619</v>
      </c>
      <c r="CH110" s="302">
        <v>2836</v>
      </c>
      <c r="CI110" s="302">
        <v>72957</v>
      </c>
      <c r="CJ110" s="302">
        <v>18432</v>
      </c>
      <c r="CK110" s="302">
        <v>15109</v>
      </c>
      <c r="CL110" s="302">
        <v>27702</v>
      </c>
      <c r="CM110" s="302">
        <v>3325</v>
      </c>
      <c r="CN110" s="302">
        <v>8389</v>
      </c>
      <c r="CO110" s="302">
        <v>33069</v>
      </c>
      <c r="CP110" s="302">
        <v>21957</v>
      </c>
      <c r="CQ110" s="302">
        <v>7596</v>
      </c>
      <c r="CR110" s="302">
        <v>3516</v>
      </c>
      <c r="CS110" s="302">
        <v>8796</v>
      </c>
      <c r="CT110" s="302">
        <v>1708</v>
      </c>
      <c r="CU110" s="302">
        <v>7088</v>
      </c>
    </row>
    <row r="111" spans="1:99" x14ac:dyDescent="0.2">
      <c r="A111" s="39" t="s">
        <v>56</v>
      </c>
      <c r="B111" s="302">
        <v>117226</v>
      </c>
      <c r="C111" s="302">
        <v>92969</v>
      </c>
      <c r="D111" s="318" t="s">
        <v>2</v>
      </c>
      <c r="E111" s="302">
        <v>3573</v>
      </c>
      <c r="F111" s="318" t="s">
        <v>2</v>
      </c>
      <c r="G111" s="318" t="s">
        <v>2</v>
      </c>
      <c r="H111" s="318" t="s">
        <v>2</v>
      </c>
      <c r="I111" s="318" t="s">
        <v>2</v>
      </c>
      <c r="J111" s="318" t="s">
        <v>2</v>
      </c>
      <c r="K111" s="318" t="s">
        <v>2</v>
      </c>
      <c r="L111" s="318" t="s">
        <v>2</v>
      </c>
      <c r="M111" s="302">
        <v>11563</v>
      </c>
      <c r="N111" s="302">
        <v>3032</v>
      </c>
      <c r="O111" s="302">
        <v>944</v>
      </c>
      <c r="P111" s="302">
        <v>807</v>
      </c>
      <c r="Q111" s="318" t="s">
        <v>2</v>
      </c>
      <c r="R111" s="318" t="s">
        <v>2</v>
      </c>
      <c r="S111" s="302">
        <v>1225</v>
      </c>
      <c r="T111" s="302">
        <v>2916</v>
      </c>
      <c r="U111" s="302">
        <v>840</v>
      </c>
      <c r="V111" s="318" t="s">
        <v>2</v>
      </c>
      <c r="W111" s="318" t="s">
        <v>2</v>
      </c>
      <c r="X111" s="318" t="s">
        <v>2</v>
      </c>
      <c r="Z111" s="39" t="s">
        <v>56</v>
      </c>
      <c r="AA111" s="302">
        <v>122783</v>
      </c>
      <c r="AB111" s="302">
        <v>78615</v>
      </c>
      <c r="AC111" s="302">
        <v>70913</v>
      </c>
      <c r="AD111" s="302">
        <v>2984</v>
      </c>
      <c r="AE111" s="302">
        <v>4718</v>
      </c>
      <c r="AF111" s="318">
        <v>2970</v>
      </c>
      <c r="AG111" s="302">
        <v>989</v>
      </c>
      <c r="AH111" s="302">
        <v>370</v>
      </c>
      <c r="AI111" s="302">
        <v>908</v>
      </c>
      <c r="AJ111" s="302">
        <v>703</v>
      </c>
      <c r="AK111" s="318">
        <v>30562</v>
      </c>
      <c r="AL111" s="302">
        <v>16740</v>
      </c>
      <c r="AM111" s="302">
        <v>7286</v>
      </c>
      <c r="AN111" s="302">
        <v>2088</v>
      </c>
      <c r="AO111" s="302">
        <v>1047</v>
      </c>
      <c r="AP111" s="302">
        <v>3401</v>
      </c>
      <c r="AQ111" s="318">
        <v>9809</v>
      </c>
      <c r="AR111" s="302">
        <v>4135</v>
      </c>
      <c r="AS111" s="302">
        <v>5078</v>
      </c>
      <c r="AT111" s="302">
        <v>596</v>
      </c>
      <c r="AU111" s="302">
        <v>827</v>
      </c>
      <c r="AV111" s="318" t="s">
        <v>2</v>
      </c>
      <c r="AW111" s="302">
        <v>827</v>
      </c>
      <c r="AX111" s="318"/>
      <c r="AY111" s="39" t="s">
        <v>56</v>
      </c>
      <c r="AZ111" s="302">
        <v>140897</v>
      </c>
      <c r="BA111" s="302">
        <v>61316</v>
      </c>
      <c r="BB111" s="302">
        <v>49176</v>
      </c>
      <c r="BC111" s="302">
        <v>2123</v>
      </c>
      <c r="BD111" s="302">
        <v>10017</v>
      </c>
      <c r="BE111" s="302">
        <v>5818</v>
      </c>
      <c r="BF111" s="302">
        <v>1632</v>
      </c>
      <c r="BG111" s="302">
        <v>900</v>
      </c>
      <c r="BH111" s="302">
        <v>1546</v>
      </c>
      <c r="BI111" s="302">
        <v>1740</v>
      </c>
      <c r="BJ111" s="302">
        <v>56611</v>
      </c>
      <c r="BK111" s="302">
        <v>22489</v>
      </c>
      <c r="BL111" s="302">
        <v>14605</v>
      </c>
      <c r="BM111" s="302">
        <v>7876</v>
      </c>
      <c r="BN111" s="302">
        <v>1581</v>
      </c>
      <c r="BO111" s="302">
        <v>10060</v>
      </c>
      <c r="BP111" s="302">
        <v>13482</v>
      </c>
      <c r="BQ111" s="302">
        <v>6596</v>
      </c>
      <c r="BR111" s="302">
        <v>5034</v>
      </c>
      <c r="BS111" s="302">
        <v>1852</v>
      </c>
      <c r="BT111" s="302">
        <v>3670</v>
      </c>
      <c r="BU111" s="302">
        <v>702</v>
      </c>
      <c r="BV111" s="302">
        <v>2968</v>
      </c>
      <c r="BX111" s="302" t="s">
        <v>56</v>
      </c>
      <c r="BY111" s="302">
        <v>156932</v>
      </c>
      <c r="BZ111" s="302">
        <v>54778</v>
      </c>
      <c r="CA111" s="302">
        <v>36320</v>
      </c>
      <c r="CB111" s="302">
        <v>1680</v>
      </c>
      <c r="CC111" s="302">
        <v>16778</v>
      </c>
      <c r="CD111" s="302">
        <v>6459</v>
      </c>
      <c r="CE111" s="302">
        <v>1519</v>
      </c>
      <c r="CF111" s="302">
        <v>890</v>
      </c>
      <c r="CG111" s="302">
        <v>1796</v>
      </c>
      <c r="CH111" s="302">
        <v>2254</v>
      </c>
      <c r="CI111" s="302">
        <v>73283</v>
      </c>
      <c r="CJ111" s="302">
        <v>25300</v>
      </c>
      <c r="CK111" s="302">
        <v>21693</v>
      </c>
      <c r="CL111" s="302">
        <v>16036</v>
      </c>
      <c r="CM111" s="302">
        <v>1619</v>
      </c>
      <c r="CN111" s="302">
        <v>8635</v>
      </c>
      <c r="CO111" s="302">
        <v>14050</v>
      </c>
      <c r="CP111" s="302">
        <v>7802</v>
      </c>
      <c r="CQ111" s="302">
        <v>4713</v>
      </c>
      <c r="CR111" s="302">
        <v>1535</v>
      </c>
      <c r="CS111" s="302">
        <v>8362</v>
      </c>
      <c r="CT111" s="302">
        <v>1140</v>
      </c>
      <c r="CU111" s="302">
        <v>7222</v>
      </c>
    </row>
    <row r="112" spans="1:99" x14ac:dyDescent="0.2">
      <c r="A112" s="39" t="s">
        <v>57</v>
      </c>
      <c r="B112" s="302">
        <v>84329</v>
      </c>
      <c r="C112" s="302">
        <v>79849</v>
      </c>
      <c r="D112" s="318" t="s">
        <v>2</v>
      </c>
      <c r="E112" s="302">
        <v>2653</v>
      </c>
      <c r="F112" s="318" t="s">
        <v>2</v>
      </c>
      <c r="G112" s="318" t="s">
        <v>2</v>
      </c>
      <c r="H112" s="318" t="s">
        <v>2</v>
      </c>
      <c r="I112" s="318" t="s">
        <v>2</v>
      </c>
      <c r="J112" s="318" t="s">
        <v>2</v>
      </c>
      <c r="K112" s="318" t="s">
        <v>2</v>
      </c>
      <c r="L112" s="318" t="s">
        <v>2</v>
      </c>
      <c r="M112" s="302">
        <v>1311</v>
      </c>
      <c r="N112" s="302">
        <v>168</v>
      </c>
      <c r="O112" s="302">
        <v>134</v>
      </c>
      <c r="P112" s="302">
        <v>468</v>
      </c>
      <c r="Q112" s="318" t="s">
        <v>2</v>
      </c>
      <c r="R112" s="318" t="s">
        <v>2</v>
      </c>
      <c r="S112" s="302">
        <v>183</v>
      </c>
      <c r="T112" s="302">
        <v>272</v>
      </c>
      <c r="U112" s="302">
        <v>161</v>
      </c>
      <c r="V112" s="318" t="s">
        <v>2</v>
      </c>
      <c r="W112" s="318" t="s">
        <v>2</v>
      </c>
      <c r="X112" s="318" t="s">
        <v>2</v>
      </c>
      <c r="Z112" s="39" t="s">
        <v>57</v>
      </c>
      <c r="AA112" s="302">
        <v>89003</v>
      </c>
      <c r="AB112" s="302">
        <v>80980</v>
      </c>
      <c r="AC112" s="302">
        <v>69150</v>
      </c>
      <c r="AD112" s="302">
        <v>2673</v>
      </c>
      <c r="AE112" s="302">
        <v>9157</v>
      </c>
      <c r="AF112" s="318">
        <v>1866</v>
      </c>
      <c r="AG112" s="302">
        <v>317</v>
      </c>
      <c r="AH112" s="302">
        <v>214</v>
      </c>
      <c r="AI112" s="302">
        <v>773</v>
      </c>
      <c r="AJ112" s="302">
        <v>562</v>
      </c>
      <c r="AK112" s="318">
        <v>4041</v>
      </c>
      <c r="AL112" s="302">
        <v>2148</v>
      </c>
      <c r="AM112" s="302">
        <v>320</v>
      </c>
      <c r="AN112" s="302">
        <v>302</v>
      </c>
      <c r="AO112" s="302">
        <v>718</v>
      </c>
      <c r="AP112" s="302">
        <v>553</v>
      </c>
      <c r="AQ112" s="318">
        <v>824</v>
      </c>
      <c r="AR112" s="302">
        <v>405</v>
      </c>
      <c r="AS112" s="302">
        <v>350</v>
      </c>
      <c r="AT112" s="302">
        <v>69</v>
      </c>
      <c r="AU112" s="302">
        <v>1292</v>
      </c>
      <c r="AV112" s="318" t="s">
        <v>2</v>
      </c>
      <c r="AW112" s="302">
        <v>1292</v>
      </c>
      <c r="AX112" s="318"/>
      <c r="AY112" s="39" t="s">
        <v>57</v>
      </c>
      <c r="AZ112" s="302">
        <v>95841</v>
      </c>
      <c r="BA112" s="302">
        <v>82120</v>
      </c>
      <c r="BB112" s="302">
        <v>66954</v>
      </c>
      <c r="BC112" s="302">
        <v>2579</v>
      </c>
      <c r="BD112" s="302">
        <v>12587</v>
      </c>
      <c r="BE112" s="302">
        <v>3436</v>
      </c>
      <c r="BF112" s="302">
        <v>645</v>
      </c>
      <c r="BG112" s="302">
        <v>360</v>
      </c>
      <c r="BH112" s="302">
        <v>1411</v>
      </c>
      <c r="BI112" s="302">
        <v>1020</v>
      </c>
      <c r="BJ112" s="302">
        <v>7327</v>
      </c>
      <c r="BK112" s="302">
        <v>2717</v>
      </c>
      <c r="BL112" s="302">
        <v>576</v>
      </c>
      <c r="BM112" s="302">
        <v>411</v>
      </c>
      <c r="BN112" s="302">
        <v>1020</v>
      </c>
      <c r="BO112" s="302">
        <v>2603</v>
      </c>
      <c r="BP112" s="302">
        <v>1454</v>
      </c>
      <c r="BQ112" s="302">
        <v>866</v>
      </c>
      <c r="BR112" s="302">
        <v>420</v>
      </c>
      <c r="BS112" s="302">
        <v>168</v>
      </c>
      <c r="BT112" s="302">
        <v>1504</v>
      </c>
      <c r="BU112" s="302">
        <v>496</v>
      </c>
      <c r="BV112" s="302">
        <v>1008</v>
      </c>
      <c r="BX112" s="302" t="s">
        <v>57</v>
      </c>
      <c r="BY112" s="302">
        <v>101319</v>
      </c>
      <c r="BZ112" s="302">
        <v>80844</v>
      </c>
      <c r="CA112" s="302">
        <v>61731</v>
      </c>
      <c r="CB112" s="302">
        <v>2655</v>
      </c>
      <c r="CC112" s="302">
        <v>16458</v>
      </c>
      <c r="CD112" s="302">
        <v>5515</v>
      </c>
      <c r="CE112" s="302">
        <v>875</v>
      </c>
      <c r="CF112" s="302">
        <v>610</v>
      </c>
      <c r="CG112" s="302">
        <v>2121</v>
      </c>
      <c r="CH112" s="302">
        <v>1909</v>
      </c>
      <c r="CI112" s="302">
        <v>9649</v>
      </c>
      <c r="CJ112" s="302">
        <v>3828</v>
      </c>
      <c r="CK112" s="302">
        <v>889</v>
      </c>
      <c r="CL112" s="302">
        <v>465</v>
      </c>
      <c r="CM112" s="302">
        <v>1645</v>
      </c>
      <c r="CN112" s="302">
        <v>2822</v>
      </c>
      <c r="CO112" s="302">
        <v>1953</v>
      </c>
      <c r="CP112" s="302">
        <v>1222</v>
      </c>
      <c r="CQ112" s="302">
        <v>473</v>
      </c>
      <c r="CR112" s="302">
        <v>258</v>
      </c>
      <c r="CS112" s="302">
        <v>3358</v>
      </c>
      <c r="CT112" s="302">
        <v>805</v>
      </c>
      <c r="CU112" s="302">
        <v>2553</v>
      </c>
    </row>
    <row r="113" spans="1:99" x14ac:dyDescent="0.2">
      <c r="A113" s="39" t="s">
        <v>58</v>
      </c>
      <c r="B113" s="302">
        <v>114569</v>
      </c>
      <c r="C113" s="302">
        <v>86587</v>
      </c>
      <c r="D113" s="318" t="s">
        <v>2</v>
      </c>
      <c r="E113" s="302">
        <v>5056</v>
      </c>
      <c r="F113" s="318" t="s">
        <v>2</v>
      </c>
      <c r="G113" s="318" t="s">
        <v>2</v>
      </c>
      <c r="H113" s="318" t="s">
        <v>2</v>
      </c>
      <c r="I113" s="318" t="s">
        <v>2</v>
      </c>
      <c r="J113" s="318" t="s">
        <v>2</v>
      </c>
      <c r="K113" s="318" t="s">
        <v>2</v>
      </c>
      <c r="L113" s="318" t="s">
        <v>2</v>
      </c>
      <c r="M113" s="302">
        <v>1291</v>
      </c>
      <c r="N113" s="302">
        <v>374</v>
      </c>
      <c r="O113" s="302">
        <v>1004</v>
      </c>
      <c r="P113" s="302">
        <v>1378</v>
      </c>
      <c r="Q113" s="318" t="s">
        <v>2</v>
      </c>
      <c r="R113" s="318" t="s">
        <v>2</v>
      </c>
      <c r="S113" s="302">
        <v>8229</v>
      </c>
      <c r="T113" s="302">
        <v>9987</v>
      </c>
      <c r="U113" s="302">
        <v>2522</v>
      </c>
      <c r="V113" s="318" t="s">
        <v>2</v>
      </c>
      <c r="W113" s="318" t="s">
        <v>2</v>
      </c>
      <c r="X113" s="318" t="s">
        <v>2</v>
      </c>
      <c r="Z113" s="39" t="s">
        <v>58</v>
      </c>
      <c r="AA113" s="302">
        <v>125038</v>
      </c>
      <c r="AB113" s="302">
        <v>77581</v>
      </c>
      <c r="AC113" s="302">
        <v>63985</v>
      </c>
      <c r="AD113" s="302">
        <v>3931</v>
      </c>
      <c r="AE113" s="302">
        <v>9665</v>
      </c>
      <c r="AF113" s="318">
        <v>4756</v>
      </c>
      <c r="AG113" s="302">
        <v>1772</v>
      </c>
      <c r="AH113" s="302">
        <v>1037</v>
      </c>
      <c r="AI113" s="302">
        <v>685</v>
      </c>
      <c r="AJ113" s="302">
        <v>1262</v>
      </c>
      <c r="AK113" s="318">
        <v>6920</v>
      </c>
      <c r="AL113" s="302">
        <v>1676</v>
      </c>
      <c r="AM113" s="302">
        <v>493</v>
      </c>
      <c r="AN113" s="302">
        <v>1792</v>
      </c>
      <c r="AO113" s="302">
        <v>2275</v>
      </c>
      <c r="AP113" s="302">
        <v>684</v>
      </c>
      <c r="AQ113" s="318">
        <v>33905</v>
      </c>
      <c r="AR113" s="302">
        <v>20482</v>
      </c>
      <c r="AS113" s="302">
        <v>11043</v>
      </c>
      <c r="AT113" s="302">
        <v>2380</v>
      </c>
      <c r="AU113" s="302">
        <v>1876</v>
      </c>
      <c r="AV113" s="318" t="s">
        <v>2</v>
      </c>
      <c r="AW113" s="302">
        <v>1876</v>
      </c>
      <c r="AX113" s="318"/>
      <c r="AY113" s="39" t="s">
        <v>58</v>
      </c>
      <c r="AZ113" s="302">
        <v>145665</v>
      </c>
      <c r="BA113" s="302">
        <v>77031</v>
      </c>
      <c r="BB113" s="302">
        <v>55741</v>
      </c>
      <c r="BC113" s="302">
        <v>3118</v>
      </c>
      <c r="BD113" s="302">
        <v>18172</v>
      </c>
      <c r="BE113" s="302">
        <v>8978</v>
      </c>
      <c r="BF113" s="302">
        <v>2935</v>
      </c>
      <c r="BG113" s="302">
        <v>1799</v>
      </c>
      <c r="BH113" s="302">
        <v>1508</v>
      </c>
      <c r="BI113" s="302">
        <v>2736</v>
      </c>
      <c r="BJ113" s="302">
        <v>14036</v>
      </c>
      <c r="BK113" s="302">
        <v>2824</v>
      </c>
      <c r="BL113" s="302">
        <v>682</v>
      </c>
      <c r="BM113" s="302">
        <v>1975</v>
      </c>
      <c r="BN113" s="302">
        <v>4380</v>
      </c>
      <c r="BO113" s="302">
        <v>4175</v>
      </c>
      <c r="BP113" s="302">
        <v>41255</v>
      </c>
      <c r="BQ113" s="302">
        <v>24942</v>
      </c>
      <c r="BR113" s="302">
        <v>10085</v>
      </c>
      <c r="BS113" s="302">
        <v>6228</v>
      </c>
      <c r="BT113" s="302">
        <v>4365</v>
      </c>
      <c r="BU113" s="302">
        <v>940</v>
      </c>
      <c r="BV113" s="302">
        <v>3425</v>
      </c>
      <c r="BX113" s="302" t="s">
        <v>58</v>
      </c>
      <c r="BY113" s="302">
        <v>158634</v>
      </c>
      <c r="BZ113" s="302">
        <v>78770</v>
      </c>
      <c r="CA113" s="302">
        <v>53293</v>
      </c>
      <c r="CB113" s="302">
        <v>2958</v>
      </c>
      <c r="CC113" s="302">
        <v>22519</v>
      </c>
      <c r="CD113" s="302">
        <v>11248</v>
      </c>
      <c r="CE113" s="302">
        <v>3248</v>
      </c>
      <c r="CF113" s="302">
        <v>1826</v>
      </c>
      <c r="CG113" s="302">
        <v>2346</v>
      </c>
      <c r="CH113" s="302">
        <v>3828</v>
      </c>
      <c r="CI113" s="302">
        <v>16495</v>
      </c>
      <c r="CJ113" s="302">
        <v>3172</v>
      </c>
      <c r="CK113" s="302">
        <v>940</v>
      </c>
      <c r="CL113" s="302">
        <v>2817</v>
      </c>
      <c r="CM113" s="302">
        <v>4727</v>
      </c>
      <c r="CN113" s="302">
        <v>4839</v>
      </c>
      <c r="CO113" s="302">
        <v>42182</v>
      </c>
      <c r="CP113" s="302">
        <v>26119</v>
      </c>
      <c r="CQ113" s="302">
        <v>10455</v>
      </c>
      <c r="CR113" s="302">
        <v>5608</v>
      </c>
      <c r="CS113" s="302">
        <v>9939</v>
      </c>
      <c r="CT113" s="302">
        <v>1441</v>
      </c>
      <c r="CU113" s="302">
        <v>8498</v>
      </c>
    </row>
    <row r="114" spans="1:99" x14ac:dyDescent="0.2">
      <c r="A114" s="39" t="s">
        <v>59</v>
      </c>
      <c r="B114" s="302">
        <v>88179</v>
      </c>
      <c r="C114" s="302">
        <v>83135</v>
      </c>
      <c r="D114" s="318" t="s">
        <v>2</v>
      </c>
      <c r="E114" s="302">
        <v>2215</v>
      </c>
      <c r="F114" s="318" t="s">
        <v>2</v>
      </c>
      <c r="G114" s="318" t="s">
        <v>2</v>
      </c>
      <c r="H114" s="318" t="s">
        <v>2</v>
      </c>
      <c r="I114" s="318" t="s">
        <v>2</v>
      </c>
      <c r="J114" s="318" t="s">
        <v>2</v>
      </c>
      <c r="K114" s="318" t="s">
        <v>2</v>
      </c>
      <c r="L114" s="318" t="s">
        <v>2</v>
      </c>
      <c r="M114" s="302">
        <v>1342</v>
      </c>
      <c r="N114" s="302">
        <v>239</v>
      </c>
      <c r="O114" s="302">
        <v>171</v>
      </c>
      <c r="P114" s="302">
        <v>406</v>
      </c>
      <c r="Q114" s="318" t="s">
        <v>2</v>
      </c>
      <c r="R114" s="318" t="s">
        <v>2</v>
      </c>
      <c r="S114" s="302">
        <v>331</v>
      </c>
      <c r="T114" s="302">
        <v>599</v>
      </c>
      <c r="U114" s="302">
        <v>255</v>
      </c>
      <c r="V114" s="318" t="s">
        <v>2</v>
      </c>
      <c r="W114" s="318" t="s">
        <v>2</v>
      </c>
      <c r="X114" s="318" t="s">
        <v>2</v>
      </c>
      <c r="Z114" s="39" t="s">
        <v>59</v>
      </c>
      <c r="AA114" s="302">
        <v>92876</v>
      </c>
      <c r="AB114" s="302">
        <v>82781</v>
      </c>
      <c r="AC114" s="302">
        <v>77323</v>
      </c>
      <c r="AD114" s="302">
        <v>2081</v>
      </c>
      <c r="AE114" s="302">
        <v>3377</v>
      </c>
      <c r="AF114" s="318">
        <v>1954</v>
      </c>
      <c r="AG114" s="302">
        <v>655</v>
      </c>
      <c r="AH114" s="302">
        <v>177</v>
      </c>
      <c r="AI114" s="302">
        <v>644</v>
      </c>
      <c r="AJ114" s="302">
        <v>478</v>
      </c>
      <c r="AK114" s="318">
        <v>4885</v>
      </c>
      <c r="AL114" s="302">
        <v>2121</v>
      </c>
      <c r="AM114" s="302">
        <v>597</v>
      </c>
      <c r="AN114" s="302">
        <v>282</v>
      </c>
      <c r="AO114" s="302">
        <v>637</v>
      </c>
      <c r="AP114" s="302">
        <v>1248</v>
      </c>
      <c r="AQ114" s="318">
        <v>2453</v>
      </c>
      <c r="AR114" s="302">
        <v>1175</v>
      </c>
      <c r="AS114" s="302">
        <v>1093</v>
      </c>
      <c r="AT114" s="302">
        <v>185</v>
      </c>
      <c r="AU114" s="302">
        <v>803</v>
      </c>
      <c r="AV114" s="318" t="s">
        <v>2</v>
      </c>
      <c r="AW114" s="302">
        <v>803</v>
      </c>
      <c r="AX114" s="318"/>
      <c r="AY114" s="39" t="s">
        <v>59</v>
      </c>
      <c r="AZ114" s="302">
        <v>97703</v>
      </c>
      <c r="BA114" s="302">
        <v>76937</v>
      </c>
      <c r="BB114" s="302">
        <v>68981</v>
      </c>
      <c r="BC114" s="302">
        <v>1751</v>
      </c>
      <c r="BD114" s="302">
        <v>6205</v>
      </c>
      <c r="BE114" s="302">
        <v>3631</v>
      </c>
      <c r="BF114" s="302">
        <v>1170</v>
      </c>
      <c r="BG114" s="302">
        <v>425</v>
      </c>
      <c r="BH114" s="302">
        <v>1136</v>
      </c>
      <c r="BI114" s="302">
        <v>900</v>
      </c>
      <c r="BJ114" s="302">
        <v>11136</v>
      </c>
      <c r="BK114" s="302">
        <v>3251</v>
      </c>
      <c r="BL114" s="302">
        <v>1277</v>
      </c>
      <c r="BM114" s="302">
        <v>571</v>
      </c>
      <c r="BN114" s="302">
        <v>1140</v>
      </c>
      <c r="BO114" s="302">
        <v>4897</v>
      </c>
      <c r="BP114" s="302">
        <v>4862</v>
      </c>
      <c r="BQ114" s="302">
        <v>2915</v>
      </c>
      <c r="BR114" s="302">
        <v>1473</v>
      </c>
      <c r="BS114" s="302">
        <v>474</v>
      </c>
      <c r="BT114" s="302">
        <v>1137</v>
      </c>
      <c r="BU114" s="302">
        <v>388</v>
      </c>
      <c r="BV114" s="302">
        <v>749</v>
      </c>
      <c r="BX114" s="302" t="s">
        <v>59</v>
      </c>
      <c r="BY114" s="302">
        <v>108154</v>
      </c>
      <c r="BZ114" s="302">
        <v>73794</v>
      </c>
      <c r="CA114" s="302">
        <v>61391</v>
      </c>
      <c r="CB114" s="302">
        <v>1665</v>
      </c>
      <c r="CC114" s="302">
        <v>10738</v>
      </c>
      <c r="CD114" s="302">
        <v>5208</v>
      </c>
      <c r="CE114" s="302">
        <v>1376</v>
      </c>
      <c r="CF114" s="302">
        <v>625</v>
      </c>
      <c r="CG114" s="302">
        <v>1539</v>
      </c>
      <c r="CH114" s="302">
        <v>1668</v>
      </c>
      <c r="CI114" s="302">
        <v>18841</v>
      </c>
      <c r="CJ114" s="302">
        <v>6354</v>
      </c>
      <c r="CK114" s="302">
        <v>3009</v>
      </c>
      <c r="CL114" s="302">
        <v>886</v>
      </c>
      <c r="CM114" s="302">
        <v>2156</v>
      </c>
      <c r="CN114" s="302">
        <v>6436</v>
      </c>
      <c r="CO114" s="302">
        <v>6697</v>
      </c>
      <c r="CP114" s="302">
        <v>4010</v>
      </c>
      <c r="CQ114" s="302">
        <v>1860</v>
      </c>
      <c r="CR114" s="302">
        <v>827</v>
      </c>
      <c r="CS114" s="302">
        <v>3614</v>
      </c>
      <c r="CT114" s="302">
        <v>679</v>
      </c>
      <c r="CU114" s="302">
        <v>2935</v>
      </c>
    </row>
    <row r="115" spans="1:99" x14ac:dyDescent="0.2">
      <c r="A115" s="39" t="s">
        <v>60</v>
      </c>
      <c r="B115" s="302">
        <v>81665</v>
      </c>
      <c r="C115" s="302">
        <v>53565</v>
      </c>
      <c r="D115" s="318" t="s">
        <v>2</v>
      </c>
      <c r="E115" s="302">
        <v>1931</v>
      </c>
      <c r="F115" s="318" t="s">
        <v>2</v>
      </c>
      <c r="G115" s="318" t="s">
        <v>2</v>
      </c>
      <c r="H115" s="318" t="s">
        <v>2</v>
      </c>
      <c r="I115" s="318" t="s">
        <v>2</v>
      </c>
      <c r="J115" s="318" t="s">
        <v>2</v>
      </c>
      <c r="K115" s="318" t="s">
        <v>2</v>
      </c>
      <c r="L115" s="318" t="s">
        <v>2</v>
      </c>
      <c r="M115" s="302">
        <v>826</v>
      </c>
      <c r="N115" s="302">
        <v>543</v>
      </c>
      <c r="O115" s="302">
        <v>17856</v>
      </c>
      <c r="P115" s="302">
        <v>966</v>
      </c>
      <c r="Q115" s="318" t="s">
        <v>2</v>
      </c>
      <c r="R115" s="318" t="s">
        <v>2</v>
      </c>
      <c r="S115" s="302">
        <v>1845</v>
      </c>
      <c r="T115" s="302">
        <v>3009</v>
      </c>
      <c r="U115" s="302">
        <v>920</v>
      </c>
      <c r="V115" s="318" t="s">
        <v>2</v>
      </c>
      <c r="W115" s="318" t="s">
        <v>2</v>
      </c>
      <c r="X115" s="318" t="s">
        <v>2</v>
      </c>
      <c r="Z115" s="39" t="s">
        <v>60</v>
      </c>
      <c r="AA115" s="302">
        <v>97926</v>
      </c>
      <c r="AB115" s="302">
        <v>49724</v>
      </c>
      <c r="AC115" s="302">
        <v>41381</v>
      </c>
      <c r="AD115" s="302">
        <v>1751</v>
      </c>
      <c r="AE115" s="302">
        <v>6592</v>
      </c>
      <c r="AF115" s="318">
        <v>2425</v>
      </c>
      <c r="AG115" s="302">
        <v>816</v>
      </c>
      <c r="AH115" s="302">
        <v>378</v>
      </c>
      <c r="AI115" s="302">
        <v>635</v>
      </c>
      <c r="AJ115" s="302">
        <v>596</v>
      </c>
      <c r="AK115" s="318">
        <v>37842</v>
      </c>
      <c r="AL115" s="302">
        <v>1487</v>
      </c>
      <c r="AM115" s="302">
        <v>678</v>
      </c>
      <c r="AN115" s="302">
        <v>32962</v>
      </c>
      <c r="AO115" s="302">
        <v>1888</v>
      </c>
      <c r="AP115" s="302">
        <v>827</v>
      </c>
      <c r="AQ115" s="318">
        <v>6662</v>
      </c>
      <c r="AR115" s="302">
        <v>3409</v>
      </c>
      <c r="AS115" s="302">
        <v>2766</v>
      </c>
      <c r="AT115" s="302">
        <v>487</v>
      </c>
      <c r="AU115" s="302">
        <v>1273</v>
      </c>
      <c r="AV115" s="318" t="s">
        <v>2</v>
      </c>
      <c r="AW115" s="302">
        <v>1273</v>
      </c>
      <c r="AX115" s="318"/>
      <c r="AY115" s="39" t="s">
        <v>60</v>
      </c>
      <c r="AZ115" s="302">
        <v>123190</v>
      </c>
      <c r="BA115" s="302">
        <v>54087</v>
      </c>
      <c r="BB115" s="302">
        <v>36851</v>
      </c>
      <c r="BC115" s="302">
        <v>1782</v>
      </c>
      <c r="BD115" s="302">
        <v>15454</v>
      </c>
      <c r="BE115" s="302">
        <v>5225</v>
      </c>
      <c r="BF115" s="302">
        <v>1442</v>
      </c>
      <c r="BG115" s="302">
        <v>780</v>
      </c>
      <c r="BH115" s="302">
        <v>1452</v>
      </c>
      <c r="BI115" s="302">
        <v>1551</v>
      </c>
      <c r="BJ115" s="302">
        <v>51784</v>
      </c>
      <c r="BK115" s="302">
        <v>3083</v>
      </c>
      <c r="BL115" s="302">
        <v>1062</v>
      </c>
      <c r="BM115" s="302">
        <v>40054</v>
      </c>
      <c r="BN115" s="302">
        <v>4364</v>
      </c>
      <c r="BO115" s="302">
        <v>3221</v>
      </c>
      <c r="BP115" s="302">
        <v>9700</v>
      </c>
      <c r="BQ115" s="302">
        <v>4933</v>
      </c>
      <c r="BR115" s="302">
        <v>2841</v>
      </c>
      <c r="BS115" s="302">
        <v>1926</v>
      </c>
      <c r="BT115" s="302">
        <v>2394</v>
      </c>
      <c r="BU115" s="302">
        <v>991</v>
      </c>
      <c r="BV115" s="302">
        <v>1403</v>
      </c>
      <c r="BX115" s="302" t="s">
        <v>60</v>
      </c>
      <c r="BY115" s="302">
        <v>154437</v>
      </c>
      <c r="BZ115" s="302">
        <v>58457</v>
      </c>
      <c r="CA115" s="302">
        <v>33017</v>
      </c>
      <c r="CB115" s="302">
        <v>1634</v>
      </c>
      <c r="CC115" s="302">
        <v>23806</v>
      </c>
      <c r="CD115" s="302">
        <v>7961</v>
      </c>
      <c r="CE115" s="302">
        <v>1856</v>
      </c>
      <c r="CF115" s="302">
        <v>1183</v>
      </c>
      <c r="CG115" s="302">
        <v>2242</v>
      </c>
      <c r="CH115" s="302">
        <v>2680</v>
      </c>
      <c r="CI115" s="302">
        <v>70405</v>
      </c>
      <c r="CJ115" s="302">
        <v>4846</v>
      </c>
      <c r="CK115" s="302">
        <v>1564</v>
      </c>
      <c r="CL115" s="302">
        <v>54252</v>
      </c>
      <c r="CM115" s="302">
        <v>5900</v>
      </c>
      <c r="CN115" s="302">
        <v>3843</v>
      </c>
      <c r="CO115" s="302">
        <v>11766</v>
      </c>
      <c r="CP115" s="302">
        <v>7906</v>
      </c>
      <c r="CQ115" s="302">
        <v>2682</v>
      </c>
      <c r="CR115" s="302">
        <v>1178</v>
      </c>
      <c r="CS115" s="302">
        <v>5848</v>
      </c>
      <c r="CT115" s="302">
        <v>1686</v>
      </c>
      <c r="CU115" s="302">
        <v>4162</v>
      </c>
    </row>
    <row r="116" spans="1:99" x14ac:dyDescent="0.2">
      <c r="A116" s="39" t="s">
        <v>61</v>
      </c>
      <c r="B116" s="302">
        <v>110164</v>
      </c>
      <c r="C116" s="302">
        <v>82627</v>
      </c>
      <c r="D116" s="318" t="s">
        <v>2</v>
      </c>
      <c r="E116" s="302">
        <v>3337</v>
      </c>
      <c r="F116" s="318" t="s">
        <v>2</v>
      </c>
      <c r="G116" s="318" t="s">
        <v>2</v>
      </c>
      <c r="H116" s="318" t="s">
        <v>2</v>
      </c>
      <c r="I116" s="318" t="s">
        <v>2</v>
      </c>
      <c r="J116" s="318" t="s">
        <v>2</v>
      </c>
      <c r="K116" s="318" t="s">
        <v>2</v>
      </c>
      <c r="L116" s="318" t="s">
        <v>2</v>
      </c>
      <c r="M116" s="302">
        <v>3525</v>
      </c>
      <c r="N116" s="302">
        <v>6510</v>
      </c>
      <c r="O116" s="302">
        <v>927</v>
      </c>
      <c r="P116" s="302">
        <v>630</v>
      </c>
      <c r="Q116" s="318" t="s">
        <v>2</v>
      </c>
      <c r="R116" s="318" t="s">
        <v>2</v>
      </c>
      <c r="S116" s="302">
        <v>2925</v>
      </c>
      <c r="T116" s="302">
        <v>7774</v>
      </c>
      <c r="U116" s="302">
        <v>1874</v>
      </c>
      <c r="V116" s="318" t="s">
        <v>2</v>
      </c>
      <c r="W116" s="318" t="s">
        <v>2</v>
      </c>
      <c r="X116" s="318" t="s">
        <v>2</v>
      </c>
      <c r="Z116" s="39" t="s">
        <v>61</v>
      </c>
      <c r="AA116" s="302">
        <v>112087</v>
      </c>
      <c r="AB116" s="302">
        <v>72407</v>
      </c>
      <c r="AC116" s="302">
        <v>62541</v>
      </c>
      <c r="AD116" s="302">
        <v>2757</v>
      </c>
      <c r="AE116" s="302">
        <v>7109</v>
      </c>
      <c r="AF116" s="318">
        <v>3927</v>
      </c>
      <c r="AG116" s="302">
        <v>1541</v>
      </c>
      <c r="AH116" s="302">
        <v>602</v>
      </c>
      <c r="AI116" s="302">
        <v>752</v>
      </c>
      <c r="AJ116" s="302">
        <v>1032</v>
      </c>
      <c r="AK116" s="318">
        <v>16371</v>
      </c>
      <c r="AL116" s="302">
        <v>3845</v>
      </c>
      <c r="AM116" s="302">
        <v>8423</v>
      </c>
      <c r="AN116" s="302">
        <v>1081</v>
      </c>
      <c r="AO116" s="302">
        <v>727</v>
      </c>
      <c r="AP116" s="302">
        <v>2295</v>
      </c>
      <c r="AQ116" s="318">
        <v>18134</v>
      </c>
      <c r="AR116" s="302">
        <v>6497</v>
      </c>
      <c r="AS116" s="302">
        <v>9911</v>
      </c>
      <c r="AT116" s="302">
        <v>1726</v>
      </c>
      <c r="AU116" s="302">
        <v>1248</v>
      </c>
      <c r="AV116" s="318" t="s">
        <v>2</v>
      </c>
      <c r="AW116" s="302">
        <v>1248</v>
      </c>
      <c r="AX116" s="318"/>
      <c r="AY116" s="39" t="s">
        <v>61</v>
      </c>
      <c r="AZ116" s="302">
        <v>129279</v>
      </c>
      <c r="BA116" s="302">
        <v>67865</v>
      </c>
      <c r="BB116" s="302">
        <v>46709</v>
      </c>
      <c r="BC116" s="302">
        <v>2140</v>
      </c>
      <c r="BD116" s="302">
        <v>19016</v>
      </c>
      <c r="BE116" s="302">
        <v>6915</v>
      </c>
      <c r="BF116" s="302">
        <v>2310</v>
      </c>
      <c r="BG116" s="302">
        <v>1261</v>
      </c>
      <c r="BH116" s="302">
        <v>1245</v>
      </c>
      <c r="BI116" s="302">
        <v>2099</v>
      </c>
      <c r="BJ116" s="302">
        <v>26152</v>
      </c>
      <c r="BK116" s="302">
        <v>4483</v>
      </c>
      <c r="BL116" s="302">
        <v>12538</v>
      </c>
      <c r="BM116" s="302">
        <v>1956</v>
      </c>
      <c r="BN116" s="302">
        <v>1334</v>
      </c>
      <c r="BO116" s="302">
        <v>5841</v>
      </c>
      <c r="BP116" s="302">
        <v>23890</v>
      </c>
      <c r="BQ116" s="302">
        <v>9621</v>
      </c>
      <c r="BR116" s="302">
        <v>10650</v>
      </c>
      <c r="BS116" s="302">
        <v>3619</v>
      </c>
      <c r="BT116" s="302">
        <v>4457</v>
      </c>
      <c r="BU116" s="302">
        <v>1171</v>
      </c>
      <c r="BV116" s="302">
        <v>3286</v>
      </c>
      <c r="BX116" s="302" t="s">
        <v>61</v>
      </c>
      <c r="BY116" s="302">
        <v>141951</v>
      </c>
      <c r="BZ116" s="302">
        <v>73969</v>
      </c>
      <c r="CA116" s="302">
        <v>47147</v>
      </c>
      <c r="CB116" s="302">
        <v>2196</v>
      </c>
      <c r="CC116" s="302">
        <v>24626</v>
      </c>
      <c r="CD116" s="302">
        <v>9515</v>
      </c>
      <c r="CE116" s="302">
        <v>2732</v>
      </c>
      <c r="CF116" s="302">
        <v>1439</v>
      </c>
      <c r="CG116" s="302">
        <v>2057</v>
      </c>
      <c r="CH116" s="302">
        <v>3287</v>
      </c>
      <c r="CI116" s="302">
        <v>27800</v>
      </c>
      <c r="CJ116" s="302">
        <v>4668</v>
      </c>
      <c r="CK116" s="302">
        <v>14104</v>
      </c>
      <c r="CL116" s="302">
        <v>2547</v>
      </c>
      <c r="CM116" s="302">
        <v>1407</v>
      </c>
      <c r="CN116" s="302">
        <v>5074</v>
      </c>
      <c r="CO116" s="302">
        <v>22618</v>
      </c>
      <c r="CP116" s="302">
        <v>9896</v>
      </c>
      <c r="CQ116" s="302">
        <v>9973</v>
      </c>
      <c r="CR116" s="302">
        <v>2749</v>
      </c>
      <c r="CS116" s="302">
        <v>8049</v>
      </c>
      <c r="CT116" s="302">
        <v>1294</v>
      </c>
      <c r="CU116" s="302">
        <v>6755</v>
      </c>
    </row>
    <row r="117" spans="1:99" x14ac:dyDescent="0.2">
      <c r="A117" s="39" t="s">
        <v>62</v>
      </c>
      <c r="B117" s="302">
        <v>133009</v>
      </c>
      <c r="C117" s="302">
        <v>106732</v>
      </c>
      <c r="D117" s="318" t="s">
        <v>2</v>
      </c>
      <c r="E117" s="302">
        <v>5787</v>
      </c>
      <c r="F117" s="318" t="s">
        <v>2</v>
      </c>
      <c r="G117" s="318" t="s">
        <v>2</v>
      </c>
      <c r="H117" s="318" t="s">
        <v>2</v>
      </c>
      <c r="I117" s="318" t="s">
        <v>2</v>
      </c>
      <c r="J117" s="318" t="s">
        <v>2</v>
      </c>
      <c r="K117" s="318" t="s">
        <v>2</v>
      </c>
      <c r="L117" s="318" t="s">
        <v>2</v>
      </c>
      <c r="M117" s="302">
        <v>3868</v>
      </c>
      <c r="N117" s="302">
        <v>1998</v>
      </c>
      <c r="O117" s="302">
        <v>495</v>
      </c>
      <c r="P117" s="302">
        <v>1105</v>
      </c>
      <c r="Q117" s="318" t="s">
        <v>2</v>
      </c>
      <c r="R117" s="318" t="s">
        <v>2</v>
      </c>
      <c r="S117" s="302">
        <v>3798</v>
      </c>
      <c r="T117" s="302">
        <v>8212</v>
      </c>
      <c r="U117" s="302">
        <v>2194</v>
      </c>
      <c r="V117" s="318" t="s">
        <v>2</v>
      </c>
      <c r="W117" s="318" t="s">
        <v>2</v>
      </c>
      <c r="X117" s="318" t="s">
        <v>2</v>
      </c>
      <c r="Z117" s="39" t="s">
        <v>62</v>
      </c>
      <c r="AA117" s="302">
        <v>136640</v>
      </c>
      <c r="AB117" s="302">
        <v>106403</v>
      </c>
      <c r="AC117" s="302">
        <v>87312</v>
      </c>
      <c r="AD117" s="302">
        <v>4494</v>
      </c>
      <c r="AE117" s="302">
        <v>14597</v>
      </c>
      <c r="AF117" s="318">
        <v>4544</v>
      </c>
      <c r="AG117" s="302">
        <v>1523</v>
      </c>
      <c r="AH117" s="302">
        <v>606</v>
      </c>
      <c r="AI117" s="302">
        <v>1147</v>
      </c>
      <c r="AJ117" s="302">
        <v>1268</v>
      </c>
      <c r="AK117" s="318">
        <v>10102</v>
      </c>
      <c r="AL117" s="302">
        <v>3838</v>
      </c>
      <c r="AM117" s="302">
        <v>2609</v>
      </c>
      <c r="AN117" s="302">
        <v>576</v>
      </c>
      <c r="AO117" s="302">
        <v>1239</v>
      </c>
      <c r="AP117" s="302">
        <v>1840</v>
      </c>
      <c r="AQ117" s="318">
        <v>13657</v>
      </c>
      <c r="AR117" s="302">
        <v>5269</v>
      </c>
      <c r="AS117" s="302">
        <v>7094</v>
      </c>
      <c r="AT117" s="302">
        <v>1294</v>
      </c>
      <c r="AU117" s="302">
        <v>1934</v>
      </c>
      <c r="AV117" s="318" t="s">
        <v>2</v>
      </c>
      <c r="AW117" s="302">
        <v>1934</v>
      </c>
      <c r="AX117" s="318"/>
      <c r="AY117" s="39" t="s">
        <v>62</v>
      </c>
      <c r="AZ117" s="302">
        <v>158349</v>
      </c>
      <c r="BA117" s="302">
        <v>112232</v>
      </c>
      <c r="BB117" s="302">
        <v>82002</v>
      </c>
      <c r="BC117" s="302">
        <v>4070</v>
      </c>
      <c r="BD117" s="302">
        <v>26160</v>
      </c>
      <c r="BE117" s="302">
        <v>7966</v>
      </c>
      <c r="BF117" s="302">
        <v>2509</v>
      </c>
      <c r="BG117" s="302">
        <v>1053</v>
      </c>
      <c r="BH117" s="302">
        <v>1934</v>
      </c>
      <c r="BI117" s="302">
        <v>2470</v>
      </c>
      <c r="BJ117" s="302">
        <v>17440</v>
      </c>
      <c r="BK117" s="302">
        <v>4434</v>
      </c>
      <c r="BL117" s="302">
        <v>4637</v>
      </c>
      <c r="BM117" s="302">
        <v>762</v>
      </c>
      <c r="BN117" s="302">
        <v>2143</v>
      </c>
      <c r="BO117" s="302">
        <v>5464</v>
      </c>
      <c r="BP117" s="302">
        <v>17612</v>
      </c>
      <c r="BQ117" s="302">
        <v>7997</v>
      </c>
      <c r="BR117" s="302">
        <v>6861</v>
      </c>
      <c r="BS117" s="302">
        <v>2754</v>
      </c>
      <c r="BT117" s="302">
        <v>3099</v>
      </c>
      <c r="BU117" s="302">
        <v>1036</v>
      </c>
      <c r="BV117" s="302">
        <v>2063</v>
      </c>
      <c r="BX117" s="302" t="s">
        <v>62</v>
      </c>
      <c r="BY117" s="302">
        <v>172255</v>
      </c>
      <c r="BZ117" s="302">
        <v>115351</v>
      </c>
      <c r="CA117" s="302">
        <v>79482</v>
      </c>
      <c r="CB117" s="302">
        <v>4248</v>
      </c>
      <c r="CC117" s="302">
        <v>31621</v>
      </c>
      <c r="CD117" s="302">
        <v>10735</v>
      </c>
      <c r="CE117" s="302">
        <v>2754</v>
      </c>
      <c r="CF117" s="302">
        <v>1309</v>
      </c>
      <c r="CG117" s="302">
        <v>2950</v>
      </c>
      <c r="CH117" s="302">
        <v>3722</v>
      </c>
      <c r="CI117" s="302">
        <v>20615</v>
      </c>
      <c r="CJ117" s="302">
        <v>5032</v>
      </c>
      <c r="CK117" s="302">
        <v>6042</v>
      </c>
      <c r="CL117" s="302">
        <v>877</v>
      </c>
      <c r="CM117" s="302">
        <v>2831</v>
      </c>
      <c r="CN117" s="302">
        <v>5833</v>
      </c>
      <c r="CO117" s="302">
        <v>18474</v>
      </c>
      <c r="CP117" s="302">
        <v>9675</v>
      </c>
      <c r="CQ117" s="302">
        <v>6511</v>
      </c>
      <c r="CR117" s="302">
        <v>2288</v>
      </c>
      <c r="CS117" s="302">
        <v>7080</v>
      </c>
      <c r="CT117" s="302">
        <v>1900</v>
      </c>
      <c r="CU117" s="302">
        <v>5180</v>
      </c>
    </row>
    <row r="118" spans="1:99" x14ac:dyDescent="0.2">
      <c r="A118" s="39" t="s">
        <v>63</v>
      </c>
      <c r="B118" s="302">
        <v>91781</v>
      </c>
      <c r="C118" s="302">
        <v>72493</v>
      </c>
      <c r="D118" s="318" t="s">
        <v>2</v>
      </c>
      <c r="E118" s="302">
        <v>5167</v>
      </c>
      <c r="F118" s="318" t="s">
        <v>2</v>
      </c>
      <c r="G118" s="318" t="s">
        <v>2</v>
      </c>
      <c r="H118" s="318" t="s">
        <v>2</v>
      </c>
      <c r="I118" s="318" t="s">
        <v>2</v>
      </c>
      <c r="J118" s="318" t="s">
        <v>2</v>
      </c>
      <c r="K118" s="318" t="s">
        <v>2</v>
      </c>
      <c r="L118" s="318" t="s">
        <v>2</v>
      </c>
      <c r="M118" s="302">
        <v>1659</v>
      </c>
      <c r="N118" s="302">
        <v>515</v>
      </c>
      <c r="O118" s="302">
        <v>1959</v>
      </c>
      <c r="P118" s="302">
        <v>1458</v>
      </c>
      <c r="Q118" s="318" t="s">
        <v>2</v>
      </c>
      <c r="R118" s="318" t="s">
        <v>2</v>
      </c>
      <c r="S118" s="302">
        <v>2602</v>
      </c>
      <c r="T118" s="302">
        <v>3517</v>
      </c>
      <c r="U118" s="302">
        <v>1029</v>
      </c>
      <c r="V118" s="318" t="s">
        <v>2</v>
      </c>
      <c r="W118" s="318" t="s">
        <v>2</v>
      </c>
      <c r="X118" s="318" t="s">
        <v>2</v>
      </c>
      <c r="Z118" s="39" t="s">
        <v>63</v>
      </c>
      <c r="AA118" s="302">
        <v>92485</v>
      </c>
      <c r="AB118" s="302">
        <v>67047</v>
      </c>
      <c r="AC118" s="302">
        <v>43302</v>
      </c>
      <c r="AD118" s="302">
        <v>3629</v>
      </c>
      <c r="AE118" s="302">
        <v>20116</v>
      </c>
      <c r="AF118" s="318">
        <v>3798</v>
      </c>
      <c r="AG118" s="302">
        <v>710</v>
      </c>
      <c r="AH118" s="302">
        <v>633</v>
      </c>
      <c r="AI118" s="302">
        <v>1183</v>
      </c>
      <c r="AJ118" s="302">
        <v>1272</v>
      </c>
      <c r="AK118" s="318">
        <v>10015</v>
      </c>
      <c r="AL118" s="302">
        <v>2714</v>
      </c>
      <c r="AM118" s="302">
        <v>837</v>
      </c>
      <c r="AN118" s="302">
        <v>2575</v>
      </c>
      <c r="AO118" s="302">
        <v>2194</v>
      </c>
      <c r="AP118" s="302">
        <v>1695</v>
      </c>
      <c r="AQ118" s="318">
        <v>7452</v>
      </c>
      <c r="AR118" s="302">
        <v>3628</v>
      </c>
      <c r="AS118" s="302">
        <v>3171</v>
      </c>
      <c r="AT118" s="302">
        <v>653</v>
      </c>
      <c r="AU118" s="302">
        <v>4173</v>
      </c>
      <c r="AV118" s="318" t="s">
        <v>2</v>
      </c>
      <c r="AW118" s="302">
        <v>4173</v>
      </c>
      <c r="AX118" s="318"/>
      <c r="AY118" s="39" t="s">
        <v>63</v>
      </c>
      <c r="AZ118" s="302">
        <v>107848</v>
      </c>
      <c r="BA118" s="302">
        <v>65227</v>
      </c>
      <c r="BB118" s="302">
        <v>35849</v>
      </c>
      <c r="BC118" s="302">
        <v>2513</v>
      </c>
      <c r="BD118" s="302">
        <v>26865</v>
      </c>
      <c r="BE118" s="302">
        <v>5851</v>
      </c>
      <c r="BF118" s="302">
        <v>982</v>
      </c>
      <c r="BG118" s="302">
        <v>982</v>
      </c>
      <c r="BH118" s="302">
        <v>1766</v>
      </c>
      <c r="BI118" s="302">
        <v>2121</v>
      </c>
      <c r="BJ118" s="302">
        <v>16840</v>
      </c>
      <c r="BK118" s="302">
        <v>3370</v>
      </c>
      <c r="BL118" s="302">
        <v>1089</v>
      </c>
      <c r="BM118" s="302">
        <v>3197</v>
      </c>
      <c r="BN118" s="302">
        <v>3395</v>
      </c>
      <c r="BO118" s="302">
        <v>5789</v>
      </c>
      <c r="BP118" s="302">
        <v>8815</v>
      </c>
      <c r="BQ118" s="302">
        <v>4851</v>
      </c>
      <c r="BR118" s="302">
        <v>2499</v>
      </c>
      <c r="BS118" s="302">
        <v>1465</v>
      </c>
      <c r="BT118" s="302">
        <v>11115</v>
      </c>
      <c r="BU118" s="302">
        <v>6975</v>
      </c>
      <c r="BV118" s="302">
        <v>4140</v>
      </c>
      <c r="BX118" s="302" t="s">
        <v>63</v>
      </c>
      <c r="BY118" s="302">
        <v>105328</v>
      </c>
      <c r="BZ118" s="302">
        <v>56857</v>
      </c>
      <c r="CA118" s="302">
        <v>26977</v>
      </c>
      <c r="CB118" s="302">
        <v>1912</v>
      </c>
      <c r="CC118" s="302">
        <v>27968</v>
      </c>
      <c r="CD118" s="302">
        <v>7053</v>
      </c>
      <c r="CE118" s="302">
        <v>1117</v>
      </c>
      <c r="CF118" s="302">
        <v>1058</v>
      </c>
      <c r="CG118" s="302">
        <v>1951</v>
      </c>
      <c r="CH118" s="302">
        <v>2927</v>
      </c>
      <c r="CI118" s="302">
        <v>18477</v>
      </c>
      <c r="CJ118" s="302">
        <v>3884</v>
      </c>
      <c r="CK118" s="302">
        <v>1214</v>
      </c>
      <c r="CL118" s="302">
        <v>3794</v>
      </c>
      <c r="CM118" s="302">
        <v>3959</v>
      </c>
      <c r="CN118" s="302">
        <v>5626</v>
      </c>
      <c r="CO118" s="302">
        <v>9094</v>
      </c>
      <c r="CP118" s="302">
        <v>5688</v>
      </c>
      <c r="CQ118" s="302">
        <v>2478</v>
      </c>
      <c r="CR118" s="302">
        <v>928</v>
      </c>
      <c r="CS118" s="302">
        <v>13847</v>
      </c>
      <c r="CT118" s="302">
        <v>7554</v>
      </c>
      <c r="CU118" s="302">
        <v>6293</v>
      </c>
    </row>
    <row r="119" spans="1:99" x14ac:dyDescent="0.2">
      <c r="A119" s="39"/>
      <c r="D119" s="318"/>
      <c r="F119" s="318"/>
      <c r="G119" s="318"/>
      <c r="H119" s="318"/>
      <c r="I119" s="318"/>
      <c r="J119" s="318"/>
      <c r="K119" s="318"/>
      <c r="L119" s="318"/>
      <c r="Q119" s="318"/>
      <c r="R119" s="318"/>
      <c r="V119" s="318"/>
      <c r="W119" s="318"/>
      <c r="X119" s="318"/>
      <c r="Z119" s="39"/>
      <c r="AX119" s="318"/>
      <c r="AY119" s="39"/>
    </row>
    <row r="120" spans="1:99" x14ac:dyDescent="0.2">
      <c r="A120" s="316" t="s">
        <v>64</v>
      </c>
      <c r="B120" s="317">
        <v>257405</v>
      </c>
      <c r="C120" s="317">
        <v>210988</v>
      </c>
      <c r="D120" s="318" t="s">
        <v>2</v>
      </c>
      <c r="E120" s="317">
        <v>14079</v>
      </c>
      <c r="F120" s="318" t="s">
        <v>2</v>
      </c>
      <c r="G120" s="318" t="s">
        <v>2</v>
      </c>
      <c r="H120" s="318" t="s">
        <v>2</v>
      </c>
      <c r="I120" s="318" t="s">
        <v>2</v>
      </c>
      <c r="J120" s="318" t="s">
        <v>2</v>
      </c>
      <c r="K120" s="318" t="s">
        <v>2</v>
      </c>
      <c r="L120" s="318" t="s">
        <v>2</v>
      </c>
      <c r="M120" s="317">
        <v>3866</v>
      </c>
      <c r="N120" s="317">
        <v>1194</v>
      </c>
      <c r="O120" s="317">
        <v>5141</v>
      </c>
      <c r="P120" s="317">
        <v>3665</v>
      </c>
      <c r="Q120" s="318" t="s">
        <v>2</v>
      </c>
      <c r="R120" s="318" t="s">
        <v>2</v>
      </c>
      <c r="S120" s="317">
        <v>6713</v>
      </c>
      <c r="T120" s="317">
        <v>6972</v>
      </c>
      <c r="U120" s="317">
        <v>2757</v>
      </c>
      <c r="V120" s="318" t="s">
        <v>2</v>
      </c>
      <c r="W120" s="318" t="s">
        <v>2</v>
      </c>
      <c r="X120" s="318" t="s">
        <v>2</v>
      </c>
      <c r="Z120" s="316" t="s">
        <v>64</v>
      </c>
      <c r="AA120" s="317">
        <v>281433</v>
      </c>
      <c r="AB120" s="317">
        <v>208689</v>
      </c>
      <c r="AC120" s="317">
        <v>138410</v>
      </c>
      <c r="AD120" s="317">
        <v>11163</v>
      </c>
      <c r="AE120" s="317">
        <v>59116</v>
      </c>
      <c r="AF120" s="317">
        <v>11480</v>
      </c>
      <c r="AG120" s="317">
        <v>2270</v>
      </c>
      <c r="AH120" s="317">
        <v>1890</v>
      </c>
      <c r="AI120" s="317">
        <v>3241</v>
      </c>
      <c r="AJ120" s="317">
        <v>4079</v>
      </c>
      <c r="AK120" s="317">
        <v>27741</v>
      </c>
      <c r="AL120" s="317">
        <v>6680</v>
      </c>
      <c r="AM120" s="317">
        <v>2004</v>
      </c>
      <c r="AN120" s="317">
        <v>9635</v>
      </c>
      <c r="AO120" s="317">
        <v>5576</v>
      </c>
      <c r="AP120" s="317">
        <v>3846</v>
      </c>
      <c r="AQ120" s="317">
        <v>22446</v>
      </c>
      <c r="AR120" s="317">
        <v>13310</v>
      </c>
      <c r="AS120" s="317">
        <v>7461</v>
      </c>
      <c r="AT120" s="317">
        <v>1675</v>
      </c>
      <c r="AU120" s="317">
        <v>11077</v>
      </c>
      <c r="AV120" s="318" t="s">
        <v>2</v>
      </c>
      <c r="AW120" s="317">
        <v>11077</v>
      </c>
      <c r="AX120" s="318"/>
      <c r="AY120" s="316" t="s">
        <v>64</v>
      </c>
      <c r="AZ120" s="317">
        <v>304040</v>
      </c>
      <c r="BA120" s="317">
        <v>196597</v>
      </c>
      <c r="BB120" s="317">
        <v>114629</v>
      </c>
      <c r="BC120" s="317">
        <v>7932</v>
      </c>
      <c r="BD120" s="317">
        <v>74036</v>
      </c>
      <c r="BE120" s="317">
        <v>17072</v>
      </c>
      <c r="BF120" s="317">
        <v>3144</v>
      </c>
      <c r="BG120" s="317">
        <v>2506</v>
      </c>
      <c r="BH120" s="317">
        <v>5412</v>
      </c>
      <c r="BI120" s="317">
        <v>6010</v>
      </c>
      <c r="BJ120" s="317">
        <v>45505</v>
      </c>
      <c r="BK120" s="317">
        <v>7780</v>
      </c>
      <c r="BL120" s="317">
        <v>2233</v>
      </c>
      <c r="BM120" s="317">
        <v>10073</v>
      </c>
      <c r="BN120" s="317">
        <v>9445</v>
      </c>
      <c r="BO120" s="317">
        <v>15974</v>
      </c>
      <c r="BP120" s="317">
        <v>24018</v>
      </c>
      <c r="BQ120" s="317">
        <v>13966</v>
      </c>
      <c r="BR120" s="317">
        <v>6044</v>
      </c>
      <c r="BS120" s="317">
        <v>4008</v>
      </c>
      <c r="BT120" s="317">
        <v>20848</v>
      </c>
      <c r="BU120" s="317">
        <v>11506</v>
      </c>
      <c r="BV120" s="317">
        <v>9342</v>
      </c>
      <c r="BX120" s="316" t="s">
        <v>64</v>
      </c>
    </row>
    <row r="121" spans="1:99" x14ac:dyDescent="0.2">
      <c r="A121" s="316" t="s">
        <v>65</v>
      </c>
      <c r="B121" s="317">
        <v>853196</v>
      </c>
      <c r="C121" s="317">
        <v>630374</v>
      </c>
      <c r="D121" s="318" t="s">
        <v>2</v>
      </c>
      <c r="E121" s="317">
        <v>36654</v>
      </c>
      <c r="F121" s="318" t="s">
        <v>2</v>
      </c>
      <c r="G121" s="318" t="s">
        <v>2</v>
      </c>
      <c r="H121" s="318" t="s">
        <v>2</v>
      </c>
      <c r="I121" s="318" t="s">
        <v>2</v>
      </c>
      <c r="J121" s="318" t="s">
        <v>2</v>
      </c>
      <c r="K121" s="318" t="s">
        <v>2</v>
      </c>
      <c r="L121" s="318" t="s">
        <v>2</v>
      </c>
      <c r="M121" s="317">
        <v>26112</v>
      </c>
      <c r="N121" s="317">
        <v>11031</v>
      </c>
      <c r="O121" s="317">
        <v>26160</v>
      </c>
      <c r="P121" s="317">
        <v>8754</v>
      </c>
      <c r="Q121" s="318" t="s">
        <v>2</v>
      </c>
      <c r="R121" s="318" t="s">
        <v>2</v>
      </c>
      <c r="S121" s="317">
        <v>37488</v>
      </c>
      <c r="T121" s="317">
        <v>68031</v>
      </c>
      <c r="U121" s="317">
        <v>16975</v>
      </c>
      <c r="V121" s="318" t="s">
        <v>2</v>
      </c>
      <c r="W121" s="318" t="s">
        <v>2</v>
      </c>
      <c r="X121" s="318" t="s">
        <v>2</v>
      </c>
      <c r="Z121" s="316" t="s">
        <v>65</v>
      </c>
      <c r="AA121" s="317">
        <v>925400</v>
      </c>
      <c r="AB121" s="317">
        <v>583509</v>
      </c>
      <c r="AC121" s="317">
        <v>470980</v>
      </c>
      <c r="AD121" s="317">
        <v>28980</v>
      </c>
      <c r="AE121" s="317">
        <v>83549</v>
      </c>
      <c r="AF121" s="317">
        <v>35308</v>
      </c>
      <c r="AG121" s="317">
        <v>13272</v>
      </c>
      <c r="AH121" s="317">
        <v>6089</v>
      </c>
      <c r="AI121" s="317">
        <v>6711</v>
      </c>
      <c r="AJ121" s="317">
        <v>9236</v>
      </c>
      <c r="AK121" s="317">
        <v>119190</v>
      </c>
      <c r="AL121" s="317">
        <v>28951</v>
      </c>
      <c r="AM121" s="317">
        <v>16679</v>
      </c>
      <c r="AN121" s="317">
        <v>50254</v>
      </c>
      <c r="AO121" s="317">
        <v>12481</v>
      </c>
      <c r="AP121" s="317">
        <v>10825</v>
      </c>
      <c r="AQ121" s="317">
        <v>172541</v>
      </c>
      <c r="AR121" s="317">
        <v>83726</v>
      </c>
      <c r="AS121" s="317">
        <v>75417</v>
      </c>
      <c r="AT121" s="317">
        <v>13398</v>
      </c>
      <c r="AU121" s="317">
        <v>14852</v>
      </c>
      <c r="AV121" s="318" t="s">
        <v>2</v>
      </c>
      <c r="AW121" s="317">
        <v>14852</v>
      </c>
      <c r="AX121" s="318"/>
      <c r="AY121" s="316" t="s">
        <v>65</v>
      </c>
      <c r="AZ121" s="317">
        <v>1066244</v>
      </c>
      <c r="BA121" s="317">
        <v>579345</v>
      </c>
      <c r="BB121" s="317">
        <v>401520</v>
      </c>
      <c r="BC121" s="317">
        <v>23561</v>
      </c>
      <c r="BD121" s="317">
        <v>154264</v>
      </c>
      <c r="BE121" s="317">
        <v>63478</v>
      </c>
      <c r="BF121" s="317">
        <v>21262</v>
      </c>
      <c r="BG121" s="317">
        <v>11114</v>
      </c>
      <c r="BH121" s="317">
        <v>12080</v>
      </c>
      <c r="BI121" s="317">
        <v>19022</v>
      </c>
      <c r="BJ121" s="317">
        <v>185414</v>
      </c>
      <c r="BK121" s="317">
        <v>36853</v>
      </c>
      <c r="BL121" s="317">
        <v>22942</v>
      </c>
      <c r="BM121" s="317">
        <v>64516</v>
      </c>
      <c r="BN121" s="317">
        <v>22419</v>
      </c>
      <c r="BO121" s="317">
        <v>38684</v>
      </c>
      <c r="BP121" s="317">
        <v>208451</v>
      </c>
      <c r="BQ121" s="317">
        <v>105448</v>
      </c>
      <c r="BR121" s="317">
        <v>70589</v>
      </c>
      <c r="BS121" s="317">
        <v>32414</v>
      </c>
      <c r="BT121" s="317">
        <v>29556</v>
      </c>
      <c r="BU121" s="317">
        <v>8765</v>
      </c>
      <c r="BV121" s="317">
        <v>20791</v>
      </c>
      <c r="BX121" s="316" t="s">
        <v>65</v>
      </c>
    </row>
    <row r="122" spans="1:99" x14ac:dyDescent="0.2">
      <c r="A122" s="316" t="s">
        <v>66</v>
      </c>
      <c r="B122" s="317">
        <v>2363502</v>
      </c>
      <c r="C122" s="317">
        <v>1945844</v>
      </c>
      <c r="D122" s="318" t="s">
        <v>2</v>
      </c>
      <c r="E122" s="317">
        <v>86154</v>
      </c>
      <c r="F122" s="318" t="s">
        <v>2</v>
      </c>
      <c r="G122" s="318" t="s">
        <v>2</v>
      </c>
      <c r="H122" s="318" t="s">
        <v>2</v>
      </c>
      <c r="I122" s="318" t="s">
        <v>2</v>
      </c>
      <c r="J122" s="318" t="s">
        <v>2</v>
      </c>
      <c r="K122" s="318" t="s">
        <v>2</v>
      </c>
      <c r="L122" s="318" t="s">
        <v>2</v>
      </c>
      <c r="M122" s="317">
        <v>143467</v>
      </c>
      <c r="N122" s="317">
        <v>29687</v>
      </c>
      <c r="O122" s="317">
        <v>10181</v>
      </c>
      <c r="P122" s="317">
        <v>16862</v>
      </c>
      <c r="Q122" s="318" t="s">
        <v>2</v>
      </c>
      <c r="R122" s="318" t="s">
        <v>2</v>
      </c>
      <c r="S122" s="317">
        <v>39493</v>
      </c>
      <c r="T122" s="317">
        <v>81519</v>
      </c>
      <c r="U122" s="317">
        <v>22483</v>
      </c>
      <c r="V122" s="318" t="s">
        <v>2</v>
      </c>
      <c r="W122" s="318" t="s">
        <v>2</v>
      </c>
      <c r="X122" s="318" t="s">
        <v>2</v>
      </c>
      <c r="Z122" s="316" t="s">
        <v>66</v>
      </c>
      <c r="AA122" s="317">
        <v>2496465</v>
      </c>
      <c r="AB122" s="317">
        <v>1836751</v>
      </c>
      <c r="AC122" s="317">
        <v>1584174</v>
      </c>
      <c r="AD122" s="317">
        <v>77109</v>
      </c>
      <c r="AE122" s="317">
        <v>175468</v>
      </c>
      <c r="AF122" s="317">
        <v>70217</v>
      </c>
      <c r="AG122" s="317">
        <v>21621</v>
      </c>
      <c r="AH122" s="317">
        <v>9871</v>
      </c>
      <c r="AI122" s="317">
        <v>19975</v>
      </c>
      <c r="AJ122" s="317">
        <v>18750</v>
      </c>
      <c r="AK122" s="317">
        <v>324425</v>
      </c>
      <c r="AL122" s="317">
        <v>185550</v>
      </c>
      <c r="AM122" s="317">
        <v>50516</v>
      </c>
      <c r="AN122" s="317">
        <v>17252</v>
      </c>
      <c r="AO122" s="317">
        <v>24487</v>
      </c>
      <c r="AP122" s="317">
        <v>46620</v>
      </c>
      <c r="AQ122" s="317">
        <v>229104</v>
      </c>
      <c r="AR122" s="317">
        <v>103201</v>
      </c>
      <c r="AS122" s="317">
        <v>108604</v>
      </c>
      <c r="AT122" s="317">
        <v>17299</v>
      </c>
      <c r="AU122" s="317">
        <v>35968</v>
      </c>
      <c r="AV122" s="318" t="s">
        <v>2</v>
      </c>
      <c r="AW122" s="317">
        <v>35968</v>
      </c>
      <c r="AX122" s="318"/>
      <c r="AY122" s="316" t="s">
        <v>66</v>
      </c>
      <c r="AZ122" s="317">
        <v>2770368</v>
      </c>
      <c r="BA122" s="317">
        <v>1696696</v>
      </c>
      <c r="BB122" s="317">
        <v>1319744</v>
      </c>
      <c r="BC122" s="317">
        <v>59424</v>
      </c>
      <c r="BD122" s="317">
        <v>317528</v>
      </c>
      <c r="BE122" s="317">
        <v>126183</v>
      </c>
      <c r="BF122" s="317">
        <v>37394</v>
      </c>
      <c r="BG122" s="317">
        <v>19843</v>
      </c>
      <c r="BH122" s="317">
        <v>32265</v>
      </c>
      <c r="BI122" s="317">
        <v>36681</v>
      </c>
      <c r="BJ122" s="317">
        <v>518151</v>
      </c>
      <c r="BK122" s="317">
        <v>221774</v>
      </c>
      <c r="BL122" s="317">
        <v>79391</v>
      </c>
      <c r="BM122" s="317">
        <v>33225</v>
      </c>
      <c r="BN122" s="317">
        <v>35022</v>
      </c>
      <c r="BO122" s="317">
        <v>148739</v>
      </c>
      <c r="BP122" s="317">
        <v>348397</v>
      </c>
      <c r="BQ122" s="317">
        <v>183775</v>
      </c>
      <c r="BR122" s="317">
        <v>115754</v>
      </c>
      <c r="BS122" s="317">
        <v>48868</v>
      </c>
      <c r="BT122" s="317">
        <v>80941</v>
      </c>
      <c r="BU122" s="317">
        <v>25797</v>
      </c>
      <c r="BV122" s="317">
        <v>55144</v>
      </c>
      <c r="BX122" s="316" t="s">
        <v>66</v>
      </c>
    </row>
    <row r="123" spans="1:99" x14ac:dyDescent="0.2">
      <c r="A123" s="316" t="s">
        <v>67</v>
      </c>
      <c r="B123" s="302">
        <v>3474103</v>
      </c>
      <c r="C123" s="302">
        <v>2787206</v>
      </c>
      <c r="D123" s="318" t="s">
        <v>2</v>
      </c>
      <c r="E123" s="302">
        <v>136887</v>
      </c>
      <c r="F123" s="318" t="s">
        <v>2</v>
      </c>
      <c r="G123" s="318" t="s">
        <v>2</v>
      </c>
      <c r="H123" s="318" t="s">
        <v>2</v>
      </c>
      <c r="I123" s="318" t="s">
        <v>2</v>
      </c>
      <c r="J123" s="318" t="s">
        <v>2</v>
      </c>
      <c r="K123" s="318" t="s">
        <v>2</v>
      </c>
      <c r="L123" s="318" t="s">
        <v>2</v>
      </c>
      <c r="M123" s="302">
        <v>173445</v>
      </c>
      <c r="N123" s="302">
        <v>41912</v>
      </c>
      <c r="O123" s="302">
        <v>41482</v>
      </c>
      <c r="P123" s="302">
        <v>29281</v>
      </c>
      <c r="Q123" s="318" t="s">
        <v>2</v>
      </c>
      <c r="R123" s="318" t="s">
        <v>2</v>
      </c>
      <c r="S123" s="302">
        <v>83694</v>
      </c>
      <c r="T123" s="302">
        <v>156522</v>
      </c>
      <c r="U123" s="302">
        <v>42215</v>
      </c>
      <c r="V123" s="318" t="s">
        <v>2</v>
      </c>
      <c r="W123" s="318" t="s">
        <v>2</v>
      </c>
      <c r="X123" s="318" t="s">
        <v>2</v>
      </c>
      <c r="Z123" s="316" t="s">
        <v>67</v>
      </c>
      <c r="AA123" s="302">
        <v>3703298</v>
      </c>
      <c r="AB123" s="302">
        <v>2628949</v>
      </c>
      <c r="AC123" s="302">
        <v>2193564</v>
      </c>
      <c r="AD123" s="302">
        <v>117252</v>
      </c>
      <c r="AE123" s="302">
        <v>318133</v>
      </c>
      <c r="AF123" s="318">
        <v>117005</v>
      </c>
      <c r="AG123" s="302">
        <v>37163</v>
      </c>
      <c r="AH123" s="302">
        <v>17850</v>
      </c>
      <c r="AI123" s="302">
        <v>29927</v>
      </c>
      <c r="AJ123" s="302">
        <v>32065</v>
      </c>
      <c r="AK123" s="318">
        <v>471356</v>
      </c>
      <c r="AL123" s="302">
        <v>221181</v>
      </c>
      <c r="AM123" s="302">
        <v>69199</v>
      </c>
      <c r="AN123" s="302">
        <v>77141</v>
      </c>
      <c r="AO123" s="302">
        <v>42544</v>
      </c>
      <c r="AP123" s="302">
        <v>61291</v>
      </c>
      <c r="AQ123" s="318">
        <v>424091</v>
      </c>
      <c r="AR123" s="302">
        <v>200237</v>
      </c>
      <c r="AS123" s="302">
        <v>191482</v>
      </c>
      <c r="AT123" s="302">
        <v>32372</v>
      </c>
      <c r="AU123" s="302">
        <v>61897</v>
      </c>
      <c r="AV123" s="318" t="s">
        <v>2</v>
      </c>
      <c r="AW123" s="302">
        <v>61897</v>
      </c>
      <c r="AY123" s="316" t="s">
        <v>67</v>
      </c>
      <c r="AZ123" s="302">
        <v>4140652</v>
      </c>
      <c r="BA123" s="302">
        <v>2472638</v>
      </c>
      <c r="BB123" s="302">
        <v>1835893</v>
      </c>
      <c r="BC123" s="302">
        <v>90917</v>
      </c>
      <c r="BD123" s="302">
        <v>545828</v>
      </c>
      <c r="BE123" s="302">
        <v>206733</v>
      </c>
      <c r="BF123" s="302">
        <v>61800</v>
      </c>
      <c r="BG123" s="302">
        <v>33463</v>
      </c>
      <c r="BH123" s="302">
        <v>49757</v>
      </c>
      <c r="BI123" s="302">
        <v>61713</v>
      </c>
      <c r="BJ123" s="302">
        <v>749070</v>
      </c>
      <c r="BK123" s="302">
        <v>266407</v>
      </c>
      <c r="BL123" s="302">
        <v>104566</v>
      </c>
      <c r="BM123" s="302">
        <v>107814</v>
      </c>
      <c r="BN123" s="302">
        <v>66886</v>
      </c>
      <c r="BO123" s="302">
        <v>203397</v>
      </c>
      <c r="BP123" s="302">
        <v>580866</v>
      </c>
      <c r="BQ123" s="302">
        <v>303189</v>
      </c>
      <c r="BR123" s="302">
        <v>192387</v>
      </c>
      <c r="BS123" s="302">
        <v>85290</v>
      </c>
      <c r="BT123" s="302">
        <v>131345</v>
      </c>
      <c r="BU123" s="302">
        <v>46068</v>
      </c>
      <c r="BV123" s="302">
        <v>85277</v>
      </c>
      <c r="BX123" s="316" t="s">
        <v>67</v>
      </c>
      <c r="BY123" s="302">
        <v>4531624</v>
      </c>
      <c r="BZ123" s="302">
        <v>2406383</v>
      </c>
      <c r="CA123" s="302">
        <v>1619772</v>
      </c>
      <c r="CB123" s="302">
        <v>81266</v>
      </c>
      <c r="CC123" s="302">
        <v>705345</v>
      </c>
      <c r="CD123" s="302">
        <v>263340</v>
      </c>
      <c r="CE123" s="302">
        <v>69157</v>
      </c>
      <c r="CF123" s="302">
        <v>40316</v>
      </c>
      <c r="CG123" s="302">
        <v>63670</v>
      </c>
      <c r="CH123" s="302">
        <v>90197</v>
      </c>
      <c r="CI123" s="302">
        <v>931295</v>
      </c>
      <c r="CJ123" s="302">
        <v>329785</v>
      </c>
      <c r="CK123" s="302">
        <v>142514</v>
      </c>
      <c r="CL123" s="302">
        <v>162065</v>
      </c>
      <c r="CM123" s="302">
        <v>83655</v>
      </c>
      <c r="CN123" s="302">
        <v>213276</v>
      </c>
      <c r="CO123" s="302">
        <v>646651</v>
      </c>
      <c r="CP123" s="302">
        <v>375785</v>
      </c>
      <c r="CQ123" s="302">
        <v>195182</v>
      </c>
      <c r="CR123" s="302">
        <v>75684</v>
      </c>
      <c r="CS123" s="302">
        <v>283955</v>
      </c>
      <c r="CT123" s="302">
        <v>67454</v>
      </c>
      <c r="CU123" s="302">
        <v>216501</v>
      </c>
    </row>
  </sheetData>
  <hyperlinks>
    <hyperlink ref="A1" location="Contents!A1" display="Back" xr:uid="{00000000-0004-0000-4300-000000000000}"/>
    <hyperlink ref="D1" location="'Table 31'!A1" display="Table 31" xr:uid="{00000000-0004-0000-4300-000001000000}"/>
  </hyperlink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7">
    <tabColor theme="7" tint="0.39997558519241921"/>
  </sheetPr>
  <dimension ref="A1:AI123"/>
  <sheetViews>
    <sheetView zoomScale="70" zoomScaleNormal="70" workbookViewId="0">
      <selection activeCell="D1" sqref="D1"/>
    </sheetView>
  </sheetViews>
  <sheetFormatPr defaultColWidth="8.85546875" defaultRowHeight="12.75" x14ac:dyDescent="0.2"/>
  <cols>
    <col min="1" max="16384" width="8.85546875" style="302"/>
  </cols>
  <sheetData>
    <row r="1" spans="1:35" x14ac:dyDescent="0.2">
      <c r="A1" s="296" t="s">
        <v>322</v>
      </c>
      <c r="B1" s="315"/>
      <c r="C1" s="315"/>
      <c r="D1" s="296" t="s">
        <v>2762</v>
      </c>
      <c r="M1" s="339" t="s">
        <v>2957</v>
      </c>
    </row>
    <row r="2" spans="1:35" x14ac:dyDescent="0.2">
      <c r="A2" s="302">
        <v>2001</v>
      </c>
      <c r="M2" s="525">
        <v>2011</v>
      </c>
      <c r="N2" s="525"/>
      <c r="O2" s="525"/>
      <c r="P2" s="525"/>
      <c r="Q2" s="525"/>
      <c r="R2" s="525"/>
      <c r="S2" s="525"/>
      <c r="T2" s="525"/>
      <c r="U2" s="525"/>
      <c r="V2" s="525"/>
      <c r="W2" s="525"/>
      <c r="Y2" s="302">
        <v>2021</v>
      </c>
    </row>
    <row r="3" spans="1:35" x14ac:dyDescent="0.2">
      <c r="A3" s="302" t="s">
        <v>714</v>
      </c>
      <c r="B3" s="302" t="s">
        <v>603</v>
      </c>
      <c r="C3" s="302" t="s">
        <v>771</v>
      </c>
      <c r="D3" s="302" t="s">
        <v>772</v>
      </c>
      <c r="E3" s="302" t="s">
        <v>773</v>
      </c>
      <c r="F3" s="302" t="s">
        <v>774</v>
      </c>
      <c r="G3" s="302" t="s">
        <v>775</v>
      </c>
      <c r="H3" s="302" t="s">
        <v>776</v>
      </c>
      <c r="I3" s="302" t="s">
        <v>777</v>
      </c>
      <c r="J3" s="302" t="s">
        <v>778</v>
      </c>
      <c r="K3" s="302" t="s">
        <v>779</v>
      </c>
      <c r="M3" s="525" t="s">
        <v>714</v>
      </c>
      <c r="N3" s="525" t="s">
        <v>603</v>
      </c>
      <c r="O3" s="525" t="s">
        <v>771</v>
      </c>
      <c r="P3" s="525" t="s">
        <v>772</v>
      </c>
      <c r="Q3" s="525" t="s">
        <v>773</v>
      </c>
      <c r="R3" s="525" t="s">
        <v>774</v>
      </c>
      <c r="S3" s="525" t="s">
        <v>775</v>
      </c>
      <c r="T3" s="525" t="s">
        <v>776</v>
      </c>
      <c r="U3" s="525" t="s">
        <v>777</v>
      </c>
      <c r="V3" s="525" t="s">
        <v>778</v>
      </c>
      <c r="W3" s="525" t="s">
        <v>779</v>
      </c>
      <c r="Y3" s="302" t="s">
        <v>714</v>
      </c>
      <c r="Z3" s="302" t="s">
        <v>603</v>
      </c>
      <c r="AA3" s="302" t="s">
        <v>771</v>
      </c>
      <c r="AB3" s="302" t="s">
        <v>772</v>
      </c>
      <c r="AC3" s="302" t="s">
        <v>773</v>
      </c>
      <c r="AD3" s="302" t="s">
        <v>774</v>
      </c>
      <c r="AE3" s="302" t="s">
        <v>775</v>
      </c>
      <c r="AF3" s="302" t="s">
        <v>776</v>
      </c>
      <c r="AG3" s="302" t="s">
        <v>777</v>
      </c>
      <c r="AH3" s="302" t="s">
        <v>778</v>
      </c>
      <c r="AI3" s="302" t="s">
        <v>779</v>
      </c>
    </row>
    <row r="4" spans="1:35" x14ac:dyDescent="0.2">
      <c r="A4" s="39" t="s">
        <v>31</v>
      </c>
      <c r="B4" s="302">
        <v>7196</v>
      </c>
      <c r="C4" s="302">
        <v>3950</v>
      </c>
      <c r="D4" s="302">
        <v>49</v>
      </c>
      <c r="E4" s="302">
        <v>108</v>
      </c>
      <c r="F4" s="302">
        <v>224</v>
      </c>
      <c r="G4" s="302">
        <v>406</v>
      </c>
      <c r="H4" s="302">
        <v>19</v>
      </c>
      <c r="I4" s="302">
        <v>56</v>
      </c>
      <c r="J4" s="302">
        <v>1767</v>
      </c>
      <c r="K4" s="302">
        <v>617</v>
      </c>
      <c r="M4" s="526" t="s">
        <v>31</v>
      </c>
      <c r="N4" s="525">
        <v>7375</v>
      </c>
      <c r="O4" s="525">
        <v>3344</v>
      </c>
      <c r="P4" s="525">
        <v>92</v>
      </c>
      <c r="Q4" s="525">
        <v>145</v>
      </c>
      <c r="R4" s="525">
        <v>166</v>
      </c>
      <c r="S4" s="525">
        <v>409</v>
      </c>
      <c r="T4" s="525">
        <v>18</v>
      </c>
      <c r="U4" s="525">
        <v>28</v>
      </c>
      <c r="V4" s="525">
        <v>2522</v>
      </c>
      <c r="W4" s="525">
        <v>651</v>
      </c>
      <c r="Y4" s="302" t="s">
        <v>31</v>
      </c>
      <c r="Z4" s="302">
        <v>8584</v>
      </c>
      <c r="AA4" s="302">
        <v>2976</v>
      </c>
      <c r="AB4" s="302">
        <v>96</v>
      </c>
      <c r="AC4" s="302">
        <v>203</v>
      </c>
      <c r="AD4" s="302">
        <v>177</v>
      </c>
      <c r="AE4" s="302">
        <v>540</v>
      </c>
      <c r="AF4" s="302">
        <v>8</v>
      </c>
      <c r="AG4" s="302">
        <v>54</v>
      </c>
      <c r="AH4" s="302">
        <v>3763</v>
      </c>
      <c r="AI4" s="302">
        <v>767</v>
      </c>
    </row>
    <row r="5" spans="1:35" x14ac:dyDescent="0.2">
      <c r="A5" s="39" t="s">
        <v>32</v>
      </c>
      <c r="B5" s="302">
        <v>163943</v>
      </c>
      <c r="C5" s="302">
        <v>113111</v>
      </c>
      <c r="D5" s="302">
        <v>366</v>
      </c>
      <c r="E5" s="302">
        <v>1867</v>
      </c>
      <c r="F5" s="302">
        <v>547</v>
      </c>
      <c r="G5" s="302">
        <v>7148</v>
      </c>
      <c r="H5" s="302">
        <v>1754</v>
      </c>
      <c r="I5" s="302">
        <v>307</v>
      </c>
      <c r="J5" s="302">
        <v>25075</v>
      </c>
      <c r="K5" s="302">
        <v>13768</v>
      </c>
      <c r="M5" s="526" t="s">
        <v>32</v>
      </c>
      <c r="N5" s="525">
        <v>185911</v>
      </c>
      <c r="O5" s="525">
        <v>104101</v>
      </c>
      <c r="P5" s="525">
        <v>842</v>
      </c>
      <c r="Q5" s="525">
        <v>4464</v>
      </c>
      <c r="R5" s="525">
        <v>425</v>
      </c>
      <c r="S5" s="525">
        <v>25520</v>
      </c>
      <c r="T5" s="525">
        <v>2952</v>
      </c>
      <c r="U5" s="525">
        <v>533</v>
      </c>
      <c r="V5" s="525">
        <v>35106</v>
      </c>
      <c r="W5" s="525">
        <v>11968</v>
      </c>
      <c r="Y5" s="302" t="s">
        <v>32</v>
      </c>
      <c r="Z5" s="302">
        <v>218870</v>
      </c>
      <c r="AA5" s="302">
        <v>99342</v>
      </c>
      <c r="AB5" s="302">
        <v>820</v>
      </c>
      <c r="AC5" s="302">
        <v>6598</v>
      </c>
      <c r="AD5" s="302">
        <v>274</v>
      </c>
      <c r="AE5" s="302">
        <v>53389</v>
      </c>
      <c r="AF5" s="302">
        <v>4284</v>
      </c>
      <c r="AG5" s="302">
        <v>981</v>
      </c>
      <c r="AH5" s="302">
        <v>41191</v>
      </c>
      <c r="AI5" s="302">
        <v>11991</v>
      </c>
    </row>
    <row r="6" spans="1:35" x14ac:dyDescent="0.2">
      <c r="A6" s="39" t="s">
        <v>33</v>
      </c>
      <c r="B6" s="302">
        <v>314564</v>
      </c>
      <c r="C6" s="302">
        <v>148844</v>
      </c>
      <c r="D6" s="302">
        <v>3422</v>
      </c>
      <c r="E6" s="302">
        <v>21011</v>
      </c>
      <c r="F6" s="302">
        <v>46686</v>
      </c>
      <c r="G6" s="302">
        <v>19373</v>
      </c>
      <c r="H6" s="302">
        <v>1113</v>
      </c>
      <c r="I6" s="302">
        <v>3215</v>
      </c>
      <c r="J6" s="302">
        <v>40320</v>
      </c>
      <c r="K6" s="302">
        <v>30580</v>
      </c>
      <c r="M6" s="526" t="s">
        <v>33</v>
      </c>
      <c r="N6" s="525">
        <v>356386</v>
      </c>
      <c r="O6" s="525">
        <v>146866</v>
      </c>
      <c r="P6" s="525">
        <v>4521</v>
      </c>
      <c r="Q6" s="525">
        <v>21924</v>
      </c>
      <c r="R6" s="525">
        <v>54084</v>
      </c>
      <c r="S6" s="525">
        <v>36744</v>
      </c>
      <c r="T6" s="525">
        <v>1269</v>
      </c>
      <c r="U6" s="525">
        <v>3764</v>
      </c>
      <c r="V6" s="525">
        <v>57297</v>
      </c>
      <c r="W6" s="525">
        <v>29917</v>
      </c>
      <c r="Y6" s="302" t="s">
        <v>33</v>
      </c>
      <c r="Z6" s="302">
        <v>389344</v>
      </c>
      <c r="AA6" s="302">
        <v>142321</v>
      </c>
      <c r="AB6" s="302">
        <v>4158</v>
      </c>
      <c r="AC6" s="302">
        <v>22105</v>
      </c>
      <c r="AD6" s="302">
        <v>56616</v>
      </c>
      <c r="AE6" s="302">
        <v>47688</v>
      </c>
      <c r="AF6" s="302">
        <v>1524</v>
      </c>
      <c r="AG6" s="302">
        <v>5192</v>
      </c>
      <c r="AH6" s="302">
        <v>78684</v>
      </c>
      <c r="AI6" s="302">
        <v>31056</v>
      </c>
    </row>
    <row r="7" spans="1:35" x14ac:dyDescent="0.2">
      <c r="A7" s="39" t="s">
        <v>34</v>
      </c>
      <c r="B7" s="302">
        <v>218307</v>
      </c>
      <c r="C7" s="302">
        <v>159234</v>
      </c>
      <c r="D7" s="302">
        <v>871</v>
      </c>
      <c r="E7" s="302">
        <v>1952</v>
      </c>
      <c r="F7" s="302">
        <v>288</v>
      </c>
      <c r="G7" s="302">
        <v>3069</v>
      </c>
      <c r="H7" s="302">
        <v>2953</v>
      </c>
      <c r="I7" s="302">
        <v>485</v>
      </c>
      <c r="J7" s="302">
        <v>32147</v>
      </c>
      <c r="K7" s="302">
        <v>17308</v>
      </c>
      <c r="M7" s="526" t="s">
        <v>34</v>
      </c>
      <c r="N7" s="525">
        <v>231997</v>
      </c>
      <c r="O7" s="525">
        <v>144093</v>
      </c>
      <c r="P7" s="525">
        <v>1377</v>
      </c>
      <c r="Q7" s="525">
        <v>3547</v>
      </c>
      <c r="R7" s="525">
        <v>234</v>
      </c>
      <c r="S7" s="525">
        <v>5645</v>
      </c>
      <c r="T7" s="525">
        <v>4156</v>
      </c>
      <c r="U7" s="525">
        <v>724</v>
      </c>
      <c r="V7" s="525">
        <v>55995</v>
      </c>
      <c r="W7" s="525">
        <v>16226</v>
      </c>
      <c r="Y7" s="302" t="s">
        <v>34</v>
      </c>
      <c r="Z7" s="302">
        <v>246471</v>
      </c>
      <c r="AA7" s="302">
        <v>123908</v>
      </c>
      <c r="AB7" s="302">
        <v>2048</v>
      </c>
      <c r="AC7" s="302">
        <v>7516</v>
      </c>
      <c r="AD7" s="302">
        <v>216</v>
      </c>
      <c r="AE7" s="302">
        <v>9721</v>
      </c>
      <c r="AF7" s="302">
        <v>5272</v>
      </c>
      <c r="AG7" s="302">
        <v>988</v>
      </c>
      <c r="AH7" s="302">
        <v>82816</v>
      </c>
      <c r="AI7" s="302">
        <v>13986</v>
      </c>
    </row>
    <row r="8" spans="1:35" x14ac:dyDescent="0.2">
      <c r="A8" s="39" t="s">
        <v>35</v>
      </c>
      <c r="B8" s="302">
        <v>263464</v>
      </c>
      <c r="C8" s="302">
        <v>125702</v>
      </c>
      <c r="D8" s="302">
        <v>2497</v>
      </c>
      <c r="E8" s="302">
        <v>45228</v>
      </c>
      <c r="F8" s="302">
        <v>6464</v>
      </c>
      <c r="G8" s="302">
        <v>32290</v>
      </c>
      <c r="H8" s="302">
        <v>1738</v>
      </c>
      <c r="I8" s="302">
        <v>2977</v>
      </c>
      <c r="J8" s="302">
        <v>26252</v>
      </c>
      <c r="K8" s="302">
        <v>20316</v>
      </c>
      <c r="M8" s="526" t="s">
        <v>35</v>
      </c>
      <c r="N8" s="525">
        <v>311215</v>
      </c>
      <c r="O8" s="525">
        <v>129080</v>
      </c>
      <c r="P8" s="525">
        <v>4300</v>
      </c>
      <c r="Q8" s="525">
        <v>55449</v>
      </c>
      <c r="R8" s="525">
        <v>4357</v>
      </c>
      <c r="S8" s="525">
        <v>58036</v>
      </c>
      <c r="T8" s="525">
        <v>1709</v>
      </c>
      <c r="U8" s="525">
        <v>3768</v>
      </c>
      <c r="V8" s="525">
        <v>33054</v>
      </c>
      <c r="W8" s="525">
        <v>21462</v>
      </c>
      <c r="Y8" s="302" t="s">
        <v>35</v>
      </c>
      <c r="Z8" s="302">
        <v>339818</v>
      </c>
      <c r="AA8" s="302">
        <v>131914</v>
      </c>
      <c r="AB8" s="302">
        <v>3117</v>
      </c>
      <c r="AC8" s="302">
        <v>52876</v>
      </c>
      <c r="AD8" s="302">
        <v>3726</v>
      </c>
      <c r="AE8" s="302">
        <v>72573</v>
      </c>
      <c r="AF8" s="302">
        <v>1530</v>
      </c>
      <c r="AG8" s="302">
        <v>4424</v>
      </c>
      <c r="AH8" s="302">
        <v>46153</v>
      </c>
      <c r="AI8" s="302">
        <v>23505</v>
      </c>
    </row>
    <row r="9" spans="1:35" x14ac:dyDescent="0.2">
      <c r="A9" s="39" t="s">
        <v>36</v>
      </c>
      <c r="B9" s="302">
        <v>295532</v>
      </c>
      <c r="C9" s="302">
        <v>212871</v>
      </c>
      <c r="D9" s="302">
        <v>953</v>
      </c>
      <c r="E9" s="302">
        <v>3350</v>
      </c>
      <c r="F9" s="302">
        <v>1098</v>
      </c>
      <c r="G9" s="302">
        <v>4926</v>
      </c>
      <c r="H9" s="302">
        <v>600</v>
      </c>
      <c r="I9" s="302">
        <v>875</v>
      </c>
      <c r="J9" s="302">
        <v>48279</v>
      </c>
      <c r="K9" s="302">
        <v>22580</v>
      </c>
      <c r="M9" s="526" t="s">
        <v>36</v>
      </c>
      <c r="N9" s="525">
        <v>309392</v>
      </c>
      <c r="O9" s="525">
        <v>187656</v>
      </c>
      <c r="P9" s="525">
        <v>1580</v>
      </c>
      <c r="Q9" s="525">
        <v>4987</v>
      </c>
      <c r="R9" s="525">
        <v>957</v>
      </c>
      <c r="S9" s="525">
        <v>7841</v>
      </c>
      <c r="T9" s="525">
        <v>736</v>
      </c>
      <c r="U9" s="525">
        <v>1138</v>
      </c>
      <c r="V9" s="525">
        <v>80303</v>
      </c>
      <c r="W9" s="525">
        <v>24194</v>
      </c>
      <c r="Y9" s="302" t="s">
        <v>36</v>
      </c>
      <c r="Z9" s="302">
        <v>329989</v>
      </c>
      <c r="AA9" s="302">
        <v>159452</v>
      </c>
      <c r="AB9" s="302">
        <v>2100</v>
      </c>
      <c r="AC9" s="302">
        <v>9641</v>
      </c>
      <c r="AD9" s="302">
        <v>966</v>
      </c>
      <c r="AE9" s="302">
        <v>10876</v>
      </c>
      <c r="AF9" s="302">
        <v>1068</v>
      </c>
      <c r="AG9" s="302">
        <v>1705</v>
      </c>
      <c r="AH9" s="302">
        <v>122943</v>
      </c>
      <c r="AI9" s="302">
        <v>21238</v>
      </c>
    </row>
    <row r="10" spans="1:35" x14ac:dyDescent="0.2">
      <c r="A10" s="39" t="s">
        <v>37</v>
      </c>
      <c r="B10" s="302">
        <v>198019</v>
      </c>
      <c r="C10" s="302">
        <v>93259</v>
      </c>
      <c r="D10" s="302">
        <v>2592</v>
      </c>
      <c r="E10" s="302">
        <v>3031</v>
      </c>
      <c r="F10" s="302">
        <v>11153</v>
      </c>
      <c r="G10" s="302">
        <v>22906</v>
      </c>
      <c r="H10" s="302">
        <v>442</v>
      </c>
      <c r="I10" s="302">
        <v>1161</v>
      </c>
      <c r="J10" s="302">
        <v>43609</v>
      </c>
      <c r="K10" s="302">
        <v>19866</v>
      </c>
      <c r="M10" s="562" t="s">
        <v>37</v>
      </c>
      <c r="N10" s="461">
        <v>220338</v>
      </c>
      <c r="O10" s="461">
        <v>85100.466998078366</v>
      </c>
      <c r="P10" s="461">
        <v>3162.906059403459</v>
      </c>
      <c r="Q10" s="461">
        <v>3566.7547414153228</v>
      </c>
      <c r="R10" s="461">
        <v>11242.180831731974</v>
      </c>
      <c r="S10" s="461">
        <v>30376.094170356755</v>
      </c>
      <c r="T10" s="461">
        <v>514.30302239117714</v>
      </c>
      <c r="U10" s="461">
        <v>1424.4007644748933</v>
      </c>
      <c r="V10" s="461">
        <v>63696.486851449576</v>
      </c>
      <c r="W10" s="461">
        <v>21254.406560698473</v>
      </c>
      <c r="Y10" s="302" t="s">
        <v>37</v>
      </c>
      <c r="Z10" s="302">
        <v>210133</v>
      </c>
      <c r="AA10" s="302">
        <v>65980</v>
      </c>
      <c r="AB10" s="302">
        <v>2410</v>
      </c>
      <c r="AC10" s="302">
        <v>3991</v>
      </c>
      <c r="AD10" s="302">
        <v>10079</v>
      </c>
      <c r="AE10" s="302">
        <v>33829</v>
      </c>
      <c r="AF10" s="302">
        <v>486</v>
      </c>
      <c r="AG10" s="302">
        <v>1841</v>
      </c>
      <c r="AH10" s="302">
        <v>72776</v>
      </c>
      <c r="AI10" s="302">
        <v>18741</v>
      </c>
    </row>
    <row r="11" spans="1:35" x14ac:dyDescent="0.2">
      <c r="A11" s="39" t="s">
        <v>38</v>
      </c>
      <c r="B11" s="302">
        <v>330587</v>
      </c>
      <c r="C11" s="302">
        <v>215124</v>
      </c>
      <c r="D11" s="302">
        <v>1579</v>
      </c>
      <c r="E11" s="302">
        <v>16781</v>
      </c>
      <c r="F11" s="302">
        <v>999</v>
      </c>
      <c r="G11" s="302">
        <v>17642</v>
      </c>
      <c r="H11" s="302">
        <v>1310</v>
      </c>
      <c r="I11" s="302">
        <v>1831</v>
      </c>
      <c r="J11" s="302">
        <v>48615</v>
      </c>
      <c r="K11" s="302">
        <v>26706</v>
      </c>
      <c r="M11" s="526" t="s">
        <v>38</v>
      </c>
      <c r="N11" s="525">
        <v>363378</v>
      </c>
      <c r="O11" s="525">
        <v>205022</v>
      </c>
      <c r="P11" s="525">
        <v>2381</v>
      </c>
      <c r="Q11" s="525">
        <v>21739</v>
      </c>
      <c r="R11" s="525">
        <v>709</v>
      </c>
      <c r="S11" s="525">
        <v>29513</v>
      </c>
      <c r="T11" s="525">
        <v>1450</v>
      </c>
      <c r="U11" s="525">
        <v>2153</v>
      </c>
      <c r="V11" s="525">
        <v>72654</v>
      </c>
      <c r="W11" s="525">
        <v>27757</v>
      </c>
      <c r="Y11" s="302" t="s">
        <v>38</v>
      </c>
      <c r="Z11" s="302">
        <v>390724</v>
      </c>
      <c r="AA11" s="302">
        <v>190882</v>
      </c>
      <c r="AB11" s="302">
        <v>2371</v>
      </c>
      <c r="AC11" s="302">
        <v>23145</v>
      </c>
      <c r="AD11" s="302">
        <v>609</v>
      </c>
      <c r="AE11" s="302">
        <v>40717</v>
      </c>
      <c r="AF11" s="302">
        <v>1657</v>
      </c>
      <c r="AG11" s="302">
        <v>3189</v>
      </c>
      <c r="AH11" s="302">
        <v>101119</v>
      </c>
      <c r="AI11" s="302">
        <v>27035</v>
      </c>
    </row>
    <row r="12" spans="1:35" x14ac:dyDescent="0.2">
      <c r="A12" s="39" t="s">
        <v>39</v>
      </c>
      <c r="B12" s="302">
        <v>300948</v>
      </c>
      <c r="C12" s="302">
        <v>152716</v>
      </c>
      <c r="D12" s="302">
        <v>3001</v>
      </c>
      <c r="E12" s="302">
        <v>23384</v>
      </c>
      <c r="F12" s="302">
        <v>1488</v>
      </c>
      <c r="G12" s="302">
        <v>31033</v>
      </c>
      <c r="H12" s="302">
        <v>25625</v>
      </c>
      <c r="I12" s="302">
        <v>1272</v>
      </c>
      <c r="J12" s="302">
        <v>40436</v>
      </c>
      <c r="K12" s="302">
        <v>21993</v>
      </c>
      <c r="M12" s="526" t="s">
        <v>39</v>
      </c>
      <c r="N12" s="525">
        <v>338449</v>
      </c>
      <c r="O12" s="525">
        <v>148055</v>
      </c>
      <c r="P12" s="525">
        <v>4228</v>
      </c>
      <c r="Q12" s="525">
        <v>28915</v>
      </c>
      <c r="R12" s="525">
        <v>1131</v>
      </c>
      <c r="S12" s="525">
        <v>53198</v>
      </c>
      <c r="T12" s="525">
        <v>26778</v>
      </c>
      <c r="U12" s="525">
        <v>1987</v>
      </c>
      <c r="V12" s="525">
        <v>50848</v>
      </c>
      <c r="W12" s="525">
        <v>23309</v>
      </c>
      <c r="Y12" s="302" t="s">
        <v>39</v>
      </c>
      <c r="Z12" s="302">
        <v>367115</v>
      </c>
      <c r="AA12" s="302">
        <v>138937</v>
      </c>
      <c r="AB12" s="302">
        <v>4002</v>
      </c>
      <c r="AC12" s="302">
        <v>28236</v>
      </c>
      <c r="AD12" s="302">
        <v>1041</v>
      </c>
      <c r="AE12" s="302">
        <v>68907</v>
      </c>
      <c r="AF12" s="302">
        <v>28491</v>
      </c>
      <c r="AG12" s="302">
        <v>2735</v>
      </c>
      <c r="AH12" s="302">
        <v>70233</v>
      </c>
      <c r="AI12" s="302">
        <v>24533</v>
      </c>
    </row>
    <row r="13" spans="1:35" x14ac:dyDescent="0.2">
      <c r="A13" s="39" t="s">
        <v>40</v>
      </c>
      <c r="B13" s="302">
        <v>273559</v>
      </c>
      <c r="C13" s="302">
        <v>172836</v>
      </c>
      <c r="D13" s="302">
        <v>1334</v>
      </c>
      <c r="E13" s="302">
        <v>9176</v>
      </c>
      <c r="F13" s="302">
        <v>5336</v>
      </c>
      <c r="G13" s="302">
        <v>26306</v>
      </c>
      <c r="H13" s="302">
        <v>892</v>
      </c>
      <c r="I13" s="302">
        <v>1702</v>
      </c>
      <c r="J13" s="302">
        <v>33777</v>
      </c>
      <c r="K13" s="302">
        <v>22200</v>
      </c>
      <c r="M13" s="526" t="s">
        <v>40</v>
      </c>
      <c r="N13" s="525">
        <v>312466</v>
      </c>
      <c r="O13" s="525">
        <v>167417</v>
      </c>
      <c r="P13" s="525">
        <v>1824</v>
      </c>
      <c r="Q13" s="525">
        <v>10927</v>
      </c>
      <c r="R13" s="525">
        <v>4412</v>
      </c>
      <c r="S13" s="525">
        <v>52141</v>
      </c>
      <c r="T13" s="525">
        <v>1078</v>
      </c>
      <c r="U13" s="525">
        <v>1950</v>
      </c>
      <c r="V13" s="525">
        <v>48522</v>
      </c>
      <c r="W13" s="525">
        <v>24195</v>
      </c>
      <c r="Y13" s="302" t="s">
        <v>40</v>
      </c>
      <c r="Z13" s="302">
        <v>329984</v>
      </c>
      <c r="AA13" s="302">
        <v>153015</v>
      </c>
      <c r="AB13" s="302">
        <v>1716</v>
      </c>
      <c r="AC13" s="302">
        <v>10231</v>
      </c>
      <c r="AD13" s="302">
        <v>3713</v>
      </c>
      <c r="AE13" s="302">
        <v>61477</v>
      </c>
      <c r="AF13" s="302">
        <v>1199</v>
      </c>
      <c r="AG13" s="302">
        <v>10351</v>
      </c>
      <c r="AH13" s="302">
        <v>65241</v>
      </c>
      <c r="AI13" s="302">
        <v>23041</v>
      </c>
    </row>
    <row r="14" spans="1:35" x14ac:dyDescent="0.2">
      <c r="A14" s="39" t="s">
        <v>41</v>
      </c>
      <c r="B14" s="302">
        <v>214403</v>
      </c>
      <c r="C14" s="302">
        <v>131924</v>
      </c>
      <c r="D14" s="302">
        <v>1997</v>
      </c>
      <c r="E14" s="302">
        <v>4251</v>
      </c>
      <c r="F14" s="302">
        <v>464</v>
      </c>
      <c r="G14" s="302">
        <v>9199</v>
      </c>
      <c r="H14" s="302">
        <v>4704</v>
      </c>
      <c r="I14" s="302">
        <v>616</v>
      </c>
      <c r="J14" s="302">
        <v>41365</v>
      </c>
      <c r="K14" s="302">
        <v>19883</v>
      </c>
      <c r="M14" s="526" t="s">
        <v>41</v>
      </c>
      <c r="N14" s="525">
        <v>254557</v>
      </c>
      <c r="O14" s="525">
        <v>134632</v>
      </c>
      <c r="P14" s="525">
        <v>4223</v>
      </c>
      <c r="Q14" s="525">
        <v>9087</v>
      </c>
      <c r="R14" s="525">
        <v>492</v>
      </c>
      <c r="S14" s="525">
        <v>17349</v>
      </c>
      <c r="T14" s="525">
        <v>3490</v>
      </c>
      <c r="U14" s="525">
        <v>1013</v>
      </c>
      <c r="V14" s="525">
        <v>65034</v>
      </c>
      <c r="W14" s="525">
        <v>19237</v>
      </c>
      <c r="Y14" s="302" t="s">
        <v>41</v>
      </c>
      <c r="Z14" s="302">
        <v>289069</v>
      </c>
      <c r="AA14" s="302">
        <v>129113</v>
      </c>
      <c r="AB14" s="302">
        <v>5034</v>
      </c>
      <c r="AC14" s="302">
        <v>11647</v>
      </c>
      <c r="AD14" s="302">
        <v>603</v>
      </c>
      <c r="AE14" s="302">
        <v>24715</v>
      </c>
      <c r="AF14" s="302">
        <v>3232</v>
      </c>
      <c r="AG14" s="302">
        <v>1802</v>
      </c>
      <c r="AH14" s="302">
        <v>94208</v>
      </c>
      <c r="AI14" s="302">
        <v>18715</v>
      </c>
    </row>
    <row r="15" spans="1:35" x14ac:dyDescent="0.2">
      <c r="A15" s="39" t="s">
        <v>42</v>
      </c>
      <c r="B15" s="302">
        <v>202825</v>
      </c>
      <c r="C15" s="302">
        <v>94431</v>
      </c>
      <c r="D15" s="302">
        <v>2321</v>
      </c>
      <c r="E15" s="302">
        <v>1637</v>
      </c>
      <c r="F15" s="302">
        <v>10732</v>
      </c>
      <c r="G15" s="302">
        <v>27908</v>
      </c>
      <c r="H15" s="302">
        <v>1726</v>
      </c>
      <c r="I15" s="302">
        <v>1148</v>
      </c>
      <c r="J15" s="302">
        <v>38607</v>
      </c>
      <c r="K15" s="302">
        <v>24315</v>
      </c>
      <c r="M15" s="526" t="s">
        <v>42</v>
      </c>
      <c r="N15" s="525">
        <v>246270</v>
      </c>
      <c r="O15" s="525">
        <v>95131</v>
      </c>
      <c r="P15" s="525">
        <v>3075</v>
      </c>
      <c r="Q15" s="525">
        <v>1577</v>
      </c>
      <c r="R15" s="525">
        <v>15477</v>
      </c>
      <c r="S15" s="525">
        <v>34727</v>
      </c>
      <c r="T15" s="525">
        <v>1872</v>
      </c>
      <c r="U15" s="525">
        <v>1311</v>
      </c>
      <c r="V15" s="525">
        <v>69454</v>
      </c>
      <c r="W15" s="525">
        <v>23646</v>
      </c>
      <c r="Y15" s="302" t="s">
        <v>42</v>
      </c>
      <c r="Z15" s="302">
        <v>259146</v>
      </c>
      <c r="AA15" s="302">
        <v>79497</v>
      </c>
      <c r="AB15" s="302">
        <v>2344</v>
      </c>
      <c r="AC15" s="302">
        <v>1998</v>
      </c>
      <c r="AD15" s="302">
        <v>17426</v>
      </c>
      <c r="AE15" s="302">
        <v>34578</v>
      </c>
      <c r="AF15" s="302">
        <v>1869</v>
      </c>
      <c r="AG15" s="302">
        <v>4879</v>
      </c>
      <c r="AH15" s="302">
        <v>94113</v>
      </c>
      <c r="AI15" s="302">
        <v>22442</v>
      </c>
    </row>
    <row r="16" spans="1:35" x14ac:dyDescent="0.2">
      <c r="A16" s="39" t="s">
        <v>43</v>
      </c>
      <c r="B16" s="302">
        <v>165239</v>
      </c>
      <c r="C16" s="302">
        <v>105169</v>
      </c>
      <c r="D16" s="302">
        <v>1271</v>
      </c>
      <c r="E16" s="302">
        <v>1801</v>
      </c>
      <c r="F16" s="302">
        <v>1312</v>
      </c>
      <c r="G16" s="302">
        <v>11314</v>
      </c>
      <c r="H16" s="302">
        <v>315</v>
      </c>
      <c r="I16" s="302">
        <v>713</v>
      </c>
      <c r="J16" s="302">
        <v>29148</v>
      </c>
      <c r="K16" s="302">
        <v>14196</v>
      </c>
      <c r="M16" s="526" t="s">
        <v>43</v>
      </c>
      <c r="N16" s="525">
        <v>182493</v>
      </c>
      <c r="O16" s="525">
        <v>98808</v>
      </c>
      <c r="P16" s="525">
        <v>2060</v>
      </c>
      <c r="Q16" s="525">
        <v>2097</v>
      </c>
      <c r="R16" s="525">
        <v>1161</v>
      </c>
      <c r="S16" s="525">
        <v>18242</v>
      </c>
      <c r="T16" s="525">
        <v>442</v>
      </c>
      <c r="U16" s="525">
        <v>857</v>
      </c>
      <c r="V16" s="525">
        <v>43487</v>
      </c>
      <c r="W16" s="525">
        <v>15339</v>
      </c>
      <c r="Y16" s="302" t="s">
        <v>43</v>
      </c>
      <c r="Z16" s="302">
        <v>183156</v>
      </c>
      <c r="AA16" s="302">
        <v>83673</v>
      </c>
      <c r="AB16" s="302">
        <v>1723</v>
      </c>
      <c r="AC16" s="302">
        <v>2209</v>
      </c>
      <c r="AD16" s="302">
        <v>1228</v>
      </c>
      <c r="AE16" s="302">
        <v>21290</v>
      </c>
      <c r="AF16" s="302">
        <v>449</v>
      </c>
      <c r="AG16" s="302">
        <v>1227</v>
      </c>
      <c r="AH16" s="302">
        <v>56059</v>
      </c>
      <c r="AI16" s="302">
        <v>15298</v>
      </c>
    </row>
    <row r="17" spans="1:35" x14ac:dyDescent="0.2">
      <c r="A17" s="39" t="s">
        <v>44</v>
      </c>
      <c r="B17" s="302">
        <v>216507</v>
      </c>
      <c r="C17" s="302">
        <v>108404</v>
      </c>
      <c r="D17" s="302">
        <v>2283</v>
      </c>
      <c r="E17" s="302">
        <v>4432</v>
      </c>
      <c r="F17" s="302">
        <v>5724</v>
      </c>
      <c r="G17" s="302">
        <v>24371</v>
      </c>
      <c r="H17" s="302">
        <v>725</v>
      </c>
      <c r="I17" s="302">
        <v>1135</v>
      </c>
      <c r="J17" s="302">
        <v>43249</v>
      </c>
      <c r="K17" s="302">
        <v>26184</v>
      </c>
      <c r="M17" s="526" t="s">
        <v>44</v>
      </c>
      <c r="N17" s="525">
        <v>254926</v>
      </c>
      <c r="O17" s="525">
        <v>114659</v>
      </c>
      <c r="P17" s="525">
        <v>2829</v>
      </c>
      <c r="Q17" s="525">
        <v>4539</v>
      </c>
      <c r="R17" s="525">
        <v>7643</v>
      </c>
      <c r="S17" s="525">
        <v>36130</v>
      </c>
      <c r="T17" s="525">
        <v>808</v>
      </c>
      <c r="U17" s="525">
        <v>1303</v>
      </c>
      <c r="V17" s="525">
        <v>64202</v>
      </c>
      <c r="W17" s="525">
        <v>22813</v>
      </c>
      <c r="Y17" s="302" t="s">
        <v>44</v>
      </c>
      <c r="Z17" s="302">
        <v>264237</v>
      </c>
      <c r="AA17" s="302">
        <v>103944</v>
      </c>
      <c r="AB17" s="302">
        <v>2455</v>
      </c>
      <c r="AC17" s="302">
        <v>3529</v>
      </c>
      <c r="AD17" s="302">
        <v>9397</v>
      </c>
      <c r="AE17" s="302">
        <v>33295</v>
      </c>
      <c r="AF17" s="302">
        <v>891</v>
      </c>
      <c r="AG17" s="302">
        <v>6164</v>
      </c>
      <c r="AH17" s="302">
        <v>83535</v>
      </c>
      <c r="AI17" s="302">
        <v>21027</v>
      </c>
    </row>
    <row r="18" spans="1:35" x14ac:dyDescent="0.2">
      <c r="A18" s="39" t="s">
        <v>45</v>
      </c>
      <c r="B18" s="302">
        <v>206814</v>
      </c>
      <c r="C18" s="302">
        <v>97799</v>
      </c>
      <c r="D18" s="302">
        <v>1390</v>
      </c>
      <c r="E18" s="302">
        <v>40548</v>
      </c>
      <c r="F18" s="302">
        <v>13112</v>
      </c>
      <c r="G18" s="302">
        <v>14915</v>
      </c>
      <c r="H18" s="302">
        <v>2073</v>
      </c>
      <c r="I18" s="302">
        <v>4208</v>
      </c>
      <c r="J18" s="302">
        <v>18674</v>
      </c>
      <c r="K18" s="302">
        <v>14095</v>
      </c>
      <c r="M18" s="526" t="s">
        <v>45</v>
      </c>
      <c r="N18" s="525">
        <v>239056</v>
      </c>
      <c r="O18" s="525">
        <v>89181</v>
      </c>
      <c r="P18" s="525">
        <v>2700</v>
      </c>
      <c r="Q18" s="525">
        <v>60407</v>
      </c>
      <c r="R18" s="525">
        <v>10538</v>
      </c>
      <c r="S18" s="525">
        <v>29881</v>
      </c>
      <c r="T18" s="525">
        <v>2752</v>
      </c>
      <c r="U18" s="525">
        <v>5945</v>
      </c>
      <c r="V18" s="525">
        <v>22871</v>
      </c>
      <c r="W18" s="525">
        <v>14781</v>
      </c>
      <c r="Y18" s="302" t="s">
        <v>45</v>
      </c>
      <c r="Z18" s="302">
        <v>261203</v>
      </c>
      <c r="AA18" s="302">
        <v>88602</v>
      </c>
      <c r="AB18" s="302">
        <v>2812</v>
      </c>
      <c r="AC18" s="302">
        <v>67392</v>
      </c>
      <c r="AD18" s="302">
        <v>7304</v>
      </c>
      <c r="AE18" s="302">
        <v>41503</v>
      </c>
      <c r="AF18" s="302">
        <v>2743</v>
      </c>
      <c r="AG18" s="302">
        <v>7695</v>
      </c>
      <c r="AH18" s="302">
        <v>27748</v>
      </c>
      <c r="AI18" s="302">
        <v>15404</v>
      </c>
    </row>
    <row r="19" spans="1:35" x14ac:dyDescent="0.2">
      <c r="A19" s="39" t="s">
        <v>46</v>
      </c>
      <c r="B19" s="302">
        <v>224251</v>
      </c>
      <c r="C19" s="302">
        <v>170725</v>
      </c>
      <c r="D19" s="302">
        <v>405</v>
      </c>
      <c r="E19" s="302">
        <v>1715</v>
      </c>
      <c r="F19" s="302">
        <v>1123</v>
      </c>
      <c r="G19" s="302">
        <v>1800</v>
      </c>
      <c r="H19" s="302">
        <v>938</v>
      </c>
      <c r="I19" s="302">
        <v>426</v>
      </c>
      <c r="J19" s="302">
        <v>29567</v>
      </c>
      <c r="K19" s="302">
        <v>17552</v>
      </c>
      <c r="M19" s="526" t="s">
        <v>46</v>
      </c>
      <c r="N19" s="525">
        <v>237232</v>
      </c>
      <c r="O19" s="525">
        <v>155597</v>
      </c>
      <c r="P19" s="525">
        <v>760</v>
      </c>
      <c r="Q19" s="525">
        <v>2963</v>
      </c>
      <c r="R19" s="525">
        <v>1159</v>
      </c>
      <c r="S19" s="525">
        <v>4829</v>
      </c>
      <c r="T19" s="525">
        <v>1928</v>
      </c>
      <c r="U19" s="525">
        <v>648</v>
      </c>
      <c r="V19" s="525">
        <v>53549</v>
      </c>
      <c r="W19" s="525">
        <v>15799</v>
      </c>
      <c r="Y19" s="302" t="s">
        <v>46</v>
      </c>
      <c r="Z19" s="302">
        <v>262052</v>
      </c>
      <c r="AA19" s="302">
        <v>136765</v>
      </c>
      <c r="AB19" s="302">
        <v>1092</v>
      </c>
      <c r="AC19" s="302">
        <v>6454</v>
      </c>
      <c r="AD19" s="302">
        <v>1305</v>
      </c>
      <c r="AE19" s="302">
        <v>16135</v>
      </c>
      <c r="AF19" s="302">
        <v>4498</v>
      </c>
      <c r="AG19" s="302">
        <v>1056</v>
      </c>
      <c r="AH19" s="302">
        <v>80235</v>
      </c>
      <c r="AI19" s="302">
        <v>14512</v>
      </c>
    </row>
    <row r="20" spans="1:35" x14ac:dyDescent="0.2">
      <c r="A20" s="39" t="s">
        <v>47</v>
      </c>
      <c r="B20" s="302">
        <v>243006</v>
      </c>
      <c r="C20" s="302">
        <v>155775</v>
      </c>
      <c r="D20" s="302">
        <v>943</v>
      </c>
      <c r="E20" s="302">
        <v>11197</v>
      </c>
      <c r="F20" s="302">
        <v>1977</v>
      </c>
      <c r="G20" s="302">
        <v>11258</v>
      </c>
      <c r="H20" s="302">
        <v>11056</v>
      </c>
      <c r="I20" s="302">
        <v>984</v>
      </c>
      <c r="J20" s="302">
        <v>32486</v>
      </c>
      <c r="K20" s="302">
        <v>17330</v>
      </c>
      <c r="M20" s="526" t="s">
        <v>47</v>
      </c>
      <c r="N20" s="525">
        <v>273936</v>
      </c>
      <c r="O20" s="525">
        <v>134813</v>
      </c>
      <c r="P20" s="525">
        <v>2386</v>
      </c>
      <c r="Q20" s="525">
        <v>22033</v>
      </c>
      <c r="R20" s="525">
        <v>1753</v>
      </c>
      <c r="S20" s="525">
        <v>29065</v>
      </c>
      <c r="T20" s="525">
        <v>18230</v>
      </c>
      <c r="U20" s="525">
        <v>1669</v>
      </c>
      <c r="V20" s="525">
        <v>46492</v>
      </c>
      <c r="W20" s="525">
        <v>17495</v>
      </c>
      <c r="Y20" s="302" t="s">
        <v>47</v>
      </c>
      <c r="Z20" s="302">
        <v>305911</v>
      </c>
      <c r="AA20" s="302">
        <v>119437</v>
      </c>
      <c r="AB20" s="302">
        <v>2621</v>
      </c>
      <c r="AC20" s="302">
        <v>33020</v>
      </c>
      <c r="AD20" s="302">
        <v>1392</v>
      </c>
      <c r="AE20" s="302">
        <v>44077</v>
      </c>
      <c r="AF20" s="302">
        <v>26339</v>
      </c>
      <c r="AG20" s="302">
        <v>2683</v>
      </c>
      <c r="AH20" s="302">
        <v>59213</v>
      </c>
      <c r="AI20" s="302">
        <v>17129</v>
      </c>
    </row>
    <row r="21" spans="1:35" x14ac:dyDescent="0.2">
      <c r="A21" s="39" t="s">
        <v>48</v>
      </c>
      <c r="B21" s="302">
        <v>212341</v>
      </c>
      <c r="C21" s="302">
        <v>110657</v>
      </c>
      <c r="D21" s="302">
        <v>1475</v>
      </c>
      <c r="E21" s="302">
        <v>16064</v>
      </c>
      <c r="F21" s="302">
        <v>684</v>
      </c>
      <c r="G21" s="302">
        <v>19378</v>
      </c>
      <c r="H21" s="302">
        <v>18265</v>
      </c>
      <c r="I21" s="302">
        <v>1182</v>
      </c>
      <c r="J21" s="302">
        <v>28576</v>
      </c>
      <c r="K21" s="302">
        <v>16060</v>
      </c>
      <c r="M21" s="526" t="s">
        <v>48</v>
      </c>
      <c r="N21" s="525">
        <v>253957</v>
      </c>
      <c r="O21" s="525">
        <v>106660</v>
      </c>
      <c r="P21" s="525">
        <v>3617</v>
      </c>
      <c r="Q21" s="525">
        <v>26261</v>
      </c>
      <c r="R21" s="525">
        <v>651</v>
      </c>
      <c r="S21" s="525">
        <v>35666</v>
      </c>
      <c r="T21" s="525">
        <v>22749</v>
      </c>
      <c r="U21" s="525">
        <v>1540</v>
      </c>
      <c r="V21" s="525">
        <v>40351</v>
      </c>
      <c r="W21" s="525">
        <v>16462</v>
      </c>
      <c r="Y21" s="302" t="s">
        <v>48</v>
      </c>
      <c r="Z21" s="302">
        <v>288182</v>
      </c>
      <c r="AA21" s="302">
        <v>110269</v>
      </c>
      <c r="AB21" s="302">
        <v>3932</v>
      </c>
      <c r="AC21" s="302">
        <v>27359</v>
      </c>
      <c r="AD21" s="302">
        <v>623</v>
      </c>
      <c r="AE21" s="302">
        <v>48028</v>
      </c>
      <c r="AF21" s="302">
        <v>24677</v>
      </c>
      <c r="AG21" s="302">
        <v>2323</v>
      </c>
      <c r="AH21" s="302">
        <v>53502</v>
      </c>
      <c r="AI21" s="302">
        <v>17469</v>
      </c>
    </row>
    <row r="22" spans="1:35" x14ac:dyDescent="0.2">
      <c r="A22" s="39" t="s">
        <v>49</v>
      </c>
      <c r="B22" s="302">
        <v>175797</v>
      </c>
      <c r="C22" s="302">
        <v>95305</v>
      </c>
      <c r="D22" s="302">
        <v>1840</v>
      </c>
      <c r="E22" s="302">
        <v>1751</v>
      </c>
      <c r="F22" s="302">
        <v>1846</v>
      </c>
      <c r="G22" s="302">
        <v>14259</v>
      </c>
      <c r="H22" s="302">
        <v>590</v>
      </c>
      <c r="I22" s="302">
        <v>719</v>
      </c>
      <c r="J22" s="302">
        <v>41691</v>
      </c>
      <c r="K22" s="302">
        <v>17796</v>
      </c>
      <c r="M22" s="562" t="s">
        <v>49</v>
      </c>
      <c r="N22" s="461">
        <v>206125</v>
      </c>
      <c r="O22" s="461">
        <v>90575.282039711194</v>
      </c>
      <c r="P22" s="461">
        <v>2313.3799638989171</v>
      </c>
      <c r="Q22" s="461">
        <v>2302.4368231046933</v>
      </c>
      <c r="R22" s="461">
        <v>2093.4228339350184</v>
      </c>
      <c r="S22" s="461">
        <v>21307.389440433213</v>
      </c>
      <c r="T22" s="461">
        <v>622.66471119133575</v>
      </c>
      <c r="U22" s="461">
        <v>1057.1074007220218</v>
      </c>
      <c r="V22" s="461">
        <v>67671.288357400728</v>
      </c>
      <c r="W22" s="461">
        <v>18182.028429602888</v>
      </c>
      <c r="Y22" s="302" t="s">
        <v>49</v>
      </c>
      <c r="Z22" s="302">
        <v>216593</v>
      </c>
      <c r="AA22" s="302">
        <v>75129</v>
      </c>
      <c r="AB22" s="302">
        <v>1814</v>
      </c>
      <c r="AC22" s="302">
        <v>2193</v>
      </c>
      <c r="AD22" s="302">
        <v>2713</v>
      </c>
      <c r="AE22" s="302">
        <v>25840</v>
      </c>
      <c r="AF22" s="302">
        <v>603</v>
      </c>
      <c r="AG22" s="302">
        <v>2933</v>
      </c>
      <c r="AH22" s="302">
        <v>88466</v>
      </c>
      <c r="AI22" s="302">
        <v>16902</v>
      </c>
    </row>
    <row r="23" spans="1:35" x14ac:dyDescent="0.2">
      <c r="A23" s="39" t="s">
        <v>50</v>
      </c>
      <c r="B23" s="302">
        <v>158920</v>
      </c>
      <c r="C23" s="302">
        <v>98466</v>
      </c>
      <c r="D23" s="302">
        <v>1849</v>
      </c>
      <c r="E23" s="302">
        <v>1594</v>
      </c>
      <c r="F23" s="302">
        <v>3550</v>
      </c>
      <c r="G23" s="302">
        <v>13364</v>
      </c>
      <c r="H23" s="302">
        <v>326</v>
      </c>
      <c r="I23" s="302">
        <v>904</v>
      </c>
      <c r="J23" s="302">
        <v>24240</v>
      </c>
      <c r="K23" s="302">
        <v>14627</v>
      </c>
      <c r="M23" s="526" t="s">
        <v>50</v>
      </c>
      <c r="N23" s="525">
        <v>158649</v>
      </c>
      <c r="O23" s="525">
        <v>86005</v>
      </c>
      <c r="P23" s="525">
        <v>2447</v>
      </c>
      <c r="Q23" s="525">
        <v>1386</v>
      </c>
      <c r="R23" s="525">
        <v>3320</v>
      </c>
      <c r="S23" s="525">
        <v>15812</v>
      </c>
      <c r="T23" s="525">
        <v>263</v>
      </c>
      <c r="U23" s="525">
        <v>778</v>
      </c>
      <c r="V23" s="525">
        <v>32669</v>
      </c>
      <c r="W23" s="525">
        <v>15969</v>
      </c>
      <c r="Y23" s="302" t="s">
        <v>50</v>
      </c>
      <c r="Z23" s="302">
        <v>143373</v>
      </c>
      <c r="AA23" s="302">
        <v>69333</v>
      </c>
      <c r="AB23" s="302">
        <v>1606</v>
      </c>
      <c r="AC23" s="302">
        <v>1584</v>
      </c>
      <c r="AD23" s="302">
        <v>2681</v>
      </c>
      <c r="AE23" s="302">
        <v>16865</v>
      </c>
      <c r="AF23" s="302">
        <v>319</v>
      </c>
      <c r="AG23" s="302">
        <v>1064</v>
      </c>
      <c r="AH23" s="302">
        <v>35610</v>
      </c>
      <c r="AI23" s="302">
        <v>14311</v>
      </c>
    </row>
    <row r="24" spans="1:35" x14ac:dyDescent="0.2">
      <c r="A24" s="39" t="s">
        <v>51</v>
      </c>
      <c r="B24" s="302">
        <v>147273</v>
      </c>
      <c r="C24" s="302">
        <v>95110</v>
      </c>
      <c r="D24" s="302">
        <v>1173</v>
      </c>
      <c r="E24" s="302">
        <v>5343</v>
      </c>
      <c r="F24" s="302">
        <v>999</v>
      </c>
      <c r="G24" s="302">
        <v>5777</v>
      </c>
      <c r="H24" s="302">
        <v>875</v>
      </c>
      <c r="I24" s="302">
        <v>614</v>
      </c>
      <c r="J24" s="302">
        <v>26506</v>
      </c>
      <c r="K24" s="302">
        <v>10876</v>
      </c>
      <c r="M24" s="526" t="s">
        <v>51</v>
      </c>
      <c r="N24" s="525">
        <v>160060</v>
      </c>
      <c r="O24" s="525">
        <v>84684</v>
      </c>
      <c r="P24" s="525">
        <v>1771</v>
      </c>
      <c r="Q24" s="525">
        <v>7502</v>
      </c>
      <c r="R24" s="525">
        <v>775</v>
      </c>
      <c r="S24" s="525">
        <v>9474</v>
      </c>
      <c r="T24" s="525">
        <v>1236</v>
      </c>
      <c r="U24" s="525">
        <v>802</v>
      </c>
      <c r="V24" s="525">
        <v>41183</v>
      </c>
      <c r="W24" s="525">
        <v>12633</v>
      </c>
      <c r="Y24" s="302" t="s">
        <v>51</v>
      </c>
      <c r="Z24" s="302">
        <v>168061</v>
      </c>
      <c r="AA24" s="302">
        <v>71667</v>
      </c>
      <c r="AB24" s="302">
        <v>1724</v>
      </c>
      <c r="AC24" s="302">
        <v>8456</v>
      </c>
      <c r="AD24" s="302">
        <v>693</v>
      </c>
      <c r="AE24" s="302">
        <v>13366</v>
      </c>
      <c r="AF24" s="302">
        <v>1428</v>
      </c>
      <c r="AG24" s="302">
        <v>1119</v>
      </c>
      <c r="AH24" s="302">
        <v>57642</v>
      </c>
      <c r="AI24" s="302">
        <v>11966</v>
      </c>
    </row>
    <row r="25" spans="1:35" x14ac:dyDescent="0.2">
      <c r="A25" s="39" t="s">
        <v>52</v>
      </c>
      <c r="B25" s="302">
        <v>266169</v>
      </c>
      <c r="C25" s="302">
        <v>156558</v>
      </c>
      <c r="D25" s="302">
        <v>2294</v>
      </c>
      <c r="E25" s="302">
        <v>3388</v>
      </c>
      <c r="F25" s="302">
        <v>1211</v>
      </c>
      <c r="G25" s="302">
        <v>14344</v>
      </c>
      <c r="H25" s="302">
        <v>425</v>
      </c>
      <c r="I25" s="302">
        <v>1241</v>
      </c>
      <c r="J25" s="302">
        <v>57751</v>
      </c>
      <c r="K25" s="302">
        <v>28957</v>
      </c>
      <c r="M25" s="526" t="s">
        <v>52</v>
      </c>
      <c r="N25" s="525">
        <v>303086</v>
      </c>
      <c r="O25" s="525">
        <v>160944</v>
      </c>
      <c r="P25" s="525">
        <v>2963</v>
      </c>
      <c r="Q25" s="525">
        <v>3119</v>
      </c>
      <c r="R25" s="525">
        <v>1134</v>
      </c>
      <c r="S25" s="525">
        <v>21500</v>
      </c>
      <c r="T25" s="525">
        <v>440</v>
      </c>
      <c r="U25" s="525">
        <v>1682</v>
      </c>
      <c r="V25" s="525">
        <v>84803</v>
      </c>
      <c r="W25" s="525">
        <v>26501</v>
      </c>
      <c r="Y25" s="302" t="s">
        <v>52</v>
      </c>
      <c r="Z25" s="302">
        <v>317652</v>
      </c>
      <c r="AA25" s="302">
        <v>138714</v>
      </c>
      <c r="AB25" s="302">
        <v>2437</v>
      </c>
      <c r="AC25" s="302">
        <v>3179</v>
      </c>
      <c r="AD25" s="302">
        <v>1344</v>
      </c>
      <c r="AE25" s="302">
        <v>25871</v>
      </c>
      <c r="AF25" s="302">
        <v>525</v>
      </c>
      <c r="AG25" s="302">
        <v>2349</v>
      </c>
      <c r="AH25" s="302">
        <v>119123</v>
      </c>
      <c r="AI25" s="302">
        <v>24110</v>
      </c>
    </row>
    <row r="26" spans="1:35" x14ac:dyDescent="0.2">
      <c r="A26" s="39" t="s">
        <v>53</v>
      </c>
      <c r="B26" s="302">
        <v>248923</v>
      </c>
      <c r="C26" s="302">
        <v>152460</v>
      </c>
      <c r="D26" s="302">
        <v>2721</v>
      </c>
      <c r="E26" s="302">
        <v>4195</v>
      </c>
      <c r="F26" s="302">
        <v>699</v>
      </c>
      <c r="G26" s="302">
        <v>11491</v>
      </c>
      <c r="H26" s="302">
        <v>417</v>
      </c>
      <c r="I26" s="302">
        <v>1135</v>
      </c>
      <c r="J26" s="302">
        <v>50780</v>
      </c>
      <c r="K26" s="302">
        <v>25025</v>
      </c>
      <c r="M26" s="526" t="s">
        <v>53</v>
      </c>
      <c r="N26" s="525">
        <v>275885</v>
      </c>
      <c r="O26" s="525">
        <v>145588</v>
      </c>
      <c r="P26" s="525">
        <v>3664</v>
      </c>
      <c r="Q26" s="525">
        <v>6562</v>
      </c>
      <c r="R26" s="525">
        <v>643</v>
      </c>
      <c r="S26" s="525">
        <v>17759</v>
      </c>
      <c r="T26" s="525">
        <v>531</v>
      </c>
      <c r="U26" s="525">
        <v>1478</v>
      </c>
      <c r="V26" s="525">
        <v>75155</v>
      </c>
      <c r="W26" s="525">
        <v>24505</v>
      </c>
      <c r="Y26" s="302" t="s">
        <v>53</v>
      </c>
      <c r="Z26" s="302">
        <v>300552</v>
      </c>
      <c r="AA26" s="302">
        <v>131706</v>
      </c>
      <c r="AB26" s="302">
        <v>3270</v>
      </c>
      <c r="AC26" s="302">
        <v>6459</v>
      </c>
      <c r="AD26" s="302">
        <v>826</v>
      </c>
      <c r="AE26" s="302">
        <v>22264</v>
      </c>
      <c r="AF26" s="302">
        <v>720</v>
      </c>
      <c r="AG26" s="302">
        <v>2269</v>
      </c>
      <c r="AH26" s="302">
        <v>110378</v>
      </c>
      <c r="AI26" s="302">
        <v>22660</v>
      </c>
    </row>
    <row r="27" spans="1:35" x14ac:dyDescent="0.2">
      <c r="A27" s="39" t="s">
        <v>54</v>
      </c>
      <c r="B27" s="302">
        <v>187908</v>
      </c>
      <c r="C27" s="302">
        <v>119002</v>
      </c>
      <c r="D27" s="302">
        <v>1422</v>
      </c>
      <c r="E27" s="302">
        <v>8736</v>
      </c>
      <c r="F27" s="302">
        <v>882</v>
      </c>
      <c r="G27" s="302">
        <v>10899</v>
      </c>
      <c r="H27" s="302">
        <v>499</v>
      </c>
      <c r="I27" s="302">
        <v>613</v>
      </c>
      <c r="J27" s="302">
        <v>31100</v>
      </c>
      <c r="K27" s="302">
        <v>14755</v>
      </c>
      <c r="M27" s="526" t="s">
        <v>54</v>
      </c>
      <c r="N27" s="525">
        <v>199693</v>
      </c>
      <c r="O27" s="525">
        <v>111993</v>
      </c>
      <c r="P27" s="525">
        <v>1884</v>
      </c>
      <c r="Q27" s="525">
        <v>12203</v>
      </c>
      <c r="R27" s="525">
        <v>791</v>
      </c>
      <c r="S27" s="525">
        <v>16262</v>
      </c>
      <c r="T27" s="525">
        <v>498</v>
      </c>
      <c r="U27" s="525">
        <v>810</v>
      </c>
      <c r="V27" s="525">
        <v>41231</v>
      </c>
      <c r="W27" s="525">
        <v>14021</v>
      </c>
      <c r="Y27" s="302" t="s">
        <v>54</v>
      </c>
      <c r="Z27" s="302">
        <v>215186</v>
      </c>
      <c r="AA27" s="302">
        <v>101320</v>
      </c>
      <c r="AB27" s="302">
        <v>1898</v>
      </c>
      <c r="AC27" s="302">
        <v>12610</v>
      </c>
      <c r="AD27" s="302">
        <v>754</v>
      </c>
      <c r="AE27" s="302">
        <v>21673</v>
      </c>
      <c r="AF27" s="302">
        <v>614</v>
      </c>
      <c r="AG27" s="302">
        <v>1205</v>
      </c>
      <c r="AH27" s="302">
        <v>60224</v>
      </c>
      <c r="AI27" s="302">
        <v>14888</v>
      </c>
    </row>
    <row r="28" spans="1:35" x14ac:dyDescent="0.2">
      <c r="A28" s="39" t="s">
        <v>55</v>
      </c>
      <c r="B28" s="302">
        <v>243891</v>
      </c>
      <c r="C28" s="302">
        <v>114247</v>
      </c>
      <c r="D28" s="302">
        <v>1592</v>
      </c>
      <c r="E28" s="302">
        <v>16901</v>
      </c>
      <c r="F28" s="302">
        <v>481</v>
      </c>
      <c r="G28" s="302">
        <v>59293</v>
      </c>
      <c r="H28" s="302">
        <v>6897</v>
      </c>
      <c r="I28" s="302">
        <v>664</v>
      </c>
      <c r="J28" s="302">
        <v>21978</v>
      </c>
      <c r="K28" s="302">
        <v>21838</v>
      </c>
      <c r="M28" s="526" t="s">
        <v>55</v>
      </c>
      <c r="N28" s="525">
        <v>307984</v>
      </c>
      <c r="O28" s="525">
        <v>123119</v>
      </c>
      <c r="P28" s="525">
        <v>2446</v>
      </c>
      <c r="Q28" s="525">
        <v>26962</v>
      </c>
      <c r="R28" s="525">
        <v>342</v>
      </c>
      <c r="S28" s="525">
        <v>98456</v>
      </c>
      <c r="T28" s="525">
        <v>6421</v>
      </c>
      <c r="U28" s="525">
        <v>1090</v>
      </c>
      <c r="V28" s="525">
        <v>29373</v>
      </c>
      <c r="W28" s="525">
        <v>19775</v>
      </c>
      <c r="Y28" s="302" t="s">
        <v>55</v>
      </c>
      <c r="Z28" s="302">
        <v>351036</v>
      </c>
      <c r="AA28" s="302">
        <v>123746</v>
      </c>
      <c r="AB28" s="302">
        <v>2160</v>
      </c>
      <c r="AC28" s="302">
        <v>21405</v>
      </c>
      <c r="AD28" s="302">
        <v>448</v>
      </c>
      <c r="AE28" s="302">
        <v>122146</v>
      </c>
      <c r="AF28" s="302">
        <v>5638</v>
      </c>
      <c r="AG28" s="302">
        <v>1765</v>
      </c>
      <c r="AH28" s="302">
        <v>50795</v>
      </c>
      <c r="AI28" s="302">
        <v>22933</v>
      </c>
    </row>
    <row r="29" spans="1:35" x14ac:dyDescent="0.2">
      <c r="A29" s="39" t="s">
        <v>56</v>
      </c>
      <c r="B29" s="302">
        <v>238635</v>
      </c>
      <c r="C29" s="302">
        <v>121067</v>
      </c>
      <c r="D29" s="302">
        <v>1052</v>
      </c>
      <c r="E29" s="302">
        <v>18661</v>
      </c>
      <c r="F29" s="302">
        <v>14796</v>
      </c>
      <c r="G29" s="302">
        <v>28487</v>
      </c>
      <c r="H29" s="302">
        <v>13022</v>
      </c>
      <c r="I29" s="302">
        <v>1038</v>
      </c>
      <c r="J29" s="302">
        <v>22952</v>
      </c>
      <c r="K29" s="302">
        <v>17560</v>
      </c>
      <c r="M29" s="526" t="s">
        <v>56</v>
      </c>
      <c r="N29" s="525">
        <v>278970</v>
      </c>
      <c r="O29" s="525">
        <v>102755</v>
      </c>
      <c r="P29" s="525">
        <v>1840</v>
      </c>
      <c r="Q29" s="525">
        <v>31699</v>
      </c>
      <c r="R29" s="525">
        <v>10213</v>
      </c>
      <c r="S29" s="525">
        <v>64999</v>
      </c>
      <c r="T29" s="525">
        <v>17377</v>
      </c>
      <c r="U29" s="525">
        <v>1348</v>
      </c>
      <c r="V29" s="525">
        <v>30691</v>
      </c>
      <c r="W29" s="525">
        <v>18048</v>
      </c>
      <c r="Y29" s="302" t="s">
        <v>56</v>
      </c>
      <c r="Z29" s="302">
        <v>310259</v>
      </c>
      <c r="AA29" s="302">
        <v>94473</v>
      </c>
      <c r="AB29" s="302">
        <v>1611</v>
      </c>
      <c r="AC29" s="302">
        <v>34372</v>
      </c>
      <c r="AD29" s="302">
        <v>6411</v>
      </c>
      <c r="AE29" s="302">
        <v>97068</v>
      </c>
      <c r="AF29" s="302">
        <v>17622</v>
      </c>
      <c r="AG29" s="302">
        <v>2028</v>
      </c>
      <c r="AH29" s="302">
        <v>38999</v>
      </c>
      <c r="AI29" s="302">
        <v>17675</v>
      </c>
    </row>
    <row r="30" spans="1:35" x14ac:dyDescent="0.2">
      <c r="A30" s="39" t="s">
        <v>57</v>
      </c>
      <c r="B30" s="302">
        <v>172334</v>
      </c>
      <c r="C30" s="302">
        <v>113444</v>
      </c>
      <c r="D30" s="302">
        <v>1142</v>
      </c>
      <c r="E30" s="302">
        <v>2514</v>
      </c>
      <c r="F30" s="302">
        <v>1576</v>
      </c>
      <c r="G30" s="302">
        <v>3887</v>
      </c>
      <c r="H30" s="302">
        <v>1132</v>
      </c>
      <c r="I30" s="302">
        <v>718</v>
      </c>
      <c r="J30" s="302">
        <v>33667</v>
      </c>
      <c r="K30" s="302">
        <v>14254</v>
      </c>
      <c r="M30" s="526" t="s">
        <v>57</v>
      </c>
      <c r="N30" s="525">
        <v>186990</v>
      </c>
      <c r="O30" s="525">
        <v>103319</v>
      </c>
      <c r="P30" s="525">
        <v>1577</v>
      </c>
      <c r="Q30" s="525">
        <v>3051</v>
      </c>
      <c r="R30" s="525">
        <v>1409</v>
      </c>
      <c r="S30" s="525">
        <v>6128</v>
      </c>
      <c r="T30" s="525">
        <v>1581</v>
      </c>
      <c r="U30" s="525">
        <v>890</v>
      </c>
      <c r="V30" s="525">
        <v>53195</v>
      </c>
      <c r="W30" s="525">
        <v>15840</v>
      </c>
      <c r="Y30" s="302" t="s">
        <v>57</v>
      </c>
      <c r="Z30" s="302">
        <v>195280</v>
      </c>
      <c r="AA30" s="302">
        <v>88558</v>
      </c>
      <c r="AB30" s="302">
        <v>1593</v>
      </c>
      <c r="AC30" s="302">
        <v>4184</v>
      </c>
      <c r="AD30" s="302">
        <v>1263</v>
      </c>
      <c r="AE30" s="302">
        <v>8492</v>
      </c>
      <c r="AF30" s="302">
        <v>1986</v>
      </c>
      <c r="AG30" s="302">
        <v>1273</v>
      </c>
      <c r="AH30" s="302">
        <v>74076</v>
      </c>
      <c r="AI30" s="302">
        <v>13855</v>
      </c>
    </row>
    <row r="31" spans="1:35" x14ac:dyDescent="0.2">
      <c r="A31" s="39" t="s">
        <v>58</v>
      </c>
      <c r="B31" s="302">
        <v>244867</v>
      </c>
      <c r="C31" s="302">
        <v>150781</v>
      </c>
      <c r="D31" s="302">
        <v>2621</v>
      </c>
      <c r="E31" s="302">
        <v>2664</v>
      </c>
      <c r="F31" s="302">
        <v>1011</v>
      </c>
      <c r="G31" s="302">
        <v>16774</v>
      </c>
      <c r="H31" s="302">
        <v>578</v>
      </c>
      <c r="I31" s="302">
        <v>885</v>
      </c>
      <c r="J31" s="302">
        <v>45325</v>
      </c>
      <c r="K31" s="302">
        <v>24228</v>
      </c>
      <c r="M31" s="526" t="s">
        <v>58</v>
      </c>
      <c r="N31" s="525">
        <v>288283</v>
      </c>
      <c r="O31" s="525">
        <v>151462</v>
      </c>
      <c r="P31" s="525">
        <v>3884</v>
      </c>
      <c r="Q31" s="525">
        <v>3668</v>
      </c>
      <c r="R31" s="525">
        <v>1006</v>
      </c>
      <c r="S31" s="525">
        <v>24551</v>
      </c>
      <c r="T31" s="525">
        <v>653</v>
      </c>
      <c r="U31" s="525">
        <v>1350</v>
      </c>
      <c r="V31" s="525">
        <v>77098</v>
      </c>
      <c r="W31" s="525">
        <v>24611</v>
      </c>
      <c r="Y31" s="302" t="s">
        <v>58</v>
      </c>
      <c r="Z31" s="302">
        <v>307634</v>
      </c>
      <c r="AA31" s="302">
        <v>133296</v>
      </c>
      <c r="AB31" s="302">
        <v>2964</v>
      </c>
      <c r="AC31" s="302">
        <v>3444</v>
      </c>
      <c r="AD31" s="302">
        <v>1243</v>
      </c>
      <c r="AE31" s="302">
        <v>29633</v>
      </c>
      <c r="AF31" s="302">
        <v>632</v>
      </c>
      <c r="AG31" s="302">
        <v>2149</v>
      </c>
      <c r="AH31" s="302">
        <v>111935</v>
      </c>
      <c r="AI31" s="302">
        <v>22338</v>
      </c>
    </row>
    <row r="32" spans="1:35" x14ac:dyDescent="0.2">
      <c r="A32" s="39" t="s">
        <v>59</v>
      </c>
      <c r="B32" s="302">
        <v>179770</v>
      </c>
      <c r="C32" s="302">
        <v>126663</v>
      </c>
      <c r="D32" s="302">
        <v>722</v>
      </c>
      <c r="E32" s="302">
        <v>3726</v>
      </c>
      <c r="F32" s="302">
        <v>630</v>
      </c>
      <c r="G32" s="302">
        <v>4103</v>
      </c>
      <c r="H32" s="302">
        <v>249</v>
      </c>
      <c r="I32" s="302">
        <v>498</v>
      </c>
      <c r="J32" s="302">
        <v>29971</v>
      </c>
      <c r="K32" s="302">
        <v>13208</v>
      </c>
      <c r="M32" s="526" t="s">
        <v>59</v>
      </c>
      <c r="N32" s="525">
        <v>190146</v>
      </c>
      <c r="O32" s="525">
        <v>111086</v>
      </c>
      <c r="P32" s="525">
        <v>1368</v>
      </c>
      <c r="Q32" s="525">
        <v>8038</v>
      </c>
      <c r="R32" s="525">
        <v>486</v>
      </c>
      <c r="S32" s="525">
        <v>7726</v>
      </c>
      <c r="T32" s="525">
        <v>325</v>
      </c>
      <c r="U32" s="525">
        <v>796</v>
      </c>
      <c r="V32" s="525">
        <v>46817</v>
      </c>
      <c r="W32" s="525">
        <v>13504</v>
      </c>
      <c r="Y32" s="302" t="s">
        <v>59</v>
      </c>
      <c r="Z32" s="302">
        <v>209640</v>
      </c>
      <c r="AA32" s="302">
        <v>95960</v>
      </c>
      <c r="AB32" s="302">
        <v>1820</v>
      </c>
      <c r="AC32" s="302">
        <v>14666</v>
      </c>
      <c r="AD32" s="302">
        <v>409</v>
      </c>
      <c r="AE32" s="302">
        <v>14736</v>
      </c>
      <c r="AF32" s="302">
        <v>447</v>
      </c>
      <c r="AG32" s="302">
        <v>1244</v>
      </c>
      <c r="AH32" s="302">
        <v>67769</v>
      </c>
      <c r="AI32" s="302">
        <v>12589</v>
      </c>
    </row>
    <row r="33" spans="1:35" x14ac:dyDescent="0.2">
      <c r="A33" s="39" t="s">
        <v>60</v>
      </c>
      <c r="B33" s="302">
        <v>196106</v>
      </c>
      <c r="C33" s="302">
        <v>75783</v>
      </c>
      <c r="D33" s="302">
        <v>1938</v>
      </c>
      <c r="E33" s="302">
        <v>1544</v>
      </c>
      <c r="F33" s="302">
        <v>1831</v>
      </c>
      <c r="G33" s="302">
        <v>71389</v>
      </c>
      <c r="H33" s="302">
        <v>682</v>
      </c>
      <c r="I33" s="302">
        <v>525</v>
      </c>
      <c r="J33" s="302">
        <v>27823</v>
      </c>
      <c r="K33" s="302">
        <v>14591</v>
      </c>
      <c r="M33" s="562" t="s">
        <v>60</v>
      </c>
      <c r="N33" s="461">
        <v>254096</v>
      </c>
      <c r="O33" s="461">
        <v>75714.172400034702</v>
      </c>
      <c r="P33" s="461">
        <v>2992.9947783849425</v>
      </c>
      <c r="Q33" s="461">
        <v>4626.1384682106</v>
      </c>
      <c r="R33" s="461">
        <v>1412.7464307398734</v>
      </c>
      <c r="S33" s="461">
        <v>96536.203452164104</v>
      </c>
      <c r="T33" s="461">
        <v>904.73074854714196</v>
      </c>
      <c r="U33" s="461">
        <v>897.01684447913954</v>
      </c>
      <c r="V33" s="461">
        <v>53435.315465348256</v>
      </c>
      <c r="W33" s="461">
        <v>17576.681412091246</v>
      </c>
      <c r="Y33" s="302" t="s">
        <v>60</v>
      </c>
      <c r="Z33" s="302">
        <v>310306</v>
      </c>
      <c r="AA33" s="302">
        <v>69223</v>
      </c>
      <c r="AB33" s="302">
        <v>2961</v>
      </c>
      <c r="AC33" s="302">
        <v>6298</v>
      </c>
      <c r="AD33" s="302">
        <v>1341</v>
      </c>
      <c r="AE33" s="302">
        <v>123912</v>
      </c>
      <c r="AF33" s="302">
        <v>966</v>
      </c>
      <c r="AG33" s="302">
        <v>1652</v>
      </c>
      <c r="AH33" s="302">
        <v>82635</v>
      </c>
      <c r="AI33" s="302">
        <v>21318</v>
      </c>
    </row>
    <row r="34" spans="1:35" x14ac:dyDescent="0.2">
      <c r="A34" s="39" t="s">
        <v>61</v>
      </c>
      <c r="B34" s="302">
        <v>218341</v>
      </c>
      <c r="C34" s="302">
        <v>124015</v>
      </c>
      <c r="D34" s="302">
        <v>955</v>
      </c>
      <c r="E34" s="302">
        <v>4000</v>
      </c>
      <c r="F34" s="302">
        <v>1441</v>
      </c>
      <c r="G34" s="302">
        <v>32902</v>
      </c>
      <c r="H34" s="302">
        <v>1241</v>
      </c>
      <c r="I34" s="302">
        <v>844</v>
      </c>
      <c r="J34" s="302">
        <v>33541</v>
      </c>
      <c r="K34" s="302">
        <v>19402</v>
      </c>
      <c r="M34" s="526" t="s">
        <v>61</v>
      </c>
      <c r="N34" s="525">
        <v>258249</v>
      </c>
      <c r="O34" s="525">
        <v>124939</v>
      </c>
      <c r="P34" s="525">
        <v>1987</v>
      </c>
      <c r="Q34" s="525">
        <v>5917</v>
      </c>
      <c r="R34" s="525">
        <v>1259</v>
      </c>
      <c r="S34" s="525">
        <v>56541</v>
      </c>
      <c r="T34" s="525">
        <v>1209</v>
      </c>
      <c r="U34" s="525">
        <v>993</v>
      </c>
      <c r="V34" s="525">
        <v>46462</v>
      </c>
      <c r="W34" s="525">
        <v>18942</v>
      </c>
      <c r="Y34" s="302" t="s">
        <v>61</v>
      </c>
      <c r="Z34" s="302">
        <v>278426</v>
      </c>
      <c r="AA34" s="302">
        <v>108630</v>
      </c>
      <c r="AB34" s="302">
        <v>1834</v>
      </c>
      <c r="AC34" s="302">
        <v>5155</v>
      </c>
      <c r="AD34" s="302">
        <v>1268</v>
      </c>
      <c r="AE34" s="302">
        <v>60157</v>
      </c>
      <c r="AF34" s="302">
        <v>1285</v>
      </c>
      <c r="AG34" s="302">
        <v>2810</v>
      </c>
      <c r="AH34" s="302">
        <v>77739</v>
      </c>
      <c r="AI34" s="302">
        <v>19548</v>
      </c>
    </row>
    <row r="35" spans="1:35" x14ac:dyDescent="0.2">
      <c r="A35" s="39" t="s">
        <v>62</v>
      </c>
      <c r="B35" s="302">
        <v>260380</v>
      </c>
      <c r="C35" s="302">
        <v>160946</v>
      </c>
      <c r="D35" s="302">
        <v>1843</v>
      </c>
      <c r="E35" s="302">
        <v>5929</v>
      </c>
      <c r="F35" s="302">
        <v>1691</v>
      </c>
      <c r="G35" s="302">
        <v>13529</v>
      </c>
      <c r="H35" s="302">
        <v>651</v>
      </c>
      <c r="I35" s="302">
        <v>926</v>
      </c>
      <c r="J35" s="302">
        <v>52042</v>
      </c>
      <c r="K35" s="302">
        <v>22823</v>
      </c>
      <c r="M35" s="526" t="s">
        <v>62</v>
      </c>
      <c r="N35" s="525">
        <v>306995</v>
      </c>
      <c r="O35" s="525">
        <v>162590</v>
      </c>
      <c r="P35" s="525">
        <v>2574</v>
      </c>
      <c r="Q35" s="525">
        <v>6496</v>
      </c>
      <c r="R35" s="525">
        <v>1617</v>
      </c>
      <c r="S35" s="525">
        <v>24746</v>
      </c>
      <c r="T35" s="525">
        <v>832</v>
      </c>
      <c r="U35" s="525">
        <v>1283</v>
      </c>
      <c r="V35" s="525">
        <v>82740</v>
      </c>
      <c r="W35" s="525">
        <v>24117</v>
      </c>
      <c r="Y35" s="302" t="s">
        <v>62</v>
      </c>
      <c r="Z35" s="302">
        <v>327505</v>
      </c>
      <c r="AA35" s="302">
        <v>139656</v>
      </c>
      <c r="AB35" s="302">
        <v>2275</v>
      </c>
      <c r="AC35" s="302">
        <v>6419</v>
      </c>
      <c r="AD35" s="302">
        <v>1756</v>
      </c>
      <c r="AE35" s="302">
        <v>32519</v>
      </c>
      <c r="AF35" s="302">
        <v>966</v>
      </c>
      <c r="AG35" s="302">
        <v>1871</v>
      </c>
      <c r="AH35" s="302">
        <v>118543</v>
      </c>
      <c r="AI35" s="302">
        <v>23500</v>
      </c>
    </row>
    <row r="36" spans="1:35" x14ac:dyDescent="0.2">
      <c r="A36" s="39" t="s">
        <v>63</v>
      </c>
      <c r="B36" s="302">
        <v>181286</v>
      </c>
      <c r="C36" s="302">
        <v>99797</v>
      </c>
      <c r="D36" s="302">
        <v>2392</v>
      </c>
      <c r="E36" s="302">
        <v>3497</v>
      </c>
      <c r="F36" s="302">
        <v>7732</v>
      </c>
      <c r="G36" s="302">
        <v>21346</v>
      </c>
      <c r="H36" s="302">
        <v>400</v>
      </c>
      <c r="I36" s="302">
        <v>945</v>
      </c>
      <c r="J36" s="302">
        <v>29300</v>
      </c>
      <c r="K36" s="302">
        <v>15877</v>
      </c>
      <c r="M36" s="526" t="s">
        <v>63</v>
      </c>
      <c r="N36" s="525">
        <v>219396</v>
      </c>
      <c r="O36" s="525">
        <v>97877</v>
      </c>
      <c r="P36" s="525">
        <v>3194</v>
      </c>
      <c r="Q36" s="525">
        <v>4178</v>
      </c>
      <c r="R36" s="525">
        <v>7237</v>
      </c>
      <c r="S36" s="525">
        <v>40073</v>
      </c>
      <c r="T36" s="525">
        <v>496</v>
      </c>
      <c r="U36" s="525">
        <v>1280</v>
      </c>
      <c r="V36" s="525">
        <v>44542</v>
      </c>
      <c r="W36" s="525">
        <v>20519</v>
      </c>
      <c r="Y36" s="302" t="s">
        <v>63</v>
      </c>
      <c r="Z36" s="302">
        <v>204236</v>
      </c>
      <c r="AA36" s="302">
        <v>76246</v>
      </c>
      <c r="AB36" s="302">
        <v>2603</v>
      </c>
      <c r="AC36" s="302">
        <v>4456</v>
      </c>
      <c r="AD36" s="302">
        <v>5628</v>
      </c>
      <c r="AE36" s="302">
        <v>40873</v>
      </c>
      <c r="AF36" s="302">
        <v>573</v>
      </c>
      <c r="AG36" s="302">
        <v>1742</v>
      </c>
      <c r="AH36" s="302">
        <v>52936</v>
      </c>
      <c r="AI36" s="302">
        <v>19179</v>
      </c>
    </row>
    <row r="37" spans="1:35" x14ac:dyDescent="0.2">
      <c r="A37" s="39"/>
      <c r="B37" s="39"/>
      <c r="M37" s="526"/>
      <c r="N37" s="526"/>
      <c r="O37" s="525"/>
      <c r="P37" s="525"/>
      <c r="Q37" s="525"/>
      <c r="R37" s="525"/>
      <c r="S37" s="525"/>
      <c r="T37" s="525"/>
      <c r="U37" s="525"/>
      <c r="V37" s="525"/>
      <c r="W37" s="525"/>
    </row>
    <row r="38" spans="1:35" x14ac:dyDescent="0.2">
      <c r="A38" s="316" t="s">
        <v>64</v>
      </c>
      <c r="B38" s="317">
        <v>545421</v>
      </c>
      <c r="C38" s="317">
        <v>295472</v>
      </c>
      <c r="D38" s="317">
        <v>6882</v>
      </c>
      <c r="E38" s="317">
        <v>8230</v>
      </c>
      <c r="F38" s="317">
        <v>22659</v>
      </c>
      <c r="G38" s="317">
        <v>58022</v>
      </c>
      <c r="H38" s="317">
        <v>1187</v>
      </c>
      <c r="I38" s="317">
        <v>3066</v>
      </c>
      <c r="J38" s="317">
        <v>98916</v>
      </c>
      <c r="K38" s="317">
        <v>50987</v>
      </c>
      <c r="L38" s="461"/>
      <c r="M38" s="527" t="s">
        <v>64</v>
      </c>
      <c r="N38" s="461">
        <f>N10+N23+N36+N4</f>
        <v>605758</v>
      </c>
      <c r="O38" s="461">
        <f t="shared" ref="O38:W38" si="0">O10+O23+O36+O4</f>
        <v>272326.46699807839</v>
      </c>
      <c r="P38" s="461">
        <f t="shared" si="0"/>
        <v>8895.9060594034599</v>
      </c>
      <c r="Q38" s="461">
        <f t="shared" si="0"/>
        <v>9275.7547414153232</v>
      </c>
      <c r="R38" s="461">
        <f t="shared" si="0"/>
        <v>21965.180831731974</v>
      </c>
      <c r="S38" s="461">
        <f t="shared" si="0"/>
        <v>86670.094170356751</v>
      </c>
      <c r="T38" s="461">
        <f t="shared" si="0"/>
        <v>1291.3030223911771</v>
      </c>
      <c r="U38" s="461">
        <f t="shared" si="0"/>
        <v>3510.4007644748935</v>
      </c>
      <c r="V38" s="461">
        <f t="shared" si="0"/>
        <v>143429.48685144959</v>
      </c>
      <c r="W38" s="461">
        <f t="shared" si="0"/>
        <v>58393.406560698473</v>
      </c>
      <c r="Y38" s="302" t="s">
        <v>64</v>
      </c>
      <c r="AA38" s="461"/>
      <c r="AB38" s="461"/>
      <c r="AC38" s="461"/>
      <c r="AD38" s="461"/>
      <c r="AE38" s="461"/>
      <c r="AF38" s="461"/>
      <c r="AG38" s="461"/>
      <c r="AH38" s="461"/>
      <c r="AI38" s="461"/>
    </row>
    <row r="39" spans="1:35" x14ac:dyDescent="0.2">
      <c r="A39" s="316" t="s">
        <v>65</v>
      </c>
      <c r="B39" s="317">
        <v>1801358</v>
      </c>
      <c r="C39" s="317">
        <v>1011249</v>
      </c>
      <c r="D39" s="317">
        <v>16112</v>
      </c>
      <c r="E39" s="317">
        <v>38174</v>
      </c>
      <c r="F39" s="317">
        <v>10084</v>
      </c>
      <c r="G39" s="317">
        <v>212390</v>
      </c>
      <c r="H39" s="317">
        <v>10553</v>
      </c>
      <c r="I39" s="317">
        <v>6804</v>
      </c>
      <c r="J39" s="317">
        <v>326538</v>
      </c>
      <c r="K39" s="317">
        <v>169454</v>
      </c>
      <c r="M39" s="527" t="s">
        <v>65</v>
      </c>
      <c r="N39" s="525"/>
      <c r="O39" s="525"/>
      <c r="P39" s="525"/>
      <c r="Q39" s="525"/>
      <c r="R39" s="525"/>
      <c r="S39" s="525"/>
      <c r="T39" s="525"/>
      <c r="U39" s="525"/>
      <c r="V39" s="525"/>
      <c r="W39" s="525"/>
      <c r="Y39" s="302" t="s">
        <v>65</v>
      </c>
      <c r="AA39" s="461"/>
      <c r="AB39" s="461"/>
      <c r="AC39" s="461"/>
      <c r="AD39" s="461"/>
      <c r="AE39" s="461"/>
      <c r="AF39" s="461"/>
      <c r="AG39" s="461"/>
      <c r="AH39" s="461"/>
      <c r="AI39" s="461"/>
    </row>
    <row r="40" spans="1:35" x14ac:dyDescent="0.2">
      <c r="A40" s="316" t="s">
        <v>66</v>
      </c>
      <c r="B40" s="317">
        <v>4825312</v>
      </c>
      <c r="C40" s="317">
        <v>2869454</v>
      </c>
      <c r="D40" s="317">
        <v>31303</v>
      </c>
      <c r="E40" s="317">
        <v>245573</v>
      </c>
      <c r="F40" s="317">
        <v>117046</v>
      </c>
      <c r="G40" s="317">
        <v>336671</v>
      </c>
      <c r="H40" s="317">
        <v>92490</v>
      </c>
      <c r="I40" s="317">
        <v>26688</v>
      </c>
      <c r="J40" s="317">
        <v>705162</v>
      </c>
      <c r="K40" s="317">
        <v>400925</v>
      </c>
      <c r="M40" s="527" t="s">
        <v>66</v>
      </c>
      <c r="N40" s="525"/>
      <c r="O40" s="525"/>
      <c r="P40" s="525"/>
      <c r="Q40" s="525"/>
      <c r="R40" s="525"/>
      <c r="S40" s="525"/>
      <c r="T40" s="525"/>
      <c r="U40" s="525"/>
      <c r="V40" s="525"/>
      <c r="W40" s="525"/>
      <c r="Y40" s="302" t="s">
        <v>66</v>
      </c>
    </row>
    <row r="41" spans="1:35" x14ac:dyDescent="0.2">
      <c r="A41" s="316" t="s">
        <v>67</v>
      </c>
      <c r="B41" s="302">
        <v>7172091</v>
      </c>
      <c r="C41" s="302">
        <v>4176175</v>
      </c>
      <c r="D41" s="302">
        <v>54297</v>
      </c>
      <c r="E41" s="302">
        <v>291977</v>
      </c>
      <c r="F41" s="302">
        <v>149789</v>
      </c>
      <c r="G41" s="302">
        <v>607083</v>
      </c>
      <c r="H41" s="302">
        <v>104230</v>
      </c>
      <c r="I41" s="302">
        <v>36558</v>
      </c>
      <c r="J41" s="302">
        <v>1130616</v>
      </c>
      <c r="K41" s="302">
        <v>621366</v>
      </c>
      <c r="M41" s="527" t="s">
        <v>67</v>
      </c>
      <c r="N41" s="525">
        <f>SUM(N4:N36)</f>
        <v>8173941</v>
      </c>
      <c r="O41" s="525">
        <f t="shared" ref="O41:W41" si="1">SUM(O4:O36)</f>
        <v>3982865.9214378241</v>
      </c>
      <c r="P41" s="525">
        <f t="shared" si="1"/>
        <v>82863.280801687331</v>
      </c>
      <c r="Q41" s="525">
        <f t="shared" si="1"/>
        <v>412337.33003273059</v>
      </c>
      <c r="R41" s="525">
        <f t="shared" si="1"/>
        <v>150329.35009640688</v>
      </c>
      <c r="S41" s="525">
        <f t="shared" si="1"/>
        <v>1027182.6870629541</v>
      </c>
      <c r="T41" s="525">
        <f t="shared" si="1"/>
        <v>126320.69848212965</v>
      </c>
      <c r="U41" s="525">
        <f t="shared" si="1"/>
        <v>48289.525009676057</v>
      </c>
      <c r="V41" s="525">
        <f t="shared" si="1"/>
        <v>1712503.0906741987</v>
      </c>
      <c r="W41" s="525">
        <f t="shared" si="1"/>
        <v>631249.11640239262</v>
      </c>
      <c r="Y41" s="302" t="s">
        <v>67</v>
      </c>
      <c r="Z41" s="302">
        <v>8799725</v>
      </c>
      <c r="AA41" s="302">
        <v>3577681</v>
      </c>
      <c r="AB41" s="302">
        <v>77425</v>
      </c>
      <c r="AC41" s="302">
        <v>453034</v>
      </c>
      <c r="AD41" s="302">
        <v>145464</v>
      </c>
      <c r="AE41" s="302">
        <v>1318754</v>
      </c>
      <c r="AF41" s="302">
        <v>144542</v>
      </c>
      <c r="AG41" s="302">
        <v>86759</v>
      </c>
      <c r="AH41" s="302">
        <v>2380404</v>
      </c>
      <c r="AI41" s="302">
        <v>615662</v>
      </c>
    </row>
    <row r="42" spans="1:35" x14ac:dyDescent="0.2">
      <c r="M42" s="525"/>
      <c r="N42" s="525"/>
      <c r="O42" s="525"/>
      <c r="P42" s="525"/>
      <c r="Q42" s="525"/>
      <c r="R42" s="525"/>
      <c r="S42" s="525"/>
      <c r="T42" s="525"/>
      <c r="U42" s="525"/>
      <c r="V42" s="525"/>
      <c r="W42" s="525"/>
    </row>
    <row r="43" spans="1:35" x14ac:dyDescent="0.2">
      <c r="A43" s="302" t="s">
        <v>71</v>
      </c>
      <c r="B43" s="302" t="s">
        <v>603</v>
      </c>
      <c r="C43" s="302" t="s">
        <v>771</v>
      </c>
      <c r="D43" s="302" t="s">
        <v>772</v>
      </c>
      <c r="E43" s="302" t="s">
        <v>773</v>
      </c>
      <c r="F43" s="302" t="s">
        <v>774</v>
      </c>
      <c r="G43" s="302" t="s">
        <v>775</v>
      </c>
      <c r="H43" s="302" t="s">
        <v>776</v>
      </c>
      <c r="I43" s="302" t="s">
        <v>777</v>
      </c>
      <c r="J43" s="302" t="s">
        <v>778</v>
      </c>
      <c r="K43" s="302" t="s">
        <v>779</v>
      </c>
      <c r="M43" s="525" t="s">
        <v>71</v>
      </c>
      <c r="N43" s="525" t="s">
        <v>603</v>
      </c>
      <c r="O43" s="525" t="s">
        <v>771</v>
      </c>
      <c r="P43" s="525" t="s">
        <v>772</v>
      </c>
      <c r="Q43" s="525" t="s">
        <v>773</v>
      </c>
      <c r="R43" s="525" t="s">
        <v>774</v>
      </c>
      <c r="S43" s="525" t="s">
        <v>775</v>
      </c>
      <c r="T43" s="525" t="s">
        <v>776</v>
      </c>
      <c r="U43" s="525" t="s">
        <v>777</v>
      </c>
      <c r="V43" s="525" t="s">
        <v>778</v>
      </c>
      <c r="W43" s="525" t="s">
        <v>779</v>
      </c>
      <c r="Y43" s="302" t="s">
        <v>71</v>
      </c>
      <c r="Z43" s="302" t="s">
        <v>603</v>
      </c>
      <c r="AA43" s="302" t="s">
        <v>771</v>
      </c>
      <c r="AB43" s="302" t="s">
        <v>772</v>
      </c>
      <c r="AC43" s="302" t="s">
        <v>773</v>
      </c>
      <c r="AD43" s="302" t="s">
        <v>774</v>
      </c>
      <c r="AE43" s="302" t="s">
        <v>775</v>
      </c>
      <c r="AF43" s="302" t="s">
        <v>776</v>
      </c>
      <c r="AG43" s="302" t="s">
        <v>777</v>
      </c>
      <c r="AH43" s="302" t="s">
        <v>778</v>
      </c>
      <c r="AI43" s="302" t="s">
        <v>779</v>
      </c>
    </row>
    <row r="44" spans="1:35" x14ac:dyDescent="0.2">
      <c r="A44" s="39" t="s">
        <v>31</v>
      </c>
      <c r="B44" s="302">
        <v>3837</v>
      </c>
      <c r="C44" s="302">
        <v>2005</v>
      </c>
      <c r="D44" s="302">
        <v>22</v>
      </c>
      <c r="E44" s="302">
        <v>47</v>
      </c>
      <c r="F44" s="302">
        <v>107</v>
      </c>
      <c r="G44" s="302">
        <v>198</v>
      </c>
      <c r="H44" s="302">
        <v>16</v>
      </c>
      <c r="I44" s="302">
        <v>32</v>
      </c>
      <c r="J44" s="302">
        <v>1076</v>
      </c>
      <c r="K44" s="302">
        <v>334</v>
      </c>
      <c r="M44" s="526" t="s">
        <v>31</v>
      </c>
      <c r="N44" s="525">
        <v>4091</v>
      </c>
      <c r="O44" s="525">
        <v>1805</v>
      </c>
      <c r="P44" s="525">
        <v>33</v>
      </c>
      <c r="Q44" s="525">
        <v>76</v>
      </c>
      <c r="R44" s="525">
        <v>85</v>
      </c>
      <c r="S44" s="525">
        <v>208</v>
      </c>
      <c r="T44" s="525">
        <v>15</v>
      </c>
      <c r="U44" s="525">
        <v>14</v>
      </c>
      <c r="V44" s="525">
        <v>1517</v>
      </c>
      <c r="W44" s="525">
        <v>338</v>
      </c>
      <c r="Y44" s="302" t="s">
        <v>31</v>
      </c>
      <c r="Z44" s="302">
        <v>4722</v>
      </c>
      <c r="AA44" s="302">
        <v>1496</v>
      </c>
      <c r="AB44" s="302">
        <v>49</v>
      </c>
      <c r="AC44" s="302">
        <v>121</v>
      </c>
      <c r="AD44" s="302">
        <v>88</v>
      </c>
      <c r="AE44" s="302">
        <v>271</v>
      </c>
      <c r="AF44" s="302">
        <v>4</v>
      </c>
      <c r="AG44" s="302">
        <v>29</v>
      </c>
      <c r="AH44" s="302">
        <v>2242</v>
      </c>
      <c r="AI44" s="302">
        <v>422</v>
      </c>
    </row>
    <row r="45" spans="1:35" x14ac:dyDescent="0.2">
      <c r="A45" s="39" t="s">
        <v>32</v>
      </c>
      <c r="B45" s="302">
        <v>78067</v>
      </c>
      <c r="C45" s="302">
        <v>52274</v>
      </c>
      <c r="D45" s="302">
        <v>168</v>
      </c>
      <c r="E45" s="302">
        <v>951</v>
      </c>
      <c r="F45" s="302">
        <v>276</v>
      </c>
      <c r="G45" s="302">
        <v>3608</v>
      </c>
      <c r="H45" s="302">
        <v>843</v>
      </c>
      <c r="I45" s="302">
        <v>140</v>
      </c>
      <c r="J45" s="302">
        <v>13178</v>
      </c>
      <c r="K45" s="302">
        <v>6629</v>
      </c>
      <c r="M45" s="526" t="s">
        <v>32</v>
      </c>
      <c r="N45" s="525">
        <v>90237</v>
      </c>
      <c r="O45" s="525">
        <v>47847</v>
      </c>
      <c r="P45" s="525">
        <v>402</v>
      </c>
      <c r="Q45" s="525">
        <v>2414</v>
      </c>
      <c r="R45" s="525">
        <v>209</v>
      </c>
      <c r="S45" s="525">
        <v>13319</v>
      </c>
      <c r="T45" s="525">
        <v>1539</v>
      </c>
      <c r="U45" s="525">
        <v>226</v>
      </c>
      <c r="V45" s="525">
        <v>18365</v>
      </c>
      <c r="W45" s="525">
        <v>5916</v>
      </c>
      <c r="Y45" s="302" t="s">
        <v>32</v>
      </c>
      <c r="Z45" s="302">
        <v>106580</v>
      </c>
      <c r="AA45" s="302">
        <v>46101</v>
      </c>
      <c r="AB45" s="302">
        <v>340</v>
      </c>
      <c r="AC45" s="302">
        <v>3330</v>
      </c>
      <c r="AD45" s="302">
        <v>149</v>
      </c>
      <c r="AE45" s="302">
        <v>27039</v>
      </c>
      <c r="AF45" s="302">
        <v>2193</v>
      </c>
      <c r="AG45" s="302">
        <v>427</v>
      </c>
      <c r="AH45" s="302">
        <v>20960</v>
      </c>
      <c r="AI45" s="302">
        <v>6041</v>
      </c>
    </row>
    <row r="46" spans="1:35" x14ac:dyDescent="0.2">
      <c r="A46" s="39" t="s">
        <v>33</v>
      </c>
      <c r="B46" s="302">
        <v>149781</v>
      </c>
      <c r="C46" s="302">
        <v>66810</v>
      </c>
      <c r="D46" s="302">
        <v>1650</v>
      </c>
      <c r="E46" s="302">
        <v>10251</v>
      </c>
      <c r="F46" s="302">
        <v>22149</v>
      </c>
      <c r="G46" s="302">
        <v>9900</v>
      </c>
      <c r="H46" s="302">
        <v>502</v>
      </c>
      <c r="I46" s="302">
        <v>1603</v>
      </c>
      <c r="J46" s="302">
        <v>21932</v>
      </c>
      <c r="K46" s="302">
        <v>14984</v>
      </c>
      <c r="M46" s="526" t="s">
        <v>33</v>
      </c>
      <c r="N46" s="525">
        <v>172676</v>
      </c>
      <c r="O46" s="525">
        <v>66632</v>
      </c>
      <c r="P46" s="525">
        <v>2049</v>
      </c>
      <c r="Q46" s="525">
        <v>10684</v>
      </c>
      <c r="R46" s="525">
        <v>26211</v>
      </c>
      <c r="S46" s="525">
        <v>18719</v>
      </c>
      <c r="T46" s="525">
        <v>580</v>
      </c>
      <c r="U46" s="525">
        <v>1777</v>
      </c>
      <c r="V46" s="525">
        <v>31384</v>
      </c>
      <c r="W46" s="525">
        <v>14640</v>
      </c>
      <c r="Y46" s="302" t="s">
        <v>33</v>
      </c>
      <c r="Z46" s="302">
        <v>188545</v>
      </c>
      <c r="AA46" s="302">
        <v>64817</v>
      </c>
      <c r="AB46" s="302">
        <v>1729</v>
      </c>
      <c r="AC46" s="302">
        <v>10570</v>
      </c>
      <c r="AD46" s="302">
        <v>27420</v>
      </c>
      <c r="AE46" s="302">
        <v>24091</v>
      </c>
      <c r="AF46" s="302">
        <v>735</v>
      </c>
      <c r="AG46" s="302">
        <v>2453</v>
      </c>
      <c r="AH46" s="302">
        <v>41526</v>
      </c>
      <c r="AI46" s="302">
        <v>15204</v>
      </c>
    </row>
    <row r="47" spans="1:35" x14ac:dyDescent="0.2">
      <c r="A47" s="39" t="s">
        <v>34</v>
      </c>
      <c r="B47" s="302">
        <v>105148</v>
      </c>
      <c r="C47" s="302">
        <v>74000</v>
      </c>
      <c r="D47" s="302">
        <v>399</v>
      </c>
      <c r="E47" s="302">
        <v>971</v>
      </c>
      <c r="F47" s="302">
        <v>137</v>
      </c>
      <c r="G47" s="302">
        <v>1608</v>
      </c>
      <c r="H47" s="302">
        <v>1503</v>
      </c>
      <c r="I47" s="302">
        <v>205</v>
      </c>
      <c r="J47" s="302">
        <v>17721</v>
      </c>
      <c r="K47" s="302">
        <v>8604</v>
      </c>
      <c r="M47" s="526" t="s">
        <v>34</v>
      </c>
      <c r="N47" s="525">
        <v>111676</v>
      </c>
      <c r="O47" s="525">
        <v>65787</v>
      </c>
      <c r="P47" s="525">
        <v>626</v>
      </c>
      <c r="Q47" s="525">
        <v>1783</v>
      </c>
      <c r="R47" s="525">
        <v>116</v>
      </c>
      <c r="S47" s="525">
        <v>2957</v>
      </c>
      <c r="T47" s="525">
        <v>2115</v>
      </c>
      <c r="U47" s="525">
        <v>300</v>
      </c>
      <c r="V47" s="525">
        <v>29963</v>
      </c>
      <c r="W47" s="525">
        <v>8029</v>
      </c>
      <c r="Y47" s="302" t="s">
        <v>34</v>
      </c>
      <c r="Z47" s="302">
        <v>118502</v>
      </c>
      <c r="AA47" s="302">
        <v>55700</v>
      </c>
      <c r="AB47" s="302">
        <v>929</v>
      </c>
      <c r="AC47" s="302">
        <v>3724</v>
      </c>
      <c r="AD47" s="302">
        <v>100</v>
      </c>
      <c r="AE47" s="302">
        <v>4995</v>
      </c>
      <c r="AF47" s="302">
        <v>2633</v>
      </c>
      <c r="AG47" s="302">
        <v>415</v>
      </c>
      <c r="AH47" s="302">
        <v>43094</v>
      </c>
      <c r="AI47" s="302">
        <v>6912</v>
      </c>
    </row>
    <row r="48" spans="1:35" x14ac:dyDescent="0.2">
      <c r="A48" s="39" t="s">
        <v>35</v>
      </c>
      <c r="B48" s="302">
        <v>127806</v>
      </c>
      <c r="C48" s="302">
        <v>57263</v>
      </c>
      <c r="D48" s="302">
        <v>1195</v>
      </c>
      <c r="E48" s="302">
        <v>22771</v>
      </c>
      <c r="F48" s="302">
        <v>2939</v>
      </c>
      <c r="G48" s="302">
        <v>16577</v>
      </c>
      <c r="H48" s="302">
        <v>855</v>
      </c>
      <c r="I48" s="302">
        <v>1456</v>
      </c>
      <c r="J48" s="302">
        <v>14497</v>
      </c>
      <c r="K48" s="302">
        <v>10253</v>
      </c>
      <c r="M48" s="526" t="s">
        <v>35</v>
      </c>
      <c r="N48" s="525">
        <v>156468</v>
      </c>
      <c r="O48" s="525">
        <v>61124</v>
      </c>
      <c r="P48" s="525">
        <v>2182</v>
      </c>
      <c r="Q48" s="525">
        <v>28629</v>
      </c>
      <c r="R48" s="525">
        <v>2073</v>
      </c>
      <c r="S48" s="525">
        <v>30065</v>
      </c>
      <c r="T48" s="525">
        <v>847</v>
      </c>
      <c r="U48" s="525">
        <v>1851</v>
      </c>
      <c r="V48" s="525">
        <v>18688</v>
      </c>
      <c r="W48" s="525">
        <v>11009</v>
      </c>
      <c r="Y48" s="302" t="s">
        <v>35</v>
      </c>
      <c r="Z48" s="302">
        <v>166694</v>
      </c>
      <c r="AA48" s="302">
        <v>61729</v>
      </c>
      <c r="AB48" s="302">
        <v>1392</v>
      </c>
      <c r="AC48" s="302">
        <v>26153</v>
      </c>
      <c r="AD48" s="302">
        <v>1821</v>
      </c>
      <c r="AE48" s="302">
        <v>36326</v>
      </c>
      <c r="AF48" s="302">
        <v>717</v>
      </c>
      <c r="AG48" s="302">
        <v>2063</v>
      </c>
      <c r="AH48" s="302">
        <v>24810</v>
      </c>
      <c r="AI48" s="302">
        <v>11683</v>
      </c>
    </row>
    <row r="49" spans="1:35" x14ac:dyDescent="0.2">
      <c r="A49" s="39" t="s">
        <v>36</v>
      </c>
      <c r="B49" s="302">
        <v>141785</v>
      </c>
      <c r="C49" s="302">
        <v>97504</v>
      </c>
      <c r="D49" s="302">
        <v>420</v>
      </c>
      <c r="E49" s="302">
        <v>1702</v>
      </c>
      <c r="F49" s="302">
        <v>524</v>
      </c>
      <c r="G49" s="302">
        <v>2648</v>
      </c>
      <c r="H49" s="302">
        <v>299</v>
      </c>
      <c r="I49" s="302">
        <v>408</v>
      </c>
      <c r="J49" s="302">
        <v>27042</v>
      </c>
      <c r="K49" s="302">
        <v>11238</v>
      </c>
      <c r="M49" s="526" t="s">
        <v>36</v>
      </c>
      <c r="N49" s="525">
        <v>148588</v>
      </c>
      <c r="O49" s="525">
        <v>84553</v>
      </c>
      <c r="P49" s="525">
        <v>685</v>
      </c>
      <c r="Q49" s="525">
        <v>2483</v>
      </c>
      <c r="R49" s="525">
        <v>443</v>
      </c>
      <c r="S49" s="525">
        <v>4119</v>
      </c>
      <c r="T49" s="525">
        <v>355</v>
      </c>
      <c r="U49" s="525">
        <v>522</v>
      </c>
      <c r="V49" s="525">
        <v>43427</v>
      </c>
      <c r="W49" s="525">
        <v>12001</v>
      </c>
      <c r="Y49" s="302" t="s">
        <v>36</v>
      </c>
      <c r="Z49" s="302">
        <v>158258</v>
      </c>
      <c r="AA49" s="302">
        <v>70819</v>
      </c>
      <c r="AB49" s="302">
        <v>902</v>
      </c>
      <c r="AC49" s="302">
        <v>4736</v>
      </c>
      <c r="AD49" s="302">
        <v>421</v>
      </c>
      <c r="AE49" s="302">
        <v>5630</v>
      </c>
      <c r="AF49" s="302">
        <v>510</v>
      </c>
      <c r="AG49" s="302">
        <v>737</v>
      </c>
      <c r="AH49" s="302">
        <v>64118</v>
      </c>
      <c r="AI49" s="302">
        <v>10385</v>
      </c>
    </row>
    <row r="50" spans="1:35" x14ac:dyDescent="0.2">
      <c r="A50" s="39" t="s">
        <v>37</v>
      </c>
      <c r="B50" s="302">
        <v>95397</v>
      </c>
      <c r="C50" s="302">
        <v>41307</v>
      </c>
      <c r="D50" s="302">
        <v>1218</v>
      </c>
      <c r="E50" s="302">
        <v>1543</v>
      </c>
      <c r="F50" s="302">
        <v>5352</v>
      </c>
      <c r="G50" s="302">
        <v>11466</v>
      </c>
      <c r="H50" s="302">
        <v>186</v>
      </c>
      <c r="I50" s="302">
        <v>558</v>
      </c>
      <c r="J50" s="302">
        <v>23718</v>
      </c>
      <c r="K50" s="302">
        <v>10049</v>
      </c>
      <c r="M50" s="526" t="s">
        <v>37</v>
      </c>
      <c r="N50" s="461">
        <v>107885</v>
      </c>
      <c r="O50" s="461">
        <v>38025.35047137826</v>
      </c>
      <c r="P50" s="461">
        <v>1359.2702933263338</v>
      </c>
      <c r="Q50" s="461">
        <v>1778.1426493426954</v>
      </c>
      <c r="R50" s="461">
        <v>5598.7305050637615</v>
      </c>
      <c r="S50" s="461">
        <v>15149.020222236804</v>
      </c>
      <c r="T50" s="461">
        <v>246.6037250913227</v>
      </c>
      <c r="U50" s="461">
        <v>686.71467944090818</v>
      </c>
      <c r="V50" s="461">
        <v>34542.220344729532</v>
      </c>
      <c r="W50" s="461">
        <v>10498.947109390381</v>
      </c>
      <c r="Y50" s="302" t="s">
        <v>37</v>
      </c>
      <c r="Z50" s="302">
        <v>99483</v>
      </c>
      <c r="AA50" s="302">
        <v>28782</v>
      </c>
      <c r="AB50" s="302">
        <v>1002</v>
      </c>
      <c r="AC50" s="302">
        <v>1880</v>
      </c>
      <c r="AD50" s="302">
        <v>4966</v>
      </c>
      <c r="AE50" s="302">
        <v>16407</v>
      </c>
      <c r="AF50" s="302">
        <v>207</v>
      </c>
      <c r="AG50" s="302">
        <v>815</v>
      </c>
      <c r="AH50" s="302">
        <v>36759</v>
      </c>
      <c r="AI50" s="302">
        <v>8665</v>
      </c>
    </row>
    <row r="51" spans="1:35" x14ac:dyDescent="0.2">
      <c r="A51" s="39" t="s">
        <v>38</v>
      </c>
      <c r="B51" s="302">
        <v>159111</v>
      </c>
      <c r="C51" s="302">
        <v>98076</v>
      </c>
      <c r="D51" s="302">
        <v>765</v>
      </c>
      <c r="E51" s="302">
        <v>8518</v>
      </c>
      <c r="F51" s="302">
        <v>480</v>
      </c>
      <c r="G51" s="302">
        <v>9096</v>
      </c>
      <c r="H51" s="302">
        <v>634</v>
      </c>
      <c r="I51" s="302">
        <v>894</v>
      </c>
      <c r="J51" s="302">
        <v>27317</v>
      </c>
      <c r="K51" s="302">
        <v>13331</v>
      </c>
      <c r="M51" s="526" t="s">
        <v>38</v>
      </c>
      <c r="N51" s="525">
        <v>176224</v>
      </c>
      <c r="O51" s="525">
        <v>93089</v>
      </c>
      <c r="P51" s="525">
        <v>1078</v>
      </c>
      <c r="Q51" s="525">
        <v>11183</v>
      </c>
      <c r="R51" s="525">
        <v>356</v>
      </c>
      <c r="S51" s="525">
        <v>15605</v>
      </c>
      <c r="T51" s="525">
        <v>725</v>
      </c>
      <c r="U51" s="525">
        <v>1018</v>
      </c>
      <c r="V51" s="525">
        <v>39392</v>
      </c>
      <c r="W51" s="525">
        <v>13778</v>
      </c>
      <c r="Y51" s="302" t="s">
        <v>38</v>
      </c>
      <c r="Z51" s="302">
        <v>187640</v>
      </c>
      <c r="AA51" s="302">
        <v>85110</v>
      </c>
      <c r="AB51" s="302">
        <v>1066</v>
      </c>
      <c r="AC51" s="302">
        <v>11428</v>
      </c>
      <c r="AD51" s="302">
        <v>314</v>
      </c>
      <c r="AE51" s="302">
        <v>20661</v>
      </c>
      <c r="AF51" s="302">
        <v>806</v>
      </c>
      <c r="AG51" s="302">
        <v>1483</v>
      </c>
      <c r="AH51" s="302">
        <v>53342</v>
      </c>
      <c r="AI51" s="302">
        <v>13430</v>
      </c>
    </row>
    <row r="52" spans="1:35" x14ac:dyDescent="0.2">
      <c r="A52" s="39" t="s">
        <v>39</v>
      </c>
      <c r="B52" s="302">
        <v>147563</v>
      </c>
      <c r="C52" s="302">
        <v>69912</v>
      </c>
      <c r="D52" s="302">
        <v>1519</v>
      </c>
      <c r="E52" s="302">
        <v>12025</v>
      </c>
      <c r="F52" s="302">
        <v>697</v>
      </c>
      <c r="G52" s="302">
        <v>15880</v>
      </c>
      <c r="H52" s="302">
        <v>12861</v>
      </c>
      <c r="I52" s="302">
        <v>653</v>
      </c>
      <c r="J52" s="302">
        <v>22802</v>
      </c>
      <c r="K52" s="302">
        <v>11214</v>
      </c>
      <c r="M52" s="526" t="s">
        <v>39</v>
      </c>
      <c r="N52" s="525">
        <v>169175</v>
      </c>
      <c r="O52" s="525">
        <v>69170</v>
      </c>
      <c r="P52" s="525">
        <v>2007</v>
      </c>
      <c r="Q52" s="525">
        <v>14912</v>
      </c>
      <c r="R52" s="525">
        <v>563</v>
      </c>
      <c r="S52" s="525">
        <v>26958</v>
      </c>
      <c r="T52" s="525">
        <v>14033</v>
      </c>
      <c r="U52" s="525">
        <v>981</v>
      </c>
      <c r="V52" s="525">
        <v>28599</v>
      </c>
      <c r="W52" s="525">
        <v>11952</v>
      </c>
      <c r="Y52" s="302" t="s">
        <v>39</v>
      </c>
      <c r="Z52" s="302">
        <v>180910</v>
      </c>
      <c r="AA52" s="302">
        <v>64580</v>
      </c>
      <c r="AB52" s="302">
        <v>1797</v>
      </c>
      <c r="AC52" s="302">
        <v>14015</v>
      </c>
      <c r="AD52" s="302">
        <v>497</v>
      </c>
      <c r="AE52" s="302">
        <v>34140</v>
      </c>
      <c r="AF52" s="302">
        <v>14535</v>
      </c>
      <c r="AG52" s="302">
        <v>1283</v>
      </c>
      <c r="AH52" s="302">
        <v>37824</v>
      </c>
      <c r="AI52" s="302">
        <v>12239</v>
      </c>
    </row>
    <row r="53" spans="1:35" x14ac:dyDescent="0.2">
      <c r="A53" s="39" t="s">
        <v>40</v>
      </c>
      <c r="B53" s="302">
        <v>130706</v>
      </c>
      <c r="C53" s="302">
        <v>79084</v>
      </c>
      <c r="D53" s="302">
        <v>618</v>
      </c>
      <c r="E53" s="302">
        <v>4481</v>
      </c>
      <c r="F53" s="302">
        <v>2535</v>
      </c>
      <c r="G53" s="302">
        <v>13225</v>
      </c>
      <c r="H53" s="302">
        <v>411</v>
      </c>
      <c r="I53" s="302">
        <v>841</v>
      </c>
      <c r="J53" s="302">
        <v>18669</v>
      </c>
      <c r="K53" s="302">
        <v>10842</v>
      </c>
      <c r="M53" s="526" t="s">
        <v>40</v>
      </c>
      <c r="N53" s="525">
        <v>150654</v>
      </c>
      <c r="O53" s="525">
        <v>76617</v>
      </c>
      <c r="P53" s="525">
        <v>850</v>
      </c>
      <c r="Q53" s="525">
        <v>5318</v>
      </c>
      <c r="R53" s="525">
        <v>2115</v>
      </c>
      <c r="S53" s="525">
        <v>25852</v>
      </c>
      <c r="T53" s="525">
        <v>487</v>
      </c>
      <c r="U53" s="525">
        <v>917</v>
      </c>
      <c r="V53" s="525">
        <v>26258</v>
      </c>
      <c r="W53" s="525">
        <v>12240</v>
      </c>
      <c r="Y53" s="302" t="s">
        <v>40</v>
      </c>
      <c r="Z53" s="302">
        <v>157511</v>
      </c>
      <c r="AA53" s="302">
        <v>68867</v>
      </c>
      <c r="AB53" s="302">
        <v>741</v>
      </c>
      <c r="AC53" s="302">
        <v>4903</v>
      </c>
      <c r="AD53" s="302">
        <v>1748</v>
      </c>
      <c r="AE53" s="302">
        <v>30153</v>
      </c>
      <c r="AF53" s="302">
        <v>562</v>
      </c>
      <c r="AG53" s="302">
        <v>5044</v>
      </c>
      <c r="AH53" s="302">
        <v>34244</v>
      </c>
      <c r="AI53" s="302">
        <v>11249</v>
      </c>
    </row>
    <row r="54" spans="1:35" x14ac:dyDescent="0.2">
      <c r="A54" s="39" t="s">
        <v>41</v>
      </c>
      <c r="B54" s="302">
        <v>102777</v>
      </c>
      <c r="C54" s="302">
        <v>60236</v>
      </c>
      <c r="D54" s="302">
        <v>951</v>
      </c>
      <c r="E54" s="302">
        <v>2157</v>
      </c>
      <c r="F54" s="302">
        <v>214</v>
      </c>
      <c r="G54" s="302">
        <v>4899</v>
      </c>
      <c r="H54" s="302">
        <v>2272</v>
      </c>
      <c r="I54" s="302">
        <v>306</v>
      </c>
      <c r="J54" s="302">
        <v>21950</v>
      </c>
      <c r="K54" s="302">
        <v>9792</v>
      </c>
      <c r="M54" s="526" t="s">
        <v>41</v>
      </c>
      <c r="N54" s="525">
        <v>126224</v>
      </c>
      <c r="O54" s="525">
        <v>62777</v>
      </c>
      <c r="P54" s="525">
        <v>2019</v>
      </c>
      <c r="Q54" s="525">
        <v>4995</v>
      </c>
      <c r="R54" s="525">
        <v>240</v>
      </c>
      <c r="S54" s="525">
        <v>9173</v>
      </c>
      <c r="T54" s="525">
        <v>1806</v>
      </c>
      <c r="U54" s="525">
        <v>442</v>
      </c>
      <c r="V54" s="525">
        <v>34976</v>
      </c>
      <c r="W54" s="525">
        <v>9796</v>
      </c>
      <c r="Y54" s="302" t="s">
        <v>41</v>
      </c>
      <c r="Z54" s="302">
        <v>140498</v>
      </c>
      <c r="AA54" s="302">
        <v>58966</v>
      </c>
      <c r="AB54" s="302">
        <v>2335</v>
      </c>
      <c r="AC54" s="302">
        <v>5804</v>
      </c>
      <c r="AD54" s="302">
        <v>280</v>
      </c>
      <c r="AE54" s="302">
        <v>12571</v>
      </c>
      <c r="AF54" s="302">
        <v>1566</v>
      </c>
      <c r="AG54" s="302">
        <v>819</v>
      </c>
      <c r="AH54" s="302">
        <v>48927</v>
      </c>
      <c r="AI54" s="302">
        <v>9230</v>
      </c>
    </row>
    <row r="55" spans="1:35" x14ac:dyDescent="0.2">
      <c r="A55" s="39" t="s">
        <v>42</v>
      </c>
      <c r="B55" s="302">
        <v>97004</v>
      </c>
      <c r="C55" s="302">
        <v>42254</v>
      </c>
      <c r="D55" s="302">
        <v>1106</v>
      </c>
      <c r="E55" s="302">
        <v>768</v>
      </c>
      <c r="F55" s="302">
        <v>5114</v>
      </c>
      <c r="G55" s="302">
        <v>13909</v>
      </c>
      <c r="H55" s="302">
        <v>832</v>
      </c>
      <c r="I55" s="302">
        <v>634</v>
      </c>
      <c r="J55" s="302">
        <v>20286</v>
      </c>
      <c r="K55" s="302">
        <v>12101</v>
      </c>
      <c r="M55" s="526" t="s">
        <v>42</v>
      </c>
      <c r="N55" s="525">
        <v>122029</v>
      </c>
      <c r="O55" s="525">
        <v>43495</v>
      </c>
      <c r="P55" s="525">
        <v>1471</v>
      </c>
      <c r="Q55" s="525">
        <v>797</v>
      </c>
      <c r="R55" s="525">
        <v>7681</v>
      </c>
      <c r="S55" s="525">
        <v>17538</v>
      </c>
      <c r="T55" s="525">
        <v>898</v>
      </c>
      <c r="U55" s="525">
        <v>700</v>
      </c>
      <c r="V55" s="525">
        <v>37458</v>
      </c>
      <c r="W55" s="525">
        <v>11991</v>
      </c>
      <c r="Y55" s="302" t="s">
        <v>42</v>
      </c>
      <c r="Z55" s="302">
        <v>123845</v>
      </c>
      <c r="AA55" s="302">
        <v>34303</v>
      </c>
      <c r="AB55" s="302">
        <v>1025</v>
      </c>
      <c r="AC55" s="302">
        <v>999</v>
      </c>
      <c r="AD55" s="302">
        <v>8650</v>
      </c>
      <c r="AE55" s="302">
        <v>16948</v>
      </c>
      <c r="AF55" s="302">
        <v>901</v>
      </c>
      <c r="AG55" s="302">
        <v>2323</v>
      </c>
      <c r="AH55" s="302">
        <v>47878</v>
      </c>
      <c r="AI55" s="302">
        <v>10818</v>
      </c>
    </row>
    <row r="56" spans="1:35" x14ac:dyDescent="0.2">
      <c r="A56" s="39" t="s">
        <v>43</v>
      </c>
      <c r="B56" s="302">
        <v>78991</v>
      </c>
      <c r="C56" s="302">
        <v>47056</v>
      </c>
      <c r="D56" s="302">
        <v>597</v>
      </c>
      <c r="E56" s="302">
        <v>904</v>
      </c>
      <c r="F56" s="302">
        <v>637</v>
      </c>
      <c r="G56" s="302">
        <v>5840</v>
      </c>
      <c r="H56" s="302">
        <v>154</v>
      </c>
      <c r="I56" s="302">
        <v>383</v>
      </c>
      <c r="J56" s="302">
        <v>16308</v>
      </c>
      <c r="K56" s="302">
        <v>7112</v>
      </c>
      <c r="M56" s="526" t="s">
        <v>43</v>
      </c>
      <c r="N56" s="525">
        <v>88914</v>
      </c>
      <c r="O56" s="525">
        <v>44829</v>
      </c>
      <c r="P56" s="525">
        <v>953</v>
      </c>
      <c r="Q56" s="525">
        <v>1075</v>
      </c>
      <c r="R56" s="525">
        <v>610</v>
      </c>
      <c r="S56" s="525">
        <v>9182</v>
      </c>
      <c r="T56" s="525">
        <v>215</v>
      </c>
      <c r="U56" s="525">
        <v>392</v>
      </c>
      <c r="V56" s="525">
        <v>24009</v>
      </c>
      <c r="W56" s="525">
        <v>7649</v>
      </c>
      <c r="Y56" s="302" t="s">
        <v>43</v>
      </c>
      <c r="Z56" s="302">
        <v>85943</v>
      </c>
      <c r="AA56" s="302">
        <v>36667</v>
      </c>
      <c r="AB56" s="302">
        <v>701</v>
      </c>
      <c r="AC56" s="302">
        <v>1060</v>
      </c>
      <c r="AD56" s="302">
        <v>602</v>
      </c>
      <c r="AE56" s="302">
        <v>10415</v>
      </c>
      <c r="AF56" s="302">
        <v>224</v>
      </c>
      <c r="AG56" s="302">
        <v>532</v>
      </c>
      <c r="AH56" s="302">
        <v>28643</v>
      </c>
      <c r="AI56" s="302">
        <v>7099</v>
      </c>
    </row>
    <row r="57" spans="1:35" x14ac:dyDescent="0.2">
      <c r="A57" s="39" t="s">
        <v>44</v>
      </c>
      <c r="B57" s="302">
        <v>103666</v>
      </c>
      <c r="C57" s="302">
        <v>47933</v>
      </c>
      <c r="D57" s="302">
        <v>1108</v>
      </c>
      <c r="E57" s="302">
        <v>2168</v>
      </c>
      <c r="F57" s="302">
        <v>2740</v>
      </c>
      <c r="G57" s="302">
        <v>12478</v>
      </c>
      <c r="H57" s="302">
        <v>335</v>
      </c>
      <c r="I57" s="302">
        <v>590</v>
      </c>
      <c r="J57" s="302">
        <v>23168</v>
      </c>
      <c r="K57" s="302">
        <v>13146</v>
      </c>
      <c r="M57" s="526" t="s">
        <v>44</v>
      </c>
      <c r="N57" s="525">
        <v>126224</v>
      </c>
      <c r="O57" s="525">
        <v>52905</v>
      </c>
      <c r="P57" s="525">
        <v>1245</v>
      </c>
      <c r="Q57" s="525">
        <v>2300</v>
      </c>
      <c r="R57" s="525">
        <v>3810</v>
      </c>
      <c r="S57" s="525">
        <v>18252</v>
      </c>
      <c r="T57" s="525">
        <v>384</v>
      </c>
      <c r="U57" s="525">
        <v>623</v>
      </c>
      <c r="V57" s="525">
        <v>35108</v>
      </c>
      <c r="W57" s="525">
        <v>11597</v>
      </c>
      <c r="Y57" s="302" t="s">
        <v>44</v>
      </c>
      <c r="Z57" s="302">
        <v>127244</v>
      </c>
      <c r="AA57" s="302">
        <v>46809</v>
      </c>
      <c r="AB57" s="302">
        <v>1107</v>
      </c>
      <c r="AC57" s="302">
        <v>1633</v>
      </c>
      <c r="AD57" s="302">
        <v>4566</v>
      </c>
      <c r="AE57" s="302">
        <v>16563</v>
      </c>
      <c r="AF57" s="302">
        <v>405</v>
      </c>
      <c r="AG57" s="302">
        <v>3009</v>
      </c>
      <c r="AH57" s="302">
        <v>42921</v>
      </c>
      <c r="AI57" s="302">
        <v>10231</v>
      </c>
    </row>
    <row r="58" spans="1:35" x14ac:dyDescent="0.2">
      <c r="A58" s="39" t="s">
        <v>45</v>
      </c>
      <c r="B58" s="302">
        <v>99953</v>
      </c>
      <c r="C58" s="302">
        <v>44793</v>
      </c>
      <c r="D58" s="302">
        <v>671</v>
      </c>
      <c r="E58" s="302">
        <v>19983</v>
      </c>
      <c r="F58" s="302">
        <v>6123</v>
      </c>
      <c r="G58" s="302">
        <v>7612</v>
      </c>
      <c r="H58" s="302">
        <v>1030</v>
      </c>
      <c r="I58" s="302">
        <v>2037</v>
      </c>
      <c r="J58" s="302">
        <v>10708</v>
      </c>
      <c r="K58" s="302">
        <v>6996</v>
      </c>
      <c r="M58" s="526" t="s">
        <v>45</v>
      </c>
      <c r="N58" s="525">
        <v>118023</v>
      </c>
      <c r="O58" s="525">
        <v>42086</v>
      </c>
      <c r="P58" s="525">
        <v>1297</v>
      </c>
      <c r="Q58" s="525">
        <v>29753</v>
      </c>
      <c r="R58" s="525">
        <v>4946</v>
      </c>
      <c r="S58" s="525">
        <v>15025</v>
      </c>
      <c r="T58" s="525">
        <v>1395</v>
      </c>
      <c r="U58" s="525">
        <v>2810</v>
      </c>
      <c r="V58" s="525">
        <v>13232</v>
      </c>
      <c r="W58" s="525">
        <v>7479</v>
      </c>
      <c r="Y58" s="302" t="s">
        <v>45</v>
      </c>
      <c r="Z58" s="302">
        <v>128797</v>
      </c>
      <c r="AA58" s="302">
        <v>42471</v>
      </c>
      <c r="AB58" s="302">
        <v>1292</v>
      </c>
      <c r="AC58" s="302">
        <v>32800</v>
      </c>
      <c r="AD58" s="302">
        <v>3321</v>
      </c>
      <c r="AE58" s="302">
        <v>20530</v>
      </c>
      <c r="AF58" s="302">
        <v>1311</v>
      </c>
      <c r="AG58" s="302">
        <v>3638</v>
      </c>
      <c r="AH58" s="302">
        <v>15602</v>
      </c>
      <c r="AI58" s="302">
        <v>7832</v>
      </c>
    </row>
    <row r="59" spans="1:35" x14ac:dyDescent="0.2">
      <c r="A59" s="39" t="s">
        <v>46</v>
      </c>
      <c r="B59" s="302">
        <v>107960</v>
      </c>
      <c r="C59" s="302">
        <v>79593</v>
      </c>
      <c r="D59" s="302">
        <v>197</v>
      </c>
      <c r="E59" s="302">
        <v>804</v>
      </c>
      <c r="F59" s="302">
        <v>540</v>
      </c>
      <c r="G59" s="302">
        <v>956</v>
      </c>
      <c r="H59" s="302">
        <v>461</v>
      </c>
      <c r="I59" s="302">
        <v>204</v>
      </c>
      <c r="J59" s="302">
        <v>16698</v>
      </c>
      <c r="K59" s="302">
        <v>8507</v>
      </c>
      <c r="M59" s="526" t="s">
        <v>46</v>
      </c>
      <c r="N59" s="525">
        <v>114209</v>
      </c>
      <c r="O59" s="525">
        <v>71038</v>
      </c>
      <c r="P59" s="525">
        <v>316</v>
      </c>
      <c r="Q59" s="525">
        <v>1435</v>
      </c>
      <c r="R59" s="525">
        <v>536</v>
      </c>
      <c r="S59" s="525">
        <v>2512</v>
      </c>
      <c r="T59" s="525">
        <v>952</v>
      </c>
      <c r="U59" s="525">
        <v>290</v>
      </c>
      <c r="V59" s="525">
        <v>29235</v>
      </c>
      <c r="W59" s="525">
        <v>7895</v>
      </c>
      <c r="Y59" s="302" t="s">
        <v>46</v>
      </c>
      <c r="Z59" s="302">
        <v>126384</v>
      </c>
      <c r="AA59" s="302">
        <v>61886</v>
      </c>
      <c r="AB59" s="302">
        <v>419</v>
      </c>
      <c r="AC59" s="302">
        <v>3178</v>
      </c>
      <c r="AD59" s="302">
        <v>582</v>
      </c>
      <c r="AE59" s="302">
        <v>8235</v>
      </c>
      <c r="AF59" s="302">
        <v>2223</v>
      </c>
      <c r="AG59" s="302">
        <v>472</v>
      </c>
      <c r="AH59" s="302">
        <v>42191</v>
      </c>
      <c r="AI59" s="302">
        <v>7198</v>
      </c>
    </row>
    <row r="60" spans="1:35" x14ac:dyDescent="0.2">
      <c r="A60" s="39" t="s">
        <v>47</v>
      </c>
      <c r="B60" s="302">
        <v>117461</v>
      </c>
      <c r="C60" s="302">
        <v>72163</v>
      </c>
      <c r="D60" s="302">
        <v>417</v>
      </c>
      <c r="E60" s="302">
        <v>5525</v>
      </c>
      <c r="F60" s="302">
        <v>942</v>
      </c>
      <c r="G60" s="302">
        <v>5664</v>
      </c>
      <c r="H60" s="302">
        <v>5449</v>
      </c>
      <c r="I60" s="302">
        <v>478</v>
      </c>
      <c r="J60" s="302">
        <v>18183</v>
      </c>
      <c r="K60" s="302">
        <v>8640</v>
      </c>
      <c r="M60" s="526" t="s">
        <v>47</v>
      </c>
      <c r="N60" s="525">
        <v>135811</v>
      </c>
      <c r="O60" s="525">
        <v>62913</v>
      </c>
      <c r="P60" s="525">
        <v>1159</v>
      </c>
      <c r="Q60" s="525">
        <v>11091</v>
      </c>
      <c r="R60" s="525">
        <v>853</v>
      </c>
      <c r="S60" s="525">
        <v>14980</v>
      </c>
      <c r="T60" s="525">
        <v>9268</v>
      </c>
      <c r="U60" s="525">
        <v>783</v>
      </c>
      <c r="V60" s="525">
        <v>25771</v>
      </c>
      <c r="W60" s="525">
        <v>8993</v>
      </c>
      <c r="Y60" s="302" t="s">
        <v>47</v>
      </c>
      <c r="Z60" s="302">
        <v>151048</v>
      </c>
      <c r="AA60" s="302">
        <v>55353</v>
      </c>
      <c r="AB60" s="302">
        <v>1146</v>
      </c>
      <c r="AC60" s="302">
        <v>16299</v>
      </c>
      <c r="AD60" s="302">
        <v>701</v>
      </c>
      <c r="AE60" s="302">
        <v>21862</v>
      </c>
      <c r="AF60" s="302">
        <v>13497</v>
      </c>
      <c r="AG60" s="302">
        <v>1253</v>
      </c>
      <c r="AH60" s="302">
        <v>32051</v>
      </c>
      <c r="AI60" s="302">
        <v>8886</v>
      </c>
    </row>
    <row r="61" spans="1:35" x14ac:dyDescent="0.2">
      <c r="A61" s="39" t="s">
        <v>48</v>
      </c>
      <c r="B61" s="302">
        <v>104239</v>
      </c>
      <c r="C61" s="302">
        <v>51184</v>
      </c>
      <c r="D61" s="302">
        <v>700</v>
      </c>
      <c r="E61" s="302">
        <v>8143</v>
      </c>
      <c r="F61" s="302">
        <v>333</v>
      </c>
      <c r="G61" s="302">
        <v>9799</v>
      </c>
      <c r="H61" s="302">
        <v>9071</v>
      </c>
      <c r="I61" s="302">
        <v>584</v>
      </c>
      <c r="J61" s="302">
        <v>16204</v>
      </c>
      <c r="K61" s="302">
        <v>8221</v>
      </c>
      <c r="M61" s="526" t="s">
        <v>48</v>
      </c>
      <c r="N61" s="525">
        <v>127397</v>
      </c>
      <c r="O61" s="525">
        <v>49795</v>
      </c>
      <c r="P61" s="525">
        <v>1786</v>
      </c>
      <c r="Q61" s="525">
        <v>13972</v>
      </c>
      <c r="R61" s="525">
        <v>311</v>
      </c>
      <c r="S61" s="525">
        <v>18425</v>
      </c>
      <c r="T61" s="525">
        <v>11531</v>
      </c>
      <c r="U61" s="525">
        <v>730</v>
      </c>
      <c r="V61" s="525">
        <v>22520</v>
      </c>
      <c r="W61" s="525">
        <v>8327</v>
      </c>
      <c r="Y61" s="302" t="s">
        <v>48</v>
      </c>
      <c r="Z61" s="302">
        <v>143202</v>
      </c>
      <c r="AA61" s="302">
        <v>52385</v>
      </c>
      <c r="AB61" s="302">
        <v>1851</v>
      </c>
      <c r="AC61" s="302">
        <v>13819</v>
      </c>
      <c r="AD61" s="302">
        <v>302</v>
      </c>
      <c r="AE61" s="302">
        <v>24013</v>
      </c>
      <c r="AF61" s="302">
        <v>12324</v>
      </c>
      <c r="AG61" s="302">
        <v>1068</v>
      </c>
      <c r="AH61" s="302">
        <v>28745</v>
      </c>
      <c r="AI61" s="302">
        <v>8695</v>
      </c>
    </row>
    <row r="62" spans="1:35" x14ac:dyDescent="0.2">
      <c r="A62" s="39" t="s">
        <v>49</v>
      </c>
      <c r="B62" s="302">
        <v>84230</v>
      </c>
      <c r="C62" s="302">
        <v>42618</v>
      </c>
      <c r="D62" s="302">
        <v>848</v>
      </c>
      <c r="E62" s="302">
        <v>869</v>
      </c>
      <c r="F62" s="302">
        <v>920</v>
      </c>
      <c r="G62" s="302">
        <v>7054</v>
      </c>
      <c r="H62" s="302">
        <v>289</v>
      </c>
      <c r="I62" s="302">
        <v>348</v>
      </c>
      <c r="J62" s="302">
        <v>22422</v>
      </c>
      <c r="K62" s="302">
        <v>8862</v>
      </c>
      <c r="M62" s="526" t="s">
        <v>49</v>
      </c>
      <c r="N62" s="461">
        <v>101405</v>
      </c>
      <c r="O62" s="461">
        <v>40759.209344164585</v>
      </c>
      <c r="P62" s="461">
        <v>1014.0276152844309</v>
      </c>
      <c r="Q62" s="461">
        <v>1136.0243151365312</v>
      </c>
      <c r="R62" s="461">
        <v>1061.0355179797357</v>
      </c>
      <c r="S62" s="461">
        <v>10688.70168428953</v>
      </c>
      <c r="T62" s="461">
        <v>286.52435928566695</v>
      </c>
      <c r="U62" s="461">
        <v>505.8945718637558</v>
      </c>
      <c r="V62" s="461">
        <v>36797.114688417474</v>
      </c>
      <c r="W62" s="461">
        <v>9156.4679035782865</v>
      </c>
      <c r="Y62" s="302" t="s">
        <v>49</v>
      </c>
      <c r="Z62" s="302">
        <v>103298</v>
      </c>
      <c r="AA62" s="302">
        <v>33113</v>
      </c>
      <c r="AB62" s="302">
        <v>736</v>
      </c>
      <c r="AC62" s="302">
        <v>1025</v>
      </c>
      <c r="AD62" s="302">
        <v>1367</v>
      </c>
      <c r="AE62" s="302">
        <v>12466</v>
      </c>
      <c r="AF62" s="302">
        <v>276</v>
      </c>
      <c r="AG62" s="302">
        <v>1302</v>
      </c>
      <c r="AH62" s="302">
        <v>44969</v>
      </c>
      <c r="AI62" s="302">
        <v>8044</v>
      </c>
    </row>
    <row r="63" spans="1:35" x14ac:dyDescent="0.2">
      <c r="A63" s="39" t="s">
        <v>50</v>
      </c>
      <c r="B63" s="302">
        <v>75960</v>
      </c>
      <c r="C63" s="302">
        <v>44498</v>
      </c>
      <c r="D63" s="302">
        <v>769</v>
      </c>
      <c r="E63" s="302">
        <v>825</v>
      </c>
      <c r="F63" s="302">
        <v>1789</v>
      </c>
      <c r="G63" s="302">
        <v>6719</v>
      </c>
      <c r="H63" s="302">
        <v>159</v>
      </c>
      <c r="I63" s="302">
        <v>480</v>
      </c>
      <c r="J63" s="302">
        <v>13552</v>
      </c>
      <c r="K63" s="302">
        <v>7169</v>
      </c>
      <c r="M63" s="526" t="s">
        <v>50</v>
      </c>
      <c r="N63" s="525">
        <v>78194</v>
      </c>
      <c r="O63" s="525">
        <v>40029</v>
      </c>
      <c r="P63" s="525">
        <v>1050</v>
      </c>
      <c r="Q63" s="525">
        <v>722</v>
      </c>
      <c r="R63" s="525">
        <v>1757</v>
      </c>
      <c r="S63" s="525">
        <v>8027</v>
      </c>
      <c r="T63" s="525">
        <v>136</v>
      </c>
      <c r="U63" s="525">
        <v>333</v>
      </c>
      <c r="V63" s="525">
        <v>18211</v>
      </c>
      <c r="W63" s="525">
        <v>7929</v>
      </c>
      <c r="Y63" s="302" t="s">
        <v>50</v>
      </c>
      <c r="Z63" s="302">
        <v>67063</v>
      </c>
      <c r="AA63" s="302">
        <v>30763</v>
      </c>
      <c r="AB63" s="302">
        <v>615</v>
      </c>
      <c r="AC63" s="302">
        <v>762</v>
      </c>
      <c r="AD63" s="302">
        <v>1337</v>
      </c>
      <c r="AE63" s="302">
        <v>8137</v>
      </c>
      <c r="AF63" s="302">
        <v>161</v>
      </c>
      <c r="AG63" s="302">
        <v>478</v>
      </c>
      <c r="AH63" s="302">
        <v>18224</v>
      </c>
      <c r="AI63" s="302">
        <v>6586</v>
      </c>
    </row>
    <row r="64" spans="1:35" x14ac:dyDescent="0.2">
      <c r="A64" s="39" t="s">
        <v>51</v>
      </c>
      <c r="B64" s="302">
        <v>71987</v>
      </c>
      <c r="C64" s="302">
        <v>43892</v>
      </c>
      <c r="D64" s="302">
        <v>531</v>
      </c>
      <c r="E64" s="302">
        <v>2594</v>
      </c>
      <c r="F64" s="302">
        <v>477</v>
      </c>
      <c r="G64" s="302">
        <v>2984</v>
      </c>
      <c r="H64" s="302">
        <v>443</v>
      </c>
      <c r="I64" s="302">
        <v>306</v>
      </c>
      <c r="J64" s="302">
        <v>15157</v>
      </c>
      <c r="K64" s="302">
        <v>5603</v>
      </c>
      <c r="M64" s="526" t="s">
        <v>51</v>
      </c>
      <c r="N64" s="525">
        <v>78103</v>
      </c>
      <c r="O64" s="525">
        <v>38436</v>
      </c>
      <c r="P64" s="525">
        <v>833</v>
      </c>
      <c r="Q64" s="525">
        <v>3720</v>
      </c>
      <c r="R64" s="525">
        <v>393</v>
      </c>
      <c r="S64" s="525">
        <v>4897</v>
      </c>
      <c r="T64" s="525">
        <v>600</v>
      </c>
      <c r="U64" s="525">
        <v>384</v>
      </c>
      <c r="V64" s="525">
        <v>22508</v>
      </c>
      <c r="W64" s="525">
        <v>6332</v>
      </c>
      <c r="Y64" s="302" t="s">
        <v>51</v>
      </c>
      <c r="Z64" s="302">
        <v>81014</v>
      </c>
      <c r="AA64" s="302">
        <v>32143</v>
      </c>
      <c r="AB64" s="302">
        <v>712</v>
      </c>
      <c r="AC64" s="302">
        <v>4048</v>
      </c>
      <c r="AD64" s="302">
        <v>340</v>
      </c>
      <c r="AE64" s="302">
        <v>6654</v>
      </c>
      <c r="AF64" s="302">
        <v>704</v>
      </c>
      <c r="AG64" s="302">
        <v>518</v>
      </c>
      <c r="AH64" s="302">
        <v>30068</v>
      </c>
      <c r="AI64" s="302">
        <v>5827</v>
      </c>
    </row>
    <row r="65" spans="1:35" x14ac:dyDescent="0.2">
      <c r="A65" s="39" t="s">
        <v>52</v>
      </c>
      <c r="B65" s="302">
        <v>131152</v>
      </c>
      <c r="C65" s="302">
        <v>71810</v>
      </c>
      <c r="D65" s="302">
        <v>1143</v>
      </c>
      <c r="E65" s="302">
        <v>1740</v>
      </c>
      <c r="F65" s="302">
        <v>590</v>
      </c>
      <c r="G65" s="302">
        <v>7703</v>
      </c>
      <c r="H65" s="302">
        <v>202</v>
      </c>
      <c r="I65" s="302">
        <v>646</v>
      </c>
      <c r="J65" s="302">
        <v>32477</v>
      </c>
      <c r="K65" s="302">
        <v>14841</v>
      </c>
      <c r="M65" s="526" t="s">
        <v>52</v>
      </c>
      <c r="N65" s="525">
        <v>150921</v>
      </c>
      <c r="O65" s="525">
        <v>74188</v>
      </c>
      <c r="P65" s="525">
        <v>1455</v>
      </c>
      <c r="Q65" s="525">
        <v>1585</v>
      </c>
      <c r="R65" s="525">
        <v>547</v>
      </c>
      <c r="S65" s="525">
        <v>11129</v>
      </c>
      <c r="T65" s="525">
        <v>218</v>
      </c>
      <c r="U65" s="525">
        <v>904</v>
      </c>
      <c r="V65" s="525">
        <v>47475</v>
      </c>
      <c r="W65" s="525">
        <v>13420</v>
      </c>
      <c r="Y65" s="302" t="s">
        <v>52</v>
      </c>
      <c r="Z65" s="302">
        <v>153939</v>
      </c>
      <c r="AA65" s="302">
        <v>61933</v>
      </c>
      <c r="AB65" s="302">
        <v>1106</v>
      </c>
      <c r="AC65" s="302">
        <v>1511</v>
      </c>
      <c r="AD65" s="302">
        <v>661</v>
      </c>
      <c r="AE65" s="302">
        <v>13122</v>
      </c>
      <c r="AF65" s="302">
        <v>237</v>
      </c>
      <c r="AG65" s="302">
        <v>1081</v>
      </c>
      <c r="AH65" s="302">
        <v>62525</v>
      </c>
      <c r="AI65" s="302">
        <v>11763</v>
      </c>
    </row>
    <row r="66" spans="1:35" x14ac:dyDescent="0.2">
      <c r="A66" s="39" t="s">
        <v>53</v>
      </c>
      <c r="B66" s="302">
        <v>119979</v>
      </c>
      <c r="C66" s="302">
        <v>69032</v>
      </c>
      <c r="D66" s="302">
        <v>1266</v>
      </c>
      <c r="E66" s="302">
        <v>2321</v>
      </c>
      <c r="F66" s="302">
        <v>346</v>
      </c>
      <c r="G66" s="302">
        <v>6155</v>
      </c>
      <c r="H66" s="302">
        <v>188</v>
      </c>
      <c r="I66" s="302">
        <v>601</v>
      </c>
      <c r="J66" s="302">
        <v>27541</v>
      </c>
      <c r="K66" s="302">
        <v>12529</v>
      </c>
      <c r="M66" s="526" t="s">
        <v>53</v>
      </c>
      <c r="N66" s="525">
        <v>134957</v>
      </c>
      <c r="O66" s="525">
        <v>66348</v>
      </c>
      <c r="P66" s="525">
        <v>1692</v>
      </c>
      <c r="Q66" s="525">
        <v>3391</v>
      </c>
      <c r="R66" s="525">
        <v>311</v>
      </c>
      <c r="S66" s="525">
        <v>9421</v>
      </c>
      <c r="T66" s="525">
        <v>248</v>
      </c>
      <c r="U66" s="525">
        <v>701</v>
      </c>
      <c r="V66" s="525">
        <v>40721</v>
      </c>
      <c r="W66" s="525">
        <v>12124</v>
      </c>
      <c r="Y66" s="302" t="s">
        <v>53</v>
      </c>
      <c r="Z66" s="302">
        <v>142732</v>
      </c>
      <c r="AA66" s="302">
        <v>58288</v>
      </c>
      <c r="AB66" s="302">
        <v>1453</v>
      </c>
      <c r="AC66" s="302">
        <v>3200</v>
      </c>
      <c r="AD66" s="302">
        <v>361</v>
      </c>
      <c r="AE66" s="302">
        <v>11170</v>
      </c>
      <c r="AF66" s="302">
        <v>325</v>
      </c>
      <c r="AG66" s="302">
        <v>995</v>
      </c>
      <c r="AH66" s="302">
        <v>56178</v>
      </c>
      <c r="AI66" s="302">
        <v>10762</v>
      </c>
    </row>
    <row r="67" spans="1:35" x14ac:dyDescent="0.2">
      <c r="A67" s="39" t="s">
        <v>54</v>
      </c>
      <c r="B67" s="302">
        <v>91514</v>
      </c>
      <c r="C67" s="302">
        <v>54591</v>
      </c>
      <c r="D67" s="302">
        <v>709</v>
      </c>
      <c r="E67" s="302">
        <v>4695</v>
      </c>
      <c r="F67" s="302">
        <v>408</v>
      </c>
      <c r="G67" s="302">
        <v>5771</v>
      </c>
      <c r="H67" s="302">
        <v>231</v>
      </c>
      <c r="I67" s="302">
        <v>293</v>
      </c>
      <c r="J67" s="302">
        <v>17456</v>
      </c>
      <c r="K67" s="302">
        <v>7360</v>
      </c>
      <c r="M67" s="526" t="s">
        <v>54</v>
      </c>
      <c r="N67" s="525">
        <v>98515</v>
      </c>
      <c r="O67" s="525">
        <v>51781</v>
      </c>
      <c r="P67" s="525">
        <v>849</v>
      </c>
      <c r="Q67" s="525">
        <v>6335</v>
      </c>
      <c r="R67" s="525">
        <v>371</v>
      </c>
      <c r="S67" s="525">
        <v>8726</v>
      </c>
      <c r="T67" s="525">
        <v>245</v>
      </c>
      <c r="U67" s="525">
        <v>389</v>
      </c>
      <c r="V67" s="525">
        <v>22795</v>
      </c>
      <c r="W67" s="525">
        <v>7024</v>
      </c>
      <c r="Y67" s="302" t="s">
        <v>54</v>
      </c>
      <c r="Z67" s="302">
        <v>104656</v>
      </c>
      <c r="AA67" s="302">
        <v>46251</v>
      </c>
      <c r="AB67" s="302">
        <v>826</v>
      </c>
      <c r="AC67" s="302">
        <v>6252</v>
      </c>
      <c r="AD67" s="302">
        <v>333</v>
      </c>
      <c r="AE67" s="302">
        <v>11083</v>
      </c>
      <c r="AF67" s="302">
        <v>323</v>
      </c>
      <c r="AG67" s="302">
        <v>525</v>
      </c>
      <c r="AH67" s="302">
        <v>31724</v>
      </c>
      <c r="AI67" s="302">
        <v>7339</v>
      </c>
    </row>
    <row r="68" spans="1:35" x14ac:dyDescent="0.2">
      <c r="A68" s="39" t="s">
        <v>55</v>
      </c>
      <c r="B68" s="302">
        <v>119872</v>
      </c>
      <c r="C68" s="302">
        <v>52581</v>
      </c>
      <c r="D68" s="302">
        <v>755</v>
      </c>
      <c r="E68" s="302">
        <v>8827</v>
      </c>
      <c r="F68" s="302">
        <v>237</v>
      </c>
      <c r="G68" s="302">
        <v>30409</v>
      </c>
      <c r="H68" s="302">
        <v>3505</v>
      </c>
      <c r="I68" s="302">
        <v>378</v>
      </c>
      <c r="J68" s="302">
        <v>12166</v>
      </c>
      <c r="K68" s="302">
        <v>11014</v>
      </c>
      <c r="M68" s="526" t="s">
        <v>55</v>
      </c>
      <c r="N68" s="525">
        <v>160336</v>
      </c>
      <c r="O68" s="525">
        <v>58639</v>
      </c>
      <c r="P68" s="525">
        <v>1251</v>
      </c>
      <c r="Q68" s="525">
        <v>15870</v>
      </c>
      <c r="R68" s="525">
        <v>191</v>
      </c>
      <c r="S68" s="525">
        <v>53497</v>
      </c>
      <c r="T68" s="525">
        <v>3351</v>
      </c>
      <c r="U68" s="525">
        <v>582</v>
      </c>
      <c r="V68" s="525">
        <v>16577</v>
      </c>
      <c r="W68" s="525">
        <v>10378</v>
      </c>
      <c r="Y68" s="302" t="s">
        <v>55</v>
      </c>
      <c r="Z68" s="302">
        <v>175313</v>
      </c>
      <c r="AA68" s="302">
        <v>58352</v>
      </c>
      <c r="AB68" s="302">
        <v>930</v>
      </c>
      <c r="AC68" s="302">
        <v>11252</v>
      </c>
      <c r="AD68" s="302">
        <v>233</v>
      </c>
      <c r="AE68" s="302">
        <v>61694</v>
      </c>
      <c r="AF68" s="302">
        <v>2748</v>
      </c>
      <c r="AG68" s="302">
        <v>866</v>
      </c>
      <c r="AH68" s="302">
        <v>27736</v>
      </c>
      <c r="AI68" s="302">
        <v>11502</v>
      </c>
    </row>
    <row r="69" spans="1:35" x14ac:dyDescent="0.2">
      <c r="A69" s="39" t="s">
        <v>56</v>
      </c>
      <c r="B69" s="302">
        <v>115849</v>
      </c>
      <c r="C69" s="302">
        <v>55781</v>
      </c>
      <c r="D69" s="302">
        <v>515</v>
      </c>
      <c r="E69" s="302">
        <v>9386</v>
      </c>
      <c r="F69" s="302">
        <v>6843</v>
      </c>
      <c r="G69" s="302">
        <v>14501</v>
      </c>
      <c r="H69" s="302">
        <v>6541</v>
      </c>
      <c r="I69" s="302">
        <v>551</v>
      </c>
      <c r="J69" s="302">
        <v>13065</v>
      </c>
      <c r="K69" s="302">
        <v>8666</v>
      </c>
      <c r="M69" s="526" t="s">
        <v>56</v>
      </c>
      <c r="N69" s="525">
        <v>138073</v>
      </c>
      <c r="O69" s="525">
        <v>47135</v>
      </c>
      <c r="P69" s="525">
        <v>873</v>
      </c>
      <c r="Q69" s="525">
        <v>15994</v>
      </c>
      <c r="R69" s="525">
        <v>4688</v>
      </c>
      <c r="S69" s="525">
        <v>33564</v>
      </c>
      <c r="T69" s="525">
        <v>9007</v>
      </c>
      <c r="U69" s="525">
        <v>675</v>
      </c>
      <c r="V69" s="525">
        <v>17059</v>
      </c>
      <c r="W69" s="525">
        <v>9078</v>
      </c>
      <c r="Y69" s="302" t="s">
        <v>56</v>
      </c>
      <c r="Z69" s="302">
        <v>153330</v>
      </c>
      <c r="AA69" s="302">
        <v>44295</v>
      </c>
      <c r="AB69" s="302">
        <v>702</v>
      </c>
      <c r="AC69" s="302">
        <v>17094</v>
      </c>
      <c r="AD69" s="302">
        <v>2857</v>
      </c>
      <c r="AE69" s="302">
        <v>48592</v>
      </c>
      <c r="AF69" s="302">
        <v>9137</v>
      </c>
      <c r="AG69" s="302">
        <v>992</v>
      </c>
      <c r="AH69" s="302">
        <v>20981</v>
      </c>
      <c r="AI69" s="302">
        <v>8680</v>
      </c>
    </row>
    <row r="70" spans="1:35" x14ac:dyDescent="0.2">
      <c r="A70" s="39" t="s">
        <v>57</v>
      </c>
      <c r="B70" s="302">
        <v>83337</v>
      </c>
      <c r="C70" s="302">
        <v>51937</v>
      </c>
      <c r="D70" s="302">
        <v>507</v>
      </c>
      <c r="E70" s="302">
        <v>1256</v>
      </c>
      <c r="F70" s="302">
        <v>779</v>
      </c>
      <c r="G70" s="302">
        <v>2024</v>
      </c>
      <c r="H70" s="302">
        <v>572</v>
      </c>
      <c r="I70" s="302">
        <v>351</v>
      </c>
      <c r="J70" s="302">
        <v>18881</v>
      </c>
      <c r="K70" s="302">
        <v>7030</v>
      </c>
      <c r="M70" s="526" t="s">
        <v>57</v>
      </c>
      <c r="N70" s="525">
        <v>91149</v>
      </c>
      <c r="O70" s="525">
        <v>46900</v>
      </c>
      <c r="P70" s="525">
        <v>687</v>
      </c>
      <c r="Q70" s="525">
        <v>1456</v>
      </c>
      <c r="R70" s="525">
        <v>675</v>
      </c>
      <c r="S70" s="525">
        <v>3185</v>
      </c>
      <c r="T70" s="525">
        <v>762</v>
      </c>
      <c r="U70" s="525">
        <v>374</v>
      </c>
      <c r="V70" s="525">
        <v>29244</v>
      </c>
      <c r="W70" s="525">
        <v>7866</v>
      </c>
      <c r="Y70" s="302" t="s">
        <v>57</v>
      </c>
      <c r="Z70" s="302">
        <v>93960</v>
      </c>
      <c r="AA70" s="302">
        <v>39581</v>
      </c>
      <c r="AB70" s="302">
        <v>642</v>
      </c>
      <c r="AC70" s="302">
        <v>1983</v>
      </c>
      <c r="AD70" s="302">
        <v>613</v>
      </c>
      <c r="AE70" s="302">
        <v>4152</v>
      </c>
      <c r="AF70" s="302">
        <v>938</v>
      </c>
      <c r="AG70" s="302">
        <v>539</v>
      </c>
      <c r="AH70" s="302">
        <v>38872</v>
      </c>
      <c r="AI70" s="302">
        <v>6640</v>
      </c>
    </row>
    <row r="71" spans="1:35" x14ac:dyDescent="0.2">
      <c r="A71" s="39" t="s">
        <v>58</v>
      </c>
      <c r="B71" s="302">
        <v>119818</v>
      </c>
      <c r="C71" s="302">
        <v>69313</v>
      </c>
      <c r="D71" s="302">
        <v>1301</v>
      </c>
      <c r="E71" s="302">
        <v>1448</v>
      </c>
      <c r="F71" s="302">
        <v>534</v>
      </c>
      <c r="G71" s="302">
        <v>8909</v>
      </c>
      <c r="H71" s="302">
        <v>302</v>
      </c>
      <c r="I71" s="302">
        <v>457</v>
      </c>
      <c r="J71" s="302">
        <v>25487</v>
      </c>
      <c r="K71" s="302">
        <v>12067</v>
      </c>
      <c r="M71" s="526" t="s">
        <v>58</v>
      </c>
      <c r="N71" s="525">
        <v>142618</v>
      </c>
      <c r="O71" s="525">
        <v>69624</v>
      </c>
      <c r="P71" s="525">
        <v>1789</v>
      </c>
      <c r="Q71" s="525">
        <v>1890</v>
      </c>
      <c r="R71" s="525">
        <v>536</v>
      </c>
      <c r="S71" s="525">
        <v>12923</v>
      </c>
      <c r="T71" s="525">
        <v>303</v>
      </c>
      <c r="U71" s="525">
        <v>702</v>
      </c>
      <c r="V71" s="525">
        <v>42404</v>
      </c>
      <c r="W71" s="525">
        <v>12447</v>
      </c>
      <c r="Y71" s="302" t="s">
        <v>58</v>
      </c>
      <c r="Z71" s="302">
        <v>149001</v>
      </c>
      <c r="AA71" s="302">
        <v>59704</v>
      </c>
      <c r="AB71" s="302">
        <v>1230</v>
      </c>
      <c r="AC71" s="302">
        <v>1673</v>
      </c>
      <c r="AD71" s="302">
        <v>591</v>
      </c>
      <c r="AE71" s="302">
        <v>14907</v>
      </c>
      <c r="AF71" s="302">
        <v>305</v>
      </c>
      <c r="AG71" s="302">
        <v>995</v>
      </c>
      <c r="AH71" s="302">
        <v>58600</v>
      </c>
      <c r="AI71" s="302">
        <v>10996</v>
      </c>
    </row>
    <row r="72" spans="1:35" x14ac:dyDescent="0.2">
      <c r="A72" s="39" t="s">
        <v>59</v>
      </c>
      <c r="B72" s="302">
        <v>86878</v>
      </c>
      <c r="C72" s="302">
        <v>58402</v>
      </c>
      <c r="D72" s="302">
        <v>324</v>
      </c>
      <c r="E72" s="302">
        <v>1839</v>
      </c>
      <c r="F72" s="302">
        <v>300</v>
      </c>
      <c r="G72" s="302">
        <v>2136</v>
      </c>
      <c r="H72" s="302">
        <v>118</v>
      </c>
      <c r="I72" s="302">
        <v>235</v>
      </c>
      <c r="J72" s="302">
        <v>16847</v>
      </c>
      <c r="K72" s="302">
        <v>6677</v>
      </c>
      <c r="M72" s="526" t="s">
        <v>59</v>
      </c>
      <c r="N72" s="525">
        <v>92443</v>
      </c>
      <c r="O72" s="525">
        <v>50583</v>
      </c>
      <c r="P72" s="525">
        <v>651</v>
      </c>
      <c r="Q72" s="525">
        <v>4023</v>
      </c>
      <c r="R72" s="525">
        <v>243</v>
      </c>
      <c r="S72" s="525">
        <v>4054</v>
      </c>
      <c r="T72" s="525">
        <v>141</v>
      </c>
      <c r="U72" s="525">
        <v>361</v>
      </c>
      <c r="V72" s="525">
        <v>25594</v>
      </c>
      <c r="W72" s="525">
        <v>6793</v>
      </c>
      <c r="Y72" s="302" t="s">
        <v>59</v>
      </c>
      <c r="Z72" s="302">
        <v>101485</v>
      </c>
      <c r="AA72" s="302">
        <v>43049</v>
      </c>
      <c r="AB72" s="302">
        <v>757</v>
      </c>
      <c r="AC72" s="302">
        <v>7279</v>
      </c>
      <c r="AD72" s="302">
        <v>191</v>
      </c>
      <c r="AE72" s="302">
        <v>7550</v>
      </c>
      <c r="AF72" s="302">
        <v>210</v>
      </c>
      <c r="AG72" s="302">
        <v>551</v>
      </c>
      <c r="AH72" s="302">
        <v>35671</v>
      </c>
      <c r="AI72" s="302">
        <v>6227</v>
      </c>
    </row>
    <row r="73" spans="1:35" x14ac:dyDescent="0.2">
      <c r="A73" s="39" t="s">
        <v>60</v>
      </c>
      <c r="B73" s="302">
        <v>98178</v>
      </c>
      <c r="C73" s="302">
        <v>35747</v>
      </c>
      <c r="D73" s="302">
        <v>905</v>
      </c>
      <c r="E73" s="302">
        <v>766</v>
      </c>
      <c r="F73" s="302">
        <v>917</v>
      </c>
      <c r="G73" s="302">
        <v>35769</v>
      </c>
      <c r="H73" s="302">
        <v>342</v>
      </c>
      <c r="I73" s="302">
        <v>313</v>
      </c>
      <c r="J73" s="302">
        <v>15975</v>
      </c>
      <c r="K73" s="302">
        <v>7444</v>
      </c>
      <c r="M73" s="526" t="s">
        <v>60</v>
      </c>
      <c r="N73" s="461">
        <v>130906</v>
      </c>
      <c r="O73" s="461">
        <v>36132.114514783178</v>
      </c>
      <c r="P73" s="461">
        <v>1374.9707605357557</v>
      </c>
      <c r="Q73" s="461">
        <v>2606.926544340929</v>
      </c>
      <c r="R73" s="461">
        <v>756.74066427520711</v>
      </c>
      <c r="S73" s="461">
        <v>49487.686357497398</v>
      </c>
      <c r="T73" s="461">
        <v>458.3235868452519</v>
      </c>
      <c r="U73" s="461">
        <v>507.87208272041431</v>
      </c>
      <c r="V73" s="461">
        <v>30448.676817466257</v>
      </c>
      <c r="W73" s="461">
        <v>9132.6886715356086</v>
      </c>
      <c r="Y73" s="302" t="s">
        <v>60</v>
      </c>
      <c r="Z73" s="302">
        <v>155869</v>
      </c>
      <c r="AA73" s="302">
        <v>32464</v>
      </c>
      <c r="AB73" s="302">
        <v>1255</v>
      </c>
      <c r="AC73" s="302">
        <v>3297</v>
      </c>
      <c r="AD73" s="302">
        <v>683</v>
      </c>
      <c r="AE73" s="302">
        <v>61555</v>
      </c>
      <c r="AF73" s="302">
        <v>456</v>
      </c>
      <c r="AG73" s="302">
        <v>773</v>
      </c>
      <c r="AH73" s="302">
        <v>44855</v>
      </c>
      <c r="AI73" s="302">
        <v>10531</v>
      </c>
    </row>
    <row r="74" spans="1:35" x14ac:dyDescent="0.2">
      <c r="A74" s="39" t="s">
        <v>61</v>
      </c>
      <c r="B74" s="302">
        <v>106245</v>
      </c>
      <c r="C74" s="302">
        <v>56598</v>
      </c>
      <c r="D74" s="302">
        <v>448</v>
      </c>
      <c r="E74" s="302">
        <v>2159</v>
      </c>
      <c r="F74" s="302">
        <v>676</v>
      </c>
      <c r="G74" s="302">
        <v>16972</v>
      </c>
      <c r="H74" s="302">
        <v>616</v>
      </c>
      <c r="I74" s="302">
        <v>421</v>
      </c>
      <c r="J74" s="302">
        <v>18494</v>
      </c>
      <c r="K74" s="302">
        <v>9861</v>
      </c>
      <c r="M74" s="526" t="s">
        <v>61</v>
      </c>
      <c r="N74" s="525">
        <v>128970</v>
      </c>
      <c r="O74" s="525">
        <v>58328</v>
      </c>
      <c r="P74" s="525">
        <v>931</v>
      </c>
      <c r="Q74" s="525">
        <v>3110</v>
      </c>
      <c r="R74" s="525">
        <v>646</v>
      </c>
      <c r="S74" s="525">
        <v>29714</v>
      </c>
      <c r="T74" s="525">
        <v>579</v>
      </c>
      <c r="U74" s="525">
        <v>478</v>
      </c>
      <c r="V74" s="525">
        <v>25571</v>
      </c>
      <c r="W74" s="525">
        <v>9613</v>
      </c>
      <c r="Y74" s="302" t="s">
        <v>61</v>
      </c>
      <c r="Z74" s="302">
        <v>136475</v>
      </c>
      <c r="AA74" s="302">
        <v>49880</v>
      </c>
      <c r="AB74" s="302">
        <v>803</v>
      </c>
      <c r="AC74" s="302">
        <v>2546</v>
      </c>
      <c r="AD74" s="302">
        <v>607</v>
      </c>
      <c r="AE74" s="302">
        <v>30696</v>
      </c>
      <c r="AF74" s="302">
        <v>607</v>
      </c>
      <c r="AG74" s="302">
        <v>1335</v>
      </c>
      <c r="AH74" s="302">
        <v>40489</v>
      </c>
      <c r="AI74" s="302">
        <v>9512</v>
      </c>
    </row>
    <row r="75" spans="1:35" x14ac:dyDescent="0.2">
      <c r="A75" s="39" t="s">
        <v>62</v>
      </c>
      <c r="B75" s="302">
        <v>123742</v>
      </c>
      <c r="C75" s="302">
        <v>71469</v>
      </c>
      <c r="D75" s="302">
        <v>886</v>
      </c>
      <c r="E75" s="302">
        <v>3016</v>
      </c>
      <c r="F75" s="302">
        <v>794</v>
      </c>
      <c r="G75" s="302">
        <v>7022</v>
      </c>
      <c r="H75" s="302">
        <v>311</v>
      </c>
      <c r="I75" s="302">
        <v>449</v>
      </c>
      <c r="J75" s="302">
        <v>28492</v>
      </c>
      <c r="K75" s="302">
        <v>11303</v>
      </c>
      <c r="M75" s="526" t="s">
        <v>62</v>
      </c>
      <c r="N75" s="525">
        <v>148646</v>
      </c>
      <c r="O75" s="525">
        <v>73404</v>
      </c>
      <c r="P75" s="525">
        <v>1183</v>
      </c>
      <c r="Q75" s="525">
        <v>3152</v>
      </c>
      <c r="R75" s="525">
        <v>729</v>
      </c>
      <c r="S75" s="525">
        <v>12468</v>
      </c>
      <c r="T75" s="525">
        <v>373</v>
      </c>
      <c r="U75" s="525">
        <v>627</v>
      </c>
      <c r="V75" s="525">
        <v>44776</v>
      </c>
      <c r="W75" s="525">
        <v>11934</v>
      </c>
      <c r="Y75" s="302" t="s">
        <v>62</v>
      </c>
      <c r="Z75" s="302">
        <v>155252</v>
      </c>
      <c r="AA75" s="302">
        <v>61799</v>
      </c>
      <c r="AB75" s="302">
        <v>962</v>
      </c>
      <c r="AC75" s="302">
        <v>3074</v>
      </c>
      <c r="AD75" s="302">
        <v>791</v>
      </c>
      <c r="AE75" s="302">
        <v>15889</v>
      </c>
      <c r="AF75" s="302">
        <v>449</v>
      </c>
      <c r="AG75" s="302">
        <v>826</v>
      </c>
      <c r="AH75" s="302">
        <v>60386</v>
      </c>
      <c r="AI75" s="302">
        <v>11076</v>
      </c>
    </row>
    <row r="76" spans="1:35" x14ac:dyDescent="0.2">
      <c r="A76" s="39" t="s">
        <v>63</v>
      </c>
      <c r="B76" s="302">
        <v>88807</v>
      </c>
      <c r="C76" s="302">
        <v>45729</v>
      </c>
      <c r="D76" s="302">
        <v>1130</v>
      </c>
      <c r="E76" s="302">
        <v>1856</v>
      </c>
      <c r="F76" s="302">
        <v>3701</v>
      </c>
      <c r="G76" s="302">
        <v>10987</v>
      </c>
      <c r="H76" s="302">
        <v>169</v>
      </c>
      <c r="I76" s="302">
        <v>486</v>
      </c>
      <c r="J76" s="302">
        <v>16800</v>
      </c>
      <c r="K76" s="302">
        <v>7949</v>
      </c>
      <c r="M76" s="526" t="s">
        <v>63</v>
      </c>
      <c r="N76" s="525">
        <v>111548</v>
      </c>
      <c r="O76" s="525">
        <v>46271</v>
      </c>
      <c r="P76" s="525">
        <v>1469</v>
      </c>
      <c r="Q76" s="525">
        <v>2168</v>
      </c>
      <c r="R76" s="525">
        <v>3707</v>
      </c>
      <c r="S76" s="525">
        <v>20659</v>
      </c>
      <c r="T76" s="525">
        <v>241</v>
      </c>
      <c r="U76" s="525">
        <v>655</v>
      </c>
      <c r="V76" s="525">
        <v>25822</v>
      </c>
      <c r="W76" s="525">
        <v>10556</v>
      </c>
      <c r="Y76" s="302" t="s">
        <v>63</v>
      </c>
      <c r="Z76" s="302">
        <v>98909</v>
      </c>
      <c r="AA76" s="302">
        <v>34143</v>
      </c>
      <c r="AB76" s="302">
        <v>1138</v>
      </c>
      <c r="AC76" s="302">
        <v>2244</v>
      </c>
      <c r="AD76" s="302">
        <v>2840</v>
      </c>
      <c r="AE76" s="302">
        <v>20178</v>
      </c>
      <c r="AF76" s="302">
        <v>275</v>
      </c>
      <c r="AG76" s="302">
        <v>795</v>
      </c>
      <c r="AH76" s="302">
        <v>27981</v>
      </c>
      <c r="AI76" s="302">
        <v>9315</v>
      </c>
    </row>
    <row r="77" spans="1:35" x14ac:dyDescent="0.2">
      <c r="A77" s="39"/>
      <c r="M77" s="526"/>
      <c r="N77" s="525"/>
      <c r="O77" s="525"/>
      <c r="P77" s="525"/>
      <c r="Q77" s="525"/>
      <c r="R77" s="525"/>
      <c r="S77" s="525"/>
      <c r="T77" s="525"/>
      <c r="U77" s="525"/>
      <c r="V77" s="525"/>
      <c r="W77" s="525"/>
    </row>
    <row r="78" spans="1:35" x14ac:dyDescent="0.2">
      <c r="A78" s="316" t="s">
        <v>64</v>
      </c>
      <c r="B78" s="317">
        <v>264001</v>
      </c>
      <c r="C78" s="317">
        <v>133539</v>
      </c>
      <c r="D78" s="317">
        <v>3139</v>
      </c>
      <c r="E78" s="317">
        <v>4271</v>
      </c>
      <c r="F78" s="317">
        <v>10949</v>
      </c>
      <c r="G78" s="317">
        <v>29370</v>
      </c>
      <c r="H78" s="317">
        <v>530</v>
      </c>
      <c r="I78" s="317">
        <v>1556</v>
      </c>
      <c r="J78" s="317">
        <v>55146</v>
      </c>
      <c r="K78" s="317">
        <v>25501</v>
      </c>
      <c r="M78" s="527" t="s">
        <v>64</v>
      </c>
      <c r="N78" s="461">
        <f>N50+N63+N76+N44</f>
        <v>301718</v>
      </c>
      <c r="O78" s="461">
        <f t="shared" ref="O78:W78" si="2">O50+O63+O76+O44</f>
        <v>126130.35047137826</v>
      </c>
      <c r="P78" s="461">
        <f t="shared" si="2"/>
        <v>3911.2702933263336</v>
      </c>
      <c r="Q78" s="461">
        <f t="shared" si="2"/>
        <v>4744.1426493426952</v>
      </c>
      <c r="R78" s="461">
        <f t="shared" si="2"/>
        <v>11147.730505063762</v>
      </c>
      <c r="S78" s="461">
        <f t="shared" si="2"/>
        <v>44043.020222236803</v>
      </c>
      <c r="T78" s="461">
        <f t="shared" si="2"/>
        <v>638.60372509132276</v>
      </c>
      <c r="U78" s="461">
        <f t="shared" si="2"/>
        <v>1688.7146794409082</v>
      </c>
      <c r="V78" s="461">
        <f t="shared" si="2"/>
        <v>80092.220344729532</v>
      </c>
      <c r="W78" s="461">
        <f t="shared" si="2"/>
        <v>29321.947109390381</v>
      </c>
      <c r="Y78" s="302" t="s">
        <v>64</v>
      </c>
      <c r="Z78" s="461"/>
      <c r="AA78" s="461"/>
      <c r="AB78" s="461"/>
      <c r="AC78" s="461"/>
      <c r="AD78" s="461"/>
      <c r="AE78" s="461"/>
      <c r="AF78" s="461"/>
      <c r="AG78" s="461"/>
      <c r="AH78" s="461"/>
      <c r="AI78" s="461"/>
    </row>
    <row r="79" spans="1:35" x14ac:dyDescent="0.2">
      <c r="A79" s="316" t="s">
        <v>65</v>
      </c>
      <c r="B79" s="317">
        <v>875955</v>
      </c>
      <c r="C79" s="317">
        <v>459626</v>
      </c>
      <c r="D79" s="317">
        <v>7697</v>
      </c>
      <c r="E79" s="317">
        <v>19893</v>
      </c>
      <c r="F79" s="317">
        <v>4976</v>
      </c>
      <c r="G79" s="317">
        <v>108860</v>
      </c>
      <c r="H79" s="317">
        <v>5290</v>
      </c>
      <c r="I79" s="317">
        <v>3573</v>
      </c>
      <c r="J79" s="317">
        <v>180868</v>
      </c>
      <c r="K79" s="317">
        <v>85172</v>
      </c>
      <c r="M79" s="527" t="s">
        <v>65</v>
      </c>
      <c r="N79" s="525"/>
      <c r="O79" s="525"/>
      <c r="P79" s="525"/>
      <c r="Q79" s="525"/>
      <c r="R79" s="525"/>
      <c r="S79" s="525"/>
      <c r="T79" s="525"/>
      <c r="U79" s="525"/>
      <c r="V79" s="525"/>
      <c r="W79" s="525"/>
      <c r="Y79" s="302" t="s">
        <v>65</v>
      </c>
      <c r="Z79" s="461"/>
      <c r="AA79" s="461"/>
      <c r="AB79" s="461"/>
      <c r="AC79" s="461"/>
      <c r="AD79" s="461"/>
      <c r="AE79" s="461"/>
      <c r="AF79" s="461"/>
      <c r="AG79" s="461"/>
      <c r="AH79" s="461"/>
      <c r="AI79" s="461"/>
    </row>
    <row r="80" spans="1:35" x14ac:dyDescent="0.2">
      <c r="A80" s="316" t="s">
        <v>66</v>
      </c>
      <c r="B80" s="317">
        <v>2328837</v>
      </c>
      <c r="C80" s="317">
        <v>1314280</v>
      </c>
      <c r="D80" s="317">
        <v>14918</v>
      </c>
      <c r="E80" s="317">
        <v>123147</v>
      </c>
      <c r="F80" s="317">
        <v>55226</v>
      </c>
      <c r="G80" s="317">
        <v>172247</v>
      </c>
      <c r="H80" s="317">
        <v>45879</v>
      </c>
      <c r="I80" s="317">
        <v>13190</v>
      </c>
      <c r="J80" s="317">
        <v>390255</v>
      </c>
      <c r="K80" s="317">
        <v>199695</v>
      </c>
      <c r="M80" s="527" t="s">
        <v>66</v>
      </c>
      <c r="N80" s="525"/>
      <c r="O80" s="525"/>
      <c r="P80" s="525"/>
      <c r="Q80" s="525"/>
      <c r="R80" s="525"/>
      <c r="S80" s="525"/>
      <c r="T80" s="525"/>
      <c r="U80" s="525"/>
      <c r="V80" s="525"/>
      <c r="W80" s="525"/>
      <c r="Y80" s="302" t="s">
        <v>66</v>
      </c>
    </row>
    <row r="81" spans="1:35" x14ac:dyDescent="0.2">
      <c r="A81" s="316" t="s">
        <v>67</v>
      </c>
      <c r="B81" s="302">
        <v>3468793</v>
      </c>
      <c r="C81" s="302">
        <v>1907445</v>
      </c>
      <c r="D81" s="302">
        <v>25754</v>
      </c>
      <c r="E81" s="302">
        <v>147311</v>
      </c>
      <c r="F81" s="302">
        <v>71151</v>
      </c>
      <c r="G81" s="302">
        <v>310477</v>
      </c>
      <c r="H81" s="302">
        <v>51699</v>
      </c>
      <c r="I81" s="302">
        <v>18319</v>
      </c>
      <c r="J81" s="302">
        <v>626269</v>
      </c>
      <c r="K81" s="302">
        <v>310368</v>
      </c>
      <c r="M81" s="527" t="s">
        <v>67</v>
      </c>
      <c r="N81" s="525">
        <f>SUM(N44:N76)</f>
        <v>4033289</v>
      </c>
      <c r="O81" s="525">
        <f t="shared" ref="O81:W81" si="3">SUM(O44:O76)</f>
        <v>1833044.674330326</v>
      </c>
      <c r="P81" s="525">
        <f t="shared" si="3"/>
        <v>38619.268669146521</v>
      </c>
      <c r="Q81" s="525">
        <f t="shared" si="3"/>
        <v>211837.09350882019</v>
      </c>
      <c r="R81" s="525">
        <f t="shared" si="3"/>
        <v>73368.506687318688</v>
      </c>
      <c r="S81" s="525">
        <f t="shared" si="3"/>
        <v>530478.40826402372</v>
      </c>
      <c r="T81" s="525">
        <f t="shared" si="3"/>
        <v>64340.451671222239</v>
      </c>
      <c r="U81" s="525">
        <f t="shared" si="3"/>
        <v>23241.48133402508</v>
      </c>
      <c r="V81" s="525">
        <f t="shared" si="3"/>
        <v>940447.01185061329</v>
      </c>
      <c r="W81" s="525">
        <f t="shared" si="3"/>
        <v>317912.10368450428</v>
      </c>
      <c r="Y81" s="302" t="s">
        <v>67</v>
      </c>
      <c r="Z81" s="461">
        <v>4268105</v>
      </c>
      <c r="AA81" s="461">
        <v>1622598</v>
      </c>
      <c r="AB81" s="461">
        <v>33694</v>
      </c>
      <c r="AC81" s="461">
        <v>223693</v>
      </c>
      <c r="AD81" s="461">
        <v>70328</v>
      </c>
      <c r="AE81" s="461">
        <v>658695</v>
      </c>
      <c r="AF81" s="461">
        <v>72504</v>
      </c>
      <c r="AG81" s="461">
        <v>40435</v>
      </c>
      <c r="AH81" s="461">
        <v>1245138</v>
      </c>
      <c r="AI81" s="461">
        <v>301020</v>
      </c>
    </row>
    <row r="82" spans="1:35" x14ac:dyDescent="0.2">
      <c r="M82" s="525"/>
      <c r="N82" s="525"/>
      <c r="O82" s="525"/>
      <c r="P82" s="525"/>
      <c r="Q82" s="525"/>
      <c r="R82" s="525"/>
      <c r="S82" s="525"/>
      <c r="T82" s="525"/>
      <c r="U82" s="525"/>
      <c r="V82" s="525"/>
      <c r="W82" s="525"/>
    </row>
    <row r="83" spans="1:35" x14ac:dyDescent="0.2">
      <c r="A83" s="302" t="s">
        <v>72</v>
      </c>
      <c r="B83" s="302" t="s">
        <v>603</v>
      </c>
      <c r="C83" s="302" t="s">
        <v>771</v>
      </c>
      <c r="D83" s="302" t="s">
        <v>772</v>
      </c>
      <c r="E83" s="302" t="s">
        <v>773</v>
      </c>
      <c r="F83" s="302" t="s">
        <v>774</v>
      </c>
      <c r="G83" s="302" t="s">
        <v>775</v>
      </c>
      <c r="H83" s="302" t="s">
        <v>776</v>
      </c>
      <c r="I83" s="302" t="s">
        <v>777</v>
      </c>
      <c r="J83" s="302" t="s">
        <v>778</v>
      </c>
      <c r="K83" s="302" t="s">
        <v>779</v>
      </c>
      <c r="M83" s="525" t="s">
        <v>72</v>
      </c>
      <c r="N83" s="525" t="s">
        <v>603</v>
      </c>
      <c r="O83" s="525" t="s">
        <v>771</v>
      </c>
      <c r="P83" s="525" t="s">
        <v>772</v>
      </c>
      <c r="Q83" s="525" t="s">
        <v>773</v>
      </c>
      <c r="R83" s="525" t="s">
        <v>774</v>
      </c>
      <c r="S83" s="525" t="s">
        <v>775</v>
      </c>
      <c r="T83" s="525" t="s">
        <v>776</v>
      </c>
      <c r="U83" s="525" t="s">
        <v>777</v>
      </c>
      <c r="V83" s="525" t="s">
        <v>778</v>
      </c>
      <c r="W83" s="525" t="s">
        <v>779</v>
      </c>
      <c r="Y83" s="302" t="s">
        <v>72</v>
      </c>
      <c r="Z83" s="302" t="s">
        <v>603</v>
      </c>
      <c r="AA83" s="302" t="s">
        <v>771</v>
      </c>
      <c r="AB83" s="302" t="s">
        <v>772</v>
      </c>
      <c r="AC83" s="302" t="s">
        <v>773</v>
      </c>
      <c r="AD83" s="302" t="s">
        <v>774</v>
      </c>
      <c r="AE83" s="302" t="s">
        <v>775</v>
      </c>
      <c r="AF83" s="302" t="s">
        <v>776</v>
      </c>
      <c r="AG83" s="302" t="s">
        <v>777</v>
      </c>
      <c r="AH83" s="302" t="s">
        <v>778</v>
      </c>
      <c r="AI83" s="302" t="s">
        <v>779</v>
      </c>
    </row>
    <row r="84" spans="1:35" x14ac:dyDescent="0.2">
      <c r="A84" s="39" t="s">
        <v>31</v>
      </c>
      <c r="B84" s="302">
        <v>3359</v>
      </c>
      <c r="C84" s="302">
        <v>1945</v>
      </c>
      <c r="D84" s="302">
        <v>27</v>
      </c>
      <c r="E84" s="302">
        <v>61</v>
      </c>
      <c r="F84" s="302">
        <v>117</v>
      </c>
      <c r="G84" s="302">
        <v>208</v>
      </c>
      <c r="H84" s="302">
        <v>3</v>
      </c>
      <c r="I84" s="302">
        <v>24</v>
      </c>
      <c r="J84" s="302">
        <v>691</v>
      </c>
      <c r="K84" s="302">
        <v>283</v>
      </c>
      <c r="M84" s="526" t="s">
        <v>31</v>
      </c>
      <c r="N84" s="525">
        <v>3284</v>
      </c>
      <c r="O84" s="525">
        <v>1539</v>
      </c>
      <c r="P84" s="525">
        <v>59</v>
      </c>
      <c r="Q84" s="525">
        <v>69</v>
      </c>
      <c r="R84" s="525">
        <v>81</v>
      </c>
      <c r="S84" s="525">
        <v>201</v>
      </c>
      <c r="T84" s="525">
        <v>3</v>
      </c>
      <c r="U84" s="525">
        <v>14</v>
      </c>
      <c r="V84" s="525">
        <v>1005</v>
      </c>
      <c r="W84" s="525">
        <v>313</v>
      </c>
      <c r="Y84" s="302" t="s">
        <v>31</v>
      </c>
      <c r="Z84" s="302">
        <v>3862</v>
      </c>
      <c r="AA84" s="302">
        <v>1480</v>
      </c>
      <c r="AB84" s="302">
        <v>47</v>
      </c>
      <c r="AC84" s="302">
        <v>82</v>
      </c>
      <c r="AD84" s="302">
        <v>89</v>
      </c>
      <c r="AE84" s="302">
        <v>269</v>
      </c>
      <c r="AF84" s="302">
        <v>4</v>
      </c>
      <c r="AG84" s="302">
        <v>25</v>
      </c>
      <c r="AH84" s="302">
        <v>1521</v>
      </c>
      <c r="AI84" s="302">
        <v>345</v>
      </c>
    </row>
    <row r="85" spans="1:35" x14ac:dyDescent="0.2">
      <c r="A85" s="39" t="s">
        <v>32</v>
      </c>
      <c r="B85" s="302">
        <v>85876</v>
      </c>
      <c r="C85" s="302">
        <v>60837</v>
      </c>
      <c r="D85" s="302">
        <v>198</v>
      </c>
      <c r="E85" s="302">
        <v>916</v>
      </c>
      <c r="F85" s="302">
        <v>271</v>
      </c>
      <c r="G85" s="302">
        <v>3540</v>
      </c>
      <c r="H85" s="302">
        <v>911</v>
      </c>
      <c r="I85" s="302">
        <v>167</v>
      </c>
      <c r="J85" s="302">
        <v>11897</v>
      </c>
      <c r="K85" s="302">
        <v>7139</v>
      </c>
      <c r="M85" s="526" t="s">
        <v>32</v>
      </c>
      <c r="N85" s="525">
        <v>95674</v>
      </c>
      <c r="O85" s="525">
        <v>56254</v>
      </c>
      <c r="P85" s="525">
        <v>440</v>
      </c>
      <c r="Q85" s="525">
        <v>2050</v>
      </c>
      <c r="R85" s="525">
        <v>216</v>
      </c>
      <c r="S85" s="525">
        <v>12201</v>
      </c>
      <c r="T85" s="525">
        <v>1413</v>
      </c>
      <c r="U85" s="525">
        <v>307</v>
      </c>
      <c r="V85" s="525">
        <v>16741</v>
      </c>
      <c r="W85" s="525">
        <v>6052</v>
      </c>
      <c r="Y85" s="302" t="s">
        <v>32</v>
      </c>
      <c r="Z85" s="302">
        <v>112290</v>
      </c>
      <c r="AA85" s="302">
        <v>53241</v>
      </c>
      <c r="AB85" s="302">
        <v>480</v>
      </c>
      <c r="AC85" s="302">
        <v>3268</v>
      </c>
      <c r="AD85" s="302">
        <v>125</v>
      </c>
      <c r="AE85" s="302">
        <v>26350</v>
      </c>
      <c r="AF85" s="302">
        <v>2091</v>
      </c>
      <c r="AG85" s="302">
        <v>554</v>
      </c>
      <c r="AH85" s="302">
        <v>20231</v>
      </c>
      <c r="AI85" s="302">
        <v>5950</v>
      </c>
    </row>
    <row r="86" spans="1:35" x14ac:dyDescent="0.2">
      <c r="A86" s="39" t="s">
        <v>33</v>
      </c>
      <c r="B86" s="302">
        <v>164783</v>
      </c>
      <c r="C86" s="302">
        <v>82034</v>
      </c>
      <c r="D86" s="302">
        <v>1772</v>
      </c>
      <c r="E86" s="302">
        <v>10760</v>
      </c>
      <c r="F86" s="302">
        <v>24537</v>
      </c>
      <c r="G86" s="302">
        <v>9473</v>
      </c>
      <c r="H86" s="302">
        <v>611</v>
      </c>
      <c r="I86" s="302">
        <v>1612</v>
      </c>
      <c r="J86" s="302">
        <v>18388</v>
      </c>
      <c r="K86" s="302">
        <v>15596</v>
      </c>
      <c r="M86" s="526" t="s">
        <v>33</v>
      </c>
      <c r="N86" s="525">
        <v>183710</v>
      </c>
      <c r="O86" s="525">
        <v>80234</v>
      </c>
      <c r="P86" s="525">
        <v>2472</v>
      </c>
      <c r="Q86" s="525">
        <v>11240</v>
      </c>
      <c r="R86" s="525">
        <v>27873</v>
      </c>
      <c r="S86" s="525">
        <v>18025</v>
      </c>
      <c r="T86" s="525">
        <v>689</v>
      </c>
      <c r="U86" s="525">
        <v>1987</v>
      </c>
      <c r="V86" s="525">
        <v>25913</v>
      </c>
      <c r="W86" s="525">
        <v>15277</v>
      </c>
      <c r="Y86" s="302" t="s">
        <v>33</v>
      </c>
      <c r="Z86" s="302">
        <v>200799</v>
      </c>
      <c r="AA86" s="302">
        <v>77504</v>
      </c>
      <c r="AB86" s="302">
        <v>2429</v>
      </c>
      <c r="AC86" s="302">
        <v>11535</v>
      </c>
      <c r="AD86" s="302">
        <v>29196</v>
      </c>
      <c r="AE86" s="302">
        <v>23597</v>
      </c>
      <c r="AF86" s="302">
        <v>789</v>
      </c>
      <c r="AG86" s="302">
        <v>2739</v>
      </c>
      <c r="AH86" s="302">
        <v>37158</v>
      </c>
      <c r="AI86" s="302">
        <v>15852</v>
      </c>
    </row>
    <row r="87" spans="1:35" x14ac:dyDescent="0.2">
      <c r="A87" s="39" t="s">
        <v>34</v>
      </c>
      <c r="B87" s="302">
        <v>113159</v>
      </c>
      <c r="C87" s="302">
        <v>85234</v>
      </c>
      <c r="D87" s="302">
        <v>472</v>
      </c>
      <c r="E87" s="302">
        <v>981</v>
      </c>
      <c r="F87" s="302">
        <v>151</v>
      </c>
      <c r="G87" s="302">
        <v>1461</v>
      </c>
      <c r="H87" s="302">
        <v>1450</v>
      </c>
      <c r="I87" s="302">
        <v>280</v>
      </c>
      <c r="J87" s="302">
        <v>14426</v>
      </c>
      <c r="K87" s="302">
        <v>8704</v>
      </c>
      <c r="M87" s="526" t="s">
        <v>34</v>
      </c>
      <c r="N87" s="525">
        <v>120321</v>
      </c>
      <c r="O87" s="525">
        <v>78306</v>
      </c>
      <c r="P87" s="525">
        <v>751</v>
      </c>
      <c r="Q87" s="525">
        <v>1764</v>
      </c>
      <c r="R87" s="525">
        <v>118</v>
      </c>
      <c r="S87" s="525">
        <v>2688</v>
      </c>
      <c r="T87" s="525">
        <v>2041</v>
      </c>
      <c r="U87" s="525">
        <v>424</v>
      </c>
      <c r="V87" s="525">
        <v>26032</v>
      </c>
      <c r="W87" s="525">
        <v>8197</v>
      </c>
      <c r="Y87" s="302" t="s">
        <v>34</v>
      </c>
      <c r="Z87" s="302">
        <v>127969</v>
      </c>
      <c r="AA87" s="302">
        <v>68208</v>
      </c>
      <c r="AB87" s="302">
        <v>1119</v>
      </c>
      <c r="AC87" s="302">
        <v>3792</v>
      </c>
      <c r="AD87" s="302">
        <v>116</v>
      </c>
      <c r="AE87" s="302">
        <v>4726</v>
      </c>
      <c r="AF87" s="302">
        <v>2639</v>
      </c>
      <c r="AG87" s="302">
        <v>573</v>
      </c>
      <c r="AH87" s="302">
        <v>39722</v>
      </c>
      <c r="AI87" s="302">
        <v>7074</v>
      </c>
    </row>
    <row r="88" spans="1:35" x14ac:dyDescent="0.2">
      <c r="A88" s="39" t="s">
        <v>35</v>
      </c>
      <c r="B88" s="302">
        <v>135658</v>
      </c>
      <c r="C88" s="302">
        <v>68439</v>
      </c>
      <c r="D88" s="302">
        <v>1302</v>
      </c>
      <c r="E88" s="302">
        <v>22457</v>
      </c>
      <c r="F88" s="302">
        <v>3525</v>
      </c>
      <c r="G88" s="302">
        <v>15713</v>
      </c>
      <c r="H88" s="302">
        <v>883</v>
      </c>
      <c r="I88" s="302">
        <v>1521</v>
      </c>
      <c r="J88" s="302">
        <v>11755</v>
      </c>
      <c r="K88" s="302">
        <v>10063</v>
      </c>
      <c r="M88" s="526" t="s">
        <v>35</v>
      </c>
      <c r="N88" s="525">
        <v>154747</v>
      </c>
      <c r="O88" s="525">
        <v>67956</v>
      </c>
      <c r="P88" s="525">
        <v>2118</v>
      </c>
      <c r="Q88" s="525">
        <v>26820</v>
      </c>
      <c r="R88" s="525">
        <v>2284</v>
      </c>
      <c r="S88" s="525">
        <v>27971</v>
      </c>
      <c r="T88" s="525">
        <v>862</v>
      </c>
      <c r="U88" s="525">
        <v>1917</v>
      </c>
      <c r="V88" s="525">
        <v>14366</v>
      </c>
      <c r="W88" s="525">
        <v>10453</v>
      </c>
      <c r="Y88" s="302" t="s">
        <v>35</v>
      </c>
      <c r="Z88" s="302">
        <v>173124</v>
      </c>
      <c r="AA88" s="302">
        <v>70185</v>
      </c>
      <c r="AB88" s="302">
        <v>1725</v>
      </c>
      <c r="AC88" s="302">
        <v>26723</v>
      </c>
      <c r="AD88" s="302">
        <v>1905</v>
      </c>
      <c r="AE88" s="302">
        <v>36247</v>
      </c>
      <c r="AF88" s="302">
        <v>813</v>
      </c>
      <c r="AG88" s="302">
        <v>2361</v>
      </c>
      <c r="AH88" s="302">
        <v>21343</v>
      </c>
      <c r="AI88" s="302">
        <v>11822</v>
      </c>
    </row>
    <row r="89" spans="1:35" x14ac:dyDescent="0.2">
      <c r="A89" s="39" t="s">
        <v>36</v>
      </c>
      <c r="B89" s="302">
        <v>153747</v>
      </c>
      <c r="C89" s="302">
        <v>115367</v>
      </c>
      <c r="D89" s="302">
        <v>533</v>
      </c>
      <c r="E89" s="302">
        <v>1648</v>
      </c>
      <c r="F89" s="302">
        <v>574</v>
      </c>
      <c r="G89" s="302">
        <v>2278</v>
      </c>
      <c r="H89" s="302">
        <v>301</v>
      </c>
      <c r="I89" s="302">
        <v>467</v>
      </c>
      <c r="J89" s="302">
        <v>21237</v>
      </c>
      <c r="K89" s="302">
        <v>11342</v>
      </c>
      <c r="M89" s="526" t="s">
        <v>36</v>
      </c>
      <c r="N89" s="525">
        <v>160804</v>
      </c>
      <c r="O89" s="525">
        <v>103103</v>
      </c>
      <c r="P89" s="525">
        <v>895</v>
      </c>
      <c r="Q89" s="525">
        <v>2504</v>
      </c>
      <c r="R89" s="525">
        <v>514</v>
      </c>
      <c r="S89" s="525">
        <v>3722</v>
      </c>
      <c r="T89" s="525">
        <v>381</v>
      </c>
      <c r="U89" s="525">
        <v>616</v>
      </c>
      <c r="V89" s="525">
        <v>36876</v>
      </c>
      <c r="W89" s="525">
        <v>12193</v>
      </c>
      <c r="Y89" s="302" t="s">
        <v>36</v>
      </c>
      <c r="Z89" s="302">
        <v>171731</v>
      </c>
      <c r="AA89" s="302">
        <v>88633</v>
      </c>
      <c r="AB89" s="302">
        <v>1198</v>
      </c>
      <c r="AC89" s="302">
        <v>4905</v>
      </c>
      <c r="AD89" s="302">
        <v>545</v>
      </c>
      <c r="AE89" s="302">
        <v>5246</v>
      </c>
      <c r="AF89" s="302">
        <v>558</v>
      </c>
      <c r="AG89" s="302">
        <v>968</v>
      </c>
      <c r="AH89" s="302">
        <v>58825</v>
      </c>
      <c r="AI89" s="302">
        <v>10853</v>
      </c>
    </row>
    <row r="90" spans="1:35" x14ac:dyDescent="0.2">
      <c r="A90" s="39" t="s">
        <v>37</v>
      </c>
      <c r="B90" s="302">
        <v>102622</v>
      </c>
      <c r="C90" s="302">
        <v>51952</v>
      </c>
      <c r="D90" s="302">
        <v>1374</v>
      </c>
      <c r="E90" s="302">
        <v>1488</v>
      </c>
      <c r="F90" s="302">
        <v>5801</v>
      </c>
      <c r="G90" s="302">
        <v>11440</v>
      </c>
      <c r="H90" s="302">
        <v>256</v>
      </c>
      <c r="I90" s="302">
        <v>603</v>
      </c>
      <c r="J90" s="302">
        <v>19891</v>
      </c>
      <c r="K90" s="302">
        <v>9817</v>
      </c>
      <c r="M90" s="526" t="s">
        <v>37</v>
      </c>
      <c r="N90" s="461">
        <v>112453</v>
      </c>
      <c r="O90" s="461">
        <v>46901.67743579494</v>
      </c>
      <c r="P90" s="461">
        <v>1794.6181772759069</v>
      </c>
      <c r="Q90" s="461">
        <v>1790.1232037573698</v>
      </c>
      <c r="R90" s="461">
        <v>5647.9342260417707</v>
      </c>
      <c r="S90" s="461">
        <v>15240.207714599779</v>
      </c>
      <c r="T90" s="461">
        <v>267.45092435295294</v>
      </c>
      <c r="U90" s="461">
        <v>737.175657040072</v>
      </c>
      <c r="V90" s="461">
        <v>29313.969801139203</v>
      </c>
      <c r="W90" s="461">
        <v>10759.842859998002</v>
      </c>
      <c r="Y90" s="302" t="s">
        <v>37</v>
      </c>
      <c r="Z90" s="302">
        <v>110650</v>
      </c>
      <c r="AA90" s="302">
        <v>37198</v>
      </c>
      <c r="AB90" s="302">
        <v>1408</v>
      </c>
      <c r="AC90" s="302">
        <v>2111</v>
      </c>
      <c r="AD90" s="302">
        <v>5113</v>
      </c>
      <c r="AE90" s="302">
        <v>17422</v>
      </c>
      <c r="AF90" s="302">
        <v>279</v>
      </c>
      <c r="AG90" s="302">
        <v>1026</v>
      </c>
      <c r="AH90" s="302">
        <v>36017</v>
      </c>
      <c r="AI90" s="302">
        <v>10076</v>
      </c>
    </row>
    <row r="91" spans="1:35" x14ac:dyDescent="0.2">
      <c r="A91" s="39" t="s">
        <v>38</v>
      </c>
      <c r="B91" s="302">
        <v>171476</v>
      </c>
      <c r="C91" s="302">
        <v>117048</v>
      </c>
      <c r="D91" s="302">
        <v>814</v>
      </c>
      <c r="E91" s="302">
        <v>8263</v>
      </c>
      <c r="F91" s="302">
        <v>519</v>
      </c>
      <c r="G91" s="302">
        <v>8546</v>
      </c>
      <c r="H91" s="302">
        <v>676</v>
      </c>
      <c r="I91" s="302">
        <v>937</v>
      </c>
      <c r="J91" s="302">
        <v>21298</v>
      </c>
      <c r="K91" s="302">
        <v>13375</v>
      </c>
      <c r="M91" s="526" t="s">
        <v>38</v>
      </c>
      <c r="N91" s="525">
        <v>187154</v>
      </c>
      <c r="O91" s="525">
        <v>111933</v>
      </c>
      <c r="P91" s="525">
        <v>1303</v>
      </c>
      <c r="Q91" s="525">
        <v>10556</v>
      </c>
      <c r="R91" s="525">
        <v>353</v>
      </c>
      <c r="S91" s="525">
        <v>13908</v>
      </c>
      <c r="T91" s="525">
        <v>725</v>
      </c>
      <c r="U91" s="525">
        <v>1135</v>
      </c>
      <c r="V91" s="525">
        <v>33262</v>
      </c>
      <c r="W91" s="525">
        <v>13979</v>
      </c>
      <c r="Y91" s="302" t="s">
        <v>38</v>
      </c>
      <c r="Z91" s="302">
        <v>203084</v>
      </c>
      <c r="AA91" s="302">
        <v>105772</v>
      </c>
      <c r="AB91" s="302">
        <v>1305</v>
      </c>
      <c r="AC91" s="302">
        <v>11717</v>
      </c>
      <c r="AD91" s="302">
        <v>295</v>
      </c>
      <c r="AE91" s="302">
        <v>20056</v>
      </c>
      <c r="AF91" s="302">
        <v>851</v>
      </c>
      <c r="AG91" s="302">
        <v>1706</v>
      </c>
      <c r="AH91" s="302">
        <v>47777</v>
      </c>
      <c r="AI91" s="302">
        <v>13605</v>
      </c>
    </row>
    <row r="92" spans="1:35" x14ac:dyDescent="0.2">
      <c r="A92" s="39" t="s">
        <v>39</v>
      </c>
      <c r="B92" s="302">
        <v>153385</v>
      </c>
      <c r="C92" s="302">
        <v>82804</v>
      </c>
      <c r="D92" s="302">
        <v>1482</v>
      </c>
      <c r="E92" s="302">
        <v>11359</v>
      </c>
      <c r="F92" s="302">
        <v>791</v>
      </c>
      <c r="G92" s="302">
        <v>15153</v>
      </c>
      <c r="H92" s="302">
        <v>12764</v>
      </c>
      <c r="I92" s="302">
        <v>619</v>
      </c>
      <c r="J92" s="302">
        <v>17634</v>
      </c>
      <c r="K92" s="302">
        <v>10779</v>
      </c>
      <c r="M92" s="526" t="s">
        <v>39</v>
      </c>
      <c r="N92" s="525">
        <v>169274</v>
      </c>
      <c r="O92" s="525">
        <v>78885</v>
      </c>
      <c r="P92" s="525">
        <v>2221</v>
      </c>
      <c r="Q92" s="525">
        <v>14003</v>
      </c>
      <c r="R92" s="525">
        <v>568</v>
      </c>
      <c r="S92" s="525">
        <v>26240</v>
      </c>
      <c r="T92" s="525">
        <v>12745</v>
      </c>
      <c r="U92" s="525">
        <v>1006</v>
      </c>
      <c r="V92" s="525">
        <v>22249</v>
      </c>
      <c r="W92" s="525">
        <v>11357</v>
      </c>
      <c r="Y92" s="302" t="s">
        <v>39</v>
      </c>
      <c r="Z92" s="302">
        <v>186205</v>
      </c>
      <c r="AA92" s="302">
        <v>74357</v>
      </c>
      <c r="AB92" s="302">
        <v>2205</v>
      </c>
      <c r="AC92" s="302">
        <v>14221</v>
      </c>
      <c r="AD92" s="302">
        <v>544</v>
      </c>
      <c r="AE92" s="302">
        <v>34767</v>
      </c>
      <c r="AF92" s="302">
        <v>13956</v>
      </c>
      <c r="AG92" s="302">
        <v>1452</v>
      </c>
      <c r="AH92" s="302">
        <v>32409</v>
      </c>
      <c r="AI92" s="302">
        <v>12294</v>
      </c>
    </row>
    <row r="93" spans="1:35" x14ac:dyDescent="0.2">
      <c r="A93" s="39" t="s">
        <v>40</v>
      </c>
      <c r="B93" s="302">
        <v>142853</v>
      </c>
      <c r="C93" s="302">
        <v>93752</v>
      </c>
      <c r="D93" s="302">
        <v>716</v>
      </c>
      <c r="E93" s="302">
        <v>4695</v>
      </c>
      <c r="F93" s="302">
        <v>2801</v>
      </c>
      <c r="G93" s="302">
        <v>13081</v>
      </c>
      <c r="H93" s="302">
        <v>481</v>
      </c>
      <c r="I93" s="302">
        <v>861</v>
      </c>
      <c r="J93" s="302">
        <v>15108</v>
      </c>
      <c r="K93" s="302">
        <v>11358</v>
      </c>
      <c r="M93" s="526" t="s">
        <v>40</v>
      </c>
      <c r="N93" s="525">
        <v>161812</v>
      </c>
      <c r="O93" s="525">
        <v>90800</v>
      </c>
      <c r="P93" s="525">
        <v>974</v>
      </c>
      <c r="Q93" s="525">
        <v>5609</v>
      </c>
      <c r="R93" s="525">
        <v>2297</v>
      </c>
      <c r="S93" s="525">
        <v>26289</v>
      </c>
      <c r="T93" s="525">
        <v>591</v>
      </c>
      <c r="U93" s="525">
        <v>1033</v>
      </c>
      <c r="V93" s="525">
        <v>22264</v>
      </c>
      <c r="W93" s="525">
        <v>11955</v>
      </c>
      <c r="Y93" s="302" t="s">
        <v>40</v>
      </c>
      <c r="Z93" s="302">
        <v>172473</v>
      </c>
      <c r="AA93" s="302">
        <v>84148</v>
      </c>
      <c r="AB93" s="302">
        <v>975</v>
      </c>
      <c r="AC93" s="302">
        <v>5328</v>
      </c>
      <c r="AD93" s="302">
        <v>1965</v>
      </c>
      <c r="AE93" s="302">
        <v>31324</v>
      </c>
      <c r="AF93" s="302">
        <v>637</v>
      </c>
      <c r="AG93" s="302">
        <v>5307</v>
      </c>
      <c r="AH93" s="302">
        <v>30997</v>
      </c>
      <c r="AI93" s="302">
        <v>11792</v>
      </c>
    </row>
    <row r="94" spans="1:35" x14ac:dyDescent="0.2">
      <c r="A94" s="39" t="s">
        <v>41</v>
      </c>
      <c r="B94" s="302">
        <v>111626</v>
      </c>
      <c r="C94" s="302">
        <v>71688</v>
      </c>
      <c r="D94" s="302">
        <v>1046</v>
      </c>
      <c r="E94" s="302">
        <v>2094</v>
      </c>
      <c r="F94" s="302">
        <v>250</v>
      </c>
      <c r="G94" s="302">
        <v>4300</v>
      </c>
      <c r="H94" s="302">
        <v>2432</v>
      </c>
      <c r="I94" s="302">
        <v>310</v>
      </c>
      <c r="J94" s="302">
        <v>19415</v>
      </c>
      <c r="K94" s="302">
        <v>10091</v>
      </c>
      <c r="M94" s="526" t="s">
        <v>41</v>
      </c>
      <c r="N94" s="525">
        <v>128333</v>
      </c>
      <c r="O94" s="525">
        <v>71855</v>
      </c>
      <c r="P94" s="525">
        <v>2204</v>
      </c>
      <c r="Q94" s="525">
        <v>4092</v>
      </c>
      <c r="R94" s="525">
        <v>252</v>
      </c>
      <c r="S94" s="525">
        <v>8176</v>
      </c>
      <c r="T94" s="525">
        <v>1684</v>
      </c>
      <c r="U94" s="525">
        <v>571</v>
      </c>
      <c r="V94" s="525">
        <v>30058</v>
      </c>
      <c r="W94" s="525">
        <v>9441</v>
      </c>
      <c r="Y94" s="302" t="s">
        <v>41</v>
      </c>
      <c r="Z94" s="302">
        <v>148571</v>
      </c>
      <c r="AA94" s="302">
        <v>70147</v>
      </c>
      <c r="AB94" s="302">
        <v>2699</v>
      </c>
      <c r="AC94" s="302">
        <v>5843</v>
      </c>
      <c r="AD94" s="302">
        <v>323</v>
      </c>
      <c r="AE94" s="302">
        <v>12144</v>
      </c>
      <c r="AF94" s="302">
        <v>1666</v>
      </c>
      <c r="AG94" s="302">
        <v>983</v>
      </c>
      <c r="AH94" s="302">
        <v>45281</v>
      </c>
      <c r="AI94" s="302">
        <v>9485</v>
      </c>
    </row>
    <row r="95" spans="1:35" x14ac:dyDescent="0.2">
      <c r="A95" s="39" t="s">
        <v>42</v>
      </c>
      <c r="B95" s="302">
        <v>105821</v>
      </c>
      <c r="C95" s="302">
        <v>52177</v>
      </c>
      <c r="D95" s="302">
        <v>1215</v>
      </c>
      <c r="E95" s="302">
        <v>869</v>
      </c>
      <c r="F95" s="302">
        <v>5618</v>
      </c>
      <c r="G95" s="302">
        <v>13999</v>
      </c>
      <c r="H95" s="302">
        <v>894</v>
      </c>
      <c r="I95" s="302">
        <v>514</v>
      </c>
      <c r="J95" s="302">
        <v>18321</v>
      </c>
      <c r="K95" s="302">
        <v>12214</v>
      </c>
      <c r="M95" s="526" t="s">
        <v>42</v>
      </c>
      <c r="N95" s="525">
        <v>124241</v>
      </c>
      <c r="O95" s="525">
        <v>51636</v>
      </c>
      <c r="P95" s="525">
        <v>1604</v>
      </c>
      <c r="Q95" s="525">
        <v>780</v>
      </c>
      <c r="R95" s="525">
        <v>7796</v>
      </c>
      <c r="S95" s="525">
        <v>17189</v>
      </c>
      <c r="T95" s="525">
        <v>974</v>
      </c>
      <c r="U95" s="525">
        <v>611</v>
      </c>
      <c r="V95" s="525">
        <v>31996</v>
      </c>
      <c r="W95" s="525">
        <v>11655</v>
      </c>
      <c r="Y95" s="302" t="s">
        <v>42</v>
      </c>
      <c r="Z95" s="302">
        <v>135301</v>
      </c>
      <c r="AA95" s="302">
        <v>45194</v>
      </c>
      <c r="AB95" s="302">
        <v>1319</v>
      </c>
      <c r="AC95" s="302">
        <v>999</v>
      </c>
      <c r="AD95" s="302">
        <v>8776</v>
      </c>
      <c r="AE95" s="302">
        <v>17630</v>
      </c>
      <c r="AF95" s="302">
        <v>968</v>
      </c>
      <c r="AG95" s="302">
        <v>2556</v>
      </c>
      <c r="AH95" s="302">
        <v>46235</v>
      </c>
      <c r="AI95" s="302">
        <v>11624</v>
      </c>
    </row>
    <row r="96" spans="1:35" x14ac:dyDescent="0.2">
      <c r="A96" s="39" t="s">
        <v>43</v>
      </c>
      <c r="B96" s="302">
        <v>86248</v>
      </c>
      <c r="C96" s="302">
        <v>58113</v>
      </c>
      <c r="D96" s="302">
        <v>674</v>
      </c>
      <c r="E96" s="302">
        <v>897</v>
      </c>
      <c r="F96" s="302">
        <v>675</v>
      </c>
      <c r="G96" s="302">
        <v>5474</v>
      </c>
      <c r="H96" s="302">
        <v>161</v>
      </c>
      <c r="I96" s="302">
        <v>330</v>
      </c>
      <c r="J96" s="302">
        <v>12840</v>
      </c>
      <c r="K96" s="302">
        <v>7084</v>
      </c>
      <c r="M96" s="526" t="s">
        <v>43</v>
      </c>
      <c r="N96" s="525">
        <v>93579</v>
      </c>
      <c r="O96" s="525">
        <v>53979</v>
      </c>
      <c r="P96" s="525">
        <v>1107</v>
      </c>
      <c r="Q96" s="525">
        <v>1022</v>
      </c>
      <c r="R96" s="525">
        <v>551</v>
      </c>
      <c r="S96" s="525">
        <v>9060</v>
      </c>
      <c r="T96" s="525">
        <v>227</v>
      </c>
      <c r="U96" s="525">
        <v>465</v>
      </c>
      <c r="V96" s="525">
        <v>19478</v>
      </c>
      <c r="W96" s="525">
        <v>7690</v>
      </c>
      <c r="Y96" s="302" t="s">
        <v>43</v>
      </c>
      <c r="Z96" s="302">
        <v>97213</v>
      </c>
      <c r="AA96" s="302">
        <v>47006</v>
      </c>
      <c r="AB96" s="302">
        <v>1022</v>
      </c>
      <c r="AC96" s="302">
        <v>1149</v>
      </c>
      <c r="AD96" s="302">
        <v>626</v>
      </c>
      <c r="AE96" s="302">
        <v>10875</v>
      </c>
      <c r="AF96" s="302">
        <v>225</v>
      </c>
      <c r="AG96" s="302">
        <v>695</v>
      </c>
      <c r="AH96" s="302">
        <v>27416</v>
      </c>
      <c r="AI96" s="302">
        <v>8199</v>
      </c>
    </row>
    <row r="97" spans="1:35" x14ac:dyDescent="0.2">
      <c r="A97" s="39" t="s">
        <v>44</v>
      </c>
      <c r="B97" s="302">
        <v>112841</v>
      </c>
      <c r="C97" s="302">
        <v>60471</v>
      </c>
      <c r="D97" s="302">
        <v>1175</v>
      </c>
      <c r="E97" s="302">
        <v>2264</v>
      </c>
      <c r="F97" s="302">
        <v>2984</v>
      </c>
      <c r="G97" s="302">
        <v>11893</v>
      </c>
      <c r="H97" s="302">
        <v>390</v>
      </c>
      <c r="I97" s="302">
        <v>545</v>
      </c>
      <c r="J97" s="302">
        <v>20081</v>
      </c>
      <c r="K97" s="302">
        <v>13038</v>
      </c>
      <c r="M97" s="526" t="s">
        <v>44</v>
      </c>
      <c r="N97" s="525">
        <v>128702</v>
      </c>
      <c r="O97" s="525">
        <v>61754</v>
      </c>
      <c r="P97" s="525">
        <v>1584</v>
      </c>
      <c r="Q97" s="525">
        <v>2239</v>
      </c>
      <c r="R97" s="525">
        <v>3833</v>
      </c>
      <c r="S97" s="525">
        <v>17878</v>
      </c>
      <c r="T97" s="525">
        <v>424</v>
      </c>
      <c r="U97" s="525">
        <v>680</v>
      </c>
      <c r="V97" s="525">
        <v>29094</v>
      </c>
      <c r="W97" s="525">
        <v>11216</v>
      </c>
      <c r="Y97" s="302" t="s">
        <v>44</v>
      </c>
      <c r="Z97" s="302">
        <v>136993</v>
      </c>
      <c r="AA97" s="302">
        <v>57135</v>
      </c>
      <c r="AB97" s="302">
        <v>1348</v>
      </c>
      <c r="AC97" s="302">
        <v>1896</v>
      </c>
      <c r="AD97" s="302">
        <v>4831</v>
      </c>
      <c r="AE97" s="302">
        <v>16732</v>
      </c>
      <c r="AF97" s="302">
        <v>486</v>
      </c>
      <c r="AG97" s="302">
        <v>3155</v>
      </c>
      <c r="AH97" s="302">
        <v>40614</v>
      </c>
      <c r="AI97" s="302">
        <v>10796</v>
      </c>
    </row>
    <row r="98" spans="1:35" x14ac:dyDescent="0.2">
      <c r="A98" s="39" t="s">
        <v>45</v>
      </c>
      <c r="B98" s="302">
        <v>106861</v>
      </c>
      <c r="C98" s="302">
        <v>53006</v>
      </c>
      <c r="D98" s="302">
        <v>719</v>
      </c>
      <c r="E98" s="302">
        <v>20565</v>
      </c>
      <c r="F98" s="302">
        <v>6989</v>
      </c>
      <c r="G98" s="302">
        <v>7303</v>
      </c>
      <c r="H98" s="302">
        <v>1043</v>
      </c>
      <c r="I98" s="302">
        <v>2171</v>
      </c>
      <c r="J98" s="302">
        <v>7966</v>
      </c>
      <c r="K98" s="302">
        <v>7099</v>
      </c>
      <c r="M98" s="526" t="s">
        <v>45</v>
      </c>
      <c r="N98" s="525">
        <v>121033</v>
      </c>
      <c r="O98" s="525">
        <v>47095</v>
      </c>
      <c r="P98" s="525">
        <v>1403</v>
      </c>
      <c r="Q98" s="525">
        <v>30654</v>
      </c>
      <c r="R98" s="525">
        <v>5592</v>
      </c>
      <c r="S98" s="525">
        <v>14856</v>
      </c>
      <c r="T98" s="525">
        <v>1357</v>
      </c>
      <c r="U98" s="525">
        <v>3135</v>
      </c>
      <c r="V98" s="525">
        <v>9639</v>
      </c>
      <c r="W98" s="525">
        <v>7302</v>
      </c>
      <c r="Y98" s="302" t="s">
        <v>45</v>
      </c>
      <c r="Z98" s="302">
        <v>132406</v>
      </c>
      <c r="AA98" s="302">
        <v>46131</v>
      </c>
      <c r="AB98" s="302">
        <v>1520</v>
      </c>
      <c r="AC98" s="302">
        <v>34592</v>
      </c>
      <c r="AD98" s="302">
        <v>3983</v>
      </c>
      <c r="AE98" s="302">
        <v>20973</v>
      </c>
      <c r="AF98" s="302">
        <v>1432</v>
      </c>
      <c r="AG98" s="302">
        <v>4057</v>
      </c>
      <c r="AH98" s="302">
        <v>12146</v>
      </c>
      <c r="AI98" s="302">
        <v>7572</v>
      </c>
    </row>
    <row r="99" spans="1:35" x14ac:dyDescent="0.2">
      <c r="A99" s="39" t="s">
        <v>46</v>
      </c>
      <c r="B99" s="302">
        <v>116291</v>
      </c>
      <c r="C99" s="302">
        <v>91132</v>
      </c>
      <c r="D99" s="302">
        <v>208</v>
      </c>
      <c r="E99" s="302">
        <v>911</v>
      </c>
      <c r="F99" s="302">
        <v>583</v>
      </c>
      <c r="G99" s="302">
        <v>844</v>
      </c>
      <c r="H99" s="302">
        <v>477</v>
      </c>
      <c r="I99" s="302">
        <v>222</v>
      </c>
      <c r="J99" s="302">
        <v>12869</v>
      </c>
      <c r="K99" s="302">
        <v>9045</v>
      </c>
      <c r="M99" s="526" t="s">
        <v>46</v>
      </c>
      <c r="N99" s="525">
        <v>123023</v>
      </c>
      <c r="O99" s="525">
        <v>84559</v>
      </c>
      <c r="P99" s="525">
        <v>444</v>
      </c>
      <c r="Q99" s="525">
        <v>1528</v>
      </c>
      <c r="R99" s="525">
        <v>623</v>
      </c>
      <c r="S99" s="525">
        <v>2317</v>
      </c>
      <c r="T99" s="525">
        <v>976</v>
      </c>
      <c r="U99" s="525">
        <v>358</v>
      </c>
      <c r="V99" s="525">
        <v>24314</v>
      </c>
      <c r="W99" s="525">
        <v>7904</v>
      </c>
      <c r="Y99" s="302" t="s">
        <v>46</v>
      </c>
      <c r="Z99" s="302">
        <v>135668</v>
      </c>
      <c r="AA99" s="302">
        <v>74879</v>
      </c>
      <c r="AB99" s="302">
        <v>673</v>
      </c>
      <c r="AC99" s="302">
        <v>3276</v>
      </c>
      <c r="AD99" s="302">
        <v>723</v>
      </c>
      <c r="AE99" s="302">
        <v>7900</v>
      </c>
      <c r="AF99" s="302">
        <v>2275</v>
      </c>
      <c r="AG99" s="302">
        <v>584</v>
      </c>
      <c r="AH99" s="302">
        <v>38044</v>
      </c>
      <c r="AI99" s="302">
        <v>7314</v>
      </c>
    </row>
    <row r="100" spans="1:35" x14ac:dyDescent="0.2">
      <c r="A100" s="39" t="s">
        <v>47</v>
      </c>
      <c r="B100" s="302">
        <v>125545</v>
      </c>
      <c r="C100" s="302">
        <v>83612</v>
      </c>
      <c r="D100" s="302">
        <v>526</v>
      </c>
      <c r="E100" s="302">
        <v>5672</v>
      </c>
      <c r="F100" s="302">
        <v>1035</v>
      </c>
      <c r="G100" s="302">
        <v>5594</v>
      </c>
      <c r="H100" s="302">
        <v>5607</v>
      </c>
      <c r="I100" s="302">
        <v>506</v>
      </c>
      <c r="J100" s="302">
        <v>14303</v>
      </c>
      <c r="K100" s="302">
        <v>8690</v>
      </c>
      <c r="M100" s="526" t="s">
        <v>47</v>
      </c>
      <c r="N100" s="525">
        <v>138125</v>
      </c>
      <c r="O100" s="525">
        <v>71900</v>
      </c>
      <c r="P100" s="525">
        <v>1227</v>
      </c>
      <c r="Q100" s="525">
        <v>10942</v>
      </c>
      <c r="R100" s="525">
        <v>900</v>
      </c>
      <c r="S100" s="525">
        <v>14085</v>
      </c>
      <c r="T100" s="525">
        <v>8962</v>
      </c>
      <c r="U100" s="525">
        <v>886</v>
      </c>
      <c r="V100" s="525">
        <v>20721</v>
      </c>
      <c r="W100" s="525">
        <v>8502</v>
      </c>
      <c r="Y100" s="302" t="s">
        <v>47</v>
      </c>
      <c r="Z100" s="302">
        <v>154863</v>
      </c>
      <c r="AA100" s="302">
        <v>64084</v>
      </c>
      <c r="AB100" s="302">
        <v>1475</v>
      </c>
      <c r="AC100" s="302">
        <v>16721</v>
      </c>
      <c r="AD100" s="302">
        <v>691</v>
      </c>
      <c r="AE100" s="302">
        <v>22215</v>
      </c>
      <c r="AF100" s="302">
        <v>12842</v>
      </c>
      <c r="AG100" s="302">
        <v>1430</v>
      </c>
      <c r="AH100" s="302">
        <v>27162</v>
      </c>
      <c r="AI100" s="302">
        <v>8243</v>
      </c>
    </row>
    <row r="101" spans="1:35" x14ac:dyDescent="0.2">
      <c r="A101" s="39" t="s">
        <v>48</v>
      </c>
      <c r="B101" s="302">
        <v>108102</v>
      </c>
      <c r="C101" s="302">
        <v>59473</v>
      </c>
      <c r="D101" s="302">
        <v>775</v>
      </c>
      <c r="E101" s="302">
        <v>7921</v>
      </c>
      <c r="F101" s="302">
        <v>351</v>
      </c>
      <c r="G101" s="302">
        <v>9579</v>
      </c>
      <c r="H101" s="302">
        <v>9194</v>
      </c>
      <c r="I101" s="302">
        <v>598</v>
      </c>
      <c r="J101" s="302">
        <v>12372</v>
      </c>
      <c r="K101" s="302">
        <v>7839</v>
      </c>
      <c r="M101" s="526" t="s">
        <v>48</v>
      </c>
      <c r="N101" s="525">
        <v>126560</v>
      </c>
      <c r="O101" s="525">
        <v>56865</v>
      </c>
      <c r="P101" s="525">
        <v>1831</v>
      </c>
      <c r="Q101" s="525">
        <v>12289</v>
      </c>
      <c r="R101" s="525">
        <v>340</v>
      </c>
      <c r="S101" s="525">
        <v>17241</v>
      </c>
      <c r="T101" s="525">
        <v>11218</v>
      </c>
      <c r="U101" s="525">
        <v>810</v>
      </c>
      <c r="V101" s="525">
        <v>17831</v>
      </c>
      <c r="W101" s="525">
        <v>8135</v>
      </c>
      <c r="Y101" s="302" t="s">
        <v>48</v>
      </c>
      <c r="Z101" s="302">
        <v>144980</v>
      </c>
      <c r="AA101" s="302">
        <v>57884</v>
      </c>
      <c r="AB101" s="302">
        <v>2081</v>
      </c>
      <c r="AC101" s="302">
        <v>13540</v>
      </c>
      <c r="AD101" s="302">
        <v>321</v>
      </c>
      <c r="AE101" s="302">
        <v>24015</v>
      </c>
      <c r="AF101" s="302">
        <v>12353</v>
      </c>
      <c r="AG101" s="302">
        <v>1255</v>
      </c>
      <c r="AH101" s="302">
        <v>24757</v>
      </c>
      <c r="AI101" s="302">
        <v>8774</v>
      </c>
    </row>
    <row r="102" spans="1:35" x14ac:dyDescent="0.2">
      <c r="A102" s="39" t="s">
        <v>49</v>
      </c>
      <c r="B102" s="302">
        <v>91567</v>
      </c>
      <c r="C102" s="302">
        <v>52687</v>
      </c>
      <c r="D102" s="302">
        <v>992</v>
      </c>
      <c r="E102" s="302">
        <v>882</v>
      </c>
      <c r="F102" s="302">
        <v>926</v>
      </c>
      <c r="G102" s="302">
        <v>7205</v>
      </c>
      <c r="H102" s="302">
        <v>301</v>
      </c>
      <c r="I102" s="302">
        <v>371</v>
      </c>
      <c r="J102" s="302">
        <v>19269</v>
      </c>
      <c r="K102" s="302">
        <v>8934</v>
      </c>
      <c r="M102" s="526" t="s">
        <v>49</v>
      </c>
      <c r="N102" s="461">
        <v>104720</v>
      </c>
      <c r="O102" s="461">
        <v>49653.035454898833</v>
      </c>
      <c r="P102" s="461">
        <v>1294.0297469260829</v>
      </c>
      <c r="Q102" s="461">
        <v>1166.5549622537285</v>
      </c>
      <c r="R102" s="461">
        <v>1033.7240941917796</v>
      </c>
      <c r="S102" s="461">
        <v>10627.54066163383</v>
      </c>
      <c r="T102" s="461">
        <v>335.29082018862908</v>
      </c>
      <c r="U102" s="461">
        <v>550.60537245033652</v>
      </c>
      <c r="V102" s="461">
        <v>31024.577425888416</v>
      </c>
      <c r="W102" s="461">
        <v>9034.6414615683625</v>
      </c>
      <c r="Y102" s="302" t="s">
        <v>49</v>
      </c>
      <c r="Z102" s="302">
        <v>113295</v>
      </c>
      <c r="AA102" s="302">
        <v>42016</v>
      </c>
      <c r="AB102" s="302">
        <v>1078</v>
      </c>
      <c r="AC102" s="302">
        <v>1168</v>
      </c>
      <c r="AD102" s="302">
        <v>1346</v>
      </c>
      <c r="AE102" s="302">
        <v>13374</v>
      </c>
      <c r="AF102" s="302">
        <v>327</v>
      </c>
      <c r="AG102" s="302">
        <v>1631</v>
      </c>
      <c r="AH102" s="302">
        <v>43497</v>
      </c>
      <c r="AI102" s="302">
        <v>8858</v>
      </c>
    </row>
    <row r="103" spans="1:35" x14ac:dyDescent="0.2">
      <c r="A103" s="39" t="s">
        <v>50</v>
      </c>
      <c r="B103" s="302">
        <v>82960</v>
      </c>
      <c r="C103" s="302">
        <v>53968</v>
      </c>
      <c r="D103" s="302">
        <v>1080</v>
      </c>
      <c r="E103" s="302">
        <v>769</v>
      </c>
      <c r="F103" s="302">
        <v>1761</v>
      </c>
      <c r="G103" s="302">
        <v>6645</v>
      </c>
      <c r="H103" s="302">
        <v>167</v>
      </c>
      <c r="I103" s="302">
        <v>424</v>
      </c>
      <c r="J103" s="302">
        <v>10688</v>
      </c>
      <c r="K103" s="302">
        <v>7458</v>
      </c>
      <c r="M103" s="526" t="s">
        <v>50</v>
      </c>
      <c r="N103" s="525">
        <v>80455</v>
      </c>
      <c r="O103" s="525">
        <v>45976</v>
      </c>
      <c r="P103" s="525">
        <v>1397</v>
      </c>
      <c r="Q103" s="525">
        <v>664</v>
      </c>
      <c r="R103" s="525">
        <v>1563</v>
      </c>
      <c r="S103" s="525">
        <v>7785</v>
      </c>
      <c r="T103" s="525">
        <v>127</v>
      </c>
      <c r="U103" s="525">
        <v>445</v>
      </c>
      <c r="V103" s="525">
        <v>14458</v>
      </c>
      <c r="W103" s="525">
        <v>8040</v>
      </c>
      <c r="Y103" s="302" t="s">
        <v>50</v>
      </c>
      <c r="Z103" s="302">
        <v>76310</v>
      </c>
      <c r="AA103" s="302">
        <v>38570</v>
      </c>
      <c r="AB103" s="302">
        <v>991</v>
      </c>
      <c r="AC103" s="302">
        <v>822</v>
      </c>
      <c r="AD103" s="302">
        <v>1344</v>
      </c>
      <c r="AE103" s="302">
        <v>8728</v>
      </c>
      <c r="AF103" s="302">
        <v>158</v>
      </c>
      <c r="AG103" s="302">
        <v>586</v>
      </c>
      <c r="AH103" s="302">
        <v>17386</v>
      </c>
      <c r="AI103" s="302">
        <v>7725</v>
      </c>
    </row>
    <row r="104" spans="1:35" x14ac:dyDescent="0.2">
      <c r="A104" s="39" t="s">
        <v>51</v>
      </c>
      <c r="B104" s="302">
        <v>75286</v>
      </c>
      <c r="C104" s="302">
        <v>51218</v>
      </c>
      <c r="D104" s="302">
        <v>642</v>
      </c>
      <c r="E104" s="302">
        <v>2749</v>
      </c>
      <c r="F104" s="302">
        <v>522</v>
      </c>
      <c r="G104" s="302">
        <v>2793</v>
      </c>
      <c r="H104" s="302">
        <v>432</v>
      </c>
      <c r="I104" s="302">
        <v>308</v>
      </c>
      <c r="J104" s="302">
        <v>11349</v>
      </c>
      <c r="K104" s="302">
        <v>5273</v>
      </c>
      <c r="M104" s="526" t="s">
        <v>51</v>
      </c>
      <c r="N104" s="525">
        <v>81957</v>
      </c>
      <c r="O104" s="525">
        <v>46248</v>
      </c>
      <c r="P104" s="525">
        <v>938</v>
      </c>
      <c r="Q104" s="525">
        <v>3782</v>
      </c>
      <c r="R104" s="525">
        <v>382</v>
      </c>
      <c r="S104" s="525">
        <v>4577</v>
      </c>
      <c r="T104" s="525">
        <v>636</v>
      </c>
      <c r="U104" s="525">
        <v>418</v>
      </c>
      <c r="V104" s="525">
        <v>18675</v>
      </c>
      <c r="W104" s="525">
        <v>6301</v>
      </c>
      <c r="Y104" s="302" t="s">
        <v>51</v>
      </c>
      <c r="Z104" s="302">
        <v>87047</v>
      </c>
      <c r="AA104" s="302">
        <v>39524</v>
      </c>
      <c r="AB104" s="302">
        <v>1012</v>
      </c>
      <c r="AC104" s="302">
        <v>4408</v>
      </c>
      <c r="AD104" s="302">
        <v>353</v>
      </c>
      <c r="AE104" s="302">
        <v>6712</v>
      </c>
      <c r="AF104" s="302">
        <v>724</v>
      </c>
      <c r="AG104" s="302">
        <v>601</v>
      </c>
      <c r="AH104" s="302">
        <v>27574</v>
      </c>
      <c r="AI104" s="302">
        <v>6139</v>
      </c>
    </row>
    <row r="105" spans="1:35" x14ac:dyDescent="0.2">
      <c r="A105" s="39" t="s">
        <v>52</v>
      </c>
      <c r="B105" s="302">
        <v>135017</v>
      </c>
      <c r="C105" s="302">
        <v>84748</v>
      </c>
      <c r="D105" s="302">
        <v>1151</v>
      </c>
      <c r="E105" s="302">
        <v>1648</v>
      </c>
      <c r="F105" s="302">
        <v>621</v>
      </c>
      <c r="G105" s="302">
        <v>6641</v>
      </c>
      <c r="H105" s="302">
        <v>223</v>
      </c>
      <c r="I105" s="302">
        <v>595</v>
      </c>
      <c r="J105" s="302">
        <v>25274</v>
      </c>
      <c r="K105" s="302">
        <v>14116</v>
      </c>
      <c r="M105" s="526" t="s">
        <v>52</v>
      </c>
      <c r="N105" s="525">
        <v>152165</v>
      </c>
      <c r="O105" s="525">
        <v>86756</v>
      </c>
      <c r="P105" s="525">
        <v>1508</v>
      </c>
      <c r="Q105" s="525">
        <v>1534</v>
      </c>
      <c r="R105" s="525">
        <v>587</v>
      </c>
      <c r="S105" s="525">
        <v>10371</v>
      </c>
      <c r="T105" s="525">
        <v>222</v>
      </c>
      <c r="U105" s="525">
        <v>778</v>
      </c>
      <c r="V105" s="525">
        <v>37328</v>
      </c>
      <c r="W105" s="525">
        <v>13081</v>
      </c>
      <c r="Y105" s="302" t="s">
        <v>52</v>
      </c>
      <c r="Z105" s="302">
        <v>163713</v>
      </c>
      <c r="AA105" s="302">
        <v>76781</v>
      </c>
      <c r="AB105" s="302">
        <v>1331</v>
      </c>
      <c r="AC105" s="302">
        <v>1668</v>
      </c>
      <c r="AD105" s="302">
        <v>683</v>
      </c>
      <c r="AE105" s="302">
        <v>12749</v>
      </c>
      <c r="AF105" s="302">
        <v>288</v>
      </c>
      <c r="AG105" s="302">
        <v>1268</v>
      </c>
      <c r="AH105" s="302">
        <v>56598</v>
      </c>
      <c r="AI105" s="302">
        <v>12347</v>
      </c>
    </row>
    <row r="106" spans="1:35" x14ac:dyDescent="0.2">
      <c r="A106" s="39" t="s">
        <v>53</v>
      </c>
      <c r="B106" s="302">
        <v>128944</v>
      </c>
      <c r="C106" s="302">
        <v>83428</v>
      </c>
      <c r="D106" s="302">
        <v>1455</v>
      </c>
      <c r="E106" s="302">
        <v>1874</v>
      </c>
      <c r="F106" s="302">
        <v>353</v>
      </c>
      <c r="G106" s="302">
        <v>5336</v>
      </c>
      <c r="H106" s="302">
        <v>229</v>
      </c>
      <c r="I106" s="302">
        <v>534</v>
      </c>
      <c r="J106" s="302">
        <v>23239</v>
      </c>
      <c r="K106" s="302">
        <v>12496</v>
      </c>
      <c r="M106" s="526" t="s">
        <v>53</v>
      </c>
      <c r="N106" s="525">
        <v>140928</v>
      </c>
      <c r="O106" s="525">
        <v>79240</v>
      </c>
      <c r="P106" s="525">
        <v>1972</v>
      </c>
      <c r="Q106" s="525">
        <v>3171</v>
      </c>
      <c r="R106" s="525">
        <v>332</v>
      </c>
      <c r="S106" s="525">
        <v>8338</v>
      </c>
      <c r="T106" s="525">
        <v>283</v>
      </c>
      <c r="U106" s="525">
        <v>777</v>
      </c>
      <c r="V106" s="525">
        <v>34434</v>
      </c>
      <c r="W106" s="525">
        <v>12381</v>
      </c>
      <c r="Y106" s="302" t="s">
        <v>53</v>
      </c>
      <c r="Z106" s="302">
        <v>157820</v>
      </c>
      <c r="AA106" s="302">
        <v>73418</v>
      </c>
      <c r="AB106" s="302">
        <v>1817</v>
      </c>
      <c r="AC106" s="302">
        <v>3259</v>
      </c>
      <c r="AD106" s="302">
        <v>465</v>
      </c>
      <c r="AE106" s="302">
        <v>11094</v>
      </c>
      <c r="AF106" s="302">
        <v>395</v>
      </c>
      <c r="AG106" s="302">
        <v>1274</v>
      </c>
      <c r="AH106" s="302">
        <v>54200</v>
      </c>
      <c r="AI106" s="302">
        <v>11898</v>
      </c>
    </row>
    <row r="107" spans="1:35" x14ac:dyDescent="0.2">
      <c r="A107" s="39" t="s">
        <v>54</v>
      </c>
      <c r="B107" s="302">
        <v>96394</v>
      </c>
      <c r="C107" s="302">
        <v>64411</v>
      </c>
      <c r="D107" s="302">
        <v>713</v>
      </c>
      <c r="E107" s="302">
        <v>4041</v>
      </c>
      <c r="F107" s="302">
        <v>474</v>
      </c>
      <c r="G107" s="302">
        <v>5128</v>
      </c>
      <c r="H107" s="302">
        <v>268</v>
      </c>
      <c r="I107" s="302">
        <v>320</v>
      </c>
      <c r="J107" s="302">
        <v>13644</v>
      </c>
      <c r="K107" s="302">
        <v>7395</v>
      </c>
      <c r="M107" s="526" t="s">
        <v>54</v>
      </c>
      <c r="N107" s="525">
        <v>101178</v>
      </c>
      <c r="O107" s="525">
        <v>60212</v>
      </c>
      <c r="P107" s="525">
        <v>1035</v>
      </c>
      <c r="Q107" s="525">
        <v>5868</v>
      </c>
      <c r="R107" s="525">
        <v>420</v>
      </c>
      <c r="S107" s="525">
        <v>7536</v>
      </c>
      <c r="T107" s="525">
        <v>253</v>
      </c>
      <c r="U107" s="525">
        <v>421</v>
      </c>
      <c r="V107" s="525">
        <v>18436</v>
      </c>
      <c r="W107" s="525">
        <v>6997</v>
      </c>
      <c r="Y107" s="302" t="s">
        <v>54</v>
      </c>
      <c r="Z107" s="302">
        <v>110530</v>
      </c>
      <c r="AA107" s="302">
        <v>55069</v>
      </c>
      <c r="AB107" s="302">
        <v>1072</v>
      </c>
      <c r="AC107" s="302">
        <v>6358</v>
      </c>
      <c r="AD107" s="302">
        <v>421</v>
      </c>
      <c r="AE107" s="302">
        <v>10590</v>
      </c>
      <c r="AF107" s="302">
        <v>291</v>
      </c>
      <c r="AG107" s="302">
        <v>680</v>
      </c>
      <c r="AH107" s="302">
        <v>28500</v>
      </c>
      <c r="AI107" s="302">
        <v>7549</v>
      </c>
    </row>
    <row r="108" spans="1:35" x14ac:dyDescent="0.2">
      <c r="A108" s="39" t="s">
        <v>55</v>
      </c>
      <c r="B108" s="302">
        <v>124019</v>
      </c>
      <c r="C108" s="302">
        <v>61666</v>
      </c>
      <c r="D108" s="302">
        <v>837</v>
      </c>
      <c r="E108" s="302">
        <v>8074</v>
      </c>
      <c r="F108" s="302">
        <v>244</v>
      </c>
      <c r="G108" s="302">
        <v>28884</v>
      </c>
      <c r="H108" s="302">
        <v>3392</v>
      </c>
      <c r="I108" s="302">
        <v>286</v>
      </c>
      <c r="J108" s="302">
        <v>9812</v>
      </c>
      <c r="K108" s="302">
        <v>10824</v>
      </c>
      <c r="M108" s="526" t="s">
        <v>55</v>
      </c>
      <c r="N108" s="525">
        <v>147648</v>
      </c>
      <c r="O108" s="525">
        <v>64480</v>
      </c>
      <c r="P108" s="525">
        <v>1195</v>
      </c>
      <c r="Q108" s="525">
        <v>11092</v>
      </c>
      <c r="R108" s="525">
        <v>151</v>
      </c>
      <c r="S108" s="525">
        <v>44959</v>
      </c>
      <c r="T108" s="525">
        <v>3070</v>
      </c>
      <c r="U108" s="525">
        <v>508</v>
      </c>
      <c r="V108" s="525">
        <v>12796</v>
      </c>
      <c r="W108" s="525">
        <v>9397</v>
      </c>
      <c r="Y108" s="302" t="s">
        <v>55</v>
      </c>
      <c r="Z108" s="302">
        <v>175723</v>
      </c>
      <c r="AA108" s="302">
        <v>65394</v>
      </c>
      <c r="AB108" s="302">
        <v>1230</v>
      </c>
      <c r="AC108" s="302">
        <v>10153</v>
      </c>
      <c r="AD108" s="302">
        <v>215</v>
      </c>
      <c r="AE108" s="302">
        <v>60452</v>
      </c>
      <c r="AF108" s="302">
        <v>2890</v>
      </c>
      <c r="AG108" s="302">
        <v>899</v>
      </c>
      <c r="AH108" s="302">
        <v>23059</v>
      </c>
      <c r="AI108" s="302">
        <v>11431</v>
      </c>
    </row>
    <row r="109" spans="1:35" x14ac:dyDescent="0.2">
      <c r="A109" s="39" t="s">
        <v>56</v>
      </c>
      <c r="B109" s="302">
        <v>122786</v>
      </c>
      <c r="C109" s="302">
        <v>65286</v>
      </c>
      <c r="D109" s="302">
        <v>537</v>
      </c>
      <c r="E109" s="302">
        <v>9275</v>
      </c>
      <c r="F109" s="302">
        <v>7953</v>
      </c>
      <c r="G109" s="302">
        <v>13986</v>
      </c>
      <c r="H109" s="302">
        <v>6481</v>
      </c>
      <c r="I109" s="302">
        <v>487</v>
      </c>
      <c r="J109" s="302">
        <v>9887</v>
      </c>
      <c r="K109" s="302">
        <v>8894</v>
      </c>
      <c r="M109" s="526" t="s">
        <v>56</v>
      </c>
      <c r="N109" s="525">
        <v>140897</v>
      </c>
      <c r="O109" s="525">
        <v>55620</v>
      </c>
      <c r="P109" s="525">
        <v>967</v>
      </c>
      <c r="Q109" s="525">
        <v>15705</v>
      </c>
      <c r="R109" s="525">
        <v>5525</v>
      </c>
      <c r="S109" s="525">
        <v>31435</v>
      </c>
      <c r="T109" s="525">
        <v>8370</v>
      </c>
      <c r="U109" s="525">
        <v>673</v>
      </c>
      <c r="V109" s="525">
        <v>13632</v>
      </c>
      <c r="W109" s="525">
        <v>8970</v>
      </c>
      <c r="Y109" s="302" t="s">
        <v>56</v>
      </c>
      <c r="Z109" s="302">
        <v>156929</v>
      </c>
      <c r="AA109" s="302">
        <v>50178</v>
      </c>
      <c r="AB109" s="302">
        <v>909</v>
      </c>
      <c r="AC109" s="302">
        <v>17278</v>
      </c>
      <c r="AD109" s="302">
        <v>3554</v>
      </c>
      <c r="AE109" s="302">
        <v>48476</v>
      </c>
      <c r="AF109" s="302">
        <v>8485</v>
      </c>
      <c r="AG109" s="302">
        <v>1036</v>
      </c>
      <c r="AH109" s="302">
        <v>18018</v>
      </c>
      <c r="AI109" s="302">
        <v>8995</v>
      </c>
    </row>
    <row r="110" spans="1:35" x14ac:dyDescent="0.2">
      <c r="A110" s="39" t="s">
        <v>57</v>
      </c>
      <c r="B110" s="302">
        <v>88997</v>
      </c>
      <c r="C110" s="302">
        <v>61507</v>
      </c>
      <c r="D110" s="302">
        <v>635</v>
      </c>
      <c r="E110" s="302">
        <v>1258</v>
      </c>
      <c r="F110" s="302">
        <v>797</v>
      </c>
      <c r="G110" s="302">
        <v>1863</v>
      </c>
      <c r="H110" s="302">
        <v>560</v>
      </c>
      <c r="I110" s="302">
        <v>367</v>
      </c>
      <c r="J110" s="302">
        <v>14786</v>
      </c>
      <c r="K110" s="302">
        <v>7224</v>
      </c>
      <c r="M110" s="526" t="s">
        <v>57</v>
      </c>
      <c r="N110" s="525">
        <v>95841</v>
      </c>
      <c r="O110" s="525">
        <v>56419</v>
      </c>
      <c r="P110" s="525">
        <v>890</v>
      </c>
      <c r="Q110" s="525">
        <v>1595</v>
      </c>
      <c r="R110" s="525">
        <v>734</v>
      </c>
      <c r="S110" s="525">
        <v>2943</v>
      </c>
      <c r="T110" s="525">
        <v>819</v>
      </c>
      <c r="U110" s="525">
        <v>516</v>
      </c>
      <c r="V110" s="525">
        <v>23951</v>
      </c>
      <c r="W110" s="525">
        <v>7974</v>
      </c>
      <c r="Y110" s="302" t="s">
        <v>57</v>
      </c>
      <c r="Z110" s="302">
        <v>101320</v>
      </c>
      <c r="AA110" s="302">
        <v>48977</v>
      </c>
      <c r="AB110" s="302">
        <v>951</v>
      </c>
      <c r="AC110" s="302">
        <v>2201</v>
      </c>
      <c r="AD110" s="302">
        <v>650</v>
      </c>
      <c r="AE110" s="302">
        <v>4340</v>
      </c>
      <c r="AF110" s="302">
        <v>1048</v>
      </c>
      <c r="AG110" s="302">
        <v>734</v>
      </c>
      <c r="AH110" s="302">
        <v>35204</v>
      </c>
      <c r="AI110" s="302">
        <v>7215</v>
      </c>
    </row>
    <row r="111" spans="1:35" x14ac:dyDescent="0.2">
      <c r="A111" s="39" t="s">
        <v>58</v>
      </c>
      <c r="B111" s="302">
        <v>125049</v>
      </c>
      <c r="C111" s="302">
        <v>81468</v>
      </c>
      <c r="D111" s="302">
        <v>1320</v>
      </c>
      <c r="E111" s="302">
        <v>1216</v>
      </c>
      <c r="F111" s="302">
        <v>477</v>
      </c>
      <c r="G111" s="302">
        <v>7865</v>
      </c>
      <c r="H111" s="302">
        <v>276</v>
      </c>
      <c r="I111" s="302">
        <v>428</v>
      </c>
      <c r="J111" s="302">
        <v>19838</v>
      </c>
      <c r="K111" s="302">
        <v>12161</v>
      </c>
      <c r="M111" s="526" t="s">
        <v>58</v>
      </c>
      <c r="N111" s="525">
        <v>145665</v>
      </c>
      <c r="O111" s="525">
        <v>81838</v>
      </c>
      <c r="P111" s="525">
        <v>2095</v>
      </c>
      <c r="Q111" s="525">
        <v>1778</v>
      </c>
      <c r="R111" s="525">
        <v>470</v>
      </c>
      <c r="S111" s="525">
        <v>11628</v>
      </c>
      <c r="T111" s="525">
        <v>350</v>
      </c>
      <c r="U111" s="525">
        <v>648</v>
      </c>
      <c r="V111" s="525">
        <v>34694</v>
      </c>
      <c r="W111" s="525">
        <v>12164</v>
      </c>
      <c r="Y111" s="302" t="s">
        <v>58</v>
      </c>
      <c r="Z111" s="302">
        <v>158633</v>
      </c>
      <c r="AA111" s="302">
        <v>73592</v>
      </c>
      <c r="AB111" s="302">
        <v>1734</v>
      </c>
      <c r="AC111" s="302">
        <v>1771</v>
      </c>
      <c r="AD111" s="302">
        <v>652</v>
      </c>
      <c r="AE111" s="302">
        <v>14726</v>
      </c>
      <c r="AF111" s="302">
        <v>327</v>
      </c>
      <c r="AG111" s="302">
        <v>1154</v>
      </c>
      <c r="AH111" s="302">
        <v>53335</v>
      </c>
      <c r="AI111" s="302">
        <v>11342</v>
      </c>
    </row>
    <row r="112" spans="1:35" x14ac:dyDescent="0.2">
      <c r="A112" s="39" t="s">
        <v>59</v>
      </c>
      <c r="B112" s="302">
        <v>92892</v>
      </c>
      <c r="C112" s="302">
        <v>68261</v>
      </c>
      <c r="D112" s="302">
        <v>398</v>
      </c>
      <c r="E112" s="302">
        <v>1887</v>
      </c>
      <c r="F112" s="302">
        <v>330</v>
      </c>
      <c r="G112" s="302">
        <v>1967</v>
      </c>
      <c r="H112" s="302">
        <v>131</v>
      </c>
      <c r="I112" s="302">
        <v>263</v>
      </c>
      <c r="J112" s="302">
        <v>13124</v>
      </c>
      <c r="K112" s="302">
        <v>6531</v>
      </c>
      <c r="M112" s="526" t="s">
        <v>59</v>
      </c>
      <c r="N112" s="525">
        <v>97703</v>
      </c>
      <c r="O112" s="525">
        <v>60503</v>
      </c>
      <c r="P112" s="525">
        <v>717</v>
      </c>
      <c r="Q112" s="525">
        <v>4015</v>
      </c>
      <c r="R112" s="525">
        <v>243</v>
      </c>
      <c r="S112" s="525">
        <v>3672</v>
      </c>
      <c r="T112" s="525">
        <v>184</v>
      </c>
      <c r="U112" s="525">
        <v>435</v>
      </c>
      <c r="V112" s="525">
        <v>21223</v>
      </c>
      <c r="W112" s="525">
        <v>6711</v>
      </c>
      <c r="Y112" s="302" t="s">
        <v>59</v>
      </c>
      <c r="Z112" s="302">
        <v>108155</v>
      </c>
      <c r="AA112" s="302">
        <v>52911</v>
      </c>
      <c r="AB112" s="302">
        <v>1063</v>
      </c>
      <c r="AC112" s="302">
        <v>7387</v>
      </c>
      <c r="AD112" s="302">
        <v>218</v>
      </c>
      <c r="AE112" s="302">
        <v>7186</v>
      </c>
      <c r="AF112" s="302">
        <v>237</v>
      </c>
      <c r="AG112" s="302">
        <v>693</v>
      </c>
      <c r="AH112" s="302">
        <v>32098</v>
      </c>
      <c r="AI112" s="302">
        <v>6362</v>
      </c>
    </row>
    <row r="113" spans="1:35" x14ac:dyDescent="0.2">
      <c r="A113" s="39" t="s">
        <v>60</v>
      </c>
      <c r="B113" s="302">
        <v>97928</v>
      </c>
      <c r="C113" s="302">
        <v>40036</v>
      </c>
      <c r="D113" s="302">
        <v>1033</v>
      </c>
      <c r="E113" s="302">
        <v>778</v>
      </c>
      <c r="F113" s="302">
        <v>914</v>
      </c>
      <c r="G113" s="302">
        <v>35620</v>
      </c>
      <c r="H113" s="302">
        <v>340</v>
      </c>
      <c r="I113" s="302">
        <v>212</v>
      </c>
      <c r="J113" s="302">
        <v>11848</v>
      </c>
      <c r="K113" s="302">
        <v>7147</v>
      </c>
      <c r="M113" s="526" t="s">
        <v>60</v>
      </c>
      <c r="N113" s="461">
        <v>123190</v>
      </c>
      <c r="O113" s="461">
        <v>39457.90795308441</v>
      </c>
      <c r="P113" s="461">
        <v>1610.8127137396903</v>
      </c>
      <c r="Q113" s="461">
        <v>2028.8697926233021</v>
      </c>
      <c r="R113" s="461">
        <v>657.25468587371972</v>
      </c>
      <c r="S113" s="461">
        <v>47037.88617459526</v>
      </c>
      <c r="T113" s="461">
        <v>446.07121303560649</v>
      </c>
      <c r="U113" s="461">
        <v>391.12041142977097</v>
      </c>
      <c r="V113" s="461">
        <v>23112.738142093709</v>
      </c>
      <c r="W113" s="461">
        <v>8447.3389135245307</v>
      </c>
      <c r="Y113" s="302" t="s">
        <v>60</v>
      </c>
      <c r="Z113" s="302">
        <v>154437</v>
      </c>
      <c r="AA113" s="302">
        <v>36759</v>
      </c>
      <c r="AB113" s="302">
        <v>1706</v>
      </c>
      <c r="AC113" s="302">
        <v>3001</v>
      </c>
      <c r="AD113" s="302">
        <v>658</v>
      </c>
      <c r="AE113" s="302">
        <v>62357</v>
      </c>
      <c r="AF113" s="302">
        <v>510</v>
      </c>
      <c r="AG113" s="302">
        <v>879</v>
      </c>
      <c r="AH113" s="302">
        <v>37780</v>
      </c>
      <c r="AI113" s="302">
        <v>10787</v>
      </c>
    </row>
    <row r="114" spans="1:35" x14ac:dyDescent="0.2">
      <c r="A114" s="39" t="s">
        <v>61</v>
      </c>
      <c r="B114" s="302">
        <v>112096</v>
      </c>
      <c r="C114" s="302">
        <v>67417</v>
      </c>
      <c r="D114" s="302">
        <v>507</v>
      </c>
      <c r="E114" s="302">
        <v>1841</v>
      </c>
      <c r="F114" s="302">
        <v>765</v>
      </c>
      <c r="G114" s="302">
        <v>15930</v>
      </c>
      <c r="H114" s="302">
        <v>625</v>
      </c>
      <c r="I114" s="302">
        <v>423</v>
      </c>
      <c r="J114" s="302">
        <v>15047</v>
      </c>
      <c r="K114" s="302">
        <v>9541</v>
      </c>
      <c r="M114" s="526" t="s">
        <v>61</v>
      </c>
      <c r="N114" s="525">
        <v>129279</v>
      </c>
      <c r="O114" s="525">
        <v>66611</v>
      </c>
      <c r="P114" s="525">
        <v>1056</v>
      </c>
      <c r="Q114" s="525">
        <v>2807</v>
      </c>
      <c r="R114" s="525">
        <v>613</v>
      </c>
      <c r="S114" s="525">
        <v>26827</v>
      </c>
      <c r="T114" s="525">
        <v>630</v>
      </c>
      <c r="U114" s="525">
        <v>515</v>
      </c>
      <c r="V114" s="525">
        <v>20891</v>
      </c>
      <c r="W114" s="525">
        <v>9329</v>
      </c>
      <c r="Y114" s="302" t="s">
        <v>61</v>
      </c>
      <c r="Z114" s="302">
        <v>141951</v>
      </c>
      <c r="AA114" s="302">
        <v>58750</v>
      </c>
      <c r="AB114" s="302">
        <v>1031</v>
      </c>
      <c r="AC114" s="302">
        <v>2609</v>
      </c>
      <c r="AD114" s="302">
        <v>661</v>
      </c>
      <c r="AE114" s="302">
        <v>29461</v>
      </c>
      <c r="AF114" s="302">
        <v>678</v>
      </c>
      <c r="AG114" s="302">
        <v>1475</v>
      </c>
      <c r="AH114" s="302">
        <v>37250</v>
      </c>
      <c r="AI114" s="302">
        <v>10036</v>
      </c>
    </row>
    <row r="115" spans="1:35" x14ac:dyDescent="0.2">
      <c r="A115" s="39" t="s">
        <v>62</v>
      </c>
      <c r="B115" s="302">
        <v>136638</v>
      </c>
      <c r="C115" s="302">
        <v>89477</v>
      </c>
      <c r="D115" s="302">
        <v>957</v>
      </c>
      <c r="E115" s="302">
        <v>2913</v>
      </c>
      <c r="F115" s="302">
        <v>897</v>
      </c>
      <c r="G115" s="302">
        <v>6507</v>
      </c>
      <c r="H115" s="302">
        <v>340</v>
      </c>
      <c r="I115" s="302">
        <v>477</v>
      </c>
      <c r="J115" s="302">
        <v>23550</v>
      </c>
      <c r="K115" s="302">
        <v>11520</v>
      </c>
      <c r="M115" s="526" t="s">
        <v>62</v>
      </c>
      <c r="N115" s="525">
        <v>158349</v>
      </c>
      <c r="O115" s="525">
        <v>89186</v>
      </c>
      <c r="P115" s="525">
        <v>1391</v>
      </c>
      <c r="Q115" s="525">
        <v>3344</v>
      </c>
      <c r="R115" s="525">
        <v>888</v>
      </c>
      <c r="S115" s="525">
        <v>12278</v>
      </c>
      <c r="T115" s="525">
        <v>459</v>
      </c>
      <c r="U115" s="525">
        <v>656</v>
      </c>
      <c r="V115" s="525">
        <v>37964</v>
      </c>
      <c r="W115" s="525">
        <v>12183</v>
      </c>
      <c r="Y115" s="302" t="s">
        <v>62</v>
      </c>
      <c r="Z115" s="302">
        <v>172253</v>
      </c>
      <c r="AA115" s="302">
        <v>77857</v>
      </c>
      <c r="AB115" s="302">
        <v>1313</v>
      </c>
      <c r="AC115" s="302">
        <v>3345</v>
      </c>
      <c r="AD115" s="302">
        <v>965</v>
      </c>
      <c r="AE115" s="302">
        <v>16630</v>
      </c>
      <c r="AF115" s="302">
        <v>517</v>
      </c>
      <c r="AG115" s="302">
        <v>1045</v>
      </c>
      <c r="AH115" s="302">
        <v>58157</v>
      </c>
      <c r="AI115" s="302">
        <v>12424</v>
      </c>
    </row>
    <row r="116" spans="1:35" x14ac:dyDescent="0.2">
      <c r="A116" s="39" t="s">
        <v>63</v>
      </c>
      <c r="B116" s="302">
        <v>92479</v>
      </c>
      <c r="C116" s="302">
        <v>54068</v>
      </c>
      <c r="D116" s="302">
        <v>1262</v>
      </c>
      <c r="E116" s="302">
        <v>1641</v>
      </c>
      <c r="F116" s="302">
        <v>4031</v>
      </c>
      <c r="G116" s="302">
        <v>10359</v>
      </c>
      <c r="H116" s="302">
        <v>231</v>
      </c>
      <c r="I116" s="302">
        <v>459</v>
      </c>
      <c r="J116" s="302">
        <v>12500</v>
      </c>
      <c r="K116" s="302">
        <v>7928</v>
      </c>
      <c r="M116" s="526" t="s">
        <v>63</v>
      </c>
      <c r="N116" s="525">
        <v>107848</v>
      </c>
      <c r="O116" s="525">
        <v>51606</v>
      </c>
      <c r="P116" s="525">
        <v>1725</v>
      </c>
      <c r="Q116" s="525">
        <v>2010</v>
      </c>
      <c r="R116" s="525">
        <v>3530</v>
      </c>
      <c r="S116" s="525">
        <v>19414</v>
      </c>
      <c r="T116" s="525">
        <v>255</v>
      </c>
      <c r="U116" s="525">
        <v>625</v>
      </c>
      <c r="V116" s="525">
        <v>18720</v>
      </c>
      <c r="W116" s="525">
        <v>9963</v>
      </c>
      <c r="Y116" s="302" t="s">
        <v>63</v>
      </c>
      <c r="Z116" s="302">
        <v>105327</v>
      </c>
      <c r="AA116" s="302">
        <v>42103</v>
      </c>
      <c r="AB116" s="302">
        <v>1465</v>
      </c>
      <c r="AC116" s="302">
        <v>2212</v>
      </c>
      <c r="AD116" s="302">
        <v>2788</v>
      </c>
      <c r="AE116" s="302">
        <v>20695</v>
      </c>
      <c r="AF116" s="302">
        <v>298</v>
      </c>
      <c r="AG116" s="302">
        <v>947</v>
      </c>
      <c r="AH116" s="302">
        <v>24955</v>
      </c>
      <c r="AI116" s="302">
        <v>9864</v>
      </c>
    </row>
    <row r="117" spans="1:35" x14ac:dyDescent="0.2">
      <c r="A117" s="39"/>
      <c r="M117" s="526"/>
      <c r="N117" s="525"/>
      <c r="O117" s="525"/>
      <c r="P117" s="525"/>
      <c r="Q117" s="525"/>
      <c r="R117" s="525"/>
      <c r="S117" s="525"/>
      <c r="T117" s="525"/>
      <c r="U117" s="525"/>
      <c r="V117" s="525"/>
      <c r="W117" s="525"/>
    </row>
    <row r="118" spans="1:35" x14ac:dyDescent="0.2">
      <c r="A118" s="316" t="s">
        <v>64</v>
      </c>
      <c r="B118" s="317">
        <v>281420</v>
      </c>
      <c r="C118" s="317">
        <v>161933</v>
      </c>
      <c r="D118" s="317">
        <v>3743</v>
      </c>
      <c r="E118" s="317">
        <v>3959</v>
      </c>
      <c r="F118" s="317">
        <v>11710</v>
      </c>
      <c r="G118" s="317">
        <v>28652</v>
      </c>
      <c r="H118" s="317">
        <v>657</v>
      </c>
      <c r="I118" s="317">
        <v>1510</v>
      </c>
      <c r="J118" s="317">
        <v>43770</v>
      </c>
      <c r="K118" s="317">
        <v>25486</v>
      </c>
      <c r="M118" s="527" t="s">
        <v>64</v>
      </c>
      <c r="N118" s="461">
        <f>N90+N103+N116+N84</f>
        <v>304040</v>
      </c>
      <c r="O118" s="461">
        <f t="shared" ref="O118:W118" si="4">O90+O103+O116+O84</f>
        <v>146022.67743579493</v>
      </c>
      <c r="P118" s="461">
        <f t="shared" si="4"/>
        <v>4975.6181772759064</v>
      </c>
      <c r="Q118" s="461">
        <f t="shared" si="4"/>
        <v>4533.12320375737</v>
      </c>
      <c r="R118" s="461">
        <f t="shared" si="4"/>
        <v>10821.934226041771</v>
      </c>
      <c r="S118" s="461">
        <f t="shared" si="4"/>
        <v>42640.207714599775</v>
      </c>
      <c r="T118" s="461">
        <f t="shared" si="4"/>
        <v>652.45092435295294</v>
      </c>
      <c r="U118" s="461">
        <f t="shared" si="4"/>
        <v>1821.1756570400721</v>
      </c>
      <c r="V118" s="461">
        <f t="shared" si="4"/>
        <v>63496.969801139203</v>
      </c>
      <c r="W118" s="461">
        <f t="shared" si="4"/>
        <v>29075.842859998003</v>
      </c>
      <c r="Y118" s="302" t="s">
        <v>64</v>
      </c>
      <c r="Z118" s="461"/>
      <c r="AA118" s="461"/>
      <c r="AB118" s="461"/>
      <c r="AC118" s="461"/>
      <c r="AD118" s="461"/>
      <c r="AE118" s="461"/>
      <c r="AF118" s="461"/>
      <c r="AG118" s="461"/>
      <c r="AH118" s="461"/>
      <c r="AI118" s="461"/>
    </row>
    <row r="119" spans="1:35" x14ac:dyDescent="0.2">
      <c r="A119" s="316" t="s">
        <v>65</v>
      </c>
      <c r="B119" s="317">
        <v>925403</v>
      </c>
      <c r="C119" s="317">
        <v>551623</v>
      </c>
      <c r="D119" s="317">
        <v>8415</v>
      </c>
      <c r="E119" s="317">
        <v>18281</v>
      </c>
      <c r="F119" s="317">
        <v>5108</v>
      </c>
      <c r="G119" s="317">
        <v>103530</v>
      </c>
      <c r="H119" s="317">
        <v>5263</v>
      </c>
      <c r="I119" s="317">
        <v>3231</v>
      </c>
      <c r="J119" s="317">
        <v>145670</v>
      </c>
      <c r="K119" s="317">
        <v>84282</v>
      </c>
      <c r="M119" s="527" t="s">
        <v>65</v>
      </c>
      <c r="N119" s="525"/>
      <c r="O119" s="525"/>
      <c r="P119" s="525"/>
      <c r="Q119" s="525"/>
      <c r="R119" s="525"/>
      <c r="S119" s="525"/>
      <c r="T119" s="525"/>
      <c r="U119" s="525"/>
      <c r="V119" s="525"/>
      <c r="W119" s="525"/>
      <c r="Y119" s="302" t="s">
        <v>65</v>
      </c>
      <c r="Z119" s="461"/>
      <c r="AA119" s="461"/>
      <c r="AB119" s="461"/>
      <c r="AC119" s="461"/>
      <c r="AD119" s="461"/>
      <c r="AE119" s="461"/>
      <c r="AF119" s="461"/>
      <c r="AG119" s="461"/>
      <c r="AH119" s="461"/>
      <c r="AI119" s="461"/>
    </row>
    <row r="120" spans="1:35" x14ac:dyDescent="0.2">
      <c r="A120" s="316" t="s">
        <v>66</v>
      </c>
      <c r="B120" s="317">
        <v>2496475</v>
      </c>
      <c r="C120" s="317">
        <v>1555174</v>
      </c>
      <c r="D120" s="317">
        <v>16385</v>
      </c>
      <c r="E120" s="317">
        <v>122426</v>
      </c>
      <c r="F120" s="317">
        <v>61820</v>
      </c>
      <c r="G120" s="317">
        <v>164424</v>
      </c>
      <c r="H120" s="317">
        <v>46611</v>
      </c>
      <c r="I120" s="317">
        <v>13498</v>
      </c>
      <c r="J120" s="317">
        <v>314907</v>
      </c>
      <c r="K120" s="317">
        <v>201230</v>
      </c>
      <c r="M120" s="527" t="s">
        <v>66</v>
      </c>
      <c r="N120" s="525"/>
      <c r="O120" s="525"/>
      <c r="P120" s="525"/>
      <c r="Q120" s="525"/>
      <c r="R120" s="525"/>
      <c r="S120" s="525"/>
      <c r="T120" s="525"/>
      <c r="U120" s="525"/>
      <c r="V120" s="525"/>
      <c r="W120" s="525"/>
      <c r="Y120" s="302" t="s">
        <v>66</v>
      </c>
    </row>
    <row r="121" spans="1:35" x14ac:dyDescent="0.2">
      <c r="A121" s="316" t="s">
        <v>67</v>
      </c>
      <c r="B121" s="302">
        <v>3703298</v>
      </c>
      <c r="C121" s="302">
        <v>2268730</v>
      </c>
      <c r="D121" s="302">
        <v>28543</v>
      </c>
      <c r="E121" s="302">
        <v>144666</v>
      </c>
      <c r="F121" s="302">
        <v>78638</v>
      </c>
      <c r="G121" s="302">
        <v>296606</v>
      </c>
      <c r="H121" s="302">
        <v>52531</v>
      </c>
      <c r="I121" s="302">
        <v>18239</v>
      </c>
      <c r="J121" s="302">
        <v>504347</v>
      </c>
      <c r="K121" s="302">
        <v>310998</v>
      </c>
      <c r="M121" s="527" t="s">
        <v>67</v>
      </c>
      <c r="N121" s="525">
        <f>SUM(N84:N116)</f>
        <v>4140652</v>
      </c>
      <c r="O121" s="525">
        <f t="shared" ref="O121:W121" si="5">SUM(O84:O116)</f>
        <v>2149360.6208437784</v>
      </c>
      <c r="P121" s="525">
        <f t="shared" si="5"/>
        <v>44222.46063794168</v>
      </c>
      <c r="Q121" s="525">
        <f t="shared" si="5"/>
        <v>200511.54795863439</v>
      </c>
      <c r="R121" s="525">
        <f t="shared" si="5"/>
        <v>76967.913006107265</v>
      </c>
      <c r="S121" s="525">
        <f t="shared" si="5"/>
        <v>496715.63455082889</v>
      </c>
      <c r="T121" s="525">
        <f t="shared" si="5"/>
        <v>61978.812957577189</v>
      </c>
      <c r="U121" s="525">
        <f t="shared" si="5"/>
        <v>25048.901440920181</v>
      </c>
      <c r="V121" s="525">
        <f t="shared" si="5"/>
        <v>772492.28536912135</v>
      </c>
      <c r="W121" s="525">
        <f t="shared" si="5"/>
        <v>313353.82323509088</v>
      </c>
      <c r="Y121" s="302" t="s">
        <v>67</v>
      </c>
      <c r="Z121" s="302">
        <v>4531620</v>
      </c>
      <c r="AA121" s="302">
        <v>1955083</v>
      </c>
      <c r="AB121" s="302">
        <v>43731</v>
      </c>
      <c r="AC121" s="302">
        <v>229341</v>
      </c>
      <c r="AD121" s="302">
        <v>75136</v>
      </c>
      <c r="AE121" s="302">
        <v>660059</v>
      </c>
      <c r="AF121" s="302">
        <v>72038</v>
      </c>
      <c r="AG121" s="302">
        <v>46324</v>
      </c>
      <c r="AH121" s="302">
        <v>1135266</v>
      </c>
      <c r="AI121" s="302">
        <v>314642</v>
      </c>
    </row>
    <row r="122" spans="1:35" x14ac:dyDescent="0.2">
      <c r="M122" s="525"/>
      <c r="N122" s="525"/>
      <c r="O122" s="525"/>
      <c r="P122" s="525"/>
      <c r="Q122" s="525"/>
      <c r="R122" s="525"/>
      <c r="S122" s="525"/>
      <c r="T122" s="525"/>
      <c r="U122" s="525"/>
      <c r="V122" s="525"/>
      <c r="W122" s="525"/>
    </row>
    <row r="123" spans="1:35" x14ac:dyDescent="0.2">
      <c r="M123" s="525"/>
      <c r="N123" s="525"/>
      <c r="O123" s="525"/>
      <c r="P123" s="525"/>
      <c r="Q123" s="525"/>
      <c r="R123" s="525"/>
      <c r="S123" s="525"/>
      <c r="T123" s="525"/>
      <c r="U123" s="525"/>
      <c r="V123" s="525"/>
      <c r="W123" s="525"/>
    </row>
  </sheetData>
  <hyperlinks>
    <hyperlink ref="A1" location="Contents!A1" display="Back" xr:uid="{00000000-0004-0000-4400-000000000000}"/>
    <hyperlink ref="D1" location="'Table 32'!A1" display="Table 32" xr:uid="{00000000-0004-0000-4400-000001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autoPageBreaks="0"/>
  </sheetPr>
  <dimension ref="A1:AE108"/>
  <sheetViews>
    <sheetView workbookViewId="0">
      <pane ySplit="3" topLeftCell="A4" activePane="bottomLeft" state="frozen"/>
      <selection pane="bottomLeft" activeCell="D35" sqref="D35"/>
    </sheetView>
  </sheetViews>
  <sheetFormatPr defaultRowHeight="15" x14ac:dyDescent="0.25"/>
  <cols>
    <col min="1" max="1" width="8.85546875" style="1"/>
    <col min="2" max="11" width="15.7109375" style="1" customWidth="1"/>
    <col min="12" max="12" width="9.140625" style="1" customWidth="1"/>
    <col min="13" max="18" width="8.85546875" style="1"/>
    <col min="19" max="19" width="5.7109375" style="1" customWidth="1"/>
    <col min="20" max="31" width="5.7109375" style="1" hidden="1" customWidth="1"/>
    <col min="32" max="32" width="0" style="1" hidden="1" customWidth="1"/>
    <col min="33" max="257" width="8.85546875" style="1"/>
    <col min="258" max="258" width="10.140625" style="1" customWidth="1"/>
    <col min="259" max="259" width="13.7109375" style="1" customWidth="1"/>
    <col min="260" max="260" width="14.5703125" style="1" customWidth="1"/>
    <col min="261" max="261" width="13.28515625" style="1" customWidth="1"/>
    <col min="262" max="262" width="13.42578125" style="1" customWidth="1"/>
    <col min="263" max="265" width="8" style="1" customWidth="1"/>
    <col min="266" max="266" width="18.5703125" style="1" bestFit="1" customWidth="1"/>
    <col min="267" max="267" width="17.85546875" style="1" bestFit="1" customWidth="1"/>
    <col min="268" max="268" width="5.7109375" style="1" customWidth="1"/>
    <col min="269" max="275" width="8.85546875" style="1"/>
    <col min="276" max="286" width="0" style="1" hidden="1" customWidth="1"/>
    <col min="287" max="513" width="8.85546875" style="1"/>
    <col min="514" max="514" width="10.140625" style="1" customWidth="1"/>
    <col min="515" max="515" width="13.7109375" style="1" customWidth="1"/>
    <col min="516" max="516" width="14.5703125" style="1" customWidth="1"/>
    <col min="517" max="517" width="13.28515625" style="1" customWidth="1"/>
    <col min="518" max="518" width="13.42578125" style="1" customWidth="1"/>
    <col min="519" max="521" width="8" style="1" customWidth="1"/>
    <col min="522" max="522" width="18.5703125" style="1" bestFit="1" customWidth="1"/>
    <col min="523" max="523" width="17.85546875" style="1" bestFit="1" customWidth="1"/>
    <col min="524" max="524" width="5.7109375" style="1" customWidth="1"/>
    <col min="525" max="531" width="8.85546875" style="1"/>
    <col min="532" max="542" width="0" style="1" hidden="1" customWidth="1"/>
    <col min="543" max="769" width="8.85546875" style="1"/>
    <col min="770" max="770" width="10.140625" style="1" customWidth="1"/>
    <col min="771" max="771" width="13.7109375" style="1" customWidth="1"/>
    <col min="772" max="772" width="14.5703125" style="1" customWidth="1"/>
    <col min="773" max="773" width="13.28515625" style="1" customWidth="1"/>
    <col min="774" max="774" width="13.42578125" style="1" customWidth="1"/>
    <col min="775" max="777" width="8" style="1" customWidth="1"/>
    <col min="778" max="778" width="18.5703125" style="1" bestFit="1" customWidth="1"/>
    <col min="779" max="779" width="17.85546875" style="1" bestFit="1" customWidth="1"/>
    <col min="780" max="780" width="5.7109375" style="1" customWidth="1"/>
    <col min="781" max="787" width="8.85546875" style="1"/>
    <col min="788" max="798" width="0" style="1" hidden="1" customWidth="1"/>
    <col min="799" max="1025" width="8.85546875" style="1"/>
    <col min="1026" max="1026" width="10.140625" style="1" customWidth="1"/>
    <col min="1027" max="1027" width="13.7109375" style="1" customWidth="1"/>
    <col min="1028" max="1028" width="14.5703125" style="1" customWidth="1"/>
    <col min="1029" max="1029" width="13.28515625" style="1" customWidth="1"/>
    <col min="1030" max="1030" width="13.42578125" style="1" customWidth="1"/>
    <col min="1031" max="1033" width="8" style="1" customWidth="1"/>
    <col min="1034" max="1034" width="18.5703125" style="1" bestFit="1" customWidth="1"/>
    <col min="1035" max="1035" width="17.85546875" style="1" bestFit="1" customWidth="1"/>
    <col min="1036" max="1036" width="5.7109375" style="1" customWidth="1"/>
    <col min="1037" max="1043" width="8.85546875" style="1"/>
    <col min="1044" max="1054" width="0" style="1" hidden="1" customWidth="1"/>
    <col min="1055" max="1281" width="8.85546875" style="1"/>
    <col min="1282" max="1282" width="10.140625" style="1" customWidth="1"/>
    <col min="1283" max="1283" width="13.7109375" style="1" customWidth="1"/>
    <col min="1284" max="1284" width="14.5703125" style="1" customWidth="1"/>
    <col min="1285" max="1285" width="13.28515625" style="1" customWidth="1"/>
    <col min="1286" max="1286" width="13.42578125" style="1" customWidth="1"/>
    <col min="1287" max="1289" width="8" style="1" customWidth="1"/>
    <col min="1290" max="1290" width="18.5703125" style="1" bestFit="1" customWidth="1"/>
    <col min="1291" max="1291" width="17.85546875" style="1" bestFit="1" customWidth="1"/>
    <col min="1292" max="1292" width="5.7109375" style="1" customWidth="1"/>
    <col min="1293" max="1299" width="8.85546875" style="1"/>
    <col min="1300" max="1310" width="0" style="1" hidden="1" customWidth="1"/>
    <col min="1311" max="1537" width="8.85546875" style="1"/>
    <col min="1538" max="1538" width="10.140625" style="1" customWidth="1"/>
    <col min="1539" max="1539" width="13.7109375" style="1" customWidth="1"/>
    <col min="1540" max="1540" width="14.5703125" style="1" customWidth="1"/>
    <col min="1541" max="1541" width="13.28515625" style="1" customWidth="1"/>
    <col min="1542" max="1542" width="13.42578125" style="1" customWidth="1"/>
    <col min="1543" max="1545" width="8" style="1" customWidth="1"/>
    <col min="1546" max="1546" width="18.5703125" style="1" bestFit="1" customWidth="1"/>
    <col min="1547" max="1547" width="17.85546875" style="1" bestFit="1" customWidth="1"/>
    <col min="1548" max="1548" width="5.7109375" style="1" customWidth="1"/>
    <col min="1549" max="1555" width="8.85546875" style="1"/>
    <col min="1556" max="1566" width="0" style="1" hidden="1" customWidth="1"/>
    <col min="1567" max="1793" width="8.85546875" style="1"/>
    <col min="1794" max="1794" width="10.140625" style="1" customWidth="1"/>
    <col min="1795" max="1795" width="13.7109375" style="1" customWidth="1"/>
    <col min="1796" max="1796" width="14.5703125" style="1" customWidth="1"/>
    <col min="1797" max="1797" width="13.28515625" style="1" customWidth="1"/>
    <col min="1798" max="1798" width="13.42578125" style="1" customWidth="1"/>
    <col min="1799" max="1801" width="8" style="1" customWidth="1"/>
    <col min="1802" max="1802" width="18.5703125" style="1" bestFit="1" customWidth="1"/>
    <col min="1803" max="1803" width="17.85546875" style="1" bestFit="1" customWidth="1"/>
    <col min="1804" max="1804" width="5.7109375" style="1" customWidth="1"/>
    <col min="1805" max="1811" width="8.85546875" style="1"/>
    <col min="1812" max="1822" width="0" style="1" hidden="1" customWidth="1"/>
    <col min="1823" max="2049" width="8.85546875" style="1"/>
    <col min="2050" max="2050" width="10.140625" style="1" customWidth="1"/>
    <col min="2051" max="2051" width="13.7109375" style="1" customWidth="1"/>
    <col min="2052" max="2052" width="14.5703125" style="1" customWidth="1"/>
    <col min="2053" max="2053" width="13.28515625" style="1" customWidth="1"/>
    <col min="2054" max="2054" width="13.42578125" style="1" customWidth="1"/>
    <col min="2055" max="2057" width="8" style="1" customWidth="1"/>
    <col min="2058" max="2058" width="18.5703125" style="1" bestFit="1" customWidth="1"/>
    <col min="2059" max="2059" width="17.85546875" style="1" bestFit="1" customWidth="1"/>
    <col min="2060" max="2060" width="5.7109375" style="1" customWidth="1"/>
    <col min="2061" max="2067" width="8.85546875" style="1"/>
    <col min="2068" max="2078" width="0" style="1" hidden="1" customWidth="1"/>
    <col min="2079" max="2305" width="8.85546875" style="1"/>
    <col min="2306" max="2306" width="10.140625" style="1" customWidth="1"/>
    <col min="2307" max="2307" width="13.7109375" style="1" customWidth="1"/>
    <col min="2308" max="2308" width="14.5703125" style="1" customWidth="1"/>
    <col min="2309" max="2309" width="13.28515625" style="1" customWidth="1"/>
    <col min="2310" max="2310" width="13.42578125" style="1" customWidth="1"/>
    <col min="2311" max="2313" width="8" style="1" customWidth="1"/>
    <col min="2314" max="2314" width="18.5703125" style="1" bestFit="1" customWidth="1"/>
    <col min="2315" max="2315" width="17.85546875" style="1" bestFit="1" customWidth="1"/>
    <col min="2316" max="2316" width="5.7109375" style="1" customWidth="1"/>
    <col min="2317" max="2323" width="8.85546875" style="1"/>
    <col min="2324" max="2334" width="0" style="1" hidden="1" customWidth="1"/>
    <col min="2335" max="2561" width="8.85546875" style="1"/>
    <col min="2562" max="2562" width="10.140625" style="1" customWidth="1"/>
    <col min="2563" max="2563" width="13.7109375" style="1" customWidth="1"/>
    <col min="2564" max="2564" width="14.5703125" style="1" customWidth="1"/>
    <col min="2565" max="2565" width="13.28515625" style="1" customWidth="1"/>
    <col min="2566" max="2566" width="13.42578125" style="1" customWidth="1"/>
    <col min="2567" max="2569" width="8" style="1" customWidth="1"/>
    <col min="2570" max="2570" width="18.5703125" style="1" bestFit="1" customWidth="1"/>
    <col min="2571" max="2571" width="17.85546875" style="1" bestFit="1" customWidth="1"/>
    <col min="2572" max="2572" width="5.7109375" style="1" customWidth="1"/>
    <col min="2573" max="2579" width="8.85546875" style="1"/>
    <col min="2580" max="2590" width="0" style="1" hidden="1" customWidth="1"/>
    <col min="2591" max="2817" width="8.85546875" style="1"/>
    <col min="2818" max="2818" width="10.140625" style="1" customWidth="1"/>
    <col min="2819" max="2819" width="13.7109375" style="1" customWidth="1"/>
    <col min="2820" max="2820" width="14.5703125" style="1" customWidth="1"/>
    <col min="2821" max="2821" width="13.28515625" style="1" customWidth="1"/>
    <col min="2822" max="2822" width="13.42578125" style="1" customWidth="1"/>
    <col min="2823" max="2825" width="8" style="1" customWidth="1"/>
    <col min="2826" max="2826" width="18.5703125" style="1" bestFit="1" customWidth="1"/>
    <col min="2827" max="2827" width="17.85546875" style="1" bestFit="1" customWidth="1"/>
    <col min="2828" max="2828" width="5.7109375" style="1" customWidth="1"/>
    <col min="2829" max="2835" width="8.85546875" style="1"/>
    <col min="2836" max="2846" width="0" style="1" hidden="1" customWidth="1"/>
    <col min="2847" max="3073" width="8.85546875" style="1"/>
    <col min="3074" max="3074" width="10.140625" style="1" customWidth="1"/>
    <col min="3075" max="3075" width="13.7109375" style="1" customWidth="1"/>
    <col min="3076" max="3076" width="14.5703125" style="1" customWidth="1"/>
    <col min="3077" max="3077" width="13.28515625" style="1" customWidth="1"/>
    <col min="3078" max="3078" width="13.42578125" style="1" customWidth="1"/>
    <col min="3079" max="3081" width="8" style="1" customWidth="1"/>
    <col min="3082" max="3082" width="18.5703125" style="1" bestFit="1" customWidth="1"/>
    <col min="3083" max="3083" width="17.85546875" style="1" bestFit="1" customWidth="1"/>
    <col min="3084" max="3084" width="5.7109375" style="1" customWidth="1"/>
    <col min="3085" max="3091" width="8.85546875" style="1"/>
    <col min="3092" max="3102" width="0" style="1" hidden="1" customWidth="1"/>
    <col min="3103" max="3329" width="8.85546875" style="1"/>
    <col min="3330" max="3330" width="10.140625" style="1" customWidth="1"/>
    <col min="3331" max="3331" width="13.7109375" style="1" customWidth="1"/>
    <col min="3332" max="3332" width="14.5703125" style="1" customWidth="1"/>
    <col min="3333" max="3333" width="13.28515625" style="1" customWidth="1"/>
    <col min="3334" max="3334" width="13.42578125" style="1" customWidth="1"/>
    <col min="3335" max="3337" width="8" style="1" customWidth="1"/>
    <col min="3338" max="3338" width="18.5703125" style="1" bestFit="1" customWidth="1"/>
    <col min="3339" max="3339" width="17.85546875" style="1" bestFit="1" customWidth="1"/>
    <col min="3340" max="3340" width="5.7109375" style="1" customWidth="1"/>
    <col min="3341" max="3347" width="8.85546875" style="1"/>
    <col min="3348" max="3358" width="0" style="1" hidden="1" customWidth="1"/>
    <col min="3359" max="3585" width="8.85546875" style="1"/>
    <col min="3586" max="3586" width="10.140625" style="1" customWidth="1"/>
    <col min="3587" max="3587" width="13.7109375" style="1" customWidth="1"/>
    <col min="3588" max="3588" width="14.5703125" style="1" customWidth="1"/>
    <col min="3589" max="3589" width="13.28515625" style="1" customWidth="1"/>
    <col min="3590" max="3590" width="13.42578125" style="1" customWidth="1"/>
    <col min="3591" max="3593" width="8" style="1" customWidth="1"/>
    <col min="3594" max="3594" width="18.5703125" style="1" bestFit="1" customWidth="1"/>
    <col min="3595" max="3595" width="17.85546875" style="1" bestFit="1" customWidth="1"/>
    <col min="3596" max="3596" width="5.7109375" style="1" customWidth="1"/>
    <col min="3597" max="3603" width="8.85546875" style="1"/>
    <col min="3604" max="3614" width="0" style="1" hidden="1" customWidth="1"/>
    <col min="3615" max="3841" width="8.85546875" style="1"/>
    <col min="3842" max="3842" width="10.140625" style="1" customWidth="1"/>
    <col min="3843" max="3843" width="13.7109375" style="1" customWidth="1"/>
    <col min="3844" max="3844" width="14.5703125" style="1" customWidth="1"/>
    <col min="3845" max="3845" width="13.28515625" style="1" customWidth="1"/>
    <col min="3846" max="3846" width="13.42578125" style="1" customWidth="1"/>
    <col min="3847" max="3849" width="8" style="1" customWidth="1"/>
    <col min="3850" max="3850" width="18.5703125" style="1" bestFit="1" customWidth="1"/>
    <col min="3851" max="3851" width="17.85546875" style="1" bestFit="1" customWidth="1"/>
    <col min="3852" max="3852" width="5.7109375" style="1" customWidth="1"/>
    <col min="3853" max="3859" width="8.85546875" style="1"/>
    <col min="3860" max="3870" width="0" style="1" hidden="1" customWidth="1"/>
    <col min="3871" max="4097" width="8.85546875" style="1"/>
    <col min="4098" max="4098" width="10.140625" style="1" customWidth="1"/>
    <col min="4099" max="4099" width="13.7109375" style="1" customWidth="1"/>
    <col min="4100" max="4100" width="14.5703125" style="1" customWidth="1"/>
    <col min="4101" max="4101" width="13.28515625" style="1" customWidth="1"/>
    <col min="4102" max="4102" width="13.42578125" style="1" customWidth="1"/>
    <col min="4103" max="4105" width="8" style="1" customWidth="1"/>
    <col min="4106" max="4106" width="18.5703125" style="1" bestFit="1" customWidth="1"/>
    <col min="4107" max="4107" width="17.85546875" style="1" bestFit="1" customWidth="1"/>
    <col min="4108" max="4108" width="5.7109375" style="1" customWidth="1"/>
    <col min="4109" max="4115" width="8.85546875" style="1"/>
    <col min="4116" max="4126" width="0" style="1" hidden="1" customWidth="1"/>
    <col min="4127" max="4353" width="8.85546875" style="1"/>
    <col min="4354" max="4354" width="10.140625" style="1" customWidth="1"/>
    <col min="4355" max="4355" width="13.7109375" style="1" customWidth="1"/>
    <col min="4356" max="4356" width="14.5703125" style="1" customWidth="1"/>
    <col min="4357" max="4357" width="13.28515625" style="1" customWidth="1"/>
    <col min="4358" max="4358" width="13.42578125" style="1" customWidth="1"/>
    <col min="4359" max="4361" width="8" style="1" customWidth="1"/>
    <col min="4362" max="4362" width="18.5703125" style="1" bestFit="1" customWidth="1"/>
    <col min="4363" max="4363" width="17.85546875" style="1" bestFit="1" customWidth="1"/>
    <col min="4364" max="4364" width="5.7109375" style="1" customWidth="1"/>
    <col min="4365" max="4371" width="8.85546875" style="1"/>
    <col min="4372" max="4382" width="0" style="1" hidden="1" customWidth="1"/>
    <col min="4383" max="4609" width="8.85546875" style="1"/>
    <col min="4610" max="4610" width="10.140625" style="1" customWidth="1"/>
    <col min="4611" max="4611" width="13.7109375" style="1" customWidth="1"/>
    <col min="4612" max="4612" width="14.5703125" style="1" customWidth="1"/>
    <col min="4613" max="4613" width="13.28515625" style="1" customWidth="1"/>
    <col min="4614" max="4614" width="13.42578125" style="1" customWidth="1"/>
    <col min="4615" max="4617" width="8" style="1" customWidth="1"/>
    <col min="4618" max="4618" width="18.5703125" style="1" bestFit="1" customWidth="1"/>
    <col min="4619" max="4619" width="17.85546875" style="1" bestFit="1" customWidth="1"/>
    <col min="4620" max="4620" width="5.7109375" style="1" customWidth="1"/>
    <col min="4621" max="4627" width="8.85546875" style="1"/>
    <col min="4628" max="4638" width="0" style="1" hidden="1" customWidth="1"/>
    <col min="4639" max="4865" width="8.85546875" style="1"/>
    <col min="4866" max="4866" width="10.140625" style="1" customWidth="1"/>
    <col min="4867" max="4867" width="13.7109375" style="1" customWidth="1"/>
    <col min="4868" max="4868" width="14.5703125" style="1" customWidth="1"/>
    <col min="4869" max="4869" width="13.28515625" style="1" customWidth="1"/>
    <col min="4870" max="4870" width="13.42578125" style="1" customWidth="1"/>
    <col min="4871" max="4873" width="8" style="1" customWidth="1"/>
    <col min="4874" max="4874" width="18.5703125" style="1" bestFit="1" customWidth="1"/>
    <col min="4875" max="4875" width="17.85546875" style="1" bestFit="1" customWidth="1"/>
    <col min="4876" max="4876" width="5.7109375" style="1" customWidth="1"/>
    <col min="4877" max="4883" width="8.85546875" style="1"/>
    <col min="4884" max="4894" width="0" style="1" hidden="1" customWidth="1"/>
    <col min="4895" max="5121" width="8.85546875" style="1"/>
    <col min="5122" max="5122" width="10.140625" style="1" customWidth="1"/>
    <col min="5123" max="5123" width="13.7109375" style="1" customWidth="1"/>
    <col min="5124" max="5124" width="14.5703125" style="1" customWidth="1"/>
    <col min="5125" max="5125" width="13.28515625" style="1" customWidth="1"/>
    <col min="5126" max="5126" width="13.42578125" style="1" customWidth="1"/>
    <col min="5127" max="5129" width="8" style="1" customWidth="1"/>
    <col min="5130" max="5130" width="18.5703125" style="1" bestFit="1" customWidth="1"/>
    <col min="5131" max="5131" width="17.85546875" style="1" bestFit="1" customWidth="1"/>
    <col min="5132" max="5132" width="5.7109375" style="1" customWidth="1"/>
    <col min="5133" max="5139" width="8.85546875" style="1"/>
    <col min="5140" max="5150" width="0" style="1" hidden="1" customWidth="1"/>
    <col min="5151" max="5377" width="8.85546875" style="1"/>
    <col min="5378" max="5378" width="10.140625" style="1" customWidth="1"/>
    <col min="5379" max="5379" width="13.7109375" style="1" customWidth="1"/>
    <col min="5380" max="5380" width="14.5703125" style="1" customWidth="1"/>
    <col min="5381" max="5381" width="13.28515625" style="1" customWidth="1"/>
    <col min="5382" max="5382" width="13.42578125" style="1" customWidth="1"/>
    <col min="5383" max="5385" width="8" style="1" customWidth="1"/>
    <col min="5386" max="5386" width="18.5703125" style="1" bestFit="1" customWidth="1"/>
    <col min="5387" max="5387" width="17.85546875" style="1" bestFit="1" customWidth="1"/>
    <col min="5388" max="5388" width="5.7109375" style="1" customWidth="1"/>
    <col min="5389" max="5395" width="8.85546875" style="1"/>
    <col min="5396" max="5406" width="0" style="1" hidden="1" customWidth="1"/>
    <col min="5407" max="5633" width="8.85546875" style="1"/>
    <col min="5634" max="5634" width="10.140625" style="1" customWidth="1"/>
    <col min="5635" max="5635" width="13.7109375" style="1" customWidth="1"/>
    <col min="5636" max="5636" width="14.5703125" style="1" customWidth="1"/>
    <col min="5637" max="5637" width="13.28515625" style="1" customWidth="1"/>
    <col min="5638" max="5638" width="13.42578125" style="1" customWidth="1"/>
    <col min="5639" max="5641" width="8" style="1" customWidth="1"/>
    <col min="5642" max="5642" width="18.5703125" style="1" bestFit="1" customWidth="1"/>
    <col min="5643" max="5643" width="17.85546875" style="1" bestFit="1" customWidth="1"/>
    <col min="5644" max="5644" width="5.7109375" style="1" customWidth="1"/>
    <col min="5645" max="5651" width="8.85546875" style="1"/>
    <col min="5652" max="5662" width="0" style="1" hidden="1" customWidth="1"/>
    <col min="5663" max="5889" width="8.85546875" style="1"/>
    <col min="5890" max="5890" width="10.140625" style="1" customWidth="1"/>
    <col min="5891" max="5891" width="13.7109375" style="1" customWidth="1"/>
    <col min="5892" max="5892" width="14.5703125" style="1" customWidth="1"/>
    <col min="5893" max="5893" width="13.28515625" style="1" customWidth="1"/>
    <col min="5894" max="5894" width="13.42578125" style="1" customWidth="1"/>
    <col min="5895" max="5897" width="8" style="1" customWidth="1"/>
    <col min="5898" max="5898" width="18.5703125" style="1" bestFit="1" customWidth="1"/>
    <col min="5899" max="5899" width="17.85546875" style="1" bestFit="1" customWidth="1"/>
    <col min="5900" max="5900" width="5.7109375" style="1" customWidth="1"/>
    <col min="5901" max="5907" width="8.85546875" style="1"/>
    <col min="5908" max="5918" width="0" style="1" hidden="1" customWidth="1"/>
    <col min="5919" max="6145" width="8.85546875" style="1"/>
    <col min="6146" max="6146" width="10.140625" style="1" customWidth="1"/>
    <col min="6147" max="6147" width="13.7109375" style="1" customWidth="1"/>
    <col min="6148" max="6148" width="14.5703125" style="1" customWidth="1"/>
    <col min="6149" max="6149" width="13.28515625" style="1" customWidth="1"/>
    <col min="6150" max="6150" width="13.42578125" style="1" customWidth="1"/>
    <col min="6151" max="6153" width="8" style="1" customWidth="1"/>
    <col min="6154" max="6154" width="18.5703125" style="1" bestFit="1" customWidth="1"/>
    <col min="6155" max="6155" width="17.85546875" style="1" bestFit="1" customWidth="1"/>
    <col min="6156" max="6156" width="5.7109375" style="1" customWidth="1"/>
    <col min="6157" max="6163" width="8.85546875" style="1"/>
    <col min="6164" max="6174" width="0" style="1" hidden="1" customWidth="1"/>
    <col min="6175" max="6401" width="8.85546875" style="1"/>
    <col min="6402" max="6402" width="10.140625" style="1" customWidth="1"/>
    <col min="6403" max="6403" width="13.7109375" style="1" customWidth="1"/>
    <col min="6404" max="6404" width="14.5703125" style="1" customWidth="1"/>
    <col min="6405" max="6405" width="13.28515625" style="1" customWidth="1"/>
    <col min="6406" max="6406" width="13.42578125" style="1" customWidth="1"/>
    <col min="6407" max="6409" width="8" style="1" customWidth="1"/>
    <col min="6410" max="6410" width="18.5703125" style="1" bestFit="1" customWidth="1"/>
    <col min="6411" max="6411" width="17.85546875" style="1" bestFit="1" customWidth="1"/>
    <col min="6412" max="6412" width="5.7109375" style="1" customWidth="1"/>
    <col min="6413" max="6419" width="8.85546875" style="1"/>
    <col min="6420" max="6430" width="0" style="1" hidden="1" customWidth="1"/>
    <col min="6431" max="6657" width="8.85546875" style="1"/>
    <col min="6658" max="6658" width="10.140625" style="1" customWidth="1"/>
    <col min="6659" max="6659" width="13.7109375" style="1" customWidth="1"/>
    <col min="6660" max="6660" width="14.5703125" style="1" customWidth="1"/>
    <col min="6661" max="6661" width="13.28515625" style="1" customWidth="1"/>
    <col min="6662" max="6662" width="13.42578125" style="1" customWidth="1"/>
    <col min="6663" max="6665" width="8" style="1" customWidth="1"/>
    <col min="6666" max="6666" width="18.5703125" style="1" bestFit="1" customWidth="1"/>
    <col min="6667" max="6667" width="17.85546875" style="1" bestFit="1" customWidth="1"/>
    <col min="6668" max="6668" width="5.7109375" style="1" customWidth="1"/>
    <col min="6669" max="6675" width="8.85546875" style="1"/>
    <col min="6676" max="6686" width="0" style="1" hidden="1" customWidth="1"/>
    <col min="6687" max="6913" width="8.85546875" style="1"/>
    <col min="6914" max="6914" width="10.140625" style="1" customWidth="1"/>
    <col min="6915" max="6915" width="13.7109375" style="1" customWidth="1"/>
    <col min="6916" max="6916" width="14.5703125" style="1" customWidth="1"/>
    <col min="6917" max="6917" width="13.28515625" style="1" customWidth="1"/>
    <col min="6918" max="6918" width="13.42578125" style="1" customWidth="1"/>
    <col min="6919" max="6921" width="8" style="1" customWidth="1"/>
    <col min="6922" max="6922" width="18.5703125" style="1" bestFit="1" customWidth="1"/>
    <col min="6923" max="6923" width="17.85546875" style="1" bestFit="1" customWidth="1"/>
    <col min="6924" max="6924" width="5.7109375" style="1" customWidth="1"/>
    <col min="6925" max="6931" width="8.85546875" style="1"/>
    <col min="6932" max="6942" width="0" style="1" hidden="1" customWidth="1"/>
    <col min="6943" max="7169" width="8.85546875" style="1"/>
    <col min="7170" max="7170" width="10.140625" style="1" customWidth="1"/>
    <col min="7171" max="7171" width="13.7109375" style="1" customWidth="1"/>
    <col min="7172" max="7172" width="14.5703125" style="1" customWidth="1"/>
    <col min="7173" max="7173" width="13.28515625" style="1" customWidth="1"/>
    <col min="7174" max="7174" width="13.42578125" style="1" customWidth="1"/>
    <col min="7175" max="7177" width="8" style="1" customWidth="1"/>
    <col min="7178" max="7178" width="18.5703125" style="1" bestFit="1" customWidth="1"/>
    <col min="7179" max="7179" width="17.85546875" style="1" bestFit="1" customWidth="1"/>
    <col min="7180" max="7180" width="5.7109375" style="1" customWidth="1"/>
    <col min="7181" max="7187" width="8.85546875" style="1"/>
    <col min="7188" max="7198" width="0" style="1" hidden="1" customWidth="1"/>
    <col min="7199" max="7425" width="8.85546875" style="1"/>
    <col min="7426" max="7426" width="10.140625" style="1" customWidth="1"/>
    <col min="7427" max="7427" width="13.7109375" style="1" customWidth="1"/>
    <col min="7428" max="7428" width="14.5703125" style="1" customWidth="1"/>
    <col min="7429" max="7429" width="13.28515625" style="1" customWidth="1"/>
    <col min="7430" max="7430" width="13.42578125" style="1" customWidth="1"/>
    <col min="7431" max="7433" width="8" style="1" customWidth="1"/>
    <col min="7434" max="7434" width="18.5703125" style="1" bestFit="1" customWidth="1"/>
    <col min="7435" max="7435" width="17.85546875" style="1" bestFit="1" customWidth="1"/>
    <col min="7436" max="7436" width="5.7109375" style="1" customWidth="1"/>
    <col min="7437" max="7443" width="8.85546875" style="1"/>
    <col min="7444" max="7454" width="0" style="1" hidden="1" customWidth="1"/>
    <col min="7455" max="7681" width="8.85546875" style="1"/>
    <col min="7682" max="7682" width="10.140625" style="1" customWidth="1"/>
    <col min="7683" max="7683" width="13.7109375" style="1" customWidth="1"/>
    <col min="7684" max="7684" width="14.5703125" style="1" customWidth="1"/>
    <col min="7685" max="7685" width="13.28515625" style="1" customWidth="1"/>
    <col min="7686" max="7686" width="13.42578125" style="1" customWidth="1"/>
    <col min="7687" max="7689" width="8" style="1" customWidth="1"/>
    <col min="7690" max="7690" width="18.5703125" style="1" bestFit="1" customWidth="1"/>
    <col min="7691" max="7691" width="17.85546875" style="1" bestFit="1" customWidth="1"/>
    <col min="7692" max="7692" width="5.7109375" style="1" customWidth="1"/>
    <col min="7693" max="7699" width="8.85546875" style="1"/>
    <col min="7700" max="7710" width="0" style="1" hidden="1" customWidth="1"/>
    <col min="7711" max="7937" width="8.85546875" style="1"/>
    <col min="7938" max="7938" width="10.140625" style="1" customWidth="1"/>
    <col min="7939" max="7939" width="13.7109375" style="1" customWidth="1"/>
    <col min="7940" max="7940" width="14.5703125" style="1" customWidth="1"/>
    <col min="7941" max="7941" width="13.28515625" style="1" customWidth="1"/>
    <col min="7942" max="7942" width="13.42578125" style="1" customWidth="1"/>
    <col min="7943" max="7945" width="8" style="1" customWidth="1"/>
    <col min="7946" max="7946" width="18.5703125" style="1" bestFit="1" customWidth="1"/>
    <col min="7947" max="7947" width="17.85546875" style="1" bestFit="1" customWidth="1"/>
    <col min="7948" max="7948" width="5.7109375" style="1" customWidth="1"/>
    <col min="7949" max="7955" width="8.85546875" style="1"/>
    <col min="7956" max="7966" width="0" style="1" hidden="1" customWidth="1"/>
    <col min="7967" max="8193" width="8.85546875" style="1"/>
    <col min="8194" max="8194" width="10.140625" style="1" customWidth="1"/>
    <col min="8195" max="8195" width="13.7109375" style="1" customWidth="1"/>
    <col min="8196" max="8196" width="14.5703125" style="1" customWidth="1"/>
    <col min="8197" max="8197" width="13.28515625" style="1" customWidth="1"/>
    <col min="8198" max="8198" width="13.42578125" style="1" customWidth="1"/>
    <col min="8199" max="8201" width="8" style="1" customWidth="1"/>
    <col min="8202" max="8202" width="18.5703125" style="1" bestFit="1" customWidth="1"/>
    <col min="8203" max="8203" width="17.85546875" style="1" bestFit="1" customWidth="1"/>
    <col min="8204" max="8204" width="5.7109375" style="1" customWidth="1"/>
    <col min="8205" max="8211" width="8.85546875" style="1"/>
    <col min="8212" max="8222" width="0" style="1" hidden="1" customWidth="1"/>
    <col min="8223" max="8449" width="8.85546875" style="1"/>
    <col min="8450" max="8450" width="10.140625" style="1" customWidth="1"/>
    <col min="8451" max="8451" width="13.7109375" style="1" customWidth="1"/>
    <col min="8452" max="8452" width="14.5703125" style="1" customWidth="1"/>
    <col min="8453" max="8453" width="13.28515625" style="1" customWidth="1"/>
    <col min="8454" max="8454" width="13.42578125" style="1" customWidth="1"/>
    <col min="8455" max="8457" width="8" style="1" customWidth="1"/>
    <col min="8458" max="8458" width="18.5703125" style="1" bestFit="1" customWidth="1"/>
    <col min="8459" max="8459" width="17.85546875" style="1" bestFit="1" customWidth="1"/>
    <col min="8460" max="8460" width="5.7109375" style="1" customWidth="1"/>
    <col min="8461" max="8467" width="8.85546875" style="1"/>
    <col min="8468" max="8478" width="0" style="1" hidden="1" customWidth="1"/>
    <col min="8479" max="8705" width="8.85546875" style="1"/>
    <col min="8706" max="8706" width="10.140625" style="1" customWidth="1"/>
    <col min="8707" max="8707" width="13.7109375" style="1" customWidth="1"/>
    <col min="8708" max="8708" width="14.5703125" style="1" customWidth="1"/>
    <col min="8709" max="8709" width="13.28515625" style="1" customWidth="1"/>
    <col min="8710" max="8710" width="13.42578125" style="1" customWidth="1"/>
    <col min="8711" max="8713" width="8" style="1" customWidth="1"/>
    <col min="8714" max="8714" width="18.5703125" style="1" bestFit="1" customWidth="1"/>
    <col min="8715" max="8715" width="17.85546875" style="1" bestFit="1" customWidth="1"/>
    <col min="8716" max="8716" width="5.7109375" style="1" customWidth="1"/>
    <col min="8717" max="8723" width="8.85546875" style="1"/>
    <col min="8724" max="8734" width="0" style="1" hidden="1" customWidth="1"/>
    <col min="8735" max="8961" width="8.85546875" style="1"/>
    <col min="8962" max="8962" width="10.140625" style="1" customWidth="1"/>
    <col min="8963" max="8963" width="13.7109375" style="1" customWidth="1"/>
    <col min="8964" max="8964" width="14.5703125" style="1" customWidth="1"/>
    <col min="8965" max="8965" width="13.28515625" style="1" customWidth="1"/>
    <col min="8966" max="8966" width="13.42578125" style="1" customWidth="1"/>
    <col min="8967" max="8969" width="8" style="1" customWidth="1"/>
    <col min="8970" max="8970" width="18.5703125" style="1" bestFit="1" customWidth="1"/>
    <col min="8971" max="8971" width="17.85546875" style="1" bestFit="1" customWidth="1"/>
    <col min="8972" max="8972" width="5.7109375" style="1" customWidth="1"/>
    <col min="8973" max="8979" width="8.85546875" style="1"/>
    <col min="8980" max="8990" width="0" style="1" hidden="1" customWidth="1"/>
    <col min="8991" max="9217" width="8.85546875" style="1"/>
    <col min="9218" max="9218" width="10.140625" style="1" customWidth="1"/>
    <col min="9219" max="9219" width="13.7109375" style="1" customWidth="1"/>
    <col min="9220" max="9220" width="14.5703125" style="1" customWidth="1"/>
    <col min="9221" max="9221" width="13.28515625" style="1" customWidth="1"/>
    <col min="9222" max="9222" width="13.42578125" style="1" customWidth="1"/>
    <col min="9223" max="9225" width="8" style="1" customWidth="1"/>
    <col min="9226" max="9226" width="18.5703125" style="1" bestFit="1" customWidth="1"/>
    <col min="9227" max="9227" width="17.85546875" style="1" bestFit="1" customWidth="1"/>
    <col min="9228" max="9228" width="5.7109375" style="1" customWidth="1"/>
    <col min="9229" max="9235" width="8.85546875" style="1"/>
    <col min="9236" max="9246" width="0" style="1" hidden="1" customWidth="1"/>
    <col min="9247" max="9473" width="8.85546875" style="1"/>
    <col min="9474" max="9474" width="10.140625" style="1" customWidth="1"/>
    <col min="9475" max="9475" width="13.7109375" style="1" customWidth="1"/>
    <col min="9476" max="9476" width="14.5703125" style="1" customWidth="1"/>
    <col min="9477" max="9477" width="13.28515625" style="1" customWidth="1"/>
    <col min="9478" max="9478" width="13.42578125" style="1" customWidth="1"/>
    <col min="9479" max="9481" width="8" style="1" customWidth="1"/>
    <col min="9482" max="9482" width="18.5703125" style="1" bestFit="1" customWidth="1"/>
    <col min="9483" max="9483" width="17.85546875" style="1" bestFit="1" customWidth="1"/>
    <col min="9484" max="9484" width="5.7109375" style="1" customWidth="1"/>
    <col min="9485" max="9491" width="8.85546875" style="1"/>
    <col min="9492" max="9502" width="0" style="1" hidden="1" customWidth="1"/>
    <col min="9503" max="9729" width="8.85546875" style="1"/>
    <col min="9730" max="9730" width="10.140625" style="1" customWidth="1"/>
    <col min="9731" max="9731" width="13.7109375" style="1" customWidth="1"/>
    <col min="9732" max="9732" width="14.5703125" style="1" customWidth="1"/>
    <col min="9733" max="9733" width="13.28515625" style="1" customWidth="1"/>
    <col min="9734" max="9734" width="13.42578125" style="1" customWidth="1"/>
    <col min="9735" max="9737" width="8" style="1" customWidth="1"/>
    <col min="9738" max="9738" width="18.5703125" style="1" bestFit="1" customWidth="1"/>
    <col min="9739" max="9739" width="17.85546875" style="1" bestFit="1" customWidth="1"/>
    <col min="9740" max="9740" width="5.7109375" style="1" customWidth="1"/>
    <col min="9741" max="9747" width="8.85546875" style="1"/>
    <col min="9748" max="9758" width="0" style="1" hidden="1" customWidth="1"/>
    <col min="9759" max="9985" width="8.85546875" style="1"/>
    <col min="9986" max="9986" width="10.140625" style="1" customWidth="1"/>
    <col min="9987" max="9987" width="13.7109375" style="1" customWidth="1"/>
    <col min="9988" max="9988" width="14.5703125" style="1" customWidth="1"/>
    <col min="9989" max="9989" width="13.28515625" style="1" customWidth="1"/>
    <col min="9990" max="9990" width="13.42578125" style="1" customWidth="1"/>
    <col min="9991" max="9993" width="8" style="1" customWidth="1"/>
    <col min="9994" max="9994" width="18.5703125" style="1" bestFit="1" customWidth="1"/>
    <col min="9995" max="9995" width="17.85546875" style="1" bestFit="1" customWidth="1"/>
    <col min="9996" max="9996" width="5.7109375" style="1" customWidth="1"/>
    <col min="9997" max="10003" width="8.85546875" style="1"/>
    <col min="10004" max="10014" width="0" style="1" hidden="1" customWidth="1"/>
    <col min="10015" max="10241" width="8.85546875" style="1"/>
    <col min="10242" max="10242" width="10.140625" style="1" customWidth="1"/>
    <col min="10243" max="10243" width="13.7109375" style="1" customWidth="1"/>
    <col min="10244" max="10244" width="14.5703125" style="1" customWidth="1"/>
    <col min="10245" max="10245" width="13.28515625" style="1" customWidth="1"/>
    <col min="10246" max="10246" width="13.42578125" style="1" customWidth="1"/>
    <col min="10247" max="10249" width="8" style="1" customWidth="1"/>
    <col min="10250" max="10250" width="18.5703125" style="1" bestFit="1" customWidth="1"/>
    <col min="10251" max="10251" width="17.85546875" style="1" bestFit="1" customWidth="1"/>
    <col min="10252" max="10252" width="5.7109375" style="1" customWidth="1"/>
    <col min="10253" max="10259" width="8.85546875" style="1"/>
    <col min="10260" max="10270" width="0" style="1" hidden="1" customWidth="1"/>
    <col min="10271" max="10497" width="8.85546875" style="1"/>
    <col min="10498" max="10498" width="10.140625" style="1" customWidth="1"/>
    <col min="10499" max="10499" width="13.7109375" style="1" customWidth="1"/>
    <col min="10500" max="10500" width="14.5703125" style="1" customWidth="1"/>
    <col min="10501" max="10501" width="13.28515625" style="1" customWidth="1"/>
    <col min="10502" max="10502" width="13.42578125" style="1" customWidth="1"/>
    <col min="10503" max="10505" width="8" style="1" customWidth="1"/>
    <col min="10506" max="10506" width="18.5703125" style="1" bestFit="1" customWidth="1"/>
    <col min="10507" max="10507" width="17.85546875" style="1" bestFit="1" customWidth="1"/>
    <col min="10508" max="10508" width="5.7109375" style="1" customWidth="1"/>
    <col min="10509" max="10515" width="8.85546875" style="1"/>
    <col min="10516" max="10526" width="0" style="1" hidden="1" customWidth="1"/>
    <col min="10527" max="10753" width="8.85546875" style="1"/>
    <col min="10754" max="10754" width="10.140625" style="1" customWidth="1"/>
    <col min="10755" max="10755" width="13.7109375" style="1" customWidth="1"/>
    <col min="10756" max="10756" width="14.5703125" style="1" customWidth="1"/>
    <col min="10757" max="10757" width="13.28515625" style="1" customWidth="1"/>
    <col min="10758" max="10758" width="13.42578125" style="1" customWidth="1"/>
    <col min="10759" max="10761" width="8" style="1" customWidth="1"/>
    <col min="10762" max="10762" width="18.5703125" style="1" bestFit="1" customWidth="1"/>
    <col min="10763" max="10763" width="17.85546875" style="1" bestFit="1" customWidth="1"/>
    <col min="10764" max="10764" width="5.7109375" style="1" customWidth="1"/>
    <col min="10765" max="10771" width="8.85546875" style="1"/>
    <col min="10772" max="10782" width="0" style="1" hidden="1" customWidth="1"/>
    <col min="10783" max="11009" width="8.85546875" style="1"/>
    <col min="11010" max="11010" width="10.140625" style="1" customWidth="1"/>
    <col min="11011" max="11011" width="13.7109375" style="1" customWidth="1"/>
    <col min="11012" max="11012" width="14.5703125" style="1" customWidth="1"/>
    <col min="11013" max="11013" width="13.28515625" style="1" customWidth="1"/>
    <col min="11014" max="11014" width="13.42578125" style="1" customWidth="1"/>
    <col min="11015" max="11017" width="8" style="1" customWidth="1"/>
    <col min="11018" max="11018" width="18.5703125" style="1" bestFit="1" customWidth="1"/>
    <col min="11019" max="11019" width="17.85546875" style="1" bestFit="1" customWidth="1"/>
    <col min="11020" max="11020" width="5.7109375" style="1" customWidth="1"/>
    <col min="11021" max="11027" width="8.85546875" style="1"/>
    <col min="11028" max="11038" width="0" style="1" hidden="1" customWidth="1"/>
    <col min="11039" max="11265" width="8.85546875" style="1"/>
    <col min="11266" max="11266" width="10.140625" style="1" customWidth="1"/>
    <col min="11267" max="11267" width="13.7109375" style="1" customWidth="1"/>
    <col min="11268" max="11268" width="14.5703125" style="1" customWidth="1"/>
    <col min="11269" max="11269" width="13.28515625" style="1" customWidth="1"/>
    <col min="11270" max="11270" width="13.42578125" style="1" customWidth="1"/>
    <col min="11271" max="11273" width="8" style="1" customWidth="1"/>
    <col min="11274" max="11274" width="18.5703125" style="1" bestFit="1" customWidth="1"/>
    <col min="11275" max="11275" width="17.85546875" style="1" bestFit="1" customWidth="1"/>
    <col min="11276" max="11276" width="5.7109375" style="1" customWidth="1"/>
    <col min="11277" max="11283" width="8.85546875" style="1"/>
    <col min="11284" max="11294" width="0" style="1" hidden="1" customWidth="1"/>
    <col min="11295" max="11521" width="8.85546875" style="1"/>
    <col min="11522" max="11522" width="10.140625" style="1" customWidth="1"/>
    <col min="11523" max="11523" width="13.7109375" style="1" customWidth="1"/>
    <col min="11524" max="11524" width="14.5703125" style="1" customWidth="1"/>
    <col min="11525" max="11525" width="13.28515625" style="1" customWidth="1"/>
    <col min="11526" max="11526" width="13.42578125" style="1" customWidth="1"/>
    <col min="11527" max="11529" width="8" style="1" customWidth="1"/>
    <col min="11530" max="11530" width="18.5703125" style="1" bestFit="1" customWidth="1"/>
    <col min="11531" max="11531" width="17.85546875" style="1" bestFit="1" customWidth="1"/>
    <col min="11532" max="11532" width="5.7109375" style="1" customWidth="1"/>
    <col min="11533" max="11539" width="8.85546875" style="1"/>
    <col min="11540" max="11550" width="0" style="1" hidden="1" customWidth="1"/>
    <col min="11551" max="11777" width="8.85546875" style="1"/>
    <col min="11778" max="11778" width="10.140625" style="1" customWidth="1"/>
    <col min="11779" max="11779" width="13.7109375" style="1" customWidth="1"/>
    <col min="11780" max="11780" width="14.5703125" style="1" customWidth="1"/>
    <col min="11781" max="11781" width="13.28515625" style="1" customWidth="1"/>
    <col min="11782" max="11782" width="13.42578125" style="1" customWidth="1"/>
    <col min="11783" max="11785" width="8" style="1" customWidth="1"/>
    <col min="11786" max="11786" width="18.5703125" style="1" bestFit="1" customWidth="1"/>
    <col min="11787" max="11787" width="17.85546875" style="1" bestFit="1" customWidth="1"/>
    <col min="11788" max="11788" width="5.7109375" style="1" customWidth="1"/>
    <col min="11789" max="11795" width="8.85546875" style="1"/>
    <col min="11796" max="11806" width="0" style="1" hidden="1" customWidth="1"/>
    <col min="11807" max="12033" width="8.85546875" style="1"/>
    <col min="12034" max="12034" width="10.140625" style="1" customWidth="1"/>
    <col min="12035" max="12035" width="13.7109375" style="1" customWidth="1"/>
    <col min="12036" max="12036" width="14.5703125" style="1" customWidth="1"/>
    <col min="12037" max="12037" width="13.28515625" style="1" customWidth="1"/>
    <col min="12038" max="12038" width="13.42578125" style="1" customWidth="1"/>
    <col min="12039" max="12041" width="8" style="1" customWidth="1"/>
    <col min="12042" max="12042" width="18.5703125" style="1" bestFit="1" customWidth="1"/>
    <col min="12043" max="12043" width="17.85546875" style="1" bestFit="1" customWidth="1"/>
    <col min="12044" max="12044" width="5.7109375" style="1" customWidth="1"/>
    <col min="12045" max="12051" width="8.85546875" style="1"/>
    <col min="12052" max="12062" width="0" style="1" hidden="1" customWidth="1"/>
    <col min="12063" max="12289" width="8.85546875" style="1"/>
    <col min="12290" max="12290" width="10.140625" style="1" customWidth="1"/>
    <col min="12291" max="12291" width="13.7109375" style="1" customWidth="1"/>
    <col min="12292" max="12292" width="14.5703125" style="1" customWidth="1"/>
    <col min="12293" max="12293" width="13.28515625" style="1" customWidth="1"/>
    <col min="12294" max="12294" width="13.42578125" style="1" customWidth="1"/>
    <col min="12295" max="12297" width="8" style="1" customWidth="1"/>
    <col min="12298" max="12298" width="18.5703125" style="1" bestFit="1" customWidth="1"/>
    <col min="12299" max="12299" width="17.85546875" style="1" bestFit="1" customWidth="1"/>
    <col min="12300" max="12300" width="5.7109375" style="1" customWidth="1"/>
    <col min="12301" max="12307" width="8.85546875" style="1"/>
    <col min="12308" max="12318" width="0" style="1" hidden="1" customWidth="1"/>
    <col min="12319" max="12545" width="8.85546875" style="1"/>
    <col min="12546" max="12546" width="10.140625" style="1" customWidth="1"/>
    <col min="12547" max="12547" width="13.7109375" style="1" customWidth="1"/>
    <col min="12548" max="12548" width="14.5703125" style="1" customWidth="1"/>
    <col min="12549" max="12549" width="13.28515625" style="1" customWidth="1"/>
    <col min="12550" max="12550" width="13.42578125" style="1" customWidth="1"/>
    <col min="12551" max="12553" width="8" style="1" customWidth="1"/>
    <col min="12554" max="12554" width="18.5703125" style="1" bestFit="1" customWidth="1"/>
    <col min="12555" max="12555" width="17.85546875" style="1" bestFit="1" customWidth="1"/>
    <col min="12556" max="12556" width="5.7109375" style="1" customWidth="1"/>
    <col min="12557" max="12563" width="8.85546875" style="1"/>
    <col min="12564" max="12574" width="0" style="1" hidden="1" customWidth="1"/>
    <col min="12575" max="12801" width="8.85546875" style="1"/>
    <col min="12802" max="12802" width="10.140625" style="1" customWidth="1"/>
    <col min="12803" max="12803" width="13.7109375" style="1" customWidth="1"/>
    <col min="12804" max="12804" width="14.5703125" style="1" customWidth="1"/>
    <col min="12805" max="12805" width="13.28515625" style="1" customWidth="1"/>
    <col min="12806" max="12806" width="13.42578125" style="1" customWidth="1"/>
    <col min="12807" max="12809" width="8" style="1" customWidth="1"/>
    <col min="12810" max="12810" width="18.5703125" style="1" bestFit="1" customWidth="1"/>
    <col min="12811" max="12811" width="17.85546875" style="1" bestFit="1" customWidth="1"/>
    <col min="12812" max="12812" width="5.7109375" style="1" customWidth="1"/>
    <col min="12813" max="12819" width="8.85546875" style="1"/>
    <col min="12820" max="12830" width="0" style="1" hidden="1" customWidth="1"/>
    <col min="12831" max="13057" width="8.85546875" style="1"/>
    <col min="13058" max="13058" width="10.140625" style="1" customWidth="1"/>
    <col min="13059" max="13059" width="13.7109375" style="1" customWidth="1"/>
    <col min="13060" max="13060" width="14.5703125" style="1" customWidth="1"/>
    <col min="13061" max="13061" width="13.28515625" style="1" customWidth="1"/>
    <col min="13062" max="13062" width="13.42578125" style="1" customWidth="1"/>
    <col min="13063" max="13065" width="8" style="1" customWidth="1"/>
    <col min="13066" max="13066" width="18.5703125" style="1" bestFit="1" customWidth="1"/>
    <col min="13067" max="13067" width="17.85546875" style="1" bestFit="1" customWidth="1"/>
    <col min="13068" max="13068" width="5.7109375" style="1" customWidth="1"/>
    <col min="13069" max="13075" width="8.85546875" style="1"/>
    <col min="13076" max="13086" width="0" style="1" hidden="1" customWidth="1"/>
    <col min="13087" max="13313" width="8.85546875" style="1"/>
    <col min="13314" max="13314" width="10.140625" style="1" customWidth="1"/>
    <col min="13315" max="13315" width="13.7109375" style="1" customWidth="1"/>
    <col min="13316" max="13316" width="14.5703125" style="1" customWidth="1"/>
    <col min="13317" max="13317" width="13.28515625" style="1" customWidth="1"/>
    <col min="13318" max="13318" width="13.42578125" style="1" customWidth="1"/>
    <col min="13319" max="13321" width="8" style="1" customWidth="1"/>
    <col min="13322" max="13322" width="18.5703125" style="1" bestFit="1" customWidth="1"/>
    <col min="13323" max="13323" width="17.85546875" style="1" bestFit="1" customWidth="1"/>
    <col min="13324" max="13324" width="5.7109375" style="1" customWidth="1"/>
    <col min="13325" max="13331" width="8.85546875" style="1"/>
    <col min="13332" max="13342" width="0" style="1" hidden="1" customWidth="1"/>
    <col min="13343" max="13569" width="8.85546875" style="1"/>
    <col min="13570" max="13570" width="10.140625" style="1" customWidth="1"/>
    <col min="13571" max="13571" width="13.7109375" style="1" customWidth="1"/>
    <col min="13572" max="13572" width="14.5703125" style="1" customWidth="1"/>
    <col min="13573" max="13573" width="13.28515625" style="1" customWidth="1"/>
    <col min="13574" max="13574" width="13.42578125" style="1" customWidth="1"/>
    <col min="13575" max="13577" width="8" style="1" customWidth="1"/>
    <col min="13578" max="13578" width="18.5703125" style="1" bestFit="1" customWidth="1"/>
    <col min="13579" max="13579" width="17.85546875" style="1" bestFit="1" customWidth="1"/>
    <col min="13580" max="13580" width="5.7109375" style="1" customWidth="1"/>
    <col min="13581" max="13587" width="8.85546875" style="1"/>
    <col min="13588" max="13598" width="0" style="1" hidden="1" customWidth="1"/>
    <col min="13599" max="13825" width="8.85546875" style="1"/>
    <col min="13826" max="13826" width="10.140625" style="1" customWidth="1"/>
    <col min="13827" max="13827" width="13.7109375" style="1" customWidth="1"/>
    <col min="13828" max="13828" width="14.5703125" style="1" customWidth="1"/>
    <col min="13829" max="13829" width="13.28515625" style="1" customWidth="1"/>
    <col min="13830" max="13830" width="13.42578125" style="1" customWidth="1"/>
    <col min="13831" max="13833" width="8" style="1" customWidth="1"/>
    <col min="13834" max="13834" width="18.5703125" style="1" bestFit="1" customWidth="1"/>
    <col min="13835" max="13835" width="17.85546875" style="1" bestFit="1" customWidth="1"/>
    <col min="13836" max="13836" width="5.7109375" style="1" customWidth="1"/>
    <col min="13837" max="13843" width="8.85546875" style="1"/>
    <col min="13844" max="13854" width="0" style="1" hidden="1" customWidth="1"/>
    <col min="13855" max="14081" width="8.85546875" style="1"/>
    <col min="14082" max="14082" width="10.140625" style="1" customWidth="1"/>
    <col min="14083" max="14083" width="13.7109375" style="1" customWidth="1"/>
    <col min="14084" max="14084" width="14.5703125" style="1" customWidth="1"/>
    <col min="14085" max="14085" width="13.28515625" style="1" customWidth="1"/>
    <col min="14086" max="14086" width="13.42578125" style="1" customWidth="1"/>
    <col min="14087" max="14089" width="8" style="1" customWidth="1"/>
    <col min="14090" max="14090" width="18.5703125" style="1" bestFit="1" customWidth="1"/>
    <col min="14091" max="14091" width="17.85546875" style="1" bestFit="1" customWidth="1"/>
    <col min="14092" max="14092" width="5.7109375" style="1" customWidth="1"/>
    <col min="14093" max="14099" width="8.85546875" style="1"/>
    <col min="14100" max="14110" width="0" style="1" hidden="1" customWidth="1"/>
    <col min="14111" max="14337" width="8.85546875" style="1"/>
    <col min="14338" max="14338" width="10.140625" style="1" customWidth="1"/>
    <col min="14339" max="14339" width="13.7109375" style="1" customWidth="1"/>
    <col min="14340" max="14340" width="14.5703125" style="1" customWidth="1"/>
    <col min="14341" max="14341" width="13.28515625" style="1" customWidth="1"/>
    <col min="14342" max="14342" width="13.42578125" style="1" customWidth="1"/>
    <col min="14343" max="14345" width="8" style="1" customWidth="1"/>
    <col min="14346" max="14346" width="18.5703125" style="1" bestFit="1" customWidth="1"/>
    <col min="14347" max="14347" width="17.85546875" style="1" bestFit="1" customWidth="1"/>
    <col min="14348" max="14348" width="5.7109375" style="1" customWidth="1"/>
    <col min="14349" max="14355" width="8.85546875" style="1"/>
    <col min="14356" max="14366" width="0" style="1" hidden="1" customWidth="1"/>
    <col min="14367" max="14593" width="8.85546875" style="1"/>
    <col min="14594" max="14594" width="10.140625" style="1" customWidth="1"/>
    <col min="14595" max="14595" width="13.7109375" style="1" customWidth="1"/>
    <col min="14596" max="14596" width="14.5703125" style="1" customWidth="1"/>
    <col min="14597" max="14597" width="13.28515625" style="1" customWidth="1"/>
    <col min="14598" max="14598" width="13.42578125" style="1" customWidth="1"/>
    <col min="14599" max="14601" width="8" style="1" customWidth="1"/>
    <col min="14602" max="14602" width="18.5703125" style="1" bestFit="1" customWidth="1"/>
    <col min="14603" max="14603" width="17.85546875" style="1" bestFit="1" customWidth="1"/>
    <col min="14604" max="14604" width="5.7109375" style="1" customWidth="1"/>
    <col min="14605" max="14611" width="8.85546875" style="1"/>
    <col min="14612" max="14622" width="0" style="1" hidden="1" customWidth="1"/>
    <col min="14623" max="14849" width="8.85546875" style="1"/>
    <col min="14850" max="14850" width="10.140625" style="1" customWidth="1"/>
    <col min="14851" max="14851" width="13.7109375" style="1" customWidth="1"/>
    <col min="14852" max="14852" width="14.5703125" style="1" customWidth="1"/>
    <col min="14853" max="14853" width="13.28515625" style="1" customWidth="1"/>
    <col min="14854" max="14854" width="13.42578125" style="1" customWidth="1"/>
    <col min="14855" max="14857" width="8" style="1" customWidth="1"/>
    <col min="14858" max="14858" width="18.5703125" style="1" bestFit="1" customWidth="1"/>
    <col min="14859" max="14859" width="17.85546875" style="1" bestFit="1" customWidth="1"/>
    <col min="14860" max="14860" width="5.7109375" style="1" customWidth="1"/>
    <col min="14861" max="14867" width="8.85546875" style="1"/>
    <col min="14868" max="14878" width="0" style="1" hidden="1" customWidth="1"/>
    <col min="14879" max="15105" width="8.85546875" style="1"/>
    <col min="15106" max="15106" width="10.140625" style="1" customWidth="1"/>
    <col min="15107" max="15107" width="13.7109375" style="1" customWidth="1"/>
    <col min="15108" max="15108" width="14.5703125" style="1" customWidth="1"/>
    <col min="15109" max="15109" width="13.28515625" style="1" customWidth="1"/>
    <col min="15110" max="15110" width="13.42578125" style="1" customWidth="1"/>
    <col min="15111" max="15113" width="8" style="1" customWidth="1"/>
    <col min="15114" max="15114" width="18.5703125" style="1" bestFit="1" customWidth="1"/>
    <col min="15115" max="15115" width="17.85546875" style="1" bestFit="1" customWidth="1"/>
    <col min="15116" max="15116" width="5.7109375" style="1" customWidth="1"/>
    <col min="15117" max="15123" width="8.85546875" style="1"/>
    <col min="15124" max="15134" width="0" style="1" hidden="1" customWidth="1"/>
    <col min="15135" max="15361" width="8.85546875" style="1"/>
    <col min="15362" max="15362" width="10.140625" style="1" customWidth="1"/>
    <col min="15363" max="15363" width="13.7109375" style="1" customWidth="1"/>
    <col min="15364" max="15364" width="14.5703125" style="1" customWidth="1"/>
    <col min="15365" max="15365" width="13.28515625" style="1" customWidth="1"/>
    <col min="15366" max="15366" width="13.42578125" style="1" customWidth="1"/>
    <col min="15367" max="15369" width="8" style="1" customWidth="1"/>
    <col min="15370" max="15370" width="18.5703125" style="1" bestFit="1" customWidth="1"/>
    <col min="15371" max="15371" width="17.85546875" style="1" bestFit="1" customWidth="1"/>
    <col min="15372" max="15372" width="5.7109375" style="1" customWidth="1"/>
    <col min="15373" max="15379" width="8.85546875" style="1"/>
    <col min="15380" max="15390" width="0" style="1" hidden="1" customWidth="1"/>
    <col min="15391" max="15617" width="8.85546875" style="1"/>
    <col min="15618" max="15618" width="10.140625" style="1" customWidth="1"/>
    <col min="15619" max="15619" width="13.7109375" style="1" customWidth="1"/>
    <col min="15620" max="15620" width="14.5703125" style="1" customWidth="1"/>
    <col min="15621" max="15621" width="13.28515625" style="1" customWidth="1"/>
    <col min="15622" max="15622" width="13.42578125" style="1" customWidth="1"/>
    <col min="15623" max="15625" width="8" style="1" customWidth="1"/>
    <col min="15626" max="15626" width="18.5703125" style="1" bestFit="1" customWidth="1"/>
    <col min="15627" max="15627" width="17.85546875" style="1" bestFit="1" customWidth="1"/>
    <col min="15628" max="15628" width="5.7109375" style="1" customWidth="1"/>
    <col min="15629" max="15635" width="8.85546875" style="1"/>
    <col min="15636" max="15646" width="0" style="1" hidden="1" customWidth="1"/>
    <col min="15647" max="15873" width="8.85546875" style="1"/>
    <col min="15874" max="15874" width="10.140625" style="1" customWidth="1"/>
    <col min="15875" max="15875" width="13.7109375" style="1" customWidth="1"/>
    <col min="15876" max="15876" width="14.5703125" style="1" customWidth="1"/>
    <col min="15877" max="15877" width="13.28515625" style="1" customWidth="1"/>
    <col min="15878" max="15878" width="13.42578125" style="1" customWidth="1"/>
    <col min="15879" max="15881" width="8" style="1" customWidth="1"/>
    <col min="15882" max="15882" width="18.5703125" style="1" bestFit="1" customWidth="1"/>
    <col min="15883" max="15883" width="17.85546875" style="1" bestFit="1" customWidth="1"/>
    <col min="15884" max="15884" width="5.7109375" style="1" customWidth="1"/>
    <col min="15885" max="15891" width="8.85546875" style="1"/>
    <col min="15892" max="15902" width="0" style="1" hidden="1" customWidth="1"/>
    <col min="15903" max="16129" width="8.85546875" style="1"/>
    <col min="16130" max="16130" width="10.140625" style="1" customWidth="1"/>
    <col min="16131" max="16131" width="13.7109375" style="1" customWidth="1"/>
    <col min="16132" max="16132" width="14.5703125" style="1" customWidth="1"/>
    <col min="16133" max="16133" width="13.28515625" style="1" customWidth="1"/>
    <col min="16134" max="16134" width="13.42578125" style="1" customWidth="1"/>
    <col min="16135" max="16137" width="8" style="1" customWidth="1"/>
    <col min="16138" max="16138" width="18.5703125" style="1" bestFit="1" customWidth="1"/>
    <col min="16139" max="16139" width="17.85546875" style="1" bestFit="1" customWidth="1"/>
    <col min="16140" max="16140" width="5.7109375" style="1" customWidth="1"/>
    <col min="16141" max="16147" width="8.85546875" style="1"/>
    <col min="16148" max="16158" width="0" style="1" hidden="1" customWidth="1"/>
    <col min="16159" max="16384" width="8.85546875" style="1"/>
  </cols>
  <sheetData>
    <row r="1" spans="1:31" s="2" customFormat="1" ht="15.75" x14ac:dyDescent="0.25">
      <c r="A1" s="569" t="s">
        <v>101</v>
      </c>
      <c r="B1" s="16"/>
      <c r="C1" s="16"/>
      <c r="D1" s="16"/>
      <c r="E1" s="16"/>
      <c r="F1" s="16"/>
      <c r="G1" s="16"/>
      <c r="H1" s="16"/>
      <c r="I1" s="16"/>
      <c r="J1" s="27"/>
      <c r="K1" s="28" t="s">
        <v>68</v>
      </c>
      <c r="L1" s="601" t="s">
        <v>36</v>
      </c>
      <c r="M1" s="601"/>
      <c r="N1" s="601"/>
    </row>
    <row r="2" spans="1:31" s="2" customFormat="1" x14ac:dyDescent="0.25">
      <c r="A2" s="185" t="s">
        <v>2917</v>
      </c>
      <c r="B2" s="16"/>
      <c r="C2" s="16"/>
      <c r="D2" s="16"/>
      <c r="E2" s="16"/>
      <c r="F2" s="16"/>
      <c r="G2" s="16"/>
      <c r="H2" s="16"/>
      <c r="I2" s="16"/>
      <c r="K2" s="450"/>
      <c r="L2" s="151" t="s">
        <v>452</v>
      </c>
      <c r="M2" s="153"/>
      <c r="N2" s="154"/>
    </row>
    <row r="3" spans="1:31" s="2" customFormat="1" x14ac:dyDescent="0.25">
      <c r="A3" s="18"/>
      <c r="B3" s="16"/>
      <c r="C3" s="16"/>
      <c r="D3" s="16"/>
      <c r="E3" s="16"/>
      <c r="F3" s="16"/>
      <c r="G3" s="16"/>
      <c r="H3" s="16"/>
      <c r="I3" s="16"/>
      <c r="J3" s="450"/>
      <c r="K3" s="450"/>
      <c r="L3" s="155" t="s">
        <v>322</v>
      </c>
      <c r="M3" s="153"/>
      <c r="N3" s="153"/>
    </row>
    <row r="4" spans="1:31" s="23" customFormat="1" ht="14.45" customHeight="1" x14ac:dyDescent="0.25">
      <c r="A4" s="22"/>
      <c r="B4" s="608" t="s">
        <v>2923</v>
      </c>
      <c r="C4" s="604" t="s">
        <v>98</v>
      </c>
      <c r="D4" s="610"/>
      <c r="E4" s="611"/>
      <c r="F4" s="612" t="s">
        <v>105</v>
      </c>
      <c r="G4" s="613"/>
      <c r="H4" s="614"/>
      <c r="I4" s="16"/>
      <c r="J4" s="450"/>
      <c r="K4" s="450"/>
      <c r="L4" s="1"/>
      <c r="M4" s="1"/>
      <c r="N4" s="1"/>
      <c r="O4" s="1"/>
      <c r="P4" s="1"/>
      <c r="Q4" s="1"/>
      <c r="R4" s="1"/>
      <c r="S4" s="1"/>
    </row>
    <row r="5" spans="1:31" s="104" customFormat="1" ht="63" customHeight="1" x14ac:dyDescent="0.25">
      <c r="A5" s="103"/>
      <c r="B5" s="609"/>
      <c r="C5" s="565" t="s">
        <v>70</v>
      </c>
      <c r="D5" s="565" t="s">
        <v>72</v>
      </c>
      <c r="E5" s="565" t="s">
        <v>71</v>
      </c>
      <c r="F5" s="564" t="s">
        <v>110</v>
      </c>
      <c r="G5" s="564" t="s">
        <v>108</v>
      </c>
      <c r="H5" s="564" t="s">
        <v>2924</v>
      </c>
      <c r="I5" s="16"/>
      <c r="J5" s="450"/>
      <c r="K5" s="450"/>
      <c r="L5" s="83"/>
      <c r="M5" s="83"/>
      <c r="N5" s="83"/>
      <c r="O5" s="83"/>
      <c r="P5" s="83"/>
      <c r="Q5" s="83"/>
      <c r="R5" s="83"/>
      <c r="S5" s="83"/>
    </row>
    <row r="6" spans="1:31" s="83" customFormat="1" x14ac:dyDescent="0.25">
      <c r="A6" s="109">
        <v>1971</v>
      </c>
      <c r="B6" s="106" t="str">
        <f>VLOOKUP($L$1,'Table 5 Data'!$A$2:$K$41,X$6,0)</f>
        <v>--</v>
      </c>
      <c r="C6" s="106">
        <f>VLOOKUP($L$1,'Table 5 Data'!$A$2:$K$41,Y$6,0)</f>
        <v>10320</v>
      </c>
      <c r="D6" s="106">
        <f>VLOOKUP($L$1,'Table 5 Data'!$A$2:$K$41,AA$6,0)</f>
        <v>8860</v>
      </c>
      <c r="E6" s="106">
        <f>VLOOKUP($L$1,'Table 5 Data'!$A$2:$K$41,Z$6,0)</f>
        <v>1465</v>
      </c>
      <c r="F6" s="106">
        <f>VLOOKUP($L$1,'Table 5 Data'!$A$2:$K$41,AA$6,0)</f>
        <v>8860</v>
      </c>
      <c r="G6" s="106" t="str">
        <f>VLOOKUP($L$1,'Table 5 Data'!$A$2:$K$41,AB$6,0)</f>
        <v>--</v>
      </c>
      <c r="H6" s="106" t="str">
        <f>VLOOKUP($L$1,'Table 5 Data'!$A$2:$K$41,AC$6,0)</f>
        <v>--</v>
      </c>
      <c r="I6" s="449"/>
      <c r="J6" s="450"/>
      <c r="K6" s="450"/>
      <c r="T6" s="83">
        <v>2</v>
      </c>
      <c r="U6" s="83">
        <v>3</v>
      </c>
      <c r="V6" s="83">
        <v>4</v>
      </c>
      <c r="W6" s="83">
        <v>5</v>
      </c>
      <c r="X6" s="83">
        <v>6</v>
      </c>
      <c r="Y6" s="83">
        <v>7</v>
      </c>
      <c r="Z6" s="83">
        <v>8</v>
      </c>
      <c r="AA6" s="83">
        <v>9</v>
      </c>
      <c r="AB6" s="83">
        <v>10</v>
      </c>
      <c r="AC6" s="83">
        <v>11</v>
      </c>
      <c r="AD6" s="83">
        <v>12</v>
      </c>
      <c r="AE6" s="453">
        <v>13</v>
      </c>
    </row>
    <row r="7" spans="1:31" x14ac:dyDescent="0.25">
      <c r="A7" s="30">
        <v>1981</v>
      </c>
      <c r="B7" s="25">
        <f>VLOOKUP($L$1,'Table 5 Data'!$A$43:$K$82,X$6,0)</f>
        <v>37863</v>
      </c>
      <c r="C7" s="25">
        <f>VLOOKUP($L$1,'Table 5 Data'!$A$43:$K$82,Y$6,0)</f>
        <v>14451</v>
      </c>
      <c r="D7" s="25">
        <f>VLOOKUP($L$1,'Table 5 Data'!$A$43:$K$82,AA$6,0)</f>
        <v>12029</v>
      </c>
      <c r="E7" s="25">
        <f>VLOOKUP($L$1,'Table 5 Data'!$A$43:$K$82,Z$6,0)</f>
        <v>2422</v>
      </c>
      <c r="F7" s="25">
        <f>VLOOKUP($L$1,'Table 5 Data'!$A$43:$K$82,W$6,0)</f>
        <v>23412</v>
      </c>
      <c r="G7" s="25">
        <f>VLOOKUP($L$1,'Table 5 Data'!$A$43:$K$82,AB$6,0)</f>
        <v>10924</v>
      </c>
      <c r="H7" s="25">
        <f>VLOOKUP($L$1,'Table 5 Data'!$A$43:$K$82,AC$6,0)</f>
        <v>12488</v>
      </c>
      <c r="I7" s="449"/>
      <c r="K7" s="449"/>
      <c r="M7" s="449"/>
      <c r="N7" s="449"/>
      <c r="O7" s="449"/>
      <c r="P7" s="449"/>
    </row>
    <row r="8" spans="1:31" x14ac:dyDescent="0.25">
      <c r="A8" s="109">
        <v>1991</v>
      </c>
      <c r="B8" s="106">
        <f>VLOOKUP($L$1,'Table 5 Data'!$A$84:$K$123,X$6,0)</f>
        <v>40946</v>
      </c>
      <c r="C8" s="106">
        <f>VLOOKUP($L$1,'Table 5 Data'!$A$84:$K$123,Y$6,0)</f>
        <v>18217</v>
      </c>
      <c r="D8" s="106">
        <f>VLOOKUP($L$1,'Table 5 Data'!$A$84:$K$123,AA$6,0)</f>
        <v>14864</v>
      </c>
      <c r="E8" s="106">
        <f>VLOOKUP($L$1,'Table 5 Data'!$A$84:$K$123,Z$6,0)</f>
        <v>3353</v>
      </c>
      <c r="F8" s="106">
        <f>VLOOKUP($L$1,'Table 5 Data'!$A$84:$K$123,W$6,0)</f>
        <v>22729</v>
      </c>
      <c r="G8" s="106">
        <f>VLOOKUP($L$1,'Table 5 Data'!$A$84:$K$123,AB$6,0)</f>
        <v>12186</v>
      </c>
      <c r="H8" s="106">
        <f>VLOOKUP($L$1,'Table 5 Data'!$A$84:$K$123,AC$6,0)</f>
        <v>10543</v>
      </c>
      <c r="I8" s="449"/>
      <c r="K8" s="449"/>
    </row>
    <row r="9" spans="1:31" x14ac:dyDescent="0.25">
      <c r="A9" s="31">
        <v>2001</v>
      </c>
      <c r="B9" s="25">
        <f>VLOOKUP($L$1,'Table 5 Data'!$A$125:$K$164,X$6,0)</f>
        <v>40795</v>
      </c>
      <c r="C9" s="25">
        <f>VLOOKUP($L$1,'Table 5 Data'!$A$125:$K$164,Y$6,0)</f>
        <v>18759</v>
      </c>
      <c r="D9" s="25">
        <f>VLOOKUP($L$1,'Table 5 Data'!$A$125:$K$164,AA$6,0)</f>
        <v>14652</v>
      </c>
      <c r="E9" s="25">
        <f>VLOOKUP($L$1,'Table 5 Data'!$A$125:$K$164,Z$6,0)</f>
        <v>4107</v>
      </c>
      <c r="F9" s="25">
        <f>VLOOKUP($L$1,'Table 5 Data'!$A$125:$K$164,W$6,0)</f>
        <v>22036</v>
      </c>
      <c r="G9" s="25">
        <f>VLOOKUP($L$1,'Table 5 Data'!$A$125:$K$164,AB$6,0)</f>
        <v>12419</v>
      </c>
      <c r="H9" s="25">
        <f>VLOOKUP($L$1,'Table 5 Data'!$A$125:$K$164,AC$6,0)</f>
        <v>9617</v>
      </c>
      <c r="I9" s="449"/>
      <c r="K9" s="449"/>
    </row>
    <row r="10" spans="1:31" x14ac:dyDescent="0.25">
      <c r="A10" s="110">
        <v>2011</v>
      </c>
      <c r="B10" s="166" t="str">
        <f>VLOOKUP($L$1,'Table 5 Data'!$A$166:$K$205,X$6,0)</f>
        <v>Not Available</v>
      </c>
      <c r="C10" s="106">
        <f>VLOOKUP($L$1,'Table 5 Data'!$A$166:$K$205,Y$6,0)</f>
        <v>16856</v>
      </c>
      <c r="D10" s="106">
        <f>VLOOKUP($L$1,'Table 5 Data'!$A$166:$K$205,AA$6,0)</f>
        <v>12209</v>
      </c>
      <c r="E10" s="106">
        <f>VLOOKUP($L$1,'Table 5 Data'!$A$166:$K$205,Z$6,0)</f>
        <v>4647</v>
      </c>
      <c r="F10" s="106" t="str">
        <f>VLOOKUP($L$1,'Table 5 Data'!$A$166:$K$205,W$6,0)</f>
        <v>Not Available</v>
      </c>
      <c r="G10" s="106">
        <f>VLOOKUP($L$1,'Table 5 Data'!$A$166:$K$205,AB$6,0)</f>
        <v>11087</v>
      </c>
      <c r="H10" s="106" t="str">
        <f>VLOOKUP($L$1,'Table 5 Data'!$A$166:$K$205,AC$6,0)</f>
        <v>Not Available</v>
      </c>
      <c r="I10" s="449"/>
      <c r="K10" s="449"/>
    </row>
    <row r="11" spans="1:31" x14ac:dyDescent="0.25">
      <c r="A11" s="31">
        <v>2021</v>
      </c>
      <c r="B11" s="25" t="str">
        <f>VLOOKUP($L$1,'Table 5 Data'!$A$209:$K$246,X$6,0)</f>
        <v>Not Available</v>
      </c>
      <c r="C11" s="25">
        <f>VLOOKUP($L$1,'Table 5 Data'!$A$209:$K$246,Y$6,0)</f>
        <v>17443</v>
      </c>
      <c r="D11" s="25">
        <f>VLOOKUP($L$1,'Table 5 Data'!$A$209:$K$246,AA$6,0)</f>
        <v>11981</v>
      </c>
      <c r="E11" s="25">
        <f>VLOOKUP($L$1,'Table 5 Data'!$A$209:$K$246,Z$6,0)</f>
        <v>5462</v>
      </c>
      <c r="F11" s="25" t="str">
        <f>VLOOKUP($L$1,'Table 5 Data'!$A$209:$K$246,W$6,0)</f>
        <v>Not Available</v>
      </c>
      <c r="G11" s="25">
        <f>VLOOKUP($L$1,'Table 5 Data'!$A$209:$K$246,AB$6,0)</f>
        <v>11812</v>
      </c>
      <c r="H11" s="25" t="str">
        <f>VLOOKUP($L$1,'Table 5 Data'!$A$209:$K$246,AC$6,0)</f>
        <v>Not Available</v>
      </c>
      <c r="I11" s="449"/>
      <c r="K11" s="449"/>
    </row>
    <row r="12" spans="1:31" x14ac:dyDescent="0.25">
      <c r="F12" s="449"/>
      <c r="I12" s="449"/>
      <c r="K12" s="449"/>
    </row>
    <row r="13" spans="1:31" x14ac:dyDescent="0.25">
      <c r="A13" s="459" t="s">
        <v>617</v>
      </c>
      <c r="K13" s="449"/>
    </row>
    <row r="14" spans="1:31" x14ac:dyDescent="0.25">
      <c r="A14" s="453" t="s">
        <v>2935</v>
      </c>
    </row>
    <row r="15" spans="1:31" x14ac:dyDescent="0.25">
      <c r="A15" s="453" t="s">
        <v>2934</v>
      </c>
    </row>
    <row r="16" spans="1:31" x14ac:dyDescent="0.25">
      <c r="A16" s="453" t="s">
        <v>2937</v>
      </c>
    </row>
    <row r="17" spans="1:1" x14ac:dyDescent="0.25">
      <c r="A17" s="453" t="s">
        <v>2938</v>
      </c>
    </row>
    <row r="19" spans="1:1" x14ac:dyDescent="0.25">
      <c r="A19" s="182" t="s">
        <v>618</v>
      </c>
    </row>
    <row r="20" spans="1:1" x14ac:dyDescent="0.25">
      <c r="A20" s="83" t="s">
        <v>2631</v>
      </c>
    </row>
    <row r="21" spans="1:1" x14ac:dyDescent="0.25">
      <c r="A21" s="16" t="s">
        <v>795</v>
      </c>
    </row>
    <row r="22" spans="1:1" x14ac:dyDescent="0.25">
      <c r="A22" s="16" t="s">
        <v>796</v>
      </c>
    </row>
    <row r="23" spans="1:1" x14ac:dyDescent="0.25">
      <c r="A23" s="17"/>
    </row>
    <row r="24" spans="1:1" x14ac:dyDescent="0.25">
      <c r="A24" s="184" t="s">
        <v>616</v>
      </c>
    </row>
    <row r="71" spans="1:1" x14ac:dyDescent="0.25">
      <c r="A71" s="1" t="s">
        <v>31</v>
      </c>
    </row>
    <row r="72" spans="1:1" hidden="1" x14ac:dyDescent="0.25">
      <c r="A72" s="1" t="s">
        <v>32</v>
      </c>
    </row>
    <row r="73" spans="1:1" hidden="1" x14ac:dyDescent="0.25">
      <c r="A73" s="1" t="s">
        <v>33</v>
      </c>
    </row>
    <row r="74" spans="1:1" hidden="1" x14ac:dyDescent="0.25">
      <c r="A74" s="1" t="s">
        <v>34</v>
      </c>
    </row>
    <row r="75" spans="1:1" hidden="1" x14ac:dyDescent="0.25">
      <c r="A75" s="1" t="s">
        <v>35</v>
      </c>
    </row>
    <row r="76" spans="1:1" hidden="1" x14ac:dyDescent="0.25">
      <c r="A76" s="1" t="s">
        <v>36</v>
      </c>
    </row>
    <row r="77" spans="1:1" hidden="1" x14ac:dyDescent="0.25">
      <c r="A77" s="1" t="s">
        <v>37</v>
      </c>
    </row>
    <row r="78" spans="1:1" hidden="1" x14ac:dyDescent="0.25">
      <c r="A78" s="1" t="s">
        <v>38</v>
      </c>
    </row>
    <row r="79" spans="1:1" hidden="1" x14ac:dyDescent="0.25">
      <c r="A79" s="1" t="s">
        <v>39</v>
      </c>
    </row>
    <row r="80" spans="1:1" hidden="1" x14ac:dyDescent="0.25">
      <c r="A80" s="1" t="s">
        <v>40</v>
      </c>
    </row>
    <row r="81" spans="1:1" hidden="1" x14ac:dyDescent="0.25">
      <c r="A81" s="1" t="s">
        <v>41</v>
      </c>
    </row>
    <row r="82" spans="1:1" hidden="1" x14ac:dyDescent="0.25">
      <c r="A82" s="1" t="s">
        <v>42</v>
      </c>
    </row>
    <row r="83" spans="1:1" hidden="1" x14ac:dyDescent="0.25">
      <c r="A83" s="1" t="s">
        <v>43</v>
      </c>
    </row>
    <row r="84" spans="1:1" hidden="1" x14ac:dyDescent="0.25">
      <c r="A84" s="1" t="s">
        <v>44</v>
      </c>
    </row>
    <row r="85" spans="1:1" hidden="1" x14ac:dyDescent="0.25">
      <c r="A85" s="1" t="s">
        <v>45</v>
      </c>
    </row>
    <row r="86" spans="1:1" hidden="1" x14ac:dyDescent="0.25">
      <c r="A86" s="1" t="s">
        <v>46</v>
      </c>
    </row>
    <row r="87" spans="1:1" hidden="1" x14ac:dyDescent="0.25">
      <c r="A87" s="1" t="s">
        <v>47</v>
      </c>
    </row>
    <row r="88" spans="1:1" hidden="1" x14ac:dyDescent="0.25">
      <c r="A88" s="1" t="s">
        <v>48</v>
      </c>
    </row>
    <row r="89" spans="1:1" hidden="1" x14ac:dyDescent="0.25">
      <c r="A89" s="1" t="s">
        <v>49</v>
      </c>
    </row>
    <row r="90" spans="1:1" hidden="1" x14ac:dyDescent="0.25">
      <c r="A90" s="1" t="s">
        <v>50</v>
      </c>
    </row>
    <row r="91" spans="1:1" hidden="1" x14ac:dyDescent="0.25">
      <c r="A91" s="1" t="s">
        <v>51</v>
      </c>
    </row>
    <row r="92" spans="1:1" hidden="1" x14ac:dyDescent="0.25">
      <c r="A92" s="1" t="s">
        <v>52</v>
      </c>
    </row>
    <row r="93" spans="1:1" hidden="1" x14ac:dyDescent="0.25">
      <c r="A93" s="1" t="s">
        <v>53</v>
      </c>
    </row>
    <row r="94" spans="1:1" hidden="1" x14ac:dyDescent="0.25">
      <c r="A94" s="1" t="s">
        <v>54</v>
      </c>
    </row>
    <row r="95" spans="1:1" hidden="1" x14ac:dyDescent="0.25">
      <c r="A95" s="1" t="s">
        <v>55</v>
      </c>
    </row>
    <row r="96" spans="1:1" hidden="1" x14ac:dyDescent="0.25">
      <c r="A96" s="1" t="s">
        <v>56</v>
      </c>
    </row>
    <row r="97" spans="1:1" hidden="1" x14ac:dyDescent="0.25">
      <c r="A97" s="1" t="s">
        <v>57</v>
      </c>
    </row>
    <row r="98" spans="1:1" hidden="1" x14ac:dyDescent="0.25">
      <c r="A98" s="1" t="s">
        <v>58</v>
      </c>
    </row>
    <row r="99" spans="1:1" hidden="1" x14ac:dyDescent="0.25">
      <c r="A99" s="1" t="s">
        <v>59</v>
      </c>
    </row>
    <row r="100" spans="1:1" hidden="1" x14ac:dyDescent="0.25">
      <c r="A100" s="1" t="s">
        <v>60</v>
      </c>
    </row>
    <row r="101" spans="1:1" hidden="1" x14ac:dyDescent="0.25">
      <c r="A101" s="1" t="s">
        <v>61</v>
      </c>
    </row>
    <row r="102" spans="1:1" hidden="1" x14ac:dyDescent="0.25">
      <c r="A102" s="1" t="s">
        <v>62</v>
      </c>
    </row>
    <row r="103" spans="1:1" hidden="1" x14ac:dyDescent="0.25">
      <c r="A103" s="1" t="s">
        <v>63</v>
      </c>
    </row>
    <row r="104" spans="1:1" hidden="1" x14ac:dyDescent="0.25">
      <c r="A104" s="1" t="s">
        <v>64</v>
      </c>
    </row>
    <row r="105" spans="1:1" hidden="1" x14ac:dyDescent="0.25">
      <c r="A105" s="1" t="s">
        <v>65</v>
      </c>
    </row>
    <row r="106" spans="1:1" hidden="1" x14ac:dyDescent="0.25">
      <c r="A106" s="1" t="s">
        <v>66</v>
      </c>
    </row>
    <row r="107" spans="1:1" hidden="1" x14ac:dyDescent="0.25">
      <c r="A107" s="1" t="s">
        <v>67</v>
      </c>
    </row>
    <row r="108" spans="1:1" hidden="1" x14ac:dyDescent="0.25"/>
  </sheetData>
  <mergeCells count="4">
    <mergeCell ref="L1:N1"/>
    <mergeCell ref="B4:B5"/>
    <mergeCell ref="C4:E4"/>
    <mergeCell ref="F4:H4"/>
  </mergeCells>
  <phoneticPr fontId="24" type="noConversion"/>
  <dataValidations count="1">
    <dataValidation type="list" allowBlank="1" showInputMessage="1" showErrorMessage="1" sqref="WVS983022:WVU983022 JG2:JI2 TC2:TE2 ACY2:ADA2 AMU2:AMW2 AWQ2:AWS2 BGM2:BGO2 BQI2:BQK2 CAE2:CAG2 CKA2:CKC2 CTW2:CTY2 DDS2:DDU2 DNO2:DNQ2 DXK2:DXM2 EHG2:EHI2 ERC2:ERE2 FAY2:FBA2 FKU2:FKW2 FUQ2:FUS2 GEM2:GEO2 GOI2:GOK2 GYE2:GYG2 HIA2:HIC2 HRW2:HRY2 IBS2:IBU2 ILO2:ILQ2 IVK2:IVM2 JFG2:JFI2 JPC2:JPE2 JYY2:JZA2 KIU2:KIW2 KSQ2:KSS2 LCM2:LCO2 LMI2:LMK2 LWE2:LWG2 MGA2:MGC2 MPW2:MPY2 MZS2:MZU2 NJO2:NJQ2 NTK2:NTM2 ODG2:ODI2 ONC2:ONE2 OWY2:OXA2 PGU2:PGW2 PQQ2:PQS2 QAM2:QAO2 QKI2:QKK2 QUE2:QUG2 REA2:REC2 RNW2:RNY2 RXS2:RXU2 SHO2:SHQ2 SRK2:SRM2 TBG2:TBI2 TLC2:TLE2 TUY2:TVA2 UEU2:UEW2 UOQ2:UOS2 UYM2:UYO2 VII2:VIK2 VSE2:VSG2 WCA2:WCC2 WLW2:WLY2 WVS2:WVU2 K65518:M65518 JG65518:JI65518 TC65518:TE65518 ACY65518:ADA65518 AMU65518:AMW65518 AWQ65518:AWS65518 BGM65518:BGO65518 BQI65518:BQK65518 CAE65518:CAG65518 CKA65518:CKC65518 CTW65518:CTY65518 DDS65518:DDU65518 DNO65518:DNQ65518 DXK65518:DXM65518 EHG65518:EHI65518 ERC65518:ERE65518 FAY65518:FBA65518 FKU65518:FKW65518 FUQ65518:FUS65518 GEM65518:GEO65518 GOI65518:GOK65518 GYE65518:GYG65518 HIA65518:HIC65518 HRW65518:HRY65518 IBS65518:IBU65518 ILO65518:ILQ65518 IVK65518:IVM65518 JFG65518:JFI65518 JPC65518:JPE65518 JYY65518:JZA65518 KIU65518:KIW65518 KSQ65518:KSS65518 LCM65518:LCO65518 LMI65518:LMK65518 LWE65518:LWG65518 MGA65518:MGC65518 MPW65518:MPY65518 MZS65518:MZU65518 NJO65518:NJQ65518 NTK65518:NTM65518 ODG65518:ODI65518 ONC65518:ONE65518 OWY65518:OXA65518 PGU65518:PGW65518 PQQ65518:PQS65518 QAM65518:QAO65518 QKI65518:QKK65518 QUE65518:QUG65518 REA65518:REC65518 RNW65518:RNY65518 RXS65518:RXU65518 SHO65518:SHQ65518 SRK65518:SRM65518 TBG65518:TBI65518 TLC65518:TLE65518 TUY65518:TVA65518 UEU65518:UEW65518 UOQ65518:UOS65518 UYM65518:UYO65518 VII65518:VIK65518 VSE65518:VSG65518 WCA65518:WCC65518 WLW65518:WLY65518 WVS65518:WVU65518 K131054:M131054 JG131054:JI131054 TC131054:TE131054 ACY131054:ADA131054 AMU131054:AMW131054 AWQ131054:AWS131054 BGM131054:BGO131054 BQI131054:BQK131054 CAE131054:CAG131054 CKA131054:CKC131054 CTW131054:CTY131054 DDS131054:DDU131054 DNO131054:DNQ131054 DXK131054:DXM131054 EHG131054:EHI131054 ERC131054:ERE131054 FAY131054:FBA131054 FKU131054:FKW131054 FUQ131054:FUS131054 GEM131054:GEO131054 GOI131054:GOK131054 GYE131054:GYG131054 HIA131054:HIC131054 HRW131054:HRY131054 IBS131054:IBU131054 ILO131054:ILQ131054 IVK131054:IVM131054 JFG131054:JFI131054 JPC131054:JPE131054 JYY131054:JZA131054 KIU131054:KIW131054 KSQ131054:KSS131054 LCM131054:LCO131054 LMI131054:LMK131054 LWE131054:LWG131054 MGA131054:MGC131054 MPW131054:MPY131054 MZS131054:MZU131054 NJO131054:NJQ131054 NTK131054:NTM131054 ODG131054:ODI131054 ONC131054:ONE131054 OWY131054:OXA131054 PGU131054:PGW131054 PQQ131054:PQS131054 QAM131054:QAO131054 QKI131054:QKK131054 QUE131054:QUG131054 REA131054:REC131054 RNW131054:RNY131054 RXS131054:RXU131054 SHO131054:SHQ131054 SRK131054:SRM131054 TBG131054:TBI131054 TLC131054:TLE131054 TUY131054:TVA131054 UEU131054:UEW131054 UOQ131054:UOS131054 UYM131054:UYO131054 VII131054:VIK131054 VSE131054:VSG131054 WCA131054:WCC131054 WLW131054:WLY131054 WVS131054:WVU131054 K196590:M196590 JG196590:JI196590 TC196590:TE196590 ACY196590:ADA196590 AMU196590:AMW196590 AWQ196590:AWS196590 BGM196590:BGO196590 BQI196590:BQK196590 CAE196590:CAG196590 CKA196590:CKC196590 CTW196590:CTY196590 DDS196590:DDU196590 DNO196590:DNQ196590 DXK196590:DXM196590 EHG196590:EHI196590 ERC196590:ERE196590 FAY196590:FBA196590 FKU196590:FKW196590 FUQ196590:FUS196590 GEM196590:GEO196590 GOI196590:GOK196590 GYE196590:GYG196590 HIA196590:HIC196590 HRW196590:HRY196590 IBS196590:IBU196590 ILO196590:ILQ196590 IVK196590:IVM196590 JFG196590:JFI196590 JPC196590:JPE196590 JYY196590:JZA196590 KIU196590:KIW196590 KSQ196590:KSS196590 LCM196590:LCO196590 LMI196590:LMK196590 LWE196590:LWG196590 MGA196590:MGC196590 MPW196590:MPY196590 MZS196590:MZU196590 NJO196590:NJQ196590 NTK196590:NTM196590 ODG196590:ODI196590 ONC196590:ONE196590 OWY196590:OXA196590 PGU196590:PGW196590 PQQ196590:PQS196590 QAM196590:QAO196590 QKI196590:QKK196590 QUE196590:QUG196590 REA196590:REC196590 RNW196590:RNY196590 RXS196590:RXU196590 SHO196590:SHQ196590 SRK196590:SRM196590 TBG196590:TBI196590 TLC196590:TLE196590 TUY196590:TVA196590 UEU196590:UEW196590 UOQ196590:UOS196590 UYM196590:UYO196590 VII196590:VIK196590 VSE196590:VSG196590 WCA196590:WCC196590 WLW196590:WLY196590 WVS196590:WVU196590 K262126:M262126 JG262126:JI262126 TC262126:TE262126 ACY262126:ADA262126 AMU262126:AMW262126 AWQ262126:AWS262126 BGM262126:BGO262126 BQI262126:BQK262126 CAE262126:CAG262126 CKA262126:CKC262126 CTW262126:CTY262126 DDS262126:DDU262126 DNO262126:DNQ262126 DXK262126:DXM262126 EHG262126:EHI262126 ERC262126:ERE262126 FAY262126:FBA262126 FKU262126:FKW262126 FUQ262126:FUS262126 GEM262126:GEO262126 GOI262126:GOK262126 GYE262126:GYG262126 HIA262126:HIC262126 HRW262126:HRY262126 IBS262126:IBU262126 ILO262126:ILQ262126 IVK262126:IVM262126 JFG262126:JFI262126 JPC262126:JPE262126 JYY262126:JZA262126 KIU262126:KIW262126 KSQ262126:KSS262126 LCM262126:LCO262126 LMI262126:LMK262126 LWE262126:LWG262126 MGA262126:MGC262126 MPW262126:MPY262126 MZS262126:MZU262126 NJO262126:NJQ262126 NTK262126:NTM262126 ODG262126:ODI262126 ONC262126:ONE262126 OWY262126:OXA262126 PGU262126:PGW262126 PQQ262126:PQS262126 QAM262126:QAO262126 QKI262126:QKK262126 QUE262126:QUG262126 REA262126:REC262126 RNW262126:RNY262126 RXS262126:RXU262126 SHO262126:SHQ262126 SRK262126:SRM262126 TBG262126:TBI262126 TLC262126:TLE262126 TUY262126:TVA262126 UEU262126:UEW262126 UOQ262126:UOS262126 UYM262126:UYO262126 VII262126:VIK262126 VSE262126:VSG262126 WCA262126:WCC262126 WLW262126:WLY262126 WVS262126:WVU262126 K327662:M327662 JG327662:JI327662 TC327662:TE327662 ACY327662:ADA327662 AMU327662:AMW327662 AWQ327662:AWS327662 BGM327662:BGO327662 BQI327662:BQK327662 CAE327662:CAG327662 CKA327662:CKC327662 CTW327662:CTY327662 DDS327662:DDU327662 DNO327662:DNQ327662 DXK327662:DXM327662 EHG327662:EHI327662 ERC327662:ERE327662 FAY327662:FBA327662 FKU327662:FKW327662 FUQ327662:FUS327662 GEM327662:GEO327662 GOI327662:GOK327662 GYE327662:GYG327662 HIA327662:HIC327662 HRW327662:HRY327662 IBS327662:IBU327662 ILO327662:ILQ327662 IVK327662:IVM327662 JFG327662:JFI327662 JPC327662:JPE327662 JYY327662:JZA327662 KIU327662:KIW327662 KSQ327662:KSS327662 LCM327662:LCO327662 LMI327662:LMK327662 LWE327662:LWG327662 MGA327662:MGC327662 MPW327662:MPY327662 MZS327662:MZU327662 NJO327662:NJQ327662 NTK327662:NTM327662 ODG327662:ODI327662 ONC327662:ONE327662 OWY327662:OXA327662 PGU327662:PGW327662 PQQ327662:PQS327662 QAM327662:QAO327662 QKI327662:QKK327662 QUE327662:QUG327662 REA327662:REC327662 RNW327662:RNY327662 RXS327662:RXU327662 SHO327662:SHQ327662 SRK327662:SRM327662 TBG327662:TBI327662 TLC327662:TLE327662 TUY327662:TVA327662 UEU327662:UEW327662 UOQ327662:UOS327662 UYM327662:UYO327662 VII327662:VIK327662 VSE327662:VSG327662 WCA327662:WCC327662 WLW327662:WLY327662 WVS327662:WVU327662 K393198:M393198 JG393198:JI393198 TC393198:TE393198 ACY393198:ADA393198 AMU393198:AMW393198 AWQ393198:AWS393198 BGM393198:BGO393198 BQI393198:BQK393198 CAE393198:CAG393198 CKA393198:CKC393198 CTW393198:CTY393198 DDS393198:DDU393198 DNO393198:DNQ393198 DXK393198:DXM393198 EHG393198:EHI393198 ERC393198:ERE393198 FAY393198:FBA393198 FKU393198:FKW393198 FUQ393198:FUS393198 GEM393198:GEO393198 GOI393198:GOK393198 GYE393198:GYG393198 HIA393198:HIC393198 HRW393198:HRY393198 IBS393198:IBU393198 ILO393198:ILQ393198 IVK393198:IVM393198 JFG393198:JFI393198 JPC393198:JPE393198 JYY393198:JZA393198 KIU393198:KIW393198 KSQ393198:KSS393198 LCM393198:LCO393198 LMI393198:LMK393198 LWE393198:LWG393198 MGA393198:MGC393198 MPW393198:MPY393198 MZS393198:MZU393198 NJO393198:NJQ393198 NTK393198:NTM393198 ODG393198:ODI393198 ONC393198:ONE393198 OWY393198:OXA393198 PGU393198:PGW393198 PQQ393198:PQS393198 QAM393198:QAO393198 QKI393198:QKK393198 QUE393198:QUG393198 REA393198:REC393198 RNW393198:RNY393198 RXS393198:RXU393198 SHO393198:SHQ393198 SRK393198:SRM393198 TBG393198:TBI393198 TLC393198:TLE393198 TUY393198:TVA393198 UEU393198:UEW393198 UOQ393198:UOS393198 UYM393198:UYO393198 VII393198:VIK393198 VSE393198:VSG393198 WCA393198:WCC393198 WLW393198:WLY393198 WVS393198:WVU393198 K458734:M458734 JG458734:JI458734 TC458734:TE458734 ACY458734:ADA458734 AMU458734:AMW458734 AWQ458734:AWS458734 BGM458734:BGO458734 BQI458734:BQK458734 CAE458734:CAG458734 CKA458734:CKC458734 CTW458734:CTY458734 DDS458734:DDU458734 DNO458734:DNQ458734 DXK458734:DXM458734 EHG458734:EHI458734 ERC458734:ERE458734 FAY458734:FBA458734 FKU458734:FKW458734 FUQ458734:FUS458734 GEM458734:GEO458734 GOI458734:GOK458734 GYE458734:GYG458734 HIA458734:HIC458734 HRW458734:HRY458734 IBS458734:IBU458734 ILO458734:ILQ458734 IVK458734:IVM458734 JFG458734:JFI458734 JPC458734:JPE458734 JYY458734:JZA458734 KIU458734:KIW458734 KSQ458734:KSS458734 LCM458734:LCO458734 LMI458734:LMK458734 LWE458734:LWG458734 MGA458734:MGC458734 MPW458734:MPY458734 MZS458734:MZU458734 NJO458734:NJQ458734 NTK458734:NTM458734 ODG458734:ODI458734 ONC458734:ONE458734 OWY458734:OXA458734 PGU458734:PGW458734 PQQ458734:PQS458734 QAM458734:QAO458734 QKI458734:QKK458734 QUE458734:QUG458734 REA458734:REC458734 RNW458734:RNY458734 RXS458734:RXU458734 SHO458734:SHQ458734 SRK458734:SRM458734 TBG458734:TBI458734 TLC458734:TLE458734 TUY458734:TVA458734 UEU458734:UEW458734 UOQ458734:UOS458734 UYM458734:UYO458734 VII458734:VIK458734 VSE458734:VSG458734 WCA458734:WCC458734 WLW458734:WLY458734 WVS458734:WVU458734 K524270:M524270 JG524270:JI524270 TC524270:TE524270 ACY524270:ADA524270 AMU524270:AMW524270 AWQ524270:AWS524270 BGM524270:BGO524270 BQI524270:BQK524270 CAE524270:CAG524270 CKA524270:CKC524270 CTW524270:CTY524270 DDS524270:DDU524270 DNO524270:DNQ524270 DXK524270:DXM524270 EHG524270:EHI524270 ERC524270:ERE524270 FAY524270:FBA524270 FKU524270:FKW524270 FUQ524270:FUS524270 GEM524270:GEO524270 GOI524270:GOK524270 GYE524270:GYG524270 HIA524270:HIC524270 HRW524270:HRY524270 IBS524270:IBU524270 ILO524270:ILQ524270 IVK524270:IVM524270 JFG524270:JFI524270 JPC524270:JPE524270 JYY524270:JZA524270 KIU524270:KIW524270 KSQ524270:KSS524270 LCM524270:LCO524270 LMI524270:LMK524270 LWE524270:LWG524270 MGA524270:MGC524270 MPW524270:MPY524270 MZS524270:MZU524270 NJO524270:NJQ524270 NTK524270:NTM524270 ODG524270:ODI524270 ONC524270:ONE524270 OWY524270:OXA524270 PGU524270:PGW524270 PQQ524270:PQS524270 QAM524270:QAO524270 QKI524270:QKK524270 QUE524270:QUG524270 REA524270:REC524270 RNW524270:RNY524270 RXS524270:RXU524270 SHO524270:SHQ524270 SRK524270:SRM524270 TBG524270:TBI524270 TLC524270:TLE524270 TUY524270:TVA524270 UEU524270:UEW524270 UOQ524270:UOS524270 UYM524270:UYO524270 VII524270:VIK524270 VSE524270:VSG524270 WCA524270:WCC524270 WLW524270:WLY524270 WVS524270:WVU524270 K589806:M589806 JG589806:JI589806 TC589806:TE589806 ACY589806:ADA589806 AMU589806:AMW589806 AWQ589806:AWS589806 BGM589806:BGO589806 BQI589806:BQK589806 CAE589806:CAG589806 CKA589806:CKC589806 CTW589806:CTY589806 DDS589806:DDU589806 DNO589806:DNQ589806 DXK589806:DXM589806 EHG589806:EHI589806 ERC589806:ERE589806 FAY589806:FBA589806 FKU589806:FKW589806 FUQ589806:FUS589806 GEM589806:GEO589806 GOI589806:GOK589806 GYE589806:GYG589806 HIA589806:HIC589806 HRW589806:HRY589806 IBS589806:IBU589806 ILO589806:ILQ589806 IVK589806:IVM589806 JFG589806:JFI589806 JPC589806:JPE589806 JYY589806:JZA589806 KIU589806:KIW589806 KSQ589806:KSS589806 LCM589806:LCO589806 LMI589806:LMK589806 LWE589806:LWG589806 MGA589806:MGC589806 MPW589806:MPY589806 MZS589806:MZU589806 NJO589806:NJQ589806 NTK589806:NTM589806 ODG589806:ODI589806 ONC589806:ONE589806 OWY589806:OXA589806 PGU589806:PGW589806 PQQ589806:PQS589806 QAM589806:QAO589806 QKI589806:QKK589806 QUE589806:QUG589806 REA589806:REC589806 RNW589806:RNY589806 RXS589806:RXU589806 SHO589806:SHQ589806 SRK589806:SRM589806 TBG589806:TBI589806 TLC589806:TLE589806 TUY589806:TVA589806 UEU589806:UEW589806 UOQ589806:UOS589806 UYM589806:UYO589806 VII589806:VIK589806 VSE589806:VSG589806 WCA589806:WCC589806 WLW589806:WLY589806 WVS589806:WVU589806 K655342:M655342 JG655342:JI655342 TC655342:TE655342 ACY655342:ADA655342 AMU655342:AMW655342 AWQ655342:AWS655342 BGM655342:BGO655342 BQI655342:BQK655342 CAE655342:CAG655342 CKA655342:CKC655342 CTW655342:CTY655342 DDS655342:DDU655342 DNO655342:DNQ655342 DXK655342:DXM655342 EHG655342:EHI655342 ERC655342:ERE655342 FAY655342:FBA655342 FKU655342:FKW655342 FUQ655342:FUS655342 GEM655342:GEO655342 GOI655342:GOK655342 GYE655342:GYG655342 HIA655342:HIC655342 HRW655342:HRY655342 IBS655342:IBU655342 ILO655342:ILQ655342 IVK655342:IVM655342 JFG655342:JFI655342 JPC655342:JPE655342 JYY655342:JZA655342 KIU655342:KIW655342 KSQ655342:KSS655342 LCM655342:LCO655342 LMI655342:LMK655342 LWE655342:LWG655342 MGA655342:MGC655342 MPW655342:MPY655342 MZS655342:MZU655342 NJO655342:NJQ655342 NTK655342:NTM655342 ODG655342:ODI655342 ONC655342:ONE655342 OWY655342:OXA655342 PGU655342:PGW655342 PQQ655342:PQS655342 QAM655342:QAO655342 QKI655342:QKK655342 QUE655342:QUG655342 REA655342:REC655342 RNW655342:RNY655342 RXS655342:RXU655342 SHO655342:SHQ655342 SRK655342:SRM655342 TBG655342:TBI655342 TLC655342:TLE655342 TUY655342:TVA655342 UEU655342:UEW655342 UOQ655342:UOS655342 UYM655342:UYO655342 VII655342:VIK655342 VSE655342:VSG655342 WCA655342:WCC655342 WLW655342:WLY655342 WVS655342:WVU655342 K720878:M720878 JG720878:JI720878 TC720878:TE720878 ACY720878:ADA720878 AMU720878:AMW720878 AWQ720878:AWS720878 BGM720878:BGO720878 BQI720878:BQK720878 CAE720878:CAG720878 CKA720878:CKC720878 CTW720878:CTY720878 DDS720878:DDU720878 DNO720878:DNQ720878 DXK720878:DXM720878 EHG720878:EHI720878 ERC720878:ERE720878 FAY720878:FBA720878 FKU720878:FKW720878 FUQ720878:FUS720878 GEM720878:GEO720878 GOI720878:GOK720878 GYE720878:GYG720878 HIA720878:HIC720878 HRW720878:HRY720878 IBS720878:IBU720878 ILO720878:ILQ720878 IVK720878:IVM720878 JFG720878:JFI720878 JPC720878:JPE720878 JYY720878:JZA720878 KIU720878:KIW720878 KSQ720878:KSS720878 LCM720878:LCO720878 LMI720878:LMK720878 LWE720878:LWG720878 MGA720878:MGC720878 MPW720878:MPY720878 MZS720878:MZU720878 NJO720878:NJQ720878 NTK720878:NTM720878 ODG720878:ODI720878 ONC720878:ONE720878 OWY720878:OXA720878 PGU720878:PGW720878 PQQ720878:PQS720878 QAM720878:QAO720878 QKI720878:QKK720878 QUE720878:QUG720878 REA720878:REC720878 RNW720878:RNY720878 RXS720878:RXU720878 SHO720878:SHQ720878 SRK720878:SRM720878 TBG720878:TBI720878 TLC720878:TLE720878 TUY720878:TVA720878 UEU720878:UEW720878 UOQ720878:UOS720878 UYM720878:UYO720878 VII720878:VIK720878 VSE720878:VSG720878 WCA720878:WCC720878 WLW720878:WLY720878 WVS720878:WVU720878 K786414:M786414 JG786414:JI786414 TC786414:TE786414 ACY786414:ADA786414 AMU786414:AMW786414 AWQ786414:AWS786414 BGM786414:BGO786414 BQI786414:BQK786414 CAE786414:CAG786414 CKA786414:CKC786414 CTW786414:CTY786414 DDS786414:DDU786414 DNO786414:DNQ786414 DXK786414:DXM786414 EHG786414:EHI786414 ERC786414:ERE786414 FAY786414:FBA786414 FKU786414:FKW786414 FUQ786414:FUS786414 GEM786414:GEO786414 GOI786414:GOK786414 GYE786414:GYG786414 HIA786414:HIC786414 HRW786414:HRY786414 IBS786414:IBU786414 ILO786414:ILQ786414 IVK786414:IVM786414 JFG786414:JFI786414 JPC786414:JPE786414 JYY786414:JZA786414 KIU786414:KIW786414 KSQ786414:KSS786414 LCM786414:LCO786414 LMI786414:LMK786414 LWE786414:LWG786414 MGA786414:MGC786414 MPW786414:MPY786414 MZS786414:MZU786414 NJO786414:NJQ786414 NTK786414:NTM786414 ODG786414:ODI786414 ONC786414:ONE786414 OWY786414:OXA786414 PGU786414:PGW786414 PQQ786414:PQS786414 QAM786414:QAO786414 QKI786414:QKK786414 QUE786414:QUG786414 REA786414:REC786414 RNW786414:RNY786414 RXS786414:RXU786414 SHO786414:SHQ786414 SRK786414:SRM786414 TBG786414:TBI786414 TLC786414:TLE786414 TUY786414:TVA786414 UEU786414:UEW786414 UOQ786414:UOS786414 UYM786414:UYO786414 VII786414:VIK786414 VSE786414:VSG786414 WCA786414:WCC786414 WLW786414:WLY786414 WVS786414:WVU786414 K851950:M851950 JG851950:JI851950 TC851950:TE851950 ACY851950:ADA851950 AMU851950:AMW851950 AWQ851950:AWS851950 BGM851950:BGO851950 BQI851950:BQK851950 CAE851950:CAG851950 CKA851950:CKC851950 CTW851950:CTY851950 DDS851950:DDU851950 DNO851950:DNQ851950 DXK851950:DXM851950 EHG851950:EHI851950 ERC851950:ERE851950 FAY851950:FBA851950 FKU851950:FKW851950 FUQ851950:FUS851950 GEM851950:GEO851950 GOI851950:GOK851950 GYE851950:GYG851950 HIA851950:HIC851950 HRW851950:HRY851950 IBS851950:IBU851950 ILO851950:ILQ851950 IVK851950:IVM851950 JFG851950:JFI851950 JPC851950:JPE851950 JYY851950:JZA851950 KIU851950:KIW851950 KSQ851950:KSS851950 LCM851950:LCO851950 LMI851950:LMK851950 LWE851950:LWG851950 MGA851950:MGC851950 MPW851950:MPY851950 MZS851950:MZU851950 NJO851950:NJQ851950 NTK851950:NTM851950 ODG851950:ODI851950 ONC851950:ONE851950 OWY851950:OXA851950 PGU851950:PGW851950 PQQ851950:PQS851950 QAM851950:QAO851950 QKI851950:QKK851950 QUE851950:QUG851950 REA851950:REC851950 RNW851950:RNY851950 RXS851950:RXU851950 SHO851950:SHQ851950 SRK851950:SRM851950 TBG851950:TBI851950 TLC851950:TLE851950 TUY851950:TVA851950 UEU851950:UEW851950 UOQ851950:UOS851950 UYM851950:UYO851950 VII851950:VIK851950 VSE851950:VSG851950 WCA851950:WCC851950 WLW851950:WLY851950 WVS851950:WVU851950 K917486:M917486 JG917486:JI917486 TC917486:TE917486 ACY917486:ADA917486 AMU917486:AMW917486 AWQ917486:AWS917486 BGM917486:BGO917486 BQI917486:BQK917486 CAE917486:CAG917486 CKA917486:CKC917486 CTW917486:CTY917486 DDS917486:DDU917486 DNO917486:DNQ917486 DXK917486:DXM917486 EHG917486:EHI917486 ERC917486:ERE917486 FAY917486:FBA917486 FKU917486:FKW917486 FUQ917486:FUS917486 GEM917486:GEO917486 GOI917486:GOK917486 GYE917486:GYG917486 HIA917486:HIC917486 HRW917486:HRY917486 IBS917486:IBU917486 ILO917486:ILQ917486 IVK917486:IVM917486 JFG917486:JFI917486 JPC917486:JPE917486 JYY917486:JZA917486 KIU917486:KIW917486 KSQ917486:KSS917486 LCM917486:LCO917486 LMI917486:LMK917486 LWE917486:LWG917486 MGA917486:MGC917486 MPW917486:MPY917486 MZS917486:MZU917486 NJO917486:NJQ917486 NTK917486:NTM917486 ODG917486:ODI917486 ONC917486:ONE917486 OWY917486:OXA917486 PGU917486:PGW917486 PQQ917486:PQS917486 QAM917486:QAO917486 QKI917486:QKK917486 QUE917486:QUG917486 REA917486:REC917486 RNW917486:RNY917486 RXS917486:RXU917486 SHO917486:SHQ917486 SRK917486:SRM917486 TBG917486:TBI917486 TLC917486:TLE917486 TUY917486:TVA917486 UEU917486:UEW917486 UOQ917486:UOS917486 UYM917486:UYO917486 VII917486:VIK917486 VSE917486:VSG917486 WCA917486:WCC917486 WLW917486:WLY917486 WVS917486:WVU917486 K983022:M983022 JG983022:JI983022 TC983022:TE983022 ACY983022:ADA983022 AMU983022:AMW983022 AWQ983022:AWS983022 BGM983022:BGO983022 BQI983022:BQK983022 CAE983022:CAG983022 CKA983022:CKC983022 CTW983022:CTY983022 DDS983022:DDU983022 DNO983022:DNQ983022 DXK983022:DXM983022 EHG983022:EHI983022 ERC983022:ERE983022 FAY983022:FBA983022 FKU983022:FKW983022 FUQ983022:FUS983022 GEM983022:GEO983022 GOI983022:GOK983022 GYE983022:GYG983022 HIA983022:HIC983022 HRW983022:HRY983022 IBS983022:IBU983022 ILO983022:ILQ983022 IVK983022:IVM983022 JFG983022:JFI983022 JPC983022:JPE983022 JYY983022:JZA983022 KIU983022:KIW983022 KSQ983022:KSS983022 LCM983022:LCO983022 LMI983022:LMK983022 LWE983022:LWG983022 MGA983022:MGC983022 MPW983022:MPY983022 MZS983022:MZU983022 NJO983022:NJQ983022 NTK983022:NTM983022 ODG983022:ODI983022 ONC983022:ONE983022 OWY983022:OXA983022 PGU983022:PGW983022 PQQ983022:PQS983022 QAM983022:QAO983022 QKI983022:QKK983022 QUE983022:QUG983022 REA983022:REC983022 RNW983022:RNY983022 RXS983022:RXU983022 SHO983022:SHQ983022 SRK983022:SRM983022 TBG983022:TBI983022 TLC983022:TLE983022 TUY983022:TVA983022 UEU983022:UEW983022 UOQ983022:UOS983022 UYM983022:UYO983022 VII983022:VIK983022 VSE983022:VSG983022 WCA983022:WCC983022 WLW983022:WLY983022 L1" xr:uid="{00000000-0002-0000-0600-000000000000}">
      <formula1>$A$71:$A$107</formula1>
    </dataValidation>
  </dataValidations>
  <hyperlinks>
    <hyperlink ref="L3" location="Contents!A1" display="Back" xr:uid="{00000000-0004-0000-0600-000000000000}"/>
    <hyperlink ref="L2" location="'Table 5 Data'!A1" display="Go to Data" xr:uid="{00000000-0004-0000-0600-000001000000}"/>
    <hyperlink ref="A24" location="Glossary!A1" display="Definition Glossay" xr:uid="{00000000-0004-0000-0600-000002000000}"/>
  </hyperlinks>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33">
    <tabColor theme="7" tint="0.39997558519241921"/>
    <pageSetUpPr autoPageBreaks="0"/>
  </sheetPr>
  <dimension ref="A1:T44"/>
  <sheetViews>
    <sheetView zoomScale="70" zoomScaleNormal="70" workbookViewId="0">
      <selection activeCell="C1" sqref="C1"/>
    </sheetView>
  </sheetViews>
  <sheetFormatPr defaultColWidth="11.140625" defaultRowHeight="12.75" x14ac:dyDescent="0.2"/>
  <cols>
    <col min="1" max="9" width="11.140625" style="315"/>
    <col min="10" max="10" width="0" style="315" hidden="1" customWidth="1"/>
    <col min="11" max="19" width="11.140625" style="315"/>
    <col min="20" max="20" width="11.140625" style="315" hidden="1" customWidth="1"/>
    <col min="21" max="16384" width="11.140625" style="315"/>
  </cols>
  <sheetData>
    <row r="1" spans="1:20" x14ac:dyDescent="0.2">
      <c r="A1" s="325" t="s">
        <v>322</v>
      </c>
      <c r="C1" s="322" t="s">
        <v>2643</v>
      </c>
    </row>
    <row r="2" spans="1:20" ht="13.15" customHeight="1" x14ac:dyDescent="0.2">
      <c r="A2" s="355" t="s">
        <v>30</v>
      </c>
      <c r="B2" s="352"/>
      <c r="C2" s="671" t="s">
        <v>174</v>
      </c>
      <c r="D2" s="671"/>
      <c r="E2" s="671"/>
      <c r="F2" s="671"/>
      <c r="G2" s="671" t="s">
        <v>175</v>
      </c>
      <c r="H2" s="671"/>
      <c r="I2" s="671"/>
      <c r="J2" s="352"/>
      <c r="K2" s="355" t="s">
        <v>4</v>
      </c>
      <c r="L2" s="352"/>
      <c r="M2" s="671" t="s">
        <v>174</v>
      </c>
      <c r="N2" s="671"/>
      <c r="O2" s="671"/>
      <c r="P2" s="671"/>
      <c r="Q2" s="671" t="s">
        <v>175</v>
      </c>
      <c r="R2" s="671"/>
      <c r="S2" s="671"/>
      <c r="T2" s="352"/>
    </row>
    <row r="3" spans="1:20" ht="13.15" customHeight="1" x14ac:dyDescent="0.2">
      <c r="A3" s="352"/>
      <c r="B3" s="352"/>
      <c r="C3" s="671" t="s">
        <v>176</v>
      </c>
      <c r="D3" s="671"/>
      <c r="E3" s="671" t="s">
        <v>177</v>
      </c>
      <c r="F3" s="671"/>
      <c r="G3" s="352" t="s">
        <v>178</v>
      </c>
      <c r="H3" s="671" t="s">
        <v>177</v>
      </c>
      <c r="I3" s="671"/>
      <c r="J3" s="352"/>
      <c r="K3" s="352"/>
      <c r="L3" s="352"/>
      <c r="M3" s="671" t="s">
        <v>176</v>
      </c>
      <c r="N3" s="671"/>
      <c r="O3" s="671" t="s">
        <v>177</v>
      </c>
      <c r="P3" s="671"/>
      <c r="Q3" s="352" t="s">
        <v>178</v>
      </c>
      <c r="R3" s="671" t="s">
        <v>177</v>
      </c>
      <c r="S3" s="671"/>
      <c r="T3" s="352"/>
    </row>
    <row r="4" spans="1:20" ht="13.15" customHeight="1" x14ac:dyDescent="0.2">
      <c r="A4" s="352"/>
      <c r="B4" s="352"/>
      <c r="C4" s="352"/>
      <c r="D4" s="352" t="s">
        <v>180</v>
      </c>
      <c r="E4" s="352" t="s">
        <v>181</v>
      </c>
      <c r="F4" s="352"/>
      <c r="G4" s="352" t="s">
        <v>182</v>
      </c>
      <c r="H4" s="352" t="s">
        <v>181</v>
      </c>
      <c r="I4" s="352"/>
      <c r="J4" s="352"/>
      <c r="K4" s="352"/>
      <c r="L4" s="352"/>
      <c r="M4" s="352"/>
      <c r="N4" s="352" t="s">
        <v>180</v>
      </c>
      <c r="O4" s="352" t="s">
        <v>181</v>
      </c>
      <c r="P4" s="352"/>
      <c r="Q4" s="352" t="s">
        <v>182</v>
      </c>
      <c r="R4" s="352" t="s">
        <v>181</v>
      </c>
      <c r="S4" s="352"/>
      <c r="T4" s="352"/>
    </row>
    <row r="5" spans="1:20" ht="13.15" customHeight="1" x14ac:dyDescent="0.2">
      <c r="A5" s="352"/>
      <c r="B5" s="352" t="s">
        <v>183</v>
      </c>
      <c r="C5" s="352" t="s">
        <v>73</v>
      </c>
      <c r="D5" s="352" t="s">
        <v>184</v>
      </c>
      <c r="E5" s="352" t="s">
        <v>185</v>
      </c>
      <c r="F5" s="352" t="s">
        <v>186</v>
      </c>
      <c r="G5" s="352"/>
      <c r="H5" s="352" t="s">
        <v>185</v>
      </c>
      <c r="I5" s="352" t="s">
        <v>186</v>
      </c>
      <c r="J5" s="352"/>
      <c r="K5" s="352"/>
      <c r="L5" s="352" t="s">
        <v>183</v>
      </c>
      <c r="M5" s="352" t="s">
        <v>73</v>
      </c>
      <c r="N5" s="352" t="s">
        <v>184</v>
      </c>
      <c r="O5" s="352" t="s">
        <v>185</v>
      </c>
      <c r="P5" s="352" t="s">
        <v>186</v>
      </c>
      <c r="Q5" s="352"/>
      <c r="R5" s="352" t="s">
        <v>185</v>
      </c>
      <c r="S5" s="352" t="s">
        <v>186</v>
      </c>
      <c r="T5" s="352"/>
    </row>
    <row r="6" spans="1:20" ht="13.15" customHeight="1" x14ac:dyDescent="0.2">
      <c r="A6" s="352"/>
      <c r="B6" s="352" t="s">
        <v>134</v>
      </c>
      <c r="C6" s="352"/>
      <c r="D6" s="352" t="s">
        <v>187</v>
      </c>
      <c r="E6" s="352" t="s">
        <v>188</v>
      </c>
      <c r="F6" s="352" t="s">
        <v>189</v>
      </c>
      <c r="G6" s="352" t="s">
        <v>73</v>
      </c>
      <c r="H6" s="352" t="s">
        <v>188</v>
      </c>
      <c r="I6" s="352" t="s">
        <v>189</v>
      </c>
      <c r="J6" s="352"/>
      <c r="K6" s="352"/>
      <c r="L6" s="352" t="s">
        <v>134</v>
      </c>
      <c r="M6" s="352"/>
      <c r="N6" s="352" t="s">
        <v>187</v>
      </c>
      <c r="O6" s="352" t="s">
        <v>188</v>
      </c>
      <c r="P6" s="352" t="s">
        <v>189</v>
      </c>
      <c r="Q6" s="352" t="s">
        <v>73</v>
      </c>
      <c r="R6" s="352" t="s">
        <v>188</v>
      </c>
      <c r="S6" s="352" t="s">
        <v>189</v>
      </c>
      <c r="T6" s="352"/>
    </row>
    <row r="7" spans="1:20" ht="13.15" customHeight="1" x14ac:dyDescent="0.2">
      <c r="A7" s="352"/>
      <c r="B7" s="352"/>
      <c r="C7" s="352"/>
      <c r="D7" s="352"/>
      <c r="E7" s="352"/>
      <c r="F7" s="352"/>
      <c r="G7" s="352"/>
      <c r="H7" s="352"/>
      <c r="I7" s="352"/>
      <c r="J7" s="352"/>
      <c r="K7" s="352"/>
      <c r="L7" s="352"/>
      <c r="M7" s="352"/>
      <c r="N7" s="352"/>
      <c r="O7" s="352"/>
      <c r="P7" s="352"/>
      <c r="Q7" s="352"/>
      <c r="R7" s="352"/>
      <c r="S7" s="352"/>
      <c r="T7" s="352"/>
    </row>
    <row r="8" spans="1:20" ht="13.15" customHeight="1" x14ac:dyDescent="0.2">
      <c r="A8" s="357" t="s">
        <v>31</v>
      </c>
      <c r="B8" s="352">
        <v>2001</v>
      </c>
      <c r="C8" s="352">
        <v>819</v>
      </c>
      <c r="D8" s="352">
        <v>632</v>
      </c>
      <c r="E8" s="352">
        <v>2</v>
      </c>
      <c r="F8" s="352">
        <v>9</v>
      </c>
      <c r="G8" s="352">
        <v>974</v>
      </c>
      <c r="H8" s="352">
        <v>82</v>
      </c>
      <c r="I8" s="352">
        <v>115</v>
      </c>
      <c r="J8" s="352"/>
      <c r="K8" s="357" t="s">
        <v>31</v>
      </c>
      <c r="L8" s="352">
        <v>2169</v>
      </c>
      <c r="M8" s="352">
        <v>1231</v>
      </c>
      <c r="N8" s="352">
        <v>903</v>
      </c>
      <c r="O8" s="352">
        <v>6</v>
      </c>
      <c r="P8" s="352">
        <v>16</v>
      </c>
      <c r="Q8" s="352">
        <v>775</v>
      </c>
      <c r="R8" s="352">
        <v>70</v>
      </c>
      <c r="S8" s="352">
        <v>64</v>
      </c>
      <c r="T8" s="352"/>
    </row>
    <row r="9" spans="1:20" ht="13.15" customHeight="1" x14ac:dyDescent="0.2">
      <c r="A9" s="357" t="s">
        <v>32</v>
      </c>
      <c r="B9" s="352">
        <v>55773</v>
      </c>
      <c r="C9" s="352">
        <v>12178</v>
      </c>
      <c r="D9" s="352">
        <v>3501</v>
      </c>
      <c r="E9" s="352">
        <v>466</v>
      </c>
      <c r="F9" s="352">
        <v>835</v>
      </c>
      <c r="G9" s="352">
        <v>26409</v>
      </c>
      <c r="H9" s="352">
        <v>6426</v>
      </c>
      <c r="I9" s="352">
        <v>9454</v>
      </c>
      <c r="J9" s="352"/>
      <c r="K9" s="357" t="s">
        <v>32</v>
      </c>
      <c r="L9" s="352">
        <v>58119</v>
      </c>
      <c r="M9" s="352">
        <v>15910</v>
      </c>
      <c r="N9" s="352">
        <v>5793</v>
      </c>
      <c r="O9" s="352">
        <v>1591</v>
      </c>
      <c r="P9" s="352">
        <v>1335</v>
      </c>
      <c r="Q9" s="352">
        <v>25635</v>
      </c>
      <c r="R9" s="352">
        <v>6739</v>
      </c>
      <c r="S9" s="352">
        <v>6898</v>
      </c>
      <c r="T9" s="352"/>
    </row>
    <row r="10" spans="1:20" ht="13.15" customHeight="1" x14ac:dyDescent="0.2">
      <c r="A10" s="357" t="s">
        <v>33</v>
      </c>
      <c r="B10" s="352">
        <v>106271</v>
      </c>
      <c r="C10" s="352">
        <v>24614</v>
      </c>
      <c r="D10" s="352">
        <v>9587</v>
      </c>
      <c r="E10" s="352">
        <v>576</v>
      </c>
      <c r="F10" s="352">
        <v>1443</v>
      </c>
      <c r="G10" s="352">
        <v>50092</v>
      </c>
      <c r="H10" s="352">
        <v>12148</v>
      </c>
      <c r="I10" s="352">
        <v>17392</v>
      </c>
      <c r="J10" s="352"/>
      <c r="K10" s="357" t="s">
        <v>33</v>
      </c>
      <c r="L10" s="352">
        <v>115456</v>
      </c>
      <c r="M10" s="352">
        <v>33278</v>
      </c>
      <c r="N10" s="352">
        <v>15788</v>
      </c>
      <c r="O10" s="352">
        <v>1692</v>
      </c>
      <c r="P10" s="352">
        <v>1975</v>
      </c>
      <c r="Q10" s="352">
        <v>50859</v>
      </c>
      <c r="R10" s="352">
        <v>13110</v>
      </c>
      <c r="S10" s="352">
        <v>14503</v>
      </c>
      <c r="T10" s="352"/>
    </row>
    <row r="11" spans="1:20" ht="13.15" customHeight="1" x14ac:dyDescent="0.2">
      <c r="A11" s="357" t="s">
        <v>34</v>
      </c>
      <c r="B11" s="352">
        <v>77500</v>
      </c>
      <c r="C11" s="352">
        <v>14310</v>
      </c>
      <c r="D11" s="352">
        <v>4797</v>
      </c>
      <c r="E11" s="352">
        <v>334</v>
      </c>
      <c r="F11" s="352">
        <v>994</v>
      </c>
      <c r="G11" s="352">
        <v>36582</v>
      </c>
      <c r="H11" s="352">
        <v>9406</v>
      </c>
      <c r="I11" s="352">
        <v>15873</v>
      </c>
      <c r="J11" s="352"/>
      <c r="K11" s="357" t="s">
        <v>34</v>
      </c>
      <c r="L11" s="352">
        <v>84908</v>
      </c>
      <c r="M11" s="352">
        <v>20470</v>
      </c>
      <c r="N11" s="352">
        <v>8319</v>
      </c>
      <c r="O11" s="352">
        <v>1182</v>
      </c>
      <c r="P11" s="352">
        <v>1322</v>
      </c>
      <c r="Q11" s="352">
        <v>39952</v>
      </c>
      <c r="R11" s="352">
        <v>10343</v>
      </c>
      <c r="S11" s="352">
        <v>11633</v>
      </c>
      <c r="T11" s="352"/>
    </row>
    <row r="12" spans="1:20" ht="13.15" customHeight="1" x14ac:dyDescent="0.2">
      <c r="A12" s="357" t="s">
        <v>35</v>
      </c>
      <c r="B12" s="352">
        <v>89268</v>
      </c>
      <c r="C12" s="352">
        <v>21848</v>
      </c>
      <c r="D12" s="352">
        <v>10689</v>
      </c>
      <c r="E12" s="352">
        <v>1253</v>
      </c>
      <c r="F12" s="352">
        <v>1587</v>
      </c>
      <c r="G12" s="352">
        <v>39144</v>
      </c>
      <c r="H12" s="352">
        <v>10634</v>
      </c>
      <c r="I12" s="352">
        <v>14780</v>
      </c>
      <c r="J12" s="352"/>
      <c r="K12" s="357" t="s">
        <v>35</v>
      </c>
      <c r="L12" s="352">
        <v>93968</v>
      </c>
      <c r="M12" s="352">
        <v>27956</v>
      </c>
      <c r="N12" s="352">
        <v>16743</v>
      </c>
      <c r="O12" s="352">
        <v>2704</v>
      </c>
      <c r="P12" s="352">
        <v>2756</v>
      </c>
      <c r="Q12" s="352">
        <v>38830</v>
      </c>
      <c r="R12" s="352">
        <v>10219</v>
      </c>
      <c r="S12" s="352">
        <v>11442</v>
      </c>
      <c r="T12" s="352"/>
    </row>
    <row r="13" spans="1:20" ht="13.15" customHeight="1" x14ac:dyDescent="0.2">
      <c r="A13" s="357" t="s">
        <v>36</v>
      </c>
      <c r="B13" s="352">
        <v>109298</v>
      </c>
      <c r="C13" s="352">
        <v>23386</v>
      </c>
      <c r="D13" s="352">
        <v>8935</v>
      </c>
      <c r="E13" s="352">
        <v>526</v>
      </c>
      <c r="F13" s="352">
        <v>1462</v>
      </c>
      <c r="G13" s="352">
        <v>52082</v>
      </c>
      <c r="H13" s="352">
        <v>11660</v>
      </c>
      <c r="I13" s="352">
        <v>20178</v>
      </c>
      <c r="J13" s="352"/>
      <c r="K13" s="357" t="s">
        <v>36</v>
      </c>
      <c r="L13" s="352">
        <v>119574</v>
      </c>
      <c r="M13" s="352">
        <v>32976</v>
      </c>
      <c r="N13" s="352">
        <v>14759</v>
      </c>
      <c r="O13" s="352">
        <v>1555</v>
      </c>
      <c r="P13" s="352">
        <v>1799</v>
      </c>
      <c r="Q13" s="352">
        <v>56548</v>
      </c>
      <c r="R13" s="352">
        <v>11956</v>
      </c>
      <c r="S13" s="352">
        <v>14726</v>
      </c>
      <c r="T13" s="352"/>
    </row>
    <row r="14" spans="1:20" ht="13.15" customHeight="1" x14ac:dyDescent="0.2">
      <c r="A14" s="357" t="s">
        <v>37</v>
      </c>
      <c r="B14" s="352">
        <v>70061</v>
      </c>
      <c r="C14" s="352">
        <v>27873</v>
      </c>
      <c r="D14" s="352">
        <v>15463</v>
      </c>
      <c r="E14" s="352">
        <v>760</v>
      </c>
      <c r="F14" s="352">
        <v>1379</v>
      </c>
      <c r="G14" s="352">
        <v>28392</v>
      </c>
      <c r="H14" s="352">
        <v>5245</v>
      </c>
      <c r="I14" s="352">
        <v>6396</v>
      </c>
      <c r="J14" s="352"/>
      <c r="K14" s="357" t="s">
        <v>37</v>
      </c>
      <c r="L14" s="352">
        <v>80149</v>
      </c>
      <c r="M14" s="352">
        <v>36334</v>
      </c>
      <c r="N14" s="352">
        <v>23126</v>
      </c>
      <c r="O14" s="352">
        <v>1913</v>
      </c>
      <c r="P14" s="352">
        <v>2178</v>
      </c>
      <c r="Q14" s="352">
        <v>28390</v>
      </c>
      <c r="R14" s="352">
        <v>5623</v>
      </c>
      <c r="S14" s="352">
        <v>5662</v>
      </c>
      <c r="T14" s="352"/>
    </row>
    <row r="15" spans="1:20" ht="13.15" customHeight="1" x14ac:dyDescent="0.2">
      <c r="A15" s="357" t="s">
        <v>38</v>
      </c>
      <c r="B15" s="352">
        <v>114592</v>
      </c>
      <c r="C15" s="352">
        <v>24640</v>
      </c>
      <c r="D15" s="352">
        <v>10506</v>
      </c>
      <c r="E15" s="352">
        <v>887</v>
      </c>
      <c r="F15" s="352">
        <v>1874</v>
      </c>
      <c r="G15" s="352">
        <v>52399</v>
      </c>
      <c r="H15" s="352">
        <v>13788</v>
      </c>
      <c r="I15" s="352">
        <v>20999</v>
      </c>
      <c r="J15" s="352"/>
      <c r="K15" s="357" t="s">
        <v>38</v>
      </c>
      <c r="L15" s="352">
        <v>124872</v>
      </c>
      <c r="M15" s="352">
        <v>33771</v>
      </c>
      <c r="N15" s="352">
        <v>17737</v>
      </c>
      <c r="O15" s="352">
        <v>2796</v>
      </c>
      <c r="P15" s="352">
        <v>2587</v>
      </c>
      <c r="Q15" s="352">
        <v>55687</v>
      </c>
      <c r="R15" s="352">
        <v>14241</v>
      </c>
      <c r="S15" s="352">
        <v>15762</v>
      </c>
      <c r="T15" s="352"/>
    </row>
    <row r="16" spans="1:20" ht="13.15" customHeight="1" x14ac:dyDescent="0.2">
      <c r="A16" s="357" t="s">
        <v>39</v>
      </c>
      <c r="B16" s="352">
        <v>100294</v>
      </c>
      <c r="C16" s="352">
        <v>23928</v>
      </c>
      <c r="D16" s="352">
        <v>11540</v>
      </c>
      <c r="E16" s="352">
        <v>826</v>
      </c>
      <c r="F16" s="352">
        <v>1516</v>
      </c>
      <c r="G16" s="352">
        <v>45201</v>
      </c>
      <c r="H16" s="352">
        <v>12714</v>
      </c>
      <c r="I16" s="352">
        <v>16094</v>
      </c>
      <c r="J16" s="352"/>
      <c r="K16" s="357" t="s">
        <v>39</v>
      </c>
      <c r="L16" s="352">
        <v>108644</v>
      </c>
      <c r="M16" s="352">
        <v>32395</v>
      </c>
      <c r="N16" s="352">
        <v>18562</v>
      </c>
      <c r="O16" s="352">
        <v>2372</v>
      </c>
      <c r="P16" s="352">
        <v>2380</v>
      </c>
      <c r="Q16" s="352">
        <v>46454</v>
      </c>
      <c r="R16" s="352">
        <v>12190</v>
      </c>
      <c r="S16" s="352">
        <v>12823</v>
      </c>
      <c r="T16" s="352"/>
    </row>
    <row r="17" spans="1:20" ht="13.15" customHeight="1" x14ac:dyDescent="0.2">
      <c r="A17" s="357" t="s">
        <v>40</v>
      </c>
      <c r="B17" s="352">
        <v>95075</v>
      </c>
      <c r="C17" s="352">
        <v>20819</v>
      </c>
      <c r="D17" s="352">
        <v>7053</v>
      </c>
      <c r="E17" s="352">
        <v>543</v>
      </c>
      <c r="F17" s="352">
        <v>1297</v>
      </c>
      <c r="G17" s="352">
        <v>44113</v>
      </c>
      <c r="H17" s="352">
        <v>11123</v>
      </c>
      <c r="I17" s="352">
        <v>17179</v>
      </c>
      <c r="J17" s="352"/>
      <c r="K17" s="357" t="s">
        <v>40</v>
      </c>
      <c r="L17" s="352">
        <v>101731</v>
      </c>
      <c r="M17" s="352">
        <v>27099</v>
      </c>
      <c r="N17" s="352">
        <v>12094</v>
      </c>
      <c r="O17" s="352">
        <v>1835</v>
      </c>
      <c r="P17" s="352">
        <v>1918</v>
      </c>
      <c r="Q17" s="352">
        <v>45675</v>
      </c>
      <c r="R17" s="352">
        <v>11981</v>
      </c>
      <c r="S17" s="352">
        <v>13196</v>
      </c>
      <c r="T17" s="352"/>
    </row>
    <row r="18" spans="1:20" ht="13.15" customHeight="1" x14ac:dyDescent="0.2">
      <c r="A18" s="357" t="s">
        <v>41</v>
      </c>
      <c r="B18" s="352">
        <v>78070</v>
      </c>
      <c r="C18" s="352">
        <v>18511</v>
      </c>
      <c r="D18" s="352">
        <v>7049</v>
      </c>
      <c r="E18" s="352">
        <v>907</v>
      </c>
      <c r="F18" s="352">
        <v>1501</v>
      </c>
      <c r="G18" s="352">
        <v>34415</v>
      </c>
      <c r="H18" s="352">
        <v>9459</v>
      </c>
      <c r="I18" s="352">
        <v>13272</v>
      </c>
      <c r="J18" s="352"/>
      <c r="K18" s="357" t="s">
        <v>41</v>
      </c>
      <c r="L18" s="352">
        <v>84757</v>
      </c>
      <c r="M18" s="352">
        <v>25370</v>
      </c>
      <c r="N18" s="352">
        <v>12128</v>
      </c>
      <c r="O18" s="352">
        <v>3075</v>
      </c>
      <c r="P18" s="352">
        <v>2571</v>
      </c>
      <c r="Q18" s="352">
        <v>34164</v>
      </c>
      <c r="R18" s="352">
        <v>9488</v>
      </c>
      <c r="S18" s="352">
        <v>10046</v>
      </c>
      <c r="T18" s="352"/>
    </row>
    <row r="19" spans="1:20" ht="13.15" customHeight="1" x14ac:dyDescent="0.2">
      <c r="A19" s="357" t="s">
        <v>42</v>
      </c>
      <c r="B19" s="352">
        <v>68499</v>
      </c>
      <c r="C19" s="352">
        <v>20524</v>
      </c>
      <c r="D19" s="352">
        <v>10065</v>
      </c>
      <c r="E19" s="352">
        <v>1454</v>
      </c>
      <c r="F19" s="352">
        <v>1897</v>
      </c>
      <c r="G19" s="352">
        <v>27425</v>
      </c>
      <c r="H19" s="352">
        <v>7761</v>
      </c>
      <c r="I19" s="352">
        <v>9423</v>
      </c>
      <c r="J19" s="352"/>
      <c r="K19" s="357" t="s">
        <v>42</v>
      </c>
      <c r="L19" s="352">
        <v>75631</v>
      </c>
      <c r="M19" s="352">
        <v>27276</v>
      </c>
      <c r="N19" s="352">
        <v>16915</v>
      </c>
      <c r="O19" s="352">
        <v>3374</v>
      </c>
      <c r="P19" s="352">
        <v>2968</v>
      </c>
      <c r="Q19" s="352">
        <v>27339</v>
      </c>
      <c r="R19" s="352">
        <v>7933</v>
      </c>
      <c r="S19" s="352">
        <v>6678</v>
      </c>
      <c r="T19" s="352"/>
    </row>
    <row r="20" spans="1:20" ht="13.15" customHeight="1" x14ac:dyDescent="0.2">
      <c r="A20" s="357" t="s">
        <v>43</v>
      </c>
      <c r="B20" s="352">
        <v>61057</v>
      </c>
      <c r="C20" s="352">
        <v>21457</v>
      </c>
      <c r="D20" s="352">
        <v>11614</v>
      </c>
      <c r="E20" s="352">
        <v>780</v>
      </c>
      <c r="F20" s="352">
        <v>1270</v>
      </c>
      <c r="G20" s="352">
        <v>25963</v>
      </c>
      <c r="H20" s="352">
        <v>4961</v>
      </c>
      <c r="I20" s="352">
        <v>6606</v>
      </c>
      <c r="J20" s="352"/>
      <c r="K20" s="357" t="s">
        <v>43</v>
      </c>
      <c r="L20" s="352">
        <v>69823</v>
      </c>
      <c r="M20" s="352">
        <v>29067</v>
      </c>
      <c r="N20" s="352">
        <v>19180</v>
      </c>
      <c r="O20" s="352">
        <v>1974</v>
      </c>
      <c r="P20" s="352">
        <v>1927</v>
      </c>
      <c r="Q20" s="352">
        <v>27009</v>
      </c>
      <c r="R20" s="352">
        <v>5117</v>
      </c>
      <c r="S20" s="352">
        <v>4658</v>
      </c>
      <c r="T20" s="352"/>
    </row>
    <row r="21" spans="1:20" ht="13.15" customHeight="1" x14ac:dyDescent="0.2">
      <c r="A21" s="357" t="s">
        <v>44</v>
      </c>
      <c r="B21" s="352">
        <v>77090</v>
      </c>
      <c r="C21" s="352">
        <v>21599</v>
      </c>
      <c r="D21" s="352">
        <v>11013</v>
      </c>
      <c r="E21" s="352">
        <v>967</v>
      </c>
      <c r="F21" s="352">
        <v>1590</v>
      </c>
      <c r="G21" s="352">
        <v>32874</v>
      </c>
      <c r="H21" s="352">
        <v>8410</v>
      </c>
      <c r="I21" s="352">
        <v>11641</v>
      </c>
      <c r="J21" s="352"/>
      <c r="K21" s="357" t="s">
        <v>44</v>
      </c>
      <c r="L21" s="352">
        <v>85281</v>
      </c>
      <c r="M21" s="352">
        <v>29311</v>
      </c>
      <c r="N21" s="352">
        <v>18943</v>
      </c>
      <c r="O21" s="352">
        <v>3126</v>
      </c>
      <c r="P21" s="352">
        <v>2712</v>
      </c>
      <c r="Q21" s="352">
        <v>33732</v>
      </c>
      <c r="R21" s="352">
        <v>8246</v>
      </c>
      <c r="S21" s="352">
        <v>8078</v>
      </c>
      <c r="T21" s="352"/>
    </row>
    <row r="22" spans="1:20" ht="13.15" customHeight="1" x14ac:dyDescent="0.2">
      <c r="A22" s="357" t="s">
        <v>45</v>
      </c>
      <c r="B22" s="352">
        <v>70408</v>
      </c>
      <c r="C22" s="352">
        <v>14093</v>
      </c>
      <c r="D22" s="352">
        <v>4829</v>
      </c>
      <c r="E22" s="352">
        <v>332</v>
      </c>
      <c r="F22" s="352">
        <v>836</v>
      </c>
      <c r="G22" s="352">
        <v>33335</v>
      </c>
      <c r="H22" s="352">
        <v>8706</v>
      </c>
      <c r="I22" s="352">
        <v>13103</v>
      </c>
      <c r="J22" s="352"/>
      <c r="K22" s="357" t="s">
        <v>45</v>
      </c>
      <c r="L22" s="352">
        <v>75498</v>
      </c>
      <c r="M22" s="352">
        <v>18686</v>
      </c>
      <c r="N22" s="352">
        <v>7902</v>
      </c>
      <c r="O22" s="352">
        <v>917</v>
      </c>
      <c r="P22" s="352">
        <v>1140</v>
      </c>
      <c r="Q22" s="352">
        <v>34542</v>
      </c>
      <c r="R22" s="352">
        <v>9113</v>
      </c>
      <c r="S22" s="352">
        <v>11078</v>
      </c>
      <c r="T22" s="352"/>
    </row>
    <row r="23" spans="1:20" ht="13.15" customHeight="1" x14ac:dyDescent="0.2">
      <c r="A23" s="357" t="s">
        <v>46</v>
      </c>
      <c r="B23" s="352">
        <v>84715</v>
      </c>
      <c r="C23" s="352">
        <v>14177</v>
      </c>
      <c r="D23" s="352">
        <v>4640</v>
      </c>
      <c r="E23" s="352">
        <v>435</v>
      </c>
      <c r="F23" s="352">
        <v>1105</v>
      </c>
      <c r="G23" s="352">
        <v>40982</v>
      </c>
      <c r="H23" s="352">
        <v>10190</v>
      </c>
      <c r="I23" s="352">
        <v>17824</v>
      </c>
      <c r="J23" s="352"/>
      <c r="K23" s="357" t="s">
        <v>46</v>
      </c>
      <c r="L23" s="352">
        <v>89072</v>
      </c>
      <c r="M23" s="352">
        <v>20315</v>
      </c>
      <c r="N23" s="352">
        <v>7801</v>
      </c>
      <c r="O23" s="352">
        <v>1024</v>
      </c>
      <c r="P23" s="352">
        <v>1393</v>
      </c>
      <c r="Q23" s="352">
        <v>43445</v>
      </c>
      <c r="R23" s="352">
        <v>9951</v>
      </c>
      <c r="S23" s="352">
        <v>12938</v>
      </c>
      <c r="T23" s="352"/>
    </row>
    <row r="24" spans="1:20" ht="13.15" customHeight="1" x14ac:dyDescent="0.2">
      <c r="A24" s="357" t="s">
        <v>47</v>
      </c>
      <c r="B24" s="352">
        <v>81755</v>
      </c>
      <c r="C24" s="352">
        <v>15819</v>
      </c>
      <c r="D24" s="352">
        <v>5745</v>
      </c>
      <c r="E24" s="352">
        <v>519</v>
      </c>
      <c r="F24" s="352">
        <v>1099</v>
      </c>
      <c r="G24" s="352">
        <v>39235</v>
      </c>
      <c r="H24" s="352">
        <v>9982</v>
      </c>
      <c r="I24" s="352">
        <v>15099</v>
      </c>
      <c r="J24" s="352"/>
      <c r="K24" s="357" t="s">
        <v>47</v>
      </c>
      <c r="L24" s="352">
        <v>90999</v>
      </c>
      <c r="M24" s="352">
        <v>22910</v>
      </c>
      <c r="N24" s="352">
        <v>10578</v>
      </c>
      <c r="O24" s="352">
        <v>1261</v>
      </c>
      <c r="P24" s="352">
        <v>1481</v>
      </c>
      <c r="Q24" s="352">
        <v>42620</v>
      </c>
      <c r="R24" s="352">
        <v>11059</v>
      </c>
      <c r="S24" s="352">
        <v>11656</v>
      </c>
      <c r="T24" s="352"/>
    </row>
    <row r="25" spans="1:20" ht="13.15" customHeight="1" x14ac:dyDescent="0.2">
      <c r="A25" s="357" t="s">
        <v>48</v>
      </c>
      <c r="B25" s="352">
        <v>73112</v>
      </c>
      <c r="C25" s="352">
        <v>16888</v>
      </c>
      <c r="D25" s="352">
        <v>7251</v>
      </c>
      <c r="E25" s="352">
        <v>550</v>
      </c>
      <c r="F25" s="352">
        <v>1144</v>
      </c>
      <c r="G25" s="352">
        <v>33296</v>
      </c>
      <c r="H25" s="352">
        <v>9127</v>
      </c>
      <c r="I25" s="352">
        <v>12098</v>
      </c>
      <c r="J25" s="352"/>
      <c r="K25" s="357" t="s">
        <v>48</v>
      </c>
      <c r="L25" s="352">
        <v>79789</v>
      </c>
      <c r="M25" s="352">
        <v>22027</v>
      </c>
      <c r="N25" s="352">
        <v>11365</v>
      </c>
      <c r="O25" s="352">
        <v>1609</v>
      </c>
      <c r="P25" s="352">
        <v>1679</v>
      </c>
      <c r="Q25" s="352">
        <v>34918</v>
      </c>
      <c r="R25" s="352">
        <v>9488</v>
      </c>
      <c r="S25" s="352">
        <v>10051</v>
      </c>
      <c r="T25" s="352"/>
    </row>
    <row r="26" spans="1:20" ht="13.15" customHeight="1" x14ac:dyDescent="0.2">
      <c r="A26" s="357" t="s">
        <v>49</v>
      </c>
      <c r="B26" s="352">
        <v>64317</v>
      </c>
      <c r="C26" s="352">
        <v>21397</v>
      </c>
      <c r="D26" s="352">
        <v>11227</v>
      </c>
      <c r="E26" s="352">
        <v>1012</v>
      </c>
      <c r="F26" s="352">
        <v>1488</v>
      </c>
      <c r="G26" s="352">
        <v>26252</v>
      </c>
      <c r="H26" s="352">
        <v>6054</v>
      </c>
      <c r="I26" s="352">
        <v>8106</v>
      </c>
      <c r="J26" s="352"/>
      <c r="K26" s="357" t="s">
        <v>49</v>
      </c>
      <c r="L26" s="352">
        <v>74226</v>
      </c>
      <c r="M26" s="352">
        <v>29231</v>
      </c>
      <c r="N26" s="352">
        <v>18718</v>
      </c>
      <c r="O26" s="352">
        <v>2940</v>
      </c>
      <c r="P26" s="352">
        <v>2719</v>
      </c>
      <c r="Q26" s="352">
        <v>27284</v>
      </c>
      <c r="R26" s="352">
        <v>6184</v>
      </c>
      <c r="S26" s="352">
        <v>5820</v>
      </c>
      <c r="T26" s="352"/>
    </row>
    <row r="27" spans="1:20" ht="13.15" customHeight="1" x14ac:dyDescent="0.2">
      <c r="A27" s="357" t="s">
        <v>50</v>
      </c>
      <c r="B27" s="352">
        <v>56092</v>
      </c>
      <c r="C27" s="352">
        <v>23860</v>
      </c>
      <c r="D27" s="352">
        <v>15131</v>
      </c>
      <c r="E27" s="352">
        <v>484</v>
      </c>
      <c r="F27" s="352">
        <v>971</v>
      </c>
      <c r="G27" s="352">
        <v>22098</v>
      </c>
      <c r="H27" s="352">
        <v>3879</v>
      </c>
      <c r="I27" s="352">
        <v>4784</v>
      </c>
      <c r="J27" s="352"/>
      <c r="K27" s="357" t="s">
        <v>50</v>
      </c>
      <c r="L27" s="352">
        <v>68222</v>
      </c>
      <c r="M27" s="352">
        <v>32651</v>
      </c>
      <c r="N27" s="352">
        <v>22811</v>
      </c>
      <c r="O27" s="352">
        <v>1180</v>
      </c>
      <c r="P27" s="352">
        <v>1503</v>
      </c>
      <c r="Q27" s="352">
        <v>23888</v>
      </c>
      <c r="R27" s="352">
        <v>4462</v>
      </c>
      <c r="S27" s="352">
        <v>4447</v>
      </c>
      <c r="T27" s="352"/>
    </row>
    <row r="28" spans="1:20" ht="13.15" customHeight="1" x14ac:dyDescent="0.2">
      <c r="A28" s="357" t="s">
        <v>51</v>
      </c>
      <c r="B28" s="352">
        <v>51435</v>
      </c>
      <c r="C28" s="352">
        <v>13016</v>
      </c>
      <c r="D28" s="352">
        <v>5400</v>
      </c>
      <c r="E28" s="352">
        <v>221</v>
      </c>
      <c r="F28" s="352">
        <v>698</v>
      </c>
      <c r="G28" s="352">
        <v>23836</v>
      </c>
      <c r="H28" s="352">
        <v>5468</v>
      </c>
      <c r="I28" s="352">
        <v>8191</v>
      </c>
      <c r="J28" s="352"/>
      <c r="K28" s="357" t="s">
        <v>51</v>
      </c>
      <c r="L28" s="352">
        <v>55280</v>
      </c>
      <c r="M28" s="352">
        <v>16471</v>
      </c>
      <c r="N28" s="352">
        <v>8064</v>
      </c>
      <c r="O28" s="352">
        <v>597</v>
      </c>
      <c r="P28" s="352">
        <v>797</v>
      </c>
      <c r="Q28" s="352">
        <v>25064</v>
      </c>
      <c r="R28" s="352">
        <v>5698</v>
      </c>
      <c r="S28" s="352">
        <v>6646</v>
      </c>
      <c r="T28" s="352"/>
    </row>
    <row r="29" spans="1:20" ht="13.15" customHeight="1" x14ac:dyDescent="0.2">
      <c r="A29" s="357" t="s">
        <v>52</v>
      </c>
      <c r="B29" s="352">
        <v>95662</v>
      </c>
      <c r="C29" s="352">
        <v>28941</v>
      </c>
      <c r="D29" s="352">
        <v>14782</v>
      </c>
      <c r="E29" s="352">
        <v>2002</v>
      </c>
      <c r="F29" s="352">
        <v>2416</v>
      </c>
      <c r="G29" s="352">
        <v>40491</v>
      </c>
      <c r="H29" s="352">
        <v>8950</v>
      </c>
      <c r="I29" s="352">
        <v>12846</v>
      </c>
      <c r="J29" s="352"/>
      <c r="K29" s="357" t="s">
        <v>52</v>
      </c>
      <c r="L29" s="352">
        <v>108920</v>
      </c>
      <c r="M29" s="352">
        <v>41125</v>
      </c>
      <c r="N29" s="352">
        <v>26840</v>
      </c>
      <c r="O29" s="352">
        <v>4823</v>
      </c>
      <c r="P29" s="352">
        <v>4126</v>
      </c>
      <c r="Q29" s="352">
        <v>41133</v>
      </c>
      <c r="R29" s="352">
        <v>9367</v>
      </c>
      <c r="S29" s="352">
        <v>8254</v>
      </c>
      <c r="T29" s="352"/>
    </row>
    <row r="30" spans="1:20" ht="13.15" customHeight="1" x14ac:dyDescent="0.2">
      <c r="A30" s="357" t="s">
        <v>53</v>
      </c>
      <c r="B30" s="352">
        <v>88341</v>
      </c>
      <c r="C30" s="352">
        <v>22577</v>
      </c>
      <c r="D30" s="352">
        <v>9160</v>
      </c>
      <c r="E30" s="352">
        <v>1187</v>
      </c>
      <c r="F30" s="352">
        <v>1858</v>
      </c>
      <c r="G30" s="352">
        <v>39923</v>
      </c>
      <c r="H30" s="352">
        <v>8932</v>
      </c>
      <c r="I30" s="352">
        <v>13854</v>
      </c>
      <c r="J30" s="352"/>
      <c r="K30" s="357" t="s">
        <v>53</v>
      </c>
      <c r="L30" s="352">
        <v>99198</v>
      </c>
      <c r="M30" s="352">
        <v>32722</v>
      </c>
      <c r="N30" s="352">
        <v>18878</v>
      </c>
      <c r="O30" s="352">
        <v>3753</v>
      </c>
      <c r="P30" s="352">
        <v>3214</v>
      </c>
      <c r="Q30" s="352">
        <v>40370</v>
      </c>
      <c r="R30" s="352">
        <v>9773</v>
      </c>
      <c r="S30" s="352">
        <v>9302</v>
      </c>
      <c r="T30" s="352"/>
    </row>
    <row r="31" spans="1:20" ht="13.15" customHeight="1" x14ac:dyDescent="0.2">
      <c r="A31" s="357" t="s">
        <v>54</v>
      </c>
      <c r="B31" s="352">
        <v>63985</v>
      </c>
      <c r="C31" s="352">
        <v>15664</v>
      </c>
      <c r="D31" s="352">
        <v>5797</v>
      </c>
      <c r="E31" s="352">
        <v>383</v>
      </c>
      <c r="F31" s="352">
        <v>916</v>
      </c>
      <c r="G31" s="352">
        <v>30232</v>
      </c>
      <c r="H31" s="352">
        <v>6733</v>
      </c>
      <c r="I31" s="352">
        <v>10055</v>
      </c>
      <c r="J31" s="352"/>
      <c r="K31" s="357" t="s">
        <v>54</v>
      </c>
      <c r="L31" s="352">
        <v>69928</v>
      </c>
      <c r="M31" s="352">
        <v>20499</v>
      </c>
      <c r="N31" s="352">
        <v>10156</v>
      </c>
      <c r="O31" s="352">
        <v>1273</v>
      </c>
      <c r="P31" s="352">
        <v>1228</v>
      </c>
      <c r="Q31" s="352">
        <v>31769</v>
      </c>
      <c r="R31" s="352">
        <v>7528</v>
      </c>
      <c r="S31" s="352">
        <v>7616</v>
      </c>
      <c r="T31" s="352"/>
    </row>
    <row r="32" spans="1:20" ht="13.15" customHeight="1" x14ac:dyDescent="0.2">
      <c r="A32" s="357" t="s">
        <v>55</v>
      </c>
      <c r="B32" s="352">
        <v>74214</v>
      </c>
      <c r="C32" s="352">
        <v>17464</v>
      </c>
      <c r="D32" s="352">
        <v>6751</v>
      </c>
      <c r="E32" s="352">
        <v>890</v>
      </c>
      <c r="F32" s="352">
        <v>1380</v>
      </c>
      <c r="G32" s="352">
        <v>31682</v>
      </c>
      <c r="H32" s="352">
        <v>10231</v>
      </c>
      <c r="I32" s="352">
        <v>12566</v>
      </c>
      <c r="J32" s="352"/>
      <c r="K32" s="357" t="s">
        <v>55</v>
      </c>
      <c r="L32" s="352">
        <v>80025</v>
      </c>
      <c r="M32" s="352">
        <v>23335</v>
      </c>
      <c r="N32" s="352">
        <v>12509</v>
      </c>
      <c r="O32" s="352">
        <v>3190</v>
      </c>
      <c r="P32" s="352">
        <v>2327</v>
      </c>
      <c r="Q32" s="352">
        <v>30718</v>
      </c>
      <c r="R32" s="352">
        <v>10970</v>
      </c>
      <c r="S32" s="352">
        <v>9444</v>
      </c>
      <c r="T32" s="352"/>
    </row>
    <row r="33" spans="1:20" ht="13.15" customHeight="1" x14ac:dyDescent="0.2">
      <c r="A33" s="357" t="s">
        <v>56</v>
      </c>
      <c r="B33" s="352">
        <v>82762</v>
      </c>
      <c r="C33" s="352">
        <v>18206</v>
      </c>
      <c r="D33" s="352">
        <v>7118</v>
      </c>
      <c r="E33" s="352">
        <v>389</v>
      </c>
      <c r="F33" s="352">
        <v>1064</v>
      </c>
      <c r="G33" s="352">
        <v>39481</v>
      </c>
      <c r="H33" s="352">
        <v>9362</v>
      </c>
      <c r="I33" s="352">
        <v>14255</v>
      </c>
      <c r="J33" s="352"/>
      <c r="K33" s="357" t="s">
        <v>56</v>
      </c>
      <c r="L33" s="352">
        <v>88164</v>
      </c>
      <c r="M33" s="352">
        <v>23754</v>
      </c>
      <c r="N33" s="352">
        <v>10815</v>
      </c>
      <c r="O33" s="352">
        <v>1208</v>
      </c>
      <c r="P33" s="352">
        <v>1358</v>
      </c>
      <c r="Q33" s="352">
        <v>39678</v>
      </c>
      <c r="R33" s="352">
        <v>10223</v>
      </c>
      <c r="S33" s="352">
        <v>11931</v>
      </c>
      <c r="T33" s="352"/>
    </row>
    <row r="34" spans="1:20" ht="13.15" customHeight="1" x14ac:dyDescent="0.2">
      <c r="A34" s="357" t="s">
        <v>57</v>
      </c>
      <c r="B34" s="352">
        <v>64133</v>
      </c>
      <c r="C34" s="352">
        <v>18376</v>
      </c>
      <c r="D34" s="352">
        <v>8393</v>
      </c>
      <c r="E34" s="352">
        <v>238</v>
      </c>
      <c r="F34" s="352">
        <v>908</v>
      </c>
      <c r="G34" s="352">
        <v>29758</v>
      </c>
      <c r="H34" s="352">
        <v>6056</v>
      </c>
      <c r="I34" s="352">
        <v>8789</v>
      </c>
      <c r="J34" s="352"/>
      <c r="K34" s="357" t="s">
        <v>57</v>
      </c>
      <c r="L34" s="352">
        <v>70274</v>
      </c>
      <c r="M34" s="352">
        <v>23749</v>
      </c>
      <c r="N34" s="352">
        <v>12343</v>
      </c>
      <c r="O34" s="352">
        <v>674</v>
      </c>
      <c r="P34" s="352">
        <v>1027</v>
      </c>
      <c r="Q34" s="352">
        <v>30625</v>
      </c>
      <c r="R34" s="352">
        <v>6870</v>
      </c>
      <c r="S34" s="352">
        <v>7318</v>
      </c>
      <c r="T34" s="352"/>
    </row>
    <row r="35" spans="1:20" ht="13.15" customHeight="1" x14ac:dyDescent="0.2">
      <c r="A35" s="357" t="s">
        <v>58</v>
      </c>
      <c r="B35" s="352">
        <v>83127</v>
      </c>
      <c r="C35" s="352">
        <v>24454</v>
      </c>
      <c r="D35" s="352">
        <v>10513</v>
      </c>
      <c r="E35" s="352">
        <v>1536</v>
      </c>
      <c r="F35" s="352">
        <v>1984</v>
      </c>
      <c r="G35" s="352">
        <v>35408</v>
      </c>
      <c r="H35" s="352">
        <v>8300</v>
      </c>
      <c r="I35" s="352">
        <v>11435</v>
      </c>
      <c r="J35" s="352"/>
      <c r="K35" s="357" t="s">
        <v>58</v>
      </c>
      <c r="L35" s="352">
        <v>96633</v>
      </c>
      <c r="M35" s="352">
        <v>35446</v>
      </c>
      <c r="N35" s="352">
        <v>21074</v>
      </c>
      <c r="O35" s="352">
        <v>4562</v>
      </c>
      <c r="P35" s="352">
        <v>3375</v>
      </c>
      <c r="Q35" s="352">
        <v>36395</v>
      </c>
      <c r="R35" s="352">
        <v>8877</v>
      </c>
      <c r="S35" s="352">
        <v>7884</v>
      </c>
      <c r="T35" s="352"/>
    </row>
    <row r="36" spans="1:20" ht="13.15" customHeight="1" x14ac:dyDescent="0.2">
      <c r="A36" s="357" t="s">
        <v>59</v>
      </c>
      <c r="B36" s="352">
        <v>63613</v>
      </c>
      <c r="C36" s="352">
        <v>14625</v>
      </c>
      <c r="D36" s="352">
        <v>5394</v>
      </c>
      <c r="E36" s="352">
        <v>318</v>
      </c>
      <c r="F36" s="352">
        <v>844</v>
      </c>
      <c r="G36" s="352">
        <v>29640</v>
      </c>
      <c r="H36" s="352">
        <v>7055</v>
      </c>
      <c r="I36" s="352">
        <v>11130</v>
      </c>
      <c r="J36" s="352"/>
      <c r="K36" s="357" t="s">
        <v>59</v>
      </c>
      <c r="L36" s="352">
        <v>69270</v>
      </c>
      <c r="M36" s="352">
        <v>19444</v>
      </c>
      <c r="N36" s="352">
        <v>8857</v>
      </c>
      <c r="O36" s="352">
        <v>1026</v>
      </c>
      <c r="P36" s="352">
        <v>1142</v>
      </c>
      <c r="Q36" s="352">
        <v>31431</v>
      </c>
      <c r="R36" s="352">
        <v>7741</v>
      </c>
      <c r="S36" s="352">
        <v>8483</v>
      </c>
      <c r="T36" s="352"/>
    </row>
    <row r="37" spans="1:20" ht="13.15" customHeight="1" x14ac:dyDescent="0.2">
      <c r="A37" s="357" t="s">
        <v>60</v>
      </c>
      <c r="B37" s="352">
        <v>53116</v>
      </c>
      <c r="C37" s="352">
        <v>15350</v>
      </c>
      <c r="D37" s="352">
        <v>6751</v>
      </c>
      <c r="E37" s="352">
        <v>782</v>
      </c>
      <c r="F37" s="352">
        <v>1116</v>
      </c>
      <c r="G37" s="352">
        <v>22643</v>
      </c>
      <c r="H37" s="352">
        <v>6110</v>
      </c>
      <c r="I37" s="352">
        <v>7104</v>
      </c>
      <c r="J37" s="352"/>
      <c r="K37" s="357" t="s">
        <v>60</v>
      </c>
      <c r="L37" s="352">
        <v>62882</v>
      </c>
      <c r="M37" s="352">
        <v>22322</v>
      </c>
      <c r="N37" s="352">
        <v>12754</v>
      </c>
      <c r="O37" s="352">
        <v>2086</v>
      </c>
      <c r="P37" s="352">
        <v>1886</v>
      </c>
      <c r="Q37" s="352">
        <v>22774</v>
      </c>
      <c r="R37" s="352">
        <v>8131</v>
      </c>
      <c r="S37" s="352">
        <v>5650</v>
      </c>
      <c r="T37" s="352"/>
    </row>
    <row r="38" spans="1:20" ht="13.15" customHeight="1" x14ac:dyDescent="0.2">
      <c r="A38" s="357" t="s">
        <v>61</v>
      </c>
      <c r="B38" s="352">
        <v>80663</v>
      </c>
      <c r="C38" s="352">
        <v>19742</v>
      </c>
      <c r="D38" s="352">
        <v>7239</v>
      </c>
      <c r="E38" s="352">
        <v>751</v>
      </c>
      <c r="F38" s="352">
        <v>1350</v>
      </c>
      <c r="G38" s="352">
        <v>36321</v>
      </c>
      <c r="H38" s="352">
        <v>9483</v>
      </c>
      <c r="I38" s="352">
        <v>13013</v>
      </c>
      <c r="J38" s="352"/>
      <c r="K38" s="357" t="s">
        <v>61</v>
      </c>
      <c r="L38" s="352">
        <v>86722</v>
      </c>
      <c r="M38" s="352">
        <v>26529</v>
      </c>
      <c r="N38" s="352">
        <v>13559</v>
      </c>
      <c r="O38" s="352">
        <v>2424</v>
      </c>
      <c r="P38" s="352">
        <v>2036</v>
      </c>
      <c r="Q38" s="352">
        <v>36771</v>
      </c>
      <c r="R38" s="352">
        <v>9817</v>
      </c>
      <c r="S38" s="352">
        <v>9102</v>
      </c>
      <c r="T38" s="352"/>
    </row>
    <row r="39" spans="1:20" ht="13.15" customHeight="1" x14ac:dyDescent="0.2">
      <c r="A39" s="357" t="s">
        <v>62</v>
      </c>
      <c r="B39" s="352">
        <v>98208</v>
      </c>
      <c r="C39" s="352">
        <v>29056</v>
      </c>
      <c r="D39" s="352">
        <v>13717</v>
      </c>
      <c r="E39" s="352">
        <v>1371</v>
      </c>
      <c r="F39" s="352">
        <v>2157</v>
      </c>
      <c r="G39" s="352">
        <v>42596</v>
      </c>
      <c r="H39" s="352">
        <v>9521</v>
      </c>
      <c r="I39" s="352">
        <v>13493</v>
      </c>
      <c r="J39" s="352"/>
      <c r="K39" s="357" t="s">
        <v>62</v>
      </c>
      <c r="L39" s="352">
        <v>109815</v>
      </c>
      <c r="M39" s="352">
        <v>38158</v>
      </c>
      <c r="N39" s="352">
        <v>22996</v>
      </c>
      <c r="O39" s="352">
        <v>2441</v>
      </c>
      <c r="P39" s="352">
        <v>2659</v>
      </c>
      <c r="Q39" s="352">
        <v>48234</v>
      </c>
      <c r="R39" s="352">
        <v>9526</v>
      </c>
      <c r="S39" s="352">
        <v>8733</v>
      </c>
      <c r="T39" s="352"/>
    </row>
    <row r="40" spans="1:20" ht="13.15" customHeight="1" x14ac:dyDescent="0.2">
      <c r="A40" s="357" t="s">
        <v>63</v>
      </c>
      <c r="B40" s="352">
        <v>73149</v>
      </c>
      <c r="C40" s="352">
        <v>31535</v>
      </c>
      <c r="D40" s="352">
        <v>17497</v>
      </c>
      <c r="E40" s="352">
        <v>601</v>
      </c>
      <c r="F40" s="352">
        <v>1154</v>
      </c>
      <c r="G40" s="352">
        <v>29195</v>
      </c>
      <c r="H40" s="352">
        <v>4589</v>
      </c>
      <c r="I40" s="352">
        <v>6052</v>
      </c>
      <c r="J40" s="352"/>
      <c r="K40" s="357" t="s">
        <v>63</v>
      </c>
      <c r="L40" s="352">
        <v>83167</v>
      </c>
      <c r="M40" s="352">
        <v>38708</v>
      </c>
      <c r="N40" s="352">
        <v>24166</v>
      </c>
      <c r="O40" s="352">
        <v>1535</v>
      </c>
      <c r="P40" s="352">
        <v>1570</v>
      </c>
      <c r="Q40" s="352">
        <v>31104</v>
      </c>
      <c r="R40" s="352">
        <v>5110</v>
      </c>
      <c r="S40" s="352">
        <v>5043</v>
      </c>
      <c r="T40" s="352"/>
    </row>
    <row r="41" spans="1:20" ht="13.15" customHeight="1" x14ac:dyDescent="0.2">
      <c r="A41" s="354" t="s">
        <v>64</v>
      </c>
      <c r="B41" s="327">
        <v>201303</v>
      </c>
      <c r="C41" s="327">
        <v>84087</v>
      </c>
      <c r="D41" s="327">
        <v>48723</v>
      </c>
      <c r="E41" s="327">
        <v>1847</v>
      </c>
      <c r="F41" s="327">
        <v>3513</v>
      </c>
      <c r="G41" s="327">
        <v>80659</v>
      </c>
      <c r="H41" s="327">
        <v>13795</v>
      </c>
      <c r="I41" s="327">
        <v>17347</v>
      </c>
      <c r="J41" s="352"/>
      <c r="K41" s="354" t="s">
        <v>64</v>
      </c>
      <c r="L41" s="327">
        <v>233707</v>
      </c>
      <c r="M41" s="327">
        <v>108924</v>
      </c>
      <c r="N41" s="327">
        <v>71006</v>
      </c>
      <c r="O41" s="327">
        <v>4634</v>
      </c>
      <c r="P41" s="327">
        <v>5267</v>
      </c>
      <c r="Q41" s="327">
        <v>84157</v>
      </c>
      <c r="R41" s="327">
        <v>15265</v>
      </c>
      <c r="S41" s="327">
        <v>15216</v>
      </c>
      <c r="T41" s="352"/>
    </row>
    <row r="42" spans="1:20" x14ac:dyDescent="0.2">
      <c r="A42" s="354" t="s">
        <v>65</v>
      </c>
      <c r="B42" s="327">
        <v>618042</v>
      </c>
      <c r="C42" s="327">
        <v>180696</v>
      </c>
      <c r="D42" s="327">
        <v>84515</v>
      </c>
      <c r="E42" s="327">
        <v>9560</v>
      </c>
      <c r="F42" s="327">
        <v>13669</v>
      </c>
      <c r="G42" s="327">
        <v>264958</v>
      </c>
      <c r="H42" s="327">
        <v>63059</v>
      </c>
      <c r="I42" s="327">
        <v>86010</v>
      </c>
      <c r="J42" s="352"/>
      <c r="K42" s="354" t="s">
        <v>65</v>
      </c>
      <c r="L42" s="327">
        <v>701522</v>
      </c>
      <c r="M42" s="327">
        <v>251406</v>
      </c>
      <c r="N42" s="327">
        <v>152949</v>
      </c>
      <c r="O42" s="327">
        <v>25769</v>
      </c>
      <c r="P42" s="327">
        <v>22233</v>
      </c>
      <c r="Q42" s="327">
        <v>273917</v>
      </c>
      <c r="R42" s="327">
        <v>67945</v>
      </c>
      <c r="S42" s="327">
        <v>59745</v>
      </c>
      <c r="T42" s="352"/>
    </row>
    <row r="43" spans="1:20" x14ac:dyDescent="0.2">
      <c r="A43" s="354" t="s">
        <v>66</v>
      </c>
      <c r="B43" s="327">
        <v>1688311</v>
      </c>
      <c r="C43" s="327">
        <v>386963</v>
      </c>
      <c r="D43" s="327">
        <v>156541</v>
      </c>
      <c r="E43" s="327">
        <v>12875</v>
      </c>
      <c r="F43" s="327">
        <v>25960</v>
      </c>
      <c r="G43" s="327">
        <v>776852</v>
      </c>
      <c r="H43" s="327">
        <v>195691</v>
      </c>
      <c r="I43" s="327">
        <v>289842</v>
      </c>
      <c r="J43" s="352"/>
      <c r="K43" s="354" t="s">
        <v>66</v>
      </c>
      <c r="L43" s="327">
        <v>1827937</v>
      </c>
      <c r="M43" s="327">
        <v>520196</v>
      </c>
      <c r="N43" s="327">
        <v>259221</v>
      </c>
      <c r="O43" s="327">
        <v>37315</v>
      </c>
      <c r="P43" s="327">
        <v>37604</v>
      </c>
      <c r="Q43" s="327">
        <v>805738</v>
      </c>
      <c r="R43" s="327">
        <v>203934</v>
      </c>
      <c r="S43" s="327">
        <v>222604</v>
      </c>
      <c r="T43" s="352"/>
    </row>
    <row r="44" spans="1:20" x14ac:dyDescent="0.2">
      <c r="A44" s="354" t="s">
        <v>67</v>
      </c>
      <c r="B44" s="352">
        <v>2507656</v>
      </c>
      <c r="C44" s="352">
        <v>651746</v>
      </c>
      <c r="D44" s="352">
        <v>289779</v>
      </c>
      <c r="E44" s="352">
        <v>24282</v>
      </c>
      <c r="F44" s="352">
        <v>43142</v>
      </c>
      <c r="G44" s="352">
        <v>1122469</v>
      </c>
      <c r="H44" s="352">
        <v>272545</v>
      </c>
      <c r="I44" s="352">
        <v>393199</v>
      </c>
      <c r="J44" s="352"/>
      <c r="K44" s="354" t="s">
        <v>67</v>
      </c>
      <c r="L44" s="352">
        <v>2763166</v>
      </c>
      <c r="M44" s="352">
        <v>880526</v>
      </c>
      <c r="N44" s="352">
        <v>483176</v>
      </c>
      <c r="O44" s="352">
        <v>67718</v>
      </c>
      <c r="P44" s="352">
        <v>65104</v>
      </c>
      <c r="Q44" s="352">
        <v>1163812</v>
      </c>
      <c r="R44" s="352">
        <v>287144</v>
      </c>
      <c r="S44" s="352">
        <v>297565</v>
      </c>
      <c r="T44" s="352"/>
    </row>
  </sheetData>
  <mergeCells count="10">
    <mergeCell ref="R3:S3"/>
    <mergeCell ref="C2:F2"/>
    <mergeCell ref="G2:I2"/>
    <mergeCell ref="M2:P2"/>
    <mergeCell ref="Q2:S2"/>
    <mergeCell ref="C3:D3"/>
    <mergeCell ref="E3:F3"/>
    <mergeCell ref="H3:I3"/>
    <mergeCell ref="M3:N3"/>
    <mergeCell ref="O3:P3"/>
  </mergeCells>
  <hyperlinks>
    <hyperlink ref="A1" location="Contents!A1" display="Back" xr:uid="{00000000-0004-0000-4500-000000000000}"/>
    <hyperlink ref="C1" location="'Table D1'!A1" display="Table D1" xr:uid="{00000000-0004-0000-4500-000001000000}"/>
  </hyperlinks>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1">
    <tabColor theme="7" tint="0.39997558519241921"/>
  </sheetPr>
  <dimension ref="A1:S46"/>
  <sheetViews>
    <sheetView zoomScale="70" zoomScaleNormal="70" workbookViewId="0"/>
  </sheetViews>
  <sheetFormatPr defaultColWidth="8.85546875" defaultRowHeight="12.75" x14ac:dyDescent="0.2"/>
  <cols>
    <col min="1" max="16384" width="8.85546875" style="461"/>
  </cols>
  <sheetData>
    <row r="1" spans="1:19" x14ac:dyDescent="0.2">
      <c r="A1" s="467" t="s">
        <v>322</v>
      </c>
      <c r="B1" s="465"/>
      <c r="C1" s="466" t="s">
        <v>2693</v>
      </c>
      <c r="D1" s="465"/>
    </row>
    <row r="2" spans="1:19" x14ac:dyDescent="0.2">
      <c r="A2" s="458">
        <v>1981</v>
      </c>
      <c r="B2" s="442" t="s">
        <v>73</v>
      </c>
      <c r="C2" s="672" t="s">
        <v>277</v>
      </c>
      <c r="D2" s="672"/>
      <c r="E2" s="672"/>
      <c r="F2" s="672"/>
      <c r="G2" s="672"/>
      <c r="H2" s="672"/>
      <c r="I2" s="672"/>
      <c r="J2" s="464"/>
      <c r="K2" s="458">
        <v>1991</v>
      </c>
      <c r="L2" s="442" t="s">
        <v>73</v>
      </c>
      <c r="M2" s="672" t="s">
        <v>277</v>
      </c>
      <c r="N2" s="672"/>
      <c r="O2" s="672"/>
      <c r="P2" s="672"/>
      <c r="Q2" s="672"/>
      <c r="R2" s="672"/>
      <c r="S2" s="672"/>
    </row>
    <row r="3" spans="1:19" x14ac:dyDescent="0.2">
      <c r="A3" s="464"/>
      <c r="B3" s="442" t="s">
        <v>278</v>
      </c>
      <c r="C3" s="442" t="s">
        <v>279</v>
      </c>
      <c r="D3" s="442" t="s">
        <v>280</v>
      </c>
      <c r="E3" s="442" t="s">
        <v>281</v>
      </c>
      <c r="F3" s="442" t="s">
        <v>282</v>
      </c>
      <c r="G3" s="442">
        <v>11</v>
      </c>
      <c r="H3" s="442" t="s">
        <v>283</v>
      </c>
      <c r="I3" s="442" t="s">
        <v>284</v>
      </c>
      <c r="J3" s="464"/>
      <c r="K3" s="464"/>
      <c r="L3" s="442" t="s">
        <v>278</v>
      </c>
      <c r="M3" s="442" t="s">
        <v>279</v>
      </c>
      <c r="N3" s="442" t="s">
        <v>280</v>
      </c>
      <c r="O3" s="442" t="s">
        <v>281</v>
      </c>
      <c r="P3" s="442" t="s">
        <v>282</v>
      </c>
      <c r="Q3" s="442">
        <v>11</v>
      </c>
      <c r="R3" s="442" t="s">
        <v>283</v>
      </c>
      <c r="S3" s="442" t="s">
        <v>284</v>
      </c>
    </row>
    <row r="4" spans="1:19" x14ac:dyDescent="0.2">
      <c r="A4" s="464"/>
      <c r="B4" s="442" t="s">
        <v>285</v>
      </c>
      <c r="C4" s="442" t="s">
        <v>286</v>
      </c>
      <c r="D4" s="442" t="s">
        <v>287</v>
      </c>
      <c r="E4" s="442" t="s">
        <v>288</v>
      </c>
      <c r="F4" s="442" t="s">
        <v>289</v>
      </c>
      <c r="G4" s="442" t="s">
        <v>290</v>
      </c>
      <c r="H4" s="442" t="s">
        <v>291</v>
      </c>
      <c r="I4" s="442" t="s">
        <v>292</v>
      </c>
      <c r="J4" s="464"/>
      <c r="K4" s="464"/>
      <c r="L4" s="442" t="s">
        <v>285</v>
      </c>
      <c r="M4" s="442" t="s">
        <v>286</v>
      </c>
      <c r="N4" s="442" t="s">
        <v>287</v>
      </c>
      <c r="O4" s="442" t="s">
        <v>288</v>
      </c>
      <c r="P4" s="442" t="s">
        <v>289</v>
      </c>
      <c r="Q4" s="442" t="s">
        <v>290</v>
      </c>
      <c r="R4" s="442" t="s">
        <v>291</v>
      </c>
      <c r="S4" s="442" t="s">
        <v>292</v>
      </c>
    </row>
    <row r="5" spans="1:19" x14ac:dyDescent="0.2">
      <c r="A5" s="464"/>
      <c r="B5" s="442" t="s">
        <v>293</v>
      </c>
      <c r="C5" s="442" t="s">
        <v>294</v>
      </c>
      <c r="D5" s="442" t="s">
        <v>295</v>
      </c>
      <c r="E5" s="442" t="s">
        <v>296</v>
      </c>
      <c r="F5" s="442" t="s">
        <v>296</v>
      </c>
      <c r="G5" s="442" t="s">
        <v>296</v>
      </c>
      <c r="H5" s="442" t="s">
        <v>297</v>
      </c>
      <c r="I5" s="442" t="s">
        <v>298</v>
      </c>
      <c r="J5" s="464"/>
      <c r="K5" s="464"/>
      <c r="L5" s="442" t="s">
        <v>293</v>
      </c>
      <c r="M5" s="442" t="s">
        <v>294</v>
      </c>
      <c r="N5" s="442" t="s">
        <v>295</v>
      </c>
      <c r="O5" s="442" t="s">
        <v>296</v>
      </c>
      <c r="P5" s="442" t="s">
        <v>296</v>
      </c>
      <c r="Q5" s="442" t="s">
        <v>296</v>
      </c>
      <c r="R5" s="442" t="s">
        <v>297</v>
      </c>
      <c r="S5" s="442" t="s">
        <v>298</v>
      </c>
    </row>
    <row r="6" spans="1:19" x14ac:dyDescent="0.2">
      <c r="A6" s="464"/>
      <c r="B6" s="443"/>
      <c r="C6" s="442" t="s">
        <v>299</v>
      </c>
      <c r="D6" s="442" t="s">
        <v>300</v>
      </c>
      <c r="E6" s="442" t="s">
        <v>301</v>
      </c>
      <c r="F6" s="442" t="s">
        <v>301</v>
      </c>
      <c r="G6" s="442" t="s">
        <v>301</v>
      </c>
      <c r="H6" s="442" t="s">
        <v>301</v>
      </c>
      <c r="I6" s="442" t="s">
        <v>302</v>
      </c>
      <c r="J6" s="464"/>
      <c r="K6" s="464"/>
      <c r="L6" s="443"/>
      <c r="M6" s="442" t="s">
        <v>299</v>
      </c>
      <c r="N6" s="442" t="s">
        <v>300</v>
      </c>
      <c r="O6" s="442" t="s">
        <v>301</v>
      </c>
      <c r="P6" s="442" t="s">
        <v>301</v>
      </c>
      <c r="Q6" s="442" t="s">
        <v>301</v>
      </c>
      <c r="R6" s="442" t="s">
        <v>301</v>
      </c>
      <c r="S6" s="442" t="s">
        <v>302</v>
      </c>
    </row>
    <row r="7" spans="1:19" x14ac:dyDescent="0.2">
      <c r="A7" s="464"/>
      <c r="B7" s="443"/>
      <c r="C7" s="442" t="s">
        <v>301</v>
      </c>
      <c r="D7" s="442" t="s">
        <v>301</v>
      </c>
      <c r="E7" s="442"/>
      <c r="F7" s="443"/>
      <c r="G7" s="442"/>
      <c r="H7" s="442"/>
      <c r="I7" s="442"/>
      <c r="J7" s="464"/>
      <c r="K7" s="464"/>
      <c r="L7" s="443"/>
      <c r="M7" s="442" t="s">
        <v>301</v>
      </c>
      <c r="N7" s="442" t="s">
        <v>301</v>
      </c>
      <c r="O7" s="442"/>
      <c r="P7" s="443"/>
      <c r="Q7" s="442"/>
      <c r="R7" s="442"/>
      <c r="S7" s="442"/>
    </row>
    <row r="8" spans="1:19" x14ac:dyDescent="0.2">
      <c r="A8" s="463"/>
      <c r="B8" s="463"/>
      <c r="C8" s="463"/>
      <c r="D8" s="463"/>
      <c r="E8" s="463"/>
      <c r="F8" s="463"/>
      <c r="G8" s="463"/>
      <c r="H8" s="463"/>
      <c r="I8" s="463"/>
      <c r="J8" s="463"/>
      <c r="K8" s="463"/>
      <c r="L8" s="463"/>
      <c r="M8" s="463"/>
      <c r="N8" s="463"/>
      <c r="O8" s="463"/>
      <c r="P8" s="463"/>
      <c r="Q8" s="463"/>
      <c r="R8" s="463"/>
      <c r="S8" s="463"/>
    </row>
    <row r="9" spans="1:19" x14ac:dyDescent="0.2">
      <c r="A9" s="462" t="s">
        <v>31</v>
      </c>
      <c r="B9" s="462">
        <v>208.01</v>
      </c>
      <c r="C9" s="462">
        <v>0</v>
      </c>
      <c r="D9" s="462">
        <v>62.4</v>
      </c>
      <c r="E9" s="462">
        <v>20.8</v>
      </c>
      <c r="F9" s="462">
        <v>10.4</v>
      </c>
      <c r="G9" s="462">
        <v>10.4</v>
      </c>
      <c r="H9" s="462">
        <v>0</v>
      </c>
      <c r="I9" s="462">
        <v>104</v>
      </c>
      <c r="J9" s="463"/>
      <c r="K9" s="462" t="s">
        <v>31</v>
      </c>
      <c r="L9" s="462">
        <v>238.96</v>
      </c>
      <c r="M9" s="462">
        <v>68.27</v>
      </c>
      <c r="N9" s="462">
        <v>68.27</v>
      </c>
      <c r="O9" s="462">
        <v>0</v>
      </c>
      <c r="P9" s="462">
        <v>22.76</v>
      </c>
      <c r="Q9" s="462">
        <v>22.76</v>
      </c>
      <c r="R9" s="462">
        <v>0</v>
      </c>
      <c r="S9" s="462">
        <v>56.9</v>
      </c>
    </row>
    <row r="10" spans="1:19" x14ac:dyDescent="0.2">
      <c r="A10" s="462" t="s">
        <v>32</v>
      </c>
      <c r="B10" s="462">
        <v>6742.67</v>
      </c>
      <c r="C10" s="462">
        <v>140.06</v>
      </c>
      <c r="D10" s="462">
        <v>920.36</v>
      </c>
      <c r="E10" s="462">
        <v>1830.73</v>
      </c>
      <c r="F10" s="462">
        <v>1210.48</v>
      </c>
      <c r="G10" s="462">
        <v>620.25</v>
      </c>
      <c r="H10" s="462">
        <v>20.010000000000002</v>
      </c>
      <c r="I10" s="462">
        <v>2000.79</v>
      </c>
      <c r="J10" s="463"/>
      <c r="K10" s="462" t="s">
        <v>32</v>
      </c>
      <c r="L10" s="462">
        <v>8236.1</v>
      </c>
      <c r="M10" s="462">
        <v>466</v>
      </c>
      <c r="N10" s="462">
        <v>1398.01</v>
      </c>
      <c r="O10" s="462">
        <v>2086.88</v>
      </c>
      <c r="P10" s="462">
        <v>1306.8399999999999</v>
      </c>
      <c r="Q10" s="462">
        <v>840.83</v>
      </c>
      <c r="R10" s="462">
        <v>0</v>
      </c>
      <c r="S10" s="462">
        <v>2137.54</v>
      </c>
    </row>
    <row r="11" spans="1:19" x14ac:dyDescent="0.2">
      <c r="A11" s="462" t="s">
        <v>33</v>
      </c>
      <c r="B11" s="462">
        <v>8610.0499999999993</v>
      </c>
      <c r="C11" s="462">
        <v>955.55</v>
      </c>
      <c r="D11" s="462">
        <v>1961.4</v>
      </c>
      <c r="E11" s="462">
        <v>1538.95</v>
      </c>
      <c r="F11" s="462">
        <v>865.03</v>
      </c>
      <c r="G11" s="462">
        <v>301.75</v>
      </c>
      <c r="H11" s="462">
        <v>20.12</v>
      </c>
      <c r="I11" s="462">
        <v>2967.25</v>
      </c>
      <c r="J11" s="463"/>
      <c r="K11" s="462" t="s">
        <v>33</v>
      </c>
      <c r="L11" s="462">
        <v>12254.59</v>
      </c>
      <c r="M11" s="462">
        <v>1772.74</v>
      </c>
      <c r="N11" s="462">
        <v>3164.14</v>
      </c>
      <c r="O11" s="462">
        <v>2081.94</v>
      </c>
      <c r="P11" s="462">
        <v>1350.17</v>
      </c>
      <c r="Q11" s="462">
        <v>494.72</v>
      </c>
      <c r="R11" s="462">
        <v>30.92</v>
      </c>
      <c r="S11" s="462">
        <v>3359.96</v>
      </c>
    </row>
    <row r="12" spans="1:19" x14ac:dyDescent="0.2">
      <c r="A12" s="462" t="s">
        <v>34</v>
      </c>
      <c r="B12" s="462">
        <v>5772.22</v>
      </c>
      <c r="C12" s="462">
        <v>311.2</v>
      </c>
      <c r="D12" s="462">
        <v>1104.25</v>
      </c>
      <c r="E12" s="462">
        <v>1535.91</v>
      </c>
      <c r="F12" s="462">
        <v>622.4</v>
      </c>
      <c r="G12" s="462">
        <v>301.16000000000003</v>
      </c>
      <c r="H12" s="462">
        <v>10.039999999999999</v>
      </c>
      <c r="I12" s="462">
        <v>1887.26</v>
      </c>
      <c r="J12" s="463"/>
      <c r="K12" s="462" t="s">
        <v>34</v>
      </c>
      <c r="L12" s="462">
        <v>8338.3700000000008</v>
      </c>
      <c r="M12" s="462">
        <v>838.89</v>
      </c>
      <c r="N12" s="462">
        <v>2061.85</v>
      </c>
      <c r="O12" s="462">
        <v>2112.39</v>
      </c>
      <c r="P12" s="462">
        <v>939.96</v>
      </c>
      <c r="Q12" s="462">
        <v>545.78</v>
      </c>
      <c r="R12" s="462">
        <v>20.21</v>
      </c>
      <c r="S12" s="462">
        <v>1819.28</v>
      </c>
    </row>
    <row r="13" spans="1:19" x14ac:dyDescent="0.2">
      <c r="A13" s="462" t="s">
        <v>35</v>
      </c>
      <c r="B13" s="462">
        <v>12822.18</v>
      </c>
      <c r="C13" s="462">
        <v>746.53</v>
      </c>
      <c r="D13" s="462">
        <v>2189.15</v>
      </c>
      <c r="E13" s="462">
        <v>2330.39</v>
      </c>
      <c r="F13" s="462">
        <v>1634.3</v>
      </c>
      <c r="G13" s="462">
        <v>494.32</v>
      </c>
      <c r="H13" s="462">
        <v>0</v>
      </c>
      <c r="I13" s="462">
        <v>5427.48</v>
      </c>
      <c r="J13" s="463"/>
      <c r="K13" s="462" t="s">
        <v>35</v>
      </c>
      <c r="L13" s="462">
        <v>16900.28</v>
      </c>
      <c r="M13" s="462">
        <v>1186.73</v>
      </c>
      <c r="N13" s="462">
        <v>3274.1</v>
      </c>
      <c r="O13" s="462">
        <v>2701.93</v>
      </c>
      <c r="P13" s="462">
        <v>1811.88</v>
      </c>
      <c r="Q13" s="462">
        <v>709.92</v>
      </c>
      <c r="R13" s="462">
        <v>21.19</v>
      </c>
      <c r="S13" s="462">
        <v>7194.54</v>
      </c>
    </row>
    <row r="14" spans="1:19" x14ac:dyDescent="0.2">
      <c r="A14" s="462" t="s">
        <v>36</v>
      </c>
      <c r="B14" s="462">
        <v>7612.34</v>
      </c>
      <c r="C14" s="462">
        <v>834.77</v>
      </c>
      <c r="D14" s="462">
        <v>1649.67</v>
      </c>
      <c r="E14" s="462">
        <v>1391.29</v>
      </c>
      <c r="F14" s="462">
        <v>894.4</v>
      </c>
      <c r="G14" s="462">
        <v>437.26</v>
      </c>
      <c r="H14" s="462">
        <v>19.88</v>
      </c>
      <c r="I14" s="462">
        <v>2385.0700000000002</v>
      </c>
      <c r="J14" s="463"/>
      <c r="K14" s="462" t="s">
        <v>36</v>
      </c>
      <c r="L14" s="462">
        <v>10033.540000000001</v>
      </c>
      <c r="M14" s="462">
        <v>1485.33</v>
      </c>
      <c r="N14" s="462">
        <v>2647.32</v>
      </c>
      <c r="O14" s="462">
        <v>2061.27</v>
      </c>
      <c r="P14" s="462">
        <v>1111.47</v>
      </c>
      <c r="Q14" s="462">
        <v>555.74</v>
      </c>
      <c r="R14" s="462">
        <v>30.31</v>
      </c>
      <c r="S14" s="462">
        <v>2142.11</v>
      </c>
    </row>
    <row r="15" spans="1:19" x14ac:dyDescent="0.2">
      <c r="A15" s="462" t="s">
        <v>37</v>
      </c>
      <c r="B15" s="462">
        <v>9820.73</v>
      </c>
      <c r="C15" s="462">
        <v>809.24</v>
      </c>
      <c r="D15" s="462">
        <v>2317.81</v>
      </c>
      <c r="E15" s="462">
        <v>1368.71</v>
      </c>
      <c r="F15" s="462">
        <v>1068.99</v>
      </c>
      <c r="G15" s="462">
        <v>649.39</v>
      </c>
      <c r="H15" s="462">
        <v>19.98</v>
      </c>
      <c r="I15" s="462">
        <v>3586.62</v>
      </c>
      <c r="J15" s="463"/>
      <c r="K15" s="462" t="s">
        <v>37</v>
      </c>
      <c r="L15" s="462">
        <v>11888.67</v>
      </c>
      <c r="M15" s="462">
        <v>1168.31</v>
      </c>
      <c r="N15" s="462">
        <v>3093.87</v>
      </c>
      <c r="O15" s="462">
        <v>1308.94</v>
      </c>
      <c r="P15" s="462">
        <v>1730.84</v>
      </c>
      <c r="Q15" s="462">
        <v>703.15</v>
      </c>
      <c r="R15" s="462">
        <v>54.09</v>
      </c>
      <c r="S15" s="462">
        <v>3829.47</v>
      </c>
    </row>
    <row r="16" spans="1:19" x14ac:dyDescent="0.2">
      <c r="A16" s="462" t="s">
        <v>38</v>
      </c>
      <c r="B16" s="462">
        <v>9929.65</v>
      </c>
      <c r="C16" s="462">
        <v>885.51</v>
      </c>
      <c r="D16" s="462">
        <v>1631.73</v>
      </c>
      <c r="E16" s="462">
        <v>2019.76</v>
      </c>
      <c r="F16" s="462">
        <v>1164.0999999999999</v>
      </c>
      <c r="G16" s="462">
        <v>527.33000000000004</v>
      </c>
      <c r="H16" s="462">
        <v>19.899999999999999</v>
      </c>
      <c r="I16" s="462">
        <v>3681.33</v>
      </c>
      <c r="J16" s="463"/>
      <c r="K16" s="462" t="s">
        <v>38</v>
      </c>
      <c r="L16" s="462">
        <v>14323.78</v>
      </c>
      <c r="M16" s="462">
        <v>1541.3</v>
      </c>
      <c r="N16" s="462">
        <v>3308.65</v>
      </c>
      <c r="O16" s="462">
        <v>2702.41</v>
      </c>
      <c r="P16" s="462">
        <v>1808.45</v>
      </c>
      <c r="Q16" s="462">
        <v>616.52</v>
      </c>
      <c r="R16" s="462">
        <v>10.28</v>
      </c>
      <c r="S16" s="462">
        <v>4336.18</v>
      </c>
    </row>
    <row r="17" spans="1:19" x14ac:dyDescent="0.2">
      <c r="A17" s="462" t="s">
        <v>39</v>
      </c>
      <c r="B17" s="462">
        <v>12680.3</v>
      </c>
      <c r="C17" s="462">
        <v>808.74</v>
      </c>
      <c r="D17" s="462">
        <v>2206.5700000000002</v>
      </c>
      <c r="E17" s="462">
        <v>2286.4499999999998</v>
      </c>
      <c r="F17" s="462">
        <v>1567.56</v>
      </c>
      <c r="G17" s="462">
        <v>639.01</v>
      </c>
      <c r="H17" s="462">
        <v>0</v>
      </c>
      <c r="I17" s="462">
        <v>5171.96</v>
      </c>
      <c r="J17" s="463"/>
      <c r="K17" s="462" t="s">
        <v>39</v>
      </c>
      <c r="L17" s="462">
        <v>16173.9</v>
      </c>
      <c r="M17" s="462">
        <v>1638.13</v>
      </c>
      <c r="N17" s="462">
        <v>3203.68</v>
      </c>
      <c r="O17" s="462">
        <v>2488.29</v>
      </c>
      <c r="P17" s="462">
        <v>2115.0500000000002</v>
      </c>
      <c r="Q17" s="462">
        <v>787.96</v>
      </c>
      <c r="R17" s="462">
        <v>0</v>
      </c>
      <c r="S17" s="462">
        <v>5940.8</v>
      </c>
    </row>
    <row r="18" spans="1:19" x14ac:dyDescent="0.2">
      <c r="A18" s="462" t="s">
        <v>40</v>
      </c>
      <c r="B18" s="462">
        <v>8636.73</v>
      </c>
      <c r="C18" s="462">
        <v>665.89</v>
      </c>
      <c r="D18" s="462">
        <v>1222.46</v>
      </c>
      <c r="E18" s="462">
        <v>2007.62</v>
      </c>
      <c r="F18" s="462">
        <v>1182.71</v>
      </c>
      <c r="G18" s="462">
        <v>606.26</v>
      </c>
      <c r="H18" s="462">
        <v>9.94</v>
      </c>
      <c r="I18" s="462">
        <v>2941.86</v>
      </c>
      <c r="J18" s="463"/>
      <c r="K18" s="462" t="s">
        <v>40</v>
      </c>
      <c r="L18" s="462">
        <v>13639.53</v>
      </c>
      <c r="M18" s="462">
        <v>1348.74</v>
      </c>
      <c r="N18" s="462">
        <v>2809.03</v>
      </c>
      <c r="O18" s="462">
        <v>3062.56</v>
      </c>
      <c r="P18" s="462">
        <v>1957.2</v>
      </c>
      <c r="Q18" s="462">
        <v>689.58</v>
      </c>
      <c r="R18" s="462">
        <v>60.85</v>
      </c>
      <c r="S18" s="462">
        <v>3711.58</v>
      </c>
    </row>
    <row r="19" spans="1:19" x14ac:dyDescent="0.2">
      <c r="A19" s="462" t="s">
        <v>41</v>
      </c>
      <c r="B19" s="462">
        <v>9971.09</v>
      </c>
      <c r="C19" s="462">
        <v>500.05</v>
      </c>
      <c r="D19" s="462">
        <v>1460.16</v>
      </c>
      <c r="E19" s="462">
        <v>2070.23</v>
      </c>
      <c r="F19" s="462">
        <v>1360.15</v>
      </c>
      <c r="G19" s="462">
        <v>920.1</v>
      </c>
      <c r="H19" s="462">
        <v>10</v>
      </c>
      <c r="I19" s="462">
        <v>3650.4</v>
      </c>
      <c r="J19" s="463"/>
      <c r="K19" s="462" t="s">
        <v>41</v>
      </c>
      <c r="L19" s="462">
        <v>13698.38</v>
      </c>
      <c r="M19" s="462">
        <v>797.26</v>
      </c>
      <c r="N19" s="462">
        <v>2308.9499999999998</v>
      </c>
      <c r="O19" s="462">
        <v>2899.13</v>
      </c>
      <c r="P19" s="462">
        <v>1801.6</v>
      </c>
      <c r="Q19" s="462">
        <v>1118.23</v>
      </c>
      <c r="R19" s="462">
        <v>10.35</v>
      </c>
      <c r="S19" s="462">
        <v>4762.8500000000004</v>
      </c>
    </row>
    <row r="20" spans="1:19" x14ac:dyDescent="0.2">
      <c r="A20" s="462" t="s">
        <v>42</v>
      </c>
      <c r="B20" s="462">
        <v>13598.43</v>
      </c>
      <c r="C20" s="462">
        <v>466.52</v>
      </c>
      <c r="D20" s="462">
        <v>1687.4</v>
      </c>
      <c r="E20" s="462">
        <v>2550.9499999999998</v>
      </c>
      <c r="F20" s="462">
        <v>2014.95</v>
      </c>
      <c r="G20" s="462">
        <v>972.73</v>
      </c>
      <c r="H20" s="462">
        <v>9.93</v>
      </c>
      <c r="I20" s="462">
        <v>5895.96</v>
      </c>
      <c r="J20" s="463"/>
      <c r="K20" s="462" t="s">
        <v>42</v>
      </c>
      <c r="L20" s="462">
        <v>19262.43</v>
      </c>
      <c r="M20" s="462">
        <v>795.24</v>
      </c>
      <c r="N20" s="462">
        <v>3037.37</v>
      </c>
      <c r="O20" s="462">
        <v>2595.5700000000002</v>
      </c>
      <c r="P20" s="462">
        <v>2440.94</v>
      </c>
      <c r="Q20" s="462">
        <v>938.82</v>
      </c>
      <c r="R20" s="462">
        <v>55.22</v>
      </c>
      <c r="S20" s="462">
        <v>9399.27</v>
      </c>
    </row>
    <row r="21" spans="1:19" x14ac:dyDescent="0.2">
      <c r="A21" s="462" t="s">
        <v>43</v>
      </c>
      <c r="B21" s="462">
        <v>8673.5400000000009</v>
      </c>
      <c r="C21" s="462">
        <v>512.57000000000005</v>
      </c>
      <c r="D21" s="462">
        <v>1728.68</v>
      </c>
      <c r="E21" s="462">
        <v>1346.76</v>
      </c>
      <c r="F21" s="462">
        <v>1216.1099999999999</v>
      </c>
      <c r="G21" s="462">
        <v>613.08000000000004</v>
      </c>
      <c r="H21" s="462">
        <v>0</v>
      </c>
      <c r="I21" s="462">
        <v>3256.35</v>
      </c>
      <c r="J21" s="463"/>
      <c r="K21" s="462" t="s">
        <v>43</v>
      </c>
      <c r="L21" s="462">
        <v>10614.25</v>
      </c>
      <c r="M21" s="462">
        <v>1137.24</v>
      </c>
      <c r="N21" s="462">
        <v>2523.59</v>
      </c>
      <c r="O21" s="462">
        <v>1548.81</v>
      </c>
      <c r="P21" s="462">
        <v>1245.55</v>
      </c>
      <c r="Q21" s="462">
        <v>617.36</v>
      </c>
      <c r="R21" s="462">
        <v>0</v>
      </c>
      <c r="S21" s="462">
        <v>3541.69</v>
      </c>
    </row>
    <row r="22" spans="1:19" x14ac:dyDescent="0.2">
      <c r="A22" s="462" t="s">
        <v>44</v>
      </c>
      <c r="B22" s="462">
        <v>11778.3</v>
      </c>
      <c r="C22" s="462">
        <v>602.24</v>
      </c>
      <c r="D22" s="462">
        <v>1826.48</v>
      </c>
      <c r="E22" s="462">
        <v>2201.64</v>
      </c>
      <c r="F22" s="462">
        <v>1599.4</v>
      </c>
      <c r="G22" s="462">
        <v>681.23</v>
      </c>
      <c r="H22" s="462">
        <v>19.75</v>
      </c>
      <c r="I22" s="462">
        <v>4847.57</v>
      </c>
      <c r="J22" s="463"/>
      <c r="K22" s="462" t="s">
        <v>44</v>
      </c>
      <c r="L22" s="462">
        <v>19175.169999999998</v>
      </c>
      <c r="M22" s="462">
        <v>1544.46</v>
      </c>
      <c r="N22" s="462">
        <v>3273.81</v>
      </c>
      <c r="O22" s="462">
        <v>2555.96</v>
      </c>
      <c r="P22" s="462">
        <v>2120.91</v>
      </c>
      <c r="Q22" s="462">
        <v>837.49</v>
      </c>
      <c r="R22" s="462">
        <v>141.38999999999999</v>
      </c>
      <c r="S22" s="462">
        <v>8701.16</v>
      </c>
    </row>
    <row r="23" spans="1:19" x14ac:dyDescent="0.2">
      <c r="A23" s="462" t="s">
        <v>45</v>
      </c>
      <c r="B23" s="462">
        <v>5074.0200000000004</v>
      </c>
      <c r="C23" s="462">
        <v>649.24</v>
      </c>
      <c r="D23" s="462">
        <v>908.93</v>
      </c>
      <c r="E23" s="462">
        <v>918.92</v>
      </c>
      <c r="F23" s="462">
        <v>539.36</v>
      </c>
      <c r="G23" s="462">
        <v>219.74</v>
      </c>
      <c r="H23" s="462">
        <v>0</v>
      </c>
      <c r="I23" s="462">
        <v>1837.84</v>
      </c>
      <c r="J23" s="463"/>
      <c r="K23" s="462" t="s">
        <v>45</v>
      </c>
      <c r="L23" s="462">
        <v>7281.88</v>
      </c>
      <c r="M23" s="462">
        <v>950.69</v>
      </c>
      <c r="N23" s="462">
        <v>1911.49</v>
      </c>
      <c r="O23" s="462">
        <v>1264.22</v>
      </c>
      <c r="P23" s="462">
        <v>647.28</v>
      </c>
      <c r="Q23" s="462">
        <v>273.07</v>
      </c>
      <c r="R23" s="462">
        <v>20.23</v>
      </c>
      <c r="S23" s="462">
        <v>2214.91</v>
      </c>
    </row>
    <row r="24" spans="1:19" x14ac:dyDescent="0.2">
      <c r="A24" s="462" t="s">
        <v>46</v>
      </c>
      <c r="B24" s="462">
        <v>7462.43</v>
      </c>
      <c r="C24" s="462">
        <v>570.19000000000005</v>
      </c>
      <c r="D24" s="462">
        <v>1210.3900000000001</v>
      </c>
      <c r="E24" s="462">
        <v>1920.62</v>
      </c>
      <c r="F24" s="462">
        <v>930.3</v>
      </c>
      <c r="G24" s="462">
        <v>500.16</v>
      </c>
      <c r="H24" s="462">
        <v>20.010000000000002</v>
      </c>
      <c r="I24" s="462">
        <v>2310.75</v>
      </c>
      <c r="J24" s="463"/>
      <c r="K24" s="462" t="s">
        <v>46</v>
      </c>
      <c r="L24" s="462">
        <v>8572.86</v>
      </c>
      <c r="M24" s="462">
        <v>812.17</v>
      </c>
      <c r="N24" s="462">
        <v>2015.37</v>
      </c>
      <c r="O24" s="462">
        <v>1965.24</v>
      </c>
      <c r="P24" s="462">
        <v>1313.5</v>
      </c>
      <c r="Q24" s="462">
        <v>561.5</v>
      </c>
      <c r="R24" s="462">
        <v>10.029999999999999</v>
      </c>
      <c r="S24" s="462">
        <v>1895.05</v>
      </c>
    </row>
    <row r="25" spans="1:19" x14ac:dyDescent="0.2">
      <c r="A25" s="462" t="s">
        <v>47</v>
      </c>
      <c r="B25" s="462">
        <v>6533.29</v>
      </c>
      <c r="C25" s="462">
        <v>452.3</v>
      </c>
      <c r="D25" s="462">
        <v>985.02</v>
      </c>
      <c r="E25" s="462">
        <v>1467.48</v>
      </c>
      <c r="F25" s="462">
        <v>894.56</v>
      </c>
      <c r="G25" s="462">
        <v>482.46</v>
      </c>
      <c r="H25" s="462">
        <v>30.15</v>
      </c>
      <c r="I25" s="462">
        <v>2221.3200000000002</v>
      </c>
      <c r="J25" s="463"/>
      <c r="K25" s="462" t="s">
        <v>47</v>
      </c>
      <c r="L25" s="462">
        <v>8223.7000000000007</v>
      </c>
      <c r="M25" s="462">
        <v>990.93</v>
      </c>
      <c r="N25" s="462">
        <v>1920.57</v>
      </c>
      <c r="O25" s="462">
        <v>1746.9</v>
      </c>
      <c r="P25" s="462">
        <v>980.72</v>
      </c>
      <c r="Q25" s="462">
        <v>521</v>
      </c>
      <c r="R25" s="462">
        <v>40.86</v>
      </c>
      <c r="S25" s="462">
        <v>2022.72</v>
      </c>
    </row>
    <row r="26" spans="1:19" x14ac:dyDescent="0.2">
      <c r="A26" s="462" t="s">
        <v>48</v>
      </c>
      <c r="B26" s="462">
        <v>7315.8</v>
      </c>
      <c r="C26" s="462">
        <v>397.6</v>
      </c>
      <c r="D26" s="462">
        <v>1341.89</v>
      </c>
      <c r="E26" s="462">
        <v>1371.71</v>
      </c>
      <c r="F26" s="462">
        <v>914.47</v>
      </c>
      <c r="G26" s="462">
        <v>417.48</v>
      </c>
      <c r="H26" s="462">
        <v>19.88</v>
      </c>
      <c r="I26" s="462">
        <v>2852.76</v>
      </c>
      <c r="J26" s="463"/>
      <c r="K26" s="462" t="s">
        <v>48</v>
      </c>
      <c r="L26" s="462">
        <v>9793.25</v>
      </c>
      <c r="M26" s="462">
        <v>1230.57</v>
      </c>
      <c r="N26" s="462">
        <v>2317.5700000000002</v>
      </c>
      <c r="O26" s="462">
        <v>1466.42</v>
      </c>
      <c r="P26" s="462">
        <v>1271.58</v>
      </c>
      <c r="Q26" s="462">
        <v>440.95</v>
      </c>
      <c r="R26" s="462">
        <v>20.51</v>
      </c>
      <c r="S26" s="462">
        <v>3045.65</v>
      </c>
    </row>
    <row r="27" spans="1:19" x14ac:dyDescent="0.2">
      <c r="A27" s="462" t="s">
        <v>49</v>
      </c>
      <c r="B27" s="462">
        <v>10518.19</v>
      </c>
      <c r="C27" s="462">
        <v>552</v>
      </c>
      <c r="D27" s="462">
        <v>2007.29</v>
      </c>
      <c r="E27" s="462">
        <v>2127.73</v>
      </c>
      <c r="F27" s="462">
        <v>1736.3</v>
      </c>
      <c r="G27" s="462">
        <v>953.46</v>
      </c>
      <c r="H27" s="462">
        <v>0</v>
      </c>
      <c r="I27" s="462">
        <v>3141.41</v>
      </c>
      <c r="J27" s="463"/>
      <c r="K27" s="462" t="s">
        <v>49</v>
      </c>
      <c r="L27" s="462">
        <v>15175.15</v>
      </c>
      <c r="M27" s="462">
        <v>1061.94</v>
      </c>
      <c r="N27" s="462">
        <v>3122.11</v>
      </c>
      <c r="O27" s="462">
        <v>2145.12</v>
      </c>
      <c r="P27" s="462">
        <v>1858.4</v>
      </c>
      <c r="Q27" s="462">
        <v>934.51</v>
      </c>
      <c r="R27" s="462">
        <v>21.24</v>
      </c>
      <c r="S27" s="462">
        <v>6031.83</v>
      </c>
    </row>
    <row r="28" spans="1:19" x14ac:dyDescent="0.2">
      <c r="A28" s="462" t="s">
        <v>50</v>
      </c>
      <c r="B28" s="462">
        <v>6895.02</v>
      </c>
      <c r="C28" s="462">
        <v>573.75</v>
      </c>
      <c r="D28" s="462">
        <v>1942.68</v>
      </c>
      <c r="E28" s="462">
        <v>704.6</v>
      </c>
      <c r="F28" s="462">
        <v>704.6</v>
      </c>
      <c r="G28" s="462">
        <v>291.91000000000003</v>
      </c>
      <c r="H28" s="462">
        <v>20.13</v>
      </c>
      <c r="I28" s="462">
        <v>2657.35</v>
      </c>
      <c r="J28" s="463"/>
      <c r="K28" s="462" t="s">
        <v>50</v>
      </c>
      <c r="L28" s="462">
        <v>9784.17</v>
      </c>
      <c r="M28" s="462">
        <v>1484.18</v>
      </c>
      <c r="N28" s="462">
        <v>2488.85</v>
      </c>
      <c r="O28" s="462">
        <v>753.51</v>
      </c>
      <c r="P28" s="462">
        <v>1038.93</v>
      </c>
      <c r="Q28" s="462">
        <v>468.09</v>
      </c>
      <c r="R28" s="462">
        <v>22.83</v>
      </c>
      <c r="S28" s="462">
        <v>3527.78</v>
      </c>
    </row>
    <row r="29" spans="1:19" x14ac:dyDescent="0.2">
      <c r="A29" s="462" t="s">
        <v>51</v>
      </c>
      <c r="B29" s="462">
        <v>3528.06</v>
      </c>
      <c r="C29" s="462">
        <v>358.79</v>
      </c>
      <c r="D29" s="462">
        <v>617.91</v>
      </c>
      <c r="E29" s="462">
        <v>697.64</v>
      </c>
      <c r="F29" s="462">
        <v>428.55</v>
      </c>
      <c r="G29" s="462">
        <v>219.26</v>
      </c>
      <c r="H29" s="462">
        <v>9.9700000000000006</v>
      </c>
      <c r="I29" s="462">
        <v>1195.95</v>
      </c>
      <c r="J29" s="463"/>
      <c r="K29" s="462" t="s">
        <v>51</v>
      </c>
      <c r="L29" s="462">
        <v>4431.51</v>
      </c>
      <c r="M29" s="462">
        <v>780.84</v>
      </c>
      <c r="N29" s="462">
        <v>1399.42</v>
      </c>
      <c r="O29" s="462">
        <v>679.43</v>
      </c>
      <c r="P29" s="462">
        <v>395.49</v>
      </c>
      <c r="Q29" s="462">
        <v>152.11000000000001</v>
      </c>
      <c r="R29" s="462">
        <v>0</v>
      </c>
      <c r="S29" s="462">
        <v>1024.22</v>
      </c>
    </row>
    <row r="30" spans="1:19" x14ac:dyDescent="0.2">
      <c r="A30" s="462" t="s">
        <v>52</v>
      </c>
      <c r="B30" s="462">
        <v>16172.66</v>
      </c>
      <c r="C30" s="462">
        <v>731.48</v>
      </c>
      <c r="D30" s="462">
        <v>2525.1</v>
      </c>
      <c r="E30" s="462">
        <v>2755.56</v>
      </c>
      <c r="F30" s="462">
        <v>2094.23</v>
      </c>
      <c r="G30" s="462">
        <v>1082.19</v>
      </c>
      <c r="H30" s="462">
        <v>20.04</v>
      </c>
      <c r="I30" s="462">
        <v>6964.06</v>
      </c>
      <c r="J30" s="463"/>
      <c r="K30" s="462" t="s">
        <v>52</v>
      </c>
      <c r="L30" s="462">
        <v>22809.72</v>
      </c>
      <c r="M30" s="462">
        <v>1771.74</v>
      </c>
      <c r="N30" s="462">
        <v>4691.2</v>
      </c>
      <c r="O30" s="462">
        <v>2897.18</v>
      </c>
      <c r="P30" s="462">
        <v>2730.04</v>
      </c>
      <c r="Q30" s="462">
        <v>1281.45</v>
      </c>
      <c r="R30" s="462">
        <v>22.29</v>
      </c>
      <c r="S30" s="462">
        <v>9415.84</v>
      </c>
    </row>
    <row r="31" spans="1:19" x14ac:dyDescent="0.2">
      <c r="A31" s="462" t="s">
        <v>53</v>
      </c>
      <c r="B31" s="462">
        <v>12100.95</v>
      </c>
      <c r="C31" s="462">
        <v>600.04999999999995</v>
      </c>
      <c r="D31" s="462">
        <v>1750.14</v>
      </c>
      <c r="E31" s="462">
        <v>2400.19</v>
      </c>
      <c r="F31" s="462">
        <v>1640.13</v>
      </c>
      <c r="G31" s="462">
        <v>930.07</v>
      </c>
      <c r="H31" s="462">
        <v>20</v>
      </c>
      <c r="I31" s="462">
        <v>4760.37</v>
      </c>
      <c r="J31" s="463"/>
      <c r="K31" s="462" t="s">
        <v>53</v>
      </c>
      <c r="L31" s="462">
        <v>16464.62</v>
      </c>
      <c r="M31" s="462">
        <v>1147.95</v>
      </c>
      <c r="N31" s="462">
        <v>3401.34</v>
      </c>
      <c r="O31" s="462">
        <v>2582.89</v>
      </c>
      <c r="P31" s="462">
        <v>1966.4</v>
      </c>
      <c r="Q31" s="462">
        <v>946</v>
      </c>
      <c r="R31" s="462">
        <v>0</v>
      </c>
      <c r="S31" s="462">
        <v>6420.03</v>
      </c>
    </row>
    <row r="32" spans="1:19" x14ac:dyDescent="0.2">
      <c r="A32" s="462" t="s">
        <v>54</v>
      </c>
      <c r="B32" s="462">
        <v>4930.22</v>
      </c>
      <c r="C32" s="462">
        <v>493.02</v>
      </c>
      <c r="D32" s="462">
        <v>1026.29</v>
      </c>
      <c r="E32" s="462">
        <v>986.04</v>
      </c>
      <c r="F32" s="462">
        <v>543.33000000000004</v>
      </c>
      <c r="G32" s="462">
        <v>100.62</v>
      </c>
      <c r="H32" s="462">
        <v>0</v>
      </c>
      <c r="I32" s="462">
        <v>1780.92</v>
      </c>
      <c r="J32" s="463"/>
      <c r="K32" s="462" t="s">
        <v>54</v>
      </c>
      <c r="L32" s="462">
        <v>7919.18</v>
      </c>
      <c r="M32" s="462">
        <v>1184.8399999999999</v>
      </c>
      <c r="N32" s="462">
        <v>1863.34</v>
      </c>
      <c r="O32" s="462">
        <v>1306.3599999999999</v>
      </c>
      <c r="P32" s="462">
        <v>1002.56</v>
      </c>
      <c r="Q32" s="462">
        <v>445.58</v>
      </c>
      <c r="R32" s="462">
        <v>30.38</v>
      </c>
      <c r="S32" s="462">
        <v>2086.13</v>
      </c>
    </row>
    <row r="33" spans="1:19" x14ac:dyDescent="0.2">
      <c r="A33" s="462" t="s">
        <v>55</v>
      </c>
      <c r="B33" s="462">
        <v>12835.29</v>
      </c>
      <c r="C33" s="462">
        <v>356.54</v>
      </c>
      <c r="D33" s="462">
        <v>1218.1600000000001</v>
      </c>
      <c r="E33" s="462">
        <v>2683.92</v>
      </c>
      <c r="F33" s="462">
        <v>1634.12</v>
      </c>
      <c r="G33" s="462">
        <v>891.34</v>
      </c>
      <c r="H33" s="462">
        <v>9.9</v>
      </c>
      <c r="I33" s="462">
        <v>6041.3</v>
      </c>
      <c r="J33" s="463"/>
      <c r="K33" s="462" t="s">
        <v>55</v>
      </c>
      <c r="L33" s="462">
        <v>19274.060000000001</v>
      </c>
      <c r="M33" s="462">
        <v>942.47</v>
      </c>
      <c r="N33" s="462">
        <v>2454.5700000000002</v>
      </c>
      <c r="O33" s="462">
        <v>2889.56</v>
      </c>
      <c r="P33" s="462">
        <v>2537.42</v>
      </c>
      <c r="Q33" s="462">
        <v>1108.18</v>
      </c>
      <c r="R33" s="462">
        <v>41.43</v>
      </c>
      <c r="S33" s="462">
        <v>9300.43</v>
      </c>
    </row>
    <row r="34" spans="1:19" x14ac:dyDescent="0.2">
      <c r="A34" s="462" t="s">
        <v>56</v>
      </c>
      <c r="B34" s="462">
        <v>7077.04</v>
      </c>
      <c r="C34" s="462">
        <v>681.64</v>
      </c>
      <c r="D34" s="462">
        <v>1493.6</v>
      </c>
      <c r="E34" s="462">
        <v>1443.47</v>
      </c>
      <c r="F34" s="462">
        <v>842.03</v>
      </c>
      <c r="G34" s="462">
        <v>360.87</v>
      </c>
      <c r="H34" s="462">
        <v>10.02</v>
      </c>
      <c r="I34" s="462">
        <v>2245.41</v>
      </c>
      <c r="J34" s="463"/>
      <c r="K34" s="462" t="s">
        <v>56</v>
      </c>
      <c r="L34" s="462">
        <v>10168.24</v>
      </c>
      <c r="M34" s="462">
        <v>1283.6600000000001</v>
      </c>
      <c r="N34" s="462">
        <v>2698.73</v>
      </c>
      <c r="O34" s="462">
        <v>1708.18</v>
      </c>
      <c r="P34" s="462">
        <v>1212.9100000000001</v>
      </c>
      <c r="Q34" s="462">
        <v>475.06</v>
      </c>
      <c r="R34" s="462">
        <v>20.22</v>
      </c>
      <c r="S34" s="462">
        <v>2769.48</v>
      </c>
    </row>
    <row r="35" spans="1:19" x14ac:dyDescent="0.2">
      <c r="A35" s="462" t="s">
        <v>57</v>
      </c>
      <c r="B35" s="462">
        <v>4491.83</v>
      </c>
      <c r="C35" s="462">
        <v>560.23</v>
      </c>
      <c r="D35" s="462">
        <v>1360.55</v>
      </c>
      <c r="E35" s="462">
        <v>740.3</v>
      </c>
      <c r="F35" s="462">
        <v>390.16</v>
      </c>
      <c r="G35" s="462">
        <v>110.04</v>
      </c>
      <c r="H35" s="462">
        <v>10</v>
      </c>
      <c r="I35" s="462">
        <v>1320.54</v>
      </c>
      <c r="J35" s="463"/>
      <c r="K35" s="462" t="s">
        <v>57</v>
      </c>
      <c r="L35" s="462">
        <v>5545.68</v>
      </c>
      <c r="M35" s="462">
        <v>1234.6600000000001</v>
      </c>
      <c r="N35" s="462">
        <v>1759.39</v>
      </c>
      <c r="O35" s="462">
        <v>720.22</v>
      </c>
      <c r="P35" s="462">
        <v>565.89</v>
      </c>
      <c r="Q35" s="462">
        <v>144.04</v>
      </c>
      <c r="R35" s="462">
        <v>0</v>
      </c>
      <c r="S35" s="462">
        <v>1121.48</v>
      </c>
    </row>
    <row r="36" spans="1:19" x14ac:dyDescent="0.2">
      <c r="A36" s="462" t="s">
        <v>58</v>
      </c>
      <c r="B36" s="462">
        <v>13512.98</v>
      </c>
      <c r="C36" s="462">
        <v>507.86</v>
      </c>
      <c r="D36" s="462">
        <v>1812.35</v>
      </c>
      <c r="E36" s="462">
        <v>2389.92</v>
      </c>
      <c r="F36" s="462">
        <v>1961.72</v>
      </c>
      <c r="G36" s="462">
        <v>1095.3800000000001</v>
      </c>
      <c r="H36" s="462">
        <v>19.920000000000002</v>
      </c>
      <c r="I36" s="462">
        <v>5725.84</v>
      </c>
      <c r="J36" s="463"/>
      <c r="K36" s="462" t="s">
        <v>58</v>
      </c>
      <c r="L36" s="462">
        <v>19779.55</v>
      </c>
      <c r="M36" s="462">
        <v>1174.48</v>
      </c>
      <c r="N36" s="462">
        <v>3786.87</v>
      </c>
      <c r="O36" s="462">
        <v>2480.6799999999998</v>
      </c>
      <c r="P36" s="462">
        <v>2634.35</v>
      </c>
      <c r="Q36" s="462">
        <v>1558.66</v>
      </c>
      <c r="R36" s="462">
        <v>32.93</v>
      </c>
      <c r="S36" s="462">
        <v>8111.59</v>
      </c>
    </row>
    <row r="37" spans="1:19" x14ac:dyDescent="0.2">
      <c r="A37" s="462" t="s">
        <v>59</v>
      </c>
      <c r="B37" s="462">
        <v>4275.47</v>
      </c>
      <c r="C37" s="462">
        <v>376.96</v>
      </c>
      <c r="D37" s="462">
        <v>763.83</v>
      </c>
      <c r="E37" s="462">
        <v>843.19</v>
      </c>
      <c r="F37" s="462">
        <v>505.91</v>
      </c>
      <c r="G37" s="462">
        <v>248</v>
      </c>
      <c r="H37" s="462">
        <v>0</v>
      </c>
      <c r="I37" s="462">
        <v>1537.58</v>
      </c>
      <c r="J37" s="463"/>
      <c r="K37" s="462" t="s">
        <v>59</v>
      </c>
      <c r="L37" s="462">
        <v>5779.39</v>
      </c>
      <c r="M37" s="462">
        <v>750.31</v>
      </c>
      <c r="N37" s="462">
        <v>1500.61</v>
      </c>
      <c r="O37" s="462">
        <v>1257.27</v>
      </c>
      <c r="P37" s="462">
        <v>770.59</v>
      </c>
      <c r="Q37" s="462">
        <v>344.74</v>
      </c>
      <c r="R37" s="462">
        <v>30.42</v>
      </c>
      <c r="S37" s="462">
        <v>1125.46</v>
      </c>
    </row>
    <row r="38" spans="1:19" x14ac:dyDescent="0.2">
      <c r="A38" s="462" t="s">
        <v>60</v>
      </c>
      <c r="B38" s="462">
        <v>10833.68</v>
      </c>
      <c r="C38" s="462">
        <v>310.68</v>
      </c>
      <c r="D38" s="462">
        <v>982.15</v>
      </c>
      <c r="E38" s="462">
        <v>2164.73</v>
      </c>
      <c r="F38" s="462">
        <v>1864.07</v>
      </c>
      <c r="G38" s="462">
        <v>1282.8</v>
      </c>
      <c r="H38" s="462">
        <v>0</v>
      </c>
      <c r="I38" s="462">
        <v>4229.24</v>
      </c>
      <c r="J38" s="463"/>
      <c r="K38" s="462" t="s">
        <v>60</v>
      </c>
      <c r="L38" s="462">
        <v>15343.51</v>
      </c>
      <c r="M38" s="462">
        <v>739.32</v>
      </c>
      <c r="N38" s="462">
        <v>1907.22</v>
      </c>
      <c r="O38" s="462">
        <v>2517.96</v>
      </c>
      <c r="P38" s="462">
        <v>2592.9699999999998</v>
      </c>
      <c r="Q38" s="462">
        <v>921.47</v>
      </c>
      <c r="R38" s="462">
        <v>10.71</v>
      </c>
      <c r="S38" s="462">
        <v>6653.85</v>
      </c>
    </row>
    <row r="39" spans="1:19" x14ac:dyDescent="0.2">
      <c r="A39" s="462" t="s">
        <v>61</v>
      </c>
      <c r="B39" s="462">
        <v>9452.9</v>
      </c>
      <c r="C39" s="462">
        <v>433.34</v>
      </c>
      <c r="D39" s="462">
        <v>1733.37</v>
      </c>
      <c r="E39" s="462">
        <v>2287.64</v>
      </c>
      <c r="F39" s="462">
        <v>1390.73</v>
      </c>
      <c r="G39" s="462">
        <v>463.58</v>
      </c>
      <c r="H39" s="462">
        <v>0</v>
      </c>
      <c r="I39" s="462">
        <v>3144.25</v>
      </c>
      <c r="J39" s="463"/>
      <c r="K39" s="462" t="s">
        <v>61</v>
      </c>
      <c r="L39" s="462">
        <v>13491.87</v>
      </c>
      <c r="M39" s="462">
        <v>1053.07</v>
      </c>
      <c r="N39" s="462">
        <v>2773.45</v>
      </c>
      <c r="O39" s="462">
        <v>2272.9699999999998</v>
      </c>
      <c r="P39" s="462">
        <v>1751.65</v>
      </c>
      <c r="Q39" s="462">
        <v>729.85</v>
      </c>
      <c r="R39" s="462">
        <v>10.43</v>
      </c>
      <c r="S39" s="462">
        <v>4900.45</v>
      </c>
    </row>
    <row r="40" spans="1:19" x14ac:dyDescent="0.2">
      <c r="A40" s="462" t="s">
        <v>62</v>
      </c>
      <c r="B40" s="462">
        <v>12888.84</v>
      </c>
      <c r="C40" s="462">
        <v>740.27</v>
      </c>
      <c r="D40" s="462">
        <v>2190.39</v>
      </c>
      <c r="E40" s="462">
        <v>2251.2399999999998</v>
      </c>
      <c r="F40" s="462">
        <v>1439.98</v>
      </c>
      <c r="G40" s="462">
        <v>841.68</v>
      </c>
      <c r="H40" s="462">
        <v>0</v>
      </c>
      <c r="I40" s="462">
        <v>5425.28</v>
      </c>
      <c r="J40" s="463"/>
      <c r="K40" s="462" t="s">
        <v>62</v>
      </c>
      <c r="L40" s="462">
        <v>17048.2</v>
      </c>
      <c r="M40" s="462">
        <v>2065.17</v>
      </c>
      <c r="N40" s="462">
        <v>3866.93</v>
      </c>
      <c r="O40" s="462">
        <v>2655.22</v>
      </c>
      <c r="P40" s="462">
        <v>1749.07</v>
      </c>
      <c r="Q40" s="462">
        <v>1000.98</v>
      </c>
      <c r="R40" s="462">
        <v>31.61</v>
      </c>
      <c r="S40" s="462">
        <v>5679.22</v>
      </c>
    </row>
    <row r="41" spans="1:19" x14ac:dyDescent="0.2">
      <c r="A41" s="462" t="s">
        <v>63</v>
      </c>
      <c r="B41" s="462">
        <v>9418.9699999999993</v>
      </c>
      <c r="C41" s="462">
        <v>789.91</v>
      </c>
      <c r="D41" s="462">
        <v>2069.77</v>
      </c>
      <c r="E41" s="462">
        <v>1049.8800000000001</v>
      </c>
      <c r="F41" s="462">
        <v>1199.8699999999999</v>
      </c>
      <c r="G41" s="462">
        <v>739.92</v>
      </c>
      <c r="H41" s="462">
        <v>20</v>
      </c>
      <c r="I41" s="462">
        <v>3549.61</v>
      </c>
      <c r="J41" s="463"/>
      <c r="K41" s="462" t="s">
        <v>63</v>
      </c>
      <c r="L41" s="462">
        <v>11816.61</v>
      </c>
      <c r="M41" s="462">
        <v>1346.62</v>
      </c>
      <c r="N41" s="462">
        <v>2592.25</v>
      </c>
      <c r="O41" s="462">
        <v>1211.96</v>
      </c>
      <c r="P41" s="462">
        <v>1503.73</v>
      </c>
      <c r="Q41" s="462">
        <v>875.3</v>
      </c>
      <c r="R41" s="462">
        <v>11.22</v>
      </c>
      <c r="S41" s="462">
        <v>4275.53</v>
      </c>
    </row>
    <row r="42" spans="1:19" x14ac:dyDescent="0.2">
      <c r="A42" s="462"/>
      <c r="B42" s="462"/>
      <c r="C42" s="462"/>
      <c r="D42" s="462"/>
      <c r="E42" s="462"/>
      <c r="F42" s="462"/>
      <c r="G42" s="462"/>
      <c r="H42" s="462"/>
      <c r="I42" s="462"/>
      <c r="J42" s="463"/>
      <c r="K42" s="462"/>
      <c r="L42" s="462"/>
      <c r="M42" s="462"/>
      <c r="N42" s="462"/>
      <c r="O42" s="462"/>
      <c r="P42" s="462"/>
      <c r="Q42" s="462"/>
      <c r="R42" s="462"/>
      <c r="S42" s="462"/>
    </row>
    <row r="43" spans="1:19" x14ac:dyDescent="0.2">
      <c r="A43" s="462" t="s">
        <v>64</v>
      </c>
      <c r="B43" s="462">
        <v>26348.18</v>
      </c>
      <c r="C43" s="462">
        <v>2173.9699999999998</v>
      </c>
      <c r="D43" s="462">
        <v>6391.69</v>
      </c>
      <c r="E43" s="462">
        <v>3145.75</v>
      </c>
      <c r="F43" s="462">
        <v>2985.46</v>
      </c>
      <c r="G43" s="462">
        <v>1693.1</v>
      </c>
      <c r="H43" s="462">
        <v>60.11</v>
      </c>
      <c r="I43" s="462">
        <v>9898.1</v>
      </c>
      <c r="J43" s="463"/>
      <c r="K43" s="462" t="s">
        <v>64</v>
      </c>
      <c r="L43" s="462">
        <v>33729.25</v>
      </c>
      <c r="M43" s="462">
        <v>4051.96</v>
      </c>
      <c r="N43" s="462">
        <v>8248.64</v>
      </c>
      <c r="O43" s="462">
        <v>3283.87</v>
      </c>
      <c r="P43" s="462">
        <v>4307.99</v>
      </c>
      <c r="Q43" s="462">
        <v>2070.5100000000002</v>
      </c>
      <c r="R43" s="462">
        <v>89.05</v>
      </c>
      <c r="S43" s="462">
        <v>11677.22</v>
      </c>
    </row>
    <row r="44" spans="1:19" x14ac:dyDescent="0.2">
      <c r="A44" s="462" t="s">
        <v>65</v>
      </c>
      <c r="B44" s="462">
        <v>122951.8</v>
      </c>
      <c r="C44" s="462">
        <v>5376.58</v>
      </c>
      <c r="D44" s="462">
        <v>17718.73</v>
      </c>
      <c r="E44" s="462">
        <v>22885.439999999999</v>
      </c>
      <c r="F44" s="462">
        <v>17209.05</v>
      </c>
      <c r="G44" s="462">
        <v>9344.06</v>
      </c>
      <c r="H44" s="462">
        <v>99.94</v>
      </c>
      <c r="I44" s="462">
        <v>50318</v>
      </c>
      <c r="J44" s="463"/>
      <c r="K44" s="462" t="s">
        <v>65</v>
      </c>
      <c r="L44" s="462">
        <v>174686.94</v>
      </c>
      <c r="M44" s="462">
        <v>12370.74</v>
      </c>
      <c r="N44" s="462">
        <v>31987.360000000001</v>
      </c>
      <c r="O44" s="462">
        <v>24870.68</v>
      </c>
      <c r="P44" s="462">
        <v>21845.29</v>
      </c>
      <c r="Q44" s="462">
        <v>10131.299999999999</v>
      </c>
      <c r="R44" s="462">
        <v>355.3</v>
      </c>
      <c r="S44" s="462">
        <v>73126.259999999995</v>
      </c>
    </row>
    <row r="45" spans="1:19" x14ac:dyDescent="0.2">
      <c r="A45" s="462" t="s">
        <v>66</v>
      </c>
      <c r="B45" s="462">
        <v>142860.42000000001</v>
      </c>
      <c r="C45" s="462">
        <v>10821.55</v>
      </c>
      <c r="D45" s="462">
        <v>25773.68</v>
      </c>
      <c r="E45" s="462">
        <v>29674.240000000002</v>
      </c>
      <c r="F45" s="462">
        <v>17872.560000000001</v>
      </c>
      <c r="G45" s="462">
        <v>7971.14</v>
      </c>
      <c r="H45" s="462">
        <v>210.03</v>
      </c>
      <c r="I45" s="462">
        <v>50537.22</v>
      </c>
      <c r="J45" s="463"/>
      <c r="K45" s="462" t="s">
        <v>66</v>
      </c>
      <c r="L45" s="462">
        <v>194332.22</v>
      </c>
      <c r="M45" s="462">
        <v>21335.63</v>
      </c>
      <c r="N45" s="462">
        <v>44277.06</v>
      </c>
      <c r="O45" s="462">
        <v>36544.68</v>
      </c>
      <c r="P45" s="462">
        <v>24066.51</v>
      </c>
      <c r="Q45" s="462">
        <v>10432.57</v>
      </c>
      <c r="R45" s="462">
        <v>368.21</v>
      </c>
      <c r="S45" s="462">
        <v>57307.55</v>
      </c>
    </row>
    <row r="46" spans="1:19" x14ac:dyDescent="0.2">
      <c r="A46" s="462" t="s">
        <v>67</v>
      </c>
      <c r="B46" s="462">
        <v>292177.88</v>
      </c>
      <c r="C46" s="462">
        <v>18370.490000000002</v>
      </c>
      <c r="D46" s="462">
        <v>49881.34</v>
      </c>
      <c r="E46" s="462">
        <v>55711.5</v>
      </c>
      <c r="F46" s="462">
        <v>38071.03</v>
      </c>
      <c r="G46" s="462">
        <v>19010.509999999998</v>
      </c>
      <c r="H46" s="462">
        <v>370.01</v>
      </c>
      <c r="I46" s="462">
        <v>110762.98</v>
      </c>
      <c r="J46" s="463"/>
      <c r="K46" s="462" t="s">
        <v>67</v>
      </c>
      <c r="L46" s="462">
        <v>399677.63</v>
      </c>
      <c r="M46" s="462">
        <v>37601.35</v>
      </c>
      <c r="N46" s="462">
        <v>84010.13</v>
      </c>
      <c r="O46" s="462">
        <v>64546.03</v>
      </c>
      <c r="P46" s="462">
        <v>49825.19</v>
      </c>
      <c r="Q46" s="462">
        <v>22431.26</v>
      </c>
      <c r="R46" s="462">
        <v>804.47</v>
      </c>
      <c r="S46" s="462">
        <v>140459.19</v>
      </c>
    </row>
  </sheetData>
  <mergeCells count="2">
    <mergeCell ref="C2:I2"/>
    <mergeCell ref="M2:S2"/>
  </mergeCells>
  <hyperlinks>
    <hyperlink ref="A1" location="Contents!A1" display="Back" xr:uid="{00000000-0004-0000-4600-000000000000}"/>
    <hyperlink ref="C1" location="'Table D2'!A1" display="Table D2" xr:uid="{00000000-0004-0000-4600-000001000000}"/>
  </hyperlinks>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3">
    <tabColor theme="7" tint="0.39997558519241921"/>
  </sheetPr>
  <dimension ref="A1:S44"/>
  <sheetViews>
    <sheetView zoomScale="70" zoomScaleNormal="70" workbookViewId="0">
      <selection activeCell="B1" sqref="B1"/>
    </sheetView>
  </sheetViews>
  <sheetFormatPr defaultColWidth="8.85546875" defaultRowHeight="12.75" x14ac:dyDescent="0.2"/>
  <cols>
    <col min="1" max="16384" width="8.85546875" style="461"/>
  </cols>
  <sheetData>
    <row r="1" spans="1:19" x14ac:dyDescent="0.2">
      <c r="A1" s="467" t="s">
        <v>322</v>
      </c>
      <c r="B1" s="465"/>
      <c r="C1" s="467" t="s">
        <v>2707</v>
      </c>
      <c r="D1" s="465"/>
    </row>
    <row r="2" spans="1:19" x14ac:dyDescent="0.2">
      <c r="A2" s="458">
        <v>1981</v>
      </c>
      <c r="B2" s="469" t="s">
        <v>73</v>
      </c>
      <c r="C2" s="469" t="s">
        <v>260</v>
      </c>
      <c r="D2" s="469" t="s">
        <v>261</v>
      </c>
      <c r="E2" s="469" t="s">
        <v>262</v>
      </c>
      <c r="F2" s="469" t="s">
        <v>2708</v>
      </c>
      <c r="G2" s="469" t="s">
        <v>2709</v>
      </c>
      <c r="H2" s="469" t="s">
        <v>259</v>
      </c>
      <c r="I2" s="469" t="s">
        <v>2710</v>
      </c>
      <c r="J2" s="464"/>
      <c r="K2" s="458">
        <v>1991</v>
      </c>
      <c r="L2" s="469" t="s">
        <v>73</v>
      </c>
      <c r="M2" s="469" t="s">
        <v>260</v>
      </c>
      <c r="N2" s="469" t="s">
        <v>261</v>
      </c>
      <c r="O2" s="469" t="s">
        <v>262</v>
      </c>
      <c r="P2" s="469" t="s">
        <v>2708</v>
      </c>
      <c r="Q2" s="469" t="s">
        <v>2709</v>
      </c>
      <c r="R2" s="469" t="s">
        <v>259</v>
      </c>
      <c r="S2" s="469" t="s">
        <v>2710</v>
      </c>
    </row>
    <row r="3" spans="1:19" x14ac:dyDescent="0.2">
      <c r="A3" s="464"/>
      <c r="B3" s="469" t="s">
        <v>197</v>
      </c>
      <c r="C3" s="469" t="s">
        <v>267</v>
      </c>
      <c r="D3" s="469" t="s">
        <v>2711</v>
      </c>
      <c r="E3" s="469" t="s">
        <v>268</v>
      </c>
      <c r="F3" s="469" t="s">
        <v>2712</v>
      </c>
      <c r="G3" s="469" t="s">
        <v>2713</v>
      </c>
      <c r="H3" s="468"/>
      <c r="I3" s="469" t="s">
        <v>275</v>
      </c>
      <c r="J3" s="464"/>
      <c r="K3" s="464"/>
      <c r="L3" s="469" t="s">
        <v>197</v>
      </c>
      <c r="M3" s="469" t="s">
        <v>267</v>
      </c>
      <c r="N3" s="469" t="s">
        <v>2711</v>
      </c>
      <c r="O3" s="469" t="s">
        <v>268</v>
      </c>
      <c r="P3" s="469" t="s">
        <v>2712</v>
      </c>
      <c r="Q3" s="469" t="s">
        <v>2713</v>
      </c>
      <c r="R3" s="468"/>
      <c r="S3" s="469" t="s">
        <v>275</v>
      </c>
    </row>
    <row r="4" spans="1:19" x14ac:dyDescent="0.2">
      <c r="A4" s="464"/>
      <c r="B4" s="469" t="s">
        <v>293</v>
      </c>
      <c r="C4" s="469" t="s">
        <v>2714</v>
      </c>
      <c r="D4" s="468"/>
      <c r="E4" s="469" t="s">
        <v>2715</v>
      </c>
      <c r="F4" s="468"/>
      <c r="G4" s="469" t="s">
        <v>274</v>
      </c>
      <c r="H4" s="468"/>
      <c r="I4" s="469" t="s">
        <v>2716</v>
      </c>
      <c r="J4" s="464"/>
      <c r="K4" s="464"/>
      <c r="L4" s="469" t="s">
        <v>293</v>
      </c>
      <c r="M4" s="469" t="s">
        <v>2714</v>
      </c>
      <c r="N4" s="468"/>
      <c r="O4" s="469" t="s">
        <v>2715</v>
      </c>
      <c r="P4" s="468"/>
      <c r="Q4" s="469" t="s">
        <v>274</v>
      </c>
      <c r="R4" s="468"/>
      <c r="S4" s="469" t="s">
        <v>2716</v>
      </c>
    </row>
    <row r="5" spans="1:19" x14ac:dyDescent="0.2">
      <c r="A5" s="464"/>
      <c r="B5" s="468"/>
      <c r="C5" s="470"/>
      <c r="D5" s="468"/>
      <c r="E5" s="469" t="s">
        <v>2717</v>
      </c>
      <c r="F5" s="468"/>
      <c r="G5" s="468"/>
      <c r="H5" s="468"/>
      <c r="I5" s="469" t="s">
        <v>269</v>
      </c>
      <c r="J5" s="464"/>
      <c r="K5" s="464"/>
      <c r="L5" s="468"/>
      <c r="M5" s="470"/>
      <c r="N5" s="468"/>
      <c r="O5" s="469" t="s">
        <v>2717</v>
      </c>
      <c r="P5" s="468"/>
      <c r="Q5" s="468"/>
      <c r="R5" s="468"/>
      <c r="S5" s="469" t="s">
        <v>269</v>
      </c>
    </row>
    <row r="6" spans="1:19" x14ac:dyDescent="0.2">
      <c r="A6" s="463"/>
      <c r="B6" s="463"/>
      <c r="C6" s="463"/>
      <c r="D6" s="463"/>
      <c r="E6" s="463"/>
      <c r="F6" s="463"/>
      <c r="G6" s="463"/>
      <c r="H6" s="463"/>
      <c r="I6" s="463"/>
      <c r="J6" s="463"/>
      <c r="K6" s="463"/>
      <c r="L6" s="463"/>
      <c r="M6" s="463"/>
      <c r="N6" s="463"/>
      <c r="O6" s="463"/>
      <c r="P6" s="463"/>
      <c r="Q6" s="463"/>
      <c r="R6" s="463"/>
      <c r="S6" s="463"/>
    </row>
    <row r="7" spans="1:19" x14ac:dyDescent="0.2">
      <c r="A7" s="462" t="s">
        <v>31</v>
      </c>
      <c r="B7" s="462">
        <v>208</v>
      </c>
      <c r="C7" s="462">
        <v>0</v>
      </c>
      <c r="D7" s="462">
        <v>0</v>
      </c>
      <c r="E7" s="462">
        <v>0</v>
      </c>
      <c r="F7" s="462">
        <v>0</v>
      </c>
      <c r="G7" s="462">
        <v>10</v>
      </c>
      <c r="H7" s="462">
        <v>10</v>
      </c>
      <c r="I7" s="462">
        <v>187</v>
      </c>
      <c r="J7" s="463"/>
      <c r="K7" s="462" t="s">
        <v>31</v>
      </c>
      <c r="L7" s="462">
        <v>239</v>
      </c>
      <c r="M7" s="462">
        <v>0</v>
      </c>
      <c r="N7" s="462">
        <v>0</v>
      </c>
      <c r="O7" s="462">
        <v>11</v>
      </c>
      <c r="P7" s="462">
        <v>11</v>
      </c>
      <c r="Q7" s="462">
        <v>23</v>
      </c>
      <c r="R7" s="462">
        <v>0</v>
      </c>
      <c r="S7" s="462">
        <v>193</v>
      </c>
    </row>
    <row r="8" spans="1:19" x14ac:dyDescent="0.2">
      <c r="A8" s="462" t="s">
        <v>32</v>
      </c>
      <c r="B8" s="462">
        <v>6743</v>
      </c>
      <c r="C8" s="462">
        <v>10</v>
      </c>
      <c r="D8" s="462">
        <v>100</v>
      </c>
      <c r="E8" s="462">
        <v>1721</v>
      </c>
      <c r="F8" s="462">
        <v>730</v>
      </c>
      <c r="G8" s="462">
        <v>910</v>
      </c>
      <c r="H8" s="462">
        <v>540</v>
      </c>
      <c r="I8" s="462">
        <v>2731</v>
      </c>
      <c r="J8" s="463"/>
      <c r="K8" s="462" t="s">
        <v>32</v>
      </c>
      <c r="L8" s="462">
        <v>8236</v>
      </c>
      <c r="M8" s="462">
        <v>41</v>
      </c>
      <c r="N8" s="462">
        <v>10</v>
      </c>
      <c r="O8" s="462">
        <v>1256</v>
      </c>
      <c r="P8" s="462">
        <v>1590</v>
      </c>
      <c r="Q8" s="462">
        <v>1398</v>
      </c>
      <c r="R8" s="462">
        <v>557</v>
      </c>
      <c r="S8" s="462">
        <v>3384</v>
      </c>
    </row>
    <row r="9" spans="1:19" x14ac:dyDescent="0.2">
      <c r="A9" s="462" t="s">
        <v>33</v>
      </c>
      <c r="B9" s="462">
        <v>8610</v>
      </c>
      <c r="C9" s="462">
        <v>30</v>
      </c>
      <c r="D9" s="462">
        <v>91</v>
      </c>
      <c r="E9" s="462">
        <v>1197</v>
      </c>
      <c r="F9" s="462">
        <v>593</v>
      </c>
      <c r="G9" s="462">
        <v>1318</v>
      </c>
      <c r="H9" s="462">
        <v>392</v>
      </c>
      <c r="I9" s="462">
        <v>4989</v>
      </c>
      <c r="J9" s="463"/>
      <c r="K9" s="462" t="s">
        <v>33</v>
      </c>
      <c r="L9" s="462">
        <v>12255</v>
      </c>
      <c r="M9" s="462">
        <v>62</v>
      </c>
      <c r="N9" s="462">
        <v>52</v>
      </c>
      <c r="O9" s="462">
        <v>1288</v>
      </c>
      <c r="P9" s="462">
        <v>1340</v>
      </c>
      <c r="Q9" s="462">
        <v>2340</v>
      </c>
      <c r="R9" s="462">
        <v>794</v>
      </c>
      <c r="S9" s="462">
        <v>6380</v>
      </c>
    </row>
    <row r="10" spans="1:19" x14ac:dyDescent="0.2">
      <c r="A10" s="462" t="s">
        <v>34</v>
      </c>
      <c r="B10" s="462">
        <v>5772</v>
      </c>
      <c r="C10" s="462">
        <v>20</v>
      </c>
      <c r="D10" s="462">
        <v>60</v>
      </c>
      <c r="E10" s="462">
        <v>1325</v>
      </c>
      <c r="F10" s="462">
        <v>592</v>
      </c>
      <c r="G10" s="462">
        <v>713</v>
      </c>
      <c r="H10" s="462">
        <v>412</v>
      </c>
      <c r="I10" s="462">
        <v>2650</v>
      </c>
      <c r="J10" s="463"/>
      <c r="K10" s="462" t="s">
        <v>34</v>
      </c>
      <c r="L10" s="462">
        <v>8338</v>
      </c>
      <c r="M10" s="462">
        <v>20</v>
      </c>
      <c r="N10" s="462">
        <v>81</v>
      </c>
      <c r="O10" s="462">
        <v>1233</v>
      </c>
      <c r="P10" s="462">
        <v>1314</v>
      </c>
      <c r="Q10" s="462">
        <v>1415</v>
      </c>
      <c r="R10" s="462">
        <v>586</v>
      </c>
      <c r="S10" s="462">
        <v>3689</v>
      </c>
    </row>
    <row r="11" spans="1:19" x14ac:dyDescent="0.2">
      <c r="A11" s="462" t="s">
        <v>35</v>
      </c>
      <c r="B11" s="462">
        <v>12822</v>
      </c>
      <c r="C11" s="462">
        <v>0</v>
      </c>
      <c r="D11" s="462">
        <v>50</v>
      </c>
      <c r="E11" s="462">
        <v>1957</v>
      </c>
      <c r="F11" s="462">
        <v>1231</v>
      </c>
      <c r="G11" s="462">
        <v>1634</v>
      </c>
      <c r="H11" s="462">
        <v>494</v>
      </c>
      <c r="I11" s="462">
        <v>7455</v>
      </c>
      <c r="J11" s="463"/>
      <c r="K11" s="462" t="s">
        <v>35</v>
      </c>
      <c r="L11" s="462">
        <v>16900</v>
      </c>
      <c r="M11" s="462">
        <v>32</v>
      </c>
      <c r="N11" s="462">
        <v>21</v>
      </c>
      <c r="O11" s="462">
        <v>1738</v>
      </c>
      <c r="P11" s="462">
        <v>1791</v>
      </c>
      <c r="Q11" s="462">
        <v>2543</v>
      </c>
      <c r="R11" s="462">
        <v>763</v>
      </c>
      <c r="S11" s="462">
        <v>10013</v>
      </c>
    </row>
    <row r="12" spans="1:19" x14ac:dyDescent="0.2">
      <c r="A12" s="462" t="s">
        <v>36</v>
      </c>
      <c r="B12" s="462">
        <v>7612</v>
      </c>
      <c r="C12" s="462">
        <v>50</v>
      </c>
      <c r="D12" s="462">
        <v>89</v>
      </c>
      <c r="E12" s="462">
        <v>1014</v>
      </c>
      <c r="F12" s="462">
        <v>845</v>
      </c>
      <c r="G12" s="462">
        <v>1113</v>
      </c>
      <c r="H12" s="462">
        <v>398</v>
      </c>
      <c r="I12" s="462">
        <v>4104</v>
      </c>
      <c r="J12" s="463"/>
      <c r="K12" s="462" t="s">
        <v>36</v>
      </c>
      <c r="L12" s="462">
        <v>10034</v>
      </c>
      <c r="M12" s="462">
        <v>81</v>
      </c>
      <c r="N12" s="462">
        <v>121</v>
      </c>
      <c r="O12" s="462">
        <v>889</v>
      </c>
      <c r="P12" s="462">
        <v>1526</v>
      </c>
      <c r="Q12" s="462">
        <v>1677</v>
      </c>
      <c r="R12" s="462">
        <v>707</v>
      </c>
      <c r="S12" s="462">
        <v>5032</v>
      </c>
    </row>
    <row r="13" spans="1:19" x14ac:dyDescent="0.2">
      <c r="A13" s="462" t="s">
        <v>37</v>
      </c>
      <c r="B13" s="462">
        <v>9821</v>
      </c>
      <c r="C13" s="462">
        <v>20</v>
      </c>
      <c r="D13" s="462">
        <v>60</v>
      </c>
      <c r="E13" s="462">
        <v>799</v>
      </c>
      <c r="F13" s="462">
        <v>899</v>
      </c>
      <c r="G13" s="462">
        <v>1149</v>
      </c>
      <c r="H13" s="462">
        <v>440</v>
      </c>
      <c r="I13" s="462">
        <v>6454</v>
      </c>
      <c r="J13" s="463"/>
      <c r="K13" s="462" t="s">
        <v>37</v>
      </c>
      <c r="L13" s="462">
        <v>11889</v>
      </c>
      <c r="M13" s="462">
        <v>65</v>
      </c>
      <c r="N13" s="462">
        <v>11</v>
      </c>
      <c r="O13" s="462">
        <v>811</v>
      </c>
      <c r="P13" s="462">
        <v>963</v>
      </c>
      <c r="Q13" s="462">
        <v>2164</v>
      </c>
      <c r="R13" s="462">
        <v>660</v>
      </c>
      <c r="S13" s="462">
        <v>7215</v>
      </c>
    </row>
    <row r="14" spans="1:19" x14ac:dyDescent="0.2">
      <c r="A14" s="462" t="s">
        <v>38</v>
      </c>
      <c r="B14" s="462">
        <v>9930</v>
      </c>
      <c r="C14" s="462">
        <v>10</v>
      </c>
      <c r="D14" s="462">
        <v>119</v>
      </c>
      <c r="E14" s="462">
        <v>1423</v>
      </c>
      <c r="F14" s="462">
        <v>1353</v>
      </c>
      <c r="G14" s="462">
        <v>1274</v>
      </c>
      <c r="H14" s="462">
        <v>368</v>
      </c>
      <c r="I14" s="462">
        <v>5383</v>
      </c>
      <c r="J14" s="463"/>
      <c r="K14" s="462" t="s">
        <v>38</v>
      </c>
      <c r="L14" s="462">
        <v>14324</v>
      </c>
      <c r="M14" s="462">
        <v>51</v>
      </c>
      <c r="N14" s="462">
        <v>82</v>
      </c>
      <c r="O14" s="462">
        <v>1562</v>
      </c>
      <c r="P14" s="462">
        <v>2024</v>
      </c>
      <c r="Q14" s="462">
        <v>2240</v>
      </c>
      <c r="R14" s="462">
        <v>873</v>
      </c>
      <c r="S14" s="462">
        <v>7491</v>
      </c>
    </row>
    <row r="15" spans="1:19" x14ac:dyDescent="0.2">
      <c r="A15" s="462" t="s">
        <v>39</v>
      </c>
      <c r="B15" s="462">
        <v>12680</v>
      </c>
      <c r="C15" s="462">
        <v>10</v>
      </c>
      <c r="D15" s="462">
        <v>50</v>
      </c>
      <c r="E15" s="462">
        <v>2047</v>
      </c>
      <c r="F15" s="462">
        <v>959</v>
      </c>
      <c r="G15" s="462">
        <v>1627</v>
      </c>
      <c r="H15" s="462">
        <v>579</v>
      </c>
      <c r="I15" s="462">
        <v>7408</v>
      </c>
      <c r="J15" s="463"/>
      <c r="K15" s="462" t="s">
        <v>39</v>
      </c>
      <c r="L15" s="462">
        <v>16174</v>
      </c>
      <c r="M15" s="462">
        <v>41</v>
      </c>
      <c r="N15" s="462">
        <v>41</v>
      </c>
      <c r="O15" s="462">
        <v>1970</v>
      </c>
      <c r="P15" s="462">
        <v>1514</v>
      </c>
      <c r="Q15" s="462">
        <v>2633</v>
      </c>
      <c r="R15" s="462">
        <v>1006</v>
      </c>
      <c r="S15" s="462">
        <v>8968</v>
      </c>
    </row>
    <row r="16" spans="1:19" x14ac:dyDescent="0.2">
      <c r="A16" s="462" t="s">
        <v>40</v>
      </c>
      <c r="B16" s="462">
        <v>8637</v>
      </c>
      <c r="C16" s="462">
        <v>0</v>
      </c>
      <c r="D16" s="462">
        <v>109</v>
      </c>
      <c r="E16" s="462">
        <v>1968</v>
      </c>
      <c r="F16" s="462">
        <v>924</v>
      </c>
      <c r="G16" s="462">
        <v>1153</v>
      </c>
      <c r="H16" s="462">
        <v>288</v>
      </c>
      <c r="I16" s="462">
        <v>4194</v>
      </c>
      <c r="J16" s="463"/>
      <c r="K16" s="462" t="s">
        <v>40</v>
      </c>
      <c r="L16" s="462">
        <v>13640</v>
      </c>
      <c r="M16" s="462">
        <v>51</v>
      </c>
      <c r="N16" s="462">
        <v>30</v>
      </c>
      <c r="O16" s="462">
        <v>2454</v>
      </c>
      <c r="P16" s="462">
        <v>1663</v>
      </c>
      <c r="Q16" s="462">
        <v>2332</v>
      </c>
      <c r="R16" s="462">
        <v>892</v>
      </c>
      <c r="S16" s="462">
        <v>6216</v>
      </c>
    </row>
    <row r="17" spans="1:19" x14ac:dyDescent="0.2">
      <c r="A17" s="462" t="s">
        <v>41</v>
      </c>
      <c r="B17" s="462">
        <v>9971</v>
      </c>
      <c r="C17" s="462">
        <v>40</v>
      </c>
      <c r="D17" s="462">
        <v>70</v>
      </c>
      <c r="E17" s="462">
        <v>1550</v>
      </c>
      <c r="F17" s="462">
        <v>1360</v>
      </c>
      <c r="G17" s="462">
        <v>1190</v>
      </c>
      <c r="H17" s="462">
        <v>560</v>
      </c>
      <c r="I17" s="462">
        <v>5201</v>
      </c>
      <c r="J17" s="463"/>
      <c r="K17" s="462" t="s">
        <v>41</v>
      </c>
      <c r="L17" s="462">
        <v>13698</v>
      </c>
      <c r="M17" s="462">
        <v>31</v>
      </c>
      <c r="N17" s="462">
        <v>31</v>
      </c>
      <c r="O17" s="462">
        <v>1429</v>
      </c>
      <c r="P17" s="462">
        <v>2433</v>
      </c>
      <c r="Q17" s="462">
        <v>1822</v>
      </c>
      <c r="R17" s="462">
        <v>621</v>
      </c>
      <c r="S17" s="462">
        <v>7331</v>
      </c>
    </row>
    <row r="18" spans="1:19" x14ac:dyDescent="0.2">
      <c r="A18" s="462" t="s">
        <v>42</v>
      </c>
      <c r="B18" s="462">
        <v>13598</v>
      </c>
      <c r="C18" s="462">
        <v>20</v>
      </c>
      <c r="D18" s="462">
        <v>40</v>
      </c>
      <c r="E18" s="462">
        <v>2432</v>
      </c>
      <c r="F18" s="462">
        <v>1251</v>
      </c>
      <c r="G18" s="462">
        <v>1271</v>
      </c>
      <c r="H18" s="462">
        <v>506</v>
      </c>
      <c r="I18" s="462">
        <v>8080</v>
      </c>
      <c r="J18" s="463"/>
      <c r="K18" s="462" t="s">
        <v>42</v>
      </c>
      <c r="L18" s="462">
        <v>19262</v>
      </c>
      <c r="M18" s="462">
        <v>66</v>
      </c>
      <c r="N18" s="462">
        <v>22</v>
      </c>
      <c r="O18" s="462">
        <v>2143</v>
      </c>
      <c r="P18" s="462">
        <v>1303</v>
      </c>
      <c r="Q18" s="462">
        <v>2297</v>
      </c>
      <c r="R18" s="462">
        <v>773</v>
      </c>
      <c r="S18" s="462">
        <v>12658</v>
      </c>
    </row>
    <row r="19" spans="1:19" x14ac:dyDescent="0.2">
      <c r="A19" s="462" t="s">
        <v>43</v>
      </c>
      <c r="B19" s="462">
        <v>8674</v>
      </c>
      <c r="C19" s="462">
        <v>20</v>
      </c>
      <c r="D19" s="462">
        <v>60</v>
      </c>
      <c r="E19" s="462">
        <v>814</v>
      </c>
      <c r="F19" s="462">
        <v>804</v>
      </c>
      <c r="G19" s="462">
        <v>1116</v>
      </c>
      <c r="H19" s="462">
        <v>322</v>
      </c>
      <c r="I19" s="462">
        <v>5538</v>
      </c>
      <c r="J19" s="463"/>
      <c r="K19" s="462" t="s">
        <v>43</v>
      </c>
      <c r="L19" s="462">
        <v>10614</v>
      </c>
      <c r="M19" s="462">
        <v>43</v>
      </c>
      <c r="N19" s="462">
        <v>32</v>
      </c>
      <c r="O19" s="462">
        <v>801</v>
      </c>
      <c r="P19" s="462">
        <v>1083</v>
      </c>
      <c r="Q19" s="462">
        <v>1787</v>
      </c>
      <c r="R19" s="462">
        <v>466</v>
      </c>
      <c r="S19" s="462">
        <v>6401</v>
      </c>
    </row>
    <row r="20" spans="1:19" x14ac:dyDescent="0.2">
      <c r="A20" s="462" t="s">
        <v>44</v>
      </c>
      <c r="B20" s="462">
        <v>11778</v>
      </c>
      <c r="C20" s="462">
        <v>30</v>
      </c>
      <c r="D20" s="462">
        <v>49</v>
      </c>
      <c r="E20" s="462">
        <v>2103</v>
      </c>
      <c r="F20" s="462">
        <v>1007</v>
      </c>
      <c r="G20" s="462">
        <v>1392</v>
      </c>
      <c r="H20" s="462">
        <v>355</v>
      </c>
      <c r="I20" s="462">
        <v>6842</v>
      </c>
      <c r="J20" s="463"/>
      <c r="K20" s="462" t="s">
        <v>44</v>
      </c>
      <c r="L20" s="462">
        <v>19175</v>
      </c>
      <c r="M20" s="462">
        <v>76</v>
      </c>
      <c r="N20" s="462">
        <v>44</v>
      </c>
      <c r="O20" s="462">
        <v>1784</v>
      </c>
      <c r="P20" s="462">
        <v>1414</v>
      </c>
      <c r="Q20" s="462">
        <v>2567</v>
      </c>
      <c r="R20" s="462">
        <v>707</v>
      </c>
      <c r="S20" s="462">
        <v>12584</v>
      </c>
    </row>
    <row r="21" spans="1:19" x14ac:dyDescent="0.2">
      <c r="A21" s="462" t="s">
        <v>45</v>
      </c>
      <c r="B21" s="462">
        <v>5074</v>
      </c>
      <c r="C21" s="462">
        <v>0</v>
      </c>
      <c r="D21" s="462">
        <v>20</v>
      </c>
      <c r="E21" s="462">
        <v>959</v>
      </c>
      <c r="F21" s="462">
        <v>489</v>
      </c>
      <c r="G21" s="462">
        <v>739</v>
      </c>
      <c r="H21" s="462">
        <v>140</v>
      </c>
      <c r="I21" s="462">
        <v>2727</v>
      </c>
      <c r="J21" s="463"/>
      <c r="K21" s="462" t="s">
        <v>45</v>
      </c>
      <c r="L21" s="462">
        <v>7282</v>
      </c>
      <c r="M21" s="462">
        <v>10</v>
      </c>
      <c r="N21" s="462">
        <v>30</v>
      </c>
      <c r="O21" s="462">
        <v>839</v>
      </c>
      <c r="P21" s="462">
        <v>728</v>
      </c>
      <c r="Q21" s="462">
        <v>1558</v>
      </c>
      <c r="R21" s="462">
        <v>344</v>
      </c>
      <c r="S21" s="462">
        <v>3772</v>
      </c>
    </row>
    <row r="22" spans="1:19" x14ac:dyDescent="0.2">
      <c r="A22" s="462" t="s">
        <v>46</v>
      </c>
      <c r="B22" s="462">
        <v>7462</v>
      </c>
      <c r="C22" s="462">
        <v>40</v>
      </c>
      <c r="D22" s="462">
        <v>90</v>
      </c>
      <c r="E22" s="462">
        <v>1621</v>
      </c>
      <c r="F22" s="462">
        <v>910</v>
      </c>
      <c r="G22" s="462">
        <v>1030</v>
      </c>
      <c r="H22" s="462">
        <v>470</v>
      </c>
      <c r="I22" s="462">
        <v>3301</v>
      </c>
      <c r="J22" s="463"/>
      <c r="K22" s="462" t="s">
        <v>46</v>
      </c>
      <c r="L22" s="462">
        <v>8573</v>
      </c>
      <c r="M22" s="462">
        <v>60</v>
      </c>
      <c r="N22" s="462">
        <v>110</v>
      </c>
      <c r="O22" s="462">
        <v>1093</v>
      </c>
      <c r="P22" s="462">
        <v>1594</v>
      </c>
      <c r="Q22" s="462">
        <v>1684</v>
      </c>
      <c r="R22" s="462">
        <v>632</v>
      </c>
      <c r="S22" s="462">
        <v>3399</v>
      </c>
    </row>
    <row r="23" spans="1:19" x14ac:dyDescent="0.2">
      <c r="A23" s="462" t="s">
        <v>47</v>
      </c>
      <c r="B23" s="462">
        <v>6533</v>
      </c>
      <c r="C23" s="462">
        <v>50</v>
      </c>
      <c r="D23" s="462">
        <v>20</v>
      </c>
      <c r="E23" s="462">
        <v>1327</v>
      </c>
      <c r="F23" s="462">
        <v>563</v>
      </c>
      <c r="G23" s="462">
        <v>844</v>
      </c>
      <c r="H23" s="462">
        <v>503</v>
      </c>
      <c r="I23" s="462">
        <v>3226</v>
      </c>
      <c r="J23" s="463"/>
      <c r="K23" s="462" t="s">
        <v>47</v>
      </c>
      <c r="L23" s="462">
        <v>8224</v>
      </c>
      <c r="M23" s="462">
        <v>72</v>
      </c>
      <c r="N23" s="462">
        <v>31</v>
      </c>
      <c r="O23" s="462">
        <v>1154</v>
      </c>
      <c r="P23" s="462">
        <v>1195</v>
      </c>
      <c r="Q23" s="462">
        <v>1635</v>
      </c>
      <c r="R23" s="462">
        <v>603</v>
      </c>
      <c r="S23" s="462">
        <v>3535</v>
      </c>
    </row>
    <row r="24" spans="1:19" x14ac:dyDescent="0.2">
      <c r="A24" s="462" t="s">
        <v>48</v>
      </c>
      <c r="B24" s="462">
        <v>7316</v>
      </c>
      <c r="C24" s="462">
        <v>20</v>
      </c>
      <c r="D24" s="462">
        <v>30</v>
      </c>
      <c r="E24" s="462">
        <v>1233</v>
      </c>
      <c r="F24" s="462">
        <v>507</v>
      </c>
      <c r="G24" s="462">
        <v>1054</v>
      </c>
      <c r="H24" s="462">
        <v>467</v>
      </c>
      <c r="I24" s="462">
        <v>4006</v>
      </c>
      <c r="J24" s="463"/>
      <c r="K24" s="462" t="s">
        <v>48</v>
      </c>
      <c r="L24" s="462">
        <v>9793</v>
      </c>
      <c r="M24" s="462">
        <v>31</v>
      </c>
      <c r="N24" s="462">
        <v>21</v>
      </c>
      <c r="O24" s="462">
        <v>1128</v>
      </c>
      <c r="P24" s="462">
        <v>769</v>
      </c>
      <c r="Q24" s="462">
        <v>1784</v>
      </c>
      <c r="R24" s="462">
        <v>831</v>
      </c>
      <c r="S24" s="462">
        <v>5230</v>
      </c>
    </row>
    <row r="25" spans="1:19" x14ac:dyDescent="0.2">
      <c r="A25" s="462" t="s">
        <v>49</v>
      </c>
      <c r="B25" s="462">
        <v>10518</v>
      </c>
      <c r="C25" s="462">
        <v>20</v>
      </c>
      <c r="D25" s="462">
        <v>90</v>
      </c>
      <c r="E25" s="462">
        <v>1435</v>
      </c>
      <c r="F25" s="462">
        <v>1355</v>
      </c>
      <c r="G25" s="462">
        <v>1475</v>
      </c>
      <c r="H25" s="462">
        <v>532</v>
      </c>
      <c r="I25" s="462">
        <v>5610</v>
      </c>
      <c r="J25" s="463"/>
      <c r="K25" s="462" t="s">
        <v>49</v>
      </c>
      <c r="L25" s="462">
        <v>15175</v>
      </c>
      <c r="M25" s="462">
        <v>42</v>
      </c>
      <c r="N25" s="462">
        <v>21</v>
      </c>
      <c r="O25" s="462">
        <v>1444</v>
      </c>
      <c r="P25" s="462">
        <v>1487</v>
      </c>
      <c r="Q25" s="462">
        <v>2092</v>
      </c>
      <c r="R25" s="462">
        <v>701</v>
      </c>
      <c r="S25" s="462">
        <v>9388</v>
      </c>
    </row>
    <row r="26" spans="1:19" x14ac:dyDescent="0.2">
      <c r="A26" s="462" t="s">
        <v>50</v>
      </c>
      <c r="B26" s="462">
        <v>6895</v>
      </c>
      <c r="C26" s="462">
        <v>20</v>
      </c>
      <c r="D26" s="462">
        <v>10</v>
      </c>
      <c r="E26" s="462">
        <v>403</v>
      </c>
      <c r="F26" s="462">
        <v>372</v>
      </c>
      <c r="G26" s="462">
        <v>976</v>
      </c>
      <c r="H26" s="462">
        <v>211</v>
      </c>
      <c r="I26" s="462">
        <v>4902</v>
      </c>
      <c r="J26" s="463"/>
      <c r="K26" s="462" t="s">
        <v>50</v>
      </c>
      <c r="L26" s="462">
        <v>9784</v>
      </c>
      <c r="M26" s="462">
        <v>23</v>
      </c>
      <c r="N26" s="462">
        <v>0</v>
      </c>
      <c r="O26" s="462">
        <v>434</v>
      </c>
      <c r="P26" s="462">
        <v>582</v>
      </c>
      <c r="Q26" s="462">
        <v>1496</v>
      </c>
      <c r="R26" s="462">
        <v>297</v>
      </c>
      <c r="S26" s="462">
        <v>6953</v>
      </c>
    </row>
    <row r="27" spans="1:19" x14ac:dyDescent="0.2">
      <c r="A27" s="462" t="s">
        <v>51</v>
      </c>
      <c r="B27" s="462">
        <v>3528</v>
      </c>
      <c r="C27" s="462">
        <v>30</v>
      </c>
      <c r="D27" s="462">
        <v>60</v>
      </c>
      <c r="E27" s="462">
        <v>588</v>
      </c>
      <c r="F27" s="462">
        <v>369</v>
      </c>
      <c r="G27" s="462">
        <v>419</v>
      </c>
      <c r="H27" s="462">
        <v>159</v>
      </c>
      <c r="I27" s="462">
        <v>1904</v>
      </c>
      <c r="J27" s="463"/>
      <c r="K27" s="462" t="s">
        <v>51</v>
      </c>
      <c r="L27" s="462">
        <v>4432</v>
      </c>
      <c r="M27" s="462">
        <v>10</v>
      </c>
      <c r="N27" s="462">
        <v>30</v>
      </c>
      <c r="O27" s="462">
        <v>436</v>
      </c>
      <c r="P27" s="462">
        <v>456</v>
      </c>
      <c r="Q27" s="462">
        <v>872</v>
      </c>
      <c r="R27" s="462">
        <v>243</v>
      </c>
      <c r="S27" s="462">
        <v>2383</v>
      </c>
    </row>
    <row r="28" spans="1:19" x14ac:dyDescent="0.2">
      <c r="A28" s="462" t="s">
        <v>52</v>
      </c>
      <c r="B28" s="462">
        <v>16173</v>
      </c>
      <c r="C28" s="462">
        <v>30</v>
      </c>
      <c r="D28" s="462">
        <v>80</v>
      </c>
      <c r="E28" s="462">
        <v>1533</v>
      </c>
      <c r="F28" s="462">
        <v>1744</v>
      </c>
      <c r="G28" s="462">
        <v>1613</v>
      </c>
      <c r="H28" s="462">
        <v>641</v>
      </c>
      <c r="I28" s="462">
        <v>10531</v>
      </c>
      <c r="J28" s="463"/>
      <c r="K28" s="462" t="s">
        <v>52</v>
      </c>
      <c r="L28" s="462">
        <v>22810</v>
      </c>
      <c r="M28" s="462">
        <v>67</v>
      </c>
      <c r="N28" s="462">
        <v>89</v>
      </c>
      <c r="O28" s="462">
        <v>1616</v>
      </c>
      <c r="P28" s="462">
        <v>1928</v>
      </c>
      <c r="Q28" s="462">
        <v>3309</v>
      </c>
      <c r="R28" s="462">
        <v>891</v>
      </c>
      <c r="S28" s="462">
        <v>14909</v>
      </c>
    </row>
    <row r="29" spans="1:19" x14ac:dyDescent="0.2">
      <c r="A29" s="462" t="s">
        <v>53</v>
      </c>
      <c r="B29" s="462">
        <v>12101</v>
      </c>
      <c r="C29" s="462">
        <v>30</v>
      </c>
      <c r="D29" s="462">
        <v>100</v>
      </c>
      <c r="E29" s="462">
        <v>1590</v>
      </c>
      <c r="F29" s="462">
        <v>1340</v>
      </c>
      <c r="G29" s="462">
        <v>1550</v>
      </c>
      <c r="H29" s="462">
        <v>590</v>
      </c>
      <c r="I29" s="462">
        <v>6901</v>
      </c>
      <c r="J29" s="463"/>
      <c r="K29" s="462" t="s">
        <v>53</v>
      </c>
      <c r="L29" s="462">
        <v>16465</v>
      </c>
      <c r="M29" s="462">
        <v>43</v>
      </c>
      <c r="N29" s="462">
        <v>96</v>
      </c>
      <c r="O29" s="462">
        <v>1318</v>
      </c>
      <c r="P29" s="462">
        <v>2009</v>
      </c>
      <c r="Q29" s="462">
        <v>2200</v>
      </c>
      <c r="R29" s="462">
        <v>755</v>
      </c>
      <c r="S29" s="462">
        <v>10045</v>
      </c>
    </row>
    <row r="30" spans="1:19" x14ac:dyDescent="0.2">
      <c r="A30" s="462" t="s">
        <v>54</v>
      </c>
      <c r="B30" s="462">
        <v>4930</v>
      </c>
      <c r="C30" s="462">
        <v>0</v>
      </c>
      <c r="D30" s="462">
        <v>30</v>
      </c>
      <c r="E30" s="462">
        <v>916</v>
      </c>
      <c r="F30" s="462">
        <v>503</v>
      </c>
      <c r="G30" s="462">
        <v>674</v>
      </c>
      <c r="H30" s="462">
        <v>151</v>
      </c>
      <c r="I30" s="462">
        <v>2656</v>
      </c>
      <c r="J30" s="463"/>
      <c r="K30" s="462" t="s">
        <v>54</v>
      </c>
      <c r="L30" s="462">
        <v>7919</v>
      </c>
      <c r="M30" s="462">
        <v>30</v>
      </c>
      <c r="N30" s="462">
        <v>61</v>
      </c>
      <c r="O30" s="462">
        <v>992</v>
      </c>
      <c r="P30" s="462">
        <v>932</v>
      </c>
      <c r="Q30" s="462">
        <v>1327</v>
      </c>
      <c r="R30" s="462">
        <v>405</v>
      </c>
      <c r="S30" s="462">
        <v>4172</v>
      </c>
    </row>
    <row r="31" spans="1:19" x14ac:dyDescent="0.2">
      <c r="A31" s="462" t="s">
        <v>55</v>
      </c>
      <c r="B31" s="462">
        <v>12835</v>
      </c>
      <c r="C31" s="462">
        <v>0</v>
      </c>
      <c r="D31" s="462">
        <v>99</v>
      </c>
      <c r="E31" s="462">
        <v>2110</v>
      </c>
      <c r="F31" s="462">
        <v>1278</v>
      </c>
      <c r="G31" s="462">
        <v>1387</v>
      </c>
      <c r="H31" s="462">
        <v>535</v>
      </c>
      <c r="I31" s="462">
        <v>7428</v>
      </c>
      <c r="J31" s="463"/>
      <c r="K31" s="462" t="s">
        <v>55</v>
      </c>
      <c r="L31" s="462">
        <v>19274</v>
      </c>
      <c r="M31" s="462">
        <v>52</v>
      </c>
      <c r="N31" s="462">
        <v>73</v>
      </c>
      <c r="O31" s="462">
        <v>2051</v>
      </c>
      <c r="P31" s="462">
        <v>2299</v>
      </c>
      <c r="Q31" s="462">
        <v>2475</v>
      </c>
      <c r="R31" s="462">
        <v>808</v>
      </c>
      <c r="S31" s="462">
        <v>11517</v>
      </c>
    </row>
    <row r="32" spans="1:19" x14ac:dyDescent="0.2">
      <c r="A32" s="462" t="s">
        <v>56</v>
      </c>
      <c r="B32" s="462">
        <v>7077</v>
      </c>
      <c r="C32" s="462">
        <v>20</v>
      </c>
      <c r="D32" s="462">
        <v>0</v>
      </c>
      <c r="E32" s="462">
        <v>1393</v>
      </c>
      <c r="F32" s="462">
        <v>702</v>
      </c>
      <c r="G32" s="462">
        <v>1032</v>
      </c>
      <c r="H32" s="462">
        <v>391</v>
      </c>
      <c r="I32" s="462">
        <v>3539</v>
      </c>
      <c r="J32" s="463"/>
      <c r="K32" s="462" t="s">
        <v>56</v>
      </c>
      <c r="L32" s="462">
        <v>10168</v>
      </c>
      <c r="M32" s="462">
        <v>30</v>
      </c>
      <c r="N32" s="462">
        <v>40</v>
      </c>
      <c r="O32" s="462">
        <v>1274</v>
      </c>
      <c r="P32" s="462">
        <v>1213</v>
      </c>
      <c r="Q32" s="462">
        <v>1809</v>
      </c>
      <c r="R32" s="462">
        <v>677</v>
      </c>
      <c r="S32" s="462">
        <v>5125</v>
      </c>
    </row>
    <row r="33" spans="1:19" x14ac:dyDescent="0.2">
      <c r="A33" s="462" t="s">
        <v>57</v>
      </c>
      <c r="B33" s="462">
        <v>4492</v>
      </c>
      <c r="C33" s="462">
        <v>10</v>
      </c>
      <c r="D33" s="462">
        <v>60</v>
      </c>
      <c r="E33" s="462">
        <v>640</v>
      </c>
      <c r="F33" s="462">
        <v>310</v>
      </c>
      <c r="G33" s="462">
        <v>520</v>
      </c>
      <c r="H33" s="462">
        <v>150</v>
      </c>
      <c r="I33" s="462">
        <v>2801</v>
      </c>
      <c r="J33" s="463"/>
      <c r="K33" s="462" t="s">
        <v>57</v>
      </c>
      <c r="L33" s="462">
        <v>5546</v>
      </c>
      <c r="M33" s="462">
        <v>10</v>
      </c>
      <c r="N33" s="462">
        <v>10</v>
      </c>
      <c r="O33" s="462">
        <v>576</v>
      </c>
      <c r="P33" s="462">
        <v>422</v>
      </c>
      <c r="Q33" s="462">
        <v>741</v>
      </c>
      <c r="R33" s="462">
        <v>370</v>
      </c>
      <c r="S33" s="462">
        <v>3416</v>
      </c>
    </row>
    <row r="34" spans="1:19" x14ac:dyDescent="0.2">
      <c r="A34" s="462" t="s">
        <v>58</v>
      </c>
      <c r="B34" s="462">
        <v>13513</v>
      </c>
      <c r="C34" s="462">
        <v>20</v>
      </c>
      <c r="D34" s="462">
        <v>0</v>
      </c>
      <c r="E34" s="462">
        <v>1454</v>
      </c>
      <c r="F34" s="462">
        <v>1404</v>
      </c>
      <c r="G34" s="462">
        <v>1852</v>
      </c>
      <c r="H34" s="462">
        <v>747</v>
      </c>
      <c r="I34" s="462">
        <v>8036</v>
      </c>
      <c r="J34" s="463"/>
      <c r="K34" s="462" t="s">
        <v>58</v>
      </c>
      <c r="L34" s="462">
        <v>19780</v>
      </c>
      <c r="M34" s="462">
        <v>44</v>
      </c>
      <c r="N34" s="462">
        <v>0</v>
      </c>
      <c r="O34" s="462">
        <v>1657</v>
      </c>
      <c r="P34" s="462">
        <v>1822</v>
      </c>
      <c r="Q34" s="462">
        <v>2799</v>
      </c>
      <c r="R34" s="462">
        <v>911</v>
      </c>
      <c r="S34" s="462">
        <v>12546</v>
      </c>
    </row>
    <row r="35" spans="1:19" x14ac:dyDescent="0.2">
      <c r="A35" s="462" t="s">
        <v>59</v>
      </c>
      <c r="B35" s="462">
        <v>4275</v>
      </c>
      <c r="C35" s="462">
        <v>10</v>
      </c>
      <c r="D35" s="462">
        <v>10</v>
      </c>
      <c r="E35" s="462">
        <v>585</v>
      </c>
      <c r="F35" s="462">
        <v>506</v>
      </c>
      <c r="G35" s="462">
        <v>575</v>
      </c>
      <c r="H35" s="462">
        <v>208</v>
      </c>
      <c r="I35" s="462">
        <v>2381</v>
      </c>
      <c r="J35" s="463"/>
      <c r="K35" s="462" t="s">
        <v>59</v>
      </c>
      <c r="L35" s="462">
        <v>5779</v>
      </c>
      <c r="M35" s="462">
        <v>41</v>
      </c>
      <c r="N35" s="462">
        <v>51</v>
      </c>
      <c r="O35" s="462">
        <v>801</v>
      </c>
      <c r="P35" s="462">
        <v>902</v>
      </c>
      <c r="Q35" s="462">
        <v>1146</v>
      </c>
      <c r="R35" s="462">
        <v>345</v>
      </c>
      <c r="S35" s="462">
        <v>2494</v>
      </c>
    </row>
    <row r="36" spans="1:19" x14ac:dyDescent="0.2">
      <c r="A36" s="462" t="s">
        <v>60</v>
      </c>
      <c r="B36" s="462">
        <v>10834</v>
      </c>
      <c r="C36" s="462">
        <v>0</v>
      </c>
      <c r="D36" s="462">
        <v>10</v>
      </c>
      <c r="E36" s="462">
        <v>2065</v>
      </c>
      <c r="F36" s="462">
        <v>1022</v>
      </c>
      <c r="G36" s="462">
        <v>1273</v>
      </c>
      <c r="H36" s="462">
        <v>732</v>
      </c>
      <c r="I36" s="462">
        <v>5733</v>
      </c>
      <c r="J36" s="463"/>
      <c r="K36" s="462" t="s">
        <v>60</v>
      </c>
      <c r="L36" s="462">
        <v>15344</v>
      </c>
      <c r="M36" s="462">
        <v>21</v>
      </c>
      <c r="N36" s="462">
        <v>32</v>
      </c>
      <c r="O36" s="462">
        <v>2539</v>
      </c>
      <c r="P36" s="462">
        <v>1243</v>
      </c>
      <c r="Q36" s="462">
        <v>2025</v>
      </c>
      <c r="R36" s="462">
        <v>611</v>
      </c>
      <c r="S36" s="462">
        <v>8872</v>
      </c>
    </row>
    <row r="37" spans="1:19" x14ac:dyDescent="0.2">
      <c r="A37" s="462" t="s">
        <v>61</v>
      </c>
      <c r="B37" s="462">
        <v>9453</v>
      </c>
      <c r="C37" s="462">
        <v>0</v>
      </c>
      <c r="D37" s="462">
        <v>20</v>
      </c>
      <c r="E37" s="462">
        <v>2318</v>
      </c>
      <c r="F37" s="462">
        <v>937</v>
      </c>
      <c r="G37" s="462">
        <v>1411</v>
      </c>
      <c r="H37" s="462">
        <v>574</v>
      </c>
      <c r="I37" s="462">
        <v>4192</v>
      </c>
      <c r="J37" s="463"/>
      <c r="K37" s="462" t="s">
        <v>61</v>
      </c>
      <c r="L37" s="462">
        <v>13492</v>
      </c>
      <c r="M37" s="462">
        <v>31</v>
      </c>
      <c r="N37" s="462">
        <v>63</v>
      </c>
      <c r="O37" s="462">
        <v>2012</v>
      </c>
      <c r="P37" s="462">
        <v>1512</v>
      </c>
      <c r="Q37" s="462">
        <v>2054</v>
      </c>
      <c r="R37" s="462">
        <v>709</v>
      </c>
      <c r="S37" s="462">
        <v>7111</v>
      </c>
    </row>
    <row r="38" spans="1:19" x14ac:dyDescent="0.2">
      <c r="A38" s="462" t="s">
        <v>62</v>
      </c>
      <c r="B38" s="462">
        <v>12889</v>
      </c>
      <c r="C38" s="462">
        <v>30</v>
      </c>
      <c r="D38" s="462">
        <v>81</v>
      </c>
      <c r="E38" s="462">
        <v>1541</v>
      </c>
      <c r="F38" s="462">
        <v>1389</v>
      </c>
      <c r="G38" s="462">
        <v>1491</v>
      </c>
      <c r="H38" s="462">
        <v>345</v>
      </c>
      <c r="I38" s="462">
        <v>8011</v>
      </c>
      <c r="J38" s="463"/>
      <c r="K38" s="462" t="s">
        <v>62</v>
      </c>
      <c r="L38" s="462">
        <v>17048</v>
      </c>
      <c r="M38" s="462">
        <v>126</v>
      </c>
      <c r="N38" s="462">
        <v>32</v>
      </c>
      <c r="O38" s="462">
        <v>1370</v>
      </c>
      <c r="P38" s="462">
        <v>1591</v>
      </c>
      <c r="Q38" s="462">
        <v>2529</v>
      </c>
      <c r="R38" s="462">
        <v>759</v>
      </c>
      <c r="S38" s="462">
        <v>10642</v>
      </c>
    </row>
    <row r="39" spans="1:19" x14ac:dyDescent="0.2">
      <c r="A39" s="462" t="s">
        <v>63</v>
      </c>
      <c r="B39" s="462">
        <v>9419</v>
      </c>
      <c r="C39" s="462">
        <v>20</v>
      </c>
      <c r="D39" s="462">
        <v>20</v>
      </c>
      <c r="E39" s="462">
        <v>670</v>
      </c>
      <c r="F39" s="462">
        <v>720</v>
      </c>
      <c r="G39" s="462">
        <v>1500</v>
      </c>
      <c r="H39" s="462">
        <v>380</v>
      </c>
      <c r="I39" s="462">
        <v>6109</v>
      </c>
      <c r="J39" s="463"/>
      <c r="K39" s="462" t="s">
        <v>63</v>
      </c>
      <c r="L39" s="462">
        <v>11817</v>
      </c>
      <c r="M39" s="462">
        <v>45</v>
      </c>
      <c r="N39" s="462">
        <v>79</v>
      </c>
      <c r="O39" s="462">
        <v>696</v>
      </c>
      <c r="P39" s="462">
        <v>797</v>
      </c>
      <c r="Q39" s="462">
        <v>2098</v>
      </c>
      <c r="R39" s="462">
        <v>662</v>
      </c>
      <c r="S39" s="462">
        <v>7440</v>
      </c>
    </row>
    <row r="40" spans="1:19" x14ac:dyDescent="0.2">
      <c r="A40" s="462"/>
      <c r="B40" s="462"/>
      <c r="C40" s="462"/>
      <c r="D40" s="462"/>
      <c r="E40" s="462"/>
      <c r="F40" s="462"/>
      <c r="G40" s="462"/>
      <c r="H40" s="462"/>
      <c r="I40" s="462"/>
      <c r="J40" s="463"/>
      <c r="K40" s="462"/>
      <c r="L40" s="462"/>
      <c r="M40" s="462"/>
      <c r="N40" s="462"/>
      <c r="O40" s="462"/>
      <c r="P40" s="462"/>
      <c r="Q40" s="462"/>
      <c r="R40" s="462"/>
      <c r="S40" s="462"/>
    </row>
    <row r="41" spans="1:19" x14ac:dyDescent="0.2">
      <c r="A41" s="462" t="s">
        <v>64</v>
      </c>
      <c r="B41" s="462">
        <v>26348</v>
      </c>
      <c r="C41" s="462">
        <v>60</v>
      </c>
      <c r="D41" s="462">
        <v>90</v>
      </c>
      <c r="E41" s="462">
        <v>1873</v>
      </c>
      <c r="F41" s="462">
        <v>1994</v>
      </c>
      <c r="G41" s="462">
        <v>3637</v>
      </c>
      <c r="H41" s="462">
        <v>1042</v>
      </c>
      <c r="I41" s="462">
        <v>17652</v>
      </c>
      <c r="J41" s="463"/>
      <c r="K41" s="462" t="s">
        <v>64</v>
      </c>
      <c r="L41" s="462">
        <v>33729</v>
      </c>
      <c r="M41" s="462">
        <v>134</v>
      </c>
      <c r="N41" s="462">
        <v>89</v>
      </c>
      <c r="O41" s="462">
        <v>1959</v>
      </c>
      <c r="P41" s="462">
        <v>2360</v>
      </c>
      <c r="Q41" s="462">
        <v>5789</v>
      </c>
      <c r="R41" s="462">
        <v>1625</v>
      </c>
      <c r="S41" s="462">
        <v>21774</v>
      </c>
    </row>
    <row r="42" spans="1:19" x14ac:dyDescent="0.2">
      <c r="A42" s="462" t="s">
        <v>65</v>
      </c>
      <c r="B42" s="462">
        <v>122952</v>
      </c>
      <c r="C42" s="462">
        <v>200</v>
      </c>
      <c r="D42" s="462">
        <v>610</v>
      </c>
      <c r="E42" s="462">
        <v>17099</v>
      </c>
      <c r="F42" s="462">
        <v>12592</v>
      </c>
      <c r="G42" s="462">
        <v>14421</v>
      </c>
      <c r="H42" s="462">
        <v>5307</v>
      </c>
      <c r="I42" s="462">
        <v>72724</v>
      </c>
      <c r="J42" s="463"/>
      <c r="K42" s="462" t="s">
        <v>65</v>
      </c>
      <c r="L42" s="462">
        <v>174687</v>
      </c>
      <c r="M42" s="462">
        <v>581</v>
      </c>
      <c r="N42" s="462">
        <v>441</v>
      </c>
      <c r="O42" s="462">
        <v>16720</v>
      </c>
      <c r="P42" s="462">
        <v>16204</v>
      </c>
      <c r="Q42" s="462">
        <v>24042</v>
      </c>
      <c r="R42" s="462">
        <v>7375</v>
      </c>
      <c r="S42" s="462">
        <v>109323</v>
      </c>
    </row>
    <row r="43" spans="1:19" x14ac:dyDescent="0.2">
      <c r="A43" s="462" t="s">
        <v>66</v>
      </c>
      <c r="B43" s="462">
        <v>142860</v>
      </c>
      <c r="C43" s="462">
        <v>350</v>
      </c>
      <c r="D43" s="462">
        <v>1080</v>
      </c>
      <c r="E43" s="462">
        <v>25764</v>
      </c>
      <c r="F43" s="462">
        <v>14382</v>
      </c>
      <c r="G43" s="462">
        <v>19223</v>
      </c>
      <c r="H43" s="462">
        <v>7241</v>
      </c>
      <c r="I43" s="462">
        <v>74821</v>
      </c>
      <c r="J43" s="463"/>
      <c r="K43" s="462" t="s">
        <v>66</v>
      </c>
      <c r="L43" s="462">
        <v>194332</v>
      </c>
      <c r="M43" s="462">
        <v>736</v>
      </c>
      <c r="N43" s="462">
        <v>921</v>
      </c>
      <c r="O43" s="462">
        <v>24087</v>
      </c>
      <c r="P43" s="462">
        <v>24895</v>
      </c>
      <c r="Q43" s="462">
        <v>32965</v>
      </c>
      <c r="R43" s="462">
        <v>11946</v>
      </c>
      <c r="S43" s="462">
        <v>98782</v>
      </c>
    </row>
    <row r="44" spans="1:19" x14ac:dyDescent="0.2">
      <c r="A44" s="462" t="s">
        <v>67</v>
      </c>
      <c r="B44" s="462">
        <v>292178</v>
      </c>
      <c r="C44" s="462">
        <v>610</v>
      </c>
      <c r="D44" s="462">
        <v>1780</v>
      </c>
      <c r="E44" s="462">
        <v>44741</v>
      </c>
      <c r="F44" s="462">
        <v>28971</v>
      </c>
      <c r="G44" s="462">
        <v>37281</v>
      </c>
      <c r="H44" s="462">
        <v>13590</v>
      </c>
      <c r="I44" s="462">
        <v>165204</v>
      </c>
      <c r="J44" s="463"/>
      <c r="K44" s="462" t="s">
        <v>67</v>
      </c>
      <c r="L44" s="462">
        <v>399678</v>
      </c>
      <c r="M44" s="462">
        <v>1442</v>
      </c>
      <c r="N44" s="462">
        <v>1452</v>
      </c>
      <c r="O44" s="462">
        <v>42669</v>
      </c>
      <c r="P44" s="462">
        <v>43369</v>
      </c>
      <c r="Q44" s="462">
        <v>62436</v>
      </c>
      <c r="R44" s="462">
        <v>20885</v>
      </c>
      <c r="S44" s="462">
        <v>227426</v>
      </c>
    </row>
  </sheetData>
  <hyperlinks>
    <hyperlink ref="A1" location="Contents!A1" display="Back" xr:uid="{00000000-0004-0000-4700-000000000000}"/>
    <hyperlink ref="C1" location="'Table D3'!A1" display="Table D3" xr:uid="{00000000-0004-0000-4700-000001000000}"/>
  </hyperlinks>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61">
    <tabColor theme="7" tint="0.39997558519241921"/>
  </sheetPr>
  <dimension ref="A1:L43"/>
  <sheetViews>
    <sheetView zoomScale="70" zoomScaleNormal="70" workbookViewId="0">
      <selection activeCell="C1" sqref="C1"/>
    </sheetView>
  </sheetViews>
  <sheetFormatPr defaultColWidth="8.85546875" defaultRowHeight="12.75" x14ac:dyDescent="0.2"/>
  <cols>
    <col min="1" max="16384" width="8.85546875" style="302"/>
  </cols>
  <sheetData>
    <row r="1" spans="1:12" x14ac:dyDescent="0.2">
      <c r="A1" s="325" t="s">
        <v>322</v>
      </c>
      <c r="B1" s="315"/>
      <c r="C1" s="467" t="s">
        <v>2691</v>
      </c>
      <c r="D1" s="315"/>
    </row>
    <row r="2" spans="1:12" x14ac:dyDescent="0.2">
      <c r="A2" s="169">
        <v>1981</v>
      </c>
      <c r="B2" s="314" t="s">
        <v>110</v>
      </c>
      <c r="C2" s="314" t="s">
        <v>114</v>
      </c>
      <c r="D2" s="314" t="s">
        <v>112</v>
      </c>
      <c r="E2" s="314" t="s">
        <v>557</v>
      </c>
      <c r="F2" s="314" t="s">
        <v>459</v>
      </c>
      <c r="G2" s="314">
        <v>1991</v>
      </c>
      <c r="H2" s="314" t="s">
        <v>110</v>
      </c>
      <c r="I2" s="314" t="s">
        <v>114</v>
      </c>
      <c r="J2" s="314" t="s">
        <v>112</v>
      </c>
      <c r="K2" s="314" t="s">
        <v>557</v>
      </c>
      <c r="L2" s="314" t="s">
        <v>459</v>
      </c>
    </row>
    <row r="3" spans="1:12" x14ac:dyDescent="0.2">
      <c r="A3" s="314"/>
      <c r="B3" s="314" t="s">
        <v>113</v>
      </c>
      <c r="C3" s="314" t="s">
        <v>116</v>
      </c>
      <c r="D3" s="314" t="s">
        <v>115</v>
      </c>
      <c r="E3" s="314" t="s">
        <v>558</v>
      </c>
      <c r="F3" s="314" t="s">
        <v>559</v>
      </c>
      <c r="G3" s="314"/>
      <c r="H3" s="314" t="s">
        <v>113</v>
      </c>
      <c r="I3" s="314" t="s">
        <v>116</v>
      </c>
      <c r="J3" s="314" t="s">
        <v>115</v>
      </c>
      <c r="K3" s="314" t="s">
        <v>558</v>
      </c>
      <c r="L3" s="314" t="s">
        <v>559</v>
      </c>
    </row>
    <row r="4" spans="1:12" x14ac:dyDescent="0.2">
      <c r="A4" s="314"/>
      <c r="B4" s="312"/>
      <c r="C4" s="312"/>
      <c r="D4" s="314"/>
      <c r="E4" s="314" t="s">
        <v>560</v>
      </c>
      <c r="F4" s="314"/>
      <c r="G4" s="314"/>
      <c r="H4" s="312"/>
      <c r="I4" s="312"/>
      <c r="J4" s="314"/>
      <c r="K4" s="314" t="s">
        <v>560</v>
      </c>
      <c r="L4" s="314"/>
    </row>
    <row r="5" spans="1:12" x14ac:dyDescent="0.2">
      <c r="A5" s="312"/>
      <c r="B5" s="312"/>
      <c r="C5" s="312"/>
      <c r="D5" s="312"/>
      <c r="E5" s="312"/>
      <c r="F5" s="312"/>
      <c r="G5" s="312"/>
      <c r="H5" s="312"/>
      <c r="I5" s="312"/>
      <c r="J5" s="312"/>
      <c r="K5" s="312"/>
      <c r="L5" s="312"/>
    </row>
    <row r="6" spans="1:12" x14ac:dyDescent="0.2">
      <c r="A6" s="169" t="s">
        <v>31</v>
      </c>
      <c r="B6" s="312">
        <v>2001</v>
      </c>
      <c r="C6" s="312">
        <v>1668</v>
      </c>
      <c r="D6" s="312">
        <v>43</v>
      </c>
      <c r="E6" s="312">
        <v>68</v>
      </c>
      <c r="F6" s="312">
        <v>222</v>
      </c>
      <c r="G6" s="169" t="s">
        <v>31</v>
      </c>
      <c r="H6" s="312">
        <v>2169</v>
      </c>
      <c r="I6" s="312">
        <v>1750</v>
      </c>
      <c r="J6" s="312">
        <v>41</v>
      </c>
      <c r="K6" s="312">
        <v>76</v>
      </c>
      <c r="L6" s="312">
        <v>302</v>
      </c>
    </row>
    <row r="7" spans="1:12" x14ac:dyDescent="0.2">
      <c r="A7" s="169" t="s">
        <v>32</v>
      </c>
      <c r="B7" s="312">
        <v>55773</v>
      </c>
      <c r="C7" s="312">
        <v>52336</v>
      </c>
      <c r="D7" s="312">
        <v>1428</v>
      </c>
      <c r="E7" s="312">
        <v>1468</v>
      </c>
      <c r="F7" s="312">
        <v>541</v>
      </c>
      <c r="G7" s="169" t="s">
        <v>32</v>
      </c>
      <c r="H7" s="312">
        <v>58119</v>
      </c>
      <c r="I7" s="312">
        <v>53563</v>
      </c>
      <c r="J7" s="312">
        <v>1389</v>
      </c>
      <c r="K7" s="312">
        <v>2368</v>
      </c>
      <c r="L7" s="312">
        <v>799</v>
      </c>
    </row>
    <row r="8" spans="1:12" x14ac:dyDescent="0.2">
      <c r="A8" s="169" t="s">
        <v>33</v>
      </c>
      <c r="B8" s="312">
        <v>106271</v>
      </c>
      <c r="C8" s="312">
        <v>80518</v>
      </c>
      <c r="D8" s="312">
        <v>4180</v>
      </c>
      <c r="E8" s="312">
        <v>9758</v>
      </c>
      <c r="F8" s="312">
        <v>11815</v>
      </c>
      <c r="G8" s="169" t="s">
        <v>33</v>
      </c>
      <c r="H8" s="312">
        <v>115456</v>
      </c>
      <c r="I8" s="312">
        <v>81434</v>
      </c>
      <c r="J8" s="312">
        <v>4908</v>
      </c>
      <c r="K8" s="312">
        <v>14196</v>
      </c>
      <c r="L8" s="312">
        <v>14918</v>
      </c>
    </row>
    <row r="9" spans="1:12" x14ac:dyDescent="0.2">
      <c r="A9" s="169" t="s">
        <v>34</v>
      </c>
      <c r="B9" s="312">
        <v>77500</v>
      </c>
      <c r="C9" s="312">
        <v>72655</v>
      </c>
      <c r="D9" s="312">
        <v>1143</v>
      </c>
      <c r="E9" s="312">
        <v>2424</v>
      </c>
      <c r="F9" s="312">
        <v>1278</v>
      </c>
      <c r="G9" s="169" t="s">
        <v>34</v>
      </c>
      <c r="H9" s="312">
        <v>84908</v>
      </c>
      <c r="I9" s="312">
        <v>78354</v>
      </c>
      <c r="J9" s="312">
        <v>1260</v>
      </c>
      <c r="K9" s="312">
        <v>3653</v>
      </c>
      <c r="L9" s="312">
        <v>1641</v>
      </c>
    </row>
    <row r="10" spans="1:12" x14ac:dyDescent="0.2">
      <c r="A10" s="169" t="s">
        <v>35</v>
      </c>
      <c r="B10" s="312">
        <v>89268</v>
      </c>
      <c r="C10" s="312">
        <v>49691</v>
      </c>
      <c r="D10" s="312">
        <v>9328</v>
      </c>
      <c r="E10" s="312">
        <v>21741</v>
      </c>
      <c r="F10" s="312">
        <v>8508</v>
      </c>
      <c r="G10" s="169" t="s">
        <v>35</v>
      </c>
      <c r="H10" s="312">
        <v>93968</v>
      </c>
      <c r="I10" s="312">
        <v>46097</v>
      </c>
      <c r="J10" s="312">
        <v>10573</v>
      </c>
      <c r="K10" s="312">
        <v>26740</v>
      </c>
      <c r="L10" s="312">
        <v>10558</v>
      </c>
    </row>
    <row r="11" spans="1:12" x14ac:dyDescent="0.2">
      <c r="A11" s="169" t="s">
        <v>36</v>
      </c>
      <c r="B11" s="312">
        <v>109298</v>
      </c>
      <c r="C11" s="312">
        <v>100960</v>
      </c>
      <c r="D11" s="312">
        <v>1758</v>
      </c>
      <c r="E11" s="312">
        <v>3130</v>
      </c>
      <c r="F11" s="312">
        <v>3450</v>
      </c>
      <c r="G11" s="169" t="s">
        <v>36</v>
      </c>
      <c r="H11" s="312">
        <v>119574</v>
      </c>
      <c r="I11" s="312">
        <v>109009</v>
      </c>
      <c r="J11" s="312">
        <v>2096</v>
      </c>
      <c r="K11" s="312">
        <v>4370</v>
      </c>
      <c r="L11" s="312">
        <v>4099</v>
      </c>
    </row>
    <row r="12" spans="1:12" x14ac:dyDescent="0.2">
      <c r="A12" s="169" t="s">
        <v>37</v>
      </c>
      <c r="B12" s="312">
        <v>70061</v>
      </c>
      <c r="C12" s="312">
        <v>47328</v>
      </c>
      <c r="D12" s="312">
        <v>5190</v>
      </c>
      <c r="E12" s="312">
        <v>5935</v>
      </c>
      <c r="F12" s="312">
        <v>11608</v>
      </c>
      <c r="G12" s="169" t="s">
        <v>37</v>
      </c>
      <c r="H12" s="312">
        <v>80149</v>
      </c>
      <c r="I12" s="312">
        <v>52899</v>
      </c>
      <c r="J12" s="312">
        <v>5362</v>
      </c>
      <c r="K12" s="312">
        <v>7385</v>
      </c>
      <c r="L12" s="312">
        <v>14503</v>
      </c>
    </row>
    <row r="13" spans="1:12" x14ac:dyDescent="0.2">
      <c r="A13" s="169" t="s">
        <v>38</v>
      </c>
      <c r="B13" s="312">
        <v>114592</v>
      </c>
      <c r="C13" s="312">
        <v>96747</v>
      </c>
      <c r="D13" s="312">
        <v>2965</v>
      </c>
      <c r="E13" s="312">
        <v>10253</v>
      </c>
      <c r="F13" s="312">
        <v>4627</v>
      </c>
      <c r="G13" s="169" t="s">
        <v>38</v>
      </c>
      <c r="H13" s="312">
        <v>124872</v>
      </c>
      <c r="I13" s="312">
        <v>100976</v>
      </c>
      <c r="J13" s="312">
        <v>3436</v>
      </c>
      <c r="K13" s="312">
        <v>14905</v>
      </c>
      <c r="L13" s="312">
        <v>5555</v>
      </c>
    </row>
    <row r="14" spans="1:12" x14ac:dyDescent="0.2">
      <c r="A14" s="169" t="s">
        <v>39</v>
      </c>
      <c r="B14" s="312">
        <v>100294</v>
      </c>
      <c r="C14" s="312">
        <v>68837</v>
      </c>
      <c r="D14" s="312">
        <v>6269</v>
      </c>
      <c r="E14" s="312">
        <v>17001</v>
      </c>
      <c r="F14" s="312">
        <v>8187</v>
      </c>
      <c r="G14" s="169" t="s">
        <v>39</v>
      </c>
      <c r="H14" s="312">
        <v>108644</v>
      </c>
      <c r="I14" s="312">
        <v>68647</v>
      </c>
      <c r="J14" s="312">
        <v>7304</v>
      </c>
      <c r="K14" s="312">
        <v>21380</v>
      </c>
      <c r="L14" s="312">
        <v>11313</v>
      </c>
    </row>
    <row r="15" spans="1:12" x14ac:dyDescent="0.2">
      <c r="A15" s="169" t="s">
        <v>40</v>
      </c>
      <c r="B15" s="312">
        <v>95075</v>
      </c>
      <c r="C15" s="312">
        <v>79161</v>
      </c>
      <c r="D15" s="312">
        <v>2375</v>
      </c>
      <c r="E15" s="312">
        <v>9649</v>
      </c>
      <c r="F15" s="312">
        <v>3890</v>
      </c>
      <c r="G15" s="169" t="s">
        <v>40</v>
      </c>
      <c r="H15" s="312">
        <v>101731</v>
      </c>
      <c r="I15" s="312">
        <v>78139</v>
      </c>
      <c r="J15" s="312">
        <v>3311</v>
      </c>
      <c r="K15" s="312">
        <v>15095</v>
      </c>
      <c r="L15" s="312">
        <v>5186</v>
      </c>
    </row>
    <row r="16" spans="1:12" x14ac:dyDescent="0.2">
      <c r="A16" s="169" t="s">
        <v>41</v>
      </c>
      <c r="B16" s="312">
        <v>78070</v>
      </c>
      <c r="C16" s="312">
        <v>69558</v>
      </c>
      <c r="D16" s="312">
        <v>2289</v>
      </c>
      <c r="E16" s="312">
        <v>4435</v>
      </c>
      <c r="F16" s="312">
        <v>1788</v>
      </c>
      <c r="G16" s="169" t="s">
        <v>41</v>
      </c>
      <c r="H16" s="312">
        <v>84757</v>
      </c>
      <c r="I16" s="312">
        <v>72864</v>
      </c>
      <c r="J16" s="312">
        <v>2527</v>
      </c>
      <c r="K16" s="312">
        <v>6550</v>
      </c>
      <c r="L16" s="312">
        <v>2816</v>
      </c>
    </row>
    <row r="17" spans="1:12" x14ac:dyDescent="0.2">
      <c r="A17" s="169" t="s">
        <v>42</v>
      </c>
      <c r="B17" s="312">
        <v>68499</v>
      </c>
      <c r="C17" s="312">
        <v>45810</v>
      </c>
      <c r="D17" s="312">
        <v>3169</v>
      </c>
      <c r="E17" s="312">
        <v>14452</v>
      </c>
      <c r="F17" s="312">
        <v>5068</v>
      </c>
      <c r="G17" s="169" t="s">
        <v>42</v>
      </c>
      <c r="H17" s="312">
        <v>75631</v>
      </c>
      <c r="I17" s="312">
        <v>48760</v>
      </c>
      <c r="J17" s="312">
        <v>3548</v>
      </c>
      <c r="K17" s="312">
        <v>15622</v>
      </c>
      <c r="L17" s="312">
        <v>7701</v>
      </c>
    </row>
    <row r="18" spans="1:12" x14ac:dyDescent="0.2">
      <c r="A18" s="169" t="s">
        <v>43</v>
      </c>
      <c r="B18" s="312">
        <v>61057</v>
      </c>
      <c r="C18" s="312">
        <v>41727</v>
      </c>
      <c r="D18" s="312">
        <v>5304</v>
      </c>
      <c r="E18" s="312">
        <v>6813</v>
      </c>
      <c r="F18" s="312">
        <v>7213</v>
      </c>
      <c r="G18" s="169" t="s">
        <v>43</v>
      </c>
      <c r="H18" s="312">
        <v>69823</v>
      </c>
      <c r="I18" s="312">
        <v>47421</v>
      </c>
      <c r="J18" s="312">
        <v>5085</v>
      </c>
      <c r="K18" s="312">
        <v>7325</v>
      </c>
      <c r="L18" s="312">
        <v>9992</v>
      </c>
    </row>
    <row r="19" spans="1:12" x14ac:dyDescent="0.2">
      <c r="A19" s="169" t="s">
        <v>44</v>
      </c>
      <c r="B19" s="312">
        <v>77090</v>
      </c>
      <c r="C19" s="312">
        <v>49964</v>
      </c>
      <c r="D19" s="312">
        <v>4203</v>
      </c>
      <c r="E19" s="312">
        <v>16923</v>
      </c>
      <c r="F19" s="312">
        <v>6000</v>
      </c>
      <c r="G19" s="169" t="s">
        <v>44</v>
      </c>
      <c r="H19" s="312">
        <v>85281</v>
      </c>
      <c r="I19" s="312">
        <v>52381</v>
      </c>
      <c r="J19" s="312">
        <v>4973</v>
      </c>
      <c r="K19" s="312">
        <v>18529</v>
      </c>
      <c r="L19" s="312">
        <v>9398</v>
      </c>
    </row>
    <row r="20" spans="1:12" x14ac:dyDescent="0.2">
      <c r="A20" s="169" t="s">
        <v>45</v>
      </c>
      <c r="B20" s="312">
        <v>70408</v>
      </c>
      <c r="C20" s="312">
        <v>56272</v>
      </c>
      <c r="D20" s="312">
        <v>3053</v>
      </c>
      <c r="E20" s="312">
        <v>7617</v>
      </c>
      <c r="F20" s="312">
        <v>3466</v>
      </c>
      <c r="G20" s="169" t="s">
        <v>45</v>
      </c>
      <c r="H20" s="312">
        <v>75498</v>
      </c>
      <c r="I20" s="312">
        <v>53527</v>
      </c>
      <c r="J20" s="312">
        <v>4199</v>
      </c>
      <c r="K20" s="312">
        <v>13439</v>
      </c>
      <c r="L20" s="312">
        <v>4333</v>
      </c>
    </row>
    <row r="21" spans="1:12" x14ac:dyDescent="0.2">
      <c r="A21" s="169" t="s">
        <v>46</v>
      </c>
      <c r="B21" s="312">
        <v>84715</v>
      </c>
      <c r="C21" s="312">
        <v>80434</v>
      </c>
      <c r="D21" s="312">
        <v>1564</v>
      </c>
      <c r="E21" s="312">
        <v>1564</v>
      </c>
      <c r="F21" s="312">
        <v>1153</v>
      </c>
      <c r="G21" s="169" t="s">
        <v>46</v>
      </c>
      <c r="H21" s="312">
        <v>89072</v>
      </c>
      <c r="I21" s="312">
        <v>83963</v>
      </c>
      <c r="J21" s="312">
        <v>1577</v>
      </c>
      <c r="K21" s="312">
        <v>2204</v>
      </c>
      <c r="L21" s="312">
        <v>1328</v>
      </c>
    </row>
    <row r="22" spans="1:12" x14ac:dyDescent="0.2">
      <c r="A22" s="169" t="s">
        <v>47</v>
      </c>
      <c r="B22" s="312">
        <v>81755</v>
      </c>
      <c r="C22" s="312">
        <v>72960</v>
      </c>
      <c r="D22" s="312">
        <v>2416</v>
      </c>
      <c r="E22" s="312">
        <v>3894</v>
      </c>
      <c r="F22" s="312">
        <v>2485</v>
      </c>
      <c r="G22" s="169" t="s">
        <v>47</v>
      </c>
      <c r="H22" s="312">
        <v>90999</v>
      </c>
      <c r="I22" s="312">
        <v>77401</v>
      </c>
      <c r="J22" s="312">
        <v>2916</v>
      </c>
      <c r="K22" s="312">
        <v>7207</v>
      </c>
      <c r="L22" s="312">
        <v>3475</v>
      </c>
    </row>
    <row r="23" spans="1:12" x14ac:dyDescent="0.2">
      <c r="A23" s="169" t="s">
        <v>48</v>
      </c>
      <c r="B23" s="312">
        <v>73112</v>
      </c>
      <c r="C23" s="312">
        <v>58181</v>
      </c>
      <c r="D23" s="312">
        <v>2542</v>
      </c>
      <c r="E23" s="312">
        <v>8523</v>
      </c>
      <c r="F23" s="312">
        <v>3866</v>
      </c>
      <c r="G23" s="169" t="s">
        <v>48</v>
      </c>
      <c r="H23" s="312">
        <v>79789</v>
      </c>
      <c r="I23" s="312">
        <v>58788</v>
      </c>
      <c r="J23" s="312">
        <v>3166</v>
      </c>
      <c r="K23" s="312">
        <v>12678</v>
      </c>
      <c r="L23" s="312">
        <v>5157</v>
      </c>
    </row>
    <row r="24" spans="1:12" x14ac:dyDescent="0.2">
      <c r="A24" s="169" t="s">
        <v>49</v>
      </c>
      <c r="B24" s="312">
        <v>64317</v>
      </c>
      <c r="C24" s="312">
        <v>45199</v>
      </c>
      <c r="D24" s="312">
        <v>5645</v>
      </c>
      <c r="E24" s="312">
        <v>8298</v>
      </c>
      <c r="F24" s="312">
        <v>5175</v>
      </c>
      <c r="G24" s="169" t="s">
        <v>49</v>
      </c>
      <c r="H24" s="312">
        <v>74226</v>
      </c>
      <c r="I24" s="312">
        <v>51994</v>
      </c>
      <c r="J24" s="312">
        <v>6075</v>
      </c>
      <c r="K24" s="312">
        <v>9007</v>
      </c>
      <c r="L24" s="312">
        <v>7150</v>
      </c>
    </row>
    <row r="25" spans="1:12" x14ac:dyDescent="0.2">
      <c r="A25" s="169" t="s">
        <v>50</v>
      </c>
      <c r="B25" s="312">
        <v>56092</v>
      </c>
      <c r="C25" s="312">
        <v>33848</v>
      </c>
      <c r="D25" s="312">
        <v>2866</v>
      </c>
      <c r="E25" s="312">
        <v>4628</v>
      </c>
      <c r="F25" s="312">
        <v>14750</v>
      </c>
      <c r="G25" s="169" t="s">
        <v>50</v>
      </c>
      <c r="H25" s="312">
        <v>68222</v>
      </c>
      <c r="I25" s="312">
        <v>38570</v>
      </c>
      <c r="J25" s="312">
        <v>2823</v>
      </c>
      <c r="K25" s="312">
        <v>5447</v>
      </c>
      <c r="L25" s="312">
        <v>21382</v>
      </c>
    </row>
    <row r="26" spans="1:12" x14ac:dyDescent="0.2">
      <c r="A26" s="169" t="s">
        <v>51</v>
      </c>
      <c r="B26" s="312">
        <v>51435</v>
      </c>
      <c r="C26" s="312">
        <v>45265</v>
      </c>
      <c r="D26" s="312">
        <v>1308</v>
      </c>
      <c r="E26" s="312">
        <v>2210</v>
      </c>
      <c r="F26" s="312">
        <v>2652</v>
      </c>
      <c r="G26" s="169" t="s">
        <v>51</v>
      </c>
      <c r="H26" s="312">
        <v>55280</v>
      </c>
      <c r="I26" s="312">
        <v>47155</v>
      </c>
      <c r="J26" s="312">
        <v>1424</v>
      </c>
      <c r="K26" s="312">
        <v>3104</v>
      </c>
      <c r="L26" s="312">
        <v>3597</v>
      </c>
    </row>
    <row r="27" spans="1:12" x14ac:dyDescent="0.2">
      <c r="A27" s="169" t="s">
        <v>52</v>
      </c>
      <c r="B27" s="312">
        <v>95662</v>
      </c>
      <c r="C27" s="312">
        <v>67059</v>
      </c>
      <c r="D27" s="312">
        <v>5182</v>
      </c>
      <c r="E27" s="312">
        <v>16719</v>
      </c>
      <c r="F27" s="312">
        <v>6702</v>
      </c>
      <c r="G27" s="169" t="s">
        <v>52</v>
      </c>
      <c r="H27" s="312">
        <v>108920</v>
      </c>
      <c r="I27" s="312">
        <v>74287</v>
      </c>
      <c r="J27" s="312">
        <v>5531</v>
      </c>
      <c r="K27" s="312">
        <v>19452</v>
      </c>
      <c r="L27" s="312">
        <v>9650</v>
      </c>
    </row>
    <row r="28" spans="1:12" x14ac:dyDescent="0.2">
      <c r="A28" s="169" t="s">
        <v>53</v>
      </c>
      <c r="B28" s="312">
        <v>88341</v>
      </c>
      <c r="C28" s="312">
        <v>72681</v>
      </c>
      <c r="D28" s="312">
        <v>2976</v>
      </c>
      <c r="E28" s="312">
        <v>9829</v>
      </c>
      <c r="F28" s="312">
        <v>2855</v>
      </c>
      <c r="G28" s="169" t="s">
        <v>53</v>
      </c>
      <c r="H28" s="312">
        <v>99198</v>
      </c>
      <c r="I28" s="312">
        <v>78205</v>
      </c>
      <c r="J28" s="312">
        <v>3419</v>
      </c>
      <c r="K28" s="312">
        <v>13257</v>
      </c>
      <c r="L28" s="312">
        <v>4317</v>
      </c>
    </row>
    <row r="29" spans="1:12" x14ac:dyDescent="0.2">
      <c r="A29" s="169" t="s">
        <v>54</v>
      </c>
      <c r="B29" s="312">
        <v>63985</v>
      </c>
      <c r="C29" s="312">
        <v>53527</v>
      </c>
      <c r="D29" s="312">
        <v>2008</v>
      </c>
      <c r="E29" s="312">
        <v>5048</v>
      </c>
      <c r="F29" s="312">
        <v>3402</v>
      </c>
      <c r="G29" s="169" t="s">
        <v>54</v>
      </c>
      <c r="H29" s="312">
        <v>69928</v>
      </c>
      <c r="I29" s="312">
        <v>54653</v>
      </c>
      <c r="J29" s="312">
        <v>2471</v>
      </c>
      <c r="K29" s="312">
        <v>7712</v>
      </c>
      <c r="L29" s="312">
        <v>5092</v>
      </c>
    </row>
    <row r="30" spans="1:12" x14ac:dyDescent="0.2">
      <c r="A30" s="169" t="s">
        <v>55</v>
      </c>
      <c r="B30" s="312">
        <v>74214</v>
      </c>
      <c r="C30" s="312">
        <v>58045</v>
      </c>
      <c r="D30" s="312">
        <v>1766</v>
      </c>
      <c r="E30" s="312">
        <v>12953</v>
      </c>
      <c r="F30" s="312">
        <v>1450</v>
      </c>
      <c r="G30" s="169" t="s">
        <v>55</v>
      </c>
      <c r="H30" s="312">
        <v>80025</v>
      </c>
      <c r="I30" s="312">
        <v>54880</v>
      </c>
      <c r="J30" s="312">
        <v>1945</v>
      </c>
      <c r="K30" s="312">
        <v>19787</v>
      </c>
      <c r="L30" s="312">
        <v>3413</v>
      </c>
    </row>
    <row r="31" spans="1:12" x14ac:dyDescent="0.2">
      <c r="A31" s="169" t="s">
        <v>56</v>
      </c>
      <c r="B31" s="312">
        <v>82762</v>
      </c>
      <c r="C31" s="312">
        <v>72046</v>
      </c>
      <c r="D31" s="312">
        <v>2141</v>
      </c>
      <c r="E31" s="312">
        <v>6179</v>
      </c>
      <c r="F31" s="312">
        <v>2396</v>
      </c>
      <c r="G31" s="169" t="s">
        <v>56</v>
      </c>
      <c r="H31" s="312">
        <v>88164</v>
      </c>
      <c r="I31" s="312">
        <v>70506</v>
      </c>
      <c r="J31" s="312">
        <v>2810</v>
      </c>
      <c r="K31" s="312">
        <v>11868</v>
      </c>
      <c r="L31" s="312">
        <v>2980</v>
      </c>
    </row>
    <row r="32" spans="1:12" x14ac:dyDescent="0.2">
      <c r="A32" s="169" t="s">
        <v>57</v>
      </c>
      <c r="B32" s="312">
        <v>64133</v>
      </c>
      <c r="C32" s="312">
        <v>55861</v>
      </c>
      <c r="D32" s="312">
        <v>1566</v>
      </c>
      <c r="E32" s="312">
        <v>2282</v>
      </c>
      <c r="F32" s="312">
        <v>4424</v>
      </c>
      <c r="G32" s="169" t="s">
        <v>57</v>
      </c>
      <c r="H32" s="312">
        <v>70274</v>
      </c>
      <c r="I32" s="312">
        <v>59436</v>
      </c>
      <c r="J32" s="312">
        <v>1942</v>
      </c>
      <c r="K32" s="312">
        <v>2949</v>
      </c>
      <c r="L32" s="312">
        <v>5947</v>
      </c>
    </row>
    <row r="33" spans="1:12" x14ac:dyDescent="0.2">
      <c r="A33" s="169" t="s">
        <v>58</v>
      </c>
      <c r="B33" s="312">
        <v>83127</v>
      </c>
      <c r="C33" s="312">
        <v>66190</v>
      </c>
      <c r="D33" s="312">
        <v>4020</v>
      </c>
      <c r="E33" s="312">
        <v>10140</v>
      </c>
      <c r="F33" s="312">
        <v>2777</v>
      </c>
      <c r="G33" s="169" t="s">
        <v>58</v>
      </c>
      <c r="H33" s="312">
        <v>96633</v>
      </c>
      <c r="I33" s="312">
        <v>72217</v>
      </c>
      <c r="J33" s="312">
        <v>4729</v>
      </c>
      <c r="K33" s="312">
        <v>13868</v>
      </c>
      <c r="L33" s="312">
        <v>5819</v>
      </c>
    </row>
    <row r="34" spans="1:12" x14ac:dyDescent="0.2">
      <c r="A34" s="169" t="s">
        <v>59</v>
      </c>
      <c r="B34" s="312">
        <v>63613</v>
      </c>
      <c r="C34" s="312">
        <v>58435</v>
      </c>
      <c r="D34" s="312">
        <v>1265</v>
      </c>
      <c r="E34" s="312">
        <v>1951</v>
      </c>
      <c r="F34" s="312">
        <v>1962</v>
      </c>
      <c r="G34" s="169" t="s">
        <v>59</v>
      </c>
      <c r="H34" s="312">
        <v>69270</v>
      </c>
      <c r="I34" s="312">
        <v>62166</v>
      </c>
      <c r="J34" s="312">
        <v>1600</v>
      </c>
      <c r="K34" s="312">
        <v>3051</v>
      </c>
      <c r="L34" s="312">
        <v>2453</v>
      </c>
    </row>
    <row r="35" spans="1:12" x14ac:dyDescent="0.2">
      <c r="A35" s="169" t="s">
        <v>60</v>
      </c>
      <c r="B35" s="312">
        <v>53116</v>
      </c>
      <c r="C35" s="312">
        <v>42433</v>
      </c>
      <c r="D35" s="312">
        <v>1721</v>
      </c>
      <c r="E35" s="312">
        <v>7019</v>
      </c>
      <c r="F35" s="312">
        <v>1943</v>
      </c>
      <c r="G35" s="169" t="s">
        <v>60</v>
      </c>
      <c r="H35" s="312">
        <v>62882</v>
      </c>
      <c r="I35" s="312">
        <v>46453</v>
      </c>
      <c r="J35" s="312">
        <v>1965</v>
      </c>
      <c r="K35" s="312">
        <v>11092</v>
      </c>
      <c r="L35" s="312">
        <v>3372</v>
      </c>
    </row>
    <row r="36" spans="1:12" x14ac:dyDescent="0.2">
      <c r="A36" s="169" t="s">
        <v>61</v>
      </c>
      <c r="B36" s="312">
        <v>80663</v>
      </c>
      <c r="C36" s="312">
        <v>67873</v>
      </c>
      <c r="D36" s="312">
        <v>1791</v>
      </c>
      <c r="E36" s="312">
        <v>9228</v>
      </c>
      <c r="F36" s="312">
        <v>1771</v>
      </c>
      <c r="G36" s="169" t="s">
        <v>61</v>
      </c>
      <c r="H36" s="312">
        <v>86722</v>
      </c>
      <c r="I36" s="312">
        <v>67855</v>
      </c>
      <c r="J36" s="312">
        <v>2525</v>
      </c>
      <c r="K36" s="312">
        <v>13190</v>
      </c>
      <c r="L36" s="312">
        <v>3152</v>
      </c>
    </row>
    <row r="37" spans="1:12" x14ac:dyDescent="0.2">
      <c r="A37" s="169" t="s">
        <v>62</v>
      </c>
      <c r="B37" s="312">
        <v>98208</v>
      </c>
      <c r="C37" s="312">
        <v>73907</v>
      </c>
      <c r="D37" s="312">
        <v>4663</v>
      </c>
      <c r="E37" s="312">
        <v>13174</v>
      </c>
      <c r="F37" s="312">
        <v>6464</v>
      </c>
      <c r="G37" s="169" t="s">
        <v>62</v>
      </c>
      <c r="H37" s="312">
        <v>109815</v>
      </c>
      <c r="I37" s="312">
        <v>81471</v>
      </c>
      <c r="J37" s="312">
        <v>4769</v>
      </c>
      <c r="K37" s="312">
        <v>14152</v>
      </c>
      <c r="L37" s="312">
        <v>9423</v>
      </c>
    </row>
    <row r="38" spans="1:12" x14ac:dyDescent="0.2">
      <c r="A38" s="169" t="s">
        <v>63</v>
      </c>
      <c r="B38" s="312">
        <v>73149</v>
      </c>
      <c r="C38" s="312">
        <v>45392</v>
      </c>
      <c r="D38" s="312">
        <v>5215</v>
      </c>
      <c r="E38" s="312">
        <v>6914</v>
      </c>
      <c r="F38" s="312">
        <v>15628</v>
      </c>
      <c r="G38" s="169" t="s">
        <v>63</v>
      </c>
      <c r="H38" s="312">
        <v>83167</v>
      </c>
      <c r="I38" s="312">
        <v>49570</v>
      </c>
      <c r="J38" s="312">
        <v>4685</v>
      </c>
      <c r="K38" s="312">
        <v>8380</v>
      </c>
      <c r="L38" s="312">
        <v>20532</v>
      </c>
    </row>
    <row r="39" spans="1:12" x14ac:dyDescent="0.2">
      <c r="A39" s="312"/>
      <c r="B39" s="312"/>
      <c r="C39" s="312"/>
      <c r="D39" s="312"/>
      <c r="E39" s="312"/>
      <c r="F39" s="312"/>
      <c r="G39" s="312"/>
      <c r="H39" s="312"/>
      <c r="I39" s="312"/>
      <c r="J39" s="312"/>
      <c r="K39" s="312"/>
      <c r="L39" s="312"/>
    </row>
    <row r="40" spans="1:12" x14ac:dyDescent="0.2">
      <c r="A40" s="309" t="s">
        <v>64</v>
      </c>
      <c r="B40" s="312">
        <v>201303</v>
      </c>
      <c r="C40" s="312">
        <v>128236</v>
      </c>
      <c r="D40" s="312">
        <v>13314</v>
      </c>
      <c r="E40" s="312">
        <v>17545</v>
      </c>
      <c r="F40" s="312">
        <v>42208</v>
      </c>
      <c r="G40" s="309" t="s">
        <v>64</v>
      </c>
      <c r="H40" s="312">
        <v>233707</v>
      </c>
      <c r="I40" s="312">
        <v>142789</v>
      </c>
      <c r="J40" s="312">
        <v>12911</v>
      </c>
      <c r="K40" s="312">
        <v>21288</v>
      </c>
      <c r="L40" s="312">
        <v>56719</v>
      </c>
    </row>
    <row r="41" spans="1:12" x14ac:dyDescent="0.2">
      <c r="A41" s="309" t="s">
        <v>65</v>
      </c>
      <c r="B41" s="312">
        <v>763631</v>
      </c>
      <c r="C41" s="312">
        <v>563015</v>
      </c>
      <c r="D41" s="312">
        <v>38649</v>
      </c>
      <c r="E41" s="312">
        <v>116320</v>
      </c>
      <c r="F41" s="312">
        <v>45647</v>
      </c>
      <c r="G41" s="309" t="s">
        <v>65</v>
      </c>
      <c r="H41" s="312">
        <v>862434</v>
      </c>
      <c r="I41" s="312">
        <v>608069</v>
      </c>
      <c r="J41" s="312">
        <v>42039</v>
      </c>
      <c r="K41" s="312">
        <v>142091</v>
      </c>
      <c r="L41" s="312">
        <v>70235</v>
      </c>
    </row>
    <row r="42" spans="1:12" x14ac:dyDescent="0.2">
      <c r="A42" s="309" t="s">
        <v>66</v>
      </c>
      <c r="B42" s="312">
        <v>1542722</v>
      </c>
      <c r="C42" s="312">
        <v>1291317</v>
      </c>
      <c r="D42" s="312">
        <v>51389</v>
      </c>
      <c r="E42" s="312">
        <v>128355</v>
      </c>
      <c r="F42" s="312">
        <v>71661</v>
      </c>
      <c r="G42" s="309" t="s">
        <v>66</v>
      </c>
      <c r="H42" s="312">
        <v>1667025</v>
      </c>
      <c r="I42" s="312">
        <v>1324533</v>
      </c>
      <c r="J42" s="312">
        <v>61434</v>
      </c>
      <c r="K42" s="312">
        <v>186659</v>
      </c>
      <c r="L42" s="312">
        <v>94399</v>
      </c>
    </row>
    <row r="43" spans="1:12" x14ac:dyDescent="0.2">
      <c r="A43" s="309" t="s">
        <v>67</v>
      </c>
      <c r="B43" s="312">
        <v>2507656</v>
      </c>
      <c r="C43" s="312">
        <v>1982568</v>
      </c>
      <c r="D43" s="312">
        <v>103352</v>
      </c>
      <c r="E43" s="312">
        <v>262220</v>
      </c>
      <c r="F43" s="312">
        <v>159516</v>
      </c>
      <c r="G43" s="309" t="s">
        <v>67</v>
      </c>
      <c r="H43" s="312">
        <v>2763166</v>
      </c>
      <c r="I43" s="312">
        <v>2075391</v>
      </c>
      <c r="J43" s="312">
        <v>116384</v>
      </c>
      <c r="K43" s="312">
        <v>350038</v>
      </c>
      <c r="L43" s="312">
        <v>221353</v>
      </c>
    </row>
  </sheetData>
  <hyperlinks>
    <hyperlink ref="A1" location="Contents!A1" display="Back" xr:uid="{00000000-0004-0000-4800-000000000000}"/>
    <hyperlink ref="C1" location="'Table D4'!A1" display="Table D4" xr:uid="{00000000-0004-0000-4800-000001000000}"/>
  </hyperlinks>
  <pageMargins left="0.7" right="0.7" top="0.75" bottom="0.75" header="0.3" footer="0.3"/>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68">
    <pageSetUpPr fitToPage="1"/>
  </sheetPr>
  <dimension ref="A1:C36"/>
  <sheetViews>
    <sheetView workbookViewId="0">
      <pane ySplit="3" topLeftCell="A4" activePane="bottomLeft" state="frozen"/>
      <selection pane="bottomLeft" activeCell="B1" sqref="B1"/>
    </sheetView>
  </sheetViews>
  <sheetFormatPr defaultColWidth="8.85546875" defaultRowHeight="15" x14ac:dyDescent="0.25"/>
  <cols>
    <col min="1" max="1" width="20.140625" style="197" customWidth="1"/>
    <col min="2" max="2" width="105.5703125" style="197" customWidth="1"/>
    <col min="3" max="3" width="13.28515625" style="1" customWidth="1"/>
    <col min="4" max="4" width="4.5703125" style="1" customWidth="1"/>
    <col min="5" max="16384" width="8.85546875" style="1"/>
  </cols>
  <sheetData>
    <row r="1" spans="1:3" x14ac:dyDescent="0.25">
      <c r="A1" s="198" t="s">
        <v>616</v>
      </c>
      <c r="B1" s="199" t="s">
        <v>322</v>
      </c>
    </row>
    <row r="3" spans="1:3" x14ac:dyDescent="0.25">
      <c r="A3" s="196" t="s">
        <v>2765</v>
      </c>
      <c r="B3" s="196" t="s">
        <v>699</v>
      </c>
      <c r="C3" s="407" t="s">
        <v>2835</v>
      </c>
    </row>
    <row r="4" spans="1:3" ht="75" x14ac:dyDescent="0.25">
      <c r="A4" s="196" t="s">
        <v>645</v>
      </c>
      <c r="B4" s="407" t="s">
        <v>646</v>
      </c>
      <c r="C4" s="524"/>
    </row>
    <row r="5" spans="1:3" ht="60" x14ac:dyDescent="0.25">
      <c r="A5" s="196" t="s">
        <v>647</v>
      </c>
      <c r="B5" s="196" t="s">
        <v>2767</v>
      </c>
      <c r="C5" s="524" t="s">
        <v>2838</v>
      </c>
    </row>
    <row r="6" spans="1:3" ht="45" x14ac:dyDescent="0.25">
      <c r="A6" s="196" t="s">
        <v>2766</v>
      </c>
      <c r="B6" s="196" t="s">
        <v>2770</v>
      </c>
      <c r="C6" s="524" t="s">
        <v>2839</v>
      </c>
    </row>
    <row r="7" spans="1:3" ht="45" x14ac:dyDescent="0.25">
      <c r="A7" s="407" t="s">
        <v>648</v>
      </c>
      <c r="B7" s="407" t="s">
        <v>649</v>
      </c>
      <c r="C7" s="524"/>
    </row>
    <row r="8" spans="1:3" ht="60" x14ac:dyDescent="0.25">
      <c r="A8" s="196" t="s">
        <v>650</v>
      </c>
      <c r="B8" s="196" t="s">
        <v>651</v>
      </c>
      <c r="C8" s="524"/>
    </row>
    <row r="9" spans="1:3" ht="30" x14ac:dyDescent="0.25">
      <c r="A9" s="196" t="s">
        <v>652</v>
      </c>
      <c r="B9" s="196" t="s">
        <v>653</v>
      </c>
      <c r="C9" s="524"/>
    </row>
    <row r="10" spans="1:3" ht="111" customHeight="1" x14ac:dyDescent="0.25">
      <c r="A10" s="196" t="s">
        <v>654</v>
      </c>
      <c r="B10" s="196" t="s">
        <v>655</v>
      </c>
      <c r="C10" s="524"/>
    </row>
    <row r="11" spans="1:3" ht="60" x14ac:dyDescent="0.25">
      <c r="A11" s="196" t="s">
        <v>656</v>
      </c>
      <c r="B11" s="196" t="s">
        <v>657</v>
      </c>
      <c r="C11" s="524"/>
    </row>
    <row r="12" spans="1:3" ht="132.75" customHeight="1" x14ac:dyDescent="0.25">
      <c r="A12" s="196" t="s">
        <v>658</v>
      </c>
      <c r="B12" s="196" t="s">
        <v>2625</v>
      </c>
      <c r="C12" s="524"/>
    </row>
    <row r="13" spans="1:3" ht="252" customHeight="1" x14ac:dyDescent="0.25">
      <c r="A13" s="196" t="s">
        <v>659</v>
      </c>
      <c r="B13" s="196" t="s">
        <v>830</v>
      </c>
      <c r="C13" s="524"/>
    </row>
    <row r="14" spans="1:3" ht="60" x14ac:dyDescent="0.25">
      <c r="A14" s="196" t="s">
        <v>660</v>
      </c>
      <c r="B14" s="196" t="s">
        <v>661</v>
      </c>
      <c r="C14" s="524"/>
    </row>
    <row r="15" spans="1:3" ht="45" x14ac:dyDescent="0.25">
      <c r="A15" s="196" t="s">
        <v>662</v>
      </c>
      <c r="B15" s="196" t="s">
        <v>663</v>
      </c>
      <c r="C15" s="524"/>
    </row>
    <row r="16" spans="1:3" ht="105" x14ac:dyDescent="0.25">
      <c r="A16" s="196" t="s">
        <v>664</v>
      </c>
      <c r="B16" s="196" t="s">
        <v>665</v>
      </c>
      <c r="C16" s="524"/>
    </row>
    <row r="17" spans="1:3" ht="150" x14ac:dyDescent="0.25">
      <c r="A17" s="196" t="s">
        <v>666</v>
      </c>
      <c r="B17" s="196" t="s">
        <v>667</v>
      </c>
      <c r="C17" s="524" t="s">
        <v>2836</v>
      </c>
    </row>
    <row r="18" spans="1:3" x14ac:dyDescent="0.25">
      <c r="A18" s="196" t="s">
        <v>668</v>
      </c>
      <c r="B18" s="196" t="s">
        <v>669</v>
      </c>
      <c r="C18" s="524" t="s">
        <v>2836</v>
      </c>
    </row>
    <row r="19" spans="1:3" ht="75" x14ac:dyDescent="0.25">
      <c r="A19" s="196" t="s">
        <v>670</v>
      </c>
      <c r="B19" s="196" t="s">
        <v>671</v>
      </c>
      <c r="C19" s="524"/>
    </row>
    <row r="20" spans="1:3" ht="90" x14ac:dyDescent="0.25">
      <c r="A20" s="196" t="s">
        <v>672</v>
      </c>
      <c r="B20" s="196" t="s">
        <v>673</v>
      </c>
      <c r="C20" s="524"/>
    </row>
    <row r="21" spans="1:3" ht="75" x14ac:dyDescent="0.25">
      <c r="A21" s="196" t="s">
        <v>674</v>
      </c>
      <c r="B21" s="196" t="s">
        <v>675</v>
      </c>
      <c r="C21" s="524"/>
    </row>
    <row r="22" spans="1:3" ht="45" x14ac:dyDescent="0.25">
      <c r="A22" s="196" t="s">
        <v>676</v>
      </c>
      <c r="B22" s="196" t="s">
        <v>677</v>
      </c>
      <c r="C22" s="524"/>
    </row>
    <row r="23" spans="1:3" x14ac:dyDescent="0.25">
      <c r="A23" s="196" t="s">
        <v>678</v>
      </c>
      <c r="B23" s="196" t="s">
        <v>679</v>
      </c>
      <c r="C23" s="524"/>
    </row>
    <row r="24" spans="1:3" x14ac:dyDescent="0.25">
      <c r="A24" s="196" t="s">
        <v>680</v>
      </c>
      <c r="B24" s="196" t="s">
        <v>681</v>
      </c>
      <c r="C24" s="524"/>
    </row>
    <row r="25" spans="1:3" ht="60" x14ac:dyDescent="0.25">
      <c r="A25" s="196" t="s">
        <v>682</v>
      </c>
      <c r="B25" s="196" t="s">
        <v>683</v>
      </c>
      <c r="C25" s="524"/>
    </row>
    <row r="26" spans="1:3" ht="60" x14ac:dyDescent="0.25">
      <c r="A26" s="196" t="s">
        <v>277</v>
      </c>
      <c r="B26" s="196" t="s">
        <v>684</v>
      </c>
      <c r="C26" s="524"/>
    </row>
    <row r="27" spans="1:3" ht="30" x14ac:dyDescent="0.25">
      <c r="A27" s="196" t="s">
        <v>685</v>
      </c>
      <c r="B27" s="196" t="s">
        <v>686</v>
      </c>
      <c r="C27" s="524"/>
    </row>
    <row r="28" spans="1:3" ht="75" x14ac:dyDescent="0.25">
      <c r="A28" s="196" t="s">
        <v>687</v>
      </c>
      <c r="B28" s="196" t="s">
        <v>688</v>
      </c>
      <c r="C28" s="524"/>
    </row>
    <row r="29" spans="1:3" ht="90" x14ac:dyDescent="0.25">
      <c r="A29" s="196" t="s">
        <v>689</v>
      </c>
      <c r="B29" s="196" t="s">
        <v>690</v>
      </c>
      <c r="C29" s="524"/>
    </row>
    <row r="30" spans="1:3" ht="136.5" customHeight="1" x14ac:dyDescent="0.25">
      <c r="A30" s="196" t="s">
        <v>691</v>
      </c>
      <c r="B30" s="196" t="s">
        <v>2769</v>
      </c>
      <c r="C30" s="524"/>
    </row>
    <row r="31" spans="1:3" ht="45" x14ac:dyDescent="0.25">
      <c r="A31" s="196" t="s">
        <v>692</v>
      </c>
      <c r="B31" s="196" t="s">
        <v>2834</v>
      </c>
      <c r="C31" s="524"/>
    </row>
    <row r="32" spans="1:3" ht="75" x14ac:dyDescent="0.25">
      <c r="A32" s="196" t="s">
        <v>693</v>
      </c>
      <c r="B32" s="196" t="s">
        <v>694</v>
      </c>
      <c r="C32" s="524"/>
    </row>
    <row r="33" spans="1:3" ht="30" x14ac:dyDescent="0.25">
      <c r="A33" s="196" t="s">
        <v>695</v>
      </c>
      <c r="B33" s="196" t="s">
        <v>696</v>
      </c>
      <c r="C33" s="524"/>
    </row>
    <row r="34" spans="1:3" ht="60" x14ac:dyDescent="0.25">
      <c r="A34" s="196" t="s">
        <v>697</v>
      </c>
      <c r="B34" s="196" t="s">
        <v>698</v>
      </c>
      <c r="C34" s="524"/>
    </row>
    <row r="35" spans="1:3" ht="210" x14ac:dyDescent="0.25">
      <c r="A35" s="196" t="s">
        <v>791</v>
      </c>
      <c r="B35" s="196" t="s">
        <v>790</v>
      </c>
      <c r="C35" s="407" t="s">
        <v>2837</v>
      </c>
    </row>
    <row r="36" spans="1:3" s="406" customFormat="1" ht="150" x14ac:dyDescent="0.25">
      <c r="A36" s="407" t="s">
        <v>2626</v>
      </c>
      <c r="B36" s="407" t="s">
        <v>2768</v>
      </c>
      <c r="C36" s="524" t="s">
        <v>2836</v>
      </c>
    </row>
  </sheetData>
  <hyperlinks>
    <hyperlink ref="B1" location="Contents!A1" display="Back" xr:uid="{00000000-0004-0000-4900-000000000000}"/>
  </hyperlinks>
  <pageMargins left="0.70866141732283472" right="0.70866141732283472" top="0.74803149606299213" bottom="0.74803149606299213" header="0.31496062992125984" footer="0.31496062992125984"/>
  <pageSetup paperSize="9" scale="56" fitToHeight="2"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autoPageBreaks="0"/>
  </sheetPr>
  <dimension ref="A1:AA104"/>
  <sheetViews>
    <sheetView workbookViewId="0">
      <pane ySplit="3" topLeftCell="A4" activePane="bottomLeft" state="frozen"/>
      <selection pane="bottomLeft" activeCell="E38" sqref="E38"/>
    </sheetView>
  </sheetViews>
  <sheetFormatPr defaultRowHeight="15" x14ac:dyDescent="0.25"/>
  <cols>
    <col min="1" max="1" width="11.7109375" style="1" customWidth="1"/>
    <col min="2" max="2" width="10.140625" style="1" customWidth="1"/>
    <col min="3" max="3" width="13.7109375" style="1" customWidth="1"/>
    <col min="4" max="4" width="14.5703125" style="1" customWidth="1"/>
    <col min="5" max="5" width="13.28515625" style="1" customWidth="1"/>
    <col min="6" max="6" width="15.140625" style="1" customWidth="1"/>
    <col min="7" max="7" width="14" style="1" customWidth="1"/>
    <col min="8" max="8" width="8" style="1" customWidth="1"/>
    <col min="9" max="9" width="13.42578125" style="1" customWidth="1"/>
    <col min="10" max="15" width="8.85546875" style="1"/>
    <col min="16" max="16" width="6.7109375" style="1" customWidth="1"/>
    <col min="17" max="27" width="6.7109375" style="1" hidden="1" customWidth="1"/>
    <col min="28" max="28" width="6.7109375" style="1" customWidth="1"/>
    <col min="29" max="254" width="8.85546875" style="1"/>
    <col min="255" max="255" width="8.5703125" style="1" customWidth="1"/>
    <col min="256" max="256" width="10.140625" style="1" customWidth="1"/>
    <col min="257" max="257" width="13.7109375" style="1" customWidth="1"/>
    <col min="258" max="258" width="14.5703125" style="1" customWidth="1"/>
    <col min="259" max="259" width="13.28515625" style="1" customWidth="1"/>
    <col min="260" max="260" width="15.140625" style="1" customWidth="1"/>
    <col min="261" max="261" width="10.42578125" style="1" customWidth="1"/>
    <col min="262" max="262" width="8" style="1" customWidth="1"/>
    <col min="263" max="263" width="13.42578125" style="1" customWidth="1"/>
    <col min="264" max="264" width="14.5703125" style="1" customWidth="1"/>
    <col min="265" max="272" width="8.85546875" style="1"/>
    <col min="273" max="282" width="0" style="1" hidden="1" customWidth="1"/>
    <col min="283" max="510" width="8.85546875" style="1"/>
    <col min="511" max="511" width="8.5703125" style="1" customWidth="1"/>
    <col min="512" max="512" width="10.140625" style="1" customWidth="1"/>
    <col min="513" max="513" width="13.7109375" style="1" customWidth="1"/>
    <col min="514" max="514" width="14.5703125" style="1" customWidth="1"/>
    <col min="515" max="515" width="13.28515625" style="1" customWidth="1"/>
    <col min="516" max="516" width="15.140625" style="1" customWidth="1"/>
    <col min="517" max="517" width="10.42578125" style="1" customWidth="1"/>
    <col min="518" max="518" width="8" style="1" customWidth="1"/>
    <col min="519" max="519" width="13.42578125" style="1" customWidth="1"/>
    <col min="520" max="520" width="14.5703125" style="1" customWidth="1"/>
    <col min="521" max="528" width="8.85546875" style="1"/>
    <col min="529" max="538" width="0" style="1" hidden="1" customWidth="1"/>
    <col min="539" max="766" width="8.85546875" style="1"/>
    <col min="767" max="767" width="8.5703125" style="1" customWidth="1"/>
    <col min="768" max="768" width="10.140625" style="1" customWidth="1"/>
    <col min="769" max="769" width="13.7109375" style="1" customWidth="1"/>
    <col min="770" max="770" width="14.5703125" style="1" customWidth="1"/>
    <col min="771" max="771" width="13.28515625" style="1" customWidth="1"/>
    <col min="772" max="772" width="15.140625" style="1" customWidth="1"/>
    <col min="773" max="773" width="10.42578125" style="1" customWidth="1"/>
    <col min="774" max="774" width="8" style="1" customWidth="1"/>
    <col min="775" max="775" width="13.42578125" style="1" customWidth="1"/>
    <col min="776" max="776" width="14.5703125" style="1" customWidth="1"/>
    <col min="777" max="784" width="8.85546875" style="1"/>
    <col min="785" max="794" width="0" style="1" hidden="1" customWidth="1"/>
    <col min="795" max="1022" width="8.85546875" style="1"/>
    <col min="1023" max="1023" width="8.5703125" style="1" customWidth="1"/>
    <col min="1024" max="1024" width="10.140625" style="1" customWidth="1"/>
    <col min="1025" max="1025" width="13.7109375" style="1" customWidth="1"/>
    <col min="1026" max="1026" width="14.5703125" style="1" customWidth="1"/>
    <col min="1027" max="1027" width="13.28515625" style="1" customWidth="1"/>
    <col min="1028" max="1028" width="15.140625" style="1" customWidth="1"/>
    <col min="1029" max="1029" width="10.42578125" style="1" customWidth="1"/>
    <col min="1030" max="1030" width="8" style="1" customWidth="1"/>
    <col min="1031" max="1031" width="13.42578125" style="1" customWidth="1"/>
    <col min="1032" max="1032" width="14.5703125" style="1" customWidth="1"/>
    <col min="1033" max="1040" width="8.85546875" style="1"/>
    <col min="1041" max="1050" width="0" style="1" hidden="1" customWidth="1"/>
    <col min="1051" max="1278" width="8.85546875" style="1"/>
    <col min="1279" max="1279" width="8.5703125" style="1" customWidth="1"/>
    <col min="1280" max="1280" width="10.140625" style="1" customWidth="1"/>
    <col min="1281" max="1281" width="13.7109375" style="1" customWidth="1"/>
    <col min="1282" max="1282" width="14.5703125" style="1" customWidth="1"/>
    <col min="1283" max="1283" width="13.28515625" style="1" customWidth="1"/>
    <col min="1284" max="1284" width="15.140625" style="1" customWidth="1"/>
    <col min="1285" max="1285" width="10.42578125" style="1" customWidth="1"/>
    <col min="1286" max="1286" width="8" style="1" customWidth="1"/>
    <col min="1287" max="1287" width="13.42578125" style="1" customWidth="1"/>
    <col min="1288" max="1288" width="14.5703125" style="1" customWidth="1"/>
    <col min="1289" max="1296" width="8.85546875" style="1"/>
    <col min="1297" max="1306" width="0" style="1" hidden="1" customWidth="1"/>
    <col min="1307" max="1534" width="8.85546875" style="1"/>
    <col min="1535" max="1535" width="8.5703125" style="1" customWidth="1"/>
    <col min="1536" max="1536" width="10.140625" style="1" customWidth="1"/>
    <col min="1537" max="1537" width="13.7109375" style="1" customWidth="1"/>
    <col min="1538" max="1538" width="14.5703125" style="1" customWidth="1"/>
    <col min="1539" max="1539" width="13.28515625" style="1" customWidth="1"/>
    <col min="1540" max="1540" width="15.140625" style="1" customWidth="1"/>
    <col min="1541" max="1541" width="10.42578125" style="1" customWidth="1"/>
    <col min="1542" max="1542" width="8" style="1" customWidth="1"/>
    <col min="1543" max="1543" width="13.42578125" style="1" customWidth="1"/>
    <col min="1544" max="1544" width="14.5703125" style="1" customWidth="1"/>
    <col min="1545" max="1552" width="8.85546875" style="1"/>
    <col min="1553" max="1562" width="0" style="1" hidden="1" customWidth="1"/>
    <col min="1563" max="1790" width="8.85546875" style="1"/>
    <col min="1791" max="1791" width="8.5703125" style="1" customWidth="1"/>
    <col min="1792" max="1792" width="10.140625" style="1" customWidth="1"/>
    <col min="1793" max="1793" width="13.7109375" style="1" customWidth="1"/>
    <col min="1794" max="1794" width="14.5703125" style="1" customWidth="1"/>
    <col min="1795" max="1795" width="13.28515625" style="1" customWidth="1"/>
    <col min="1796" max="1796" width="15.140625" style="1" customWidth="1"/>
    <col min="1797" max="1797" width="10.42578125" style="1" customWidth="1"/>
    <col min="1798" max="1798" width="8" style="1" customWidth="1"/>
    <col min="1799" max="1799" width="13.42578125" style="1" customWidth="1"/>
    <col min="1800" max="1800" width="14.5703125" style="1" customWidth="1"/>
    <col min="1801" max="1808" width="8.85546875" style="1"/>
    <col min="1809" max="1818" width="0" style="1" hidden="1" customWidth="1"/>
    <col min="1819" max="2046" width="8.85546875" style="1"/>
    <col min="2047" max="2047" width="8.5703125" style="1" customWidth="1"/>
    <col min="2048" max="2048" width="10.140625" style="1" customWidth="1"/>
    <col min="2049" max="2049" width="13.7109375" style="1" customWidth="1"/>
    <col min="2050" max="2050" width="14.5703125" style="1" customWidth="1"/>
    <col min="2051" max="2051" width="13.28515625" style="1" customWidth="1"/>
    <col min="2052" max="2052" width="15.140625" style="1" customWidth="1"/>
    <col min="2053" max="2053" width="10.42578125" style="1" customWidth="1"/>
    <col min="2054" max="2054" width="8" style="1" customWidth="1"/>
    <col min="2055" max="2055" width="13.42578125" style="1" customWidth="1"/>
    <col min="2056" max="2056" width="14.5703125" style="1" customWidth="1"/>
    <col min="2057" max="2064" width="8.85546875" style="1"/>
    <col min="2065" max="2074" width="0" style="1" hidden="1" customWidth="1"/>
    <col min="2075" max="2302" width="8.85546875" style="1"/>
    <col min="2303" max="2303" width="8.5703125" style="1" customWidth="1"/>
    <col min="2304" max="2304" width="10.140625" style="1" customWidth="1"/>
    <col min="2305" max="2305" width="13.7109375" style="1" customWidth="1"/>
    <col min="2306" max="2306" width="14.5703125" style="1" customWidth="1"/>
    <col min="2307" max="2307" width="13.28515625" style="1" customWidth="1"/>
    <col min="2308" max="2308" width="15.140625" style="1" customWidth="1"/>
    <col min="2309" max="2309" width="10.42578125" style="1" customWidth="1"/>
    <col min="2310" max="2310" width="8" style="1" customWidth="1"/>
    <col min="2311" max="2311" width="13.42578125" style="1" customWidth="1"/>
    <col min="2312" max="2312" width="14.5703125" style="1" customWidth="1"/>
    <col min="2313" max="2320" width="8.85546875" style="1"/>
    <col min="2321" max="2330" width="0" style="1" hidden="1" customWidth="1"/>
    <col min="2331" max="2558" width="8.85546875" style="1"/>
    <col min="2559" max="2559" width="8.5703125" style="1" customWidth="1"/>
    <col min="2560" max="2560" width="10.140625" style="1" customWidth="1"/>
    <col min="2561" max="2561" width="13.7109375" style="1" customWidth="1"/>
    <col min="2562" max="2562" width="14.5703125" style="1" customWidth="1"/>
    <col min="2563" max="2563" width="13.28515625" style="1" customWidth="1"/>
    <col min="2564" max="2564" width="15.140625" style="1" customWidth="1"/>
    <col min="2565" max="2565" width="10.42578125" style="1" customWidth="1"/>
    <col min="2566" max="2566" width="8" style="1" customWidth="1"/>
    <col min="2567" max="2567" width="13.42578125" style="1" customWidth="1"/>
    <col min="2568" max="2568" width="14.5703125" style="1" customWidth="1"/>
    <col min="2569" max="2576" width="8.85546875" style="1"/>
    <col min="2577" max="2586" width="0" style="1" hidden="1" customWidth="1"/>
    <col min="2587" max="2814" width="8.85546875" style="1"/>
    <col min="2815" max="2815" width="8.5703125" style="1" customWidth="1"/>
    <col min="2816" max="2816" width="10.140625" style="1" customWidth="1"/>
    <col min="2817" max="2817" width="13.7109375" style="1" customWidth="1"/>
    <col min="2818" max="2818" width="14.5703125" style="1" customWidth="1"/>
    <col min="2819" max="2819" width="13.28515625" style="1" customWidth="1"/>
    <col min="2820" max="2820" width="15.140625" style="1" customWidth="1"/>
    <col min="2821" max="2821" width="10.42578125" style="1" customWidth="1"/>
    <col min="2822" max="2822" width="8" style="1" customWidth="1"/>
    <col min="2823" max="2823" width="13.42578125" style="1" customWidth="1"/>
    <col min="2824" max="2824" width="14.5703125" style="1" customWidth="1"/>
    <col min="2825" max="2832" width="8.85546875" style="1"/>
    <col min="2833" max="2842" width="0" style="1" hidden="1" customWidth="1"/>
    <col min="2843" max="3070" width="8.85546875" style="1"/>
    <col min="3071" max="3071" width="8.5703125" style="1" customWidth="1"/>
    <col min="3072" max="3072" width="10.140625" style="1" customWidth="1"/>
    <col min="3073" max="3073" width="13.7109375" style="1" customWidth="1"/>
    <col min="3074" max="3074" width="14.5703125" style="1" customWidth="1"/>
    <col min="3075" max="3075" width="13.28515625" style="1" customWidth="1"/>
    <col min="3076" max="3076" width="15.140625" style="1" customWidth="1"/>
    <col min="3077" max="3077" width="10.42578125" style="1" customWidth="1"/>
    <col min="3078" max="3078" width="8" style="1" customWidth="1"/>
    <col min="3079" max="3079" width="13.42578125" style="1" customWidth="1"/>
    <col min="3080" max="3080" width="14.5703125" style="1" customWidth="1"/>
    <col min="3081" max="3088" width="8.85546875" style="1"/>
    <col min="3089" max="3098" width="0" style="1" hidden="1" customWidth="1"/>
    <col min="3099" max="3326" width="8.85546875" style="1"/>
    <col min="3327" max="3327" width="8.5703125" style="1" customWidth="1"/>
    <col min="3328" max="3328" width="10.140625" style="1" customWidth="1"/>
    <col min="3329" max="3329" width="13.7109375" style="1" customWidth="1"/>
    <col min="3330" max="3330" width="14.5703125" style="1" customWidth="1"/>
    <col min="3331" max="3331" width="13.28515625" style="1" customWidth="1"/>
    <col min="3332" max="3332" width="15.140625" style="1" customWidth="1"/>
    <col min="3333" max="3333" width="10.42578125" style="1" customWidth="1"/>
    <col min="3334" max="3334" width="8" style="1" customWidth="1"/>
    <col min="3335" max="3335" width="13.42578125" style="1" customWidth="1"/>
    <col min="3336" max="3336" width="14.5703125" style="1" customWidth="1"/>
    <col min="3337" max="3344" width="8.85546875" style="1"/>
    <col min="3345" max="3354" width="0" style="1" hidden="1" customWidth="1"/>
    <col min="3355" max="3582" width="8.85546875" style="1"/>
    <col min="3583" max="3583" width="8.5703125" style="1" customWidth="1"/>
    <col min="3584" max="3584" width="10.140625" style="1" customWidth="1"/>
    <col min="3585" max="3585" width="13.7109375" style="1" customWidth="1"/>
    <col min="3586" max="3586" width="14.5703125" style="1" customWidth="1"/>
    <col min="3587" max="3587" width="13.28515625" style="1" customWidth="1"/>
    <col min="3588" max="3588" width="15.140625" style="1" customWidth="1"/>
    <col min="3589" max="3589" width="10.42578125" style="1" customWidth="1"/>
    <col min="3590" max="3590" width="8" style="1" customWidth="1"/>
    <col min="3591" max="3591" width="13.42578125" style="1" customWidth="1"/>
    <col min="3592" max="3592" width="14.5703125" style="1" customWidth="1"/>
    <col min="3593" max="3600" width="8.85546875" style="1"/>
    <col min="3601" max="3610" width="0" style="1" hidden="1" customWidth="1"/>
    <col min="3611" max="3838" width="8.85546875" style="1"/>
    <col min="3839" max="3839" width="8.5703125" style="1" customWidth="1"/>
    <col min="3840" max="3840" width="10.140625" style="1" customWidth="1"/>
    <col min="3841" max="3841" width="13.7109375" style="1" customWidth="1"/>
    <col min="3842" max="3842" width="14.5703125" style="1" customWidth="1"/>
    <col min="3843" max="3843" width="13.28515625" style="1" customWidth="1"/>
    <col min="3844" max="3844" width="15.140625" style="1" customWidth="1"/>
    <col min="3845" max="3845" width="10.42578125" style="1" customWidth="1"/>
    <col min="3846" max="3846" width="8" style="1" customWidth="1"/>
    <col min="3847" max="3847" width="13.42578125" style="1" customWidth="1"/>
    <col min="3848" max="3848" width="14.5703125" style="1" customWidth="1"/>
    <col min="3849" max="3856" width="8.85546875" style="1"/>
    <col min="3857" max="3866" width="0" style="1" hidden="1" customWidth="1"/>
    <col min="3867" max="4094" width="8.85546875" style="1"/>
    <col min="4095" max="4095" width="8.5703125" style="1" customWidth="1"/>
    <col min="4096" max="4096" width="10.140625" style="1" customWidth="1"/>
    <col min="4097" max="4097" width="13.7109375" style="1" customWidth="1"/>
    <col min="4098" max="4098" width="14.5703125" style="1" customWidth="1"/>
    <col min="4099" max="4099" width="13.28515625" style="1" customWidth="1"/>
    <col min="4100" max="4100" width="15.140625" style="1" customWidth="1"/>
    <col min="4101" max="4101" width="10.42578125" style="1" customWidth="1"/>
    <col min="4102" max="4102" width="8" style="1" customWidth="1"/>
    <col min="4103" max="4103" width="13.42578125" style="1" customWidth="1"/>
    <col min="4104" max="4104" width="14.5703125" style="1" customWidth="1"/>
    <col min="4105" max="4112" width="8.85546875" style="1"/>
    <col min="4113" max="4122" width="0" style="1" hidden="1" customWidth="1"/>
    <col min="4123" max="4350" width="8.85546875" style="1"/>
    <col min="4351" max="4351" width="8.5703125" style="1" customWidth="1"/>
    <col min="4352" max="4352" width="10.140625" style="1" customWidth="1"/>
    <col min="4353" max="4353" width="13.7109375" style="1" customWidth="1"/>
    <col min="4354" max="4354" width="14.5703125" style="1" customWidth="1"/>
    <col min="4355" max="4355" width="13.28515625" style="1" customWidth="1"/>
    <col min="4356" max="4356" width="15.140625" style="1" customWidth="1"/>
    <col min="4357" max="4357" width="10.42578125" style="1" customWidth="1"/>
    <col min="4358" max="4358" width="8" style="1" customWidth="1"/>
    <col min="4359" max="4359" width="13.42578125" style="1" customWidth="1"/>
    <col min="4360" max="4360" width="14.5703125" style="1" customWidth="1"/>
    <col min="4361" max="4368" width="8.85546875" style="1"/>
    <col min="4369" max="4378" width="0" style="1" hidden="1" customWidth="1"/>
    <col min="4379" max="4606" width="8.85546875" style="1"/>
    <col min="4607" max="4607" width="8.5703125" style="1" customWidth="1"/>
    <col min="4608" max="4608" width="10.140625" style="1" customWidth="1"/>
    <col min="4609" max="4609" width="13.7109375" style="1" customWidth="1"/>
    <col min="4610" max="4610" width="14.5703125" style="1" customWidth="1"/>
    <col min="4611" max="4611" width="13.28515625" style="1" customWidth="1"/>
    <col min="4612" max="4612" width="15.140625" style="1" customWidth="1"/>
    <col min="4613" max="4613" width="10.42578125" style="1" customWidth="1"/>
    <col min="4614" max="4614" width="8" style="1" customWidth="1"/>
    <col min="4615" max="4615" width="13.42578125" style="1" customWidth="1"/>
    <col min="4616" max="4616" width="14.5703125" style="1" customWidth="1"/>
    <col min="4617" max="4624" width="8.85546875" style="1"/>
    <col min="4625" max="4634" width="0" style="1" hidden="1" customWidth="1"/>
    <col min="4635" max="4862" width="8.85546875" style="1"/>
    <col min="4863" max="4863" width="8.5703125" style="1" customWidth="1"/>
    <col min="4864" max="4864" width="10.140625" style="1" customWidth="1"/>
    <col min="4865" max="4865" width="13.7109375" style="1" customWidth="1"/>
    <col min="4866" max="4866" width="14.5703125" style="1" customWidth="1"/>
    <col min="4867" max="4867" width="13.28515625" style="1" customWidth="1"/>
    <col min="4868" max="4868" width="15.140625" style="1" customWidth="1"/>
    <col min="4869" max="4869" width="10.42578125" style="1" customWidth="1"/>
    <col min="4870" max="4870" width="8" style="1" customWidth="1"/>
    <col min="4871" max="4871" width="13.42578125" style="1" customWidth="1"/>
    <col min="4872" max="4872" width="14.5703125" style="1" customWidth="1"/>
    <col min="4873" max="4880" width="8.85546875" style="1"/>
    <col min="4881" max="4890" width="0" style="1" hidden="1" customWidth="1"/>
    <col min="4891" max="5118" width="8.85546875" style="1"/>
    <col min="5119" max="5119" width="8.5703125" style="1" customWidth="1"/>
    <col min="5120" max="5120" width="10.140625" style="1" customWidth="1"/>
    <col min="5121" max="5121" width="13.7109375" style="1" customWidth="1"/>
    <col min="5122" max="5122" width="14.5703125" style="1" customWidth="1"/>
    <col min="5123" max="5123" width="13.28515625" style="1" customWidth="1"/>
    <col min="5124" max="5124" width="15.140625" style="1" customWidth="1"/>
    <col min="5125" max="5125" width="10.42578125" style="1" customWidth="1"/>
    <col min="5126" max="5126" width="8" style="1" customWidth="1"/>
    <col min="5127" max="5127" width="13.42578125" style="1" customWidth="1"/>
    <col min="5128" max="5128" width="14.5703125" style="1" customWidth="1"/>
    <col min="5129" max="5136" width="8.85546875" style="1"/>
    <col min="5137" max="5146" width="0" style="1" hidden="1" customWidth="1"/>
    <col min="5147" max="5374" width="8.85546875" style="1"/>
    <col min="5375" max="5375" width="8.5703125" style="1" customWidth="1"/>
    <col min="5376" max="5376" width="10.140625" style="1" customWidth="1"/>
    <col min="5377" max="5377" width="13.7109375" style="1" customWidth="1"/>
    <col min="5378" max="5378" width="14.5703125" style="1" customWidth="1"/>
    <col min="5379" max="5379" width="13.28515625" style="1" customWidth="1"/>
    <col min="5380" max="5380" width="15.140625" style="1" customWidth="1"/>
    <col min="5381" max="5381" width="10.42578125" style="1" customWidth="1"/>
    <col min="5382" max="5382" width="8" style="1" customWidth="1"/>
    <col min="5383" max="5383" width="13.42578125" style="1" customWidth="1"/>
    <col min="5384" max="5384" width="14.5703125" style="1" customWidth="1"/>
    <col min="5385" max="5392" width="8.85546875" style="1"/>
    <col min="5393" max="5402" width="0" style="1" hidden="1" customWidth="1"/>
    <col min="5403" max="5630" width="8.85546875" style="1"/>
    <col min="5631" max="5631" width="8.5703125" style="1" customWidth="1"/>
    <col min="5632" max="5632" width="10.140625" style="1" customWidth="1"/>
    <col min="5633" max="5633" width="13.7109375" style="1" customWidth="1"/>
    <col min="5634" max="5634" width="14.5703125" style="1" customWidth="1"/>
    <col min="5635" max="5635" width="13.28515625" style="1" customWidth="1"/>
    <col min="5636" max="5636" width="15.140625" style="1" customWidth="1"/>
    <col min="5637" max="5637" width="10.42578125" style="1" customWidth="1"/>
    <col min="5638" max="5638" width="8" style="1" customWidth="1"/>
    <col min="5639" max="5639" width="13.42578125" style="1" customWidth="1"/>
    <col min="5640" max="5640" width="14.5703125" style="1" customWidth="1"/>
    <col min="5641" max="5648" width="8.85546875" style="1"/>
    <col min="5649" max="5658" width="0" style="1" hidden="1" customWidth="1"/>
    <col min="5659" max="5886" width="8.85546875" style="1"/>
    <col min="5887" max="5887" width="8.5703125" style="1" customWidth="1"/>
    <col min="5888" max="5888" width="10.140625" style="1" customWidth="1"/>
    <col min="5889" max="5889" width="13.7109375" style="1" customWidth="1"/>
    <col min="5890" max="5890" width="14.5703125" style="1" customWidth="1"/>
    <col min="5891" max="5891" width="13.28515625" style="1" customWidth="1"/>
    <col min="5892" max="5892" width="15.140625" style="1" customWidth="1"/>
    <col min="5893" max="5893" width="10.42578125" style="1" customWidth="1"/>
    <col min="5894" max="5894" width="8" style="1" customWidth="1"/>
    <col min="5895" max="5895" width="13.42578125" style="1" customWidth="1"/>
    <col min="5896" max="5896" width="14.5703125" style="1" customWidth="1"/>
    <col min="5897" max="5904" width="8.85546875" style="1"/>
    <col min="5905" max="5914" width="0" style="1" hidden="1" customWidth="1"/>
    <col min="5915" max="6142" width="8.85546875" style="1"/>
    <col min="6143" max="6143" width="8.5703125" style="1" customWidth="1"/>
    <col min="6144" max="6144" width="10.140625" style="1" customWidth="1"/>
    <col min="6145" max="6145" width="13.7109375" style="1" customWidth="1"/>
    <col min="6146" max="6146" width="14.5703125" style="1" customWidth="1"/>
    <col min="6147" max="6147" width="13.28515625" style="1" customWidth="1"/>
    <col min="6148" max="6148" width="15.140625" style="1" customWidth="1"/>
    <col min="6149" max="6149" width="10.42578125" style="1" customWidth="1"/>
    <col min="6150" max="6150" width="8" style="1" customWidth="1"/>
    <col min="6151" max="6151" width="13.42578125" style="1" customWidth="1"/>
    <col min="6152" max="6152" width="14.5703125" style="1" customWidth="1"/>
    <col min="6153" max="6160" width="8.85546875" style="1"/>
    <col min="6161" max="6170" width="0" style="1" hidden="1" customWidth="1"/>
    <col min="6171" max="6398" width="8.85546875" style="1"/>
    <col min="6399" max="6399" width="8.5703125" style="1" customWidth="1"/>
    <col min="6400" max="6400" width="10.140625" style="1" customWidth="1"/>
    <col min="6401" max="6401" width="13.7109375" style="1" customWidth="1"/>
    <col min="6402" max="6402" width="14.5703125" style="1" customWidth="1"/>
    <col min="6403" max="6403" width="13.28515625" style="1" customWidth="1"/>
    <col min="6404" max="6404" width="15.140625" style="1" customWidth="1"/>
    <col min="6405" max="6405" width="10.42578125" style="1" customWidth="1"/>
    <col min="6406" max="6406" width="8" style="1" customWidth="1"/>
    <col min="6407" max="6407" width="13.42578125" style="1" customWidth="1"/>
    <col min="6408" max="6408" width="14.5703125" style="1" customWidth="1"/>
    <col min="6409" max="6416" width="8.85546875" style="1"/>
    <col min="6417" max="6426" width="0" style="1" hidden="1" customWidth="1"/>
    <col min="6427" max="6654" width="8.85546875" style="1"/>
    <col min="6655" max="6655" width="8.5703125" style="1" customWidth="1"/>
    <col min="6656" max="6656" width="10.140625" style="1" customWidth="1"/>
    <col min="6657" max="6657" width="13.7109375" style="1" customWidth="1"/>
    <col min="6658" max="6658" width="14.5703125" style="1" customWidth="1"/>
    <col min="6659" max="6659" width="13.28515625" style="1" customWidth="1"/>
    <col min="6660" max="6660" width="15.140625" style="1" customWidth="1"/>
    <col min="6661" max="6661" width="10.42578125" style="1" customWidth="1"/>
    <col min="6662" max="6662" width="8" style="1" customWidth="1"/>
    <col min="6663" max="6663" width="13.42578125" style="1" customWidth="1"/>
    <col min="6664" max="6664" width="14.5703125" style="1" customWidth="1"/>
    <col min="6665" max="6672" width="8.85546875" style="1"/>
    <col min="6673" max="6682" width="0" style="1" hidden="1" customWidth="1"/>
    <col min="6683" max="6910" width="8.85546875" style="1"/>
    <col min="6911" max="6911" width="8.5703125" style="1" customWidth="1"/>
    <col min="6912" max="6912" width="10.140625" style="1" customWidth="1"/>
    <col min="6913" max="6913" width="13.7109375" style="1" customWidth="1"/>
    <col min="6914" max="6914" width="14.5703125" style="1" customWidth="1"/>
    <col min="6915" max="6915" width="13.28515625" style="1" customWidth="1"/>
    <col min="6916" max="6916" width="15.140625" style="1" customWidth="1"/>
    <col min="6917" max="6917" width="10.42578125" style="1" customWidth="1"/>
    <col min="6918" max="6918" width="8" style="1" customWidth="1"/>
    <col min="6919" max="6919" width="13.42578125" style="1" customWidth="1"/>
    <col min="6920" max="6920" width="14.5703125" style="1" customWidth="1"/>
    <col min="6921" max="6928" width="8.85546875" style="1"/>
    <col min="6929" max="6938" width="0" style="1" hidden="1" customWidth="1"/>
    <col min="6939" max="7166" width="8.85546875" style="1"/>
    <col min="7167" max="7167" width="8.5703125" style="1" customWidth="1"/>
    <col min="7168" max="7168" width="10.140625" style="1" customWidth="1"/>
    <col min="7169" max="7169" width="13.7109375" style="1" customWidth="1"/>
    <col min="7170" max="7170" width="14.5703125" style="1" customWidth="1"/>
    <col min="7171" max="7171" width="13.28515625" style="1" customWidth="1"/>
    <col min="7172" max="7172" width="15.140625" style="1" customWidth="1"/>
    <col min="7173" max="7173" width="10.42578125" style="1" customWidth="1"/>
    <col min="7174" max="7174" width="8" style="1" customWidth="1"/>
    <col min="7175" max="7175" width="13.42578125" style="1" customWidth="1"/>
    <col min="7176" max="7176" width="14.5703125" style="1" customWidth="1"/>
    <col min="7177" max="7184" width="8.85546875" style="1"/>
    <col min="7185" max="7194" width="0" style="1" hidden="1" customWidth="1"/>
    <col min="7195" max="7422" width="8.85546875" style="1"/>
    <col min="7423" max="7423" width="8.5703125" style="1" customWidth="1"/>
    <col min="7424" max="7424" width="10.140625" style="1" customWidth="1"/>
    <col min="7425" max="7425" width="13.7109375" style="1" customWidth="1"/>
    <col min="7426" max="7426" width="14.5703125" style="1" customWidth="1"/>
    <col min="7427" max="7427" width="13.28515625" style="1" customWidth="1"/>
    <col min="7428" max="7428" width="15.140625" style="1" customWidth="1"/>
    <col min="7429" max="7429" width="10.42578125" style="1" customWidth="1"/>
    <col min="7430" max="7430" width="8" style="1" customWidth="1"/>
    <col min="7431" max="7431" width="13.42578125" style="1" customWidth="1"/>
    <col min="7432" max="7432" width="14.5703125" style="1" customWidth="1"/>
    <col min="7433" max="7440" width="8.85546875" style="1"/>
    <col min="7441" max="7450" width="0" style="1" hidden="1" customWidth="1"/>
    <col min="7451" max="7678" width="8.85546875" style="1"/>
    <col min="7679" max="7679" width="8.5703125" style="1" customWidth="1"/>
    <col min="7680" max="7680" width="10.140625" style="1" customWidth="1"/>
    <col min="7681" max="7681" width="13.7109375" style="1" customWidth="1"/>
    <col min="7682" max="7682" width="14.5703125" style="1" customWidth="1"/>
    <col min="7683" max="7683" width="13.28515625" style="1" customWidth="1"/>
    <col min="7684" max="7684" width="15.140625" style="1" customWidth="1"/>
    <col min="7685" max="7685" width="10.42578125" style="1" customWidth="1"/>
    <col min="7686" max="7686" width="8" style="1" customWidth="1"/>
    <col min="7687" max="7687" width="13.42578125" style="1" customWidth="1"/>
    <col min="7688" max="7688" width="14.5703125" style="1" customWidth="1"/>
    <col min="7689" max="7696" width="8.85546875" style="1"/>
    <col min="7697" max="7706" width="0" style="1" hidden="1" customWidth="1"/>
    <col min="7707" max="7934" width="8.85546875" style="1"/>
    <col min="7935" max="7935" width="8.5703125" style="1" customWidth="1"/>
    <col min="7936" max="7936" width="10.140625" style="1" customWidth="1"/>
    <col min="7937" max="7937" width="13.7109375" style="1" customWidth="1"/>
    <col min="7938" max="7938" width="14.5703125" style="1" customWidth="1"/>
    <col min="7939" max="7939" width="13.28515625" style="1" customWidth="1"/>
    <col min="7940" max="7940" width="15.140625" style="1" customWidth="1"/>
    <col min="7941" max="7941" width="10.42578125" style="1" customWidth="1"/>
    <col min="7942" max="7942" width="8" style="1" customWidth="1"/>
    <col min="7943" max="7943" width="13.42578125" style="1" customWidth="1"/>
    <col min="7944" max="7944" width="14.5703125" style="1" customWidth="1"/>
    <col min="7945" max="7952" width="8.85546875" style="1"/>
    <col min="7953" max="7962" width="0" style="1" hidden="1" customWidth="1"/>
    <col min="7963" max="8190" width="8.85546875" style="1"/>
    <col min="8191" max="8191" width="8.5703125" style="1" customWidth="1"/>
    <col min="8192" max="8192" width="10.140625" style="1" customWidth="1"/>
    <col min="8193" max="8193" width="13.7109375" style="1" customWidth="1"/>
    <col min="8194" max="8194" width="14.5703125" style="1" customWidth="1"/>
    <col min="8195" max="8195" width="13.28515625" style="1" customWidth="1"/>
    <col min="8196" max="8196" width="15.140625" style="1" customWidth="1"/>
    <col min="8197" max="8197" width="10.42578125" style="1" customWidth="1"/>
    <col min="8198" max="8198" width="8" style="1" customWidth="1"/>
    <col min="8199" max="8199" width="13.42578125" style="1" customWidth="1"/>
    <col min="8200" max="8200" width="14.5703125" style="1" customWidth="1"/>
    <col min="8201" max="8208" width="8.85546875" style="1"/>
    <col min="8209" max="8218" width="0" style="1" hidden="1" customWidth="1"/>
    <col min="8219" max="8446" width="8.85546875" style="1"/>
    <col min="8447" max="8447" width="8.5703125" style="1" customWidth="1"/>
    <col min="8448" max="8448" width="10.140625" style="1" customWidth="1"/>
    <col min="8449" max="8449" width="13.7109375" style="1" customWidth="1"/>
    <col min="8450" max="8450" width="14.5703125" style="1" customWidth="1"/>
    <col min="8451" max="8451" width="13.28515625" style="1" customWidth="1"/>
    <col min="8452" max="8452" width="15.140625" style="1" customWidth="1"/>
    <col min="8453" max="8453" width="10.42578125" style="1" customWidth="1"/>
    <col min="8454" max="8454" width="8" style="1" customWidth="1"/>
    <col min="8455" max="8455" width="13.42578125" style="1" customWidth="1"/>
    <col min="8456" max="8456" width="14.5703125" style="1" customWidth="1"/>
    <col min="8457" max="8464" width="8.85546875" style="1"/>
    <col min="8465" max="8474" width="0" style="1" hidden="1" customWidth="1"/>
    <col min="8475" max="8702" width="8.85546875" style="1"/>
    <col min="8703" max="8703" width="8.5703125" style="1" customWidth="1"/>
    <col min="8704" max="8704" width="10.140625" style="1" customWidth="1"/>
    <col min="8705" max="8705" width="13.7109375" style="1" customWidth="1"/>
    <col min="8706" max="8706" width="14.5703125" style="1" customWidth="1"/>
    <col min="8707" max="8707" width="13.28515625" style="1" customWidth="1"/>
    <col min="8708" max="8708" width="15.140625" style="1" customWidth="1"/>
    <col min="8709" max="8709" width="10.42578125" style="1" customWidth="1"/>
    <col min="8710" max="8710" width="8" style="1" customWidth="1"/>
    <col min="8711" max="8711" width="13.42578125" style="1" customWidth="1"/>
    <col min="8712" max="8712" width="14.5703125" style="1" customWidth="1"/>
    <col min="8713" max="8720" width="8.85546875" style="1"/>
    <col min="8721" max="8730" width="0" style="1" hidden="1" customWidth="1"/>
    <col min="8731" max="8958" width="8.85546875" style="1"/>
    <col min="8959" max="8959" width="8.5703125" style="1" customWidth="1"/>
    <col min="8960" max="8960" width="10.140625" style="1" customWidth="1"/>
    <col min="8961" max="8961" width="13.7109375" style="1" customWidth="1"/>
    <col min="8962" max="8962" width="14.5703125" style="1" customWidth="1"/>
    <col min="8963" max="8963" width="13.28515625" style="1" customWidth="1"/>
    <col min="8964" max="8964" width="15.140625" style="1" customWidth="1"/>
    <col min="8965" max="8965" width="10.42578125" style="1" customWidth="1"/>
    <col min="8966" max="8966" width="8" style="1" customWidth="1"/>
    <col min="8967" max="8967" width="13.42578125" style="1" customWidth="1"/>
    <col min="8968" max="8968" width="14.5703125" style="1" customWidth="1"/>
    <col min="8969" max="8976" width="8.85546875" style="1"/>
    <col min="8977" max="8986" width="0" style="1" hidden="1" customWidth="1"/>
    <col min="8987" max="9214" width="8.85546875" style="1"/>
    <col min="9215" max="9215" width="8.5703125" style="1" customWidth="1"/>
    <col min="9216" max="9216" width="10.140625" style="1" customWidth="1"/>
    <col min="9217" max="9217" width="13.7109375" style="1" customWidth="1"/>
    <col min="9218" max="9218" width="14.5703125" style="1" customWidth="1"/>
    <col min="9219" max="9219" width="13.28515625" style="1" customWidth="1"/>
    <col min="9220" max="9220" width="15.140625" style="1" customWidth="1"/>
    <col min="9221" max="9221" width="10.42578125" style="1" customWidth="1"/>
    <col min="9222" max="9222" width="8" style="1" customWidth="1"/>
    <col min="9223" max="9223" width="13.42578125" style="1" customWidth="1"/>
    <col min="9224" max="9224" width="14.5703125" style="1" customWidth="1"/>
    <col min="9225" max="9232" width="8.85546875" style="1"/>
    <col min="9233" max="9242" width="0" style="1" hidden="1" customWidth="1"/>
    <col min="9243" max="9470" width="8.85546875" style="1"/>
    <col min="9471" max="9471" width="8.5703125" style="1" customWidth="1"/>
    <col min="9472" max="9472" width="10.140625" style="1" customWidth="1"/>
    <col min="9473" max="9473" width="13.7109375" style="1" customWidth="1"/>
    <col min="9474" max="9474" width="14.5703125" style="1" customWidth="1"/>
    <col min="9475" max="9475" width="13.28515625" style="1" customWidth="1"/>
    <col min="9476" max="9476" width="15.140625" style="1" customWidth="1"/>
    <col min="9477" max="9477" width="10.42578125" style="1" customWidth="1"/>
    <col min="9478" max="9478" width="8" style="1" customWidth="1"/>
    <col min="9479" max="9479" width="13.42578125" style="1" customWidth="1"/>
    <col min="9480" max="9480" width="14.5703125" style="1" customWidth="1"/>
    <col min="9481" max="9488" width="8.85546875" style="1"/>
    <col min="9489" max="9498" width="0" style="1" hidden="1" customWidth="1"/>
    <col min="9499" max="9726" width="8.85546875" style="1"/>
    <col min="9727" max="9727" width="8.5703125" style="1" customWidth="1"/>
    <col min="9728" max="9728" width="10.140625" style="1" customWidth="1"/>
    <col min="9729" max="9729" width="13.7109375" style="1" customWidth="1"/>
    <col min="9730" max="9730" width="14.5703125" style="1" customWidth="1"/>
    <col min="9731" max="9731" width="13.28515625" style="1" customWidth="1"/>
    <col min="9732" max="9732" width="15.140625" style="1" customWidth="1"/>
    <col min="9733" max="9733" width="10.42578125" style="1" customWidth="1"/>
    <col min="9734" max="9734" width="8" style="1" customWidth="1"/>
    <col min="9735" max="9735" width="13.42578125" style="1" customWidth="1"/>
    <col min="9736" max="9736" width="14.5703125" style="1" customWidth="1"/>
    <col min="9737" max="9744" width="8.85546875" style="1"/>
    <col min="9745" max="9754" width="0" style="1" hidden="1" customWidth="1"/>
    <col min="9755" max="9982" width="8.85546875" style="1"/>
    <col min="9983" max="9983" width="8.5703125" style="1" customWidth="1"/>
    <col min="9984" max="9984" width="10.140625" style="1" customWidth="1"/>
    <col min="9985" max="9985" width="13.7109375" style="1" customWidth="1"/>
    <col min="9986" max="9986" width="14.5703125" style="1" customWidth="1"/>
    <col min="9987" max="9987" width="13.28515625" style="1" customWidth="1"/>
    <col min="9988" max="9988" width="15.140625" style="1" customWidth="1"/>
    <col min="9989" max="9989" width="10.42578125" style="1" customWidth="1"/>
    <col min="9990" max="9990" width="8" style="1" customWidth="1"/>
    <col min="9991" max="9991" width="13.42578125" style="1" customWidth="1"/>
    <col min="9992" max="9992" width="14.5703125" style="1" customWidth="1"/>
    <col min="9993" max="10000" width="8.85546875" style="1"/>
    <col min="10001" max="10010" width="0" style="1" hidden="1" customWidth="1"/>
    <col min="10011" max="10238" width="8.85546875" style="1"/>
    <col min="10239" max="10239" width="8.5703125" style="1" customWidth="1"/>
    <col min="10240" max="10240" width="10.140625" style="1" customWidth="1"/>
    <col min="10241" max="10241" width="13.7109375" style="1" customWidth="1"/>
    <col min="10242" max="10242" width="14.5703125" style="1" customWidth="1"/>
    <col min="10243" max="10243" width="13.28515625" style="1" customWidth="1"/>
    <col min="10244" max="10244" width="15.140625" style="1" customWidth="1"/>
    <col min="10245" max="10245" width="10.42578125" style="1" customWidth="1"/>
    <col min="10246" max="10246" width="8" style="1" customWidth="1"/>
    <col min="10247" max="10247" width="13.42578125" style="1" customWidth="1"/>
    <col min="10248" max="10248" width="14.5703125" style="1" customWidth="1"/>
    <col min="10249" max="10256" width="8.85546875" style="1"/>
    <col min="10257" max="10266" width="0" style="1" hidden="1" customWidth="1"/>
    <col min="10267" max="10494" width="8.85546875" style="1"/>
    <col min="10495" max="10495" width="8.5703125" style="1" customWidth="1"/>
    <col min="10496" max="10496" width="10.140625" style="1" customWidth="1"/>
    <col min="10497" max="10497" width="13.7109375" style="1" customWidth="1"/>
    <col min="10498" max="10498" width="14.5703125" style="1" customWidth="1"/>
    <col min="10499" max="10499" width="13.28515625" style="1" customWidth="1"/>
    <col min="10500" max="10500" width="15.140625" style="1" customWidth="1"/>
    <col min="10501" max="10501" width="10.42578125" style="1" customWidth="1"/>
    <col min="10502" max="10502" width="8" style="1" customWidth="1"/>
    <col min="10503" max="10503" width="13.42578125" style="1" customWidth="1"/>
    <col min="10504" max="10504" width="14.5703125" style="1" customWidth="1"/>
    <col min="10505" max="10512" width="8.85546875" style="1"/>
    <col min="10513" max="10522" width="0" style="1" hidden="1" customWidth="1"/>
    <col min="10523" max="10750" width="8.85546875" style="1"/>
    <col min="10751" max="10751" width="8.5703125" style="1" customWidth="1"/>
    <col min="10752" max="10752" width="10.140625" style="1" customWidth="1"/>
    <col min="10753" max="10753" width="13.7109375" style="1" customWidth="1"/>
    <col min="10754" max="10754" width="14.5703125" style="1" customWidth="1"/>
    <col min="10755" max="10755" width="13.28515625" style="1" customWidth="1"/>
    <col min="10756" max="10756" width="15.140625" style="1" customWidth="1"/>
    <col min="10757" max="10757" width="10.42578125" style="1" customWidth="1"/>
    <col min="10758" max="10758" width="8" style="1" customWidth="1"/>
    <col min="10759" max="10759" width="13.42578125" style="1" customWidth="1"/>
    <col min="10760" max="10760" width="14.5703125" style="1" customWidth="1"/>
    <col min="10761" max="10768" width="8.85546875" style="1"/>
    <col min="10769" max="10778" width="0" style="1" hidden="1" customWidth="1"/>
    <col min="10779" max="11006" width="8.85546875" style="1"/>
    <col min="11007" max="11007" width="8.5703125" style="1" customWidth="1"/>
    <col min="11008" max="11008" width="10.140625" style="1" customWidth="1"/>
    <col min="11009" max="11009" width="13.7109375" style="1" customWidth="1"/>
    <col min="11010" max="11010" width="14.5703125" style="1" customWidth="1"/>
    <col min="11011" max="11011" width="13.28515625" style="1" customWidth="1"/>
    <col min="11012" max="11012" width="15.140625" style="1" customWidth="1"/>
    <col min="11013" max="11013" width="10.42578125" style="1" customWidth="1"/>
    <col min="11014" max="11014" width="8" style="1" customWidth="1"/>
    <col min="11015" max="11015" width="13.42578125" style="1" customWidth="1"/>
    <col min="11016" max="11016" width="14.5703125" style="1" customWidth="1"/>
    <col min="11017" max="11024" width="8.85546875" style="1"/>
    <col min="11025" max="11034" width="0" style="1" hidden="1" customWidth="1"/>
    <col min="11035" max="11262" width="8.85546875" style="1"/>
    <col min="11263" max="11263" width="8.5703125" style="1" customWidth="1"/>
    <col min="11264" max="11264" width="10.140625" style="1" customWidth="1"/>
    <col min="11265" max="11265" width="13.7109375" style="1" customWidth="1"/>
    <col min="11266" max="11266" width="14.5703125" style="1" customWidth="1"/>
    <col min="11267" max="11267" width="13.28515625" style="1" customWidth="1"/>
    <col min="11268" max="11268" width="15.140625" style="1" customWidth="1"/>
    <col min="11269" max="11269" width="10.42578125" style="1" customWidth="1"/>
    <col min="11270" max="11270" width="8" style="1" customWidth="1"/>
    <col min="11271" max="11271" width="13.42578125" style="1" customWidth="1"/>
    <col min="11272" max="11272" width="14.5703125" style="1" customWidth="1"/>
    <col min="11273" max="11280" width="8.85546875" style="1"/>
    <col min="11281" max="11290" width="0" style="1" hidden="1" customWidth="1"/>
    <col min="11291" max="11518" width="8.85546875" style="1"/>
    <col min="11519" max="11519" width="8.5703125" style="1" customWidth="1"/>
    <col min="11520" max="11520" width="10.140625" style="1" customWidth="1"/>
    <col min="11521" max="11521" width="13.7109375" style="1" customWidth="1"/>
    <col min="11522" max="11522" width="14.5703125" style="1" customWidth="1"/>
    <col min="11523" max="11523" width="13.28515625" style="1" customWidth="1"/>
    <col min="11524" max="11524" width="15.140625" style="1" customWidth="1"/>
    <col min="11525" max="11525" width="10.42578125" style="1" customWidth="1"/>
    <col min="11526" max="11526" width="8" style="1" customWidth="1"/>
    <col min="11527" max="11527" width="13.42578125" style="1" customWidth="1"/>
    <col min="11528" max="11528" width="14.5703125" style="1" customWidth="1"/>
    <col min="11529" max="11536" width="8.85546875" style="1"/>
    <col min="11537" max="11546" width="0" style="1" hidden="1" customWidth="1"/>
    <col min="11547" max="11774" width="8.85546875" style="1"/>
    <col min="11775" max="11775" width="8.5703125" style="1" customWidth="1"/>
    <col min="11776" max="11776" width="10.140625" style="1" customWidth="1"/>
    <col min="11777" max="11777" width="13.7109375" style="1" customWidth="1"/>
    <col min="11778" max="11778" width="14.5703125" style="1" customWidth="1"/>
    <col min="11779" max="11779" width="13.28515625" style="1" customWidth="1"/>
    <col min="11780" max="11780" width="15.140625" style="1" customWidth="1"/>
    <col min="11781" max="11781" width="10.42578125" style="1" customWidth="1"/>
    <col min="11782" max="11782" width="8" style="1" customWidth="1"/>
    <col min="11783" max="11783" width="13.42578125" style="1" customWidth="1"/>
    <col min="11784" max="11784" width="14.5703125" style="1" customWidth="1"/>
    <col min="11785" max="11792" width="8.85546875" style="1"/>
    <col min="11793" max="11802" width="0" style="1" hidden="1" customWidth="1"/>
    <col min="11803" max="12030" width="8.85546875" style="1"/>
    <col min="12031" max="12031" width="8.5703125" style="1" customWidth="1"/>
    <col min="12032" max="12032" width="10.140625" style="1" customWidth="1"/>
    <col min="12033" max="12033" width="13.7109375" style="1" customWidth="1"/>
    <col min="12034" max="12034" width="14.5703125" style="1" customWidth="1"/>
    <col min="12035" max="12035" width="13.28515625" style="1" customWidth="1"/>
    <col min="12036" max="12036" width="15.140625" style="1" customWidth="1"/>
    <col min="12037" max="12037" width="10.42578125" style="1" customWidth="1"/>
    <col min="12038" max="12038" width="8" style="1" customWidth="1"/>
    <col min="12039" max="12039" width="13.42578125" style="1" customWidth="1"/>
    <col min="12040" max="12040" width="14.5703125" style="1" customWidth="1"/>
    <col min="12041" max="12048" width="8.85546875" style="1"/>
    <col min="12049" max="12058" width="0" style="1" hidden="1" customWidth="1"/>
    <col min="12059" max="12286" width="8.85546875" style="1"/>
    <col min="12287" max="12287" width="8.5703125" style="1" customWidth="1"/>
    <col min="12288" max="12288" width="10.140625" style="1" customWidth="1"/>
    <col min="12289" max="12289" width="13.7109375" style="1" customWidth="1"/>
    <col min="12290" max="12290" width="14.5703125" style="1" customWidth="1"/>
    <col min="12291" max="12291" width="13.28515625" style="1" customWidth="1"/>
    <col min="12292" max="12292" width="15.140625" style="1" customWidth="1"/>
    <col min="12293" max="12293" width="10.42578125" style="1" customWidth="1"/>
    <col min="12294" max="12294" width="8" style="1" customWidth="1"/>
    <col min="12295" max="12295" width="13.42578125" style="1" customWidth="1"/>
    <col min="12296" max="12296" width="14.5703125" style="1" customWidth="1"/>
    <col min="12297" max="12304" width="8.85546875" style="1"/>
    <col min="12305" max="12314" width="0" style="1" hidden="1" customWidth="1"/>
    <col min="12315" max="12542" width="8.85546875" style="1"/>
    <col min="12543" max="12543" width="8.5703125" style="1" customWidth="1"/>
    <col min="12544" max="12544" width="10.140625" style="1" customWidth="1"/>
    <col min="12545" max="12545" width="13.7109375" style="1" customWidth="1"/>
    <col min="12546" max="12546" width="14.5703125" style="1" customWidth="1"/>
    <col min="12547" max="12547" width="13.28515625" style="1" customWidth="1"/>
    <col min="12548" max="12548" width="15.140625" style="1" customWidth="1"/>
    <col min="12549" max="12549" width="10.42578125" style="1" customWidth="1"/>
    <col min="12550" max="12550" width="8" style="1" customWidth="1"/>
    <col min="12551" max="12551" width="13.42578125" style="1" customWidth="1"/>
    <col min="12552" max="12552" width="14.5703125" style="1" customWidth="1"/>
    <col min="12553" max="12560" width="8.85546875" style="1"/>
    <col min="12561" max="12570" width="0" style="1" hidden="1" customWidth="1"/>
    <col min="12571" max="12798" width="8.85546875" style="1"/>
    <col min="12799" max="12799" width="8.5703125" style="1" customWidth="1"/>
    <col min="12800" max="12800" width="10.140625" style="1" customWidth="1"/>
    <col min="12801" max="12801" width="13.7109375" style="1" customWidth="1"/>
    <col min="12802" max="12802" width="14.5703125" style="1" customWidth="1"/>
    <col min="12803" max="12803" width="13.28515625" style="1" customWidth="1"/>
    <col min="12804" max="12804" width="15.140625" style="1" customWidth="1"/>
    <col min="12805" max="12805" width="10.42578125" style="1" customWidth="1"/>
    <col min="12806" max="12806" width="8" style="1" customWidth="1"/>
    <col min="12807" max="12807" width="13.42578125" style="1" customWidth="1"/>
    <col min="12808" max="12808" width="14.5703125" style="1" customWidth="1"/>
    <col min="12809" max="12816" width="8.85546875" style="1"/>
    <col min="12817" max="12826" width="0" style="1" hidden="1" customWidth="1"/>
    <col min="12827" max="13054" width="8.85546875" style="1"/>
    <col min="13055" max="13055" width="8.5703125" style="1" customWidth="1"/>
    <col min="13056" max="13056" width="10.140625" style="1" customWidth="1"/>
    <col min="13057" max="13057" width="13.7109375" style="1" customWidth="1"/>
    <col min="13058" max="13058" width="14.5703125" style="1" customWidth="1"/>
    <col min="13059" max="13059" width="13.28515625" style="1" customWidth="1"/>
    <col min="13060" max="13060" width="15.140625" style="1" customWidth="1"/>
    <col min="13061" max="13061" width="10.42578125" style="1" customWidth="1"/>
    <col min="13062" max="13062" width="8" style="1" customWidth="1"/>
    <col min="13063" max="13063" width="13.42578125" style="1" customWidth="1"/>
    <col min="13064" max="13064" width="14.5703125" style="1" customWidth="1"/>
    <col min="13065" max="13072" width="8.85546875" style="1"/>
    <col min="13073" max="13082" width="0" style="1" hidden="1" customWidth="1"/>
    <col min="13083" max="13310" width="8.85546875" style="1"/>
    <col min="13311" max="13311" width="8.5703125" style="1" customWidth="1"/>
    <col min="13312" max="13312" width="10.140625" style="1" customWidth="1"/>
    <col min="13313" max="13313" width="13.7109375" style="1" customWidth="1"/>
    <col min="13314" max="13314" width="14.5703125" style="1" customWidth="1"/>
    <col min="13315" max="13315" width="13.28515625" style="1" customWidth="1"/>
    <col min="13316" max="13316" width="15.140625" style="1" customWidth="1"/>
    <col min="13317" max="13317" width="10.42578125" style="1" customWidth="1"/>
    <col min="13318" max="13318" width="8" style="1" customWidth="1"/>
    <col min="13319" max="13319" width="13.42578125" style="1" customWidth="1"/>
    <col min="13320" max="13320" width="14.5703125" style="1" customWidth="1"/>
    <col min="13321" max="13328" width="8.85546875" style="1"/>
    <col min="13329" max="13338" width="0" style="1" hidden="1" customWidth="1"/>
    <col min="13339" max="13566" width="8.85546875" style="1"/>
    <col min="13567" max="13567" width="8.5703125" style="1" customWidth="1"/>
    <col min="13568" max="13568" width="10.140625" style="1" customWidth="1"/>
    <col min="13569" max="13569" width="13.7109375" style="1" customWidth="1"/>
    <col min="13570" max="13570" width="14.5703125" style="1" customWidth="1"/>
    <col min="13571" max="13571" width="13.28515625" style="1" customWidth="1"/>
    <col min="13572" max="13572" width="15.140625" style="1" customWidth="1"/>
    <col min="13573" max="13573" width="10.42578125" style="1" customWidth="1"/>
    <col min="13574" max="13574" width="8" style="1" customWidth="1"/>
    <col min="13575" max="13575" width="13.42578125" style="1" customWidth="1"/>
    <col min="13576" max="13576" width="14.5703125" style="1" customWidth="1"/>
    <col min="13577" max="13584" width="8.85546875" style="1"/>
    <col min="13585" max="13594" width="0" style="1" hidden="1" customWidth="1"/>
    <col min="13595" max="13822" width="8.85546875" style="1"/>
    <col min="13823" max="13823" width="8.5703125" style="1" customWidth="1"/>
    <col min="13824" max="13824" width="10.140625" style="1" customWidth="1"/>
    <col min="13825" max="13825" width="13.7109375" style="1" customWidth="1"/>
    <col min="13826" max="13826" width="14.5703125" style="1" customWidth="1"/>
    <col min="13827" max="13827" width="13.28515625" style="1" customWidth="1"/>
    <col min="13828" max="13828" width="15.140625" style="1" customWidth="1"/>
    <col min="13829" max="13829" width="10.42578125" style="1" customWidth="1"/>
    <col min="13830" max="13830" width="8" style="1" customWidth="1"/>
    <col min="13831" max="13831" width="13.42578125" style="1" customWidth="1"/>
    <col min="13832" max="13832" width="14.5703125" style="1" customWidth="1"/>
    <col min="13833" max="13840" width="8.85546875" style="1"/>
    <col min="13841" max="13850" width="0" style="1" hidden="1" customWidth="1"/>
    <col min="13851" max="14078" width="8.85546875" style="1"/>
    <col min="14079" max="14079" width="8.5703125" style="1" customWidth="1"/>
    <col min="14080" max="14080" width="10.140625" style="1" customWidth="1"/>
    <col min="14081" max="14081" width="13.7109375" style="1" customWidth="1"/>
    <col min="14082" max="14082" width="14.5703125" style="1" customWidth="1"/>
    <col min="14083" max="14083" width="13.28515625" style="1" customWidth="1"/>
    <col min="14084" max="14084" width="15.140625" style="1" customWidth="1"/>
    <col min="14085" max="14085" width="10.42578125" style="1" customWidth="1"/>
    <col min="14086" max="14086" width="8" style="1" customWidth="1"/>
    <col min="14087" max="14087" width="13.42578125" style="1" customWidth="1"/>
    <col min="14088" max="14088" width="14.5703125" style="1" customWidth="1"/>
    <col min="14089" max="14096" width="8.85546875" style="1"/>
    <col min="14097" max="14106" width="0" style="1" hidden="1" customWidth="1"/>
    <col min="14107" max="14334" width="8.85546875" style="1"/>
    <col min="14335" max="14335" width="8.5703125" style="1" customWidth="1"/>
    <col min="14336" max="14336" width="10.140625" style="1" customWidth="1"/>
    <col min="14337" max="14337" width="13.7109375" style="1" customWidth="1"/>
    <col min="14338" max="14338" width="14.5703125" style="1" customWidth="1"/>
    <col min="14339" max="14339" width="13.28515625" style="1" customWidth="1"/>
    <col min="14340" max="14340" width="15.140625" style="1" customWidth="1"/>
    <col min="14341" max="14341" width="10.42578125" style="1" customWidth="1"/>
    <col min="14342" max="14342" width="8" style="1" customWidth="1"/>
    <col min="14343" max="14343" width="13.42578125" style="1" customWidth="1"/>
    <col min="14344" max="14344" width="14.5703125" style="1" customWidth="1"/>
    <col min="14345" max="14352" width="8.85546875" style="1"/>
    <col min="14353" max="14362" width="0" style="1" hidden="1" customWidth="1"/>
    <col min="14363" max="14590" width="8.85546875" style="1"/>
    <col min="14591" max="14591" width="8.5703125" style="1" customWidth="1"/>
    <col min="14592" max="14592" width="10.140625" style="1" customWidth="1"/>
    <col min="14593" max="14593" width="13.7109375" style="1" customWidth="1"/>
    <col min="14594" max="14594" width="14.5703125" style="1" customWidth="1"/>
    <col min="14595" max="14595" width="13.28515625" style="1" customWidth="1"/>
    <col min="14596" max="14596" width="15.140625" style="1" customWidth="1"/>
    <col min="14597" max="14597" width="10.42578125" style="1" customWidth="1"/>
    <col min="14598" max="14598" width="8" style="1" customWidth="1"/>
    <col min="14599" max="14599" width="13.42578125" style="1" customWidth="1"/>
    <col min="14600" max="14600" width="14.5703125" style="1" customWidth="1"/>
    <col min="14601" max="14608" width="8.85546875" style="1"/>
    <col min="14609" max="14618" width="0" style="1" hidden="1" customWidth="1"/>
    <col min="14619" max="14846" width="8.85546875" style="1"/>
    <col min="14847" max="14847" width="8.5703125" style="1" customWidth="1"/>
    <col min="14848" max="14848" width="10.140625" style="1" customWidth="1"/>
    <col min="14849" max="14849" width="13.7109375" style="1" customWidth="1"/>
    <col min="14850" max="14850" width="14.5703125" style="1" customWidth="1"/>
    <col min="14851" max="14851" width="13.28515625" style="1" customWidth="1"/>
    <col min="14852" max="14852" width="15.140625" style="1" customWidth="1"/>
    <col min="14853" max="14853" width="10.42578125" style="1" customWidth="1"/>
    <col min="14854" max="14854" width="8" style="1" customWidth="1"/>
    <col min="14855" max="14855" width="13.42578125" style="1" customWidth="1"/>
    <col min="14856" max="14856" width="14.5703125" style="1" customWidth="1"/>
    <col min="14857" max="14864" width="8.85546875" style="1"/>
    <col min="14865" max="14874" width="0" style="1" hidden="1" customWidth="1"/>
    <col min="14875" max="15102" width="8.85546875" style="1"/>
    <col min="15103" max="15103" width="8.5703125" style="1" customWidth="1"/>
    <col min="15104" max="15104" width="10.140625" style="1" customWidth="1"/>
    <col min="15105" max="15105" width="13.7109375" style="1" customWidth="1"/>
    <col min="15106" max="15106" width="14.5703125" style="1" customWidth="1"/>
    <col min="15107" max="15107" width="13.28515625" style="1" customWidth="1"/>
    <col min="15108" max="15108" width="15.140625" style="1" customWidth="1"/>
    <col min="15109" max="15109" width="10.42578125" style="1" customWidth="1"/>
    <col min="15110" max="15110" width="8" style="1" customWidth="1"/>
    <col min="15111" max="15111" width="13.42578125" style="1" customWidth="1"/>
    <col min="15112" max="15112" width="14.5703125" style="1" customWidth="1"/>
    <col min="15113" max="15120" width="8.85546875" style="1"/>
    <col min="15121" max="15130" width="0" style="1" hidden="1" customWidth="1"/>
    <col min="15131" max="15358" width="8.85546875" style="1"/>
    <col min="15359" max="15359" width="8.5703125" style="1" customWidth="1"/>
    <col min="15360" max="15360" width="10.140625" style="1" customWidth="1"/>
    <col min="15361" max="15361" width="13.7109375" style="1" customWidth="1"/>
    <col min="15362" max="15362" width="14.5703125" style="1" customWidth="1"/>
    <col min="15363" max="15363" width="13.28515625" style="1" customWidth="1"/>
    <col min="15364" max="15364" width="15.140625" style="1" customWidth="1"/>
    <col min="15365" max="15365" width="10.42578125" style="1" customWidth="1"/>
    <col min="15366" max="15366" width="8" style="1" customWidth="1"/>
    <col min="15367" max="15367" width="13.42578125" style="1" customWidth="1"/>
    <col min="15368" max="15368" width="14.5703125" style="1" customWidth="1"/>
    <col min="15369" max="15376" width="8.85546875" style="1"/>
    <col min="15377" max="15386" width="0" style="1" hidden="1" customWidth="1"/>
    <col min="15387" max="15614" width="8.85546875" style="1"/>
    <col min="15615" max="15615" width="8.5703125" style="1" customWidth="1"/>
    <col min="15616" max="15616" width="10.140625" style="1" customWidth="1"/>
    <col min="15617" max="15617" width="13.7109375" style="1" customWidth="1"/>
    <col min="15618" max="15618" width="14.5703125" style="1" customWidth="1"/>
    <col min="15619" max="15619" width="13.28515625" style="1" customWidth="1"/>
    <col min="15620" max="15620" width="15.140625" style="1" customWidth="1"/>
    <col min="15621" max="15621" width="10.42578125" style="1" customWidth="1"/>
    <col min="15622" max="15622" width="8" style="1" customWidth="1"/>
    <col min="15623" max="15623" width="13.42578125" style="1" customWidth="1"/>
    <col min="15624" max="15624" width="14.5703125" style="1" customWidth="1"/>
    <col min="15625" max="15632" width="8.85546875" style="1"/>
    <col min="15633" max="15642" width="0" style="1" hidden="1" customWidth="1"/>
    <col min="15643" max="15870" width="8.85546875" style="1"/>
    <col min="15871" max="15871" width="8.5703125" style="1" customWidth="1"/>
    <col min="15872" max="15872" width="10.140625" style="1" customWidth="1"/>
    <col min="15873" max="15873" width="13.7109375" style="1" customWidth="1"/>
    <col min="15874" max="15874" width="14.5703125" style="1" customWidth="1"/>
    <col min="15875" max="15875" width="13.28515625" style="1" customWidth="1"/>
    <col min="15876" max="15876" width="15.140625" style="1" customWidth="1"/>
    <col min="15877" max="15877" width="10.42578125" style="1" customWidth="1"/>
    <col min="15878" max="15878" width="8" style="1" customWidth="1"/>
    <col min="15879" max="15879" width="13.42578125" style="1" customWidth="1"/>
    <col min="15880" max="15880" width="14.5703125" style="1" customWidth="1"/>
    <col min="15881" max="15888" width="8.85546875" style="1"/>
    <col min="15889" max="15898" width="0" style="1" hidden="1" customWidth="1"/>
    <col min="15899" max="16126" width="8.85546875" style="1"/>
    <col min="16127" max="16127" width="8.5703125" style="1" customWidth="1"/>
    <col min="16128" max="16128" width="10.140625" style="1" customWidth="1"/>
    <col min="16129" max="16129" width="13.7109375" style="1" customWidth="1"/>
    <col min="16130" max="16130" width="14.5703125" style="1" customWidth="1"/>
    <col min="16131" max="16131" width="13.28515625" style="1" customWidth="1"/>
    <col min="16132" max="16132" width="15.140625" style="1" customWidth="1"/>
    <col min="16133" max="16133" width="10.42578125" style="1" customWidth="1"/>
    <col min="16134" max="16134" width="8" style="1" customWidth="1"/>
    <col min="16135" max="16135" width="13.42578125" style="1" customWidth="1"/>
    <col min="16136" max="16136" width="14.5703125" style="1" customWidth="1"/>
    <col min="16137" max="16144" width="8.85546875" style="1"/>
    <col min="16145" max="16154" width="0" style="1" hidden="1" customWidth="1"/>
    <col min="16155" max="16384" width="8.85546875" style="1"/>
  </cols>
  <sheetData>
    <row r="1" spans="1:26" s="2" customFormat="1" ht="15.75" x14ac:dyDescent="0.25">
      <c r="A1" s="569" t="s">
        <v>2733</v>
      </c>
      <c r="B1" s="16"/>
      <c r="C1" s="16"/>
      <c r="D1" s="16"/>
      <c r="E1" s="16"/>
      <c r="F1" s="16"/>
      <c r="G1" s="16"/>
      <c r="H1" s="16"/>
      <c r="I1" s="27"/>
      <c r="J1" s="28" t="s">
        <v>68</v>
      </c>
      <c r="K1" s="27"/>
      <c r="L1" s="601" t="s">
        <v>62</v>
      </c>
      <c r="M1" s="601"/>
      <c r="N1" s="601"/>
    </row>
    <row r="2" spans="1:26" s="2" customFormat="1" x14ac:dyDescent="0.25">
      <c r="A2" s="185" t="s">
        <v>2869</v>
      </c>
      <c r="B2" s="16"/>
      <c r="C2" s="16"/>
      <c r="D2" s="16"/>
      <c r="E2" s="16"/>
      <c r="F2" s="16"/>
      <c r="G2" s="16"/>
      <c r="H2" s="16"/>
      <c r="J2" s="29"/>
      <c r="K2" s="27"/>
      <c r="L2" s="457" t="s">
        <v>452</v>
      </c>
      <c r="M2" s="153"/>
      <c r="N2" s="153"/>
    </row>
    <row r="3" spans="1:26" s="2" customFormat="1" x14ac:dyDescent="0.25">
      <c r="A3" s="95" t="s">
        <v>508</v>
      </c>
      <c r="B3" s="16"/>
      <c r="C3" s="16"/>
      <c r="D3" s="16"/>
      <c r="E3" s="16"/>
      <c r="F3" s="16"/>
      <c r="G3" s="16"/>
      <c r="H3" s="16"/>
      <c r="L3" s="155" t="s">
        <v>322</v>
      </c>
      <c r="M3" s="153"/>
      <c r="N3" s="153"/>
    </row>
    <row r="4" spans="1:26" s="104" customFormat="1" ht="33" customHeight="1" x14ac:dyDescent="0.2">
      <c r="A4" s="112" t="s">
        <v>69</v>
      </c>
      <c r="B4" s="103" t="s">
        <v>327</v>
      </c>
      <c r="C4" s="103" t="s">
        <v>2943</v>
      </c>
      <c r="D4" s="103" t="s">
        <v>2944</v>
      </c>
      <c r="E4" s="103" t="s">
        <v>2942</v>
      </c>
      <c r="F4" s="103" t="s">
        <v>2941</v>
      </c>
      <c r="G4" s="103" t="s">
        <v>490</v>
      </c>
      <c r="H4" s="83"/>
      <c r="I4" s="83"/>
      <c r="J4" s="83"/>
      <c r="K4" s="83"/>
      <c r="L4" s="83"/>
      <c r="M4" s="83"/>
    </row>
    <row r="5" spans="1:26" s="83" customFormat="1" ht="14.45" customHeight="1" x14ac:dyDescent="0.2">
      <c r="A5" s="30">
        <v>1981</v>
      </c>
      <c r="B5" s="25">
        <f>VLOOKUP($Q5,'Table 6 Data'!$A:$I,S$5,0)</f>
        <v>28945</v>
      </c>
      <c r="C5" s="25">
        <f>VLOOKUP($Q5,'Table 6 Data'!$A:$I,T$5,0)</f>
        <v>4254</v>
      </c>
      <c r="D5" s="25">
        <f>VLOOKUP($Q5,'Table 6 Data'!$A:$I,U$5,0)</f>
        <v>20906</v>
      </c>
      <c r="E5" s="25">
        <f>VLOOKUP($Q5,'Table 6 Data'!$A:$I,V$5,0)</f>
        <v>2139</v>
      </c>
      <c r="F5" s="25">
        <f>VLOOKUP($Q5,'Table 6 Data'!$A:$I,W$5,0)</f>
        <v>1646</v>
      </c>
      <c r="G5" s="25">
        <f>VLOOKUP($Q5,'Table 6 Data'!$A:$I,X$5,0)</f>
        <v>27373</v>
      </c>
      <c r="Q5" s="83" t="str">
        <f>CONCATENATE($A5,$L$1,)</f>
        <v>1981Wandsworth</v>
      </c>
      <c r="R5" s="83">
        <v>2</v>
      </c>
      <c r="S5" s="83">
        <v>3</v>
      </c>
      <c r="T5" s="83">
        <v>4</v>
      </c>
      <c r="U5" s="83">
        <v>5</v>
      </c>
      <c r="V5" s="83">
        <v>6</v>
      </c>
      <c r="W5" s="83">
        <v>7</v>
      </c>
      <c r="X5" s="83">
        <v>8</v>
      </c>
      <c r="Y5" s="83">
        <v>9</v>
      </c>
      <c r="Z5" s="83">
        <v>10</v>
      </c>
    </row>
    <row r="6" spans="1:26" s="83" customFormat="1" ht="12.75" x14ac:dyDescent="0.2">
      <c r="A6" s="109">
        <v>1991</v>
      </c>
      <c r="B6" s="106">
        <f>VLOOKUP($Q6,'Table 6 Data'!$J:$R,S$5,0)</f>
        <v>37710</v>
      </c>
      <c r="C6" s="106">
        <f>VLOOKUP($Q6,'Table 6 Data'!$J:$R,T$5,0)</f>
        <v>3605</v>
      </c>
      <c r="D6" s="106">
        <f>VLOOKUP($Q6,'Table 6 Data'!$J:$R,U$5,0)</f>
        <v>31149</v>
      </c>
      <c r="E6" s="106">
        <f>VLOOKUP($Q6,'Table 6 Data'!$J:$R,V$5,0)</f>
        <v>1743</v>
      </c>
      <c r="F6" s="106">
        <f>VLOOKUP($Q6,'Table 6 Data'!$J:$R,W$5,0)</f>
        <v>1213</v>
      </c>
      <c r="G6" s="106">
        <f>VLOOKUP($Q6,'Table 6 Data'!$J:$R,X$5,0)</f>
        <v>36098</v>
      </c>
      <c r="Q6" s="83" t="str">
        <f>CONCATENATE($A6,$L$1,)</f>
        <v>1991Wandsworth</v>
      </c>
    </row>
    <row r="7" spans="1:26" s="83" customFormat="1" ht="12.75" x14ac:dyDescent="0.2">
      <c r="A7" s="31">
        <v>2001</v>
      </c>
      <c r="B7" s="25">
        <f>VLOOKUP($Q7,'Table 6 Data'!$S$2:$Z$40,S$5,0)</f>
        <v>49589</v>
      </c>
      <c r="C7" s="25">
        <f>VLOOKUP($Q7,'Table 6 Data'!$S$2:$Z$40,T$5,0)</f>
        <v>3443</v>
      </c>
      <c r="D7" s="25">
        <f>VLOOKUP($Q7,'Table 6 Data'!$S$2:$Z$40,U$5,0)</f>
        <v>43397</v>
      </c>
      <c r="E7" s="25">
        <f>VLOOKUP($Q7,'Table 6 Data'!$S$2:$Z$40,V$5,0)</f>
        <v>1790</v>
      </c>
      <c r="F7" s="25">
        <f>VLOOKUP($Q7,'Table 6 Data'!$S$2:$Z$40,W$5,0)</f>
        <v>959</v>
      </c>
      <c r="G7" s="25">
        <f>VLOOKUP($Q7,'Table 6 Data'!$S$2:$Z$40,X$5,0)</f>
        <v>48222</v>
      </c>
      <c r="Q7" s="83" t="str">
        <f>CONCATENATE($A7,$L$1,)</f>
        <v>2001Wandsworth</v>
      </c>
    </row>
    <row r="8" spans="1:26" s="83" customFormat="1" ht="12.75" x14ac:dyDescent="0.2">
      <c r="A8" s="110">
        <v>2011</v>
      </c>
      <c r="B8" s="106">
        <f>VLOOKUP($Q8,'Table 6 Data'!$AA$4:$AH$40,S$5,0)</f>
        <v>65195</v>
      </c>
      <c r="C8" s="106">
        <f>VLOOKUP($Q8,'Table 6 Data'!$AA$4:$AH$40,T$5,0)</f>
        <v>4942</v>
      </c>
      <c r="D8" s="106">
        <f>VLOOKUP($Q8,'Table 6 Data'!$AA$4:$AH$40,U$5,0)</f>
        <v>55349</v>
      </c>
      <c r="E8" s="106">
        <f>VLOOKUP($Q8,'Table 6 Data'!$AA$4:$AH$40,V$5,0)</f>
        <v>3844</v>
      </c>
      <c r="F8" s="106">
        <f>VLOOKUP($Q8,'Table 6 Data'!$AA$4:$AH$40,W$5,0)</f>
        <v>1060</v>
      </c>
      <c r="G8" s="106" t="str">
        <f>VLOOKUP($Q8,'Table 6 Data'!$AA$4:$AH$40,X$5,0)</f>
        <v>Not available</v>
      </c>
      <c r="Q8" s="83" t="str">
        <f>CONCATENATE($A8,$L$1,)</f>
        <v>2011Wandsworth</v>
      </c>
    </row>
    <row r="9" spans="1:26" s="453" customFormat="1" ht="12.75" x14ac:dyDescent="0.2">
      <c r="A9" s="31" t="s">
        <v>2783</v>
      </c>
      <c r="B9" s="25">
        <f>VLOOKUP($Q9,'Table 6 Data'!$AJ$4:$AR$40,R$5,0)</f>
        <v>64409</v>
      </c>
      <c r="C9" s="25">
        <f>VLOOKUP($Q9,'Table 6 Data'!$AJ$4:$AR$40,S$5,0)</f>
        <v>4750</v>
      </c>
      <c r="D9" s="25">
        <f>VLOOKUP($Q9,'Table 6 Data'!$AJ$4:$AR$40,T$5,0)</f>
        <v>53958</v>
      </c>
      <c r="E9" s="25">
        <f>VLOOKUP($Q9,'Table 6 Data'!$AJ$4:$AR$40,U$5,0)</f>
        <v>4597</v>
      </c>
      <c r="F9" s="25">
        <f>VLOOKUP($Q9,'Table 6 Data'!$AJ$4:$AR$40,V$5,0)</f>
        <v>1104</v>
      </c>
      <c r="G9" s="25">
        <f>VLOOKUP($Q9,'Table 6 Data'!$AJ$4:$AR$40,W$5,0)</f>
        <v>61906</v>
      </c>
      <c r="Q9" s="453" t="str">
        <f>$L$1</f>
        <v>Wandsworth</v>
      </c>
    </row>
    <row r="10" spans="1:26" s="83" customFormat="1" ht="12.75" x14ac:dyDescent="0.2"/>
    <row r="11" spans="1:26" s="83" customFormat="1" ht="33.6" customHeight="1" x14ac:dyDescent="0.2">
      <c r="A11" s="112" t="s">
        <v>123</v>
      </c>
      <c r="B11" s="103" t="s">
        <v>327</v>
      </c>
      <c r="C11" s="103" t="s">
        <v>2943</v>
      </c>
      <c r="D11" s="103" t="s">
        <v>2944</v>
      </c>
      <c r="E11" s="103" t="s">
        <v>2942</v>
      </c>
      <c r="F11" s="103" t="s">
        <v>2941</v>
      </c>
      <c r="G11" s="103" t="s">
        <v>490</v>
      </c>
    </row>
    <row r="12" spans="1:26" s="83" customFormat="1" ht="12.75" x14ac:dyDescent="0.2">
      <c r="A12" s="30">
        <v>1981</v>
      </c>
      <c r="B12" s="32">
        <v>1</v>
      </c>
      <c r="C12" s="32">
        <f>C5/$B5</f>
        <v>0.14696838832268094</v>
      </c>
      <c r="D12" s="32">
        <f t="shared" ref="C12:G16" si="0">D5/$B5</f>
        <v>0.72226636724822935</v>
      </c>
      <c r="E12" s="32">
        <f>E5/$B5</f>
        <v>7.3898773536016579E-2</v>
      </c>
      <c r="F12" s="32">
        <f>F5/$B5</f>
        <v>5.6866470893073069E-2</v>
      </c>
      <c r="G12" s="32">
        <f t="shared" si="0"/>
        <v>0.94569010191742964</v>
      </c>
    </row>
    <row r="13" spans="1:26" s="83" customFormat="1" ht="12.75" x14ac:dyDescent="0.2">
      <c r="A13" s="109">
        <v>1991</v>
      </c>
      <c r="B13" s="111">
        <v>1</v>
      </c>
      <c r="C13" s="111">
        <f t="shared" si="0"/>
        <v>9.5597984619464338E-2</v>
      </c>
      <c r="D13" s="111">
        <f t="shared" si="0"/>
        <v>0.82601431980906925</v>
      </c>
      <c r="E13" s="111">
        <f t="shared" si="0"/>
        <v>4.6221161495624503E-2</v>
      </c>
      <c r="F13" s="111">
        <f t="shared" si="0"/>
        <v>3.2166534075841954E-2</v>
      </c>
      <c r="G13" s="111">
        <f t="shared" si="0"/>
        <v>0.95725271811190671</v>
      </c>
    </row>
    <row r="14" spans="1:26" s="83" customFormat="1" ht="14.45" customHeight="1" x14ac:dyDescent="0.2">
      <c r="A14" s="31">
        <v>2001</v>
      </c>
      <c r="B14" s="32">
        <v>1</v>
      </c>
      <c r="C14" s="32">
        <f>C7/$B7</f>
        <v>6.9430720522696568E-2</v>
      </c>
      <c r="D14" s="32">
        <f t="shared" si="0"/>
        <v>0.87513359817701508</v>
      </c>
      <c r="E14" s="32">
        <f t="shared" ref="E14:F16" si="1">E7/$B7</f>
        <v>3.6096714997277624E-2</v>
      </c>
      <c r="F14" s="32">
        <f t="shared" si="1"/>
        <v>1.9338966303010748E-2</v>
      </c>
      <c r="G14" s="32">
        <f t="shared" si="0"/>
        <v>0.97243340256911814</v>
      </c>
    </row>
    <row r="15" spans="1:26" s="83" customFormat="1" ht="12.75" x14ac:dyDescent="0.2">
      <c r="A15" s="110">
        <v>2011</v>
      </c>
      <c r="B15" s="111">
        <v>1</v>
      </c>
      <c r="C15" s="111">
        <f>C8/$B8</f>
        <v>7.5803359153309297E-2</v>
      </c>
      <c r="D15" s="111">
        <f>D8/$B8</f>
        <v>0.84897614847764402</v>
      </c>
      <c r="E15" s="111">
        <f t="shared" si="1"/>
        <v>5.8961576808037423E-2</v>
      </c>
      <c r="F15" s="111">
        <f t="shared" si="1"/>
        <v>1.6258915561009279E-2</v>
      </c>
      <c r="G15" s="111" t="s">
        <v>555</v>
      </c>
    </row>
    <row r="16" spans="1:26" s="453" customFormat="1" ht="12.75" x14ac:dyDescent="0.2">
      <c r="A16" s="31" t="s">
        <v>2783</v>
      </c>
      <c r="B16" s="451">
        <v>1</v>
      </c>
      <c r="C16" s="451">
        <f>C9/$B9</f>
        <v>7.3747457653433532E-2</v>
      </c>
      <c r="D16" s="451">
        <f t="shared" si="0"/>
        <v>0.83774006738188767</v>
      </c>
      <c r="E16" s="451">
        <f t="shared" si="1"/>
        <v>7.1372013227965034E-2</v>
      </c>
      <c r="F16" s="451">
        <f t="shared" si="1"/>
        <v>1.7140461736713814E-2</v>
      </c>
      <c r="G16" s="451">
        <f t="shared" si="0"/>
        <v>0.96113897126178016</v>
      </c>
    </row>
    <row r="18" spans="1:1" x14ac:dyDescent="0.25">
      <c r="A18" s="182" t="s">
        <v>617</v>
      </c>
    </row>
    <row r="19" spans="1:1" x14ac:dyDescent="0.25">
      <c r="A19" s="83" t="s">
        <v>2948</v>
      </c>
    </row>
    <row r="20" spans="1:1" s="449" customFormat="1" x14ac:dyDescent="0.25">
      <c r="A20" s="453" t="s">
        <v>2949</v>
      </c>
    </row>
    <row r="21" spans="1:1" x14ac:dyDescent="0.25">
      <c r="A21" s="83"/>
    </row>
    <row r="22" spans="1:1" x14ac:dyDescent="0.25">
      <c r="A22" s="182" t="s">
        <v>618</v>
      </c>
    </row>
    <row r="23" spans="1:1" s="449" customFormat="1" x14ac:dyDescent="0.25">
      <c r="A23" s="453" t="s">
        <v>2945</v>
      </c>
    </row>
    <row r="24" spans="1:1" s="449" customFormat="1" x14ac:dyDescent="0.25">
      <c r="A24" s="453" t="s">
        <v>2946</v>
      </c>
    </row>
    <row r="25" spans="1:1" x14ac:dyDescent="0.25">
      <c r="A25" s="83" t="s">
        <v>2947</v>
      </c>
    </row>
    <row r="26" spans="1:1" x14ac:dyDescent="0.25">
      <c r="A26" s="16"/>
    </row>
    <row r="27" spans="1:1" s="449" customFormat="1" x14ac:dyDescent="0.25">
      <c r="A27" s="16"/>
    </row>
    <row r="28" spans="1:1" s="449" customFormat="1" x14ac:dyDescent="0.25">
      <c r="A28" s="16"/>
    </row>
    <row r="29" spans="1:1" x14ac:dyDescent="0.25">
      <c r="A29" s="184" t="s">
        <v>616</v>
      </c>
    </row>
    <row r="66" spans="1:1" hidden="1" x14ac:dyDescent="0.25">
      <c r="A66" s="1" t="s">
        <v>31</v>
      </c>
    </row>
    <row r="67" spans="1:1" hidden="1" x14ac:dyDescent="0.25">
      <c r="A67" s="1" t="s">
        <v>32</v>
      </c>
    </row>
    <row r="68" spans="1:1" hidden="1" x14ac:dyDescent="0.25">
      <c r="A68" s="1" t="s">
        <v>33</v>
      </c>
    </row>
    <row r="69" spans="1:1" hidden="1" x14ac:dyDescent="0.25">
      <c r="A69" s="1" t="s">
        <v>34</v>
      </c>
    </row>
    <row r="70" spans="1:1" hidden="1" x14ac:dyDescent="0.25">
      <c r="A70" s="1" t="s">
        <v>35</v>
      </c>
    </row>
    <row r="71" spans="1:1" hidden="1" x14ac:dyDescent="0.25">
      <c r="A71" s="1" t="s">
        <v>36</v>
      </c>
    </row>
    <row r="72" spans="1:1" hidden="1" x14ac:dyDescent="0.25">
      <c r="A72" s="1" t="s">
        <v>37</v>
      </c>
    </row>
    <row r="73" spans="1:1" hidden="1" x14ac:dyDescent="0.25">
      <c r="A73" s="1" t="s">
        <v>38</v>
      </c>
    </row>
    <row r="74" spans="1:1" hidden="1" x14ac:dyDescent="0.25">
      <c r="A74" s="1" t="s">
        <v>39</v>
      </c>
    </row>
    <row r="75" spans="1:1" hidden="1" x14ac:dyDescent="0.25">
      <c r="A75" s="1" t="s">
        <v>40</v>
      </c>
    </row>
    <row r="76" spans="1:1" hidden="1" x14ac:dyDescent="0.25">
      <c r="A76" s="1" t="s">
        <v>41</v>
      </c>
    </row>
    <row r="77" spans="1:1" hidden="1" x14ac:dyDescent="0.25">
      <c r="A77" s="1" t="s">
        <v>42</v>
      </c>
    </row>
    <row r="78" spans="1:1" hidden="1" x14ac:dyDescent="0.25">
      <c r="A78" s="1" t="s">
        <v>43</v>
      </c>
    </row>
    <row r="79" spans="1:1" hidden="1" x14ac:dyDescent="0.25">
      <c r="A79" s="1" t="s">
        <v>44</v>
      </c>
    </row>
    <row r="80" spans="1:1" hidden="1" x14ac:dyDescent="0.25">
      <c r="A80" s="1" t="s">
        <v>45</v>
      </c>
    </row>
    <row r="81" spans="1:1" hidden="1" x14ac:dyDescent="0.25">
      <c r="A81" s="1" t="s">
        <v>46</v>
      </c>
    </row>
    <row r="82" spans="1:1" hidden="1" x14ac:dyDescent="0.25">
      <c r="A82" s="1" t="s">
        <v>47</v>
      </c>
    </row>
    <row r="83" spans="1:1" hidden="1" x14ac:dyDescent="0.25">
      <c r="A83" s="1" t="s">
        <v>48</v>
      </c>
    </row>
    <row r="84" spans="1:1" hidden="1" x14ac:dyDescent="0.25">
      <c r="A84" s="1" t="s">
        <v>49</v>
      </c>
    </row>
    <row r="85" spans="1:1" hidden="1" x14ac:dyDescent="0.25">
      <c r="A85" s="1" t="s">
        <v>50</v>
      </c>
    </row>
    <row r="86" spans="1:1" hidden="1" x14ac:dyDescent="0.25">
      <c r="A86" s="1" t="s">
        <v>51</v>
      </c>
    </row>
    <row r="87" spans="1:1" hidden="1" x14ac:dyDescent="0.25">
      <c r="A87" s="1" t="s">
        <v>52</v>
      </c>
    </row>
    <row r="88" spans="1:1" hidden="1" x14ac:dyDescent="0.25">
      <c r="A88" s="1" t="s">
        <v>53</v>
      </c>
    </row>
    <row r="89" spans="1:1" hidden="1" x14ac:dyDescent="0.25">
      <c r="A89" s="1" t="s">
        <v>54</v>
      </c>
    </row>
    <row r="90" spans="1:1" hidden="1" x14ac:dyDescent="0.25">
      <c r="A90" s="1" t="s">
        <v>55</v>
      </c>
    </row>
    <row r="91" spans="1:1" hidden="1" x14ac:dyDescent="0.25">
      <c r="A91" s="1" t="s">
        <v>56</v>
      </c>
    </row>
    <row r="92" spans="1:1" hidden="1" x14ac:dyDescent="0.25">
      <c r="A92" s="1" t="s">
        <v>57</v>
      </c>
    </row>
    <row r="93" spans="1:1" hidden="1" x14ac:dyDescent="0.25">
      <c r="A93" s="1" t="s">
        <v>58</v>
      </c>
    </row>
    <row r="94" spans="1:1" hidden="1" x14ac:dyDescent="0.25">
      <c r="A94" s="1" t="s">
        <v>59</v>
      </c>
    </row>
    <row r="95" spans="1:1" hidden="1" x14ac:dyDescent="0.25">
      <c r="A95" s="1" t="s">
        <v>60</v>
      </c>
    </row>
    <row r="96" spans="1:1" hidden="1" x14ac:dyDescent="0.25">
      <c r="A96" s="1" t="s">
        <v>61</v>
      </c>
    </row>
    <row r="97" spans="1:1" hidden="1" x14ac:dyDescent="0.25">
      <c r="A97" s="1" t="s">
        <v>62</v>
      </c>
    </row>
    <row r="98" spans="1:1" hidden="1" x14ac:dyDescent="0.25">
      <c r="A98" s="1" t="s">
        <v>63</v>
      </c>
    </row>
    <row r="99" spans="1:1" hidden="1" x14ac:dyDescent="0.25">
      <c r="A99" s="1" t="s">
        <v>64</v>
      </c>
    </row>
    <row r="100" spans="1:1" hidden="1" x14ac:dyDescent="0.25">
      <c r="A100" s="1" t="s">
        <v>65</v>
      </c>
    </row>
    <row r="101" spans="1:1" hidden="1" x14ac:dyDescent="0.25">
      <c r="A101" s="1" t="s">
        <v>66</v>
      </c>
    </row>
    <row r="102" spans="1:1" hidden="1" x14ac:dyDescent="0.25">
      <c r="A102" s="1" t="s">
        <v>67</v>
      </c>
    </row>
    <row r="103" spans="1:1" hidden="1" x14ac:dyDescent="0.25"/>
    <row r="104" spans="1:1" hidden="1" x14ac:dyDescent="0.25"/>
  </sheetData>
  <mergeCells count="1">
    <mergeCell ref="L1:N1"/>
  </mergeCells>
  <phoneticPr fontId="24" type="noConversion"/>
  <dataValidations count="1">
    <dataValidation type="list" allowBlank="1" showInputMessage="1" showErrorMessage="1" sqref="J2 WVO983048:WVP983048 WLS983048:WLT983048 WBW983048:WBX983048 VSA983048:VSB983048 VIE983048:VIF983048 UYI983048:UYJ983048 UOM983048:UON983048 UEQ983048:UER983048 TUU983048:TUV983048 TKY983048:TKZ983048 TBC983048:TBD983048 SRG983048:SRH983048 SHK983048:SHL983048 RXO983048:RXP983048 RNS983048:RNT983048 RDW983048:RDX983048 QUA983048:QUB983048 QKE983048:QKF983048 QAI983048:QAJ983048 PQM983048:PQN983048 PGQ983048:PGR983048 OWU983048:OWV983048 OMY983048:OMZ983048 ODC983048:ODD983048 NTG983048:NTH983048 NJK983048:NJL983048 MZO983048:MZP983048 MPS983048:MPT983048 MFW983048:MFX983048 LWA983048:LWB983048 LME983048:LMF983048 LCI983048:LCJ983048 KSM983048:KSN983048 KIQ983048:KIR983048 JYU983048:JYV983048 JOY983048:JOZ983048 JFC983048:JFD983048 IVG983048:IVH983048 ILK983048:ILL983048 IBO983048:IBP983048 HRS983048:HRT983048 HHW983048:HHX983048 GYA983048:GYB983048 GOE983048:GOF983048 GEI983048:GEJ983048 FUM983048:FUN983048 FKQ983048:FKR983048 FAU983048:FAV983048 EQY983048:EQZ983048 EHC983048:EHD983048 DXG983048:DXH983048 DNK983048:DNL983048 DDO983048:DDP983048 CTS983048:CTT983048 CJW983048:CJX983048 CAA983048:CAB983048 BQE983048:BQF983048 BGI983048:BGJ983048 AWM983048:AWN983048 AMQ983048:AMR983048 ACU983048:ACV983048 SY983048:SZ983048 JC983048:JD983048 I983048 WVO917512:WVP917512 WLS917512:WLT917512 WBW917512:WBX917512 VSA917512:VSB917512 VIE917512:VIF917512 UYI917512:UYJ917512 UOM917512:UON917512 UEQ917512:UER917512 TUU917512:TUV917512 TKY917512:TKZ917512 TBC917512:TBD917512 SRG917512:SRH917512 SHK917512:SHL917512 RXO917512:RXP917512 RNS917512:RNT917512 RDW917512:RDX917512 QUA917512:QUB917512 QKE917512:QKF917512 QAI917512:QAJ917512 PQM917512:PQN917512 PGQ917512:PGR917512 OWU917512:OWV917512 OMY917512:OMZ917512 ODC917512:ODD917512 NTG917512:NTH917512 NJK917512:NJL917512 MZO917512:MZP917512 MPS917512:MPT917512 MFW917512:MFX917512 LWA917512:LWB917512 LME917512:LMF917512 LCI917512:LCJ917512 KSM917512:KSN917512 KIQ917512:KIR917512 JYU917512:JYV917512 JOY917512:JOZ917512 JFC917512:JFD917512 IVG917512:IVH917512 ILK917512:ILL917512 IBO917512:IBP917512 HRS917512:HRT917512 HHW917512:HHX917512 GYA917512:GYB917512 GOE917512:GOF917512 GEI917512:GEJ917512 FUM917512:FUN917512 FKQ917512:FKR917512 FAU917512:FAV917512 EQY917512:EQZ917512 EHC917512:EHD917512 DXG917512:DXH917512 DNK917512:DNL917512 DDO917512:DDP917512 CTS917512:CTT917512 CJW917512:CJX917512 CAA917512:CAB917512 BQE917512:BQF917512 BGI917512:BGJ917512 AWM917512:AWN917512 AMQ917512:AMR917512 ACU917512:ACV917512 SY917512:SZ917512 JC917512:JD917512 I917512 WVO851976:WVP851976 WLS851976:WLT851976 WBW851976:WBX851976 VSA851976:VSB851976 VIE851976:VIF851976 UYI851976:UYJ851976 UOM851976:UON851976 UEQ851976:UER851976 TUU851976:TUV851976 TKY851976:TKZ851976 TBC851976:TBD851976 SRG851976:SRH851976 SHK851976:SHL851976 RXO851976:RXP851976 RNS851976:RNT851976 RDW851976:RDX851976 QUA851976:QUB851976 QKE851976:QKF851976 QAI851976:QAJ851976 PQM851976:PQN851976 PGQ851976:PGR851976 OWU851976:OWV851976 OMY851976:OMZ851976 ODC851976:ODD851976 NTG851976:NTH851976 NJK851976:NJL851976 MZO851976:MZP851976 MPS851976:MPT851976 MFW851976:MFX851976 LWA851976:LWB851976 LME851976:LMF851976 LCI851976:LCJ851976 KSM851976:KSN851976 KIQ851976:KIR851976 JYU851976:JYV851976 JOY851976:JOZ851976 JFC851976:JFD851976 IVG851976:IVH851976 ILK851976:ILL851976 IBO851976:IBP851976 HRS851976:HRT851976 HHW851976:HHX851976 GYA851976:GYB851976 GOE851976:GOF851976 GEI851976:GEJ851976 FUM851976:FUN851976 FKQ851976:FKR851976 FAU851976:FAV851976 EQY851976:EQZ851976 EHC851976:EHD851976 DXG851976:DXH851976 DNK851976:DNL851976 DDO851976:DDP851976 CTS851976:CTT851976 CJW851976:CJX851976 CAA851976:CAB851976 BQE851976:BQF851976 BGI851976:BGJ851976 AWM851976:AWN851976 AMQ851976:AMR851976 ACU851976:ACV851976 SY851976:SZ851976 JC851976:JD851976 I851976 WVO786440:WVP786440 WLS786440:WLT786440 WBW786440:WBX786440 VSA786440:VSB786440 VIE786440:VIF786440 UYI786440:UYJ786440 UOM786440:UON786440 UEQ786440:UER786440 TUU786440:TUV786440 TKY786440:TKZ786440 TBC786440:TBD786440 SRG786440:SRH786440 SHK786440:SHL786440 RXO786440:RXP786440 RNS786440:RNT786440 RDW786440:RDX786440 QUA786440:QUB786440 QKE786440:QKF786440 QAI786440:QAJ786440 PQM786440:PQN786440 PGQ786440:PGR786440 OWU786440:OWV786440 OMY786440:OMZ786440 ODC786440:ODD786440 NTG786440:NTH786440 NJK786440:NJL786440 MZO786440:MZP786440 MPS786440:MPT786440 MFW786440:MFX786440 LWA786440:LWB786440 LME786440:LMF786440 LCI786440:LCJ786440 KSM786440:KSN786440 KIQ786440:KIR786440 JYU786440:JYV786440 JOY786440:JOZ786440 JFC786440:JFD786440 IVG786440:IVH786440 ILK786440:ILL786440 IBO786440:IBP786440 HRS786440:HRT786440 HHW786440:HHX786440 GYA786440:GYB786440 GOE786440:GOF786440 GEI786440:GEJ786440 FUM786440:FUN786440 FKQ786440:FKR786440 FAU786440:FAV786440 EQY786440:EQZ786440 EHC786440:EHD786440 DXG786440:DXH786440 DNK786440:DNL786440 DDO786440:DDP786440 CTS786440:CTT786440 CJW786440:CJX786440 CAA786440:CAB786440 BQE786440:BQF786440 BGI786440:BGJ786440 AWM786440:AWN786440 AMQ786440:AMR786440 ACU786440:ACV786440 SY786440:SZ786440 JC786440:JD786440 I786440 WVO720904:WVP720904 WLS720904:WLT720904 WBW720904:WBX720904 VSA720904:VSB720904 VIE720904:VIF720904 UYI720904:UYJ720904 UOM720904:UON720904 UEQ720904:UER720904 TUU720904:TUV720904 TKY720904:TKZ720904 TBC720904:TBD720904 SRG720904:SRH720904 SHK720904:SHL720904 RXO720904:RXP720904 RNS720904:RNT720904 RDW720904:RDX720904 QUA720904:QUB720904 QKE720904:QKF720904 QAI720904:QAJ720904 PQM720904:PQN720904 PGQ720904:PGR720904 OWU720904:OWV720904 OMY720904:OMZ720904 ODC720904:ODD720904 NTG720904:NTH720904 NJK720904:NJL720904 MZO720904:MZP720904 MPS720904:MPT720904 MFW720904:MFX720904 LWA720904:LWB720904 LME720904:LMF720904 LCI720904:LCJ720904 KSM720904:KSN720904 KIQ720904:KIR720904 JYU720904:JYV720904 JOY720904:JOZ720904 JFC720904:JFD720904 IVG720904:IVH720904 ILK720904:ILL720904 IBO720904:IBP720904 HRS720904:HRT720904 HHW720904:HHX720904 GYA720904:GYB720904 GOE720904:GOF720904 GEI720904:GEJ720904 FUM720904:FUN720904 FKQ720904:FKR720904 FAU720904:FAV720904 EQY720904:EQZ720904 EHC720904:EHD720904 DXG720904:DXH720904 DNK720904:DNL720904 DDO720904:DDP720904 CTS720904:CTT720904 CJW720904:CJX720904 CAA720904:CAB720904 BQE720904:BQF720904 BGI720904:BGJ720904 AWM720904:AWN720904 AMQ720904:AMR720904 ACU720904:ACV720904 SY720904:SZ720904 JC720904:JD720904 I720904 WVO655368:WVP655368 WLS655368:WLT655368 WBW655368:WBX655368 VSA655368:VSB655368 VIE655368:VIF655368 UYI655368:UYJ655368 UOM655368:UON655368 UEQ655368:UER655368 TUU655368:TUV655368 TKY655368:TKZ655368 TBC655368:TBD655368 SRG655368:SRH655368 SHK655368:SHL655368 RXO655368:RXP655368 RNS655368:RNT655368 RDW655368:RDX655368 QUA655368:QUB655368 QKE655368:QKF655368 QAI655368:QAJ655368 PQM655368:PQN655368 PGQ655368:PGR655368 OWU655368:OWV655368 OMY655368:OMZ655368 ODC655368:ODD655368 NTG655368:NTH655368 NJK655368:NJL655368 MZO655368:MZP655368 MPS655368:MPT655368 MFW655368:MFX655368 LWA655368:LWB655368 LME655368:LMF655368 LCI655368:LCJ655368 KSM655368:KSN655368 KIQ655368:KIR655368 JYU655368:JYV655368 JOY655368:JOZ655368 JFC655368:JFD655368 IVG655368:IVH655368 ILK655368:ILL655368 IBO655368:IBP655368 HRS655368:HRT655368 HHW655368:HHX655368 GYA655368:GYB655368 GOE655368:GOF655368 GEI655368:GEJ655368 FUM655368:FUN655368 FKQ655368:FKR655368 FAU655368:FAV655368 EQY655368:EQZ655368 EHC655368:EHD655368 DXG655368:DXH655368 DNK655368:DNL655368 DDO655368:DDP655368 CTS655368:CTT655368 CJW655368:CJX655368 CAA655368:CAB655368 BQE655368:BQF655368 BGI655368:BGJ655368 AWM655368:AWN655368 AMQ655368:AMR655368 ACU655368:ACV655368 SY655368:SZ655368 JC655368:JD655368 I655368 WVO589832:WVP589832 WLS589832:WLT589832 WBW589832:WBX589832 VSA589832:VSB589832 VIE589832:VIF589832 UYI589832:UYJ589832 UOM589832:UON589832 UEQ589832:UER589832 TUU589832:TUV589832 TKY589832:TKZ589832 TBC589832:TBD589832 SRG589832:SRH589832 SHK589832:SHL589832 RXO589832:RXP589832 RNS589832:RNT589832 RDW589832:RDX589832 QUA589832:QUB589832 QKE589832:QKF589832 QAI589832:QAJ589832 PQM589832:PQN589832 PGQ589832:PGR589832 OWU589832:OWV589832 OMY589832:OMZ589832 ODC589832:ODD589832 NTG589832:NTH589832 NJK589832:NJL589832 MZO589832:MZP589832 MPS589832:MPT589832 MFW589832:MFX589832 LWA589832:LWB589832 LME589832:LMF589832 LCI589832:LCJ589832 KSM589832:KSN589832 KIQ589832:KIR589832 JYU589832:JYV589832 JOY589832:JOZ589832 JFC589832:JFD589832 IVG589832:IVH589832 ILK589832:ILL589832 IBO589832:IBP589832 HRS589832:HRT589832 HHW589832:HHX589832 GYA589832:GYB589832 GOE589832:GOF589832 GEI589832:GEJ589832 FUM589832:FUN589832 FKQ589832:FKR589832 FAU589832:FAV589832 EQY589832:EQZ589832 EHC589832:EHD589832 DXG589832:DXH589832 DNK589832:DNL589832 DDO589832:DDP589832 CTS589832:CTT589832 CJW589832:CJX589832 CAA589832:CAB589832 BQE589832:BQF589832 BGI589832:BGJ589832 AWM589832:AWN589832 AMQ589832:AMR589832 ACU589832:ACV589832 SY589832:SZ589832 JC589832:JD589832 I589832 WVO524296:WVP524296 WLS524296:WLT524296 WBW524296:WBX524296 VSA524296:VSB524296 VIE524296:VIF524296 UYI524296:UYJ524296 UOM524296:UON524296 UEQ524296:UER524296 TUU524296:TUV524296 TKY524296:TKZ524296 TBC524296:TBD524296 SRG524296:SRH524296 SHK524296:SHL524296 RXO524296:RXP524296 RNS524296:RNT524296 RDW524296:RDX524296 QUA524296:QUB524296 QKE524296:QKF524296 QAI524296:QAJ524296 PQM524296:PQN524296 PGQ524296:PGR524296 OWU524296:OWV524296 OMY524296:OMZ524296 ODC524296:ODD524296 NTG524296:NTH524296 NJK524296:NJL524296 MZO524296:MZP524296 MPS524296:MPT524296 MFW524296:MFX524296 LWA524296:LWB524296 LME524296:LMF524296 LCI524296:LCJ524296 KSM524296:KSN524296 KIQ524296:KIR524296 JYU524296:JYV524296 JOY524296:JOZ524296 JFC524296:JFD524296 IVG524296:IVH524296 ILK524296:ILL524296 IBO524296:IBP524296 HRS524296:HRT524296 HHW524296:HHX524296 GYA524296:GYB524296 GOE524296:GOF524296 GEI524296:GEJ524296 FUM524296:FUN524296 FKQ524296:FKR524296 FAU524296:FAV524296 EQY524296:EQZ524296 EHC524296:EHD524296 DXG524296:DXH524296 DNK524296:DNL524296 DDO524296:DDP524296 CTS524296:CTT524296 CJW524296:CJX524296 CAA524296:CAB524296 BQE524296:BQF524296 BGI524296:BGJ524296 AWM524296:AWN524296 AMQ524296:AMR524296 ACU524296:ACV524296 SY524296:SZ524296 JC524296:JD524296 I524296 WVO458760:WVP458760 WLS458760:WLT458760 WBW458760:WBX458760 VSA458760:VSB458760 VIE458760:VIF458760 UYI458760:UYJ458760 UOM458760:UON458760 UEQ458760:UER458760 TUU458760:TUV458760 TKY458760:TKZ458760 TBC458760:TBD458760 SRG458760:SRH458760 SHK458760:SHL458760 RXO458760:RXP458760 RNS458760:RNT458760 RDW458760:RDX458760 QUA458760:QUB458760 QKE458760:QKF458760 QAI458760:QAJ458760 PQM458760:PQN458760 PGQ458760:PGR458760 OWU458760:OWV458760 OMY458760:OMZ458760 ODC458760:ODD458760 NTG458760:NTH458760 NJK458760:NJL458760 MZO458760:MZP458760 MPS458760:MPT458760 MFW458760:MFX458760 LWA458760:LWB458760 LME458760:LMF458760 LCI458760:LCJ458760 KSM458760:KSN458760 KIQ458760:KIR458760 JYU458760:JYV458760 JOY458760:JOZ458760 JFC458760:JFD458760 IVG458760:IVH458760 ILK458760:ILL458760 IBO458760:IBP458760 HRS458760:HRT458760 HHW458760:HHX458760 GYA458760:GYB458760 GOE458760:GOF458760 GEI458760:GEJ458760 FUM458760:FUN458760 FKQ458760:FKR458760 FAU458760:FAV458760 EQY458760:EQZ458760 EHC458760:EHD458760 DXG458760:DXH458760 DNK458760:DNL458760 DDO458760:DDP458760 CTS458760:CTT458760 CJW458760:CJX458760 CAA458760:CAB458760 BQE458760:BQF458760 BGI458760:BGJ458760 AWM458760:AWN458760 AMQ458760:AMR458760 ACU458760:ACV458760 SY458760:SZ458760 JC458760:JD458760 I458760 WVO393224:WVP393224 WLS393224:WLT393224 WBW393224:WBX393224 VSA393224:VSB393224 VIE393224:VIF393224 UYI393224:UYJ393224 UOM393224:UON393224 UEQ393224:UER393224 TUU393224:TUV393224 TKY393224:TKZ393224 TBC393224:TBD393224 SRG393224:SRH393224 SHK393224:SHL393224 RXO393224:RXP393224 RNS393224:RNT393224 RDW393224:RDX393224 QUA393224:QUB393224 QKE393224:QKF393224 QAI393224:QAJ393224 PQM393224:PQN393224 PGQ393224:PGR393224 OWU393224:OWV393224 OMY393224:OMZ393224 ODC393224:ODD393224 NTG393224:NTH393224 NJK393224:NJL393224 MZO393224:MZP393224 MPS393224:MPT393224 MFW393224:MFX393224 LWA393224:LWB393224 LME393224:LMF393224 LCI393224:LCJ393224 KSM393224:KSN393224 KIQ393224:KIR393224 JYU393224:JYV393224 JOY393224:JOZ393224 JFC393224:JFD393224 IVG393224:IVH393224 ILK393224:ILL393224 IBO393224:IBP393224 HRS393224:HRT393224 HHW393224:HHX393224 GYA393224:GYB393224 GOE393224:GOF393224 GEI393224:GEJ393224 FUM393224:FUN393224 FKQ393224:FKR393224 FAU393224:FAV393224 EQY393224:EQZ393224 EHC393224:EHD393224 DXG393224:DXH393224 DNK393224:DNL393224 DDO393224:DDP393224 CTS393224:CTT393224 CJW393224:CJX393224 CAA393224:CAB393224 BQE393224:BQF393224 BGI393224:BGJ393224 AWM393224:AWN393224 AMQ393224:AMR393224 ACU393224:ACV393224 SY393224:SZ393224 JC393224:JD393224 I393224 WVO327688:WVP327688 WLS327688:WLT327688 WBW327688:WBX327688 VSA327688:VSB327688 VIE327688:VIF327688 UYI327688:UYJ327688 UOM327688:UON327688 UEQ327688:UER327688 TUU327688:TUV327688 TKY327688:TKZ327688 TBC327688:TBD327688 SRG327688:SRH327688 SHK327688:SHL327688 RXO327688:RXP327688 RNS327688:RNT327688 RDW327688:RDX327688 QUA327688:QUB327688 QKE327688:QKF327688 QAI327688:QAJ327688 PQM327688:PQN327688 PGQ327688:PGR327688 OWU327688:OWV327688 OMY327688:OMZ327688 ODC327688:ODD327688 NTG327688:NTH327688 NJK327688:NJL327688 MZO327688:MZP327688 MPS327688:MPT327688 MFW327688:MFX327688 LWA327688:LWB327688 LME327688:LMF327688 LCI327688:LCJ327688 KSM327688:KSN327688 KIQ327688:KIR327688 JYU327688:JYV327688 JOY327688:JOZ327688 JFC327688:JFD327688 IVG327688:IVH327688 ILK327688:ILL327688 IBO327688:IBP327688 HRS327688:HRT327688 HHW327688:HHX327688 GYA327688:GYB327688 GOE327688:GOF327688 GEI327688:GEJ327688 FUM327688:FUN327688 FKQ327688:FKR327688 FAU327688:FAV327688 EQY327688:EQZ327688 EHC327688:EHD327688 DXG327688:DXH327688 DNK327688:DNL327688 DDO327688:DDP327688 CTS327688:CTT327688 CJW327688:CJX327688 CAA327688:CAB327688 BQE327688:BQF327688 BGI327688:BGJ327688 AWM327688:AWN327688 AMQ327688:AMR327688 ACU327688:ACV327688 SY327688:SZ327688 JC327688:JD327688 I327688 WVO262152:WVP262152 WLS262152:WLT262152 WBW262152:WBX262152 VSA262152:VSB262152 VIE262152:VIF262152 UYI262152:UYJ262152 UOM262152:UON262152 UEQ262152:UER262152 TUU262152:TUV262152 TKY262152:TKZ262152 TBC262152:TBD262152 SRG262152:SRH262152 SHK262152:SHL262152 RXO262152:RXP262152 RNS262152:RNT262152 RDW262152:RDX262152 QUA262152:QUB262152 QKE262152:QKF262152 QAI262152:QAJ262152 PQM262152:PQN262152 PGQ262152:PGR262152 OWU262152:OWV262152 OMY262152:OMZ262152 ODC262152:ODD262152 NTG262152:NTH262152 NJK262152:NJL262152 MZO262152:MZP262152 MPS262152:MPT262152 MFW262152:MFX262152 LWA262152:LWB262152 LME262152:LMF262152 LCI262152:LCJ262152 KSM262152:KSN262152 KIQ262152:KIR262152 JYU262152:JYV262152 JOY262152:JOZ262152 JFC262152:JFD262152 IVG262152:IVH262152 ILK262152:ILL262152 IBO262152:IBP262152 HRS262152:HRT262152 HHW262152:HHX262152 GYA262152:GYB262152 GOE262152:GOF262152 GEI262152:GEJ262152 FUM262152:FUN262152 FKQ262152:FKR262152 FAU262152:FAV262152 EQY262152:EQZ262152 EHC262152:EHD262152 DXG262152:DXH262152 DNK262152:DNL262152 DDO262152:DDP262152 CTS262152:CTT262152 CJW262152:CJX262152 CAA262152:CAB262152 BQE262152:BQF262152 BGI262152:BGJ262152 AWM262152:AWN262152 AMQ262152:AMR262152 ACU262152:ACV262152 SY262152:SZ262152 JC262152:JD262152 I262152 WVO196616:WVP196616 WLS196616:WLT196616 WBW196616:WBX196616 VSA196616:VSB196616 VIE196616:VIF196616 UYI196616:UYJ196616 UOM196616:UON196616 UEQ196616:UER196616 TUU196616:TUV196616 TKY196616:TKZ196616 TBC196616:TBD196616 SRG196616:SRH196616 SHK196616:SHL196616 RXO196616:RXP196616 RNS196616:RNT196616 RDW196616:RDX196616 QUA196616:QUB196616 QKE196616:QKF196616 QAI196616:QAJ196616 PQM196616:PQN196616 PGQ196616:PGR196616 OWU196616:OWV196616 OMY196616:OMZ196616 ODC196616:ODD196616 NTG196616:NTH196616 NJK196616:NJL196616 MZO196616:MZP196616 MPS196616:MPT196616 MFW196616:MFX196616 LWA196616:LWB196616 LME196616:LMF196616 LCI196616:LCJ196616 KSM196616:KSN196616 KIQ196616:KIR196616 JYU196616:JYV196616 JOY196616:JOZ196616 JFC196616:JFD196616 IVG196616:IVH196616 ILK196616:ILL196616 IBO196616:IBP196616 HRS196616:HRT196616 HHW196616:HHX196616 GYA196616:GYB196616 GOE196616:GOF196616 GEI196616:GEJ196616 FUM196616:FUN196616 FKQ196616:FKR196616 FAU196616:FAV196616 EQY196616:EQZ196616 EHC196616:EHD196616 DXG196616:DXH196616 DNK196616:DNL196616 DDO196616:DDP196616 CTS196616:CTT196616 CJW196616:CJX196616 CAA196616:CAB196616 BQE196616:BQF196616 BGI196616:BGJ196616 AWM196616:AWN196616 AMQ196616:AMR196616 ACU196616:ACV196616 SY196616:SZ196616 JC196616:JD196616 I196616 WVO131080:WVP131080 WLS131080:WLT131080 WBW131080:WBX131080 VSA131080:VSB131080 VIE131080:VIF131080 UYI131080:UYJ131080 UOM131080:UON131080 UEQ131080:UER131080 TUU131080:TUV131080 TKY131080:TKZ131080 TBC131080:TBD131080 SRG131080:SRH131080 SHK131080:SHL131080 RXO131080:RXP131080 RNS131080:RNT131080 RDW131080:RDX131080 QUA131080:QUB131080 QKE131080:QKF131080 QAI131080:QAJ131080 PQM131080:PQN131080 PGQ131080:PGR131080 OWU131080:OWV131080 OMY131080:OMZ131080 ODC131080:ODD131080 NTG131080:NTH131080 NJK131080:NJL131080 MZO131080:MZP131080 MPS131080:MPT131080 MFW131080:MFX131080 LWA131080:LWB131080 LME131080:LMF131080 LCI131080:LCJ131080 KSM131080:KSN131080 KIQ131080:KIR131080 JYU131080:JYV131080 JOY131080:JOZ131080 JFC131080:JFD131080 IVG131080:IVH131080 ILK131080:ILL131080 IBO131080:IBP131080 HRS131080:HRT131080 HHW131080:HHX131080 GYA131080:GYB131080 GOE131080:GOF131080 GEI131080:GEJ131080 FUM131080:FUN131080 FKQ131080:FKR131080 FAU131080:FAV131080 EQY131080:EQZ131080 EHC131080:EHD131080 DXG131080:DXH131080 DNK131080:DNL131080 DDO131080:DDP131080 CTS131080:CTT131080 CJW131080:CJX131080 CAA131080:CAB131080 BQE131080:BQF131080 BGI131080:BGJ131080 AWM131080:AWN131080 AMQ131080:AMR131080 ACU131080:ACV131080 SY131080:SZ131080 JC131080:JD131080 I131080 WVO65544:WVP65544 WLS65544:WLT65544 WBW65544:WBX65544 VSA65544:VSB65544 VIE65544:VIF65544 UYI65544:UYJ65544 UOM65544:UON65544 UEQ65544:UER65544 TUU65544:TUV65544 TKY65544:TKZ65544 TBC65544:TBD65544 SRG65544:SRH65544 SHK65544:SHL65544 RXO65544:RXP65544 RNS65544:RNT65544 RDW65544:RDX65544 QUA65544:QUB65544 QKE65544:QKF65544 QAI65544:QAJ65544 PQM65544:PQN65544 PGQ65544:PGR65544 OWU65544:OWV65544 OMY65544:OMZ65544 ODC65544:ODD65544 NTG65544:NTH65544 NJK65544:NJL65544 MZO65544:MZP65544 MPS65544:MPT65544 MFW65544:MFX65544 LWA65544:LWB65544 LME65544:LMF65544 LCI65544:LCJ65544 KSM65544:KSN65544 KIQ65544:KIR65544 JYU65544:JYV65544 JOY65544:JOZ65544 JFC65544:JFD65544 IVG65544:IVH65544 ILK65544:ILL65544 IBO65544:IBP65544 HRS65544:HRT65544 HHW65544:HHX65544 GYA65544:GYB65544 GOE65544:GOF65544 GEI65544:GEJ65544 FUM65544:FUN65544 FKQ65544:FKR65544 FAU65544:FAV65544 EQY65544:EQZ65544 EHC65544:EHD65544 DXG65544:DXH65544 DNK65544:DNL65544 DDO65544:DDP65544 CTS65544:CTT65544 CJW65544:CJX65544 CAA65544:CAB65544 BQE65544:BQF65544 BGI65544:BGJ65544 AWM65544:AWN65544 AMQ65544:AMR65544 ACU65544:ACV65544 SY65544:SZ65544 JC65544:JD65544 I65544 WVO3:WVP3 WLS3:WLT3 WBW3:WBX3 VSA3:VSB3 VIE3:VIF3 UYI3:UYJ3 UOM3:UON3 UEQ3:UER3 TUU3:TUV3 TKY3:TKZ3 TBC3:TBD3 SRG3:SRH3 SHK3:SHL3 RXO3:RXP3 RNS3:RNT3 RDW3:RDX3 QUA3:QUB3 QKE3:QKF3 QAI3:QAJ3 PQM3:PQN3 PGQ3:PGR3 OWU3:OWV3 OMY3:OMZ3 ODC3:ODD3 NTG3:NTH3 NJK3:NJL3 MZO3:MZP3 MPS3:MPT3 MFW3:MFX3 LWA3:LWB3 LME3:LMF3 LCI3:LCJ3 KSM3:KSN3 KIQ3:KIR3 JYU3:JYV3 JOY3:JOZ3 JFC3:JFD3 IVG3:IVH3 ILK3:ILL3 IBO3:IBP3 HRS3:HRT3 HHW3:HHX3 GYA3:GYB3 GOE3:GOF3 GEI3:GEJ3 FUM3:FUN3 FKQ3:FKR3 FAU3:FAV3 EQY3:EQZ3 EHC3:EHD3 DXG3:DXH3 DNK3:DNL3 DDO3:DDP3 CTS3:CTT3 CJW3:CJX3 CAA3:CAB3 BQE3:BQF3 BGI3:BGJ3 AWM3:AWN3 AMQ3:AMR3 ACU3:ACV3 SY3:SZ3 JC3:JD3 JF2 WVR1048562:WVR1048576 WLV1048562:WLV1048576 WBZ1048562:WBZ1048576 VSD1048562:VSD1048576 VIH1048562:VIH1048576 UYL1048562:UYL1048576 UOP1048562:UOP1048576 UET1048562:UET1048576 TUX1048562:TUX1048576 TLB1048562:TLB1048576 TBF1048562:TBF1048576 SRJ1048562:SRJ1048576 SHN1048562:SHN1048576 RXR1048562:RXR1048576 RNV1048562:RNV1048576 RDZ1048562:RDZ1048576 QUD1048562:QUD1048576 QKH1048562:QKH1048576 QAL1048562:QAL1048576 PQP1048562:PQP1048576 PGT1048562:PGT1048576 OWX1048562:OWX1048576 ONB1048562:ONB1048576 ODF1048562:ODF1048576 NTJ1048562:NTJ1048576 NJN1048562:NJN1048576 MZR1048562:MZR1048576 MPV1048562:MPV1048576 MFZ1048562:MFZ1048576 LWD1048562:LWD1048576 LMH1048562:LMH1048576 LCL1048562:LCL1048576 KSP1048562:KSP1048576 KIT1048562:KIT1048576 JYX1048562:JYX1048576 JPB1048562:JPB1048576 JFF1048562:JFF1048576 IVJ1048562:IVJ1048576 ILN1048562:ILN1048576 IBR1048562:IBR1048576 HRV1048562:HRV1048576 HHZ1048562:HHZ1048576 GYD1048562:GYD1048576 GOH1048562:GOH1048576 GEL1048562:GEL1048576 FUP1048562:FUP1048576 FKT1048562:FKT1048576 FAX1048562:FAX1048576 ERB1048562:ERB1048576 EHF1048562:EHF1048576 DXJ1048562:DXJ1048576 DNN1048562:DNN1048576 DDR1048562:DDR1048576 CTV1048562:CTV1048576 CJZ1048562:CJZ1048576 CAD1048562:CAD1048576 BQH1048562:BQH1048576 BGL1048562:BGL1048576 AWP1048562:AWP1048576 AMT1048562:AMT1048576 ACX1048562:ACX1048576 TB1048562:TB1048576 JF1048562:JF1048576 J1048562:J1048576 WVR983026:WVR983045 WLV983026:WLV983045 WBZ983026:WBZ983045 VSD983026:VSD983045 VIH983026:VIH983045 UYL983026:UYL983045 UOP983026:UOP983045 UET983026:UET983045 TUX983026:TUX983045 TLB983026:TLB983045 TBF983026:TBF983045 SRJ983026:SRJ983045 SHN983026:SHN983045 RXR983026:RXR983045 RNV983026:RNV983045 RDZ983026:RDZ983045 QUD983026:QUD983045 QKH983026:QKH983045 QAL983026:QAL983045 PQP983026:PQP983045 PGT983026:PGT983045 OWX983026:OWX983045 ONB983026:ONB983045 ODF983026:ODF983045 NTJ983026:NTJ983045 NJN983026:NJN983045 MZR983026:MZR983045 MPV983026:MPV983045 MFZ983026:MFZ983045 LWD983026:LWD983045 LMH983026:LMH983045 LCL983026:LCL983045 KSP983026:KSP983045 KIT983026:KIT983045 JYX983026:JYX983045 JPB983026:JPB983045 JFF983026:JFF983045 IVJ983026:IVJ983045 ILN983026:ILN983045 IBR983026:IBR983045 HRV983026:HRV983045 HHZ983026:HHZ983045 GYD983026:GYD983045 GOH983026:GOH983045 GEL983026:GEL983045 FUP983026:FUP983045 FKT983026:FKT983045 FAX983026:FAX983045 ERB983026:ERB983045 EHF983026:EHF983045 DXJ983026:DXJ983045 DNN983026:DNN983045 DDR983026:DDR983045 CTV983026:CTV983045 CJZ983026:CJZ983045 CAD983026:CAD983045 BQH983026:BQH983045 BGL983026:BGL983045 AWP983026:AWP983045 AMT983026:AMT983045 ACX983026:ACX983045 TB983026:TB983045 JF983026:JF983045 J983026:J983045 WVR917490:WVR917509 WLV917490:WLV917509 WBZ917490:WBZ917509 VSD917490:VSD917509 VIH917490:VIH917509 UYL917490:UYL917509 UOP917490:UOP917509 UET917490:UET917509 TUX917490:TUX917509 TLB917490:TLB917509 TBF917490:TBF917509 SRJ917490:SRJ917509 SHN917490:SHN917509 RXR917490:RXR917509 RNV917490:RNV917509 RDZ917490:RDZ917509 QUD917490:QUD917509 QKH917490:QKH917509 QAL917490:QAL917509 PQP917490:PQP917509 PGT917490:PGT917509 OWX917490:OWX917509 ONB917490:ONB917509 ODF917490:ODF917509 NTJ917490:NTJ917509 NJN917490:NJN917509 MZR917490:MZR917509 MPV917490:MPV917509 MFZ917490:MFZ917509 LWD917490:LWD917509 LMH917490:LMH917509 LCL917490:LCL917509 KSP917490:KSP917509 KIT917490:KIT917509 JYX917490:JYX917509 JPB917490:JPB917509 JFF917490:JFF917509 IVJ917490:IVJ917509 ILN917490:ILN917509 IBR917490:IBR917509 HRV917490:HRV917509 HHZ917490:HHZ917509 GYD917490:GYD917509 GOH917490:GOH917509 GEL917490:GEL917509 FUP917490:FUP917509 FKT917490:FKT917509 FAX917490:FAX917509 ERB917490:ERB917509 EHF917490:EHF917509 DXJ917490:DXJ917509 DNN917490:DNN917509 DDR917490:DDR917509 CTV917490:CTV917509 CJZ917490:CJZ917509 CAD917490:CAD917509 BQH917490:BQH917509 BGL917490:BGL917509 AWP917490:AWP917509 AMT917490:AMT917509 ACX917490:ACX917509 TB917490:TB917509 JF917490:JF917509 J917490:J917509 WVR851954:WVR851973 WLV851954:WLV851973 WBZ851954:WBZ851973 VSD851954:VSD851973 VIH851954:VIH851973 UYL851954:UYL851973 UOP851954:UOP851973 UET851954:UET851973 TUX851954:TUX851973 TLB851954:TLB851973 TBF851954:TBF851973 SRJ851954:SRJ851973 SHN851954:SHN851973 RXR851954:RXR851973 RNV851954:RNV851973 RDZ851954:RDZ851973 QUD851954:QUD851973 QKH851954:QKH851973 QAL851954:QAL851973 PQP851954:PQP851973 PGT851954:PGT851973 OWX851954:OWX851973 ONB851954:ONB851973 ODF851954:ODF851973 NTJ851954:NTJ851973 NJN851954:NJN851973 MZR851954:MZR851973 MPV851954:MPV851973 MFZ851954:MFZ851973 LWD851954:LWD851973 LMH851954:LMH851973 LCL851954:LCL851973 KSP851954:KSP851973 KIT851954:KIT851973 JYX851954:JYX851973 JPB851954:JPB851973 JFF851954:JFF851973 IVJ851954:IVJ851973 ILN851954:ILN851973 IBR851954:IBR851973 HRV851954:HRV851973 HHZ851954:HHZ851973 GYD851954:GYD851973 GOH851954:GOH851973 GEL851954:GEL851973 FUP851954:FUP851973 FKT851954:FKT851973 FAX851954:FAX851973 ERB851954:ERB851973 EHF851954:EHF851973 DXJ851954:DXJ851973 DNN851954:DNN851973 DDR851954:DDR851973 CTV851954:CTV851973 CJZ851954:CJZ851973 CAD851954:CAD851973 BQH851954:BQH851973 BGL851954:BGL851973 AWP851954:AWP851973 AMT851954:AMT851973 ACX851954:ACX851973 TB851954:TB851973 JF851954:JF851973 J851954:J851973 WVR786418:WVR786437 WLV786418:WLV786437 WBZ786418:WBZ786437 VSD786418:VSD786437 VIH786418:VIH786437 UYL786418:UYL786437 UOP786418:UOP786437 UET786418:UET786437 TUX786418:TUX786437 TLB786418:TLB786437 TBF786418:TBF786437 SRJ786418:SRJ786437 SHN786418:SHN786437 RXR786418:RXR786437 RNV786418:RNV786437 RDZ786418:RDZ786437 QUD786418:QUD786437 QKH786418:QKH786437 QAL786418:QAL786437 PQP786418:PQP786437 PGT786418:PGT786437 OWX786418:OWX786437 ONB786418:ONB786437 ODF786418:ODF786437 NTJ786418:NTJ786437 NJN786418:NJN786437 MZR786418:MZR786437 MPV786418:MPV786437 MFZ786418:MFZ786437 LWD786418:LWD786437 LMH786418:LMH786437 LCL786418:LCL786437 KSP786418:KSP786437 KIT786418:KIT786437 JYX786418:JYX786437 JPB786418:JPB786437 JFF786418:JFF786437 IVJ786418:IVJ786437 ILN786418:ILN786437 IBR786418:IBR786437 HRV786418:HRV786437 HHZ786418:HHZ786437 GYD786418:GYD786437 GOH786418:GOH786437 GEL786418:GEL786437 FUP786418:FUP786437 FKT786418:FKT786437 FAX786418:FAX786437 ERB786418:ERB786437 EHF786418:EHF786437 DXJ786418:DXJ786437 DNN786418:DNN786437 DDR786418:DDR786437 CTV786418:CTV786437 CJZ786418:CJZ786437 CAD786418:CAD786437 BQH786418:BQH786437 BGL786418:BGL786437 AWP786418:AWP786437 AMT786418:AMT786437 ACX786418:ACX786437 TB786418:TB786437 JF786418:JF786437 J786418:J786437 WVR720882:WVR720901 WLV720882:WLV720901 WBZ720882:WBZ720901 VSD720882:VSD720901 VIH720882:VIH720901 UYL720882:UYL720901 UOP720882:UOP720901 UET720882:UET720901 TUX720882:TUX720901 TLB720882:TLB720901 TBF720882:TBF720901 SRJ720882:SRJ720901 SHN720882:SHN720901 RXR720882:RXR720901 RNV720882:RNV720901 RDZ720882:RDZ720901 QUD720882:QUD720901 QKH720882:QKH720901 QAL720882:QAL720901 PQP720882:PQP720901 PGT720882:PGT720901 OWX720882:OWX720901 ONB720882:ONB720901 ODF720882:ODF720901 NTJ720882:NTJ720901 NJN720882:NJN720901 MZR720882:MZR720901 MPV720882:MPV720901 MFZ720882:MFZ720901 LWD720882:LWD720901 LMH720882:LMH720901 LCL720882:LCL720901 KSP720882:KSP720901 KIT720882:KIT720901 JYX720882:JYX720901 JPB720882:JPB720901 JFF720882:JFF720901 IVJ720882:IVJ720901 ILN720882:ILN720901 IBR720882:IBR720901 HRV720882:HRV720901 HHZ720882:HHZ720901 GYD720882:GYD720901 GOH720882:GOH720901 GEL720882:GEL720901 FUP720882:FUP720901 FKT720882:FKT720901 FAX720882:FAX720901 ERB720882:ERB720901 EHF720882:EHF720901 DXJ720882:DXJ720901 DNN720882:DNN720901 DDR720882:DDR720901 CTV720882:CTV720901 CJZ720882:CJZ720901 CAD720882:CAD720901 BQH720882:BQH720901 BGL720882:BGL720901 AWP720882:AWP720901 AMT720882:AMT720901 ACX720882:ACX720901 TB720882:TB720901 JF720882:JF720901 J720882:J720901 WVR655346:WVR655365 WLV655346:WLV655365 WBZ655346:WBZ655365 VSD655346:VSD655365 VIH655346:VIH655365 UYL655346:UYL655365 UOP655346:UOP655365 UET655346:UET655365 TUX655346:TUX655365 TLB655346:TLB655365 TBF655346:TBF655365 SRJ655346:SRJ655365 SHN655346:SHN655365 RXR655346:RXR655365 RNV655346:RNV655365 RDZ655346:RDZ655365 QUD655346:QUD655365 QKH655346:QKH655365 QAL655346:QAL655365 PQP655346:PQP655365 PGT655346:PGT655365 OWX655346:OWX655365 ONB655346:ONB655365 ODF655346:ODF655365 NTJ655346:NTJ655365 NJN655346:NJN655365 MZR655346:MZR655365 MPV655346:MPV655365 MFZ655346:MFZ655365 LWD655346:LWD655365 LMH655346:LMH655365 LCL655346:LCL655365 KSP655346:KSP655365 KIT655346:KIT655365 JYX655346:JYX655365 JPB655346:JPB655365 JFF655346:JFF655365 IVJ655346:IVJ655365 ILN655346:ILN655365 IBR655346:IBR655365 HRV655346:HRV655365 HHZ655346:HHZ655365 GYD655346:GYD655365 GOH655346:GOH655365 GEL655346:GEL655365 FUP655346:FUP655365 FKT655346:FKT655365 FAX655346:FAX655365 ERB655346:ERB655365 EHF655346:EHF655365 DXJ655346:DXJ655365 DNN655346:DNN655365 DDR655346:DDR655365 CTV655346:CTV655365 CJZ655346:CJZ655365 CAD655346:CAD655365 BQH655346:BQH655365 BGL655346:BGL655365 AWP655346:AWP655365 AMT655346:AMT655365 ACX655346:ACX655365 TB655346:TB655365 JF655346:JF655365 J655346:J655365 WVR589810:WVR589829 WLV589810:WLV589829 WBZ589810:WBZ589829 VSD589810:VSD589829 VIH589810:VIH589829 UYL589810:UYL589829 UOP589810:UOP589829 UET589810:UET589829 TUX589810:TUX589829 TLB589810:TLB589829 TBF589810:TBF589829 SRJ589810:SRJ589829 SHN589810:SHN589829 RXR589810:RXR589829 RNV589810:RNV589829 RDZ589810:RDZ589829 QUD589810:QUD589829 QKH589810:QKH589829 QAL589810:QAL589829 PQP589810:PQP589829 PGT589810:PGT589829 OWX589810:OWX589829 ONB589810:ONB589829 ODF589810:ODF589829 NTJ589810:NTJ589829 NJN589810:NJN589829 MZR589810:MZR589829 MPV589810:MPV589829 MFZ589810:MFZ589829 LWD589810:LWD589829 LMH589810:LMH589829 LCL589810:LCL589829 KSP589810:KSP589829 KIT589810:KIT589829 JYX589810:JYX589829 JPB589810:JPB589829 JFF589810:JFF589829 IVJ589810:IVJ589829 ILN589810:ILN589829 IBR589810:IBR589829 HRV589810:HRV589829 HHZ589810:HHZ589829 GYD589810:GYD589829 GOH589810:GOH589829 GEL589810:GEL589829 FUP589810:FUP589829 FKT589810:FKT589829 FAX589810:FAX589829 ERB589810:ERB589829 EHF589810:EHF589829 DXJ589810:DXJ589829 DNN589810:DNN589829 DDR589810:DDR589829 CTV589810:CTV589829 CJZ589810:CJZ589829 CAD589810:CAD589829 BQH589810:BQH589829 BGL589810:BGL589829 AWP589810:AWP589829 AMT589810:AMT589829 ACX589810:ACX589829 TB589810:TB589829 JF589810:JF589829 J589810:J589829 WVR524274:WVR524293 WLV524274:WLV524293 WBZ524274:WBZ524293 VSD524274:VSD524293 VIH524274:VIH524293 UYL524274:UYL524293 UOP524274:UOP524293 UET524274:UET524293 TUX524274:TUX524293 TLB524274:TLB524293 TBF524274:TBF524293 SRJ524274:SRJ524293 SHN524274:SHN524293 RXR524274:RXR524293 RNV524274:RNV524293 RDZ524274:RDZ524293 QUD524274:QUD524293 QKH524274:QKH524293 QAL524274:QAL524293 PQP524274:PQP524293 PGT524274:PGT524293 OWX524274:OWX524293 ONB524274:ONB524293 ODF524274:ODF524293 NTJ524274:NTJ524293 NJN524274:NJN524293 MZR524274:MZR524293 MPV524274:MPV524293 MFZ524274:MFZ524293 LWD524274:LWD524293 LMH524274:LMH524293 LCL524274:LCL524293 KSP524274:KSP524293 KIT524274:KIT524293 JYX524274:JYX524293 JPB524274:JPB524293 JFF524274:JFF524293 IVJ524274:IVJ524293 ILN524274:ILN524293 IBR524274:IBR524293 HRV524274:HRV524293 HHZ524274:HHZ524293 GYD524274:GYD524293 GOH524274:GOH524293 GEL524274:GEL524293 FUP524274:FUP524293 FKT524274:FKT524293 FAX524274:FAX524293 ERB524274:ERB524293 EHF524274:EHF524293 DXJ524274:DXJ524293 DNN524274:DNN524293 DDR524274:DDR524293 CTV524274:CTV524293 CJZ524274:CJZ524293 CAD524274:CAD524293 BQH524274:BQH524293 BGL524274:BGL524293 AWP524274:AWP524293 AMT524274:AMT524293 ACX524274:ACX524293 TB524274:TB524293 JF524274:JF524293 J524274:J524293 WVR458738:WVR458757 WLV458738:WLV458757 WBZ458738:WBZ458757 VSD458738:VSD458757 VIH458738:VIH458757 UYL458738:UYL458757 UOP458738:UOP458757 UET458738:UET458757 TUX458738:TUX458757 TLB458738:TLB458757 TBF458738:TBF458757 SRJ458738:SRJ458757 SHN458738:SHN458757 RXR458738:RXR458757 RNV458738:RNV458757 RDZ458738:RDZ458757 QUD458738:QUD458757 QKH458738:QKH458757 QAL458738:QAL458757 PQP458738:PQP458757 PGT458738:PGT458757 OWX458738:OWX458757 ONB458738:ONB458757 ODF458738:ODF458757 NTJ458738:NTJ458757 NJN458738:NJN458757 MZR458738:MZR458757 MPV458738:MPV458757 MFZ458738:MFZ458757 LWD458738:LWD458757 LMH458738:LMH458757 LCL458738:LCL458757 KSP458738:KSP458757 KIT458738:KIT458757 JYX458738:JYX458757 JPB458738:JPB458757 JFF458738:JFF458757 IVJ458738:IVJ458757 ILN458738:ILN458757 IBR458738:IBR458757 HRV458738:HRV458757 HHZ458738:HHZ458757 GYD458738:GYD458757 GOH458738:GOH458757 GEL458738:GEL458757 FUP458738:FUP458757 FKT458738:FKT458757 FAX458738:FAX458757 ERB458738:ERB458757 EHF458738:EHF458757 DXJ458738:DXJ458757 DNN458738:DNN458757 DDR458738:DDR458757 CTV458738:CTV458757 CJZ458738:CJZ458757 CAD458738:CAD458757 BQH458738:BQH458757 BGL458738:BGL458757 AWP458738:AWP458757 AMT458738:AMT458757 ACX458738:ACX458757 TB458738:TB458757 JF458738:JF458757 J458738:J458757 WVR393202:WVR393221 WLV393202:WLV393221 WBZ393202:WBZ393221 VSD393202:VSD393221 VIH393202:VIH393221 UYL393202:UYL393221 UOP393202:UOP393221 UET393202:UET393221 TUX393202:TUX393221 TLB393202:TLB393221 TBF393202:TBF393221 SRJ393202:SRJ393221 SHN393202:SHN393221 RXR393202:RXR393221 RNV393202:RNV393221 RDZ393202:RDZ393221 QUD393202:QUD393221 QKH393202:QKH393221 QAL393202:QAL393221 PQP393202:PQP393221 PGT393202:PGT393221 OWX393202:OWX393221 ONB393202:ONB393221 ODF393202:ODF393221 NTJ393202:NTJ393221 NJN393202:NJN393221 MZR393202:MZR393221 MPV393202:MPV393221 MFZ393202:MFZ393221 LWD393202:LWD393221 LMH393202:LMH393221 LCL393202:LCL393221 KSP393202:KSP393221 KIT393202:KIT393221 JYX393202:JYX393221 JPB393202:JPB393221 JFF393202:JFF393221 IVJ393202:IVJ393221 ILN393202:ILN393221 IBR393202:IBR393221 HRV393202:HRV393221 HHZ393202:HHZ393221 GYD393202:GYD393221 GOH393202:GOH393221 GEL393202:GEL393221 FUP393202:FUP393221 FKT393202:FKT393221 FAX393202:FAX393221 ERB393202:ERB393221 EHF393202:EHF393221 DXJ393202:DXJ393221 DNN393202:DNN393221 DDR393202:DDR393221 CTV393202:CTV393221 CJZ393202:CJZ393221 CAD393202:CAD393221 BQH393202:BQH393221 BGL393202:BGL393221 AWP393202:AWP393221 AMT393202:AMT393221 ACX393202:ACX393221 TB393202:TB393221 JF393202:JF393221 J393202:J393221 WVR327666:WVR327685 WLV327666:WLV327685 WBZ327666:WBZ327685 VSD327666:VSD327685 VIH327666:VIH327685 UYL327666:UYL327685 UOP327666:UOP327685 UET327666:UET327685 TUX327666:TUX327685 TLB327666:TLB327685 TBF327666:TBF327685 SRJ327666:SRJ327685 SHN327666:SHN327685 RXR327666:RXR327685 RNV327666:RNV327685 RDZ327666:RDZ327685 QUD327666:QUD327685 QKH327666:QKH327685 QAL327666:QAL327685 PQP327666:PQP327685 PGT327666:PGT327685 OWX327666:OWX327685 ONB327666:ONB327685 ODF327666:ODF327685 NTJ327666:NTJ327685 NJN327666:NJN327685 MZR327666:MZR327685 MPV327666:MPV327685 MFZ327666:MFZ327685 LWD327666:LWD327685 LMH327666:LMH327685 LCL327666:LCL327685 KSP327666:KSP327685 KIT327666:KIT327685 JYX327666:JYX327685 JPB327666:JPB327685 JFF327666:JFF327685 IVJ327666:IVJ327685 ILN327666:ILN327685 IBR327666:IBR327685 HRV327666:HRV327685 HHZ327666:HHZ327685 GYD327666:GYD327685 GOH327666:GOH327685 GEL327666:GEL327685 FUP327666:FUP327685 FKT327666:FKT327685 FAX327666:FAX327685 ERB327666:ERB327685 EHF327666:EHF327685 DXJ327666:DXJ327685 DNN327666:DNN327685 DDR327666:DDR327685 CTV327666:CTV327685 CJZ327666:CJZ327685 CAD327666:CAD327685 BQH327666:BQH327685 BGL327666:BGL327685 AWP327666:AWP327685 AMT327666:AMT327685 ACX327666:ACX327685 TB327666:TB327685 JF327666:JF327685 J327666:J327685 WVR262130:WVR262149 WLV262130:WLV262149 WBZ262130:WBZ262149 VSD262130:VSD262149 VIH262130:VIH262149 UYL262130:UYL262149 UOP262130:UOP262149 UET262130:UET262149 TUX262130:TUX262149 TLB262130:TLB262149 TBF262130:TBF262149 SRJ262130:SRJ262149 SHN262130:SHN262149 RXR262130:RXR262149 RNV262130:RNV262149 RDZ262130:RDZ262149 QUD262130:QUD262149 QKH262130:QKH262149 QAL262130:QAL262149 PQP262130:PQP262149 PGT262130:PGT262149 OWX262130:OWX262149 ONB262130:ONB262149 ODF262130:ODF262149 NTJ262130:NTJ262149 NJN262130:NJN262149 MZR262130:MZR262149 MPV262130:MPV262149 MFZ262130:MFZ262149 LWD262130:LWD262149 LMH262130:LMH262149 LCL262130:LCL262149 KSP262130:KSP262149 KIT262130:KIT262149 JYX262130:JYX262149 JPB262130:JPB262149 JFF262130:JFF262149 IVJ262130:IVJ262149 ILN262130:ILN262149 IBR262130:IBR262149 HRV262130:HRV262149 HHZ262130:HHZ262149 GYD262130:GYD262149 GOH262130:GOH262149 GEL262130:GEL262149 FUP262130:FUP262149 FKT262130:FKT262149 FAX262130:FAX262149 ERB262130:ERB262149 EHF262130:EHF262149 DXJ262130:DXJ262149 DNN262130:DNN262149 DDR262130:DDR262149 CTV262130:CTV262149 CJZ262130:CJZ262149 CAD262130:CAD262149 BQH262130:BQH262149 BGL262130:BGL262149 AWP262130:AWP262149 AMT262130:AMT262149 ACX262130:ACX262149 TB262130:TB262149 JF262130:JF262149 J262130:J262149 WVR196594:WVR196613 WLV196594:WLV196613 WBZ196594:WBZ196613 VSD196594:VSD196613 VIH196594:VIH196613 UYL196594:UYL196613 UOP196594:UOP196613 UET196594:UET196613 TUX196594:TUX196613 TLB196594:TLB196613 TBF196594:TBF196613 SRJ196594:SRJ196613 SHN196594:SHN196613 RXR196594:RXR196613 RNV196594:RNV196613 RDZ196594:RDZ196613 QUD196594:QUD196613 QKH196594:QKH196613 QAL196594:QAL196613 PQP196594:PQP196613 PGT196594:PGT196613 OWX196594:OWX196613 ONB196594:ONB196613 ODF196594:ODF196613 NTJ196594:NTJ196613 NJN196594:NJN196613 MZR196594:MZR196613 MPV196594:MPV196613 MFZ196594:MFZ196613 LWD196594:LWD196613 LMH196594:LMH196613 LCL196594:LCL196613 KSP196594:KSP196613 KIT196594:KIT196613 JYX196594:JYX196613 JPB196594:JPB196613 JFF196594:JFF196613 IVJ196594:IVJ196613 ILN196594:ILN196613 IBR196594:IBR196613 HRV196594:HRV196613 HHZ196594:HHZ196613 GYD196594:GYD196613 GOH196594:GOH196613 GEL196594:GEL196613 FUP196594:FUP196613 FKT196594:FKT196613 FAX196594:FAX196613 ERB196594:ERB196613 EHF196594:EHF196613 DXJ196594:DXJ196613 DNN196594:DNN196613 DDR196594:DDR196613 CTV196594:CTV196613 CJZ196594:CJZ196613 CAD196594:CAD196613 BQH196594:BQH196613 BGL196594:BGL196613 AWP196594:AWP196613 AMT196594:AMT196613 ACX196594:ACX196613 TB196594:TB196613 JF196594:JF196613 J196594:J196613 WVR131058:WVR131077 WLV131058:WLV131077 WBZ131058:WBZ131077 VSD131058:VSD131077 VIH131058:VIH131077 UYL131058:UYL131077 UOP131058:UOP131077 UET131058:UET131077 TUX131058:TUX131077 TLB131058:TLB131077 TBF131058:TBF131077 SRJ131058:SRJ131077 SHN131058:SHN131077 RXR131058:RXR131077 RNV131058:RNV131077 RDZ131058:RDZ131077 QUD131058:QUD131077 QKH131058:QKH131077 QAL131058:QAL131077 PQP131058:PQP131077 PGT131058:PGT131077 OWX131058:OWX131077 ONB131058:ONB131077 ODF131058:ODF131077 NTJ131058:NTJ131077 NJN131058:NJN131077 MZR131058:MZR131077 MPV131058:MPV131077 MFZ131058:MFZ131077 LWD131058:LWD131077 LMH131058:LMH131077 LCL131058:LCL131077 KSP131058:KSP131077 KIT131058:KIT131077 JYX131058:JYX131077 JPB131058:JPB131077 JFF131058:JFF131077 IVJ131058:IVJ131077 ILN131058:ILN131077 IBR131058:IBR131077 HRV131058:HRV131077 HHZ131058:HHZ131077 GYD131058:GYD131077 GOH131058:GOH131077 GEL131058:GEL131077 FUP131058:FUP131077 FKT131058:FKT131077 FAX131058:FAX131077 ERB131058:ERB131077 EHF131058:EHF131077 DXJ131058:DXJ131077 DNN131058:DNN131077 DDR131058:DDR131077 CTV131058:CTV131077 CJZ131058:CJZ131077 CAD131058:CAD131077 BQH131058:BQH131077 BGL131058:BGL131077 AWP131058:AWP131077 AMT131058:AMT131077 ACX131058:ACX131077 TB131058:TB131077 JF131058:JF131077 J131058:J131077 WVR65522:WVR65541 WLV65522:WLV65541 WBZ65522:WBZ65541 VSD65522:VSD65541 VIH65522:VIH65541 UYL65522:UYL65541 UOP65522:UOP65541 UET65522:UET65541 TUX65522:TUX65541 TLB65522:TLB65541 TBF65522:TBF65541 SRJ65522:SRJ65541 SHN65522:SHN65541 RXR65522:RXR65541 RNV65522:RNV65541 RDZ65522:RDZ65541 QUD65522:QUD65541 QKH65522:QKH65541 QAL65522:QAL65541 PQP65522:PQP65541 PGT65522:PGT65541 OWX65522:OWX65541 ONB65522:ONB65541 ODF65522:ODF65541 NTJ65522:NTJ65541 NJN65522:NJN65541 MZR65522:MZR65541 MPV65522:MPV65541 MFZ65522:MFZ65541 LWD65522:LWD65541 LMH65522:LMH65541 LCL65522:LCL65541 KSP65522:KSP65541 KIT65522:KIT65541 JYX65522:JYX65541 JPB65522:JPB65541 JFF65522:JFF65541 IVJ65522:IVJ65541 ILN65522:ILN65541 IBR65522:IBR65541 HRV65522:HRV65541 HHZ65522:HHZ65541 GYD65522:GYD65541 GOH65522:GOH65541 GEL65522:GEL65541 FUP65522:FUP65541 FKT65522:FKT65541 FAX65522:FAX65541 ERB65522:ERB65541 EHF65522:EHF65541 DXJ65522:DXJ65541 DNN65522:DNN65541 DDR65522:DDR65541 CTV65522:CTV65541 CJZ65522:CJZ65541 CAD65522:CAD65541 BQH65522:BQH65541 BGL65522:BGL65541 AWP65522:AWP65541 AMT65522:AMT65541 ACX65522:ACX65541 TB65522:TB65541 JF65522:JF65541 J65522:J65541 WVR983047 WLV983047 WBZ983047 VSD983047 VIH983047 UYL983047 UOP983047 UET983047 TUX983047 TLB983047 TBF983047 SRJ983047 SHN983047 RXR983047 RNV983047 RDZ983047 QUD983047 QKH983047 QAL983047 PQP983047 PGT983047 OWX983047 ONB983047 ODF983047 NTJ983047 NJN983047 MZR983047 MPV983047 MFZ983047 LWD983047 LMH983047 LCL983047 KSP983047 KIT983047 JYX983047 JPB983047 JFF983047 IVJ983047 ILN983047 IBR983047 HRV983047 HHZ983047 GYD983047 GOH983047 GEL983047 FUP983047 FKT983047 FAX983047 ERB983047 EHF983047 DXJ983047 DNN983047 DDR983047 CTV983047 CJZ983047 CAD983047 BQH983047 BGL983047 AWP983047 AMT983047 ACX983047 TB983047 JF983047 J983047 WVR917511 WLV917511 WBZ917511 VSD917511 VIH917511 UYL917511 UOP917511 UET917511 TUX917511 TLB917511 TBF917511 SRJ917511 SHN917511 RXR917511 RNV917511 RDZ917511 QUD917511 QKH917511 QAL917511 PQP917511 PGT917511 OWX917511 ONB917511 ODF917511 NTJ917511 NJN917511 MZR917511 MPV917511 MFZ917511 LWD917511 LMH917511 LCL917511 KSP917511 KIT917511 JYX917511 JPB917511 JFF917511 IVJ917511 ILN917511 IBR917511 HRV917511 HHZ917511 GYD917511 GOH917511 GEL917511 FUP917511 FKT917511 FAX917511 ERB917511 EHF917511 DXJ917511 DNN917511 DDR917511 CTV917511 CJZ917511 CAD917511 BQH917511 BGL917511 AWP917511 AMT917511 ACX917511 TB917511 JF917511 J917511 WVR851975 WLV851975 WBZ851975 VSD851975 VIH851975 UYL851975 UOP851975 UET851975 TUX851975 TLB851975 TBF851975 SRJ851975 SHN851975 RXR851975 RNV851975 RDZ851975 QUD851975 QKH851975 QAL851975 PQP851975 PGT851975 OWX851975 ONB851975 ODF851975 NTJ851975 NJN851975 MZR851975 MPV851975 MFZ851975 LWD851975 LMH851975 LCL851975 KSP851975 KIT851975 JYX851975 JPB851975 JFF851975 IVJ851975 ILN851975 IBR851975 HRV851975 HHZ851975 GYD851975 GOH851975 GEL851975 FUP851975 FKT851975 FAX851975 ERB851975 EHF851975 DXJ851975 DNN851975 DDR851975 CTV851975 CJZ851975 CAD851975 BQH851975 BGL851975 AWP851975 AMT851975 ACX851975 TB851975 JF851975 J851975 WVR786439 WLV786439 WBZ786439 VSD786439 VIH786439 UYL786439 UOP786439 UET786439 TUX786439 TLB786439 TBF786439 SRJ786439 SHN786439 RXR786439 RNV786439 RDZ786439 QUD786439 QKH786439 QAL786439 PQP786439 PGT786439 OWX786439 ONB786439 ODF786439 NTJ786439 NJN786439 MZR786439 MPV786439 MFZ786439 LWD786439 LMH786439 LCL786439 KSP786439 KIT786439 JYX786439 JPB786439 JFF786439 IVJ786439 ILN786439 IBR786439 HRV786439 HHZ786439 GYD786439 GOH786439 GEL786439 FUP786439 FKT786439 FAX786439 ERB786439 EHF786439 DXJ786439 DNN786439 DDR786439 CTV786439 CJZ786439 CAD786439 BQH786439 BGL786439 AWP786439 AMT786439 ACX786439 TB786439 JF786439 J786439 WVR720903 WLV720903 WBZ720903 VSD720903 VIH720903 UYL720903 UOP720903 UET720903 TUX720903 TLB720903 TBF720903 SRJ720903 SHN720903 RXR720903 RNV720903 RDZ720903 QUD720903 QKH720903 QAL720903 PQP720903 PGT720903 OWX720903 ONB720903 ODF720903 NTJ720903 NJN720903 MZR720903 MPV720903 MFZ720903 LWD720903 LMH720903 LCL720903 KSP720903 KIT720903 JYX720903 JPB720903 JFF720903 IVJ720903 ILN720903 IBR720903 HRV720903 HHZ720903 GYD720903 GOH720903 GEL720903 FUP720903 FKT720903 FAX720903 ERB720903 EHF720903 DXJ720903 DNN720903 DDR720903 CTV720903 CJZ720903 CAD720903 BQH720903 BGL720903 AWP720903 AMT720903 ACX720903 TB720903 JF720903 J720903 WVR655367 WLV655367 WBZ655367 VSD655367 VIH655367 UYL655367 UOP655367 UET655367 TUX655367 TLB655367 TBF655367 SRJ655367 SHN655367 RXR655367 RNV655367 RDZ655367 QUD655367 QKH655367 QAL655367 PQP655367 PGT655367 OWX655367 ONB655367 ODF655367 NTJ655367 NJN655367 MZR655367 MPV655367 MFZ655367 LWD655367 LMH655367 LCL655367 KSP655367 KIT655367 JYX655367 JPB655367 JFF655367 IVJ655367 ILN655367 IBR655367 HRV655367 HHZ655367 GYD655367 GOH655367 GEL655367 FUP655367 FKT655367 FAX655367 ERB655367 EHF655367 DXJ655367 DNN655367 DDR655367 CTV655367 CJZ655367 CAD655367 BQH655367 BGL655367 AWP655367 AMT655367 ACX655367 TB655367 JF655367 J655367 WVR589831 WLV589831 WBZ589831 VSD589831 VIH589831 UYL589831 UOP589831 UET589831 TUX589831 TLB589831 TBF589831 SRJ589831 SHN589831 RXR589831 RNV589831 RDZ589831 QUD589831 QKH589831 QAL589831 PQP589831 PGT589831 OWX589831 ONB589831 ODF589831 NTJ589831 NJN589831 MZR589831 MPV589831 MFZ589831 LWD589831 LMH589831 LCL589831 KSP589831 KIT589831 JYX589831 JPB589831 JFF589831 IVJ589831 ILN589831 IBR589831 HRV589831 HHZ589831 GYD589831 GOH589831 GEL589831 FUP589831 FKT589831 FAX589831 ERB589831 EHF589831 DXJ589831 DNN589831 DDR589831 CTV589831 CJZ589831 CAD589831 BQH589831 BGL589831 AWP589831 AMT589831 ACX589831 TB589831 JF589831 J589831 WVR524295 WLV524295 WBZ524295 VSD524295 VIH524295 UYL524295 UOP524295 UET524295 TUX524295 TLB524295 TBF524295 SRJ524295 SHN524295 RXR524295 RNV524295 RDZ524295 QUD524295 QKH524295 QAL524295 PQP524295 PGT524295 OWX524295 ONB524295 ODF524295 NTJ524295 NJN524295 MZR524295 MPV524295 MFZ524295 LWD524295 LMH524295 LCL524295 KSP524295 KIT524295 JYX524295 JPB524295 JFF524295 IVJ524295 ILN524295 IBR524295 HRV524295 HHZ524295 GYD524295 GOH524295 GEL524295 FUP524295 FKT524295 FAX524295 ERB524295 EHF524295 DXJ524295 DNN524295 DDR524295 CTV524295 CJZ524295 CAD524295 BQH524295 BGL524295 AWP524295 AMT524295 ACX524295 TB524295 JF524295 J524295 WVR458759 WLV458759 WBZ458759 VSD458759 VIH458759 UYL458759 UOP458759 UET458759 TUX458759 TLB458759 TBF458759 SRJ458759 SHN458759 RXR458759 RNV458759 RDZ458759 QUD458759 QKH458759 QAL458759 PQP458759 PGT458759 OWX458759 ONB458759 ODF458759 NTJ458759 NJN458759 MZR458759 MPV458759 MFZ458759 LWD458759 LMH458759 LCL458759 KSP458759 KIT458759 JYX458759 JPB458759 JFF458759 IVJ458759 ILN458759 IBR458759 HRV458759 HHZ458759 GYD458759 GOH458759 GEL458759 FUP458759 FKT458759 FAX458759 ERB458759 EHF458759 DXJ458759 DNN458759 DDR458759 CTV458759 CJZ458759 CAD458759 BQH458759 BGL458759 AWP458759 AMT458759 ACX458759 TB458759 JF458759 J458759 WVR393223 WLV393223 WBZ393223 VSD393223 VIH393223 UYL393223 UOP393223 UET393223 TUX393223 TLB393223 TBF393223 SRJ393223 SHN393223 RXR393223 RNV393223 RDZ393223 QUD393223 QKH393223 QAL393223 PQP393223 PGT393223 OWX393223 ONB393223 ODF393223 NTJ393223 NJN393223 MZR393223 MPV393223 MFZ393223 LWD393223 LMH393223 LCL393223 KSP393223 KIT393223 JYX393223 JPB393223 JFF393223 IVJ393223 ILN393223 IBR393223 HRV393223 HHZ393223 GYD393223 GOH393223 GEL393223 FUP393223 FKT393223 FAX393223 ERB393223 EHF393223 DXJ393223 DNN393223 DDR393223 CTV393223 CJZ393223 CAD393223 BQH393223 BGL393223 AWP393223 AMT393223 ACX393223 TB393223 JF393223 J393223 WVR327687 WLV327687 WBZ327687 VSD327687 VIH327687 UYL327687 UOP327687 UET327687 TUX327687 TLB327687 TBF327687 SRJ327687 SHN327687 RXR327687 RNV327687 RDZ327687 QUD327687 QKH327687 QAL327687 PQP327687 PGT327687 OWX327687 ONB327687 ODF327687 NTJ327687 NJN327687 MZR327687 MPV327687 MFZ327687 LWD327687 LMH327687 LCL327687 KSP327687 KIT327687 JYX327687 JPB327687 JFF327687 IVJ327687 ILN327687 IBR327687 HRV327687 HHZ327687 GYD327687 GOH327687 GEL327687 FUP327687 FKT327687 FAX327687 ERB327687 EHF327687 DXJ327687 DNN327687 DDR327687 CTV327687 CJZ327687 CAD327687 BQH327687 BGL327687 AWP327687 AMT327687 ACX327687 TB327687 JF327687 J327687 WVR262151 WLV262151 WBZ262151 VSD262151 VIH262151 UYL262151 UOP262151 UET262151 TUX262151 TLB262151 TBF262151 SRJ262151 SHN262151 RXR262151 RNV262151 RDZ262151 QUD262151 QKH262151 QAL262151 PQP262151 PGT262151 OWX262151 ONB262151 ODF262151 NTJ262151 NJN262151 MZR262151 MPV262151 MFZ262151 LWD262151 LMH262151 LCL262151 KSP262151 KIT262151 JYX262151 JPB262151 JFF262151 IVJ262151 ILN262151 IBR262151 HRV262151 HHZ262151 GYD262151 GOH262151 GEL262151 FUP262151 FKT262151 FAX262151 ERB262151 EHF262151 DXJ262151 DNN262151 DDR262151 CTV262151 CJZ262151 CAD262151 BQH262151 BGL262151 AWP262151 AMT262151 ACX262151 TB262151 JF262151 J262151 WVR196615 WLV196615 WBZ196615 VSD196615 VIH196615 UYL196615 UOP196615 UET196615 TUX196615 TLB196615 TBF196615 SRJ196615 SHN196615 RXR196615 RNV196615 RDZ196615 QUD196615 QKH196615 QAL196615 PQP196615 PGT196615 OWX196615 ONB196615 ODF196615 NTJ196615 NJN196615 MZR196615 MPV196615 MFZ196615 LWD196615 LMH196615 LCL196615 KSP196615 KIT196615 JYX196615 JPB196615 JFF196615 IVJ196615 ILN196615 IBR196615 HRV196615 HHZ196615 GYD196615 GOH196615 GEL196615 FUP196615 FKT196615 FAX196615 ERB196615 EHF196615 DXJ196615 DNN196615 DDR196615 CTV196615 CJZ196615 CAD196615 BQH196615 BGL196615 AWP196615 AMT196615 ACX196615 TB196615 JF196615 J196615 WVR131079 WLV131079 WBZ131079 VSD131079 VIH131079 UYL131079 UOP131079 UET131079 TUX131079 TLB131079 TBF131079 SRJ131079 SHN131079 RXR131079 RNV131079 RDZ131079 QUD131079 QKH131079 QAL131079 PQP131079 PGT131079 OWX131079 ONB131079 ODF131079 NTJ131079 NJN131079 MZR131079 MPV131079 MFZ131079 LWD131079 LMH131079 LCL131079 KSP131079 KIT131079 JYX131079 JPB131079 JFF131079 IVJ131079 ILN131079 IBR131079 HRV131079 HHZ131079 GYD131079 GOH131079 GEL131079 FUP131079 FKT131079 FAX131079 ERB131079 EHF131079 DXJ131079 DNN131079 DDR131079 CTV131079 CJZ131079 CAD131079 BQH131079 BGL131079 AWP131079 AMT131079 ACX131079 TB131079 JF131079 J131079 WVR65543 WLV65543 WBZ65543 VSD65543 VIH65543 UYL65543 UOP65543 UET65543 TUX65543 TLB65543 TBF65543 SRJ65543 SHN65543 RXR65543 RNV65543 RDZ65543 QUD65543 QKH65543 QAL65543 PQP65543 PGT65543 OWX65543 ONB65543 ODF65543 NTJ65543 NJN65543 MZR65543 MPV65543 MFZ65543 LWD65543 LMH65543 LCL65543 KSP65543 KIT65543 JYX65543 JPB65543 JFF65543 IVJ65543 ILN65543 IBR65543 HRV65543 HHZ65543 GYD65543 GOH65543 GEL65543 FUP65543 FKT65543 FAX65543 ERB65543 EHF65543 DXJ65543 DNN65543 DDR65543 CTV65543 CJZ65543 CAD65543 BQH65543 BGL65543 AWP65543 AMT65543 ACX65543 TB65543 JF65543 J65543 WVR2 WLV2 WBZ2 VSD2 VIH2 UYL2 UOP2 UET2 TUX2 TLB2 TBF2 SRJ2 SHN2 RXR2 RNV2 RDZ2 QUD2 QKH2 QAL2 PQP2 PGT2 OWX2 ONB2 ODF2 NTJ2 NJN2 MZR2 MPV2 MFZ2 LWD2 LMH2 LCL2 KSP2 KIT2 JYX2 JPB2 JFF2 IVJ2 ILN2 IBR2 HRV2 HHZ2 GYD2 GOH2 GEL2 FUP2 FKT2 FAX2 ERB2 EHF2 DXJ2 DNN2 DDR2 CTV2 CJZ2 CAD2 BQH2 BGL2 AWP2 AMT2 ACX2 TB2 L1" xr:uid="{00000000-0002-0000-0700-000000000000}">
      <formula1>$A$66:$A$102</formula1>
    </dataValidation>
  </dataValidations>
  <hyperlinks>
    <hyperlink ref="L3" location="Contents!A1" display="Back" xr:uid="{00000000-0004-0000-0700-000000000000}"/>
    <hyperlink ref="L2" location="'Table 6 Data'!A1" display="Go to Data" xr:uid="{00000000-0004-0000-0700-000001000000}"/>
    <hyperlink ref="A29" location="Glossary!A1" display="Definition Glossay" xr:uid="{00000000-0004-0000-0700-000002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autoPageBreaks="0"/>
  </sheetPr>
  <dimension ref="A1:R95"/>
  <sheetViews>
    <sheetView workbookViewId="0">
      <pane ySplit="3" topLeftCell="A4" activePane="bottomLeft" state="frozen"/>
      <selection pane="bottomLeft" activeCell="B34" sqref="B34"/>
    </sheetView>
  </sheetViews>
  <sheetFormatPr defaultColWidth="8.85546875" defaultRowHeight="15" x14ac:dyDescent="0.25"/>
  <cols>
    <col min="1" max="1" width="11.28515625" style="1" customWidth="1"/>
    <col min="2" max="4" width="14.28515625" style="1" customWidth="1"/>
    <col min="5" max="16384" width="8.85546875" style="1"/>
  </cols>
  <sheetData>
    <row r="1" spans="1:18" s="2" customFormat="1" x14ac:dyDescent="0.25">
      <c r="A1" s="15" t="s">
        <v>2853</v>
      </c>
      <c r="B1" s="16"/>
      <c r="C1" s="16"/>
      <c r="D1" s="16"/>
      <c r="E1" s="16"/>
      <c r="F1" s="16"/>
      <c r="G1" s="16"/>
      <c r="H1" s="16"/>
      <c r="I1" s="27"/>
      <c r="N1" s="28" t="s">
        <v>68</v>
      </c>
      <c r="O1" s="27"/>
      <c r="P1" s="601" t="s">
        <v>67</v>
      </c>
      <c r="Q1" s="601"/>
      <c r="R1" s="601"/>
    </row>
    <row r="2" spans="1:18" s="2" customFormat="1" x14ac:dyDescent="0.25">
      <c r="A2" s="16" t="s">
        <v>2838</v>
      </c>
      <c r="B2" s="16"/>
      <c r="C2" s="16"/>
      <c r="D2" s="16"/>
      <c r="E2" s="16"/>
      <c r="F2" s="16"/>
      <c r="G2" s="16"/>
      <c r="H2" s="16"/>
      <c r="N2" s="29"/>
      <c r="O2" s="27"/>
      <c r="P2" s="457" t="s">
        <v>452</v>
      </c>
      <c r="Q2" s="153"/>
      <c r="R2" s="153"/>
    </row>
    <row r="3" spans="1:18" s="2" customFormat="1" x14ac:dyDescent="0.25">
      <c r="A3" s="144"/>
      <c r="B3" s="16"/>
      <c r="C3" s="16"/>
      <c r="D3" s="16"/>
      <c r="E3" s="16"/>
      <c r="F3" s="16"/>
      <c r="G3" s="16"/>
      <c r="H3" s="16"/>
      <c r="P3" s="155" t="s">
        <v>322</v>
      </c>
      <c r="Q3" s="153"/>
      <c r="R3" s="153"/>
    </row>
    <row r="4" spans="1:18" x14ac:dyDescent="0.25">
      <c r="A4" s="602" t="s">
        <v>69</v>
      </c>
      <c r="B4" s="598" t="s">
        <v>2630</v>
      </c>
      <c r="C4" s="599"/>
      <c r="D4" s="600"/>
    </row>
    <row r="5" spans="1:18" x14ac:dyDescent="0.25">
      <c r="A5" s="603"/>
      <c r="B5" s="84" t="s">
        <v>70</v>
      </c>
      <c r="C5" s="85" t="s">
        <v>71</v>
      </c>
      <c r="D5" s="86" t="s">
        <v>72</v>
      </c>
    </row>
    <row r="6" spans="1:18" x14ac:dyDescent="0.25">
      <c r="A6" s="159">
        <v>1961</v>
      </c>
      <c r="B6" s="97">
        <f>VLOOKUP($P$1,'Table 7 Data'!$A$7:$D$44,2,0)</f>
        <v>280490</v>
      </c>
      <c r="C6" s="106" t="str">
        <f>VLOOKUP($P$1,'Table 7 Data'!$A$7:$D$44,3,0)</f>
        <v>--</v>
      </c>
      <c r="D6" s="106" t="str">
        <f>VLOOKUP($P$1,'Table 7 Data'!$A$7:$D$44,4,0)</f>
        <v>--</v>
      </c>
      <c r="F6" s="1" t="s">
        <v>2854</v>
      </c>
    </row>
    <row r="7" spans="1:18" x14ac:dyDescent="0.25">
      <c r="A7" s="160">
        <v>1971</v>
      </c>
      <c r="B7" s="19">
        <f>VLOOKUP($P$1,'Table 7 Data'!$E$7:$H$44,2,0)</f>
        <v>240435</v>
      </c>
      <c r="C7" s="19">
        <f>VLOOKUP($P$1,'Table 7 Data'!$E$7:$H$44,3,0)</f>
        <v>113165</v>
      </c>
      <c r="D7" s="19">
        <f>VLOOKUP($P$1,'Table 7 Data'!$E$7:$H$44,4,0)</f>
        <v>127270</v>
      </c>
    </row>
    <row r="8" spans="1:18" x14ac:dyDescent="0.25">
      <c r="A8" s="159">
        <v>1981</v>
      </c>
      <c r="B8" s="97">
        <f>VLOOKUP($P$1,'Table 7 Data'!$I$7:$K$44,2,0)</f>
        <v>211561</v>
      </c>
      <c r="C8" s="97">
        <f>VLOOKUP($P$1,'Table 7 Data'!$I$7:$K$44,3,0)</f>
        <v>98757</v>
      </c>
      <c r="D8" s="97">
        <f>VLOOKUP($P$1,'Table 7 Data'!$I$7:$L$44,4,0)</f>
        <v>112804</v>
      </c>
    </row>
    <row r="9" spans="1:18" x14ac:dyDescent="0.25">
      <c r="A9" s="160">
        <v>1991</v>
      </c>
      <c r="B9" s="19">
        <f>VLOOKUP($P$1,'Table 7 Data'!$M$7:$P$44,2,0)</f>
        <v>183034</v>
      </c>
      <c r="C9" s="19">
        <f>VLOOKUP($P$1,'Table 7 Data'!$M$7:$P$44,3,0)</f>
        <v>86291</v>
      </c>
      <c r="D9" s="19">
        <f>VLOOKUP($P$1,'Table 7 Data'!$M$7:$P$44,4,0)</f>
        <v>96743</v>
      </c>
    </row>
    <row r="11" spans="1:18" x14ac:dyDescent="0.25">
      <c r="A11" s="602" t="s">
        <v>123</v>
      </c>
      <c r="B11" s="598" t="s">
        <v>2630</v>
      </c>
      <c r="C11" s="599"/>
      <c r="D11" s="600"/>
    </row>
    <row r="12" spans="1:18" x14ac:dyDescent="0.25">
      <c r="A12" s="603"/>
      <c r="B12" s="84" t="s">
        <v>70</v>
      </c>
      <c r="C12" s="85" t="s">
        <v>71</v>
      </c>
      <c r="D12" s="86" t="s">
        <v>72</v>
      </c>
    </row>
    <row r="13" spans="1:18" x14ac:dyDescent="0.25">
      <c r="A13" s="159">
        <v>1961</v>
      </c>
      <c r="B13" s="98">
        <v>1</v>
      </c>
      <c r="C13" s="106" t="str">
        <f>VLOOKUP($P$1,'Table 7 Data'!$A$7:$D$44,3,0)</f>
        <v>--</v>
      </c>
      <c r="D13" s="106" t="str">
        <f>VLOOKUP($P$1,'Table 7 Data'!$A$7:$D$44,4,0)</f>
        <v>--</v>
      </c>
    </row>
    <row r="14" spans="1:18" x14ac:dyDescent="0.25">
      <c r="A14" s="160">
        <v>1971</v>
      </c>
      <c r="B14" s="161">
        <v>1</v>
      </c>
      <c r="C14" s="161">
        <f>C7/B7</f>
        <v>0.47066774804001082</v>
      </c>
      <c r="D14" s="161">
        <f>D7/B7</f>
        <v>0.52933225195998923</v>
      </c>
    </row>
    <row r="15" spans="1:18" x14ac:dyDescent="0.25">
      <c r="A15" s="159">
        <v>1981</v>
      </c>
      <c r="B15" s="98">
        <v>1</v>
      </c>
      <c r="C15" s="98">
        <f>C8/B8</f>
        <v>0.46680153714531508</v>
      </c>
      <c r="D15" s="98">
        <f>D8/B8</f>
        <v>0.53319846285468497</v>
      </c>
    </row>
    <row r="16" spans="1:18" x14ac:dyDescent="0.25">
      <c r="A16" s="160">
        <v>1991</v>
      </c>
      <c r="B16" s="161">
        <v>1</v>
      </c>
      <c r="C16" s="161">
        <f>C9/B9</f>
        <v>0.4714479277074205</v>
      </c>
      <c r="D16" s="161">
        <f>D9/B9</f>
        <v>0.5285520722925795</v>
      </c>
    </row>
    <row r="18" spans="1:1" x14ac:dyDescent="0.25">
      <c r="A18" s="182" t="s">
        <v>625</v>
      </c>
    </row>
    <row r="19" spans="1:1" x14ac:dyDescent="0.25">
      <c r="A19" s="83" t="s">
        <v>626</v>
      </c>
    </row>
    <row r="20" spans="1:1" x14ac:dyDescent="0.25">
      <c r="A20" s="83"/>
    </row>
    <row r="21" spans="1:1" x14ac:dyDescent="0.25">
      <c r="A21" s="83"/>
    </row>
    <row r="22" spans="1:1" x14ac:dyDescent="0.25">
      <c r="A22" s="182" t="s">
        <v>618</v>
      </c>
    </row>
    <row r="23" spans="1:1" x14ac:dyDescent="0.25">
      <c r="A23" s="16" t="s">
        <v>2856</v>
      </c>
    </row>
    <row r="24" spans="1:1" s="449" customFormat="1" x14ac:dyDescent="0.25">
      <c r="A24" s="16" t="s">
        <v>2855</v>
      </c>
    </row>
    <row r="25" spans="1:1" x14ac:dyDescent="0.25">
      <c r="A25" s="16" t="s">
        <v>2857</v>
      </c>
    </row>
    <row r="26" spans="1:1" x14ac:dyDescent="0.25">
      <c r="A26" s="16"/>
    </row>
    <row r="28" spans="1:1" s="406" customFormat="1" x14ac:dyDescent="0.25">
      <c r="A28" s="144"/>
    </row>
    <row r="29" spans="1:1" x14ac:dyDescent="0.25">
      <c r="A29" s="184" t="s">
        <v>616</v>
      </c>
    </row>
    <row r="57" spans="1:1" hidden="1" x14ac:dyDescent="0.25"/>
    <row r="58" spans="1:1" hidden="1" x14ac:dyDescent="0.25"/>
    <row r="59" spans="1:1" hidden="1" x14ac:dyDescent="0.25">
      <c r="A59" s="1" t="s">
        <v>31</v>
      </c>
    </row>
    <row r="60" spans="1:1" hidden="1" x14ac:dyDescent="0.25">
      <c r="A60" s="1" t="s">
        <v>32</v>
      </c>
    </row>
    <row r="61" spans="1:1" hidden="1" x14ac:dyDescent="0.25">
      <c r="A61" s="1" t="s">
        <v>33</v>
      </c>
    </row>
    <row r="62" spans="1:1" hidden="1" x14ac:dyDescent="0.25">
      <c r="A62" s="1" t="s">
        <v>34</v>
      </c>
    </row>
    <row r="63" spans="1:1" hidden="1" x14ac:dyDescent="0.25">
      <c r="A63" s="1" t="s">
        <v>35</v>
      </c>
    </row>
    <row r="64" spans="1:1" hidden="1" x14ac:dyDescent="0.25">
      <c r="A64" s="1" t="s">
        <v>36</v>
      </c>
    </row>
    <row r="65" spans="1:1" hidden="1" x14ac:dyDescent="0.25">
      <c r="A65" s="1" t="s">
        <v>37</v>
      </c>
    </row>
    <row r="66" spans="1:1" hidden="1" x14ac:dyDescent="0.25">
      <c r="A66" s="1" t="s">
        <v>38</v>
      </c>
    </row>
    <row r="67" spans="1:1" hidden="1" x14ac:dyDescent="0.25">
      <c r="A67" s="1" t="s">
        <v>39</v>
      </c>
    </row>
    <row r="68" spans="1:1" hidden="1" x14ac:dyDescent="0.25">
      <c r="A68" s="1" t="s">
        <v>40</v>
      </c>
    </row>
    <row r="69" spans="1:1" hidden="1" x14ac:dyDescent="0.25">
      <c r="A69" s="1" t="s">
        <v>41</v>
      </c>
    </row>
    <row r="70" spans="1:1" hidden="1" x14ac:dyDescent="0.25">
      <c r="A70" s="1" t="s">
        <v>42</v>
      </c>
    </row>
    <row r="71" spans="1:1" hidden="1" x14ac:dyDescent="0.25">
      <c r="A71" s="1" t="s">
        <v>43</v>
      </c>
    </row>
    <row r="72" spans="1:1" hidden="1" x14ac:dyDescent="0.25">
      <c r="A72" s="1" t="s">
        <v>44</v>
      </c>
    </row>
    <row r="73" spans="1:1" hidden="1" x14ac:dyDescent="0.25">
      <c r="A73" s="1" t="s">
        <v>45</v>
      </c>
    </row>
    <row r="74" spans="1:1" hidden="1" x14ac:dyDescent="0.25">
      <c r="A74" s="1" t="s">
        <v>46</v>
      </c>
    </row>
    <row r="75" spans="1:1" hidden="1" x14ac:dyDescent="0.25">
      <c r="A75" s="1" t="s">
        <v>47</v>
      </c>
    </row>
    <row r="76" spans="1:1" hidden="1" x14ac:dyDescent="0.25">
      <c r="A76" s="1" t="s">
        <v>48</v>
      </c>
    </row>
    <row r="77" spans="1:1" hidden="1" x14ac:dyDescent="0.25">
      <c r="A77" s="1" t="s">
        <v>49</v>
      </c>
    </row>
    <row r="78" spans="1:1" hidden="1" x14ac:dyDescent="0.25">
      <c r="A78" s="1" t="s">
        <v>50</v>
      </c>
    </row>
    <row r="79" spans="1:1" hidden="1" x14ac:dyDescent="0.25">
      <c r="A79" s="1" t="s">
        <v>51</v>
      </c>
    </row>
    <row r="80" spans="1:1" hidden="1" x14ac:dyDescent="0.25">
      <c r="A80" s="1" t="s">
        <v>52</v>
      </c>
    </row>
    <row r="81" spans="1:1" hidden="1" x14ac:dyDescent="0.25">
      <c r="A81" s="1" t="s">
        <v>53</v>
      </c>
    </row>
    <row r="82" spans="1:1" hidden="1" x14ac:dyDescent="0.25">
      <c r="A82" s="1" t="s">
        <v>54</v>
      </c>
    </row>
    <row r="83" spans="1:1" hidden="1" x14ac:dyDescent="0.25">
      <c r="A83" s="1" t="s">
        <v>55</v>
      </c>
    </row>
    <row r="84" spans="1:1" hidden="1" x14ac:dyDescent="0.25">
      <c r="A84" s="1" t="s">
        <v>56</v>
      </c>
    </row>
    <row r="85" spans="1:1" hidden="1" x14ac:dyDescent="0.25">
      <c r="A85" s="1" t="s">
        <v>57</v>
      </c>
    </row>
    <row r="86" spans="1:1" hidden="1" x14ac:dyDescent="0.25">
      <c r="A86" s="1" t="s">
        <v>58</v>
      </c>
    </row>
    <row r="87" spans="1:1" hidden="1" x14ac:dyDescent="0.25">
      <c r="A87" s="1" t="s">
        <v>59</v>
      </c>
    </row>
    <row r="88" spans="1:1" hidden="1" x14ac:dyDescent="0.25">
      <c r="A88" s="1" t="s">
        <v>60</v>
      </c>
    </row>
    <row r="89" spans="1:1" hidden="1" x14ac:dyDescent="0.25">
      <c r="A89" s="1" t="s">
        <v>61</v>
      </c>
    </row>
    <row r="90" spans="1:1" hidden="1" x14ac:dyDescent="0.25">
      <c r="A90" s="1" t="s">
        <v>62</v>
      </c>
    </row>
    <row r="91" spans="1:1" hidden="1" x14ac:dyDescent="0.25">
      <c r="A91" s="1" t="s">
        <v>63</v>
      </c>
    </row>
    <row r="92" spans="1:1" hidden="1" x14ac:dyDescent="0.25">
      <c r="A92" s="1" t="s">
        <v>64</v>
      </c>
    </row>
    <row r="93" spans="1:1" hidden="1" x14ac:dyDescent="0.25">
      <c r="A93" s="1" t="s">
        <v>65</v>
      </c>
    </row>
    <row r="94" spans="1:1" x14ac:dyDescent="0.25">
      <c r="A94" s="1" t="s">
        <v>66</v>
      </c>
    </row>
    <row r="95" spans="1:1" x14ac:dyDescent="0.25">
      <c r="A95" s="1" t="s">
        <v>67</v>
      </c>
    </row>
  </sheetData>
  <mergeCells count="5">
    <mergeCell ref="P1:R1"/>
    <mergeCell ref="A11:A12"/>
    <mergeCell ref="B11:D11"/>
    <mergeCell ref="A4:A5"/>
    <mergeCell ref="B4:D4"/>
  </mergeCells>
  <dataValidations count="2">
    <dataValidation type="list" allowBlank="1" showInputMessage="1" showErrorMessage="1" sqref="N2 WVM3:WVN3 WLQ3:WLR3 WBU3:WBV3 VRY3:VRZ3 VIC3:VID3 UYG3:UYH3 UOK3:UOL3 UEO3:UEP3 TUS3:TUT3 TKW3:TKX3 TBA3:TBB3 SRE3:SRF3 SHI3:SHJ3 RXM3:RXN3 RNQ3:RNR3 RDU3:RDV3 QTY3:QTZ3 QKC3:QKD3 QAG3:QAH3 PQK3:PQL3 PGO3:PGP3 OWS3:OWT3 OMW3:OMX3 ODA3:ODB3 NTE3:NTF3 NJI3:NJJ3 MZM3:MZN3 MPQ3:MPR3 MFU3:MFV3 LVY3:LVZ3 LMC3:LMD3 LCG3:LCH3 KSK3:KSL3 KIO3:KIP3 JYS3:JYT3 JOW3:JOX3 JFA3:JFB3 IVE3:IVF3 ILI3:ILJ3 IBM3:IBN3 HRQ3:HRR3 HHU3:HHV3 GXY3:GXZ3 GOC3:GOD3 GEG3:GEH3 FUK3:FUL3 FKO3:FKP3 FAS3:FAT3 EQW3:EQX3 EHA3:EHB3 DXE3:DXF3 DNI3:DNJ3 DDM3:DDN3 CTQ3:CTR3 CJU3:CJV3 BZY3:BZZ3 BQC3:BQD3 BGG3:BGH3 AWK3:AWL3 AMO3:AMP3 ACS3:ACT3 SW3:SX3 JA3:JB3 JD2 WVP2 WLT2 WBX2 VSB2 VIF2 UYJ2 UON2 UER2 TUV2 TKZ2 TBD2 SRH2 SHL2 RXP2 RNT2 RDX2 QUB2 QKF2 QAJ2 PQN2 PGR2 OWV2 OMZ2 ODD2 NTH2 NJL2 MZP2 MPT2 MFX2 LWB2 LMF2 LCJ2 KSN2 KIR2 JYV2 JOZ2 JFD2 IVH2 ILL2 IBP2 HRT2 HHX2 GYB2 GOF2 GEJ2 FUN2 FKR2 FAV2 EQZ2 EHD2 DXH2 DNL2 DDP2 CTT2 CJX2 CAB2 BQF2 BGJ2 AWN2 AMR2 ACV2 SZ2" xr:uid="{00000000-0002-0000-0800-000000000000}">
      <formula1>$A$60:$A$96</formula1>
    </dataValidation>
    <dataValidation type="list" allowBlank="1" showInputMessage="1" showErrorMessage="1" sqref="P1:R1" xr:uid="{00000000-0002-0000-0800-000001000000}">
      <formula1>$A$59:$A$95</formula1>
    </dataValidation>
  </dataValidations>
  <hyperlinks>
    <hyperlink ref="P3" location="Contents!A1" display="Back" xr:uid="{00000000-0004-0000-0800-000000000000}"/>
    <hyperlink ref="P2" location="'Table 7 Data'!A1" display="Go to Data" xr:uid="{00000000-0004-0000-0800-000001000000}"/>
    <hyperlink ref="A29" location="Glossary!A1" display="Definition Glossay" xr:uid="{00000000-0004-0000-0800-000002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Metadata</vt: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D1</vt:lpstr>
      <vt:lpstr>Table D2</vt:lpstr>
      <vt:lpstr>Table D3</vt:lpstr>
      <vt:lpstr>Table D4</vt:lpstr>
      <vt:lpstr>Table 2 Data</vt:lpstr>
      <vt:lpstr>Table 3 Data</vt:lpstr>
      <vt:lpstr>Table 4 data</vt:lpstr>
      <vt:lpstr>Table 5 Data</vt:lpstr>
      <vt:lpstr>Table 6 Data</vt:lpstr>
      <vt:lpstr>Table 7 Data</vt:lpstr>
      <vt:lpstr>Table 8 Data</vt:lpstr>
      <vt:lpstr>Table 9 Data</vt:lpstr>
      <vt:lpstr>Table 10 Data</vt:lpstr>
      <vt:lpstr>Table 11 Data</vt:lpstr>
      <vt:lpstr>Table 12 Data</vt:lpstr>
      <vt:lpstr>Table 13 Data</vt:lpstr>
      <vt:lpstr>Table 14 Data</vt:lpstr>
      <vt:lpstr>Table 15 Data</vt:lpstr>
      <vt:lpstr>Table 16 Data</vt:lpstr>
      <vt:lpstr>Table 17 Data</vt:lpstr>
      <vt:lpstr>Table 18 Data</vt:lpstr>
      <vt:lpstr>Table 19 Data</vt:lpstr>
      <vt:lpstr>Table 20 Data</vt:lpstr>
      <vt:lpstr>Table 21 Data</vt:lpstr>
      <vt:lpstr>Table 23 Data</vt:lpstr>
      <vt:lpstr>Table 24 Data</vt:lpstr>
      <vt:lpstr>Table 25 Data</vt:lpstr>
      <vt:lpstr>Table 26 Data</vt:lpstr>
      <vt:lpstr>Table 27 Data</vt:lpstr>
      <vt:lpstr>Table 28 Data</vt:lpstr>
      <vt:lpstr>Table 29 Data</vt:lpstr>
      <vt:lpstr>Table 30 Data</vt:lpstr>
      <vt:lpstr>Table 31 Data</vt:lpstr>
      <vt:lpstr>Table 32 Data</vt:lpstr>
      <vt:lpstr>Table D1 Data</vt:lpstr>
      <vt:lpstr>Table D2 Data</vt:lpstr>
      <vt:lpstr>Table D3 Data</vt:lpstr>
      <vt:lpstr>Table D4 Data</vt:lpstr>
      <vt:lpstr>Glossary</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Ryan</dc:creator>
  <cp:lastModifiedBy>Richard Cameron</cp:lastModifiedBy>
  <cp:lastPrinted>2015-04-21T09:42:16Z</cp:lastPrinted>
  <dcterms:created xsi:type="dcterms:W3CDTF">2013-04-22T08:27:09Z</dcterms:created>
  <dcterms:modified xsi:type="dcterms:W3CDTF">2024-12-24T15:58:18Z</dcterms:modified>
</cp:coreProperties>
</file>